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510" tabRatio="826" firstSheet="0" activeTab="13" autoFilterDateGrouping="1"/>
  </bookViews>
  <sheets>
    <sheet xmlns:r="http://schemas.openxmlformats.org/officeDocument/2006/relationships" name="UNIT_ROLLUP" sheetId="1" state="visible" r:id="rId1"/>
    <sheet xmlns:r="http://schemas.openxmlformats.org/officeDocument/2006/relationships" name="MISSION STATEMENT" sheetId="2" state="visible" r:id="rId2"/>
    <sheet xmlns:r="http://schemas.openxmlformats.org/officeDocument/2006/relationships" name="CCN_Library" sheetId="3" state="visible" r:id="rId3"/>
    <sheet xmlns:r="http://schemas.openxmlformats.org/officeDocument/2006/relationships" name="TO" sheetId="4" state="visible" r:id="rId4"/>
    <sheet xmlns:r="http://schemas.openxmlformats.org/officeDocument/2006/relationships" name="TE" sheetId="5" state="visible" r:id="rId5"/>
    <sheet xmlns:r="http://schemas.openxmlformats.org/officeDocument/2006/relationships" name="14312" sheetId="6" state="visible" r:id="rId6"/>
    <sheet xmlns:r="http://schemas.openxmlformats.org/officeDocument/2006/relationships" name="14345" sheetId="7" state="visible" r:id="rId7"/>
    <sheet xmlns:r="http://schemas.openxmlformats.org/officeDocument/2006/relationships" name="17110" sheetId="8" state="visible" r:id="rId8"/>
    <sheet xmlns:r="http://schemas.openxmlformats.org/officeDocument/2006/relationships" name="17120" sheetId="9" state="visible" r:id="rId9"/>
    <sheet xmlns:r="http://schemas.openxmlformats.org/officeDocument/2006/relationships" name="21451" sheetId="10" state="visible" r:id="rId10"/>
    <sheet xmlns:r="http://schemas.openxmlformats.org/officeDocument/2006/relationships" name="21710" sheetId="11" state="visible" r:id="rId11"/>
    <sheet xmlns:r="http://schemas.openxmlformats.org/officeDocument/2006/relationships" name="44112" sheetId="12" state="visible" r:id="rId12"/>
    <sheet xmlns:r="http://schemas.openxmlformats.org/officeDocument/2006/relationships" name="45110" sheetId="13" state="visible" r:id="rId13"/>
    <sheet xmlns:r="http://schemas.openxmlformats.org/officeDocument/2006/relationships" name="61072" sheetId="14" state="visible" r:id="rId14"/>
    <sheet xmlns:r="http://schemas.openxmlformats.org/officeDocument/2006/relationships" name="61073" sheetId="15" state="visible" r:id="rId15"/>
  </sheets>
  <definedNames>
    <definedName name="d" localSheetId="0">#REF!</definedName>
    <definedName name="DDD" localSheetId="0">#REF!</definedName>
    <definedName name="delete1" localSheetId="0">#REF!</definedName>
    <definedName name="GDSGSDG" localSheetId="0">#REF!</definedName>
    <definedName name="ghhghg" localSheetId="0">#REF!</definedName>
    <definedName name="gsg" localSheetId="0">#REF!</definedName>
    <definedName name="Hello" localSheetId="0">#REF!</definedName>
    <definedName name="heloo" localSheetId="0">#REF!</definedName>
    <definedName name="new" localSheetId="0">#REF!</definedName>
    <definedName name="oc" localSheetId="0">#REF!</definedName>
    <definedName name="Ordnance" localSheetId="0">#REF!</definedName>
    <definedName name="te_table" localSheetId="0">#REF!</definedName>
    <definedName name="UIC_HQ" localSheetId="0">'14312'!$C$43</definedName>
    <definedName name="UIC_HS" localSheetId="0">'14312'!$C$89</definedName>
    <definedName name="x" localSheetId="0">#REF!</definedName>
    <definedName name="_xlnm.Print_Area" localSheetId="0">'UNIT_ROLLUP'!$A$1:$AF$40</definedName>
    <definedName name="_xlnm.Print_Area" localSheetId="1">'MISSION STATEMENT'!$A$1:$D$279</definedName>
    <definedName name="_xlnm._FilterDatabase" localSheetId="3" hidden="1">'TO'!$B$2:$AT$713</definedName>
    <definedName name="_xlnm.Print_Area" localSheetId="3">'TO'!$A$1:$AT$713</definedName>
    <definedName name="_17120Ne" localSheetId="4">#REF!</definedName>
    <definedName name="_17120new" localSheetId="4">#REF!</definedName>
    <definedName name="_17945" localSheetId="4">#REF!</definedName>
    <definedName name="_21451_UIC" localSheetId="4">#REF!</definedName>
    <definedName name="_21451New" localSheetId="4">#REF!</definedName>
    <definedName name="_21451NewTab" localSheetId="4">#REF!</definedName>
    <definedName name="_2145NEW" localSheetId="4">#REF!</definedName>
    <definedName name="_lAQUETTAaRMORY" localSheetId="4">#REF!</definedName>
    <definedName name="_MY" localSheetId="4">#REF!</definedName>
    <definedName name="a" localSheetId="4">#REF!</definedName>
    <definedName name="Amroy" localSheetId="4">#REF!</definedName>
    <definedName name="CostCode" localSheetId="4">#REF!</definedName>
    <definedName name="d" localSheetId="4">#REF!</definedName>
    <definedName name="dd" localSheetId="4">#REF!</definedName>
    <definedName name="DDD" localSheetId="4">#REF!</definedName>
    <definedName name="delete1" localSheetId="4">#REF!</definedName>
    <definedName name="GDSGSDG" localSheetId="4">#REF!</definedName>
    <definedName name="gfhgfhgf" localSheetId="4">#REF!</definedName>
    <definedName name="ghgghhg" localSheetId="4">#REF!</definedName>
    <definedName name="ghhghg" localSheetId="4">#REF!</definedName>
    <definedName name="gsg" localSheetId="4">#REF!</definedName>
    <definedName name="Hello" localSheetId="4">#REF!</definedName>
    <definedName name="HELLO1" localSheetId="4">#REF!</definedName>
    <definedName name="heloo" localSheetId="4">#REF!</definedName>
    <definedName name="IN_ins" localSheetId="4">#REF!</definedName>
    <definedName name="mt" localSheetId="4">#REF!</definedName>
    <definedName name="new" localSheetId="4">#REF!</definedName>
    <definedName name="oc" localSheetId="4">#REF!</definedName>
    <definedName name="Ordnance" localSheetId="4">#REF!</definedName>
    <definedName name="TE_2" localSheetId="4">#REF!</definedName>
    <definedName name="TE_3" localSheetId="4">#REF!</definedName>
    <definedName name="TE_orignial" localSheetId="4">#REF!</definedName>
    <definedName name="te_table" localSheetId="4">#REF!</definedName>
    <definedName name="UIC_HQ" localSheetId="4">'[2]14312'!$C$50</definedName>
    <definedName name="UIC_HS" localSheetId="4">'[2]14312'!$C$96</definedName>
    <definedName name="x" localSheetId="4">#REF!</definedName>
    <definedName name="_xlnm._FilterDatabase" localSheetId="4" hidden="1">'TE'!$B$1:$W$1852</definedName>
    <definedName name="_xlnm.Print_Area" localSheetId="4">'TE'!$A$1:$V$504</definedName>
    <definedName name="_xlnm.Print_Area" localSheetId="5">'14312'!$A$1:$AF$772</definedName>
    <definedName name="d" localSheetId="6">#REF!</definedName>
    <definedName name="DDD" localSheetId="6">#REF!</definedName>
    <definedName name="delete1" localSheetId="6">#REF!</definedName>
    <definedName name="GDSGSDG" localSheetId="6">#REF!</definedName>
    <definedName name="ghhghg" localSheetId="6">#REF!</definedName>
    <definedName name="gsg" localSheetId="6">#REF!</definedName>
    <definedName name="Hello" localSheetId="6">#REF!</definedName>
    <definedName name="heloo" localSheetId="6">#REF!</definedName>
    <definedName name="M12301_" localSheetId="6">#N/A</definedName>
    <definedName name="new" localSheetId="6">#REF!</definedName>
    <definedName name="oc" localSheetId="6">#REF!</definedName>
    <definedName name="Ordnance" localSheetId="6">#REF!</definedName>
    <definedName name="te_table" localSheetId="6">#REF!</definedName>
    <definedName name="UIC_HQ" localSheetId="6">'14312'!$C$43</definedName>
    <definedName name="UIC_HS" localSheetId="6">'14312'!$C$89</definedName>
    <definedName name="x" localSheetId="6">#REF!</definedName>
    <definedName name="_xlnm.Print_Area" localSheetId="6">'14345'!$A$1:$AF$806</definedName>
    <definedName name="_17120Ne" localSheetId="8">#REF!</definedName>
    <definedName name="_17120new" localSheetId="8">#REF!</definedName>
    <definedName name="_17945" localSheetId="8">#REF!</definedName>
    <definedName name="_21451New" localSheetId="8">#REF!</definedName>
    <definedName name="_21451NewTab" localSheetId="8">#REF!</definedName>
    <definedName name="_lAQUETTAaRMORY" localSheetId="8">#REF!</definedName>
    <definedName name="a" localSheetId="8">#REF!</definedName>
    <definedName name="Amroy" localSheetId="8">#REF!</definedName>
    <definedName name="CostCode" localSheetId="8">#REF!</definedName>
    <definedName name="d" localSheetId="8">#REF!</definedName>
    <definedName name="dd" localSheetId="8">#REF!</definedName>
    <definedName name="DDD" localSheetId="8">#REF!</definedName>
    <definedName name="delete1" localSheetId="8">#REF!</definedName>
    <definedName name="GDSGSDG" localSheetId="8">#REF!</definedName>
    <definedName name="gfhgfhgf" localSheetId="8">#REF!</definedName>
    <definedName name="ghgghhg" localSheetId="8">#REF!</definedName>
    <definedName name="ghhghg" localSheetId="8">#REF!</definedName>
    <definedName name="gsg" localSheetId="8">#REF!</definedName>
    <definedName name="Hello" localSheetId="8">#REF!</definedName>
    <definedName name="HELLO1" localSheetId="8">#REF!</definedName>
    <definedName name="heloo" localSheetId="8">#REF!</definedName>
    <definedName name="IN_ins" localSheetId="8">#REF!</definedName>
    <definedName name="M12301_" localSheetId="8">'17120'!UIC_HQ</definedName>
    <definedName name="new" localSheetId="8">#REF!</definedName>
    <definedName name="oc" localSheetId="8">#REF!</definedName>
    <definedName name="Ordnance" localSheetId="8">#REF!</definedName>
    <definedName name="TE_2" localSheetId="8">#REF!</definedName>
    <definedName name="TE_3" localSheetId="8">#REF!</definedName>
    <definedName name="TE_orignial" localSheetId="8">#REF!</definedName>
    <definedName name="te_table" localSheetId="8">#REF!</definedName>
    <definedName name="UIC_HQ" localSheetId="8">'14312'!$C$44</definedName>
    <definedName name="x" localSheetId="8">#REF!</definedName>
    <definedName name="_xlnm.Print_Area" localSheetId="8">'17120'!$A$1:$AF$88</definedName>
    <definedName name="_xlnm.Print_Area" localSheetId="10">'21710'!$A$1:$AF$96</definedName>
    <definedName name="_xlnm.Print_Area" localSheetId="11">'44112'!$A$1:$AF$86</definedName>
    <definedName name="CostCode" localSheetId="13">#REF!</definedName>
    <definedName name="d" localSheetId="13">#REF!</definedName>
    <definedName name="DDD" localSheetId="13">#REF!</definedName>
    <definedName name="delete1" localSheetId="13">#REF!</definedName>
    <definedName name="GDSGSDG" localSheetId="13">#REF!</definedName>
    <definedName name="ghhghg" localSheetId="13">#REF!</definedName>
    <definedName name="gsg" localSheetId="13">#REF!</definedName>
    <definedName name="Hello" localSheetId="13">#REF!</definedName>
    <definedName name="heloo" localSheetId="13">#REF!</definedName>
    <definedName name="M12301_" localSheetId="13">'61072'!UIC_HQ</definedName>
    <definedName name="new" localSheetId="13">#REF!</definedName>
    <definedName name="oc" localSheetId="13">#REF!</definedName>
    <definedName name="Ordnance" localSheetId="13">#REF!</definedName>
    <definedName name="te_table" localSheetId="13">#REF!</definedName>
    <definedName name="UIC_HQ" localSheetId="13">'61072'!$C$46</definedName>
    <definedName name="x" localSheetId="13">#REF!</definedName>
    <definedName name="CostCode" localSheetId="14">#REF!</definedName>
    <definedName name="d" localSheetId="14">#REF!</definedName>
    <definedName name="DDD" localSheetId="14">#REF!</definedName>
    <definedName name="delete1" localSheetId="14">#REF!</definedName>
    <definedName name="GDSGSDG" localSheetId="14">#REF!</definedName>
    <definedName name="ghhghg" localSheetId="14">#REF!</definedName>
    <definedName name="gsg" localSheetId="14">#REF!</definedName>
    <definedName name="Hello" localSheetId="14">#REF!</definedName>
    <definedName name="heloo" localSheetId="14">#REF!</definedName>
    <definedName name="M12301_" localSheetId="14">'61073'!UIC_HQ</definedName>
    <definedName name="new" localSheetId="14">#REF!</definedName>
    <definedName name="oc" localSheetId="14">#REF!</definedName>
    <definedName name="Ordnance" localSheetId="14">#REF!</definedName>
    <definedName name="te_table" localSheetId="14">#REF!</definedName>
    <definedName name="UIC_HQ" localSheetId="14">'14312'!$C$43</definedName>
    <definedName name="x" localSheetId="14">#REF!</definedName>
  </definedNames>
  <calcPr calcId="191029" fullCalcOnLoad="1"/>
</workbook>
</file>

<file path=xl/styles.xml><?xml version="1.0" encoding="utf-8"?>
<styleSheet xmlns="http://schemas.openxmlformats.org/spreadsheetml/2006/main">
  <numFmts count="27">
    <numFmt numFmtId="164" formatCode="#,###\ &quot;GSF&quot;"/>
    <numFmt numFmtId="165" formatCode="#,###.00\ &quot;NTG&quot;"/>
    <numFmt numFmtId="166" formatCode="#,##0\ &quot;GSF&quot;"/>
    <numFmt numFmtId="167" formatCode="#,###\ &quot;NSF&quot;"/>
    <numFmt numFmtId="168" formatCode="#,##0\ &quot;GSY&quot;"/>
    <numFmt numFmtId="169" formatCode="_(&quot;$&quot;* #,##0.00_);_(&quot;$&quot;* \(#,##0.00\);_(&quot;$&quot;* &quot;-&quot;??_);_(@_)"/>
    <numFmt numFmtId="170" formatCode="0000000000000"/>
    <numFmt numFmtId="171" formatCode="#,###\ &quot;PN&quot;"/>
    <numFmt numFmtId="172" formatCode="#,###&quot;'&quot;"/>
    <numFmt numFmtId="173" formatCode="#,##0.000"/>
    <numFmt numFmtId="174" formatCode="0.000"/>
    <numFmt numFmtId="175" formatCode="mmm\ d\,\ yyyy\ h\:mm\:ss\ AM/PM;@"/>
    <numFmt numFmtId="176" formatCode="#,##0;\-#,##0;\ "/>
    <numFmt numFmtId="177" formatCode="#,##0;\-#,##0;&quot; &quot;"/>
    <numFmt numFmtId="178" formatCode="#0.########"/>
    <numFmt numFmtId="179" formatCode="#0"/>
    <numFmt numFmtId="180" formatCode="#,##0\ &quot;SF&quot;"/>
    <numFmt numFmtId="181" formatCode="0.0"/>
    <numFmt numFmtId="182" formatCode="#,##0\ &quot;NSF/Instructor&quot;"/>
    <numFmt numFmtId="183" formatCode="#,###\ &quot;NSF (fixed)&quot;"/>
    <numFmt numFmtId="184" formatCode="#,##0\ &quot;NSF/Student&quot;"/>
    <numFmt numFmtId="185" formatCode="#,##0.0\ &quot;NSF/Student&quot;"/>
    <numFmt numFmtId="186" formatCode="#,##0\ &quot;students&quot;"/>
    <numFmt numFmtId="187" formatCode="#,##0\ &quot;Instructor&quot;"/>
    <numFmt numFmtId="188" formatCode="#,##0\ &quot;NSF&quot;"/>
    <numFmt numFmtId="189" formatCode="#,###&quot; FT&quot;"/>
    <numFmt numFmtId="190" formatCode="#,###\ &quot;SF&quot;"/>
  </numFmts>
  <fonts count="122">
    <font>
      <name val="Calibri"/>
      <family val="2"/>
      <sz val="10"/>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0"/>
    </font>
    <font>
      <name val="Calibri"/>
      <family val="2"/>
      <color theme="1"/>
      <sz val="10"/>
    </font>
    <font>
      <name val="Cambria"/>
      <family val="2"/>
      <b val="1"/>
      <color theme="3"/>
      <sz val="18"/>
      <scheme val="major"/>
    </font>
    <font>
      <name val="Calibri"/>
      <family val="2"/>
      <b val="1"/>
      <color theme="3"/>
      <sz val="15"/>
    </font>
    <font>
      <name val="Calibri"/>
      <family val="2"/>
      <b val="1"/>
      <color theme="3"/>
      <sz val="13"/>
    </font>
    <font>
      <name val="Calibri"/>
      <family val="2"/>
      <b val="1"/>
      <color theme="3"/>
      <sz val="11"/>
    </font>
    <font>
      <name val="Calibri"/>
      <family val="2"/>
      <color rgb="FF006100"/>
      <sz val="10"/>
    </font>
    <font>
      <name val="Calibri"/>
      <family val="2"/>
      <color rgb="FF9C0006"/>
      <sz val="10"/>
    </font>
    <font>
      <name val="Calibri"/>
      <family val="2"/>
      <color rgb="FF9C6500"/>
      <sz val="10"/>
    </font>
    <font>
      <name val="Calibri"/>
      <family val="2"/>
      <color rgb="FF3F3F76"/>
      <sz val="10"/>
    </font>
    <font>
      <name val="Calibri"/>
      <family val="2"/>
      <b val="1"/>
      <color rgb="FF3F3F3F"/>
      <sz val="10"/>
    </font>
    <font>
      <name val="Calibri"/>
      <family val="2"/>
      <b val="1"/>
      <color rgb="FFFA7D00"/>
      <sz val="10"/>
    </font>
    <font>
      <name val="Calibri"/>
      <family val="2"/>
      <color rgb="FFFA7D00"/>
      <sz val="10"/>
    </font>
    <font>
      <name val="Calibri"/>
      <family val="2"/>
      <b val="1"/>
      <color theme="0"/>
      <sz val="10"/>
    </font>
    <font>
      <name val="Calibri"/>
      <family val="2"/>
      <color rgb="FFFF0000"/>
      <sz val="10"/>
    </font>
    <font>
      <name val="Calibri"/>
      <family val="2"/>
      <i val="1"/>
      <color rgb="FF7F7F7F"/>
      <sz val="10"/>
    </font>
    <font>
      <name val="Calibri"/>
      <family val="2"/>
      <b val="1"/>
      <color theme="1"/>
      <sz val="10"/>
    </font>
    <font>
      <name val="Calibri"/>
      <family val="2"/>
      <color theme="0"/>
      <sz val="10"/>
    </font>
    <font>
      <name val="Arial"/>
      <family val="2"/>
      <sz val="10"/>
    </font>
    <font>
      <name val="Tahoma"/>
      <family val="2"/>
      <color theme="1"/>
      <sz val="10"/>
    </font>
    <font>
      <name val="Calibri"/>
      <family val="2"/>
      <color rgb="FF000000"/>
      <sz val="10"/>
      <scheme val="minor"/>
    </font>
    <font>
      <name val="Calibri"/>
      <family val="2"/>
      <sz val="10"/>
      <scheme val="minor"/>
    </font>
    <font>
      <name val="Calibri"/>
      <family val="2"/>
      <b val="1"/>
      <sz val="16"/>
      <scheme val="minor"/>
    </font>
    <font>
      <name val="Calibri"/>
      <family val="2"/>
      <b val="1"/>
      <sz val="11"/>
      <scheme val="minor"/>
    </font>
    <font>
      <name val="Calibri"/>
      <family val="2"/>
      <sz val="11"/>
      <scheme val="minor"/>
    </font>
    <font>
      <name val="Calibri"/>
      <family val="2"/>
      <b val="1"/>
      <color theme="0"/>
      <sz val="11"/>
      <scheme val="minor"/>
    </font>
    <font>
      <name val="Calibri"/>
      <family val="2"/>
      <color theme="0"/>
      <sz val="11"/>
      <scheme val="minor"/>
    </font>
    <font>
      <name val="Calibri"/>
      <family val="2"/>
      <b val="1"/>
      <sz val="11"/>
      <u val="single"/>
      <scheme val="minor"/>
    </font>
    <font>
      <name val="Calibri"/>
      <family val="2"/>
      <color theme="1"/>
      <sz val="10"/>
      <scheme val="minor"/>
    </font>
    <font>
      <name val="Calibri"/>
      <family val="2"/>
      <color theme="0" tint="-0.499984740745262"/>
      <sz val="8"/>
      <scheme val="minor"/>
    </font>
    <font>
      <name val="Calibri"/>
      <family val="2"/>
      <sz val="10"/>
      <u val="single"/>
      <scheme val="minor"/>
    </font>
    <font>
      <name val="Calibri"/>
      <family val="2"/>
      <b val="1"/>
      <sz val="12"/>
      <scheme val="minor"/>
    </font>
    <font>
      <name val="Calibri"/>
      <family val="2"/>
      <color theme="0" tint="-0.499984740745262"/>
      <sz val="10"/>
      <scheme val="minor"/>
    </font>
    <font>
      <name val="Calibri"/>
      <family val="2"/>
      <b val="1"/>
      <sz val="10"/>
      <scheme val="minor"/>
    </font>
    <font>
      <name val="Calibri"/>
      <family val="2"/>
      <sz val="10"/>
      <vertAlign val="superscript"/>
      <scheme val="minor"/>
    </font>
    <font>
      <name val="Arial"/>
      <family val="2"/>
      <sz val="10"/>
      <vertAlign val="superscript"/>
    </font>
    <font>
      <name val="Calibri"/>
      <family val="2"/>
      <color rgb="FF000000"/>
      <sz val="6"/>
      <scheme val="minor"/>
    </font>
    <font>
      <name val="Calibri"/>
      <family val="2"/>
      <b val="1"/>
      <sz val="6"/>
      <scheme val="minor"/>
    </font>
    <font>
      <name val="Calibri"/>
      <family val="2"/>
      <color rgb="FF000000"/>
      <sz val="11"/>
    </font>
    <font>
      <name val="MS Sans Serif"/>
      <family val="2"/>
      <sz val="10"/>
    </font>
    <font>
      <name val="Times New Roman"/>
      <family val="1"/>
      <color rgb="FF000000"/>
      <sz val="10"/>
    </font>
    <font>
      <name val="Calibri"/>
      <family val="2"/>
      <color theme="3" tint="0.3999755851924192"/>
      <sz val="10"/>
      <scheme val="minor"/>
    </font>
    <font>
      <name val="Arial"/>
      <family val="2"/>
      <sz val="10"/>
    </font>
    <font>
      <name val="Times New Roman"/>
      <family val="1"/>
      <b val="1"/>
      <color rgb="FF000000"/>
      <sz val="8"/>
    </font>
    <font>
      <name val="Times New Roman"/>
      <family val="1"/>
      <color rgb="FF000000"/>
      <sz val="8"/>
    </font>
    <font>
      <name val="Times New Roman"/>
      <family val="1"/>
      <b val="1"/>
      <color rgb="FF000000"/>
      <sz val="10"/>
    </font>
    <font>
      <name val="Calibri"/>
      <family val="2"/>
      <sz val="8"/>
      <scheme val="minor"/>
    </font>
    <font>
      <name val="Calibri"/>
      <family val="2"/>
      <sz val="8"/>
      <vertAlign val="superscript"/>
      <scheme val="minor"/>
    </font>
    <font>
      <name val="Calibri"/>
      <family val="2"/>
      <sz val="9"/>
      <scheme val="minor"/>
    </font>
    <font>
      <name val="Calibri"/>
      <family val="2"/>
      <sz val="10"/>
    </font>
    <font>
      <name val="Calibri"/>
      <family val="2"/>
      <sz val="10"/>
      <vertAlign val="superscript"/>
    </font>
    <font>
      <name val="Calibri"/>
      <family val="2"/>
      <color rgb="FFFF0000"/>
      <sz val="10"/>
      <scheme val="minor"/>
    </font>
    <font>
      <name val="Calibri"/>
      <family val="2"/>
      <color theme="1"/>
      <sz val="10"/>
      <u val="single"/>
      <scheme val="minor"/>
    </font>
    <font>
      <name val="Calibri"/>
      <family val="2"/>
      <color theme="1"/>
      <sz val="10"/>
      <vertAlign val="superscript"/>
      <scheme val="minor"/>
    </font>
    <font>
      <name val="Calibri"/>
      <family val="2"/>
      <color theme="0" tint="-0.499984740745262"/>
      <sz val="8"/>
      <vertAlign val="superscript"/>
      <scheme val="minor"/>
    </font>
    <font>
      <name val="Calibri"/>
      <family val="2"/>
      <color rgb="FFFF0000"/>
      <sz val="8"/>
      <scheme val="minor"/>
    </font>
    <font>
      <name val="Calibri"/>
      <family val="2"/>
      <b val="1"/>
      <sz val="11"/>
    </font>
    <font>
      <name val="Calibri"/>
      <family val="2"/>
      <b val="1"/>
      <sz val="12"/>
    </font>
    <font>
      <name val="Calibri"/>
      <family val="2"/>
      <b val="1"/>
      <sz val="10"/>
    </font>
    <font>
      <name val="Arial MT"/>
      <sz val="12"/>
    </font>
    <font>
      <name val="Calibri"/>
      <family val="2"/>
      <color theme="0" tint="-0.249977111117893"/>
      <sz val="10"/>
      <scheme val="minor"/>
    </font>
    <font>
      <name val="Calibri"/>
      <family val="2"/>
      <b val="1"/>
      <sz val="9"/>
      <scheme val="minor"/>
    </font>
    <font>
      <name val="Calibri"/>
      <family val="2"/>
      <color theme="0" tint="-0.249977111117893"/>
      <sz val="9"/>
      <scheme val="minor"/>
    </font>
    <font>
      <name val="Calibri"/>
      <family val="2"/>
      <sz val="9"/>
      <vertAlign val="superscript"/>
      <scheme val="minor"/>
    </font>
    <font>
      <name val="Calibri"/>
      <family val="2"/>
      <color theme="0" tint="-0.499984740745262"/>
      <sz val="9"/>
      <scheme val="minor"/>
    </font>
    <font>
      <name val="Calibri"/>
      <family val="2"/>
      <color theme="0" tint="-0.3499862666707358"/>
      <sz val="8"/>
      <scheme val="minor"/>
    </font>
    <font>
      <name val="Calibri"/>
      <family val="2"/>
      <color theme="0" tint="-0.499984740745262"/>
      <sz val="10"/>
      <vertAlign val="superscript"/>
      <scheme val="minor"/>
    </font>
    <font>
      <name val="Calibri"/>
      <family val="2"/>
      <i val="1"/>
      <sz val="10"/>
      <scheme val="minor"/>
    </font>
    <font>
      <name val="Calibri"/>
      <family val="2"/>
      <b val="1"/>
      <color theme="1"/>
      <sz val="10"/>
      <scheme val="minor"/>
    </font>
    <font>
      <name val="Calibri"/>
      <family val="2"/>
      <color theme="1"/>
      <sz val="9"/>
      <scheme val="minor"/>
    </font>
    <font>
      <name val="Calibri"/>
      <family val="2"/>
      <i val="1"/>
      <color theme="1"/>
      <sz val="9"/>
      <scheme val="minor"/>
    </font>
    <font>
      <name val="Calibri"/>
      <family val="2"/>
      <color theme="1"/>
      <sz val="8"/>
      <scheme val="minor"/>
    </font>
    <font>
      <name val="Arial"/>
      <family val="2"/>
      <sz val="10"/>
    </font>
    <font>
      <name val="Calibri"/>
      <family val="2"/>
      <b val="1"/>
      <color rgb="FF000000"/>
      <sz val="10"/>
      <scheme val="minor"/>
    </font>
    <font>
      <name val="Calibri"/>
      <family val="2"/>
      <b val="1"/>
      <color theme="1"/>
      <sz val="12"/>
      <scheme val="minor"/>
    </font>
    <font>
      <name val="Calibri"/>
      <family val="2"/>
      <sz val="10"/>
      <u val="single"/>
      <vertAlign val="superscript"/>
      <scheme val="minor"/>
    </font>
    <font>
      <name val="Arial"/>
      <family val="2"/>
      <sz val="8"/>
      <vertAlign val="superscript"/>
    </font>
    <font>
      <name val="Calibri"/>
      <family val="2"/>
      <color rgb="FFFF0000"/>
      <sz val="9"/>
      <scheme val="minor"/>
    </font>
    <font>
      <name val="Andale WT"/>
      <family val="2"/>
      <color theme="1"/>
      <sz val="8"/>
    </font>
    <font>
      <name val="Calibri"/>
      <family val="2"/>
      <color rgb="FF000000"/>
      <sz val="10"/>
    </font>
    <font>
      <name val="Arial"/>
      <family val="2"/>
      <b val="1"/>
      <sz val="10"/>
    </font>
    <font>
      <name val="Andale WT"/>
      <family val="2"/>
      <b val="1"/>
      <color theme="1"/>
      <sz val="10"/>
    </font>
    <font>
      <name val="Andale WT"/>
      <family val="2"/>
      <color theme="1"/>
      <sz val="10"/>
    </font>
    <font>
      <name val="Calibri"/>
      <family val="2"/>
      <b val="1"/>
      <color rgb="FF000000"/>
      <sz val="10"/>
    </font>
    <font>
      <name val="Arial"/>
      <family val="2"/>
      <color rgb="FF000000"/>
      <sz val="10"/>
    </font>
    <font>
      <name val="Arial"/>
      <family val="2"/>
      <color rgb="FF000000"/>
      <sz val="10"/>
      <vertAlign val="superscript"/>
    </font>
    <font>
      <name val="Arial "/>
      <color theme="1"/>
      <sz val="10"/>
    </font>
    <font>
      <name val="Andale WT"/>
      <family val="2"/>
      <color rgb="FF222222"/>
      <sz val="10"/>
    </font>
    <font>
      <name val="Arial"/>
      <family val="2"/>
      <color theme="1"/>
      <sz val="10"/>
    </font>
    <font>
      <name val="Calibri"/>
      <family val="2"/>
      <b val="1"/>
      <sz val="10"/>
      <u val="single"/>
      <scheme val="minor"/>
    </font>
    <font>
      <name val="Calibri"/>
      <family val="2"/>
      <b val="1"/>
      <sz val="22"/>
      <scheme val="minor"/>
    </font>
    <font>
      <name val="Calibri"/>
      <family val="2"/>
      <i val="1"/>
      <sz val="9"/>
      <scheme val="minor"/>
    </font>
    <font>
      <name val="Calibri"/>
      <family val="2"/>
      <b val="1"/>
      <sz val="9"/>
      <vertAlign val="superscript"/>
      <scheme val="minor"/>
    </font>
    <font>
      <name val="Calibri"/>
      <family val="2"/>
      <i val="1"/>
      <sz val="8"/>
      <scheme val="minor"/>
    </font>
    <font>
      <name val="Calibri"/>
      <b val="1"/>
      <i val="1"/>
      <sz val="11"/>
    </font>
    <font>
      <name val="Calibri"/>
      <b val="1"/>
      <color rgb="FFFFFFFF"/>
      <sz val="11"/>
    </font>
    <font>
      <name val="Calibri"/>
      <b val="1"/>
      <sz val="10"/>
    </font>
    <font>
      <name val="Calibri"/>
      <sz val="10"/>
    </font>
    <font>
      <name val="Calibri"/>
      <b val="1"/>
      <sz val="12"/>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049989318521683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1"/>
        <bgColor indexed="64"/>
      </patternFill>
    </fill>
    <fill>
      <patternFill patternType="solid">
        <fgColor theme="6" tint="0.5999938962981048"/>
        <bgColor indexed="64"/>
      </patternFill>
    </fill>
    <fill>
      <patternFill patternType="solid">
        <fgColor theme="6" tint="0.5999938962981048"/>
        <bgColor rgb="FF000000"/>
      </patternFill>
    </fill>
    <fill>
      <patternFill patternType="solid">
        <fgColor theme="0" tint="-0.3499862666707358"/>
        <bgColor rgb="FF000000"/>
      </patternFill>
    </fill>
    <fill>
      <patternFill patternType="solid">
        <fgColor theme="0" tint="-0.3499862666707358"/>
        <bgColor indexed="64"/>
      </patternFill>
    </fill>
    <fill>
      <patternFill patternType="solid">
        <fgColor theme="0" tint="-0.1499679555650502"/>
        <bgColor indexed="64"/>
      </patternFill>
    </fill>
    <fill>
      <patternFill patternType="solid">
        <fgColor theme="5" tint="0.5999938962981048"/>
        <bgColor indexed="64"/>
      </patternFill>
    </fill>
    <fill>
      <patternFill patternType="solid">
        <fgColor rgb="FFFFFF00"/>
        <bgColor rgb="FF000000"/>
      </patternFill>
    </fill>
    <fill>
      <patternFill patternType="solid">
        <fgColor theme="0"/>
        <bgColor indexed="64"/>
      </patternFill>
    </fill>
    <fill>
      <patternFill patternType="solid">
        <fgColor rgb="FF1F4E78"/>
        <bgColor rgb="FF1F4E78"/>
      </patternFill>
    </fill>
  </fills>
  <borders count="2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top/>
      <bottom/>
      <diagonal/>
    </border>
    <border>
      <left/>
      <right style="thin">
        <color theme="0" tint="-0.249977111117893"/>
      </right>
      <top/>
      <bottom style="thin">
        <color indexed="64"/>
      </bottom>
      <diagonal/>
    </border>
    <border>
      <left style="thin">
        <color theme="0" tint="-0.249977111117893"/>
      </left>
      <right/>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249946592608417"/>
      </right>
      <top/>
      <bottom style="thin">
        <color indexed="64"/>
      </bottom>
      <diagonal/>
    </border>
    <border>
      <left/>
      <right style="thin">
        <color theme="0" tint="-0.249946592608417"/>
      </right>
      <top/>
      <bottom/>
      <diagonal/>
    </border>
    <border>
      <left style="thin">
        <color theme="0" tint="-0.249977111117893"/>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indexed="64"/>
      </bottom>
      <diagonal/>
    </border>
    <border>
      <left style="thin">
        <color indexed="64"/>
      </left>
      <right/>
      <top/>
      <bottom/>
      <diagonal/>
    </border>
    <border>
      <left style="thin">
        <color theme="0" tint="-0.249946592608417"/>
      </left>
      <right/>
      <top style="thin">
        <color indexed="64"/>
      </top>
      <bottom style="thin">
        <color indexed="64"/>
      </bottom>
      <diagonal/>
    </border>
    <border>
      <left style="thin">
        <color theme="0" tint="-0.249946592608417"/>
      </left>
      <right/>
      <top style="thin">
        <color indexed="64"/>
      </top>
      <bottom style="thin">
        <color theme="0" tint="-0.249977111117893"/>
      </bottom>
      <diagonal/>
    </border>
    <border>
      <left style="thin">
        <color theme="0" tint="-0.249946592608417"/>
      </left>
      <right/>
      <top style="thin">
        <color theme="0" tint="-0.249977111117893"/>
      </top>
      <bottom style="thin">
        <color indexed="64"/>
      </bottom>
      <diagonal/>
    </border>
    <border>
      <left style="thin">
        <color theme="0" tint="-0.249946592608417"/>
      </left>
      <right/>
      <top style="thin">
        <color indexed="64"/>
      </top>
      <bottom/>
      <diagonal/>
    </border>
    <border>
      <left style="thin">
        <color theme="0" tint="-0.249946592608417"/>
      </left>
      <right/>
      <top/>
      <bottom/>
      <diagonal/>
    </border>
    <border>
      <left style="thin">
        <color theme="0" tint="-0.249946592608417"/>
      </left>
      <right/>
      <top/>
      <bottom style="thin">
        <color indexed="64"/>
      </bottom>
      <diagonal/>
    </border>
    <border>
      <left style="thin">
        <color indexed="64"/>
      </left>
      <right style="thin">
        <color theme="0" tint="-0.1499679555650502"/>
      </right>
      <top style="thin">
        <color indexed="64"/>
      </top>
      <bottom style="thin">
        <color theme="0" tint="-0.1499679555650502"/>
      </bottom>
      <diagonal/>
    </border>
    <border>
      <left style="thin">
        <color theme="0" tint="-0.1499679555650502"/>
      </left>
      <right style="thin">
        <color theme="0" tint="-0.1499679555650502"/>
      </right>
      <top style="thin">
        <color indexed="64"/>
      </top>
      <bottom style="thin">
        <color theme="0" tint="-0.1499679555650502"/>
      </bottom>
      <diagonal/>
    </border>
    <border>
      <left style="thin">
        <color theme="0" tint="-0.1499679555650502"/>
      </left>
      <right style="thin">
        <color indexed="64"/>
      </right>
      <top style="thin">
        <color indexed="64"/>
      </top>
      <bottom style="thin">
        <color theme="0" tint="-0.1499679555650502"/>
      </bottom>
      <diagonal/>
    </border>
    <border>
      <left style="thin">
        <color indexed="64"/>
      </left>
      <right style="thin">
        <color theme="0" tint="-0.1499679555650502"/>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indexed="64"/>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style="thin">
        <color theme="0" tint="-0.1499679555650502"/>
      </left>
      <right style="thin">
        <color indexed="64"/>
      </right>
      <top style="thin">
        <color theme="0" tint="-0.1499679555650502"/>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3499862666707358"/>
      </right>
      <top style="thin">
        <color indexed="64"/>
      </top>
      <bottom/>
      <diagonal/>
    </border>
    <border>
      <left style="thin">
        <color theme="0" tint="-0.3499862666707358"/>
      </left>
      <right/>
      <top style="thin">
        <color indexed="64"/>
      </top>
      <bottom style="thin">
        <color theme="0" tint="-0.3499862666707358"/>
      </bottom>
      <diagonal/>
    </border>
    <border>
      <left/>
      <right/>
      <top style="thin">
        <color indexed="64"/>
      </top>
      <bottom style="thin">
        <color theme="0" tint="-0.3499862666707358"/>
      </bottom>
      <diagonal/>
    </border>
    <border>
      <left/>
      <right style="thin">
        <color theme="0" tint="-0.249977111117893"/>
      </right>
      <top style="thin">
        <color indexed="64"/>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theme="0" tint="-0.3499862666707358"/>
      </right>
      <top/>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249977111117893"/>
      </right>
      <top style="thin">
        <color theme="0" tint="-0.3499862666707358"/>
      </top>
      <bottom/>
      <diagonal/>
    </border>
    <border>
      <left/>
      <right style="thin">
        <color theme="0" tint="-0.3499862666707358"/>
      </right>
      <top/>
      <bottom style="thin">
        <color indexed="64"/>
      </bottom>
      <diagonal/>
    </border>
    <border>
      <left style="thin">
        <color theme="0" tint="-0.3499862666707358"/>
      </left>
      <right/>
      <top/>
      <bottom style="thin">
        <color indexed="64"/>
      </bottom>
      <diagonal/>
    </border>
    <border>
      <left style="thin">
        <color theme="0" tint="-0.3499862666707358"/>
      </left>
      <right/>
      <top/>
      <bottom/>
      <diagonal/>
    </border>
    <border>
      <left style="thin">
        <color theme="0" tint="-0.249977111117893"/>
      </left>
      <right style="thin">
        <color theme="0" tint="-0.249977111117893"/>
      </right>
      <top style="thin">
        <color indexed="64"/>
      </top>
      <bottom style="thin">
        <color indexed="64"/>
      </bottom>
      <diagonal/>
    </border>
    <border>
      <left style="thin">
        <color auto="1"/>
      </left>
      <right style="thin">
        <color theme="0" tint="-0.249977111117893"/>
      </right>
      <top style="thin">
        <color auto="1"/>
      </top>
      <bottom style="thin">
        <color auto="1"/>
      </bottom>
      <diagonal/>
    </border>
    <border>
      <left style="thin">
        <color theme="0" tint="-0.249977111117893"/>
      </left>
      <right style="thin">
        <color auto="1"/>
      </right>
      <top style="thin">
        <color auto="1"/>
      </top>
      <bottom style="thin">
        <color auto="1"/>
      </bottom>
      <diagonal/>
    </border>
    <border>
      <left style="thin">
        <color auto="1"/>
      </left>
      <right style="thin">
        <color theme="0" tint="-0.249977111117893"/>
      </right>
      <top style="thin">
        <color auto="1"/>
      </top>
      <bottom style="thin">
        <color theme="0" tint="-0.249977111117893"/>
      </bottom>
      <diagonal/>
    </border>
    <border>
      <left style="thin">
        <color theme="0" tint="-0.249977111117893"/>
      </left>
      <right style="thin">
        <color theme="0" tint="-0.249977111117893"/>
      </right>
      <top style="thin">
        <color auto="1"/>
      </top>
      <bottom style="thin">
        <color theme="0" tint="-0.249977111117893"/>
      </bottom>
      <diagonal/>
    </border>
    <border>
      <left style="thin">
        <color theme="0" tint="-0.249977111117893"/>
      </left>
      <right style="thin">
        <color auto="1"/>
      </right>
      <top style="thin">
        <color auto="1"/>
      </top>
      <bottom style="thin">
        <color theme="0" tint="-0.249977111117893"/>
      </bottom>
      <diagonal/>
    </border>
    <border>
      <left style="thin">
        <color auto="1"/>
      </left>
      <right style="thin">
        <color theme="0" tint="-0.249977111117893"/>
      </right>
      <top style="thin">
        <color theme="0" tint="-0.249977111117893"/>
      </top>
      <bottom style="thin">
        <color theme="0" tint="-0.249977111117893"/>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theme="0" tint="-0.249977111117893"/>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thin">
        <color theme="0" tint="-0.249977111117893"/>
      </left>
      <right style="thin">
        <color auto="1"/>
      </right>
      <top style="thin">
        <color theme="0" tint="-0.249977111117893"/>
      </top>
      <bottom style="thin">
        <color auto="1"/>
      </bottom>
      <diagonal/>
    </border>
    <border>
      <left style="thin">
        <color theme="0" tint="-0.3499862666707358"/>
      </left>
      <right/>
      <top style="thin">
        <color indexed="64"/>
      </top>
      <bottom/>
      <diagonal/>
    </border>
    <border>
      <left/>
      <right style="thin">
        <color theme="0" tint="-0.249977111117893"/>
      </right>
      <top style="thin">
        <color theme="0" tint="-0.249977111117893"/>
      </top>
      <bottom/>
      <diagonal/>
    </border>
    <border>
      <left style="thin">
        <color theme="0" tint="-0.249946592608417"/>
      </left>
      <right style="thin">
        <color theme="0" tint="-0.249946592608417"/>
      </right>
      <top/>
      <bottom style="thin">
        <color indexed="64"/>
      </bottom>
      <diagonal/>
    </border>
    <border>
      <left style="thin">
        <color theme="0" tint="-0.249946592608417"/>
      </left>
      <right style="thin">
        <color theme="0" tint="-0.249946592608417"/>
      </right>
      <top style="thin">
        <color indexed="64"/>
      </top>
      <bottom/>
      <diagonal/>
    </border>
    <border>
      <left/>
      <right style="thin">
        <color theme="0" tint="-0.249946592608417"/>
      </right>
      <top style="thin">
        <color indexed="64"/>
      </top>
      <bottom/>
      <diagonal/>
    </border>
    <border>
      <left style="thin">
        <color indexed="64"/>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indexed="64"/>
      </right>
      <top style="thin">
        <color indexed="64"/>
      </top>
      <bottom style="thin">
        <color theme="0" tint="-0.249946592608417"/>
      </bottom>
      <diagonal/>
    </border>
    <border>
      <left style="thin">
        <color theme="0" tint="-0.1499984740745262"/>
      </left>
      <right style="thin">
        <color indexed="64"/>
      </right>
      <top style="thin">
        <color indexed="64"/>
      </top>
      <bottom style="thin">
        <color theme="0" tint="-0.1499984740745262"/>
      </bottom>
      <diagonal/>
    </border>
    <border>
      <left style="thin">
        <color indexed="64"/>
      </left>
      <right style="thin">
        <color indexed="64"/>
      </right>
      <top style="thin">
        <color indexed="64"/>
      </top>
      <bottom style="thin">
        <color theme="0" tint="-0.1499984740745262"/>
      </bottom>
      <diagonal/>
    </border>
    <border>
      <left style="thin">
        <color indexed="64"/>
      </left>
      <right style="thin">
        <color theme="0" tint="-0.1499984740745262"/>
      </right>
      <top style="thin">
        <color indexed="64"/>
      </top>
      <bottom style="thin">
        <color theme="0" tint="-0.1499984740745262"/>
      </bottom>
      <diagonal/>
    </border>
    <border>
      <left style="thin">
        <color theme="0" tint="-0.249977111117893"/>
      </left>
      <right/>
      <top style="thin">
        <color theme="0" tint="-0.1499984740745262"/>
      </top>
      <bottom style="thin">
        <color indexed="64"/>
      </bottom>
      <diagonal/>
    </border>
    <border>
      <left/>
      <right/>
      <top style="thin">
        <color theme="0" tint="-0.1499984740745262"/>
      </top>
      <bottom style="thin">
        <color indexed="64"/>
      </bottom>
      <diagonal/>
    </border>
    <border>
      <left/>
      <right style="thin">
        <color indexed="64"/>
      </right>
      <top style="thin">
        <color theme="0" tint="-0.1499984740745262"/>
      </top>
      <bottom style="thin">
        <color indexed="64"/>
      </bottom>
      <diagonal/>
    </border>
    <border>
      <left style="thin">
        <color indexed="64"/>
      </left>
      <right style="thin">
        <color theme="0" tint="-0.249946592608417"/>
      </right>
      <top/>
      <bottom style="thin">
        <color indexed="64"/>
      </bottom>
      <diagonal/>
    </border>
    <border>
      <left style="thin">
        <color theme="0" tint="-0.249946592608417"/>
      </left>
      <right style="thin">
        <color indexed="64"/>
      </right>
      <top/>
      <bottom style="thin">
        <color indexed="64"/>
      </bottom>
      <diagonal/>
    </border>
    <border>
      <left style="thin">
        <color indexed="64"/>
      </left>
      <right style="thin">
        <color theme="0" tint="-0.249946592608417"/>
      </right>
      <top style="thin">
        <color theme="0" tint="-0.249946592608417"/>
      </top>
      <bottom style="thin">
        <color theme="0" tint="-0.249946592608417"/>
      </bottom>
      <diagonal/>
    </border>
    <border>
      <left style="thin">
        <color theme="0" tint="-0.249946592608417"/>
      </left>
      <right style="thin">
        <color indexed="64"/>
      </right>
      <top style="thin">
        <color theme="0" tint="-0.249946592608417"/>
      </top>
      <bottom style="thin">
        <color theme="0" tint="-0.249946592608417"/>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right style="thin">
        <color auto="1"/>
      </right>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
      <left/>
      <right/>
      <top/>
      <bottom style="hair">
        <color auto="1"/>
      </bottom>
      <diagonal/>
    </border>
    <border>
      <left/>
      <right style="thin">
        <color auto="1"/>
      </right>
      <top style="hair">
        <color auto="1"/>
      </top>
      <bottom/>
      <diagonal/>
    </border>
    <border>
      <left style="thin">
        <color theme="0" tint="-0.1499679555650502"/>
      </left>
      <right style="thin">
        <color theme="0" tint="-0.1499679555650502"/>
      </right>
      <top style="thin">
        <color indexed="64"/>
      </top>
      <bottom style="thin">
        <color theme="0" tint="-0.1499374370555742"/>
      </bottom>
      <diagonal/>
    </border>
    <border>
      <left style="thin">
        <color theme="0" tint="-0.1499679555650502"/>
      </left>
      <right style="thin">
        <color theme="0" tint="-0.1499679555650502"/>
      </right>
      <top style="thin">
        <color theme="0" tint="-0.1499374370555742"/>
      </top>
      <bottom style="thin">
        <color theme="0" tint="-0.1499374370555742"/>
      </bottom>
      <diagonal/>
    </border>
    <border>
      <left style="thin">
        <color indexed="64"/>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374370555742"/>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theme="0" tint="-0.1499679555650502"/>
      </right>
      <top style="thin">
        <color theme="0" tint="-0.1499374370555742"/>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hair">
        <color auto="1"/>
      </right>
      <top style="thin">
        <color auto="1"/>
      </top>
      <bottom style="hair">
        <color auto="1"/>
      </bottom>
      <diagonal/>
    </border>
    <border>
      <left/>
      <right/>
      <top style="thin">
        <color auto="1"/>
      </top>
      <bottom/>
      <diagonal/>
    </border>
    <border>
      <left/>
      <right/>
      <top style="hair">
        <color auto="1"/>
      </top>
      <bottom/>
      <diagonal/>
    </border>
    <border>
      <left/>
      <right style="hair">
        <color auto="1"/>
      </right>
      <top style="hair">
        <color auto="1"/>
      </top>
      <bottom/>
      <diagonal/>
    </border>
    <border>
      <left style="thin">
        <color theme="0" tint="-0.249946592608417"/>
      </left>
      <right style="thin">
        <color indexed="64"/>
      </right>
      <top/>
      <bottom/>
      <diagonal/>
    </border>
    <border>
      <left style="thin">
        <color theme="0" tint="-0.249977111117893"/>
      </left>
      <right style="thin">
        <color indexed="64"/>
      </right>
      <top/>
      <bottom/>
      <diagonal/>
    </border>
    <border>
      <left style="thin">
        <color theme="0" tint="-0.249977111117893"/>
      </left>
      <right style="thin">
        <color indexed="64"/>
      </right>
      <top/>
      <bottom style="thin">
        <color indexed="64"/>
      </bottom>
      <diagonal/>
    </border>
    <border>
      <left style="thin">
        <color theme="0" tint="-0.249977111117893"/>
      </left>
      <right style="thin">
        <color indexed="64"/>
      </right>
      <top style="thin">
        <color indexed="64"/>
      </top>
      <bottom style="thin">
        <color indexed="64"/>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style="thin">
        <color theme="0" tint="-0.1499679555650502"/>
      </right>
      <top style="thin">
        <color theme="0" tint="-0.1499679555650502"/>
      </top>
      <bottom style="thin">
        <color indexed="64"/>
      </bottom>
      <diagonal/>
    </border>
    <border>
      <left/>
      <right/>
      <top style="thin">
        <color theme="0" tint="-0.1499679555650502"/>
      </top>
      <bottom style="thin">
        <color indexed="64"/>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top style="thin">
        <color theme="0" tint="-0.1499374370555742"/>
      </top>
      <bottom/>
      <diagonal/>
    </border>
    <border>
      <left/>
      <right style="thin">
        <color theme="0" tint="-0.1499679555650502"/>
      </right>
      <top style="thin">
        <color theme="0" tint="-0.1499374370555742"/>
      </top>
      <bottom/>
      <diagonal/>
    </border>
    <border>
      <left/>
      <right style="thin">
        <color theme="0" tint="-0.1499679555650502"/>
      </right>
      <top style="thin">
        <color theme="0" tint="-0.1499374370555742"/>
      </top>
      <bottom style="thin">
        <color indexed="64"/>
      </bottom>
      <diagonal/>
    </border>
    <border>
      <left/>
      <right style="thin">
        <color theme="0" tint="-0.1499679555650502"/>
      </right>
      <top style="thin">
        <color theme="0" tint="-0.1499374370555742"/>
      </top>
      <bottom style="thin">
        <color theme="0" tint="-0.1499374370555742"/>
      </bottom>
      <diagonal/>
    </border>
    <border>
      <left/>
      <right style="thin">
        <color theme="0" tint="-0.1499679555650502"/>
      </right>
      <top style="thin">
        <color indexed="64"/>
      </top>
      <bottom/>
      <diagonal/>
    </border>
    <border>
      <left/>
      <right style="thin">
        <color theme="0" tint="-0.1499679555650502"/>
      </right>
      <top style="thin">
        <color indexed="64"/>
      </top>
      <bottom style="thin">
        <color theme="0" tint="-0.1499679555650502"/>
      </bottom>
      <diagonal/>
    </border>
    <border>
      <left/>
      <right/>
      <top style="thin">
        <color indexed="64"/>
      </top>
      <bottom style="thin">
        <color theme="0" tint="-0.1499679555650502"/>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right style="thin">
        <color theme="0" tint="-0.1499679555650502"/>
      </right>
      <top/>
      <bottom/>
      <diagonal/>
    </border>
    <border>
      <left/>
      <right style="thin">
        <color theme="0" tint="-0.1499679555650502"/>
      </right>
      <top/>
      <bottom style="thin">
        <color theme="0" tint="-0.1499374370555742"/>
      </bottom>
      <diagonal/>
    </border>
    <border>
      <left style="thin">
        <color indexed="64"/>
      </left>
      <right style="thin">
        <color theme="0" tint="-0.249977111117893"/>
      </right>
      <top style="thin">
        <color indexed="64"/>
      </top>
      <bottom/>
      <diagonal/>
    </border>
    <border>
      <left/>
      <right style="thin">
        <color theme="0" tint="-0.1499679555650502"/>
      </right>
      <top/>
      <bottom style="thin">
        <color theme="0" tint="-0.1499679555650502"/>
      </bottom>
      <diagonal/>
    </border>
    <border>
      <left/>
      <right/>
      <top/>
      <bottom style="thin">
        <color theme="0" tint="-0.1499679555650502"/>
      </bottom>
      <diagonal/>
    </border>
    <border>
      <left style="thin">
        <color indexed="64"/>
      </left>
      <right style="thin">
        <color theme="0" tint="-0.249977111117893"/>
      </right>
      <top style="thin">
        <color indexed="64"/>
      </top>
      <bottom style="thin">
        <color indexed="64"/>
      </bottom>
      <diagonal/>
    </border>
    <border>
      <left/>
      <right style="thin">
        <color theme="0" tint="-0.1499679555650502"/>
      </right>
      <top style="thin">
        <color indexed="64"/>
      </top>
      <bottom style="thin">
        <color theme="0" tint="-0.1499374370555742"/>
      </bottom>
      <diagonal/>
    </border>
    <border>
      <left style="thin">
        <color theme="0" tint="-0.249946592608417"/>
      </left>
      <right style="thin">
        <color indexed="64"/>
      </right>
      <top style="thin">
        <color indexed="64"/>
      </top>
      <bottom style="thin">
        <color theme="0" tint="-0.249977111117893"/>
      </bottom>
      <diagonal/>
    </border>
    <border>
      <left style="thin">
        <color theme="0" tint="-0.249946592608417"/>
      </left>
      <right style="thin">
        <color indexed="64"/>
      </right>
      <top style="thin">
        <color theme="0" tint="-0.249977111117893"/>
      </top>
      <bottom style="thin">
        <color indexed="64"/>
      </bottom>
      <diagonal/>
    </border>
    <border>
      <left/>
      <right style="thin">
        <color indexed="64"/>
      </right>
      <top style="thin">
        <color theme="0" tint="-0.249977111117893"/>
      </top>
      <bottom/>
      <diagonal/>
    </border>
    <border>
      <left style="thin">
        <color theme="0" tint="-0.249946592608417"/>
      </left>
      <right style="thin">
        <color indexed="64"/>
      </right>
      <top style="thin">
        <color indexed="64"/>
      </top>
      <bottom style="thin">
        <color indexed="64"/>
      </bottom>
      <diagonal/>
    </border>
    <border>
      <left style="thin">
        <color theme="0" tint="-0.249977111117893"/>
      </left>
      <right style="thin">
        <color theme="0" tint="-0.249977111117893"/>
      </right>
      <top/>
      <bottom style="thin">
        <color indexed="64"/>
      </bottom>
      <diagonal/>
    </border>
    <border>
      <left style="thin">
        <color indexed="64"/>
      </left>
      <right style="thin">
        <color theme="0" tint="-0.3499862666707358"/>
      </right>
      <top style="thin">
        <color indexed="64"/>
      </top>
      <bottom style="thin">
        <color indexed="64"/>
      </bottom>
      <diagonal/>
    </border>
    <border>
      <left style="thin">
        <color indexed="64"/>
      </left>
      <right style="thin">
        <color indexed="64"/>
      </right>
      <top/>
      <bottom style="thin">
        <color indexed="64"/>
      </bottom>
      <diagonal/>
    </border>
    <border>
      <left style="thin">
        <color theme="0" tint="-0.3499862666707358"/>
      </left>
      <right style="thin">
        <color theme="0" tint="-0.249977111117893"/>
      </right>
      <top style="thin">
        <color indexed="64"/>
      </top>
      <bottom style="thin">
        <color theme="0" tint="-0.3499862666707358"/>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theme="0" tint="-0.1499984740745262"/>
      </top>
      <bottom style="thin">
        <color indexed="64"/>
      </bottom>
      <diagonal/>
    </border>
    <border>
      <left/>
      <right/>
      <top style="thin">
        <color theme="0" tint="-0.1499984740745262"/>
      </top>
      <bottom/>
      <diagonal/>
    </border>
    <border>
      <left/>
      <right style="thin">
        <color indexed="64"/>
      </right>
      <top style="thin">
        <color theme="0" tint="-0.1499984740745262"/>
      </top>
      <bottom/>
      <diagonal/>
    </border>
    <border>
      <left/>
      <right/>
      <top style="thin">
        <color indexed="64"/>
      </top>
      <bottom style="thin">
        <color theme="0" tint="-0.1499984740745262"/>
      </bottom>
      <diagonal/>
    </border>
    <border>
      <left/>
      <right style="thin">
        <color indexed="64"/>
      </right>
      <top style="thin">
        <color indexed="64"/>
      </top>
      <bottom style="thin">
        <color theme="0" tint="-0.1499984740745262"/>
      </bottom>
      <diagonal/>
    </border>
    <border>
      <left/>
      <right/>
      <top style="thin">
        <color theme="0" tint="-0.249946592608417"/>
      </top>
      <bottom/>
      <diagonal/>
    </border>
    <border>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indexed="64"/>
      </top>
      <bottom style="thin">
        <color theme="0" tint="-0.249946592608417"/>
      </bottom>
      <diagonal/>
    </border>
    <border>
      <left/>
      <right style="thin">
        <color theme="0" tint="-0.249946592608417"/>
      </right>
      <top style="thin">
        <color indexed="64"/>
      </top>
      <bottom style="thin">
        <color theme="0" tint="-0.249946592608417"/>
      </bottom>
      <diagonal/>
    </border>
    <border>
      <left style="thin">
        <color rgb="FF000000"/>
      </left>
      <right style="thin">
        <color rgb="FF000000"/>
      </right>
      <top style="thin">
        <color rgb="FF000000"/>
      </top>
      <bottom style="thin">
        <color rgb="FF000000"/>
      </bottom>
    </border>
  </borders>
  <cellStyleXfs count="123">
    <xf numFmtId="0" fontId="44" fillId="0" borderId="0" applyAlignment="1">
      <alignment vertical="top"/>
    </xf>
    <xf numFmtId="0" fontId="25" fillId="0" borderId="0"/>
    <xf numFmtId="0" fontId="26" fillId="0" borderId="1"/>
    <xf numFmtId="0" fontId="27" fillId="0" borderId="2"/>
    <xf numFmtId="0" fontId="28" fillId="0" borderId="3"/>
    <xf numFmtId="0" fontId="28" fillId="0" borderId="0"/>
    <xf numFmtId="0" fontId="29" fillId="2" borderId="0"/>
    <xf numFmtId="0" fontId="30" fillId="3" borderId="0"/>
    <xf numFmtId="0" fontId="31" fillId="4" borderId="0"/>
    <xf numFmtId="0" fontId="32" fillId="5" borderId="4"/>
    <xf numFmtId="0" fontId="33" fillId="6" borderId="5"/>
    <xf numFmtId="0" fontId="34" fillId="6" borderId="4"/>
    <xf numFmtId="0" fontId="35" fillId="0" borderId="6"/>
    <xf numFmtId="0" fontId="36" fillId="7" borderId="7"/>
    <xf numFmtId="0" fontId="37" fillId="0" borderId="0"/>
    <xf numFmtId="0" fontId="24" fillId="8" borderId="8"/>
    <xf numFmtId="0" fontId="38" fillId="0" borderId="0"/>
    <xf numFmtId="0" fontId="39" fillId="0" borderId="9"/>
    <xf numFmtId="0" fontId="40" fillId="9" borderId="0"/>
    <xf numFmtId="0" fontId="24" fillId="10" borderId="0"/>
    <xf numFmtId="0" fontId="24" fillId="11" borderId="0"/>
    <xf numFmtId="0" fontId="40" fillId="12" borderId="0"/>
    <xf numFmtId="0" fontId="40" fillId="13" borderId="0"/>
    <xf numFmtId="0" fontId="24" fillId="14" borderId="0"/>
    <xf numFmtId="0" fontId="24" fillId="15" borderId="0"/>
    <xf numFmtId="0" fontId="40" fillId="16" borderId="0"/>
    <xf numFmtId="0" fontId="40" fillId="17" borderId="0"/>
    <xf numFmtId="0" fontId="24" fillId="18" borderId="0"/>
    <xf numFmtId="0" fontId="24" fillId="19" borderId="0"/>
    <xf numFmtId="0" fontId="40" fillId="20" borderId="0"/>
    <xf numFmtId="0" fontId="40" fillId="21" borderId="0"/>
    <xf numFmtId="0" fontId="24" fillId="22" borderId="0"/>
    <xf numFmtId="0" fontId="24" fillId="23" borderId="0"/>
    <xf numFmtId="0" fontId="40" fillId="24" borderId="0"/>
    <xf numFmtId="0" fontId="40" fillId="25" borderId="0"/>
    <xf numFmtId="0" fontId="24" fillId="26" borderId="0"/>
    <xf numFmtId="0" fontId="24" fillId="27" borderId="0"/>
    <xf numFmtId="0" fontId="40" fillId="28" borderId="0"/>
    <xf numFmtId="0" fontId="40" fillId="29" borderId="0"/>
    <xf numFmtId="0" fontId="24" fillId="30" borderId="0"/>
    <xf numFmtId="0" fontId="24" fillId="31" borderId="0"/>
    <xf numFmtId="0" fontId="40" fillId="32" borderId="0"/>
    <xf numFmtId="0" fontId="44" fillId="0" borderId="0" applyAlignment="1">
      <alignment horizontal="left" vertical="top" wrapText="1"/>
    </xf>
    <xf numFmtId="0" fontId="52" fillId="0" borderId="0" applyAlignment="1">
      <alignment horizontal="left" vertical="top" wrapText="1"/>
    </xf>
    <xf numFmtId="0" fontId="50" fillId="0" borderId="0" applyAlignment="1">
      <alignment vertical="center"/>
    </xf>
    <xf numFmtId="0" fontId="46" fillId="0" borderId="0" applyAlignment="1">
      <alignment vertical="center"/>
    </xf>
    <xf numFmtId="0" fontId="53" fillId="0" borderId="0" applyAlignment="1" applyProtection="1">
      <alignment horizontal="left" vertical="top"/>
      <protection locked="0" hidden="0"/>
    </xf>
    <xf numFmtId="0" fontId="45" fillId="0" borderId="0" applyAlignment="1">
      <alignment horizontal="center" vertical="center" wrapText="1"/>
    </xf>
    <xf numFmtId="0" fontId="59" fillId="0" borderId="24" applyAlignment="1">
      <alignment horizontal="left" vertical="top"/>
    </xf>
    <xf numFmtId="0" fontId="60" fillId="35" borderId="23" applyAlignment="1">
      <alignment vertical="top"/>
    </xf>
    <xf numFmtId="49" fontId="43" fillId="33" borderId="22" applyAlignment="1">
      <alignment horizontal="center" wrapText="1"/>
    </xf>
    <xf numFmtId="0" fontId="61" fillId="0" borderId="0"/>
    <xf numFmtId="0" fontId="61" fillId="0" borderId="0"/>
    <xf numFmtId="0" fontId="44" fillId="0" borderId="0" applyAlignment="1">
      <alignment vertical="top"/>
    </xf>
    <xf numFmtId="0" fontId="95" fillId="0" borderId="0" applyAlignment="1">
      <alignment vertical="top"/>
    </xf>
    <xf numFmtId="0" fontId="22" fillId="0" borderId="0"/>
    <xf numFmtId="0" fontId="22" fillId="0" borderId="0"/>
    <xf numFmtId="0" fontId="62" fillId="0" borderId="0"/>
    <xf numFmtId="0" fontId="44" fillId="0" borderId="0" applyAlignment="1">
      <alignment vertical="top"/>
    </xf>
    <xf numFmtId="0" fontId="44" fillId="0" borderId="0"/>
    <xf numFmtId="0" fontId="22" fillId="0" borderId="0"/>
    <xf numFmtId="0" fontId="22" fillId="0" borderId="0"/>
    <xf numFmtId="0" fontId="95" fillId="0" borderId="0" applyAlignment="1">
      <alignment vertical="top"/>
    </xf>
    <xf numFmtId="0" fontId="95" fillId="0" borderId="0" applyAlignment="1">
      <alignment vertical="top"/>
    </xf>
    <xf numFmtId="0" fontId="22" fillId="0" borderId="0"/>
    <xf numFmtId="0" fontId="44" fillId="0" borderId="0"/>
    <xf numFmtId="0" fontId="22" fillId="0" borderId="0"/>
    <xf numFmtId="0" fontId="95" fillId="0" borderId="0" applyAlignment="1">
      <alignment vertical="top"/>
    </xf>
    <xf numFmtId="0" fontId="44" fillId="0" borderId="0" applyAlignment="1">
      <alignment vertical="top"/>
    </xf>
    <xf numFmtId="0" fontId="22" fillId="0" borderId="0"/>
    <xf numFmtId="0" fontId="22" fillId="0" borderId="0"/>
    <xf numFmtId="0" fontId="22" fillId="0" borderId="0"/>
    <xf numFmtId="0" fontId="22" fillId="0" borderId="0"/>
    <xf numFmtId="0" fontId="22" fillId="0" borderId="0"/>
    <xf numFmtId="0" fontId="42" fillId="0" borderId="0"/>
    <xf numFmtId="43" fontId="22" fillId="0" borderId="0"/>
    <xf numFmtId="0" fontId="22" fillId="0" borderId="0"/>
    <xf numFmtId="0" fontId="22" fillId="0" borderId="0"/>
    <xf numFmtId="0" fontId="22" fillId="0" borderId="0"/>
    <xf numFmtId="0" fontId="95" fillId="0" borderId="0" applyAlignment="1">
      <alignment vertical="top"/>
    </xf>
    <xf numFmtId="0" fontId="22" fillId="0" borderId="0"/>
    <xf numFmtId="0" fontId="95" fillId="0" borderId="0"/>
    <xf numFmtId="43" fontId="95" fillId="0" borderId="0"/>
    <xf numFmtId="0" fontId="95" fillId="0" borderId="0" applyAlignment="1">
      <alignment vertical="top"/>
    </xf>
    <xf numFmtId="0" fontId="22" fillId="0" borderId="0"/>
    <xf numFmtId="9" fontId="22" fillId="0" borderId="0"/>
    <xf numFmtId="0" fontId="44" fillId="0" borderId="0" applyAlignment="1">
      <alignment vertical="top"/>
    </xf>
    <xf numFmtId="0" fontId="44" fillId="0" borderId="0" applyAlignment="1">
      <alignment vertical="top"/>
    </xf>
    <xf numFmtId="0" fontId="63" fillId="0" borderId="0"/>
    <xf numFmtId="0" fontId="22" fillId="0" borderId="0"/>
    <xf numFmtId="9" fontId="95" fillId="0" borderId="0"/>
    <xf numFmtId="0" fontId="22" fillId="0" borderId="0"/>
    <xf numFmtId="43" fontId="22" fillId="0" borderId="0"/>
    <xf numFmtId="43"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2" fillId="0" borderId="0"/>
    <xf numFmtId="0" fontId="22" fillId="0" borderId="0"/>
    <xf numFmtId="0" fontId="22" fillId="0" borderId="0"/>
    <xf numFmtId="43" fontId="22" fillId="0" borderId="0"/>
    <xf numFmtId="0" fontId="22" fillId="0" borderId="0"/>
    <xf numFmtId="43" fontId="22" fillId="0" borderId="0"/>
    <xf numFmtId="43" fontId="22" fillId="0" borderId="0"/>
    <xf numFmtId="0" fontId="22" fillId="0" borderId="0"/>
    <xf numFmtId="0" fontId="22" fillId="0" borderId="0"/>
    <xf numFmtId="0" fontId="22" fillId="0" borderId="0"/>
    <xf numFmtId="9" fontId="22" fillId="0" borderId="0"/>
    <xf numFmtId="0" fontId="95" fillId="0" borderId="0" applyAlignment="1">
      <alignment vertical="top"/>
    </xf>
    <xf numFmtId="0" fontId="22" fillId="0" borderId="0"/>
    <xf numFmtId="44" fontId="22" fillId="0" borderId="0"/>
    <xf numFmtId="0" fontId="44" fillId="0" borderId="0" applyAlignment="1">
      <alignment vertical="top"/>
    </xf>
    <xf numFmtId="0" fontId="63" fillId="0" borderId="0"/>
    <xf numFmtId="0" fontId="22" fillId="0" borderId="0"/>
    <xf numFmtId="0" fontId="22" fillId="0" borderId="0"/>
    <xf numFmtId="0" fontId="22" fillId="0" borderId="0"/>
  </cellStyleXfs>
  <cellXfs count="2171">
    <xf numFmtId="0" fontId="41" fillId="0" borderId="0" applyAlignment="1" pivotButton="0" quotePrefix="0" xfId="0">
      <alignment vertical="top"/>
    </xf>
    <xf numFmtId="0" fontId="41" fillId="0" borderId="0" applyAlignment="1" pivotButton="0" quotePrefix="0" xfId="58">
      <alignment vertical="top"/>
    </xf>
    <xf numFmtId="0" fontId="46" fillId="0" borderId="0" applyAlignment="1" pivotButton="0" quotePrefix="0" xfId="57">
      <alignment vertical="center"/>
    </xf>
    <xf numFmtId="0" fontId="44" fillId="0" borderId="0" applyAlignment="1" applyProtection="1" pivotButton="0" quotePrefix="0" xfId="58">
      <alignment horizontal="left" vertical="center"/>
      <protection locked="0" hidden="0"/>
    </xf>
    <xf numFmtId="0" fontId="44" fillId="0" borderId="0" applyAlignment="1" applyProtection="1" pivotButton="0" quotePrefix="0" xfId="58">
      <alignment vertical="center"/>
      <protection locked="1" hidden="1"/>
    </xf>
    <xf numFmtId="0" fontId="46" fillId="0" borderId="0" applyAlignment="1" pivotButton="0" quotePrefix="0" xfId="58">
      <alignment vertical="center"/>
    </xf>
    <xf numFmtId="0" fontId="53" fillId="0" borderId="0" applyAlignment="1" applyProtection="1" pivotButton="0" quotePrefix="0" xfId="58">
      <alignment horizontal="left" vertical="center"/>
      <protection locked="0" hidden="0"/>
    </xf>
    <xf numFmtId="0" fontId="44" fillId="0" borderId="0" applyAlignment="1" applyProtection="1" pivotButton="0" quotePrefix="0" xfId="58">
      <alignment horizontal="right" vertical="center"/>
      <protection locked="0" hidden="0"/>
    </xf>
    <xf numFmtId="0" fontId="53" fillId="0" borderId="13" applyAlignment="1" applyProtection="1" pivotButton="0" quotePrefix="0" xfId="58">
      <alignment horizontal="left" vertical="top"/>
      <protection locked="0" hidden="0"/>
    </xf>
    <xf numFmtId="0" fontId="44" fillId="0" borderId="13" applyAlignment="1" applyProtection="1" pivotButton="0" quotePrefix="0" xfId="58">
      <alignment vertical="center"/>
      <protection locked="1" hidden="1"/>
    </xf>
    <xf numFmtId="0" fontId="56" fillId="0" borderId="0" applyAlignment="1" pivotButton="0" quotePrefix="0" xfId="58">
      <alignment horizontal="left" vertical="center"/>
    </xf>
    <xf numFmtId="0" fontId="44" fillId="0" borderId="0" applyAlignment="1" applyProtection="1" pivotButton="0" quotePrefix="0" xfId="58">
      <alignment horizontal="right" vertical="center"/>
      <protection locked="1" hidden="1"/>
    </xf>
    <xf numFmtId="0" fontId="44" fillId="0" borderId="0" applyAlignment="1" pivotButton="0" quotePrefix="0" xfId="58">
      <alignment horizontal="center" vertical="top" wrapText="1"/>
    </xf>
    <xf numFmtId="0" fontId="44" fillId="0" borderId="0" applyAlignment="1" pivotButton="0" quotePrefix="0" xfId="58">
      <alignment horizontal="center" vertical="center" wrapText="1"/>
    </xf>
    <xf numFmtId="0" fontId="44" fillId="0" borderId="0" applyAlignment="1" applyProtection="1" pivotButton="0" quotePrefix="0" xfId="59">
      <alignment vertical="center"/>
      <protection locked="1" hidden="1"/>
    </xf>
    <xf numFmtId="0" fontId="44" fillId="0" borderId="13" applyAlignment="1" applyProtection="1" pivotButton="0" quotePrefix="0" xfId="59">
      <alignment vertical="center"/>
      <protection locked="1" hidden="1"/>
    </xf>
    <xf numFmtId="0" fontId="44" fillId="0" borderId="0" applyAlignment="1" pivotButton="0" quotePrefix="0" xfId="57">
      <alignment vertical="top" wrapText="1"/>
    </xf>
    <xf numFmtId="0" fontId="44" fillId="0" borderId="0" applyAlignment="1" applyProtection="1" pivotButton="0" quotePrefix="0" xfId="57">
      <alignment horizontal="left" vertical="center"/>
      <protection locked="0" hidden="0"/>
    </xf>
    <xf numFmtId="0" fontId="48" fillId="0" borderId="0" applyAlignment="1" pivotButton="0" quotePrefix="0" xfId="57">
      <alignment horizontal="center" vertical="center"/>
    </xf>
    <xf numFmtId="0" fontId="44" fillId="0" borderId="0" applyAlignment="1" pivotButton="0" quotePrefix="0" xfId="57">
      <alignment vertical="center" wrapText="1"/>
    </xf>
    <xf numFmtId="0" fontId="64" fillId="0" borderId="0" applyAlignment="1" applyProtection="1" pivotButton="0" quotePrefix="0" xfId="59">
      <alignment vertical="center"/>
      <protection locked="1" hidden="1"/>
    </xf>
    <xf numFmtId="0" fontId="44" fillId="0" borderId="0" applyAlignment="1" pivotButton="0" quotePrefix="0" xfId="57">
      <alignment vertical="center"/>
    </xf>
    <xf numFmtId="0" fontId="64" fillId="0" borderId="0" applyAlignment="1" pivotButton="0" quotePrefix="0" xfId="57">
      <alignment vertical="center" wrapText="1"/>
    </xf>
    <xf numFmtId="0" fontId="44" fillId="0" borderId="0" applyAlignment="1" applyProtection="1" pivotButton="0" quotePrefix="0" xfId="59">
      <alignment vertical="center"/>
      <protection locked="1" hidden="1"/>
    </xf>
    <xf numFmtId="0" fontId="44" fillId="0" borderId="17" applyAlignment="1" applyProtection="1" pivotButton="0" quotePrefix="0" xfId="59">
      <alignment vertical="center"/>
      <protection locked="1" hidden="1"/>
    </xf>
    <xf numFmtId="0" fontId="55" fillId="0" borderId="0" applyAlignment="1" applyProtection="1" pivotButton="0" quotePrefix="0" xfId="57">
      <alignment horizontal="left" vertical="center"/>
      <protection locked="0" hidden="0"/>
    </xf>
    <xf numFmtId="49" fontId="67" fillId="0" borderId="0" applyAlignment="1" pivotButton="0" quotePrefix="0" xfId="0">
      <alignment vertical="center" wrapText="1"/>
    </xf>
    <xf numFmtId="0" fontId="63" fillId="0" borderId="0" applyAlignment="1" pivotButton="0" quotePrefix="0" xfId="0">
      <alignment vertical="center" wrapText="1"/>
    </xf>
    <xf numFmtId="49" fontId="67" fillId="0" borderId="0" applyAlignment="1" pivotButton="0" quotePrefix="0" xfId="0">
      <alignment vertical="top" wrapText="1"/>
    </xf>
    <xf numFmtId="49" fontId="41" fillId="0" borderId="0" applyAlignment="1" pivotButton="0" quotePrefix="0" xfId="0">
      <alignment vertical="top"/>
    </xf>
    <xf numFmtId="0" fontId="46" fillId="0" borderId="0" applyAlignment="1" pivotButton="0" quotePrefix="0" xfId="57">
      <alignment horizontal="left" vertical="center"/>
    </xf>
    <xf numFmtId="0" fontId="46" fillId="0" borderId="0" applyAlignment="1" pivotButton="0" quotePrefix="0" xfId="57">
      <alignment horizontal="left" vertical="center"/>
    </xf>
    <xf numFmtId="0" fontId="47" fillId="0" borderId="0" pivotButton="0" quotePrefix="0" xfId="100"/>
    <xf numFmtId="0" fontId="44" fillId="0" borderId="0" applyAlignment="1" pivotButton="0" quotePrefix="0" xfId="42">
      <alignment horizontal="left" vertical="top" wrapText="1"/>
    </xf>
    <xf numFmtId="0" fontId="53" fillId="0" borderId="0" applyAlignment="1" applyProtection="1" pivotButton="0" quotePrefix="0" xfId="57">
      <alignment horizontal="left" vertical="center"/>
      <protection locked="0" hidden="0"/>
    </xf>
    <xf numFmtId="0" fontId="44" fillId="0" borderId="0" applyAlignment="1" applyProtection="1" pivotButton="0" quotePrefix="0" xfId="57">
      <alignment horizontal="right" vertical="center"/>
      <protection locked="0" hidden="0"/>
    </xf>
    <xf numFmtId="3" fontId="44" fillId="0" borderId="0" applyAlignment="1" pivotButton="0" quotePrefix="0" xfId="57">
      <alignment vertical="center"/>
    </xf>
    <xf numFmtId="0" fontId="44" fillId="0" borderId="0" applyAlignment="1" applyProtection="1" pivotButton="0" quotePrefix="0" xfId="59">
      <alignment horizontal="right" vertical="center"/>
      <protection locked="1" hidden="1"/>
    </xf>
    <xf numFmtId="0" fontId="53" fillId="0" borderId="0" applyAlignment="1" applyProtection="1" pivotButton="0" quotePrefix="0" xfId="57">
      <alignment horizontal="left" vertical="top"/>
      <protection locked="0" hidden="0"/>
    </xf>
    <xf numFmtId="0" fontId="44" fillId="0" borderId="0" applyAlignment="1" pivotButton="0" quotePrefix="0" xfId="57">
      <alignment horizontal="left" vertical="center"/>
    </xf>
    <xf numFmtId="0" fontId="46" fillId="0" borderId="13" applyAlignment="1" pivotButton="0" quotePrefix="0" xfId="57">
      <alignment horizontal="left" vertical="center"/>
    </xf>
    <xf numFmtId="0" fontId="46" fillId="0" borderId="0" applyProtection="1" pivotButton="0" quotePrefix="0" xfId="57">
      <protection locked="0" hidden="0"/>
    </xf>
    <xf numFmtId="0" fontId="46" fillId="0" borderId="0" applyAlignment="1" applyProtection="1" pivotButton="0" quotePrefix="0" xfId="57">
      <alignment vertical="center"/>
      <protection locked="0" hidden="0"/>
    </xf>
    <xf numFmtId="0" fontId="47" fillId="0" borderId="0" applyAlignment="1" pivotButton="0" quotePrefix="0" xfId="57">
      <alignment vertical="center"/>
    </xf>
    <xf numFmtId="0" fontId="47" fillId="0" borderId="0" applyAlignment="1" pivotButton="0" quotePrefix="0" xfId="57">
      <alignment horizontal="right" vertical="center"/>
    </xf>
    <xf numFmtId="0" fontId="47" fillId="0" borderId="0" applyAlignment="1" pivotButton="0" quotePrefix="0" xfId="57">
      <alignment horizontal="center" vertical="center"/>
    </xf>
    <xf numFmtId="0" fontId="44" fillId="0" borderId="0" applyAlignment="1" applyProtection="1" pivotButton="0" quotePrefix="0" xfId="59">
      <alignment horizontal="right" vertical="center"/>
      <protection locked="1" hidden="1"/>
    </xf>
    <xf numFmtId="164" fontId="44" fillId="0" borderId="0" applyAlignment="1" applyProtection="1" pivotButton="0" quotePrefix="0" xfId="59">
      <alignment horizontal="center" vertical="center"/>
      <protection locked="1" hidden="1"/>
    </xf>
    <xf numFmtId="0" fontId="44" fillId="0" borderId="13" applyAlignment="1" pivotButton="0" quotePrefix="0" xfId="74">
      <alignment horizontal="left" vertical="top"/>
    </xf>
    <xf numFmtId="1" fontId="44" fillId="0" borderId="0" applyProtection="1" pivotButton="0" quotePrefix="0" xfId="103">
      <protection locked="0" hidden="0"/>
    </xf>
    <xf numFmtId="165" fontId="44" fillId="0" borderId="0" applyAlignment="1" pivotButton="0" quotePrefix="0" xfId="57">
      <alignment vertical="center"/>
    </xf>
    <xf numFmtId="3" fontId="44" fillId="0" borderId="0" applyProtection="1" pivotButton="0" quotePrefix="0" xfId="103">
      <protection locked="0" hidden="0"/>
    </xf>
    <xf numFmtId="3" fontId="44" fillId="0" borderId="0" pivotButton="0" quotePrefix="0" xfId="57"/>
    <xf numFmtId="0" fontId="44" fillId="0" borderId="0" applyAlignment="1" pivotButton="0" quotePrefix="0" xfId="74">
      <alignment horizontal="left" vertical="top"/>
    </xf>
    <xf numFmtId="0" fontId="47" fillId="0" borderId="0" pivotButton="0" quotePrefix="0" xfId="73"/>
    <xf numFmtId="0" fontId="47" fillId="0" borderId="0" pivotButton="0" quotePrefix="0" xfId="102"/>
    <xf numFmtId="0" fontId="44" fillId="0" borderId="0" applyAlignment="1" applyProtection="1" pivotButton="0" quotePrefix="0" xfId="57">
      <alignment horizontal="left" vertical="top" wrapText="1"/>
      <protection locked="0" hidden="0"/>
    </xf>
    <xf numFmtId="0" fontId="44" fillId="0" borderId="0" applyAlignment="1" pivotButton="0" quotePrefix="0" xfId="103">
      <alignment vertical="top"/>
    </xf>
    <xf numFmtId="0" fontId="44" fillId="0" borderId="0" applyAlignment="1" pivotButton="0" quotePrefix="0" xfId="103">
      <alignment vertical="center"/>
    </xf>
    <xf numFmtId="0" fontId="44" fillId="0" borderId="0" applyAlignment="1" pivotButton="0" quotePrefix="0" xfId="103">
      <alignment horizontal="right" vertical="center"/>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4" fontId="44" fillId="0" borderId="0" applyAlignment="1" pivotButton="0" quotePrefix="0" xfId="103">
      <alignment horizontal="center" vertical="center"/>
    </xf>
    <xf numFmtId="166" fontId="44" fillId="0" borderId="0" applyAlignment="1" applyProtection="1" pivotButton="0" quotePrefix="0" xfId="57">
      <alignment horizontal="left" vertical="top"/>
      <protection locked="0" hidden="0"/>
    </xf>
    <xf numFmtId="0" fontId="44" fillId="0" borderId="27" applyAlignment="1" pivotButton="0" quotePrefix="0" xfId="74">
      <alignment vertical="top"/>
    </xf>
    <xf numFmtId="0" fontId="44" fillId="0" borderId="25" applyAlignment="1" pivotButton="0" quotePrefix="0" xfId="74">
      <alignment vertical="top"/>
    </xf>
    <xf numFmtId="0" fontId="44" fillId="0" borderId="12" applyAlignment="1" pivotButton="0" quotePrefix="0" xfId="74">
      <alignment vertical="top"/>
    </xf>
    <xf numFmtId="0" fontId="47" fillId="0" borderId="0" pivotButton="0" quotePrefix="0" xfId="103"/>
    <xf numFmtId="0" fontId="56" fillId="0" borderId="0" applyAlignment="1" applyProtection="1" pivotButton="0" quotePrefix="0" xfId="103">
      <alignment horizontal="left"/>
      <protection locked="0" hidden="0"/>
    </xf>
    <xf numFmtId="0" fontId="44" fillId="0" borderId="0" applyAlignment="1" applyProtection="1" pivotButton="0" quotePrefix="0" xfId="103">
      <alignment horizontal="right"/>
      <protection locked="0" hidden="0"/>
    </xf>
    <xf numFmtId="0" fontId="44" fillId="0" borderId="0" applyAlignment="1" pivotButton="0" quotePrefix="0" xfId="103">
      <alignment vertical="top" wrapText="1"/>
    </xf>
    <xf numFmtId="0" fontId="71" fillId="0" borderId="0" applyAlignment="1" pivotButton="0" quotePrefix="0" xfId="103">
      <alignment vertical="top" wrapText="1"/>
    </xf>
    <xf numFmtId="0" fontId="44" fillId="33" borderId="34" pivotButton="0" quotePrefix="0" xfId="103"/>
    <xf numFmtId="0" fontId="44" fillId="33" borderId="30" pivotButton="0" quotePrefix="0" xfId="103"/>
    <xf numFmtId="0" fontId="44" fillId="0" borderId="0" applyProtection="1" pivotButton="0" quotePrefix="0" xfId="103">
      <protection locked="0" hidden="0"/>
    </xf>
    <xf numFmtId="0" fontId="71" fillId="0" borderId="0" applyAlignment="1" applyProtection="1" pivotButton="0" quotePrefix="0" xfId="103">
      <alignment vertical="top" wrapText="1"/>
      <protection locked="0" hidden="0"/>
    </xf>
    <xf numFmtId="0" fontId="44" fillId="0" borderId="0" applyAlignment="1" applyProtection="1" pivotButton="0" quotePrefix="0" xfId="53">
      <alignment vertical="center"/>
      <protection locked="1" hidden="1"/>
    </xf>
    <xf numFmtId="0" fontId="46" fillId="0" borderId="0" applyAlignment="1" pivotButton="0" quotePrefix="0" xfId="53">
      <alignment vertical="center"/>
    </xf>
    <xf numFmtId="0" fontId="51" fillId="0" borderId="0" applyAlignment="1" applyProtection="1" pivotButton="0" quotePrefix="0" xfId="53">
      <alignment horizontal="left" vertical="top" wrapText="1"/>
      <protection locked="0" hidden="0"/>
    </xf>
    <xf numFmtId="0" fontId="44" fillId="0" borderId="0" applyAlignment="1" applyProtection="1" pivotButton="0" quotePrefix="0" xfId="53">
      <alignment horizontal="left" vertical="center"/>
      <protection locked="0" hidden="0"/>
    </xf>
    <xf numFmtId="0" fontId="53" fillId="0" borderId="0" applyAlignment="1" pivotButton="0" quotePrefix="0" xfId="53">
      <alignment vertical="center"/>
    </xf>
    <xf numFmtId="0" fontId="44" fillId="0" borderId="0" applyAlignment="1" pivotButton="0" quotePrefix="0" xfId="53">
      <alignment vertical="center"/>
    </xf>
    <xf numFmtId="0" fontId="46" fillId="0" borderId="0" applyAlignment="1" pivotButton="0" quotePrefix="0" xfId="53">
      <alignment horizontal="left" vertical="center"/>
    </xf>
    <xf numFmtId="0" fontId="44" fillId="0" borderId="0" applyAlignment="1" applyProtection="1" pivotButton="0" quotePrefix="0" xfId="53">
      <alignment wrapText="1"/>
      <protection locked="1" hidden="1"/>
    </xf>
    <xf numFmtId="1" fontId="44" fillId="0" borderId="0" applyAlignment="1" applyProtection="1" pivotButton="0" quotePrefix="0" xfId="53">
      <alignment vertical="center"/>
      <protection locked="1" hidden="1"/>
    </xf>
    <xf numFmtId="3" fontId="44" fillId="0" borderId="0" applyAlignment="1" pivotButton="0" quotePrefix="0" xfId="53">
      <alignment vertical="center" wrapText="1"/>
    </xf>
    <xf numFmtId="0" fontId="74" fillId="0" borderId="0" applyAlignment="1" pivotButton="0" quotePrefix="0" xfId="53">
      <alignment horizontal="center" vertical="center"/>
    </xf>
    <xf numFmtId="0" fontId="74" fillId="0" borderId="0" applyAlignment="1" pivotButton="0" quotePrefix="0" xfId="53">
      <alignment horizontal="left" vertical="center"/>
    </xf>
    <xf numFmtId="3" fontId="44" fillId="0" borderId="0" applyAlignment="1" pivotButton="0" quotePrefix="0" xfId="53">
      <alignment horizontal="center" vertical="center" wrapText="1"/>
    </xf>
    <xf numFmtId="0" fontId="44" fillId="0" borderId="0" applyAlignment="1" applyProtection="1" pivotButton="0" quotePrefix="0" xfId="53">
      <alignment horizontal="right" vertical="center"/>
      <protection locked="1" hidden="1"/>
    </xf>
    <xf numFmtId="0" fontId="41" fillId="0" borderId="0" applyAlignment="1" pivotButton="0" quotePrefix="0" xfId="53">
      <alignment vertical="top"/>
    </xf>
    <xf numFmtId="0" fontId="79" fillId="0" borderId="25" pivotButton="0" quotePrefix="0" xfId="53"/>
    <xf numFmtId="0" fontId="81" fillId="0" borderId="25" pivotButton="0" quotePrefix="0" xfId="53"/>
    <xf numFmtId="0" fontId="46" fillId="0" borderId="25" pivotButton="0" quotePrefix="0" xfId="53"/>
    <xf numFmtId="0" fontId="46" fillId="0" borderId="25" applyAlignment="1" pivotButton="0" quotePrefix="0" xfId="53">
      <alignment vertical="center"/>
    </xf>
    <xf numFmtId="0" fontId="47" fillId="0" borderId="25" applyAlignment="1" pivotButton="0" quotePrefix="0" xfId="53">
      <alignment vertical="center"/>
    </xf>
    <xf numFmtId="0" fontId="53" fillId="0" borderId="0" applyAlignment="1" pivotButton="0" quotePrefix="0" xfId="53">
      <alignment horizontal="left" vertical="center"/>
    </xf>
    <xf numFmtId="0" fontId="48" fillId="0" borderId="0" applyAlignment="1" pivotButton="0" quotePrefix="0" xfId="53">
      <alignment horizontal="left" vertical="center"/>
    </xf>
    <xf numFmtId="0" fontId="49" fillId="0" borderId="0" applyAlignment="1" pivotButton="0" quotePrefix="0" xfId="53">
      <alignment horizontal="left" vertical="center"/>
    </xf>
    <xf numFmtId="0" fontId="44" fillId="0" borderId="0" applyAlignment="1" applyProtection="1" pivotButton="0" quotePrefix="0" xfId="53">
      <alignment horizontal="left" vertical="center"/>
      <protection locked="1" hidden="1"/>
    </xf>
    <xf numFmtId="0" fontId="44" fillId="0" borderId="0" pivotButton="0" quotePrefix="0" xfId="53"/>
    <xf numFmtId="0" fontId="44" fillId="0" borderId="25" applyAlignment="1" applyProtection="1" pivotButton="0" quotePrefix="0" xfId="53">
      <alignment vertical="center"/>
      <protection locked="1" hidden="1"/>
    </xf>
    <xf numFmtId="0" fontId="45" fillId="0" borderId="0" applyAlignment="1" pivotButton="0" quotePrefix="0" xfId="53">
      <alignment vertical="center"/>
    </xf>
    <xf numFmtId="0" fontId="56" fillId="0" borderId="0" applyAlignment="1" pivotButton="0" quotePrefix="0" xfId="53">
      <alignment horizontal="left" vertical="center"/>
    </xf>
    <xf numFmtId="0" fontId="84" fillId="33" borderId="25" pivotButton="0" quotePrefix="0" xfId="53"/>
    <xf numFmtId="0" fontId="84" fillId="33" borderId="13" pivotButton="0" quotePrefix="0" xfId="53"/>
    <xf numFmtId="0" fontId="71" fillId="33" borderId="34" pivotButton="0" quotePrefix="0" xfId="53"/>
    <xf numFmtId="0" fontId="71" fillId="33" borderId="30" applyAlignment="1" pivotButton="0" quotePrefix="0" xfId="53">
      <alignment horizontal="left"/>
    </xf>
    <xf numFmtId="0" fontId="71" fillId="33" borderId="30" pivotButton="0" quotePrefix="0" xfId="53"/>
    <xf numFmtId="0" fontId="44" fillId="33" borderId="30" pivotButton="0" quotePrefix="0" xfId="53"/>
    <xf numFmtId="0" fontId="44" fillId="33" borderId="30" applyAlignment="1" pivotButton="0" quotePrefix="0" xfId="53">
      <alignment horizontal="left"/>
    </xf>
    <xf numFmtId="0" fontId="44" fillId="33" borderId="30" applyAlignment="1" pivotButton="0" quotePrefix="0" xfId="53">
      <alignment horizontal="center"/>
    </xf>
    <xf numFmtId="0" fontId="44" fillId="33" borderId="30" applyAlignment="1" pivotButton="0" quotePrefix="0" xfId="53">
      <alignment vertical="top"/>
    </xf>
    <xf numFmtId="0" fontId="44" fillId="33" borderId="33" applyAlignment="1" pivotButton="0" quotePrefix="0" xfId="53">
      <alignment horizontal="left" vertical="center"/>
    </xf>
    <xf numFmtId="0" fontId="71" fillId="33" borderId="34" applyAlignment="1" pivotButton="0" quotePrefix="0" xfId="53">
      <alignment vertical="top"/>
    </xf>
    <xf numFmtId="0" fontId="56" fillId="0" borderId="0" applyAlignment="1" pivotButton="0" quotePrefix="0" xfId="53">
      <alignment vertical="top"/>
    </xf>
    <xf numFmtId="0" fontId="71" fillId="0" borderId="0" pivotButton="0" quotePrefix="0" xfId="53"/>
    <xf numFmtId="0" fontId="71" fillId="0" borderId="0" applyAlignment="1" pivotButton="0" quotePrefix="0" xfId="53">
      <alignment horizontal="right"/>
    </xf>
    <xf numFmtId="0" fontId="8" fillId="0" borderId="0" applyAlignment="1" pivotButton="0" quotePrefix="0" xfId="53">
      <alignment vertical="top"/>
    </xf>
    <xf numFmtId="0" fontId="47" fillId="0" borderId="0" applyAlignment="1" pivotButton="0" quotePrefix="0" xfId="53">
      <alignment vertical="center"/>
    </xf>
    <xf numFmtId="0" fontId="47" fillId="0" borderId="0" applyAlignment="1" pivotButton="0" quotePrefix="0" xfId="53">
      <alignment horizontal="right" vertical="center"/>
    </xf>
    <xf numFmtId="0" fontId="47" fillId="0" borderId="0" applyAlignment="1" pivotButton="0" quotePrefix="0" xfId="53">
      <alignment horizontal="center" vertical="center"/>
    </xf>
    <xf numFmtId="0" fontId="84" fillId="0" borderId="0" pivotButton="0" quotePrefix="0" xfId="53"/>
    <xf numFmtId="0" fontId="71" fillId="0" borderId="0" pivotButton="0" quotePrefix="0" xfId="53"/>
    <xf numFmtId="0" fontId="71" fillId="0" borderId="0" applyAlignment="1" pivotButton="0" quotePrefix="0" xfId="53">
      <alignment horizontal="left"/>
    </xf>
    <xf numFmtId="0" fontId="44"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vertical="top"/>
    </xf>
    <xf numFmtId="0" fontId="44" fillId="0" borderId="0" applyAlignment="1" pivotButton="0" quotePrefix="0" xfId="53">
      <alignment horizontal="left" vertical="center"/>
    </xf>
    <xf numFmtId="0" fontId="71" fillId="0" borderId="0" applyAlignment="1" pivotButton="0" quotePrefix="0" xfId="53">
      <alignment vertical="top"/>
    </xf>
    <xf numFmtId="1" fontId="71" fillId="0" borderId="0" applyAlignment="1" pivotButton="0" quotePrefix="0" xfId="53">
      <alignment horizontal="center"/>
    </xf>
    <xf numFmtId="0" fontId="56" fillId="0" borderId="0" applyAlignment="1" pivotButton="0" quotePrefix="0" xfId="53">
      <alignment vertical="top"/>
    </xf>
    <xf numFmtId="0" fontId="71" fillId="0" borderId="0" applyAlignment="1" pivotButton="0" quotePrefix="0" xfId="53">
      <alignment horizontal="right"/>
    </xf>
    <xf numFmtId="0" fontId="44" fillId="0" borderId="0" applyAlignment="1" pivotButton="0" quotePrefix="0" xfId="53">
      <alignment horizontal="center" vertical="center"/>
    </xf>
    <xf numFmtId="0" fontId="44" fillId="0" borderId="0" applyAlignment="1" pivotButton="0" quotePrefix="0" xfId="53">
      <alignment horizontal="left" vertical="center"/>
    </xf>
    <xf numFmtId="0" fontId="8" fillId="0" borderId="0" pivotButton="0" quotePrefix="0" xfId="105"/>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protection locked="0" hidden="0"/>
    </xf>
    <xf numFmtId="0" fontId="51" fillId="33" borderId="34" pivotButton="0" quotePrefix="0" xfId="106"/>
    <xf numFmtId="0" fontId="51" fillId="33" borderId="30" pivotButton="0" quotePrefix="0" xfId="106"/>
    <xf numFmtId="0" fontId="51" fillId="33" borderId="32" pivotButton="0" quotePrefix="0" xfId="106"/>
    <xf numFmtId="164" fontId="44" fillId="0" borderId="0" applyAlignment="1" pivotButton="0" quotePrefix="0" xfId="106">
      <alignment horizontal="center" vertical="center"/>
    </xf>
    <xf numFmtId="0" fontId="55" fillId="0" borderId="0" applyAlignment="1" pivotButton="0" quotePrefix="0" xfId="106">
      <alignment vertical="top"/>
    </xf>
    <xf numFmtId="0" fontId="89" fillId="0" borderId="0" applyAlignment="1" applyProtection="1" pivotButton="0" quotePrefix="0" xfId="59">
      <alignment horizontal="left" vertical="center" wrapText="1"/>
      <protection locked="1" hidden="1"/>
    </xf>
    <xf numFmtId="0" fontId="46" fillId="0" borderId="25" applyProtection="1" pivotButton="0" quotePrefix="0" xfId="57">
      <protection locked="0" hidden="0"/>
    </xf>
    <xf numFmtId="0" fontId="46" fillId="0" borderId="25" applyAlignment="1" applyProtection="1" pivotButton="0" quotePrefix="0" xfId="57">
      <alignment vertical="center"/>
      <protection locked="0" hidden="0"/>
    </xf>
    <xf numFmtId="0" fontId="47" fillId="0" borderId="25" applyAlignment="1" pivotButton="0" quotePrefix="0" xfId="57">
      <alignment vertical="center"/>
    </xf>
    <xf numFmtId="0" fontId="47" fillId="0" borderId="25" applyAlignment="1" pivotButton="0" quotePrefix="0" xfId="57">
      <alignment horizontal="right" vertical="center"/>
    </xf>
    <xf numFmtId="0" fontId="47" fillId="0" borderId="25" applyAlignment="1" pivotButton="0" quotePrefix="0" xfId="57">
      <alignment horizontal="center" vertical="center"/>
    </xf>
    <xf numFmtId="164" fontId="51" fillId="0" borderId="0" applyAlignment="1" pivotButton="0" quotePrefix="0" xfId="106">
      <alignment vertical="center"/>
    </xf>
    <xf numFmtId="0" fontId="8" fillId="0" borderId="0" pivotButton="0" quotePrefix="0" xfId="106"/>
    <xf numFmtId="0" fontId="55" fillId="0" borderId="0" applyAlignment="1" applyProtection="1" pivotButton="0" quotePrefix="0" xfId="59">
      <alignment horizontal="left" vertical="center" wrapText="1"/>
      <protection locked="1" hidden="1"/>
    </xf>
    <xf numFmtId="0" fontId="55" fillId="0" borderId="0" applyAlignment="1" pivotButton="0" quotePrefix="0" xfId="106">
      <alignment vertical="top" wrapText="1"/>
    </xf>
    <xf numFmtId="165" fontId="44" fillId="0" borderId="0" applyAlignment="1" pivotButton="0" quotePrefix="0" xfId="57">
      <alignment horizontal="center" wrapText="1"/>
    </xf>
    <xf numFmtId="0" fontId="44" fillId="0" borderId="0" applyAlignment="1" pivotButton="0" quotePrefix="0" xfId="57">
      <alignment horizontal="center" wrapText="1"/>
    </xf>
    <xf numFmtId="0" fontId="52" fillId="0" borderId="0" applyAlignment="1" pivotButton="0" quotePrefix="0" xfId="106">
      <alignment horizontal="left" vertical="top" wrapText="1"/>
    </xf>
    <xf numFmtId="3" fontId="44" fillId="0" borderId="0" applyAlignment="1" applyProtection="1" pivotButton="0" quotePrefix="0" xfId="107">
      <alignment horizontal="center" vertical="center"/>
      <protection locked="1" hidden="1"/>
    </xf>
    <xf numFmtId="0" fontId="52" fillId="0" borderId="13" applyAlignment="1" pivotButton="0" quotePrefix="0" xfId="106">
      <alignment horizontal="left" vertical="top" wrapText="1"/>
    </xf>
    <xf numFmtId="0" fontId="51" fillId="0" borderId="0" applyAlignment="1" pivotButton="0" quotePrefix="0" xfId="106">
      <alignment vertical="center"/>
    </xf>
    <xf numFmtId="0" fontId="51" fillId="0" borderId="0" applyAlignment="1" pivotButton="0" quotePrefix="0" xfId="106">
      <alignment horizontal="right" vertical="center"/>
    </xf>
    <xf numFmtId="0" fontId="44" fillId="0" borderId="0" applyAlignment="1" applyProtection="1" pivotButton="0" quotePrefix="0" xfId="0">
      <alignment vertical="center"/>
      <protection locked="1" hidden="1"/>
    </xf>
    <xf numFmtId="0" fontId="53" fillId="0" borderId="0" applyAlignment="1" applyProtection="1" pivotButton="0" quotePrefix="0" xfId="57">
      <alignment horizontal="left"/>
      <protection locked="0" hidden="0"/>
    </xf>
    <xf numFmtId="0" fontId="44" fillId="0" borderId="0" applyAlignment="1" applyProtection="1" pivotButton="0" quotePrefix="0" xfId="57">
      <alignment horizontal="center"/>
      <protection locked="0" hidden="0"/>
    </xf>
    <xf numFmtId="0" fontId="8" fillId="0" borderId="0" pivotButton="0" quotePrefix="0" xfId="108"/>
    <xf numFmtId="0" fontId="41" fillId="0" borderId="0" applyAlignment="1" pivotButton="0" quotePrefix="0" xfId="62">
      <alignment vertical="top"/>
    </xf>
    <xf numFmtId="0" fontId="92" fillId="0" borderId="0" applyAlignment="1" pivotButton="0" quotePrefix="0" xfId="108">
      <alignment wrapText="1"/>
    </xf>
    <xf numFmtId="0" fontId="49" fillId="0" borderId="0" applyAlignment="1" applyProtection="1" pivotButton="0" quotePrefix="0" xfId="57">
      <alignment horizontal="left" vertical="center"/>
      <protection locked="0" hidden="0"/>
    </xf>
    <xf numFmtId="0" fontId="48" fillId="0" borderId="0" applyAlignment="1" pivotButton="0" quotePrefix="0" xfId="57">
      <alignment horizontal="left" vertical="center"/>
    </xf>
    <xf numFmtId="0" fontId="46" fillId="0" borderId="0" applyAlignment="1" pivotButton="0" quotePrefix="0" xfId="57">
      <alignment horizontal="left" vertical="center"/>
    </xf>
    <xf numFmtId="0" fontId="44" fillId="0" borderId="0" applyAlignment="1" applyProtection="1" pivotButton="0" quotePrefix="0" xfId="57">
      <alignment horizontal="left" vertical="top" wrapText="1"/>
      <protection locked="0" hidden="0"/>
    </xf>
    <xf numFmtId="0" fontId="44" fillId="0" borderId="13" applyAlignment="1" pivotButton="0" quotePrefix="0" xfId="57">
      <alignment horizontal="center" vertical="top" wrapText="1"/>
    </xf>
    <xf numFmtId="0" fontId="47" fillId="0" borderId="67" applyAlignment="1" pivotButton="0" quotePrefix="0" xfId="53">
      <alignment vertical="center"/>
    </xf>
    <xf numFmtId="0" fontId="46" fillId="0" borderId="67" applyAlignment="1" applyProtection="1" pivotButton="0" quotePrefix="0" xfId="53">
      <alignment vertical="center"/>
      <protection locked="0" hidden="0"/>
    </xf>
    <xf numFmtId="0" fontId="46" fillId="0" borderId="67" applyProtection="1" pivotButton="0" quotePrefix="0" xfId="53">
      <protection locked="0" hidden="0"/>
    </xf>
    <xf numFmtId="0" fontId="52" fillId="0" borderId="0" applyAlignment="1" applyProtection="1" pivotButton="0" quotePrefix="0" xfId="53">
      <alignment vertical="top" wrapText="1"/>
      <protection locked="0" hidden="0"/>
    </xf>
    <xf numFmtId="0" fontId="93" fillId="0" borderId="0" pivotButton="0" quotePrefix="0" xfId="53"/>
    <xf numFmtId="0" fontId="55" fillId="0" borderId="0" applyAlignment="1" applyProtection="1" pivotButton="0" quotePrefix="0" xfId="53">
      <alignment vertical="center"/>
      <protection locked="1" hidden="1"/>
    </xf>
    <xf numFmtId="167" fontId="51" fillId="0" borderId="0" pivotButton="0" quotePrefix="0" xfId="53"/>
    <xf numFmtId="0" fontId="92" fillId="0" borderId="0" pivotButton="0" quotePrefix="0" xfId="53"/>
    <xf numFmtId="0" fontId="44" fillId="0" borderId="0" applyAlignment="1" applyProtection="1" pivotButton="0" quotePrefix="0" xfId="53">
      <alignment vertical="top" wrapText="1"/>
      <protection locked="0" hidden="0"/>
    </xf>
    <xf numFmtId="0" fontId="44" fillId="0" borderId="0" applyAlignment="1" pivotButton="0" quotePrefix="0" xfId="53">
      <alignment vertical="top" wrapText="1"/>
    </xf>
    <xf numFmtId="0" fontId="51" fillId="33" borderId="67" pivotButton="0" quotePrefix="0" xfId="53"/>
    <xf numFmtId="0" fontId="51" fillId="33" borderId="27" pivotButton="0" quotePrefix="0" xfId="53"/>
    <xf numFmtId="0" fontId="53" fillId="0" borderId="0" applyAlignment="1" applyProtection="1" pivotButton="0" quotePrefix="0" xfId="53">
      <alignment horizontal="left" vertical="top"/>
      <protection locked="0" hidden="0"/>
    </xf>
    <xf numFmtId="0" fontId="6" fillId="0" borderId="0" pivotButton="0" quotePrefix="0" xfId="112"/>
    <xf numFmtId="0" fontId="44" fillId="0" borderId="0"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6" fillId="0" borderId="0" applyAlignment="1" pivotButton="0" quotePrefix="0" xfId="57">
      <alignment horizontal="center" vertical="center"/>
    </xf>
    <xf numFmtId="0" fontId="51" fillId="0" borderId="0" pivotButton="0" quotePrefix="0" xfId="67"/>
    <xf numFmtId="0" fontId="91" fillId="0" borderId="0" applyAlignment="1" applyProtection="1" pivotButton="0" quotePrefix="0" xfId="113">
      <alignment horizontal="left"/>
      <protection locked="0" hidden="0"/>
    </xf>
    <xf numFmtId="0" fontId="52" fillId="0" borderId="0" applyAlignment="1" pivotButton="0" quotePrefix="0" xfId="67">
      <alignment horizontal="left" vertical="top" wrapText="1"/>
    </xf>
    <xf numFmtId="0" fontId="52" fillId="0" borderId="0" applyAlignment="1" pivotButton="0" quotePrefix="0" xfId="67">
      <alignment horizontal="center" vertical="top" wrapText="1"/>
    </xf>
    <xf numFmtId="166" fontId="44" fillId="0" borderId="0" applyAlignment="1" applyProtection="1" pivotButton="0" quotePrefix="0" xfId="57">
      <alignment vertical="top"/>
      <protection locked="0" hidden="0"/>
    </xf>
    <xf numFmtId="0" fontId="94" fillId="0" borderId="0" applyAlignment="1" applyProtection="1" pivotButton="0" quotePrefix="0" xfId="113">
      <alignment horizontal="center" vertical="top" wrapText="1"/>
      <protection locked="0" hidden="0"/>
    </xf>
    <xf numFmtId="0" fontId="44" fillId="0" borderId="0" applyAlignment="1" applyProtection="1" pivotButton="0" quotePrefix="0" xfId="57">
      <alignment horizontal="left"/>
      <protection locked="0" hidden="0"/>
    </xf>
    <xf numFmtId="0" fontId="94" fillId="0" borderId="0" applyAlignment="1" applyProtection="1" pivotButton="0" quotePrefix="0" xfId="113">
      <alignment vertical="top" wrapText="1"/>
      <protection locked="0" hidden="0"/>
    </xf>
    <xf numFmtId="0" fontId="44" fillId="0" borderId="0" applyAlignment="1" applyProtection="1" pivotButton="0" quotePrefix="0" xfId="57">
      <alignment horizontal="center" vertical="center"/>
      <protection locked="0" hidden="0"/>
    </xf>
    <xf numFmtId="0" fontId="94" fillId="0" borderId="13" applyAlignment="1" applyProtection="1" pivotButton="0" quotePrefix="0" xfId="113">
      <alignment vertical="top" wrapText="1"/>
      <protection locked="0" hidden="0"/>
    </xf>
    <xf numFmtId="0" fontId="94" fillId="0" borderId="13" applyAlignment="1" applyProtection="1" pivotButton="0" quotePrefix="0" xfId="113">
      <alignment horizontal="center" vertical="top" wrapText="1"/>
      <protection locked="0" hidden="0"/>
    </xf>
    <xf numFmtId="0" fontId="46" fillId="0" borderId="67" applyProtection="1" pivotButton="0" quotePrefix="0" xfId="57">
      <protection locked="0" hidden="0"/>
    </xf>
    <xf numFmtId="0" fontId="46" fillId="0" borderId="67" applyAlignment="1" applyProtection="1" pivotButton="0" quotePrefix="0" xfId="57">
      <alignment horizontal="center"/>
      <protection locked="0" hidden="0"/>
    </xf>
    <xf numFmtId="0" fontId="46" fillId="0" borderId="67" applyAlignment="1" applyProtection="1" pivotButton="0" quotePrefix="0" xfId="57">
      <alignment vertical="center"/>
      <protection locked="0" hidden="0"/>
    </xf>
    <xf numFmtId="0" fontId="47" fillId="0" borderId="67" applyAlignment="1" pivotButton="0" quotePrefix="0" xfId="57">
      <alignment vertical="center"/>
    </xf>
    <xf numFmtId="0" fontId="47" fillId="0" borderId="67" applyAlignment="1" pivotButton="0" quotePrefix="0" xfId="57">
      <alignment horizontal="center" vertical="center"/>
    </xf>
    <xf numFmtId="0" fontId="51" fillId="0" borderId="13" pivotButton="0" quotePrefix="0" xfId="67"/>
    <xf numFmtId="0" fontId="51" fillId="0" borderId="13" applyAlignment="1" pivotButton="0" quotePrefix="0" xfId="113">
      <alignment horizontal="center"/>
    </xf>
    <xf numFmtId="0" fontId="51" fillId="0" borderId="13" applyAlignment="1" pivotButton="0" quotePrefix="0" xfId="113">
      <alignment horizontal="left"/>
    </xf>
    <xf numFmtId="0" fontId="51" fillId="0" borderId="0" applyAlignment="1" pivotButton="0" quotePrefix="0" xfId="113">
      <alignment horizontal="left"/>
    </xf>
    <xf numFmtId="0" fontId="91" fillId="0" borderId="0" applyAlignment="1" applyProtection="1" pivotButton="0" quotePrefix="0" xfId="113">
      <alignment horizontal="center"/>
      <protection locked="0" hidden="0"/>
    </xf>
    <xf numFmtId="0" fontId="51" fillId="0" borderId="0" applyAlignment="1" applyProtection="1" pivotButton="0" quotePrefix="0" xfId="113">
      <alignment horizontal="left"/>
      <protection locked="0" hidden="0"/>
    </xf>
    <xf numFmtId="1" fontId="51" fillId="0" borderId="0" pivotButton="0" quotePrefix="0" xfId="113"/>
    <xf numFmtId="0" fontId="51" fillId="0" borderId="45" applyAlignment="1" pivotButton="0" quotePrefix="0" xfId="58">
      <alignment horizontal="left" vertical="top"/>
    </xf>
    <xf numFmtId="0" fontId="51" fillId="0" borderId="45" applyAlignment="1" applyProtection="1" pivotButton="0" quotePrefix="0" xfId="113">
      <alignment horizontal="left"/>
      <protection locked="0" hidden="0"/>
    </xf>
    <xf numFmtId="0" fontId="51" fillId="0" borderId="0" applyProtection="1" pivotButton="0" quotePrefix="0" xfId="113">
      <protection locked="0" hidden="0"/>
    </xf>
    <xf numFmtId="1" fontId="51" fillId="0" borderId="0" applyProtection="1" pivotButton="0" quotePrefix="0" xfId="113">
      <protection locked="0" hidden="0"/>
    </xf>
    <xf numFmtId="0" fontId="51" fillId="0" borderId="0" applyProtection="1" pivotButton="0" quotePrefix="0" xfId="113">
      <protection locked="0" hidden="0"/>
    </xf>
    <xf numFmtId="0" fontId="51" fillId="0" borderId="12" applyAlignment="1" applyProtection="1" pivotButton="0" quotePrefix="0" xfId="113">
      <alignment horizontal="left"/>
      <protection locked="0" hidden="0"/>
    </xf>
    <xf numFmtId="0" fontId="51" fillId="0" borderId="13" applyProtection="1" pivotButton="0" quotePrefix="0" xfId="113">
      <protection locked="0" hidden="0"/>
    </xf>
    <xf numFmtId="1" fontId="51" fillId="0" borderId="13" pivotButton="0" quotePrefix="0" xfId="113"/>
    <xf numFmtId="1" fontId="51" fillId="0" borderId="13" applyProtection="1" pivotButton="0" quotePrefix="0" xfId="113">
      <protection locked="0" hidden="0"/>
    </xf>
    <xf numFmtId="0" fontId="51" fillId="0" borderId="0" applyAlignment="1" applyProtection="1" pivotButton="0" quotePrefix="0" xfId="113">
      <alignment horizontal="left"/>
      <protection locked="0" hidden="0"/>
    </xf>
    <xf numFmtId="2" fontId="51" fillId="0" borderId="0" applyAlignment="1" applyProtection="1" pivotButton="0" quotePrefix="0" xfId="113">
      <alignment horizontal="center"/>
      <protection locked="0" hidden="0"/>
    </xf>
    <xf numFmtId="1" fontId="51" fillId="0" borderId="0" applyAlignment="1" applyProtection="1" pivotButton="0" quotePrefix="0" xfId="113">
      <alignment horizontal="center"/>
      <protection locked="0" hidden="0"/>
    </xf>
    <xf numFmtId="0" fontId="44" fillId="0" borderId="0" applyProtection="1" pivotButton="0" quotePrefix="0" xfId="65">
      <protection locked="1" hidden="1"/>
    </xf>
    <xf numFmtId="0" fontId="51" fillId="0" borderId="13" applyAlignment="1" applyProtection="1" pivotButton="0" quotePrefix="0" xfId="113">
      <alignment horizontal="left"/>
      <protection locked="0" hidden="0"/>
    </xf>
    <xf numFmtId="2" fontId="51" fillId="0" borderId="13" applyAlignment="1" applyProtection="1" pivotButton="0" quotePrefix="0" xfId="113">
      <alignment horizontal="center"/>
      <protection locked="0" hidden="0"/>
    </xf>
    <xf numFmtId="1" fontId="51" fillId="0" borderId="13" applyAlignment="1" applyProtection="1" pivotButton="0" quotePrefix="0" xfId="113">
      <alignment horizontal="center"/>
      <protection locked="0" hidden="0"/>
    </xf>
    <xf numFmtId="4" fontId="51" fillId="0" borderId="13" applyAlignment="1" applyProtection="1" pivotButton="0" quotePrefix="0" xfId="113">
      <alignment horizontal="center"/>
      <protection locked="0" hidden="0"/>
    </xf>
    <xf numFmtId="3" fontId="44" fillId="0" borderId="13" applyAlignment="1" pivotButton="0" quotePrefix="0" xfId="57">
      <alignment horizontal="center"/>
    </xf>
    <xf numFmtId="0" fontId="47" fillId="0" borderId="67" applyProtection="1" pivotButton="0" quotePrefix="0" xfId="65">
      <protection locked="1" hidden="1"/>
    </xf>
    <xf numFmtId="0" fontId="6" fillId="0" borderId="67" applyProtection="1" pivotButton="0" quotePrefix="0" xfId="113">
      <protection locked="0" hidden="0"/>
    </xf>
    <xf numFmtId="1" fontId="6" fillId="0" borderId="67" applyProtection="1" pivotButton="0" quotePrefix="0" xfId="113">
      <protection locked="0" hidden="0"/>
    </xf>
    <xf numFmtId="2" fontId="6" fillId="0" borderId="67" applyAlignment="1" applyProtection="1" pivotButton="0" quotePrefix="0" xfId="113">
      <alignment horizontal="center"/>
      <protection locked="0" hidden="0"/>
    </xf>
    <xf numFmtId="1" fontId="6" fillId="0" borderId="67" applyAlignment="1" applyProtection="1" pivotButton="0" quotePrefix="0" xfId="113">
      <alignment horizontal="center"/>
      <protection locked="0" hidden="0"/>
    </xf>
    <xf numFmtId="4" fontId="6" fillId="0" borderId="67" applyAlignment="1" applyProtection="1" pivotButton="0" quotePrefix="0" xfId="113">
      <alignment horizontal="center"/>
      <protection locked="0" hidden="0"/>
    </xf>
    <xf numFmtId="3" fontId="47" fillId="0" borderId="67" applyAlignment="1" pivotButton="0" quotePrefix="0" xfId="57">
      <alignment horizontal="center"/>
    </xf>
    <xf numFmtId="0" fontId="47" fillId="0" borderId="67" applyAlignment="1" applyProtection="1" pivotButton="0" quotePrefix="0" xfId="65">
      <alignment horizontal="center"/>
      <protection locked="1" hidden="1"/>
    </xf>
    <xf numFmtId="0" fontId="51" fillId="0" borderId="45" applyAlignment="1" applyProtection="1" pivotButton="0" quotePrefix="0" xfId="113">
      <alignment horizontal="left"/>
      <protection locked="0" hidden="0"/>
    </xf>
    <xf numFmtId="1" fontId="51" fillId="0" borderId="0" applyProtection="1" pivotButton="0" quotePrefix="0" xfId="113">
      <protection locked="0" hidden="0"/>
    </xf>
    <xf numFmtId="4" fontId="51" fillId="0" borderId="0" applyAlignment="1" applyProtection="1" pivotButton="0" quotePrefix="0" xfId="113">
      <alignment horizontal="center"/>
      <protection locked="0" hidden="0"/>
    </xf>
    <xf numFmtId="3" fontId="44" fillId="0" borderId="0" applyAlignment="1" pivotButton="0" quotePrefix="0" xfId="57">
      <alignment horizontal="center"/>
    </xf>
    <xf numFmtId="0" fontId="47" fillId="0" borderId="0" applyProtection="1" pivotButton="0" quotePrefix="0" xfId="65">
      <protection locked="1" hidden="1"/>
    </xf>
    <xf numFmtId="0" fontId="6" fillId="0" borderId="13" applyProtection="1" pivotButton="0" quotePrefix="0" xfId="113">
      <protection locked="0" hidden="0"/>
    </xf>
    <xf numFmtId="1" fontId="6" fillId="0" borderId="13" applyProtection="1" pivotButton="0" quotePrefix="0" xfId="113">
      <protection locked="0" hidden="0"/>
    </xf>
    <xf numFmtId="0" fontId="6" fillId="0" borderId="0" pivotButton="0" quotePrefix="0" xfId="113"/>
    <xf numFmtId="0" fontId="6" fillId="0" borderId="0" applyProtection="1" pivotButton="0" quotePrefix="0" xfId="113">
      <protection locked="0" hidden="0"/>
    </xf>
    <xf numFmtId="1" fontId="6" fillId="0" borderId="0" applyProtection="1" pivotButton="0" quotePrefix="0" xfId="113">
      <protection locked="0" hidden="0"/>
    </xf>
    <xf numFmtId="2" fontId="6" fillId="0" borderId="0" applyAlignment="1" applyProtection="1" pivotButton="0" quotePrefix="0" xfId="113">
      <alignment horizontal="center"/>
      <protection locked="0" hidden="0"/>
    </xf>
    <xf numFmtId="1" fontId="6" fillId="0" borderId="0" applyAlignment="1" applyProtection="1" pivotButton="0" quotePrefix="0" xfId="113">
      <alignment horizontal="center"/>
      <protection locked="0" hidden="0"/>
    </xf>
    <xf numFmtId="0" fontId="47" fillId="0" borderId="0" applyAlignment="1" applyProtection="1" pivotButton="0" quotePrefix="0" xfId="65">
      <alignment horizontal="center"/>
      <protection locked="1" hidden="1"/>
    </xf>
    <xf numFmtId="4" fontId="6" fillId="0" borderId="0" applyAlignment="1" applyProtection="1" pivotButton="0" quotePrefix="0" xfId="113">
      <alignment horizontal="center"/>
      <protection locked="0" hidden="0"/>
    </xf>
    <xf numFmtId="3" fontId="47" fillId="0" borderId="0" applyAlignment="1" pivotButton="0" quotePrefix="0" xfId="57">
      <alignment horizontal="center"/>
    </xf>
    <xf numFmtId="0" fontId="47" fillId="0" borderId="0" pivotButton="0" quotePrefix="0" xfId="112"/>
    <xf numFmtId="0" fontId="44" fillId="33" borderId="27" pivotButton="0" quotePrefix="0" xfId="113"/>
    <xf numFmtId="0" fontId="44" fillId="33" borderId="67" pivotButton="0" quotePrefix="0" xfId="113"/>
    <xf numFmtId="0" fontId="44" fillId="33" borderId="30" pivotButton="0" quotePrefix="0" xfId="113"/>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44" fillId="0" borderId="0" applyAlignment="1" applyProtection="1" pivotButton="0" quotePrefix="0" xfId="57">
      <alignment vertical="top" wrapText="1"/>
      <protection locked="0" hidden="0"/>
    </xf>
    <xf numFmtId="0" fontId="47" fillId="0" borderId="67" applyAlignment="1" pivotButton="0" quotePrefix="0" xfId="57">
      <alignment horizontal="right" vertical="center"/>
    </xf>
    <xf numFmtId="0" fontId="41" fillId="0" borderId="0" applyAlignment="1" pivotButton="0" quotePrefix="0" xfId="115">
      <alignment vertical="top"/>
    </xf>
    <xf numFmtId="0" fontId="44" fillId="0" borderId="10" applyAlignment="1" pivotButton="0" quotePrefix="0" xfId="117">
      <alignment horizontal="left"/>
    </xf>
    <xf numFmtId="0" fontId="44" fillId="0" borderId="10" applyAlignment="1" pivotButton="0" quotePrefix="0" xfId="117">
      <alignment horizontal="center"/>
    </xf>
    <xf numFmtId="169" fontId="44" fillId="0" borderId="83" applyAlignment="1" pivotButton="0" quotePrefix="0" xfId="117">
      <alignment horizontal="center"/>
    </xf>
    <xf numFmtId="169" fontId="44" fillId="0" borderId="83" applyAlignment="1" pivotButton="0" quotePrefix="1" xfId="117">
      <alignment horizontal="center"/>
    </xf>
    <xf numFmtId="169" fontId="44" fillId="0" borderId="10" applyAlignment="1" pivotButton="0" quotePrefix="0" xfId="117">
      <alignment horizontal="center"/>
    </xf>
    <xf numFmtId="0" fontId="44" fillId="0" borderId="83" applyAlignment="1" pivotButton="0" quotePrefix="0" xfId="117">
      <alignment horizontal="center"/>
    </xf>
    <xf numFmtId="169" fontId="44" fillId="0" borderId="10" applyAlignment="1" pivotButton="0" quotePrefix="0" xfId="117">
      <alignment horizontal="left"/>
    </xf>
    <xf numFmtId="0" fontId="44" fillId="0" borderId="10" applyAlignment="1" pivotButton="0" quotePrefix="0" xfId="116">
      <alignment horizontal="center" vertical="top"/>
    </xf>
    <xf numFmtId="0" fontId="44" fillId="0" borderId="82" applyAlignment="1" pivotButton="0" quotePrefix="0" xfId="116">
      <alignment horizontal="center"/>
    </xf>
    <xf numFmtId="0" fontId="44" fillId="0" borderId="10" applyAlignment="1" pivotButton="0" quotePrefix="0" xfId="116">
      <alignment horizontal="center"/>
    </xf>
    <xf numFmtId="0" fontId="44" fillId="0" borderId="10" applyAlignment="1" pivotButton="0" quotePrefix="0" xfId="116">
      <alignment horizontal="left"/>
    </xf>
    <xf numFmtId="0" fontId="49" fillId="36" borderId="0" applyAlignment="1" applyProtection="1" pivotButton="0" quotePrefix="0" xfId="57">
      <alignment horizontal="left" vertical="center"/>
      <protection locked="0" hidden="0"/>
    </xf>
    <xf numFmtId="0" fontId="44" fillId="0" borderId="0" applyAlignment="1" pivotButton="0" quotePrefix="0" xfId="74">
      <alignment vertical="top"/>
    </xf>
    <xf numFmtId="0" fontId="8" fillId="0" borderId="0" pivotButton="0" quotePrefix="0" xfId="108"/>
    <xf numFmtId="165" fontId="44" fillId="36" borderId="0" applyAlignment="1" pivotButton="0" quotePrefix="0" xfId="57">
      <alignment horizontal="center"/>
    </xf>
    <xf numFmtId="0" fontId="8" fillId="36" borderId="0" pivotButton="0" quotePrefix="0" xfId="108"/>
    <xf numFmtId="0" fontId="47" fillId="0" borderId="0" applyAlignment="1" applyProtection="1" pivotButton="0" quotePrefix="0" xfId="59">
      <alignment vertical="center"/>
      <protection locked="1" hidden="1"/>
    </xf>
    <xf numFmtId="0" fontId="44" fillId="0" borderId="0" applyAlignment="1" applyProtection="1" pivotButton="0" quotePrefix="0" xfId="108">
      <alignment vertical="top" wrapText="1"/>
      <protection locked="0" hidden="0"/>
    </xf>
    <xf numFmtId="0" fontId="44" fillId="0" borderId="0" applyAlignment="1" applyProtection="1" pivotButton="0" quotePrefix="0" xfId="59">
      <alignment horizontal="right" vertical="center"/>
      <protection locked="1" hidden="1"/>
    </xf>
    <xf numFmtId="0" fontId="44" fillId="33" borderId="77" applyAlignment="1" pivotButton="0" quotePrefix="0" xfId="116">
      <alignment horizontal="center"/>
    </xf>
    <xf numFmtId="0" fontId="44" fillId="33" borderId="76" applyAlignment="1" pivotButton="0" quotePrefix="0" xfId="116">
      <alignment horizontal="center"/>
    </xf>
    <xf numFmtId="0" fontId="44" fillId="33" borderId="76" applyAlignment="1" pivotButton="0" quotePrefix="0" xfId="116">
      <alignment horizontal="center"/>
    </xf>
    <xf numFmtId="0" fontId="44" fillId="33" borderId="78" applyAlignment="1" pivotButton="0" quotePrefix="0" xfId="116">
      <alignment horizontal="center"/>
    </xf>
    <xf numFmtId="0" fontId="47" fillId="0" borderId="0" pivotButton="0" quotePrefix="0" xfId="116"/>
    <xf numFmtId="0" fontId="44" fillId="35" borderId="79" applyAlignment="1" pivotButton="0" quotePrefix="0" xfId="116">
      <alignment horizontal="center"/>
    </xf>
    <xf numFmtId="0" fontId="44" fillId="0" borderId="79" applyAlignment="1" pivotButton="0" quotePrefix="0" xfId="116">
      <alignment horizontal="center"/>
    </xf>
    <xf numFmtId="0" fontId="44" fillId="0" borderId="80" applyAlignment="1" pivotButton="0" quotePrefix="0" xfId="116">
      <alignment horizontal="center"/>
    </xf>
    <xf numFmtId="0" fontId="44" fillId="35" borderId="82" applyAlignment="1" pivotButton="0" quotePrefix="0" xfId="116">
      <alignment horizontal="center"/>
    </xf>
    <xf numFmtId="0" fontId="44" fillId="0" borderId="10" applyAlignment="1" pivotButton="0" quotePrefix="0" xfId="116">
      <alignment horizontal="center"/>
    </xf>
    <xf numFmtId="0" fontId="44" fillId="0" borderId="83" applyAlignment="1" pivotButton="0" quotePrefix="0" xfId="116">
      <alignment horizontal="center"/>
    </xf>
    <xf numFmtId="0" fontId="44" fillId="0" borderId="10" applyAlignment="1" pivotButton="0" quotePrefix="0" xfId="116">
      <alignment horizontal="left" vertical="top"/>
    </xf>
    <xf numFmtId="0" fontId="44" fillId="0" borderId="10" applyAlignment="1" pivotButton="0" quotePrefix="1" xfId="116">
      <alignment horizontal="center"/>
    </xf>
    <xf numFmtId="16" fontId="44" fillId="0" borderId="83" applyAlignment="1" pivotButton="0" quotePrefix="1" xfId="116">
      <alignment horizontal="center"/>
    </xf>
    <xf numFmtId="0" fontId="44" fillId="0" borderId="10" applyAlignment="1" pivotButton="0" quotePrefix="0" xfId="116">
      <alignment horizontal="left" vertical="center"/>
    </xf>
    <xf numFmtId="170" fontId="44" fillId="0" borderId="10" applyAlignment="1" pivotButton="0" quotePrefix="0" xfId="116">
      <alignment horizontal="center"/>
    </xf>
    <xf numFmtId="0" fontId="44" fillId="35" borderId="82" applyAlignment="1" pivotButton="0" quotePrefix="0" xfId="116">
      <alignment horizontal="center" vertical="top"/>
    </xf>
    <xf numFmtId="0" fontId="44" fillId="0" borderId="82" applyAlignment="1" pivotButton="0" quotePrefix="0" xfId="116">
      <alignment horizontal="center" vertical="top"/>
    </xf>
    <xf numFmtId="0" fontId="44" fillId="0" borderId="83" applyAlignment="1" pivotButton="0" quotePrefix="0" xfId="116">
      <alignment horizontal="center" vertical="top"/>
    </xf>
    <xf numFmtId="170" fontId="44" fillId="0" borderId="10" applyAlignment="1" pivotButton="0" quotePrefix="0" xfId="116">
      <alignment horizontal="center" vertical="top"/>
    </xf>
    <xf numFmtId="1" fontId="44" fillId="0" borderId="10" applyAlignment="1" pivotButton="0" quotePrefix="0" xfId="116">
      <alignment horizontal="center" vertical="top"/>
    </xf>
    <xf numFmtId="0" fontId="44" fillId="0" borderId="10" applyAlignment="1" pivotButton="0" quotePrefix="0" xfId="116">
      <alignment horizontal="left" vertical="top" wrapText="1"/>
    </xf>
    <xf numFmtId="0" fontId="44" fillId="35" borderId="84" applyAlignment="1" pivotButton="0" quotePrefix="0" xfId="116">
      <alignment horizontal="center" vertical="top"/>
    </xf>
    <xf numFmtId="0" fontId="44" fillId="0" borderId="84" applyAlignment="1" pivotButton="0" quotePrefix="0" xfId="116">
      <alignment horizontal="center" vertical="top"/>
    </xf>
    <xf numFmtId="0" fontId="44" fillId="0" borderId="85" applyAlignment="1" pivotButton="0" quotePrefix="0" xfId="116">
      <alignment horizontal="center"/>
    </xf>
    <xf numFmtId="0" fontId="44" fillId="0" borderId="85" applyAlignment="1" pivotButton="0" quotePrefix="0" xfId="116">
      <alignment horizontal="left" vertical="top"/>
    </xf>
    <xf numFmtId="0" fontId="44" fillId="0" borderId="85" applyAlignment="1" pivotButton="0" quotePrefix="0" xfId="116">
      <alignment horizontal="center" vertical="top"/>
    </xf>
    <xf numFmtId="0" fontId="44" fillId="0" borderId="86" applyAlignment="1" pivotButton="0" quotePrefix="0" xfId="116">
      <alignment horizontal="center" vertical="top"/>
    </xf>
    <xf numFmtId="0" fontId="47" fillId="0" borderId="0" applyAlignment="1" pivotButton="0" quotePrefix="0" xfId="116">
      <alignment horizontal="left"/>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0" fontId="51" fillId="0" borderId="0" applyAlignment="1" pivotButton="0" quotePrefix="0" xfId="58">
      <alignment vertical="top"/>
    </xf>
    <xf numFmtId="0" fontId="51" fillId="0" borderId="0" applyAlignment="1" pivotButton="0" quotePrefix="0" xfId="58">
      <alignment horizontal="left"/>
    </xf>
    <xf numFmtId="0" fontId="52" fillId="0" borderId="0" applyAlignment="1" pivotButton="0" quotePrefix="0" xfId="43">
      <alignment horizontal="left" vertical="top" wrapText="1"/>
    </xf>
    <xf numFmtId="0" fontId="87" fillId="0" borderId="0" applyAlignment="1" applyProtection="1" pivotButton="0" quotePrefix="0" xfId="58">
      <alignment horizontal="left" vertical="top" wrapText="1"/>
      <protection locked="0" hidden="0"/>
    </xf>
    <xf numFmtId="0" fontId="46" fillId="0" borderId="67" applyProtection="1" pivotButton="0" quotePrefix="0" xfId="58">
      <protection locked="0" hidden="0"/>
    </xf>
    <xf numFmtId="0" fontId="46" fillId="0" borderId="67" applyAlignment="1" applyProtection="1" pivotButton="0" quotePrefix="0" xfId="58">
      <alignment vertical="center"/>
      <protection locked="0" hidden="0"/>
    </xf>
    <xf numFmtId="0" fontId="47" fillId="0" borderId="67" applyAlignment="1" pivotButton="0" quotePrefix="0" xfId="58">
      <alignment vertical="center"/>
    </xf>
    <xf numFmtId="0" fontId="47" fillId="0" borderId="67" applyAlignment="1" pivotButton="0" quotePrefix="0" xfId="58">
      <alignment horizontal="right" vertical="center"/>
    </xf>
    <xf numFmtId="0" fontId="47" fillId="0" borderId="67" applyAlignment="1" pivotButton="0" quotePrefix="0" xfId="58">
      <alignment horizontal="center" vertical="center"/>
    </xf>
    <xf numFmtId="0" fontId="55" fillId="0" borderId="0" applyAlignment="1" applyProtection="1" pivotButton="0" quotePrefix="0" xfId="58">
      <alignment vertical="top" wrapText="1"/>
      <protection locked="0" hidden="0"/>
    </xf>
    <xf numFmtId="0" fontId="51" fillId="0" borderId="45" applyProtection="1" pivotButton="0" quotePrefix="0" xfId="58">
      <protection locked="0" hidden="0"/>
    </xf>
    <xf numFmtId="0" fontId="51" fillId="0" borderId="0" applyProtection="1" pivotButton="0" quotePrefix="0" xfId="58">
      <protection locked="0" hidden="0"/>
    </xf>
    <xf numFmtId="1" fontId="51" fillId="0" borderId="0" pivotButton="0" quotePrefix="0" xfId="58"/>
    <xf numFmtId="1" fontId="51" fillId="0" borderId="0" applyProtection="1" pivotButton="0" quotePrefix="0" xfId="58">
      <protection locked="0" hidden="0"/>
    </xf>
    <xf numFmtId="0" fontId="55" fillId="0" borderId="0" applyAlignment="1" applyProtection="1" pivotButton="0" quotePrefix="0" xfId="58">
      <alignment vertical="center" wrapText="1"/>
      <protection locked="1" hidden="1"/>
    </xf>
    <xf numFmtId="0" fontId="51" fillId="0" borderId="12" applyProtection="1" pivotButton="0" quotePrefix="0" xfId="58">
      <protection locked="0" hidden="0"/>
    </xf>
    <xf numFmtId="0" fontId="51" fillId="0" borderId="13" applyProtection="1" pivotButton="0" quotePrefix="0" xfId="58">
      <protection locked="0" hidden="0"/>
    </xf>
    <xf numFmtId="1" fontId="51" fillId="0" borderId="13" pivotButton="0" quotePrefix="0" xfId="58"/>
    <xf numFmtId="1" fontId="51" fillId="0" borderId="13" applyProtection="1" pivotButton="0" quotePrefix="0" xfId="58">
      <protection locked="0" hidden="0"/>
    </xf>
    <xf numFmtId="0" fontId="51" fillId="0" borderId="45" applyAlignment="1" pivotButton="0" quotePrefix="0" xfId="58">
      <alignment vertical="center"/>
    </xf>
    <xf numFmtId="0" fontId="51" fillId="0" borderId="13" applyAlignment="1" pivotButton="0" quotePrefix="0" xfId="58">
      <alignment horizontal="center"/>
    </xf>
    <xf numFmtId="0" fontId="44" fillId="0" borderId="67" applyAlignment="1" applyProtection="1" pivotButton="0" quotePrefix="0" xfId="58">
      <alignment vertical="center"/>
      <protection locked="1" hidden="1"/>
    </xf>
    <xf numFmtId="0" fontId="51" fillId="0" borderId="0" pivotButton="0" quotePrefix="0" xfId="62"/>
    <xf numFmtId="0" fontId="44" fillId="0" borderId="0" pivotButton="0" quotePrefix="0" xfId="62"/>
    <xf numFmtId="166" fontId="44" fillId="0" borderId="0" applyAlignment="1" pivotButton="0" quotePrefix="0" xfId="57">
      <alignment vertical="top"/>
    </xf>
    <xf numFmtId="166" fontId="44" fillId="0" borderId="0" applyAlignment="1" pivotButton="0" quotePrefix="0" xfId="57">
      <alignment vertical="center"/>
    </xf>
    <xf numFmtId="171" fontId="51" fillId="0" borderId="0" pivotButton="0" quotePrefix="0" xfId="106"/>
    <xf numFmtId="1" fontId="44" fillId="0" borderId="0" applyAlignment="1" pivotButton="0" quotePrefix="0" xfId="107">
      <alignment vertical="top" wrapText="1"/>
    </xf>
    <xf numFmtId="1" fontId="44" fillId="0" borderId="0" applyAlignment="1" pivotButton="0" quotePrefix="0" xfId="107">
      <alignment vertical="center" wrapText="1"/>
    </xf>
    <xf numFmtId="3" fontId="44" fillId="0" borderId="0" applyAlignment="1" applyProtection="1" pivotButton="0" quotePrefix="0" xfId="107">
      <alignment vertical="center"/>
      <protection locked="1" hidden="1"/>
    </xf>
    <xf numFmtId="3" fontId="44" fillId="0" borderId="0" applyAlignment="1" pivotButton="0" quotePrefix="0" xfId="57">
      <alignment vertical="center" wrapText="1"/>
    </xf>
    <xf numFmtId="164" fontId="51" fillId="0" borderId="0" pivotButton="0" quotePrefix="0" xfId="106"/>
    <xf numFmtId="166" fontId="44" fillId="0" borderId="0" applyAlignment="1" applyProtection="1" pivotButton="0" quotePrefix="0" xfId="57">
      <alignment vertical="center"/>
      <protection locked="0" hidden="0"/>
    </xf>
    <xf numFmtId="171" fontId="44" fillId="0" borderId="0" pivotButton="0" quotePrefix="0" xfId="103"/>
    <xf numFmtId="164" fontId="44" fillId="0" borderId="0" pivotButton="0" quotePrefix="0" xfId="103"/>
    <xf numFmtId="0" fontId="51" fillId="0" borderId="0" applyProtection="1" pivotButton="0" quotePrefix="0" xfId="116">
      <protection locked="0" hidden="0"/>
    </xf>
    <xf numFmtId="172" fontId="44" fillId="0" borderId="0" applyProtection="1" pivotButton="0" quotePrefix="1" xfId="116">
      <protection locked="0" hidden="0"/>
    </xf>
    <xf numFmtId="172" fontId="44" fillId="0" borderId="0" applyProtection="1" pivotButton="0" quotePrefix="0" xfId="116">
      <protection locked="0" hidden="0"/>
    </xf>
    <xf numFmtId="1" fontId="44" fillId="0" borderId="0" applyProtection="1" pivotButton="0" quotePrefix="0" xfId="116">
      <protection locked="0" hidden="0"/>
    </xf>
    <xf numFmtId="3" fontId="44" fillId="0" borderId="0" applyProtection="1" pivotButton="0" quotePrefix="0" xfId="116">
      <protection locked="0" hidden="0"/>
    </xf>
    <xf numFmtId="0" fontId="51" fillId="0" borderId="0" applyAlignment="1" applyProtection="1" pivotButton="0" quotePrefix="0" xfId="58">
      <alignment horizontal="left" vertical="top" wrapText="1"/>
      <protection locked="0" hidden="0"/>
    </xf>
    <xf numFmtId="0" fontId="44" fillId="0" borderId="0" applyAlignment="1" pivotButton="0" quotePrefix="0" xfId="57">
      <alignment horizontal="center" vertical="center" wrapText="1"/>
    </xf>
    <xf numFmtId="0" fontId="46" fillId="0" borderId="0" applyAlignment="1" pivotButton="0" quotePrefix="0" xfId="57">
      <alignment horizontal="left" vertical="center"/>
    </xf>
    <xf numFmtId="166" fontId="44" fillId="0" borderId="0" applyAlignment="1" applyProtection="1" pivotButton="0" quotePrefix="0" xfId="57">
      <alignment horizontal="center" vertical="center"/>
      <protection locked="0" hidden="0"/>
    </xf>
    <xf numFmtId="0" fontId="51" fillId="0" borderId="0" applyAlignment="1" applyProtection="1" pivotButton="0" quotePrefix="0" xfId="57">
      <alignment horizontal="left" vertical="top" wrapText="1"/>
      <protection locked="0" hidden="0"/>
    </xf>
    <xf numFmtId="0" fontId="50" fillId="0" borderId="0" applyAlignment="1" pivotButton="0" quotePrefix="0" xfId="57">
      <alignment horizontal="left" vertical="center"/>
    </xf>
    <xf numFmtId="167" fontId="44" fillId="0" borderId="0"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51" fillId="0" borderId="0" applyAlignment="1" applyProtection="1" pivotButton="0" quotePrefix="0" xfId="57">
      <alignment horizontal="left" vertical="top" wrapText="1"/>
      <protection locked="0" hidden="0"/>
    </xf>
    <xf numFmtId="0" fontId="49" fillId="36" borderId="0" applyAlignment="1" pivotButton="0" quotePrefix="0" xfId="57">
      <alignment horizontal="left" vertical="center"/>
    </xf>
    <xf numFmtId="0" fontId="44" fillId="0" borderId="0" applyAlignment="1" applyProtection="1" pivotButton="0" quotePrefix="0" xfId="65">
      <alignment vertical="center"/>
      <protection locked="1" hidden="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3">
      <alignment horizontal="left" vertical="top" wrapText="1"/>
      <protection locked="0" hidden="0"/>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0" fontId="51" fillId="0" borderId="13" applyAlignment="1" pivotButton="0" quotePrefix="0" xfId="58">
      <alignment horizontal="left"/>
    </xf>
    <xf numFmtId="1" fontId="51" fillId="0" borderId="0" applyAlignment="1" pivotButton="0" quotePrefix="0" xfId="58">
      <alignment horizontal="center"/>
    </xf>
    <xf numFmtId="1" fontId="51" fillId="0" borderId="0" applyAlignment="1" applyProtection="1" pivotButton="0" quotePrefix="0" xfId="58">
      <alignment horizontal="center"/>
      <protection locked="0" hidden="0"/>
    </xf>
    <xf numFmtId="174" fontId="51" fillId="0" borderId="0" applyAlignment="1" pivotButton="0" quotePrefix="0" xfId="58">
      <alignment horizontal="center"/>
    </xf>
    <xf numFmtId="174" fontId="51" fillId="0" borderId="0"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4" fontId="51" fillId="0" borderId="13" applyAlignment="1" applyProtection="1" pivotButton="0" quotePrefix="0" xfId="58">
      <alignment horizontal="center"/>
      <protection locked="0" hidden="0"/>
    </xf>
    <xf numFmtId="174" fontId="51" fillId="0" borderId="16"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center"/>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0" borderId="0" applyAlignment="1" pivotButton="0" quotePrefix="0" xfId="42">
      <alignment horizontal="left" vertical="top" wrapText="1"/>
    </xf>
    <xf numFmtId="0" fontId="46" fillId="0" borderId="0" applyAlignment="1" pivotButton="0" quotePrefix="0" xfId="58">
      <alignment horizontal="left" vertical="center"/>
    </xf>
    <xf numFmtId="0" fontId="74" fillId="0" borderId="0" applyAlignment="1" applyProtection="1" pivotButton="0" quotePrefix="0" xfId="58">
      <alignment horizontal="left" vertical="top" wrapText="1"/>
      <protection locked="0" hidden="0"/>
    </xf>
    <xf numFmtId="0" fontId="51" fillId="0" borderId="0" applyAlignment="1" applyProtection="1" pivotButton="0" quotePrefix="0" xfId="58">
      <alignment horizontal="left" vertical="center" wrapText="1"/>
      <protection locked="0" hidden="0"/>
    </xf>
    <xf numFmtId="0" fontId="51" fillId="33" borderId="30" pivotButton="0" quotePrefix="0" xfId="60"/>
    <xf numFmtId="166" fontId="74" fillId="0" borderId="30" applyAlignment="1" applyProtection="1" pivotButton="0" quotePrefix="0" xfId="57">
      <alignment vertical="center"/>
      <protection locked="0" hidden="0"/>
    </xf>
    <xf numFmtId="0" fontId="56" fillId="0" borderId="0" applyAlignment="1" pivotButton="0" quotePrefix="0" xfId="57">
      <alignment vertical="center"/>
    </xf>
    <xf numFmtId="3" fontId="44" fillId="0" borderId="0" applyAlignment="1" applyProtection="1" pivotButton="0" quotePrefix="0" xfId="57">
      <alignment horizontal="center" vertical="center"/>
      <protection locked="0" hidden="0"/>
    </xf>
    <xf numFmtId="0" fontId="53" fillId="0" borderId="13" applyAlignment="1" applyProtection="1" pivotButton="0" quotePrefix="0" xfId="57">
      <alignment horizontal="left" vertical="top"/>
      <protection locked="0" hidden="0"/>
    </xf>
    <xf numFmtId="0" fontId="3" fillId="0" borderId="0" pivotButton="0" quotePrefix="0" xfId="60"/>
    <xf numFmtId="0" fontId="44" fillId="0" borderId="0" applyAlignment="1" pivotButton="0" quotePrefix="0" xfId="57">
      <alignment horizontal="center" vertical="top" wrapText="1"/>
    </xf>
    <xf numFmtId="1" fontId="44" fillId="0" borderId="0" applyAlignment="1" pivotButton="0" quotePrefix="0" xfId="60">
      <alignment horizontal="center" wrapText="1"/>
    </xf>
    <xf numFmtId="0" fontId="91" fillId="0" borderId="0" applyAlignment="1" applyProtection="1" pivotButton="0" quotePrefix="0" xfId="61">
      <alignment horizontal="left"/>
      <protection locked="0" hidden="0"/>
    </xf>
    <xf numFmtId="0" fontId="55" fillId="0" borderId="0" applyAlignment="1" applyProtection="1" pivotButton="0" quotePrefix="0" xfId="60">
      <alignment vertical="top" wrapText="1"/>
      <protection locked="0" hidden="0"/>
    </xf>
    <xf numFmtId="0" fontId="3" fillId="0" borderId="0" pivotButton="0" quotePrefix="0" xfId="61"/>
    <xf numFmtId="0" fontId="87" fillId="0" borderId="0" applyAlignment="1" applyProtection="1" pivotButton="0" quotePrefix="0" xfId="60">
      <alignment horizontal="left" vertical="top" wrapText="1"/>
      <protection locked="0" hidden="0"/>
    </xf>
    <xf numFmtId="0" fontId="89" fillId="0" borderId="0" applyProtection="1" pivotButton="0" quotePrefix="0" xfId="61">
      <protection locked="0" hidden="0"/>
    </xf>
    <xf numFmtId="0" fontId="51" fillId="0" borderId="67" applyAlignment="1" applyProtection="1" pivotButton="0" quotePrefix="0" xfId="113">
      <alignment horizontal="left"/>
      <protection locked="0" hidden="0"/>
    </xf>
    <xf numFmtId="0" fontId="56" fillId="0" borderId="0" pivotButton="0" quotePrefix="0" xfId="57"/>
    <xf numFmtId="0" fontId="44" fillId="0" borderId="0" applyAlignment="1" pivotButton="0" quotePrefix="0" xfId="113">
      <alignment horizontal="right"/>
    </xf>
    <xf numFmtId="0" fontId="55" fillId="0" borderId="0" applyAlignment="1" pivotButton="0" quotePrefix="0" xfId="67">
      <alignment horizontal="left" wrapText="1"/>
    </xf>
    <xf numFmtId="0" fontId="51" fillId="0" borderId="27" applyAlignment="1" pivotButton="0" quotePrefix="0" xfId="58">
      <alignment horizontal="left"/>
    </xf>
    <xf numFmtId="0" fontId="51" fillId="0" borderId="45" applyAlignment="1" pivotButton="0" quotePrefix="0" xfId="58">
      <alignment horizontal="left"/>
    </xf>
    <xf numFmtId="0" fontId="51" fillId="0" borderId="45" pivotButton="0" quotePrefix="0" xfId="112"/>
    <xf numFmtId="0" fontId="51" fillId="0" borderId="0" pivotButton="0" quotePrefix="0" xfId="112"/>
    <xf numFmtId="0" fontId="46" fillId="0" borderId="0" pivotButton="0" quotePrefix="0" xfId="57"/>
    <xf numFmtId="0" fontId="52" fillId="0" borderId="0" applyAlignment="1" pivotButton="0" quotePrefix="0" xfId="67">
      <alignment horizontal="left" wrapText="1"/>
    </xf>
    <xf numFmtId="0" fontId="6" fillId="0" borderId="0" pivotButton="0" quotePrefix="0" xfId="112"/>
    <xf numFmtId="3" fontId="44" fillId="0" borderId="0" applyAlignment="1" applyProtection="1" pivotButton="0" quotePrefix="0" xfId="57">
      <alignment horizontal="left" vertical="center"/>
      <protection locked="0" hidden="0"/>
    </xf>
    <xf numFmtId="0" fontId="57" fillId="0" borderId="0" applyAlignment="1" pivotButton="0" quotePrefix="0" xfId="57">
      <alignment horizontal="left" vertical="center" wrapText="1"/>
    </xf>
    <xf numFmtId="0" fontId="44" fillId="0" borderId="0" applyAlignment="1" pivotButton="0" quotePrefix="0" xfId="42">
      <alignment vertical="top" wrapText="1"/>
    </xf>
    <xf numFmtId="0" fontId="0" fillId="0" borderId="0" applyAlignment="1" pivotButton="0" quotePrefix="0" xfId="42">
      <alignment vertical="top" wrapText="1"/>
    </xf>
    <xf numFmtId="0" fontId="2" fillId="0" borderId="0" applyAlignment="1" pivotButton="0" quotePrefix="0" xfId="58">
      <alignment vertical="top"/>
    </xf>
    <xf numFmtId="0" fontId="2" fillId="0" borderId="0" applyAlignment="1" pivotButton="0" quotePrefix="0" xfId="58">
      <alignment vertical="top"/>
    </xf>
    <xf numFmtId="0" fontId="2" fillId="0" borderId="67" applyAlignment="1" pivotButton="0" quotePrefix="0" xfId="58">
      <alignment vertical="top"/>
    </xf>
    <xf numFmtId="0" fontId="2" fillId="0" borderId="67" applyAlignment="1" pivotButton="0" quotePrefix="0" xfId="58">
      <alignment horizontal="center" vertical="top"/>
    </xf>
    <xf numFmtId="0" fontId="51" fillId="0" borderId="13" pivotButton="0" quotePrefix="0" xfId="58"/>
    <xf numFmtId="0" fontId="51" fillId="0" borderId="45" applyAlignment="1" applyProtection="1" pivotButton="0" quotePrefix="0" xfId="56">
      <alignment horizontal="left"/>
      <protection locked="0" hidden="0"/>
    </xf>
    <xf numFmtId="0" fontId="51" fillId="0" borderId="45" applyAlignment="1" applyProtection="1" pivotButton="0" quotePrefix="0" xfId="56">
      <alignment horizontal="left"/>
      <protection locked="0" hidden="0"/>
    </xf>
    <xf numFmtId="0" fontId="51" fillId="0" borderId="12" applyAlignment="1" applyProtection="1" pivotButton="0" quotePrefix="0" xfId="56">
      <alignment horizontal="left"/>
      <protection locked="0" hidden="0"/>
    </xf>
    <xf numFmtId="0" fontId="0" fillId="0" borderId="27" pivotButton="0" quotePrefix="0" xfId="0"/>
    <xf numFmtId="0" fontId="0" fillId="0" borderId="45" pivotButton="0" quotePrefix="0" xfId="0"/>
    <xf numFmtId="0" fontId="47" fillId="0" borderId="0" applyAlignment="1" pivotButton="0" quotePrefix="0" xfId="42">
      <alignment vertical="top"/>
    </xf>
    <xf numFmtId="0" fontId="66" fillId="0" borderId="0" applyAlignment="1" pivotButton="0" quotePrefix="0" xfId="0">
      <alignment horizontal="center" vertical="top"/>
    </xf>
    <xf numFmtId="0" fontId="63" fillId="0" borderId="0" applyAlignment="1" pivotButton="0" quotePrefix="0" xfId="0">
      <alignment vertical="center" wrapText="1"/>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46" fillId="0" borderId="13" applyProtection="1" pivotButton="0" quotePrefix="0" xfId="57">
      <protection locked="0" hidden="0"/>
    </xf>
    <xf numFmtId="0" fontId="46" fillId="0" borderId="13" applyAlignment="1" applyProtection="1" pivotButton="0" quotePrefix="0" xfId="57">
      <alignment vertical="center"/>
      <protection locked="0" hidden="0"/>
    </xf>
    <xf numFmtId="0" fontId="47" fillId="0" borderId="13" applyAlignment="1" pivotButton="0" quotePrefix="0" xfId="57">
      <alignment vertical="center"/>
    </xf>
    <xf numFmtId="0" fontId="47" fillId="0" borderId="13" applyAlignment="1" pivotButton="0" quotePrefix="0" xfId="57">
      <alignment horizontal="right" vertical="center"/>
    </xf>
    <xf numFmtId="0" fontId="47" fillId="0" borderId="13" applyAlignment="1" pivotButton="0" quotePrefix="0" xfId="57">
      <alignment horizontal="center" vertical="center"/>
    </xf>
    <xf numFmtId="0" fontId="89" fillId="0" borderId="13" applyProtection="1" pivotButton="0" quotePrefix="0" xfId="61">
      <protection locked="0" hidden="0"/>
    </xf>
    <xf numFmtId="0" fontId="0" fillId="33" borderId="77" applyAlignment="1" pivotButton="0" quotePrefix="0" xfId="116">
      <alignment horizontal="center"/>
    </xf>
    <xf numFmtId="0" fontId="0" fillId="35" borderId="82" applyAlignment="1" pivotButton="0" quotePrefix="0" xfId="116">
      <alignment horizontal="center" vertical="top"/>
    </xf>
    <xf numFmtId="0" fontId="0" fillId="0" borderId="0" applyAlignment="1" applyProtection="1" pivotButton="0" quotePrefix="0" xfId="59">
      <alignment horizontal="right" vertical="center"/>
      <protection locked="1" hidden="1"/>
    </xf>
    <xf numFmtId="49" fontId="67" fillId="0" borderId="0" applyAlignment="1" pivotButton="0" quotePrefix="0" xfId="0">
      <alignment horizontal="left" vertical="center" wrapText="1"/>
    </xf>
    <xf numFmtId="175" fontId="67" fillId="0" borderId="0" applyAlignment="1" pivotButton="0" quotePrefix="0" xfId="0">
      <alignment horizontal="left" vertical="center" wrapText="1"/>
    </xf>
    <xf numFmtId="0" fontId="0" fillId="35" borderId="82" applyAlignment="1" pivotButton="0" quotePrefix="0" xfId="116">
      <alignment horizontal="center"/>
    </xf>
    <xf numFmtId="169" fontId="44" fillId="0" borderId="80" applyAlignment="1" pivotButton="0" quotePrefix="0" xfId="117">
      <alignment horizontal="left"/>
    </xf>
    <xf numFmtId="169" fontId="44" fillId="0" borderId="80" applyAlignment="1" pivotButton="0" quotePrefix="0" xfId="117">
      <alignment horizontal="center"/>
    </xf>
    <xf numFmtId="0" fontId="44" fillId="0" borderId="80" applyAlignment="1" pivotButton="0" quotePrefix="0" xfId="116">
      <alignment horizontal="center" vertical="top"/>
    </xf>
    <xf numFmtId="0" fontId="44" fillId="0" borderId="80" applyAlignment="1" pivotButton="0" quotePrefix="0" xfId="117">
      <alignment horizontal="center"/>
    </xf>
    <xf numFmtId="0" fontId="44" fillId="0" borderId="81" applyAlignment="1" pivotButton="0" quotePrefix="0" xfId="117">
      <alignment horizontal="center"/>
    </xf>
    <xf numFmtId="0" fontId="48" fillId="0" borderId="45" applyAlignment="1" pivotButton="0" quotePrefix="0" xfId="57">
      <alignment horizontal="center" vertical="center"/>
    </xf>
    <xf numFmtId="0" fontId="48" fillId="0" borderId="11" applyAlignment="1" pivotButton="0" quotePrefix="0" xfId="57">
      <alignment horizontal="center" vertical="center"/>
    </xf>
    <xf numFmtId="0" fontId="44" fillId="0" borderId="11" applyAlignment="1" applyProtection="1" pivotButton="0" quotePrefix="0" xfId="59">
      <alignment vertical="center"/>
      <protection locked="1" hidden="1"/>
    </xf>
    <xf numFmtId="0" fontId="44" fillId="0" borderId="45" applyAlignment="1" applyProtection="1" pivotButton="0" quotePrefix="0" xfId="59">
      <alignment vertical="center"/>
      <protection locked="1" hidden="1"/>
    </xf>
    <xf numFmtId="0" fontId="44" fillId="0" borderId="67" applyAlignment="1" applyProtection="1" pivotButton="0" quotePrefix="0" xfId="57">
      <alignment horizontal="left" vertical="center"/>
      <protection locked="0" hidden="0"/>
    </xf>
    <xf numFmtId="3" fontId="44" fillId="0" borderId="67" applyAlignment="1" applyProtection="1" pivotButton="0" quotePrefix="0" xfId="57">
      <alignment horizontal="left" vertical="center"/>
      <protection locked="0" hidden="0"/>
    </xf>
    <xf numFmtId="0" fontId="44" fillId="0" borderId="0" applyAlignment="1" applyProtection="1" pivotButton="0" quotePrefix="0" xfId="57">
      <alignment horizontal="left" vertical="center"/>
      <protection locked="0" hidden="0"/>
    </xf>
    <xf numFmtId="0" fontId="46" fillId="0" borderId="0" applyAlignment="1" pivotButton="0" quotePrefix="0" xfId="53">
      <alignment horizontal="left" vertical="center"/>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74" fillId="0" borderId="45" applyAlignment="1" pivotButton="0" quotePrefix="0" xfId="74">
      <alignment horizontal="left" vertical="top"/>
    </xf>
    <xf numFmtId="0" fontId="74" fillId="0" borderId="12" applyAlignment="1" pivotButton="0" quotePrefix="0" xfId="74">
      <alignment horizontal="left" vertical="top"/>
    </xf>
    <xf numFmtId="0" fontId="101" fillId="0" borderId="0" applyAlignment="1" pivotButton="0" quotePrefix="0" xfId="0">
      <alignment vertical="top" wrapText="1"/>
    </xf>
    <xf numFmtId="0" fontId="41" fillId="0" borderId="0" applyAlignment="1" applyProtection="1" pivotButton="0" quotePrefix="0" xfId="0">
      <alignment vertical="top"/>
      <protection locked="0" hidden="0"/>
    </xf>
    <xf numFmtId="0" fontId="41" fillId="0" borderId="0" applyAlignment="1" applyProtection="1" pivotButton="0" quotePrefix="0" xfId="0">
      <alignment vertical="top"/>
      <protection locked="0" hidden="0"/>
    </xf>
    <xf numFmtId="0" fontId="41" fillId="37" borderId="105" applyProtection="1" pivotButton="0" quotePrefix="0" xfId="0">
      <protection locked="0" hidden="0"/>
    </xf>
    <xf numFmtId="0" fontId="41" fillId="37" borderId="106" applyProtection="1" pivotButton="0" quotePrefix="0" xfId="0">
      <protection locked="0" hidden="0"/>
    </xf>
    <xf numFmtId="49" fontId="72" fillId="38" borderId="107" applyAlignment="1" applyProtection="1" pivotButton="0" quotePrefix="0" xfId="0">
      <alignment horizontal="left" wrapText="1"/>
      <protection locked="0" hidden="0"/>
    </xf>
    <xf numFmtId="49" fontId="102" fillId="39" borderId="107" applyAlignment="1" applyProtection="1" pivotButton="0" quotePrefix="0" xfId="0">
      <alignment horizontal="center"/>
      <protection locked="0" hidden="0"/>
    </xf>
    <xf numFmtId="49" fontId="43" fillId="40" borderId="107" applyAlignment="1" applyProtection="1" pivotButton="0" quotePrefix="0" xfId="0">
      <alignment horizontal="center" wrapText="1"/>
      <protection locked="0" hidden="0"/>
    </xf>
    <xf numFmtId="49" fontId="43" fillId="40" borderId="108" applyAlignment="1" applyProtection="1" pivotButton="0" quotePrefix="0" xfId="0">
      <alignment horizontal="center" wrapText="1"/>
      <protection locked="0" hidden="0"/>
    </xf>
    <xf numFmtId="49" fontId="96" fillId="40" borderId="113" applyAlignment="1" applyProtection="1" pivotButton="0" quotePrefix="0" xfId="0">
      <alignment wrapText="1"/>
      <protection locked="0" hidden="0"/>
    </xf>
    <xf numFmtId="49" fontId="96" fillId="40" borderId="114" applyAlignment="1" applyProtection="1" pivotButton="0" quotePrefix="0" xfId="0">
      <alignment wrapText="1"/>
      <protection locked="0" hidden="0"/>
    </xf>
    <xf numFmtId="49" fontId="43" fillId="40" borderId="106" applyAlignment="1" applyProtection="1" pivotButton="0" quotePrefix="0" xfId="0">
      <alignment horizontal="center" wrapText="1"/>
      <protection locked="0" hidden="0"/>
    </xf>
    <xf numFmtId="49" fontId="43" fillId="40" borderId="107" applyAlignment="1" applyProtection="1" pivotButton="0" quotePrefix="0" xfId="0">
      <alignment horizontal="center"/>
      <protection locked="0" hidden="0"/>
    </xf>
    <xf numFmtId="0" fontId="41" fillId="40" borderId="68" applyProtection="1" pivotButton="0" quotePrefix="0" xfId="0">
      <protection locked="0" hidden="0"/>
    </xf>
    <xf numFmtId="0" fontId="41" fillId="37" borderId="115" applyProtection="1" pivotButton="0" quotePrefix="0" xfId="0">
      <protection locked="0" hidden="0"/>
    </xf>
    <xf numFmtId="0" fontId="41" fillId="37" borderId="116" applyProtection="1" pivotButton="0" quotePrefix="0" xfId="0">
      <protection locked="0" hidden="0"/>
    </xf>
    <xf numFmtId="49" fontId="72" fillId="38" borderId="117" applyAlignment="1" applyProtection="1" pivotButton="0" quotePrefix="0" xfId="0">
      <alignment horizontal="left" wrapText="1"/>
      <protection locked="0" hidden="0"/>
    </xf>
    <xf numFmtId="49" fontId="102" fillId="39" borderId="117" applyAlignment="1" applyProtection="1" pivotButton="0" quotePrefix="0" xfId="0">
      <alignment horizontal="center"/>
      <protection locked="0" hidden="0"/>
    </xf>
    <xf numFmtId="49" fontId="43" fillId="40" borderId="117" applyAlignment="1" applyProtection="1" pivotButton="0" quotePrefix="0" xfId="0">
      <alignment horizontal="center" wrapText="1"/>
      <protection locked="0" hidden="0"/>
    </xf>
    <xf numFmtId="49" fontId="43" fillId="40" borderId="118" applyAlignment="1" applyProtection="1" pivotButton="0" quotePrefix="0" xfId="0">
      <alignment horizontal="center" wrapText="1"/>
      <protection locked="0" hidden="0"/>
    </xf>
    <xf numFmtId="49" fontId="43" fillId="40" borderId="122" applyAlignment="1" applyProtection="1" pivotButton="0" quotePrefix="0" xfId="0">
      <alignment horizontal="center" wrapText="1"/>
      <protection locked="0" hidden="0"/>
    </xf>
    <xf numFmtId="49" fontId="43" fillId="40" borderId="123" applyAlignment="1" applyProtection="1" pivotButton="0" quotePrefix="0" xfId="0">
      <alignment horizontal="center" wrapText="1"/>
      <protection locked="0" hidden="0"/>
    </xf>
    <xf numFmtId="49" fontId="43" fillId="40" borderId="116" applyAlignment="1" applyProtection="1" pivotButton="0" quotePrefix="0" xfId="0">
      <alignment horizontal="center" wrapText="1"/>
      <protection locked="0" hidden="0"/>
    </xf>
    <xf numFmtId="49" fontId="43" fillId="40" borderId="117" applyAlignment="1" applyProtection="1" pivotButton="0" quotePrefix="0" xfId="0">
      <alignment horizontal="center"/>
      <protection locked="0" hidden="0"/>
    </xf>
    <xf numFmtId="0" fontId="41" fillId="40" borderId="11" applyProtection="1" pivotButton="0" quotePrefix="0" xfId="0">
      <protection locked="0" hidden="0"/>
    </xf>
    <xf numFmtId="0" fontId="41" fillId="0" borderId="0" applyAlignment="1" applyProtection="1" pivotButton="0" quotePrefix="0" xfId="0">
      <alignment vertical="top"/>
      <protection locked="0" hidden="0"/>
    </xf>
    <xf numFmtId="0" fontId="41" fillId="37" borderId="124" applyProtection="1" pivotButton="0" quotePrefix="0" xfId="0">
      <protection locked="0" hidden="0"/>
    </xf>
    <xf numFmtId="0" fontId="41" fillId="37" borderId="125" applyProtection="1" pivotButton="0" quotePrefix="0" xfId="0">
      <protection locked="0" hidden="0"/>
    </xf>
    <xf numFmtId="49" fontId="72" fillId="37" borderId="126" applyAlignment="1" applyProtection="1" pivotButton="0" quotePrefix="0" xfId="0">
      <alignment horizontal="left" wrapText="1"/>
      <protection locked="0" hidden="0"/>
    </xf>
    <xf numFmtId="49" fontId="102" fillId="40" borderId="126" applyAlignment="1" applyProtection="1" pivotButton="0" quotePrefix="0" xfId="0">
      <alignment horizontal="center" wrapText="1"/>
      <protection locked="0" hidden="0"/>
    </xf>
    <xf numFmtId="49" fontId="43" fillId="40" borderId="126" applyAlignment="1" applyProtection="1" pivotButton="0" quotePrefix="0" xfId="0">
      <alignment horizontal="center" wrapText="1"/>
      <protection locked="0" hidden="0"/>
    </xf>
    <xf numFmtId="49" fontId="43" fillId="40" borderId="127" applyAlignment="1" applyProtection="1" pivotButton="0" quotePrefix="0" xfId="0">
      <alignment horizontal="center" wrapText="1"/>
      <protection locked="0" hidden="0"/>
    </xf>
    <xf numFmtId="49" fontId="43" fillId="40" borderId="128" applyAlignment="1" applyProtection="1" pivotButton="0" quotePrefix="0" xfId="0">
      <alignment horizontal="center" wrapText="1"/>
      <protection locked="0" hidden="0"/>
    </xf>
    <xf numFmtId="49" fontId="43" fillId="40" borderId="129" applyAlignment="1" applyProtection="1" pivotButton="0" quotePrefix="0" xfId="0">
      <alignment horizontal="center" wrapText="1"/>
      <protection locked="0" hidden="0"/>
    </xf>
    <xf numFmtId="0" fontId="43" fillId="40" borderId="129" applyAlignment="1" applyProtection="1" pivotButton="0" quotePrefix="0" xfId="0">
      <alignment horizontal="center" wrapText="1"/>
      <protection locked="0" hidden="0"/>
    </xf>
    <xf numFmtId="0" fontId="44" fillId="40" borderId="129" applyAlignment="1" applyProtection="1" pivotButton="0" quotePrefix="0" xfId="0">
      <alignment wrapText="1"/>
      <protection locked="0" hidden="0"/>
    </xf>
    <xf numFmtId="0" fontId="44" fillId="40" borderId="130" applyAlignment="1" applyProtection="1" pivotButton="0" quotePrefix="0" xfId="0">
      <alignment wrapText="1"/>
      <protection locked="0" hidden="0"/>
    </xf>
    <xf numFmtId="49" fontId="43" fillId="40" borderId="125" applyAlignment="1" applyProtection="1" pivotButton="0" quotePrefix="0" xfId="0">
      <alignment horizontal="center" wrapText="1"/>
      <protection locked="0" hidden="0"/>
    </xf>
    <xf numFmtId="49" fontId="43" fillId="40" borderId="126" applyAlignment="1" applyProtection="1" pivotButton="0" quotePrefix="0" xfId="0">
      <alignment horizontal="center"/>
      <protection locked="0" hidden="0"/>
    </xf>
    <xf numFmtId="0" fontId="41" fillId="40" borderId="131" applyProtection="1" pivotButton="0" quotePrefix="0" xfId="0">
      <protection locked="0" hidden="0"/>
    </xf>
    <xf numFmtId="0" fontId="103" fillId="34" borderId="132" applyAlignment="1" applyProtection="1" pivotButton="0" quotePrefix="0" xfId="0">
      <alignment vertical="top" wrapText="1"/>
      <protection locked="0" hidden="0"/>
    </xf>
    <xf numFmtId="0" fontId="56" fillId="34" borderId="133" applyAlignment="1" applyProtection="1" pivotButton="0" quotePrefix="0" xfId="53">
      <alignment horizontal="left" vertical="top"/>
      <protection locked="0" hidden="0"/>
    </xf>
    <xf numFmtId="0" fontId="103" fillId="34" borderId="133" applyAlignment="1" applyProtection="1" pivotButton="0" quotePrefix="0" xfId="0">
      <alignment vertical="top"/>
      <protection locked="0" hidden="0"/>
    </xf>
    <xf numFmtId="0" fontId="104" fillId="34" borderId="133" applyAlignment="1" pivotButton="0" quotePrefix="0" xfId="0">
      <alignment vertical="top"/>
    </xf>
    <xf numFmtId="0" fontId="103" fillId="34" borderId="133" pivotButton="0" quotePrefix="0" xfId="0"/>
    <xf numFmtId="176" fontId="104" fillId="34" borderId="133" applyAlignment="1" pivotButton="0" quotePrefix="0" xfId="0">
      <alignment vertical="top"/>
    </xf>
    <xf numFmtId="0" fontId="103" fillId="34" borderId="134" applyAlignment="1" applyProtection="1" pivotButton="0" quotePrefix="0" xfId="0">
      <alignment vertical="top"/>
      <protection locked="0" hidden="0"/>
    </xf>
    <xf numFmtId="0" fontId="41" fillId="0" borderId="135" applyAlignment="1" applyProtection="1" pivotButton="0" quotePrefix="0" xfId="0">
      <alignment vertical="top" wrapText="1"/>
      <protection locked="0" hidden="0"/>
    </xf>
    <xf numFmtId="0" fontId="72" fillId="0" borderId="122" applyAlignment="1" applyProtection="1" pivotButton="0" quotePrefix="0" xfId="0">
      <alignment horizontal="left" vertical="top"/>
      <protection locked="0" hidden="0"/>
    </xf>
    <xf numFmtId="0" fontId="44" fillId="0" borderId="122" applyAlignment="1" applyProtection="1" pivotButton="0" quotePrefix="0" xfId="53">
      <alignment horizontal="left" vertical="top"/>
      <protection locked="0" hidden="0"/>
    </xf>
    <xf numFmtId="0" fontId="41" fillId="0" borderId="122" applyAlignment="1" applyProtection="1" pivotButton="0" quotePrefix="0" xfId="0">
      <alignment vertical="top"/>
      <protection locked="0" hidden="0"/>
    </xf>
    <xf numFmtId="0" fontId="105" fillId="0" borderId="122" applyAlignment="1" pivotButton="0" quotePrefix="0" xfId="0">
      <alignment vertical="top"/>
    </xf>
    <xf numFmtId="0" fontId="105" fillId="0" borderId="122" applyAlignment="1" pivotButton="0" quotePrefix="0" xfId="0">
      <alignment horizontal="left" vertical="center"/>
    </xf>
    <xf numFmtId="0" fontId="0" fillId="0" borderId="122" pivotButton="0" quotePrefix="0" xfId="0"/>
    <xf numFmtId="176" fontId="105" fillId="0" borderId="122" applyAlignment="1" pivotButton="0" quotePrefix="0" xfId="0">
      <alignment vertical="top"/>
    </xf>
    <xf numFmtId="0" fontId="41" fillId="0" borderId="123" applyAlignment="1" applyProtection="1" pivotButton="0" quotePrefix="0" xfId="0">
      <alignment vertical="top"/>
      <protection locked="0" hidden="0"/>
    </xf>
    <xf numFmtId="0" fontId="103" fillId="34" borderId="135" applyAlignment="1" applyProtection="1" pivotButton="0" quotePrefix="0" xfId="0">
      <alignment vertical="top" wrapText="1"/>
      <protection locked="0" hidden="0"/>
    </xf>
    <xf numFmtId="0" fontId="56" fillId="34" borderId="122" applyAlignment="1" applyProtection="1" pivotButton="0" quotePrefix="0" xfId="53">
      <alignment horizontal="left" vertical="top"/>
      <protection locked="0" hidden="0"/>
    </xf>
    <xf numFmtId="0" fontId="103" fillId="34" borderId="122" applyAlignment="1" applyProtection="1" pivotButton="0" quotePrefix="0" xfId="0">
      <alignment vertical="top"/>
      <protection locked="0" hidden="0"/>
    </xf>
    <xf numFmtId="0" fontId="104" fillId="34" borderId="122" applyAlignment="1" pivotButton="0" quotePrefix="0" xfId="0">
      <alignment vertical="top"/>
    </xf>
    <xf numFmtId="0" fontId="103" fillId="34" borderId="122" pivotButton="0" quotePrefix="0" xfId="0"/>
    <xf numFmtId="176" fontId="104" fillId="34" borderId="122" applyAlignment="1" pivotButton="0" quotePrefix="0" xfId="0">
      <alignment vertical="top"/>
    </xf>
    <xf numFmtId="0" fontId="103" fillId="34" borderId="123" applyAlignment="1" applyProtection="1" pivotButton="0" quotePrefix="0" xfId="0">
      <alignment vertical="top"/>
      <protection locked="0" hidden="0"/>
    </xf>
    <xf numFmtId="0" fontId="103" fillId="0" borderId="123" applyAlignment="1" applyProtection="1" pivotButton="0" quotePrefix="0" xfId="0">
      <alignment vertical="top"/>
      <protection locked="0" hidden="0"/>
    </xf>
    <xf numFmtId="0" fontId="103" fillId="34" borderId="136" applyAlignment="1" applyProtection="1" pivotButton="0" quotePrefix="0" xfId="0">
      <alignment vertical="top" wrapText="1"/>
      <protection locked="0" hidden="0"/>
    </xf>
    <xf numFmtId="0" fontId="56" fillId="34" borderId="137" applyAlignment="1" applyProtection="1" pivotButton="0" quotePrefix="0" xfId="53">
      <alignment horizontal="left" vertical="top"/>
      <protection locked="0" hidden="0"/>
    </xf>
    <xf numFmtId="0" fontId="103" fillId="41" borderId="137" applyAlignment="1" applyProtection="1" pivotButton="0" quotePrefix="0" xfId="0">
      <alignment vertical="top"/>
      <protection locked="0" hidden="0"/>
    </xf>
    <xf numFmtId="49" fontId="106" fillId="34" borderId="137" applyAlignment="1" applyProtection="1" pivotButton="0" quotePrefix="0" xfId="0">
      <alignment vertical="top" wrapText="1"/>
      <protection locked="0" hidden="0"/>
    </xf>
    <xf numFmtId="49" fontId="106" fillId="34" borderId="137" applyAlignment="1" applyProtection="1" pivotButton="0" quotePrefix="0" xfId="0">
      <alignment horizontal="left" vertical="top" wrapText="1"/>
      <protection locked="0" hidden="0"/>
    </xf>
    <xf numFmtId="49" fontId="106" fillId="34" borderId="138" applyAlignment="1" applyProtection="1" pivotButton="0" quotePrefix="0" xfId="0">
      <alignment vertical="top" wrapText="1"/>
      <protection locked="0" hidden="0"/>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0" fontId="103" fillId="34" borderId="141" applyAlignment="1" applyProtection="1" pivotButton="0" quotePrefix="0" xfId="0">
      <alignment vertical="top"/>
      <protection locked="0" hidden="0"/>
    </xf>
    <xf numFmtId="0" fontId="41" fillId="0" borderId="122" applyAlignment="1" applyProtection="1" pivotButton="0" quotePrefix="0" xfId="0">
      <alignment vertical="top"/>
      <protection locked="0" hidden="0"/>
    </xf>
    <xf numFmtId="49" fontId="102" fillId="0" borderId="122" applyAlignment="1" applyProtection="1" pivotButton="0" quotePrefix="0" xfId="0">
      <alignment vertical="top" wrapText="1"/>
      <protection locked="0" hidden="0"/>
    </xf>
    <xf numFmtId="49" fontId="102" fillId="0" borderId="122" applyAlignment="1" applyProtection="1" pivotButton="0" quotePrefix="0" xfId="0">
      <alignment horizontal="left" vertical="top" wrapText="1"/>
      <protection locked="0" hidden="0"/>
    </xf>
    <xf numFmtId="49" fontId="102" fillId="0" borderId="121" applyAlignment="1" applyProtection="1" pivotButton="0" quotePrefix="0" xfId="0">
      <alignment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0" fontId="41" fillId="0" borderId="142" applyAlignment="1" applyProtection="1" pivotButton="0" quotePrefix="0" xfId="0">
      <alignment vertical="top"/>
      <protection locked="0" hidden="0"/>
    </xf>
    <xf numFmtId="0" fontId="103" fillId="41" borderId="122" applyAlignment="1" applyProtection="1" pivotButton="0" quotePrefix="0" xfId="0">
      <alignment vertical="top"/>
      <protection locked="0" hidden="0"/>
    </xf>
    <xf numFmtId="49" fontId="106" fillId="34" borderId="122" applyAlignment="1" applyProtection="1" pivotButton="0" quotePrefix="0" xfId="0">
      <alignment vertical="top" wrapText="1"/>
      <protection locked="0" hidden="0"/>
    </xf>
    <xf numFmtId="49" fontId="106" fillId="34" borderId="122" applyAlignment="1" applyProtection="1" pivotButton="0" quotePrefix="0" xfId="0">
      <alignment horizontal="left" vertical="top" wrapText="1"/>
      <protection locked="0" hidden="0"/>
    </xf>
    <xf numFmtId="49" fontId="106" fillId="34" borderId="121" applyAlignment="1" applyProtection="1" pivotButton="0" quotePrefix="0" xfId="0">
      <alignment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0" fontId="103" fillId="34" borderId="142" applyAlignment="1" applyProtection="1" pivotButton="0" quotePrefix="0" xfId="0">
      <alignment vertical="top"/>
      <protection locked="0" hidden="0"/>
    </xf>
    <xf numFmtId="0" fontId="41" fillId="0" borderId="121" applyAlignment="1" applyProtection="1" pivotButton="0" quotePrefix="0" xfId="0">
      <alignment vertical="top"/>
      <protection locked="0" hidden="0"/>
    </xf>
    <xf numFmtId="0" fontId="41" fillId="0" borderId="143" applyAlignment="1" applyProtection="1" pivotButton="0" quotePrefix="0" xfId="0">
      <alignment vertical="top"/>
      <protection locked="0" hidden="0"/>
    </xf>
    <xf numFmtId="0" fontId="41" fillId="0" borderId="144" applyAlignment="1" applyProtection="1" pivotButton="0" quotePrefix="0" xfId="0">
      <alignment vertical="top" wrapText="1"/>
      <protection locked="0" hidden="0"/>
    </xf>
    <xf numFmtId="0" fontId="72" fillId="0" borderId="145" applyAlignment="1" applyProtection="1" pivotButton="0" quotePrefix="0" xfId="0">
      <alignment horizontal="left" vertical="top"/>
      <protection locked="0" hidden="0"/>
    </xf>
    <xf numFmtId="0" fontId="44" fillId="0" borderId="145" applyAlignment="1" applyProtection="1" pivotButton="0" quotePrefix="0" xfId="53">
      <alignment horizontal="left" vertical="top"/>
      <protection locked="0" hidden="0"/>
    </xf>
    <xf numFmtId="1" fontId="44" fillId="0" borderId="145" applyAlignment="1" applyProtection="1" pivotButton="0" quotePrefix="0" xfId="53">
      <alignment horizontal="center" vertical="top"/>
      <protection locked="0" hidden="0"/>
    </xf>
    <xf numFmtId="49" fontId="102" fillId="0" borderId="145" applyAlignment="1" applyProtection="1" pivotButton="0" quotePrefix="0" xfId="0">
      <alignment vertical="top" wrapText="1"/>
      <protection locked="0" hidden="0"/>
    </xf>
    <xf numFmtId="49" fontId="102" fillId="0" borderId="145" applyAlignment="1" applyProtection="1" pivotButton="0" quotePrefix="0" xfId="0">
      <alignment horizontal="left" vertical="top" wrapText="1"/>
      <protection locked="0" hidden="0"/>
    </xf>
    <xf numFmtId="49" fontId="102" fillId="0" borderId="146" applyAlignment="1" applyProtection="1" pivotButton="0" quotePrefix="0" xfId="0">
      <alignment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0" fontId="41" fillId="0" borderId="148" applyAlignment="1" applyProtection="1" pivotButton="0" quotePrefix="0" xfId="0">
      <alignment vertical="top"/>
      <protection locked="0" hidden="0"/>
    </xf>
    <xf numFmtId="0" fontId="41" fillId="0" borderId="0" applyAlignment="1" pivotButton="0" quotePrefix="0" xfId="0">
      <alignment vertical="top"/>
    </xf>
    <xf numFmtId="0" fontId="41" fillId="0" borderId="0" applyAlignment="1" pivotButton="0" quotePrefix="0" xfId="79">
      <alignment vertical="top"/>
    </xf>
    <xf numFmtId="0" fontId="41" fillId="0" borderId="0" applyAlignment="1" pivotButton="0" quotePrefix="0" xfId="79">
      <alignment vertical="top"/>
    </xf>
    <xf numFmtId="4" fontId="41" fillId="0" borderId="0" applyAlignment="1" pivotButton="0" quotePrefix="0" xfId="79">
      <alignment vertical="top"/>
    </xf>
    <xf numFmtId="0" fontId="41" fillId="37" borderId="149" pivotButton="0" quotePrefix="0" xfId="0"/>
    <xf numFmtId="0" fontId="41" fillId="37" borderId="150" pivotButton="0" quotePrefix="0" xfId="0"/>
    <xf numFmtId="0" fontId="41" fillId="37" borderId="151" pivotButton="0" quotePrefix="0" xfId="79"/>
    <xf numFmtId="49" fontId="107" fillId="42" borderId="151" applyAlignment="1" pivotButton="0" quotePrefix="0" xfId="79">
      <alignment wrapText="1"/>
    </xf>
    <xf numFmtId="49" fontId="41" fillId="43" borderId="151" applyAlignment="1" pivotButton="0" quotePrefix="0" xfId="0">
      <alignment wrapText="1"/>
    </xf>
    <xf numFmtId="0" fontId="41" fillId="42" borderId="151" pivotButton="0" quotePrefix="0" xfId="79"/>
    <xf numFmtId="0" fontId="41" fillId="42" borderId="151" applyAlignment="1" pivotButton="0" quotePrefix="0" xfId="79">
      <alignment wrapText="1"/>
    </xf>
    <xf numFmtId="4" fontId="107" fillId="42" borderId="151" applyAlignment="1" pivotButton="0" quotePrefix="0" xfId="79">
      <alignment wrapText="1"/>
    </xf>
    <xf numFmtId="49" fontId="107" fillId="42" borderId="152" applyAlignment="1" pivotButton="0" quotePrefix="0" xfId="79">
      <alignment wrapText="1"/>
    </xf>
    <xf numFmtId="0" fontId="41" fillId="42" borderId="153" pivotButton="0" quotePrefix="0" xfId="0"/>
    <xf numFmtId="0" fontId="41" fillId="0" borderId="136" applyAlignment="1" pivotButton="0" quotePrefix="0" xfId="0">
      <alignment vertical="top" wrapText="1"/>
    </xf>
    <xf numFmtId="0" fontId="41" fillId="0" borderId="140" applyAlignment="1" pivotButton="0" quotePrefix="0" xfId="0">
      <alignment vertical="top" wrapText="1"/>
    </xf>
    <xf numFmtId="0" fontId="109" fillId="0" borderId="122" applyAlignment="1" pivotButton="0" quotePrefix="0" xfId="51">
      <alignment vertical="top"/>
    </xf>
    <xf numFmtId="0" fontId="41" fillId="0" borderId="137" applyAlignment="1" pivotButton="0" quotePrefix="0" xfId="0">
      <alignment vertical="top" wrapText="1"/>
    </xf>
    <xf numFmtId="0" fontId="110" fillId="0" borderId="154" applyAlignment="1" pivotButton="0" quotePrefix="0" xfId="0">
      <alignment horizontal="left" vertical="top"/>
    </xf>
    <xf numFmtId="3" fontId="110" fillId="0" borderId="154" applyAlignment="1" pivotButton="0" quotePrefix="0" xfId="0">
      <alignment horizontal="right" vertical="top"/>
    </xf>
    <xf numFmtId="178" fontId="110" fillId="0" borderId="154" applyAlignment="1" pivotButton="0" quotePrefix="0" xfId="0">
      <alignment horizontal="left" vertical="top"/>
    </xf>
    <xf numFmtId="0" fontId="0" fillId="0" borderId="154" pivotButton="0" quotePrefix="0" xfId="0"/>
    <xf numFmtId="2" fontId="107" fillId="0" borderId="137" applyAlignment="1" pivotButton="0" quotePrefix="0" xfId="79">
      <alignment vertical="top" wrapText="1"/>
    </xf>
    <xf numFmtId="2" fontId="107" fillId="0" borderId="138" applyAlignment="1" pivotButton="0" quotePrefix="0" xfId="79">
      <alignment vertical="top" wrapText="1"/>
    </xf>
    <xf numFmtId="0" fontId="41" fillId="0" borderId="141" applyAlignment="1" pivotButton="0" quotePrefix="0" xfId="0">
      <alignment vertical="top" wrapText="1"/>
    </xf>
    <xf numFmtId="0" fontId="41" fillId="0" borderId="135" applyAlignment="1" pivotButton="0" quotePrefix="0" xfId="0">
      <alignment vertical="top" wrapText="1"/>
    </xf>
    <xf numFmtId="0" fontId="41" fillId="0" borderId="122" applyAlignment="1" pivotButton="0" quotePrefix="0" xfId="0">
      <alignment vertical="top" wrapText="1"/>
    </xf>
    <xf numFmtId="0" fontId="110" fillId="0" borderId="155" applyAlignment="1" pivotButton="0" quotePrefix="0" xfId="0">
      <alignment horizontal="left" vertical="top"/>
    </xf>
    <xf numFmtId="3" fontId="110" fillId="0" borderId="155" applyAlignment="1" pivotButton="0" quotePrefix="0" xfId="0">
      <alignment horizontal="right" vertical="top"/>
    </xf>
    <xf numFmtId="178" fontId="110" fillId="0" borderId="155" applyAlignment="1" pivotButton="0" quotePrefix="0" xfId="0">
      <alignment horizontal="left" vertical="top"/>
    </xf>
    <xf numFmtId="0" fontId="41" fillId="0" borderId="142" applyAlignment="1" pivotButton="0" quotePrefix="0" xfId="0">
      <alignment vertical="top" wrapText="1"/>
    </xf>
    <xf numFmtId="0" fontId="41" fillId="0" borderId="156" applyAlignment="1" pivotButton="0" quotePrefix="0" xfId="0">
      <alignment vertical="top" wrapText="1"/>
    </xf>
    <xf numFmtId="179" fontId="110" fillId="0" borderId="155" applyAlignment="1" pivotButton="0" quotePrefix="0" xfId="0">
      <alignment horizontal="left" vertical="top"/>
    </xf>
    <xf numFmtId="0" fontId="41" fillId="0" borderId="120" applyAlignment="1" pivotButton="0" quotePrefix="0" xfId="0">
      <alignment vertical="top" wrapText="1"/>
    </xf>
    <xf numFmtId="0" fontId="0" fillId="0" borderId="155" pivotButton="0" quotePrefix="0" xfId="0"/>
    <xf numFmtId="0" fontId="41" fillId="0" borderId="157" applyAlignment="1" pivotButton="0" quotePrefix="0" xfId="0">
      <alignment vertical="top" wrapText="1"/>
    </xf>
    <xf numFmtId="0" fontId="41" fillId="0" borderId="143" applyAlignment="1" pivotButton="0" quotePrefix="0" xfId="0">
      <alignment vertical="top" wrapText="1"/>
    </xf>
    <xf numFmtId="0" fontId="41" fillId="0" borderId="145" applyAlignment="1" pivotButton="0" quotePrefix="0" xfId="0">
      <alignment vertical="top" wrapText="1"/>
    </xf>
    <xf numFmtId="0" fontId="41" fillId="0" borderId="145" applyAlignment="1" pivotButton="0" quotePrefix="0" xfId="79">
      <alignment vertical="top" wrapText="1"/>
    </xf>
    <xf numFmtId="49" fontId="107" fillId="0" borderId="145" applyAlignment="1" pivotButton="0" quotePrefix="0" xfId="0">
      <alignment vertical="top" wrapText="1"/>
    </xf>
    <xf numFmtId="177" fontId="107" fillId="0" borderId="145" applyAlignment="1" pivotButton="0" quotePrefix="0" xfId="0">
      <alignment vertical="top" wrapText="1"/>
    </xf>
    <xf numFmtId="3" fontId="107" fillId="0" borderId="145" applyAlignment="1" pivotButton="0" quotePrefix="0" xfId="0">
      <alignment vertical="top" wrapText="1"/>
    </xf>
    <xf numFmtId="2" fontId="107" fillId="0" borderId="145" applyAlignment="1" pivotButton="0" quotePrefix="0" xfId="79">
      <alignment vertical="top" wrapText="1"/>
    </xf>
    <xf numFmtId="2" fontId="107" fillId="0" borderId="146" applyAlignment="1" pivotButton="0" quotePrefix="0" xfId="79">
      <alignment vertical="top" wrapText="1"/>
    </xf>
    <xf numFmtId="0" fontId="41" fillId="0" borderId="148" applyAlignment="1" pivotButton="0" quotePrefix="0" xfId="0">
      <alignment vertical="top" wrapText="1"/>
    </xf>
    <xf numFmtId="0" fontId="41" fillId="0" borderId="0" applyAlignment="1" pivotButton="0" quotePrefix="0" xfId="0">
      <alignment vertical="top"/>
    </xf>
    <xf numFmtId="49" fontId="107" fillId="0" borderId="0" applyAlignment="1" pivotButton="0" quotePrefix="0" xfId="0">
      <alignment vertical="top" wrapText="1"/>
    </xf>
    <xf numFmtId="177" fontId="107" fillId="0" borderId="0" applyAlignment="1" pivotButton="0" quotePrefix="0" xfId="0">
      <alignment vertical="top" wrapText="1"/>
    </xf>
    <xf numFmtId="3" fontId="107" fillId="0" borderId="0" applyAlignment="1" pivotButton="0" quotePrefix="0" xfId="0">
      <alignment vertical="top" wrapText="1"/>
    </xf>
    <xf numFmtId="2" fontId="107" fillId="0" borderId="0" applyAlignment="1" pivotButton="0" quotePrefix="0" xfId="79">
      <alignment vertical="top" wrapText="1"/>
    </xf>
    <xf numFmtId="0" fontId="111" fillId="0" borderId="0" applyAlignment="1" pivotButton="0" quotePrefix="0" xfId="53">
      <alignment vertical="top"/>
    </xf>
    <xf numFmtId="176" fontId="111" fillId="0" borderId="0" applyAlignment="1" pivotButton="0" quotePrefix="0" xfId="53">
      <alignment vertical="top"/>
    </xf>
    <xf numFmtId="3" fontId="111" fillId="0" borderId="0" applyAlignment="1" pivotButton="0" quotePrefix="0" xfId="53">
      <alignment vertical="top"/>
    </xf>
    <xf numFmtId="0" fontId="107" fillId="0" borderId="0" applyAlignment="1" pivotButton="0" quotePrefix="0" xfId="0">
      <alignment vertical="top" wrapText="1"/>
    </xf>
    <xf numFmtId="1" fontId="41" fillId="0" borderId="0" applyAlignment="1" pivotButton="0" quotePrefix="0" xfId="79">
      <alignment vertical="top"/>
    </xf>
    <xf numFmtId="49" fontId="107" fillId="0" borderId="0" applyAlignment="1" pivotButton="0" quotePrefix="0" xfId="79">
      <alignment vertical="top" wrapText="1"/>
    </xf>
    <xf numFmtId="0" fontId="107" fillId="0" borderId="0" applyAlignment="1" pivotButton="0" quotePrefix="0" xfId="0">
      <alignment vertical="top" wrapText="1"/>
    </xf>
    <xf numFmtId="2" fontId="107" fillId="44" borderId="0" applyAlignment="1" pivotButton="0" quotePrefix="0" xfId="79">
      <alignment vertical="top" wrapText="1"/>
    </xf>
    <xf numFmtId="49" fontId="111" fillId="0" borderId="0" applyAlignment="1" pivotButton="0" quotePrefix="0" xfId="0">
      <alignment vertical="top"/>
    </xf>
    <xf numFmtId="0" fontId="111" fillId="0" borderId="0" applyAlignment="1" pivotButton="0" quotePrefix="0" xfId="0">
      <alignment vertical="top"/>
    </xf>
    <xf numFmtId="3" fontId="111" fillId="0" borderId="0" applyAlignment="1" pivotButton="0" quotePrefix="0" xfId="0">
      <alignment vertical="top"/>
    </xf>
    <xf numFmtId="0" fontId="44" fillId="0" borderId="0" applyAlignment="1" applyProtection="1" pivotButton="0" quotePrefix="0" xfId="57">
      <alignment vertical="center"/>
      <protection locked="0" hidden="0"/>
    </xf>
    <xf numFmtId="0" fontId="41" fillId="35" borderId="135" applyAlignment="1" applyProtection="1" pivotButton="0" quotePrefix="0" xfId="0">
      <alignment vertical="top" wrapText="1"/>
      <protection locked="0" hidden="0"/>
    </xf>
    <xf numFmtId="0" fontId="72" fillId="35" borderId="122" applyAlignment="1" applyProtection="1" pivotButton="0" quotePrefix="0" xfId="0">
      <alignment horizontal="left" vertical="top"/>
      <protection locked="0" hidden="0"/>
    </xf>
    <xf numFmtId="0" fontId="44" fillId="35" borderId="122" applyAlignment="1" applyProtection="1" pivotButton="0" quotePrefix="0" xfId="53">
      <alignment horizontal="left" vertical="top"/>
      <protection locked="0" hidden="0"/>
    </xf>
    <xf numFmtId="0" fontId="41" fillId="35" borderId="122" applyAlignment="1" applyProtection="1" pivotButton="0" quotePrefix="0" xfId="0">
      <alignment vertical="top"/>
      <protection locked="0" hidden="0"/>
    </xf>
    <xf numFmtId="0" fontId="105" fillId="35" borderId="122" applyAlignment="1" pivotButton="0" quotePrefix="0" xfId="0">
      <alignment vertical="top"/>
    </xf>
    <xf numFmtId="0" fontId="105" fillId="35" borderId="122" applyAlignment="1" pivotButton="0" quotePrefix="0" xfId="0">
      <alignment horizontal="left" vertical="center"/>
    </xf>
    <xf numFmtId="0" fontId="0" fillId="35" borderId="122" pivotButton="0" quotePrefix="0" xfId="0"/>
    <xf numFmtId="176" fontId="105" fillId="35" borderId="122" applyAlignment="1" pivotButton="0" quotePrefix="0" xfId="0">
      <alignment vertical="top"/>
    </xf>
    <xf numFmtId="0" fontId="41" fillId="35" borderId="123" applyAlignment="1" applyProtection="1" pivotButton="0" quotePrefix="0" xfId="0">
      <alignment vertical="top"/>
      <protection locked="0" hidden="0"/>
    </xf>
    <xf numFmtId="0" fontId="103" fillId="35" borderId="135" applyAlignment="1" applyProtection="1" pivotButton="0" quotePrefix="0" xfId="0">
      <alignment vertical="top" wrapText="1"/>
      <protection locked="0" hidden="0"/>
    </xf>
    <xf numFmtId="0" fontId="56" fillId="35" borderId="122" applyAlignment="1" applyProtection="1" pivotButton="0" quotePrefix="0" xfId="53">
      <alignment horizontal="left" vertical="top"/>
      <protection locked="0" hidden="0"/>
    </xf>
    <xf numFmtId="0" fontId="103" fillId="35" borderId="123" applyAlignment="1" applyProtection="1" pivotButton="0" quotePrefix="0" xfId="0">
      <alignment vertical="top"/>
      <protection locked="0" hidden="0"/>
    </xf>
    <xf numFmtId="0" fontId="103" fillId="35" borderId="122" applyAlignment="1" applyProtection="1" pivotButton="0" quotePrefix="0" xfId="0">
      <alignment vertical="top"/>
      <protection locked="0" hidden="0"/>
    </xf>
    <xf numFmtId="0" fontId="104" fillId="35" borderId="122" applyAlignment="1" pivotButton="0" quotePrefix="0" xfId="0">
      <alignment vertical="top"/>
    </xf>
    <xf numFmtId="0" fontId="103" fillId="35" borderId="122" pivotButton="0" quotePrefix="0" xfId="0"/>
    <xf numFmtId="176" fontId="104" fillId="35" borderId="122" applyAlignment="1" pivotButton="0" quotePrefix="0" xfId="0">
      <alignment vertical="top"/>
    </xf>
    <xf numFmtId="0" fontId="41" fillId="35" borderId="135" applyAlignment="1" pivotButton="0" quotePrefix="0" xfId="0">
      <alignment vertical="top" wrapText="1"/>
    </xf>
    <xf numFmtId="0" fontId="41" fillId="35" borderId="120" applyAlignment="1" pivotButton="0" quotePrefix="0" xfId="0">
      <alignment vertical="top" wrapText="1"/>
    </xf>
    <xf numFmtId="0" fontId="109" fillId="35" borderId="122" applyAlignment="1" pivotButton="0" quotePrefix="0" xfId="51">
      <alignment vertical="top"/>
    </xf>
    <xf numFmtId="0" fontId="41" fillId="35" borderId="137" applyAlignment="1" pivotButton="0" quotePrefix="0" xfId="0">
      <alignment vertical="top" wrapText="1"/>
    </xf>
    <xf numFmtId="0" fontId="41" fillId="35" borderId="122" applyAlignment="1" pivotButton="0" quotePrefix="0" xfId="0">
      <alignment vertical="top" wrapText="1"/>
    </xf>
    <xf numFmtId="0" fontId="110" fillId="35" borderId="155" applyAlignment="1" pivotButton="0" quotePrefix="0" xfId="0">
      <alignment horizontal="left" vertical="top"/>
    </xf>
    <xf numFmtId="0" fontId="110" fillId="35" borderId="154" applyAlignment="1" pivotButton="0" quotePrefix="0" xfId="0">
      <alignment horizontal="left" vertical="top"/>
    </xf>
    <xf numFmtId="3" fontId="110" fillId="35" borderId="155" applyAlignment="1" pivotButton="0" quotePrefix="0" xfId="0">
      <alignment horizontal="right" vertical="top"/>
    </xf>
    <xf numFmtId="0" fontId="0" fillId="35" borderId="155" pivotButton="0" quotePrefix="0" xfId="0"/>
    <xf numFmtId="0" fontId="0" fillId="35" borderId="154" pivotButton="0" quotePrefix="0" xfId="0"/>
    <xf numFmtId="2" fontId="107" fillId="35" borderId="137" applyAlignment="1" pivotButton="0" quotePrefix="0" xfId="79">
      <alignment vertical="top" wrapText="1"/>
    </xf>
    <xf numFmtId="2" fontId="107" fillId="35" borderId="138" applyAlignment="1" pivotButton="0" quotePrefix="0" xfId="79">
      <alignment vertical="top" wrapText="1"/>
    </xf>
    <xf numFmtId="0" fontId="41" fillId="35" borderId="142" applyAlignment="1" pivotButton="0" quotePrefix="0" xfId="0">
      <alignment vertical="top" wrapText="1"/>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0" fontId="101" fillId="0" borderId="0" applyAlignment="1" pivotButton="0" quotePrefix="0" xfId="0">
      <alignment horizontal="left" vertical="top"/>
    </xf>
    <xf numFmtId="0" fontId="0" fillId="0" borderId="0" pivotButton="0" quotePrefix="0" xfId="0"/>
    <xf numFmtId="180" fontId="64" fillId="0" borderId="0" applyAlignment="1" pivotButton="0" quotePrefix="0" xfId="83">
      <alignment horizontal="center" vertical="top"/>
    </xf>
    <xf numFmtId="180" fontId="44" fillId="0" borderId="0" applyAlignment="1" pivotButton="0" quotePrefix="0" xfId="57">
      <alignment horizontal="center" vertical="center" wrapText="1"/>
    </xf>
    <xf numFmtId="0" fontId="44" fillId="0" borderId="0" applyAlignment="1" applyProtection="1" pivotButton="0" quotePrefix="0" xfId="57">
      <alignment horizontal="left" vertical="center"/>
      <protection locked="0" hidden="0"/>
    </xf>
    <xf numFmtId="3" fontId="44" fillId="0" borderId="0" applyAlignment="1" applyProtection="1" pivotButton="0" quotePrefix="0" xfId="57">
      <alignment horizontal="right" vertical="center"/>
      <protection locked="0" hidden="0"/>
    </xf>
    <xf numFmtId="0" fontId="46" fillId="0" borderId="0" applyAlignment="1" pivotButton="0" quotePrefix="0" xfId="53">
      <alignment horizontal="left"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164" fontId="44" fillId="0" borderId="0" applyAlignment="1" pivotButton="0" quotePrefix="0" xfId="108">
      <alignment horizontal="center"/>
    </xf>
    <xf numFmtId="3" fontId="44" fillId="0" borderId="0" applyAlignment="1" pivotButton="0" quotePrefix="0" xfId="57">
      <alignment horizontal="center" vertical="center" wrapText="1"/>
    </xf>
    <xf numFmtId="0" fontId="47" fillId="0" borderId="0" applyAlignment="1" applyProtection="1" pivotButton="0" quotePrefix="0" xfId="57">
      <alignment vertical="center"/>
      <protection locked="0" hidden="0"/>
    </xf>
    <xf numFmtId="0" fontId="0" fillId="0" borderId="0" applyAlignment="1" applyProtection="1" pivotButton="0" quotePrefix="0" xfId="57">
      <alignment vertical="center"/>
      <protection locked="0" hidden="0"/>
    </xf>
    <xf numFmtId="0" fontId="46" fillId="0" borderId="0" applyAlignment="1" pivotButton="0" quotePrefix="0" xfId="45">
      <alignment vertical="center"/>
    </xf>
    <xf numFmtId="0" fontId="47" fillId="0" borderId="67" applyAlignment="1" pivotButton="0" quotePrefix="0" xfId="86">
      <alignment vertical="center"/>
    </xf>
    <xf numFmtId="0" fontId="47" fillId="0" borderId="67" applyAlignment="1" pivotButton="0" quotePrefix="0" xfId="86">
      <alignment horizontal="right" vertical="center"/>
    </xf>
    <xf numFmtId="0" fontId="47" fillId="0" borderId="67" applyAlignment="1" pivotButton="0" quotePrefix="0" xfId="86">
      <alignment horizontal="center" vertical="center"/>
    </xf>
    <xf numFmtId="0" fontId="74" fillId="0" borderId="0" applyAlignment="1" pivotButton="0" quotePrefix="0" xfId="74">
      <alignment horizontal="left" vertical="top"/>
    </xf>
    <xf numFmtId="0" fontId="74" fillId="0" borderId="13" applyAlignment="1" pivotButton="0" quotePrefix="0" xfId="74">
      <alignment horizontal="left" vertical="top"/>
    </xf>
    <xf numFmtId="0" fontId="74" fillId="0" borderId="67" applyAlignment="1" pivotButton="0" quotePrefix="0" xfId="74">
      <alignment vertical="top"/>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94" fillId="0" borderId="0" pivotButton="0" quotePrefix="0" xfId="108"/>
    <xf numFmtId="0" fontId="49" fillId="0" borderId="0" applyAlignment="1" pivotButton="0" quotePrefix="0" xfId="57">
      <alignment horizontal="left" vertical="center"/>
    </xf>
    <xf numFmtId="165" fontId="44" fillId="0" borderId="0" applyAlignment="1" pivotButton="0" quotePrefix="0" xfId="57">
      <alignment horizontal="center"/>
    </xf>
    <xf numFmtId="0" fontId="8" fillId="0" borderId="0" pivotButton="0" quotePrefix="0" xfId="108"/>
    <xf numFmtId="0" fontId="0" fillId="0" borderId="0" applyAlignment="1" pivotButton="0" quotePrefix="0" xfId="108">
      <alignment horizontal="center"/>
    </xf>
    <xf numFmtId="0" fontId="44" fillId="0" borderId="0" applyAlignment="1" pivotButton="0" quotePrefix="0" xfId="108">
      <alignment horizontal="center"/>
    </xf>
    <xf numFmtId="0" fontId="44" fillId="0" borderId="0" applyAlignment="1" pivotButton="0" quotePrefix="0" xfId="108">
      <alignment horizontal="left"/>
    </xf>
    <xf numFmtId="0" fontId="52" fillId="0" borderId="0" applyAlignment="1" applyProtection="1" pivotButton="0" quotePrefix="0" xfId="59">
      <alignment horizontal="left" vertical="top" wrapText="1"/>
      <protection locked="1" hidden="1"/>
    </xf>
    <xf numFmtId="0" fontId="74" fillId="0" borderId="122" applyAlignment="1" applyProtection="1" pivotButton="0" quotePrefix="0" xfId="53">
      <alignment horizontal="left" vertical="top"/>
      <protection locked="0" hidden="0"/>
    </xf>
    <xf numFmtId="0" fontId="72" fillId="34" borderId="133" applyAlignment="1" applyProtection="1" pivotButton="0" quotePrefix="0" xfId="0">
      <alignment horizontal="left" vertical="top"/>
      <protection locked="0" hidden="0"/>
    </xf>
    <xf numFmtId="0" fontId="72" fillId="34" borderId="122" applyAlignment="1" applyProtection="1" pivotButton="0" quotePrefix="0" xfId="0">
      <alignment horizontal="left" vertical="top"/>
      <protection locked="0" hidden="0"/>
    </xf>
    <xf numFmtId="0" fontId="72" fillId="34" borderId="137" applyAlignment="1" applyProtection="1" pivotButton="0" quotePrefix="0" xfId="0">
      <alignment horizontal="left" vertical="top"/>
      <protection locked="0" hidden="0"/>
    </xf>
    <xf numFmtId="0" fontId="69" fillId="0" borderId="0" applyAlignment="1" applyProtection="1" pivotButton="0" quotePrefix="0" xfId="59">
      <alignment vertical="center"/>
      <protection locked="1" hidden="1"/>
    </xf>
    <xf numFmtId="166" fontId="52" fillId="0" borderId="0" applyAlignment="1" applyProtection="1" pivotButton="0" quotePrefix="0" xfId="57">
      <alignment horizontal="left" vertical="top" wrapText="1"/>
      <protection locked="0" hidden="0"/>
    </xf>
    <xf numFmtId="0" fontId="44" fillId="0" borderId="67" applyAlignment="1" applyProtection="1" pivotButton="0" quotePrefix="0" xfId="59">
      <alignment vertical="center"/>
      <protection locked="1" hidden="1"/>
    </xf>
    <xf numFmtId="0" fontId="52" fillId="0" borderId="67" applyAlignment="1" applyProtection="1" pivotButton="0" quotePrefix="0" xfId="59">
      <alignment vertical="center"/>
      <protection locked="1" hidden="1"/>
    </xf>
    <xf numFmtId="0" fontId="69" fillId="0" borderId="67" applyAlignment="1" applyProtection="1" pivotButton="0" quotePrefix="0" xfId="59">
      <alignment vertical="center"/>
      <protection locked="1" hidden="1"/>
    </xf>
    <xf numFmtId="0" fontId="52" fillId="0" borderId="0" applyAlignment="1" applyProtection="1" pivotButton="0" quotePrefix="0" xfId="59">
      <alignment horizontal="left" vertical="top" wrapText="1"/>
      <protection locked="1" hidden="1"/>
    </xf>
    <xf numFmtId="0" fontId="41" fillId="34" borderId="135" applyAlignment="1" applyProtection="1" pivotButton="0" quotePrefix="0" xfId="0">
      <alignment vertical="top" wrapText="1"/>
      <protection locked="0" hidden="0"/>
    </xf>
    <xf numFmtId="180" fontId="64" fillId="0" borderId="0" applyAlignment="1" pivotButton="0" quotePrefix="0" xfId="83">
      <alignment horizontal="center" vertical="top"/>
    </xf>
    <xf numFmtId="0" fontId="44" fillId="0" borderId="0" pivotButton="0" quotePrefix="0" xfId="108"/>
    <xf numFmtId="0" fontId="112" fillId="0" borderId="0" pivotButton="0" quotePrefix="0" xfId="108"/>
    <xf numFmtId="0" fontId="56" fillId="0" borderId="0" applyAlignment="1" applyProtection="1" pivotButton="0" quotePrefix="0" xfId="57">
      <alignment horizontal="left" vertical="center"/>
      <protection locked="0" hidden="0"/>
    </xf>
    <xf numFmtId="1" fontId="44" fillId="0" borderId="0" applyAlignment="1" applyProtection="1" pivotButton="0" quotePrefix="0" xfId="59">
      <alignment vertical="center"/>
      <protection locked="1" hidden="1"/>
    </xf>
    <xf numFmtId="1" fontId="48" fillId="0" borderId="0" applyAlignment="1" pivotButton="0" quotePrefix="0" xfId="57">
      <alignment horizontal="center" vertical="center"/>
    </xf>
    <xf numFmtId="1" fontId="64" fillId="0" borderId="0" applyAlignment="1" applyProtection="1" pivotButton="0" quotePrefix="0" xfId="59">
      <alignment vertical="center"/>
      <protection locked="1" hidden="1"/>
    </xf>
    <xf numFmtId="1" fontId="64" fillId="0" borderId="0" applyAlignment="1" pivotButton="0" quotePrefix="0" xfId="83">
      <alignment horizontal="center" vertical="top"/>
    </xf>
    <xf numFmtId="180" fontId="1" fillId="0" borderId="0" applyAlignment="1" pivotButton="0" quotePrefix="0" xfId="83">
      <alignment horizontal="center" vertical="top"/>
    </xf>
    <xf numFmtId="1" fontId="1" fillId="0" borderId="0" applyAlignment="1" pivotButton="0" quotePrefix="0" xfId="83">
      <alignment horizontal="center" vertical="top"/>
    </xf>
    <xf numFmtId="0" fontId="1" fillId="0" borderId="11" applyAlignment="1" applyProtection="1" pivotButton="0" quotePrefix="0" xfId="59">
      <alignment vertical="center"/>
      <protection locked="1" hidden="1"/>
    </xf>
    <xf numFmtId="0" fontId="45" fillId="0" borderId="27" applyAlignment="1" pivotButton="0" quotePrefix="0" xfId="57">
      <alignment horizontal="center" vertical="center"/>
    </xf>
    <xf numFmtId="0" fontId="45" fillId="0" borderId="67" applyAlignment="1" pivotButton="0" quotePrefix="0" xfId="57">
      <alignment horizontal="center" vertical="center"/>
    </xf>
    <xf numFmtId="0" fontId="45" fillId="0" borderId="68" applyAlignment="1" pivotButton="0" quotePrefix="0" xfId="57">
      <alignment horizontal="center" vertical="center"/>
    </xf>
    <xf numFmtId="0" fontId="45" fillId="0" borderId="45" applyAlignment="1" pivotButton="0" quotePrefix="0" xfId="57">
      <alignment horizontal="center" vertical="center"/>
    </xf>
    <xf numFmtId="0" fontId="45" fillId="0" borderId="0" applyAlignment="1" pivotButton="0" quotePrefix="0" xfId="57">
      <alignment horizontal="center" vertical="center"/>
    </xf>
    <xf numFmtId="0" fontId="45" fillId="0" borderId="11" applyAlignment="1" pivotButton="0" quotePrefix="0" xfId="57">
      <alignment horizontal="center" vertical="center"/>
    </xf>
    <xf numFmtId="0" fontId="46" fillId="0" borderId="45" applyAlignment="1" pivotButton="0" quotePrefix="0" xfId="57">
      <alignment horizontal="left" vertical="center"/>
    </xf>
    <xf numFmtId="0" fontId="46" fillId="0" borderId="0" applyAlignment="1" pivotButton="0" quotePrefix="0" xfId="57">
      <alignment horizontal="left" vertical="center"/>
    </xf>
    <xf numFmtId="0" fontId="41" fillId="0" borderId="0" applyAlignment="1" applyProtection="1" pivotButton="0" quotePrefix="0" xfId="57">
      <alignment horizontal="left" vertical="center"/>
      <protection locked="0" hidden="0"/>
    </xf>
    <xf numFmtId="0" fontId="15" fillId="0" borderId="0" applyAlignment="1" applyProtection="1" pivotButton="0" quotePrefix="0" xfId="57">
      <alignment horizontal="left" vertical="center"/>
      <protection locked="0" hidden="0"/>
    </xf>
    <xf numFmtId="0" fontId="47" fillId="0" borderId="11" applyAlignment="1" applyProtection="1" pivotButton="0" quotePrefix="0" xfId="57">
      <alignment horizontal="left" vertical="center"/>
      <protection locked="0" hidden="0"/>
    </xf>
    <xf numFmtId="0" fontId="47" fillId="0" borderId="0" applyAlignment="1" applyProtection="1" pivotButton="0" quotePrefix="0" xfId="57">
      <alignment horizontal="left" vertical="center"/>
      <protection locked="0" hidden="0"/>
    </xf>
    <xf numFmtId="0" fontId="47" fillId="0" borderId="0" applyAlignment="1" applyProtection="1" pivotButton="0" quotePrefix="0" xfId="86">
      <alignment horizontal="left" vertical="center"/>
      <protection locked="0" hidden="0"/>
    </xf>
    <xf numFmtId="0" fontId="48" fillId="36" borderId="45" applyAlignment="1" pivotButton="0" quotePrefix="0" xfId="57">
      <alignment horizontal="center" vertical="center"/>
    </xf>
    <xf numFmtId="0" fontId="48" fillId="36" borderId="0" applyAlignment="1" pivotButton="0" quotePrefix="0" xfId="57">
      <alignment horizontal="center" vertical="center"/>
    </xf>
    <xf numFmtId="0" fontId="48" fillId="36" borderId="11" applyAlignment="1" pivotButton="0" quotePrefix="0" xfId="57">
      <alignment horizontal="center" vertical="center"/>
    </xf>
    <xf numFmtId="0" fontId="44" fillId="34" borderId="34" applyAlignment="1" pivotButton="0" quotePrefix="0" xfId="57">
      <alignment horizontal="center" vertical="center" wrapText="1"/>
    </xf>
    <xf numFmtId="0" fontId="44" fillId="34" borderId="30" applyAlignment="1" pivotButton="0" quotePrefix="0" xfId="57">
      <alignment horizontal="center" vertical="center" wrapText="1"/>
    </xf>
    <xf numFmtId="0" fontId="0" fillId="34" borderId="30" applyAlignment="1" pivotButton="0" quotePrefix="0" xfId="57">
      <alignment horizontal="left" vertical="center" wrapText="1"/>
    </xf>
    <xf numFmtId="0" fontId="44" fillId="34" borderId="30" applyAlignment="1" pivotButton="0" quotePrefix="0" xfId="57">
      <alignment horizontal="left" vertical="center" wrapText="1"/>
    </xf>
    <xf numFmtId="0" fontId="44" fillId="34" borderId="33" applyAlignment="1" pivotButton="0" quotePrefix="0" xfId="57">
      <alignment horizontal="center" vertical="center" wrapText="1"/>
    </xf>
    <xf numFmtId="0" fontId="46" fillId="0" borderId="0" applyAlignment="1" pivotButton="0" quotePrefix="0" xfId="57">
      <alignment horizontal="right" vertical="center"/>
    </xf>
    <xf numFmtId="0" fontId="44" fillId="0" borderId="45" applyAlignment="1" pivotButton="0" quotePrefix="0" xfId="57">
      <alignment horizontal="center" vertical="center" wrapText="1"/>
    </xf>
    <xf numFmtId="0" fontId="44" fillId="0" borderId="0" applyAlignment="1" pivotButton="0" quotePrefix="0" xfId="57">
      <alignment horizontal="center" vertical="center" wrapText="1"/>
    </xf>
    <xf numFmtId="0" fontId="44" fillId="0" borderId="0" applyAlignment="1" pivotButton="0" quotePrefix="0" xfId="57">
      <alignment horizontal="left" vertical="center" wrapText="1"/>
    </xf>
    <xf numFmtId="180" fontId="44" fillId="0" borderId="0" applyAlignment="1" pivotButton="0" quotePrefix="0" xfId="57">
      <alignment horizontal="center" vertical="center" wrapText="1"/>
    </xf>
    <xf numFmtId="180" fontId="44" fillId="0" borderId="11" applyAlignment="1" pivotButton="0" quotePrefix="0" xfId="57">
      <alignment horizontal="center" vertical="center" wrapText="1"/>
    </xf>
    <xf numFmtId="0" fontId="44" fillId="0" borderId="12" applyAlignment="1" pivotButton="0" quotePrefix="0" xfId="57">
      <alignment horizontal="center" vertical="center" wrapText="1"/>
    </xf>
    <xf numFmtId="0" fontId="44" fillId="0" borderId="13" applyAlignment="1" pivotButton="0" quotePrefix="0" xfId="57">
      <alignment horizontal="center" vertical="center" wrapText="1"/>
    </xf>
    <xf numFmtId="0" fontId="56" fillId="0" borderId="45" applyAlignment="1" applyProtection="1" pivotButton="0" quotePrefix="0" xfId="59">
      <alignment horizontal="center" vertical="center"/>
      <protection locked="1" hidden="1"/>
    </xf>
    <xf numFmtId="0" fontId="56" fillId="0" borderId="0" applyAlignment="1" applyProtection="1" pivotButton="0" quotePrefix="0" xfId="59">
      <alignment horizontal="center" vertical="center"/>
      <protection locked="1" hidden="1"/>
    </xf>
    <xf numFmtId="1" fontId="56" fillId="0" borderId="0" applyAlignment="1" applyProtection="1" pivotButton="0" quotePrefix="0" xfId="57">
      <alignment horizontal="center" vertical="center"/>
      <protection locked="0" hidden="0"/>
    </xf>
    <xf numFmtId="3" fontId="44" fillId="0" borderId="67" applyAlignment="1" applyProtection="1" pivotButton="0" quotePrefix="0" xfId="57">
      <alignment horizontal="right" vertical="center"/>
      <protection locked="0" hidden="0"/>
    </xf>
    <xf numFmtId="180" fontId="44" fillId="0" borderId="67" applyAlignment="1" pivotButton="0" quotePrefix="0" xfId="57">
      <alignment horizontal="center" vertical="center" wrapText="1"/>
    </xf>
    <xf numFmtId="180" fontId="64" fillId="0" borderId="0" applyAlignment="1" pivotButton="0" quotePrefix="0" xfId="83">
      <alignment horizontal="center" vertical="top"/>
    </xf>
    <xf numFmtId="49" fontId="67" fillId="0" borderId="0" applyAlignment="1" pivotButton="0" quotePrefix="0" xfId="0">
      <alignment horizontal="center" vertical="center" wrapText="1"/>
    </xf>
    <xf numFmtId="0" fontId="66" fillId="0" borderId="0" applyAlignment="1" pivotButton="0" quotePrefix="0" xfId="0">
      <alignment horizontal="center" vertical="top"/>
    </xf>
    <xf numFmtId="0" fontId="68" fillId="0" borderId="0" applyAlignment="1" pivotButton="0" quotePrefix="0" xfId="0">
      <alignment horizontal="center" vertical="center" wrapText="1"/>
    </xf>
    <xf numFmtId="49" fontId="67" fillId="0" borderId="0" applyAlignment="1" pivotButton="0" quotePrefix="0" xfId="0">
      <alignment vertical="center" wrapText="1"/>
    </xf>
    <xf numFmtId="0" fontId="101" fillId="0" borderId="0" applyAlignment="1" pivotButton="0" quotePrefix="0" xfId="0">
      <alignment horizontal="left" vertical="top" wrapText="1"/>
    </xf>
    <xf numFmtId="14" fontId="101" fillId="0" borderId="0" applyAlignment="1" pivotButton="0" quotePrefix="0" xfId="0">
      <alignment horizontal="left" vertical="top" wrapText="1"/>
    </xf>
    <xf numFmtId="0" fontId="66" fillId="0" borderId="0" applyAlignment="1" pivotButton="0" quotePrefix="0" xfId="0">
      <alignment horizontal="center" vertical="center"/>
    </xf>
    <xf numFmtId="49" fontId="63" fillId="0" borderId="0" applyAlignment="1" pivotButton="0" quotePrefix="0" xfId="0">
      <alignment horizontal="center" vertical="center" wrapText="1"/>
    </xf>
    <xf numFmtId="0" fontId="103" fillId="0" borderId="0" applyAlignment="1" pivotButton="0" quotePrefix="0" xfId="0">
      <alignment horizontal="center" vertical="top"/>
    </xf>
    <xf numFmtId="49" fontId="96" fillId="40" borderId="109" applyAlignment="1" applyProtection="1" pivotButton="0" quotePrefix="0" xfId="0">
      <alignment horizontal="center" wrapText="1"/>
      <protection locked="0" hidden="0"/>
    </xf>
    <xf numFmtId="0" fontId="41" fillId="0" borderId="110" applyAlignment="1" applyProtection="1" pivotButton="0" quotePrefix="0" xfId="0">
      <alignment horizontal="center" wrapText="1"/>
      <protection locked="0" hidden="0"/>
    </xf>
    <xf numFmtId="0" fontId="41" fillId="0" borderId="111" applyAlignment="1" applyProtection="1" pivotButton="0" quotePrefix="0" xfId="0">
      <alignment horizontal="center" wrapText="1"/>
      <protection locked="0" hidden="0"/>
    </xf>
    <xf numFmtId="49" fontId="96" fillId="40" borderId="112" applyAlignment="1" applyProtection="1" pivotButton="0" quotePrefix="0" xfId="0">
      <alignment horizontal="center" wrapText="1"/>
      <protection locked="0" hidden="0"/>
    </xf>
    <xf numFmtId="49" fontId="43" fillId="40" borderId="119" applyAlignment="1" applyProtection="1" pivotButton="0" quotePrefix="0" xfId="0">
      <alignment horizontal="center" wrapText="1"/>
      <protection locked="0" hidden="0"/>
    </xf>
    <xf numFmtId="0" fontId="41" fillId="0" borderId="120" applyAlignment="1" applyProtection="1" pivotButton="0" quotePrefix="0" xfId="0">
      <alignment horizontal="center" wrapText="1"/>
      <protection locked="0" hidden="0"/>
    </xf>
    <xf numFmtId="49" fontId="43" fillId="40" borderId="121" applyAlignment="1" applyProtection="1" pivotButton="0" quotePrefix="0" xfId="0">
      <alignment horizontal="center" wrapText="1"/>
      <protection locked="0" hidden="0"/>
    </xf>
    <xf numFmtId="2" fontId="51" fillId="0" borderId="50" applyAlignment="1" pivotButton="0" quotePrefix="0" xfId="113">
      <alignment horizontal="center"/>
    </xf>
    <xf numFmtId="2" fontId="51" fillId="0" borderId="0" applyAlignment="1" pivotButton="0" quotePrefix="0" xfId="113">
      <alignment horizontal="center"/>
    </xf>
    <xf numFmtId="1" fontId="51" fillId="0" borderId="0" applyAlignment="1" pivotButton="0" quotePrefix="0" xfId="113">
      <alignment horizontal="center"/>
    </xf>
    <xf numFmtId="1" fontId="51" fillId="0" borderId="0" applyAlignment="1" pivotButton="0" quotePrefix="0" xfId="113">
      <alignment horizontal="center"/>
    </xf>
    <xf numFmtId="4" fontId="51" fillId="0" borderId="0" applyAlignment="1" pivotButton="0" quotePrefix="0" xfId="113">
      <alignment horizontal="center"/>
    </xf>
    <xf numFmtId="4" fontId="51" fillId="0" borderId="36" applyAlignment="1" pivotButton="0" quotePrefix="0" xfId="113">
      <alignment horizontal="center"/>
    </xf>
    <xf numFmtId="3" fontId="44" fillId="0" borderId="50" applyAlignment="1" pivotButton="0" quotePrefix="0" xfId="57">
      <alignment horizontal="center"/>
    </xf>
    <xf numFmtId="3" fontId="44" fillId="0" borderId="0" applyAlignment="1" pivotButton="0" quotePrefix="0" xfId="57">
      <alignment horizontal="center"/>
    </xf>
    <xf numFmtId="3" fontId="44" fillId="0" borderId="11" applyAlignment="1" pivotButton="0" quotePrefix="0" xfId="57">
      <alignment horizontal="center"/>
    </xf>
    <xf numFmtId="0" fontId="0"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0" borderId="0" applyAlignment="1" pivotButton="0" quotePrefix="0" xfId="42">
      <alignment horizontal="left" vertical="top" wrapText="1"/>
    </xf>
    <xf numFmtId="0" fontId="44" fillId="33" borderId="31" applyAlignment="1" pivotButton="0" quotePrefix="0" xfId="113">
      <alignment horizontal="center"/>
    </xf>
    <xf numFmtId="0" fontId="44" fillId="33" borderId="30" applyAlignment="1" pivotButton="0" quotePrefix="0" xfId="113">
      <alignment horizontal="center"/>
    </xf>
    <xf numFmtId="0" fontId="44" fillId="33" borderId="33" applyAlignment="1" pivotButton="0" quotePrefix="0" xfId="113">
      <alignment horizontal="center"/>
    </xf>
    <xf numFmtId="0" fontId="44" fillId="0" borderId="27" applyAlignment="1" pivotButton="0" quotePrefix="0" xfId="62">
      <alignment horizontal="center" vertical="center"/>
    </xf>
    <xf numFmtId="0" fontId="44" fillId="0" borderId="67" applyAlignment="1" pivotButton="0" quotePrefix="0" xfId="62">
      <alignment horizontal="center" vertical="center"/>
    </xf>
    <xf numFmtId="0" fontId="44" fillId="0" borderId="67" applyAlignment="1" pivotButton="0" quotePrefix="0" xfId="68">
      <alignment horizontal="left" vertical="center"/>
    </xf>
    <xf numFmtId="0" fontId="44" fillId="0" borderId="29" applyAlignment="1" pivotButton="0" quotePrefix="0" xfId="68">
      <alignment horizontal="left" vertical="center"/>
    </xf>
    <xf numFmtId="168" fontId="44" fillId="0" borderId="17" applyAlignment="1" pivotButton="0" quotePrefix="0" xfId="113">
      <alignment horizontal="center"/>
    </xf>
    <xf numFmtId="168" fontId="44" fillId="0" borderId="0" applyAlignment="1" pivotButton="0" quotePrefix="0" xfId="113">
      <alignment horizontal="center"/>
    </xf>
    <xf numFmtId="168" fontId="44" fillId="0" borderId="11" applyAlignment="1" pivotButton="0" quotePrefix="0" xfId="113">
      <alignment horizontal="center"/>
    </xf>
    <xf numFmtId="0" fontId="44" fillId="0" borderId="45" applyAlignment="1" pivotButton="0" quotePrefix="0" xfId="62">
      <alignment horizontal="center" vertical="center"/>
    </xf>
    <xf numFmtId="0" fontId="44" fillId="0" borderId="0" applyAlignment="1" pivotButton="0" quotePrefix="0" xfId="62">
      <alignment horizontal="center" vertical="center"/>
    </xf>
    <xf numFmtId="0" fontId="44" fillId="0" borderId="0" applyAlignment="1" pivotButton="0" quotePrefix="0" xfId="68">
      <alignment horizontal="left" vertical="center"/>
    </xf>
    <xf numFmtId="0" fontId="44" fillId="0" borderId="16" applyAlignment="1" pivotButton="0" quotePrefix="0" xfId="68">
      <alignment horizontal="left" vertical="center"/>
    </xf>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0" xfId="57">
      <alignment vertical="top" wrapText="1"/>
      <protection locked="0" hidden="0"/>
    </xf>
    <xf numFmtId="0" fontId="48" fillId="36" borderId="0" applyAlignment="1" pivotButton="0" quotePrefix="0" xfId="57">
      <alignment horizontal="left" vertical="center"/>
    </xf>
    <xf numFmtId="0" fontId="49" fillId="36" borderId="0" applyAlignment="1" applyProtection="1" pivotButton="0" quotePrefix="0" xfId="57">
      <alignment horizontal="left" vertical="center"/>
      <protection locked="0" hidden="0"/>
    </xf>
    <xf numFmtId="0" fontId="50" fillId="0" borderId="0" applyAlignment="1" pivotButton="0" quotePrefix="0" xfId="57">
      <alignment horizontal="left" vertical="center"/>
    </xf>
    <xf numFmtId="0" fontId="90" fillId="0" borderId="0" applyAlignment="1" applyProtection="1" pivotButton="0" quotePrefix="0" xfId="57">
      <alignment horizontal="center"/>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46" fillId="0" borderId="67" applyAlignment="1" pivotButton="0" quotePrefix="0" xfId="57">
      <alignment horizontal="left"/>
    </xf>
    <xf numFmtId="3" fontId="54" fillId="0" borderId="67" applyAlignment="1" pivotButton="0" quotePrefix="0" xfId="57">
      <alignment horizontal="right"/>
    </xf>
    <xf numFmtId="0" fontId="54" fillId="0" borderId="67" applyAlignment="1" pivotButton="0" quotePrefix="0" xfId="57">
      <alignment horizontal="right"/>
    </xf>
    <xf numFmtId="0" fontId="46" fillId="0" borderId="67" applyAlignment="1" applyProtection="1" pivotButton="0" quotePrefix="0" xfId="57">
      <alignment horizontal="center"/>
      <protection locked="0" hidden="0"/>
    </xf>
    <xf numFmtId="3" fontId="54" fillId="0" borderId="67" applyAlignment="1" applyProtection="1" pivotButton="0" quotePrefix="0" xfId="57">
      <alignment horizontal="right"/>
      <protection locked="0" hidden="0"/>
    </xf>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51" fillId="0" borderId="0" applyAlignment="1" pivotButton="0" quotePrefix="0" xfId="67">
      <alignment horizontal="center"/>
    </xf>
    <xf numFmtId="168" fontId="51" fillId="0" borderId="0" applyAlignment="1" pivotButton="0" quotePrefix="0" xfId="113">
      <alignment horizontal="center"/>
    </xf>
    <xf numFmtId="0" fontId="51" fillId="0" borderId="0" applyAlignment="1" pivotButton="0" quotePrefix="0" xfId="113">
      <alignment horizontal="left" wrapText="1"/>
    </xf>
    <xf numFmtId="0" fontId="52" fillId="0" borderId="0" applyAlignment="1" pivotButton="0" quotePrefix="0" xfId="67">
      <alignment horizontal="left" vertical="top" wrapText="1"/>
    </xf>
    <xf numFmtId="0" fontId="44" fillId="0" borderId="12" applyAlignment="1" pivotButton="0" quotePrefix="0" xfId="62">
      <alignment horizontal="center" vertical="center"/>
    </xf>
    <xf numFmtId="0" fontId="44" fillId="0" borderId="13" applyAlignment="1" pivotButton="0" quotePrefix="0" xfId="62">
      <alignment horizontal="center" vertical="center"/>
    </xf>
    <xf numFmtId="0" fontId="44" fillId="0" borderId="13" applyAlignment="1" pivotButton="0" quotePrefix="0" xfId="68">
      <alignment horizontal="left" vertical="center"/>
    </xf>
    <xf numFmtId="0" fontId="44" fillId="0" borderId="18" applyAlignment="1" pivotButton="0" quotePrefix="0" xfId="68">
      <alignment horizontal="left" vertical="center"/>
    </xf>
    <xf numFmtId="168" fontId="44" fillId="0" borderId="19" applyAlignment="1" pivotButton="0" quotePrefix="0" xfId="113">
      <alignment horizontal="center"/>
    </xf>
    <xf numFmtId="168" fontId="44" fillId="0" borderId="13" applyAlignment="1" pivotButton="0" quotePrefix="0" xfId="113">
      <alignment horizontal="center"/>
    </xf>
    <xf numFmtId="168" fontId="44" fillId="0" borderId="14" applyAlignment="1" pivotButton="0" quotePrefix="0" xfId="113">
      <alignment horizontal="center"/>
    </xf>
    <xf numFmtId="0" fontId="51" fillId="33" borderId="67" applyAlignment="1" applyProtection="1" pivotButton="0" quotePrefix="0" xfId="113">
      <alignment horizontal="center" wrapText="1"/>
      <protection locked="0" hidden="0"/>
    </xf>
    <xf numFmtId="0" fontId="51" fillId="33" borderId="13" applyAlignment="1" applyProtection="1" pivotButton="0" quotePrefix="0" xfId="113">
      <alignment horizontal="center" wrapText="1"/>
      <protection locked="0" hidden="0"/>
    </xf>
    <xf numFmtId="165" fontId="44" fillId="33" borderId="67" applyAlignment="1" pivotButton="0" quotePrefix="0" xfId="57">
      <alignment horizontal="center"/>
    </xf>
    <xf numFmtId="165" fontId="44" fillId="33" borderId="68" applyAlignment="1" pivotButton="0" quotePrefix="0" xfId="57">
      <alignment horizontal="center"/>
    </xf>
    <xf numFmtId="165" fontId="44" fillId="33" borderId="13" applyAlignment="1" pivotButton="0" quotePrefix="0" xfId="57">
      <alignment horizontal="center"/>
    </xf>
    <xf numFmtId="165" fontId="44" fillId="33" borderId="14" applyAlignment="1" pivotButton="0" quotePrefix="0" xfId="57">
      <alignment horizontal="center"/>
    </xf>
    <xf numFmtId="0" fontId="49" fillId="36" borderId="0" applyAlignment="1" pivotButton="0" quotePrefix="0" xfId="57">
      <alignment horizontal="left" vertical="center"/>
    </xf>
    <xf numFmtId="0" fontId="51" fillId="0" borderId="13" applyAlignment="1" pivotButton="0" quotePrefix="0" xfId="67">
      <alignment horizontal="center"/>
    </xf>
    <xf numFmtId="0" fontId="51" fillId="33" borderId="45" applyAlignment="1" applyProtection="1" pivotButton="0" quotePrefix="0" xfId="113">
      <alignment horizontal="left"/>
      <protection locked="0" hidden="0"/>
    </xf>
    <xf numFmtId="0" fontId="51" fillId="33" borderId="0" applyAlignment="1" applyProtection="1" pivotButton="0" quotePrefix="0" xfId="113">
      <alignment horizontal="left"/>
      <protection locked="0" hidden="0"/>
    </xf>
    <xf numFmtId="0" fontId="51" fillId="33" borderId="13" applyAlignment="1" applyProtection="1" pivotButton="0" quotePrefix="0" xfId="113">
      <alignment horizontal="left"/>
      <protection locked="0" hidden="0"/>
    </xf>
    <xf numFmtId="0" fontId="51" fillId="33" borderId="67" applyAlignment="1" applyProtection="1" pivotButton="0" quotePrefix="0" xfId="113">
      <alignment horizontal="left"/>
      <protection locked="0" hidden="0"/>
    </xf>
    <xf numFmtId="2" fontId="51" fillId="0" borderId="51" applyAlignment="1" pivotButton="0" quotePrefix="0" xfId="113">
      <alignment horizontal="center"/>
    </xf>
    <xf numFmtId="2" fontId="51" fillId="0" borderId="13" applyAlignment="1" pivotButton="0" quotePrefix="0" xfId="113">
      <alignment horizontal="center"/>
    </xf>
    <xf numFmtId="1" fontId="51" fillId="0" borderId="13" applyAlignment="1" pivotButton="0" quotePrefix="0" xfId="113">
      <alignment horizontal="center"/>
    </xf>
    <xf numFmtId="1" fontId="51" fillId="0" borderId="13" applyAlignment="1" pivotButton="0" quotePrefix="0" xfId="113">
      <alignment horizontal="center"/>
    </xf>
    <xf numFmtId="4" fontId="51" fillId="0" borderId="13" applyAlignment="1" pivotButton="0" quotePrefix="0" xfId="113">
      <alignment horizontal="center"/>
    </xf>
    <xf numFmtId="4" fontId="51" fillId="0" borderId="35" applyAlignment="1" pivotButton="0" quotePrefix="0" xfId="113">
      <alignment horizontal="center"/>
    </xf>
    <xf numFmtId="3" fontId="44" fillId="0" borderId="51" applyAlignment="1" pivotButton="0" quotePrefix="0" xfId="57">
      <alignment horizontal="center"/>
    </xf>
    <xf numFmtId="3" fontId="44" fillId="0" borderId="13" applyAlignment="1" pivotButton="0" quotePrefix="0" xfId="57">
      <alignment horizontal="center"/>
    </xf>
    <xf numFmtId="3" fontId="44" fillId="0" borderId="14"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27" applyAlignment="1" applyProtection="1" pivotButton="0" quotePrefix="0" xfId="113">
      <alignment horizontal="left"/>
      <protection locked="0" hidden="0"/>
    </xf>
    <xf numFmtId="0" fontId="51" fillId="33" borderId="12" applyAlignment="1" applyProtection="1" pivotButton="0" quotePrefix="0" xfId="113">
      <alignment horizontal="left"/>
      <protection locked="0" hidden="0"/>
    </xf>
    <xf numFmtId="4" fontId="51" fillId="0" borderId="0" applyAlignment="1" applyProtection="1" pivotButton="0" quotePrefix="0" xfId="113">
      <alignment horizontal="center"/>
      <protection locked="0" hidden="0"/>
    </xf>
    <xf numFmtId="168" fontId="44" fillId="0" borderId="0" applyAlignment="1" applyProtection="1" pivotButton="0" quotePrefix="0" xfId="65">
      <alignment horizontal="center" wrapText="1"/>
      <protection locked="1" hidden="1"/>
    </xf>
    <xf numFmtId="168" fontId="44" fillId="0" borderId="67" applyAlignment="1" applyProtection="1" pivotButton="0" quotePrefix="0" xfId="65">
      <alignment horizontal="center" wrapText="1"/>
      <protection locked="1" hidden="1"/>
    </xf>
    <xf numFmtId="2" fontId="51" fillId="0" borderId="13" applyAlignment="1" pivotButton="0" quotePrefix="0" xfId="67">
      <alignment horizontal="center"/>
    </xf>
    <xf numFmtId="0" fontId="44" fillId="0" borderId="0" applyAlignment="1" applyProtection="1" pivotButton="0" quotePrefix="0" xfId="65">
      <alignment vertical="center"/>
      <protection locked="1" hidden="1"/>
    </xf>
    <xf numFmtId="0" fontId="44" fillId="0" borderId="67"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4" fillId="0" borderId="67" applyAlignment="1" applyProtection="1" pivotButton="0" quotePrefix="0" xfId="65">
      <alignment horizontal="center" vertical="center"/>
      <protection locked="1" hidden="1"/>
    </xf>
    <xf numFmtId="0" fontId="45" fillId="0" borderId="0" applyAlignment="1" pivotButton="0" quotePrefix="0" xfId="53">
      <alignment horizontal="center"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0" fontId="44" fillId="0" borderId="16" applyAlignment="1" pivotButton="0" quotePrefix="0" xfId="53">
      <alignment horizontal="left" vertical="center"/>
    </xf>
    <xf numFmtId="3" fontId="44" fillId="0" borderId="17" applyAlignment="1" pivotButton="0" quotePrefix="0" xfId="53">
      <alignment horizontal="center" vertical="center" wrapText="1"/>
    </xf>
    <xf numFmtId="3" fontId="44" fillId="0" borderId="0" applyAlignment="1" pivotButton="0" quotePrefix="0" xfId="53">
      <alignment horizontal="center" vertical="center" wrapText="1"/>
    </xf>
    <xf numFmtId="164" fontId="44" fillId="0" borderId="50" applyAlignment="1" pivotButton="0" quotePrefix="0" xfId="53">
      <alignment horizontal="center" vertical="center"/>
    </xf>
    <xf numFmtId="164" fontId="44" fillId="0" borderId="0" applyAlignment="1" pivotButton="0" quotePrefix="0" xfId="53">
      <alignment horizontal="center" vertical="center"/>
    </xf>
    <xf numFmtId="164" fontId="44" fillId="0" borderId="11" applyAlignment="1" pivotButton="0" quotePrefix="0" xfId="53">
      <alignment horizontal="center" vertical="center"/>
    </xf>
    <xf numFmtId="0" fontId="0" fillId="0" borderId="12" applyAlignment="1" pivotButton="0" quotePrefix="0" xfId="53">
      <alignment horizontal="center" vertical="center"/>
    </xf>
    <xf numFmtId="0" fontId="44" fillId="0" borderId="13" applyAlignment="1" pivotButton="0" quotePrefix="0" xfId="53">
      <alignment horizontal="center" vertical="center"/>
    </xf>
    <xf numFmtId="0" fontId="0" fillId="0" borderId="13" applyAlignment="1" pivotButton="0" quotePrefix="0" xfId="53">
      <alignment horizontal="left" vertical="center"/>
    </xf>
    <xf numFmtId="0" fontId="44" fillId="0" borderId="13" applyAlignment="1" pivotButton="0" quotePrefix="0" xfId="53">
      <alignment horizontal="left" vertical="center"/>
    </xf>
    <xf numFmtId="0" fontId="44" fillId="0" borderId="18" applyAlignment="1" pivotButton="0" quotePrefix="0" xfId="53">
      <alignment horizontal="left" vertical="center"/>
    </xf>
    <xf numFmtId="3" fontId="44" fillId="0" borderId="19" applyAlignment="1" pivotButton="0" quotePrefix="0" xfId="53">
      <alignment horizontal="center" vertical="center" wrapText="1"/>
    </xf>
    <xf numFmtId="3" fontId="44" fillId="0" borderId="13" applyAlignment="1" pivotButton="0" quotePrefix="0" xfId="53">
      <alignment horizontal="center" vertical="center" wrapText="1"/>
    </xf>
    <xf numFmtId="164" fontId="44" fillId="0" borderId="51" applyAlignment="1" pivotButton="0" quotePrefix="0" xfId="53">
      <alignment horizontal="center" vertical="center"/>
    </xf>
    <xf numFmtId="164" fontId="44" fillId="0" borderId="13" applyAlignment="1" pivotButton="0" quotePrefix="0" xfId="53">
      <alignment horizontal="center" vertical="center"/>
    </xf>
    <xf numFmtId="164" fontId="44" fillId="0" borderId="14" applyAlignment="1" pivotButton="0" quotePrefix="0" xfId="53">
      <alignment horizontal="center" vertical="center"/>
    </xf>
    <xf numFmtId="0" fontId="44" fillId="0" borderId="0" applyAlignment="1" applyProtection="1" pivotButton="0" quotePrefix="0" xfId="53">
      <alignment horizontal="left" vertical="top" wrapText="1"/>
      <protection locked="0" hidden="0"/>
    </xf>
    <xf numFmtId="0" fontId="51" fillId="33" borderId="27"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12" applyAlignment="1" pivotButton="0" quotePrefix="0" xfId="53">
      <alignment horizontal="center"/>
    </xf>
    <xf numFmtId="0" fontId="51" fillId="33" borderId="13" applyAlignment="1" pivotButton="0" quotePrefix="0" xfId="53">
      <alignment horizontal="center"/>
    </xf>
    <xf numFmtId="0" fontId="51" fillId="33" borderId="18" applyAlignment="1" pivotButton="0" quotePrefix="0" xfId="53">
      <alignment horizontal="center"/>
    </xf>
    <xf numFmtId="0" fontId="44" fillId="33" borderId="67" applyAlignment="1" pivotButton="0" quotePrefix="0" xfId="53">
      <alignment horizontal="center" wrapText="1"/>
    </xf>
    <xf numFmtId="0" fontId="44" fillId="33" borderId="13" applyAlignment="1" pivotButton="0" quotePrefix="0" xfId="53">
      <alignment horizontal="center" wrapText="1"/>
    </xf>
    <xf numFmtId="0" fontId="44" fillId="33" borderId="47" applyAlignment="1" pivotButton="0" quotePrefix="0" xfId="53">
      <alignment horizontal="center" wrapText="1"/>
    </xf>
    <xf numFmtId="0" fontId="44" fillId="33" borderId="38" applyAlignment="1" pivotButton="0" quotePrefix="0" xfId="53">
      <alignment horizontal="center" wrapText="1"/>
    </xf>
    <xf numFmtId="0" fontId="44" fillId="33" borderId="43" applyAlignment="1" pivotButton="0" quotePrefix="0" xfId="53">
      <alignment horizontal="center" wrapText="1"/>
    </xf>
    <xf numFmtId="165" fontId="44" fillId="0" borderId="48" applyAlignment="1" pivotButton="0" quotePrefix="0" xfId="53">
      <alignment horizontal="center"/>
    </xf>
    <xf numFmtId="165" fontId="44" fillId="0" borderId="41" applyAlignment="1" pivotButton="0" quotePrefix="0" xfId="53">
      <alignment horizontal="center"/>
    </xf>
    <xf numFmtId="165" fontId="44" fillId="0" borderId="44" applyAlignment="1" pivotButton="0" quotePrefix="0" xfId="53">
      <alignment horizontal="center"/>
    </xf>
    <xf numFmtId="0" fontId="0" fillId="33" borderId="34" applyAlignment="1" pivotButton="0" quotePrefix="0" xfId="53">
      <alignment horizontal="center" vertical="center"/>
    </xf>
    <xf numFmtId="0" fontId="53" fillId="33" borderId="30" applyAlignment="1" pivotButton="0" quotePrefix="0" xfId="53">
      <alignment horizontal="center" vertical="center"/>
    </xf>
    <xf numFmtId="0" fontId="44" fillId="33" borderId="46" applyAlignment="1" pivotButton="0" quotePrefix="0" xfId="53">
      <alignment horizontal="center" vertical="center"/>
    </xf>
    <xf numFmtId="0" fontId="44" fillId="33" borderId="30" applyAlignment="1" pivotButton="0" quotePrefix="0" xfId="53">
      <alignment horizontal="center" vertical="center"/>
    </xf>
    <xf numFmtId="0" fontId="44" fillId="33" borderId="33" applyAlignment="1" pivotButton="0" quotePrefix="0" xfId="53">
      <alignment horizontal="center" vertical="center"/>
    </xf>
    <xf numFmtId="0" fontId="44" fillId="33" borderId="34" applyAlignment="1" applyProtection="1" pivotButton="0" quotePrefix="0" xfId="53">
      <alignment horizontal="center" vertical="center"/>
      <protection locked="1" hidden="1"/>
    </xf>
    <xf numFmtId="0" fontId="44" fillId="33" borderId="30" applyAlignment="1" applyProtection="1" pivotButton="0" quotePrefix="0" xfId="53">
      <alignment horizontal="center" vertical="center"/>
      <protection locked="1" hidden="1"/>
    </xf>
    <xf numFmtId="0" fontId="44" fillId="33" borderId="46" applyAlignment="1" applyProtection="1" pivotButton="0" quotePrefix="0" xfId="53">
      <alignment horizontal="center" vertical="center"/>
      <protection locked="1" hidden="1"/>
    </xf>
    <xf numFmtId="0" fontId="44" fillId="33" borderId="33" applyAlignment="1" applyProtection="1" pivotButton="0" quotePrefix="0" xfId="53">
      <alignment horizontal="center" vertical="center"/>
      <protection locked="1" hidden="1"/>
    </xf>
    <xf numFmtId="164" fontId="44" fillId="0" borderId="34" applyAlignment="1" pivotButton="0" quotePrefix="0" xfId="53">
      <alignment horizontal="center" vertical="center"/>
    </xf>
    <xf numFmtId="0" fontId="44" fillId="0" borderId="30" applyAlignment="1" pivotButton="0" quotePrefix="0" xfId="53">
      <alignment horizontal="center" vertical="center"/>
    </xf>
    <xf numFmtId="164" fontId="56" fillId="0" borderId="46" applyAlignment="1" pivotButton="0" quotePrefix="0" xfId="53">
      <alignment horizontal="center" vertical="center"/>
    </xf>
    <xf numFmtId="0" fontId="56" fillId="0" borderId="30" applyAlignment="1" pivotButton="0" quotePrefix="0" xfId="53">
      <alignment horizontal="center" vertical="center"/>
    </xf>
    <xf numFmtId="0" fontId="56" fillId="0" borderId="33"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71" fontId="44" fillId="0" borderId="30" applyAlignment="1" applyProtection="1" pivotButton="0" quotePrefix="0" xfId="53">
      <alignment horizontal="center" vertical="center"/>
      <protection locked="1" hidden="1"/>
    </xf>
    <xf numFmtId="166" fontId="56" fillId="0" borderId="46" applyAlignment="1" applyProtection="1" pivotButton="0" quotePrefix="0" xfId="53">
      <alignment horizontal="center" vertical="center"/>
      <protection locked="1" hidden="1"/>
    </xf>
    <xf numFmtId="166" fontId="56" fillId="0" borderId="30" applyAlignment="1" applyProtection="1" pivotButton="0" quotePrefix="0" xfId="53">
      <alignment horizontal="center" vertical="center"/>
      <protection locked="1" hidden="1"/>
    </xf>
    <xf numFmtId="166" fontId="56" fillId="0" borderId="33" applyAlignment="1" applyProtection="1" pivotButton="0" quotePrefix="0" xfId="53">
      <alignment horizontal="center" vertical="center"/>
      <protection locked="1" hidden="1"/>
    </xf>
    <xf numFmtId="0" fontId="51" fillId="0" borderId="0" applyAlignment="1" applyProtection="1" pivotButton="0" quotePrefix="0" xfId="53">
      <alignment horizontal="left" vertical="top" wrapText="1"/>
      <protection locked="0" hidden="0"/>
    </xf>
    <xf numFmtId="0" fontId="46" fillId="0" borderId="0" applyAlignment="1" pivotButton="0" quotePrefix="0" xfId="53">
      <alignment horizontal="left" vertical="center"/>
    </xf>
    <xf numFmtId="0" fontId="44" fillId="0" borderId="13" applyAlignment="1" applyProtection="1" pivotButton="0" quotePrefix="0" xfId="53">
      <alignment horizontal="center"/>
      <protection locked="1" hidden="1"/>
    </xf>
    <xf numFmtId="0" fontId="51" fillId="0" borderId="13" applyAlignment="1" pivotButton="0" quotePrefix="0" xfId="53">
      <alignment horizontal="left"/>
    </xf>
    <xf numFmtId="0" fontId="44" fillId="33" borderId="27" applyAlignment="1" pivotButton="0" quotePrefix="0" xfId="53">
      <alignment horizontal="center"/>
    </xf>
    <xf numFmtId="0" fontId="44" fillId="33" borderId="25" applyAlignment="1" pivotButton="0" quotePrefix="0" xfId="53">
      <alignment horizontal="center"/>
    </xf>
    <xf numFmtId="0" fontId="44" fillId="33" borderId="29" applyAlignment="1" pivotButton="0" quotePrefix="0" xfId="53">
      <alignment horizontal="center"/>
    </xf>
    <xf numFmtId="0" fontId="44" fillId="33" borderId="45" applyAlignment="1" pivotButton="0" quotePrefix="0" xfId="53">
      <alignment horizontal="center"/>
    </xf>
    <xf numFmtId="0" fontId="44" fillId="33" borderId="0" applyAlignment="1" pivotButton="0" quotePrefix="0" xfId="53">
      <alignment horizontal="center"/>
    </xf>
    <xf numFmtId="0" fontId="44" fillId="33" borderId="16" applyAlignment="1" pivotButton="0" quotePrefix="0" xfId="53">
      <alignment horizontal="center"/>
    </xf>
    <xf numFmtId="0" fontId="44" fillId="33" borderId="28" applyAlignment="1" pivotButton="0" quotePrefix="0" xfId="53">
      <alignment horizontal="center"/>
    </xf>
    <xf numFmtId="0" fontId="44" fillId="33" borderId="17" applyAlignment="1" pivotButton="0" quotePrefix="0" xfId="53">
      <alignment horizontal="center"/>
    </xf>
    <xf numFmtId="0" fontId="44" fillId="33" borderId="28" applyAlignment="1" pivotButton="0" quotePrefix="0" xfId="53">
      <alignment horizontal="center" wrapText="1"/>
    </xf>
    <xf numFmtId="0" fontId="44" fillId="33" borderId="29" applyAlignment="1" pivotButton="0" quotePrefix="0" xfId="53">
      <alignment horizontal="center" wrapText="1"/>
    </xf>
    <xf numFmtId="0" fontId="44" fillId="33" borderId="17" applyAlignment="1" pivotButton="0" quotePrefix="0" xfId="53">
      <alignment horizontal="center" wrapText="1"/>
    </xf>
    <xf numFmtId="0" fontId="44" fillId="33" borderId="16" applyAlignment="1" pivotButton="0" quotePrefix="0" xfId="53">
      <alignment horizontal="center" wrapText="1"/>
    </xf>
    <xf numFmtId="2" fontId="44" fillId="33" borderId="28" applyAlignment="1" pivotButton="0" quotePrefix="0" xfId="53">
      <alignment horizontal="center" wrapText="1"/>
    </xf>
    <xf numFmtId="2" fontId="44" fillId="33" borderId="29" applyAlignment="1" pivotButton="0" quotePrefix="0" xfId="53">
      <alignment horizontal="center" wrapText="1"/>
    </xf>
    <xf numFmtId="2" fontId="44" fillId="33" borderId="17" applyAlignment="1" pivotButton="0" quotePrefix="0" xfId="53">
      <alignment horizontal="center" wrapText="1"/>
    </xf>
    <xf numFmtId="2" fontId="44" fillId="33" borderId="16" applyAlignment="1" pivotButton="0" quotePrefix="0" xfId="53">
      <alignment horizontal="center" wrapText="1"/>
    </xf>
    <xf numFmtId="0" fontId="49" fillId="36" borderId="0" applyAlignment="1" pivotButton="0" quotePrefix="0" xfId="53">
      <alignment horizontal="left" vertical="center"/>
    </xf>
    <xf numFmtId="0" fontId="79" fillId="0" borderId="25" applyAlignment="1" pivotButton="0" quotePrefix="0" xfId="53">
      <alignment horizontal="left"/>
    </xf>
    <xf numFmtId="3" fontId="80" fillId="0" borderId="25" applyAlignment="1" pivotButton="0" quotePrefix="0" xfId="53">
      <alignment horizontal="center"/>
    </xf>
    <xf numFmtId="0" fontId="80" fillId="0" borderId="25" applyAlignment="1" pivotButton="0" quotePrefix="0" xfId="53">
      <alignment horizontal="center"/>
    </xf>
    <xf numFmtId="0" fontId="81" fillId="0" borderId="25" applyAlignment="1" pivotButton="0" quotePrefix="0" xfId="53">
      <alignment horizontal="center"/>
    </xf>
    <xf numFmtId="0" fontId="79" fillId="0" borderId="25" applyAlignment="1" pivotButton="0" quotePrefix="0" xfId="53">
      <alignment horizontal="center"/>
    </xf>
    <xf numFmtId="0" fontId="48" fillId="36" borderId="0" applyAlignment="1" pivotButton="0" quotePrefix="0" xfId="53">
      <alignment horizontal="left" vertical="center"/>
    </xf>
    <xf numFmtId="0" fontId="52" fillId="0" borderId="0" applyAlignment="1" pivotButton="0" quotePrefix="0" xfId="53">
      <alignment horizontal="left" vertical="top" wrapText="1"/>
    </xf>
    <xf numFmtId="0" fontId="49" fillId="36" borderId="0" applyAlignment="1" applyProtection="1" pivotButton="0" quotePrefix="0" xfId="53">
      <alignment horizontal="left" vertical="center"/>
      <protection locked="0" hidden="0"/>
    </xf>
    <xf numFmtId="0" fontId="50" fillId="0" borderId="0" applyAlignment="1" pivotButton="0" quotePrefix="0" xfId="53">
      <alignment horizontal="left" vertical="center"/>
    </xf>
    <xf numFmtId="0" fontId="51" fillId="0" borderId="0" applyAlignment="1" applyProtection="1" pivotButton="0" quotePrefix="1" xfId="53">
      <alignment horizontal="left" vertical="top" wrapText="1"/>
      <protection locked="0" hidden="0"/>
    </xf>
    <xf numFmtId="0" fontId="0"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0" fillId="0" borderId="0" applyAlignment="1" applyProtection="1" pivotButton="0" quotePrefix="0" xfId="57">
      <alignment horizontal="left" vertical="top" wrapText="1"/>
      <protection locked="0" hidden="0"/>
    </xf>
    <xf numFmtId="181" fontId="44" fillId="0" borderId="53" applyAlignment="1" pivotButton="0" quotePrefix="0" xfId="53">
      <alignment horizontal="center"/>
    </xf>
    <xf numFmtId="0" fontId="44" fillId="0" borderId="53" applyAlignment="1" pivotButton="0" quotePrefix="0" xfId="53">
      <alignment horizontal="center" wrapText="1"/>
    </xf>
    <xf numFmtId="0" fontId="69" fillId="0" borderId="53" applyAlignment="1" pivotButton="0" quotePrefix="0" xfId="53">
      <alignment horizontal="left" wrapText="1"/>
    </xf>
    <xf numFmtId="0" fontId="69" fillId="0" borderId="54" applyAlignment="1" pivotButton="0" quotePrefix="0" xfId="53">
      <alignment horizontal="left" wrapText="1"/>
    </xf>
    <xf numFmtId="0" fontId="44" fillId="0" borderId="55" applyAlignment="1" pivotButton="0" quotePrefix="0" xfId="53">
      <alignment horizontal="center"/>
    </xf>
    <xf numFmtId="0" fontId="44" fillId="0" borderId="24" applyAlignment="1" pivotButton="0" quotePrefix="0" xfId="53">
      <alignment horizontal="center"/>
    </xf>
    <xf numFmtId="0" fontId="44" fillId="0" borderId="24" applyAlignment="1" pivotButton="0" quotePrefix="0" xfId="53">
      <alignment horizontal="left" wrapText="1"/>
    </xf>
    <xf numFmtId="0" fontId="44" fillId="0" borderId="159" applyAlignment="1" pivotButton="0" quotePrefix="0" xfId="86">
      <alignment horizontal="center" wrapText="1"/>
    </xf>
    <xf numFmtId="1" fontId="44" fillId="0" borderId="24" applyAlignment="1" pivotButton="0" quotePrefix="0" xfId="53">
      <alignment horizontal="center" wrapText="1"/>
    </xf>
    <xf numFmtId="2" fontId="44" fillId="0" borderId="24" applyAlignment="1" pivotButton="0" quotePrefix="0" xfId="53">
      <alignment horizontal="center"/>
    </xf>
    <xf numFmtId="181" fontId="44" fillId="0" borderId="24" applyAlignment="1" pivotButton="0" quotePrefix="0" xfId="53">
      <alignment horizontal="center"/>
    </xf>
    <xf numFmtId="181" fontId="44" fillId="33" borderId="28" applyAlignment="1" pivotButton="0" quotePrefix="0" xfId="53">
      <alignment horizontal="center" wrapText="1"/>
    </xf>
    <xf numFmtId="181" fontId="44" fillId="33" borderId="29" applyAlignment="1" pivotButton="0" quotePrefix="0" xfId="53">
      <alignment horizontal="center" wrapText="1"/>
    </xf>
    <xf numFmtId="181" fontId="44" fillId="33" borderId="17" applyAlignment="1" pivotButton="0" quotePrefix="0" xfId="53">
      <alignment horizontal="center" wrapText="1"/>
    </xf>
    <xf numFmtId="181" fontId="44" fillId="33" borderId="16" applyAlignment="1" pivotButton="0" quotePrefix="0" xfId="53">
      <alignment horizontal="center" wrapText="1"/>
    </xf>
    <xf numFmtId="0" fontId="44" fillId="33" borderId="25" applyAlignment="1" pivotButton="0" quotePrefix="0" xfId="53">
      <alignment horizontal="center" wrapText="1"/>
    </xf>
    <xf numFmtId="0" fontId="44" fillId="33" borderId="26" applyAlignment="1" pivotButton="0" quotePrefix="0" xfId="53">
      <alignment horizontal="center" wrapText="1"/>
    </xf>
    <xf numFmtId="0" fontId="44" fillId="33" borderId="0" applyAlignment="1" pivotButton="0" quotePrefix="0" xfId="53">
      <alignment horizontal="center" wrapText="1"/>
    </xf>
    <xf numFmtId="0" fontId="44" fillId="33" borderId="11" applyAlignment="1" pivotButton="0" quotePrefix="0" xfId="53">
      <alignment horizontal="center" wrapText="1"/>
    </xf>
    <xf numFmtId="0" fontId="44" fillId="0" borderId="52" applyAlignment="1" pivotButton="0" quotePrefix="0" xfId="53">
      <alignment horizontal="center"/>
    </xf>
    <xf numFmtId="0" fontId="44" fillId="0" borderId="53" applyAlignment="1" pivotButton="0" quotePrefix="0" xfId="53">
      <alignment horizontal="center"/>
    </xf>
    <xf numFmtId="0" fontId="44" fillId="0" borderId="53" applyAlignment="1" pivotButton="0" quotePrefix="0" xfId="53">
      <alignment horizontal="left" wrapText="1"/>
    </xf>
    <xf numFmtId="0" fontId="44" fillId="0" borderId="158" applyAlignment="1" pivotButton="0" quotePrefix="0" xfId="86">
      <alignment horizontal="center" wrapText="1"/>
    </xf>
    <xf numFmtId="1" fontId="44" fillId="0" borderId="53" applyAlignment="1" pivotButton="0" quotePrefix="0" xfId="53">
      <alignment horizontal="center" wrapText="1"/>
    </xf>
    <xf numFmtId="2" fontId="44" fillId="0" borderId="53" applyAlignment="1" pivotButton="0" quotePrefix="0" xfId="53">
      <alignment horizontal="center"/>
    </xf>
    <xf numFmtId="0" fontId="44" fillId="0" borderId="24" applyAlignment="1" pivotButton="0" quotePrefix="0" xfId="53">
      <alignment horizontal="center" wrapText="1"/>
    </xf>
    <xf numFmtId="0" fontId="69" fillId="0" borderId="24" applyAlignment="1" pivotButton="0" quotePrefix="0" xfId="53">
      <alignment horizontal="left" wrapText="1"/>
    </xf>
    <xf numFmtId="0" fontId="69" fillId="0" borderId="56" applyAlignment="1" pivotButton="0" quotePrefix="0" xfId="53">
      <alignment horizontal="left" wrapText="1"/>
    </xf>
    <xf numFmtId="2" fontId="83" fillId="0" borderId="24" applyAlignment="1" pivotButton="0" quotePrefix="0" xfId="104">
      <alignment horizontal="center" wrapText="1"/>
    </xf>
    <xf numFmtId="0" fontId="0" fillId="0" borderId="24" applyAlignment="1" pivotButton="0" quotePrefix="0" xfId="53">
      <alignment horizontal="center" wrapText="1"/>
    </xf>
    <xf numFmtId="0" fontId="44" fillId="0" borderId="58" applyAlignment="1" pivotButton="0" quotePrefix="0" xfId="53">
      <alignment horizontal="center" wrapText="1"/>
    </xf>
    <xf numFmtId="0" fontId="69" fillId="0" borderId="58" applyAlignment="1" pivotButton="0" quotePrefix="0" xfId="53">
      <alignment horizontal="left" wrapText="1"/>
    </xf>
    <xf numFmtId="0" fontId="69" fillId="0" borderId="59" applyAlignment="1" pivotButton="0" quotePrefix="0" xfId="53">
      <alignment horizontal="left" wrapText="1"/>
    </xf>
    <xf numFmtId="0" fontId="44" fillId="0" borderId="57" applyAlignment="1" pivotButton="0" quotePrefix="0" xfId="53">
      <alignment horizontal="center"/>
    </xf>
    <xf numFmtId="0" fontId="44" fillId="0" borderId="58" applyAlignment="1" pivotButton="0" quotePrefix="0" xfId="53">
      <alignment horizontal="center"/>
    </xf>
    <xf numFmtId="0" fontId="44" fillId="0" borderId="58" applyAlignment="1" pivotButton="0" quotePrefix="0" xfId="53">
      <alignment horizontal="left" wrapText="1"/>
    </xf>
    <xf numFmtId="0" fontId="44" fillId="0" borderId="164" applyAlignment="1" pivotButton="0" quotePrefix="0" xfId="86">
      <alignment horizontal="center" wrapText="1"/>
    </xf>
    <xf numFmtId="1" fontId="44" fillId="0" borderId="58" applyAlignment="1" pivotButton="0" quotePrefix="0" xfId="53">
      <alignment horizontal="center" wrapText="1"/>
    </xf>
    <xf numFmtId="2" fontId="44" fillId="0" borderId="58" applyAlignment="1" pivotButton="0" quotePrefix="0" xfId="53">
      <alignment horizontal="center"/>
    </xf>
    <xf numFmtId="181" fontId="44" fillId="0" borderId="58" applyAlignment="1" pivotButton="0" quotePrefix="0" xfId="53">
      <alignment horizontal="center"/>
    </xf>
    <xf numFmtId="2" fontId="83" fillId="0" borderId="58" applyAlignment="1" pivotButton="0" quotePrefix="0" xfId="104">
      <alignment horizontal="center" wrapText="1"/>
    </xf>
    <xf numFmtId="0" fontId="0" fillId="0" borderId="24" applyAlignment="1" pivotButton="0" quotePrefix="0" xfId="104">
      <alignment horizontal="left" wrapText="1"/>
    </xf>
    <xf numFmtId="0" fontId="51" fillId="0" borderId="55" applyAlignment="1" pivotButton="0" quotePrefix="0" xfId="104">
      <alignment horizontal="center"/>
    </xf>
    <xf numFmtId="0" fontId="51" fillId="0" borderId="24" applyAlignment="1" pivotButton="0" quotePrefix="0" xfId="104">
      <alignment horizontal="center"/>
    </xf>
    <xf numFmtId="0" fontId="44" fillId="0" borderId="55" applyAlignment="1" pivotButton="0" quotePrefix="0" xfId="104">
      <alignment horizontal="center"/>
    </xf>
    <xf numFmtId="0" fontId="44" fillId="0" borderId="24" applyAlignment="1" pivotButton="0" quotePrefix="0" xfId="104">
      <alignment horizontal="center"/>
    </xf>
    <xf numFmtId="0" fontId="44" fillId="0" borderId="57" applyAlignment="1" pivotButton="0" quotePrefix="0" xfId="104">
      <alignment horizontal="center"/>
    </xf>
    <xf numFmtId="0" fontId="44" fillId="0" borderId="58" applyAlignment="1" pivotButton="0" quotePrefix="0" xfId="104">
      <alignment horizontal="center"/>
    </xf>
    <xf numFmtId="0" fontId="0" fillId="0" borderId="58" applyAlignment="1" pivotButton="0" quotePrefix="0" xfId="104">
      <alignment horizontal="left" wrapText="1"/>
    </xf>
    <xf numFmtId="0" fontId="51" fillId="0" borderId="52" applyAlignment="1" pivotButton="0" quotePrefix="0" xfId="104">
      <alignment horizontal="center"/>
    </xf>
    <xf numFmtId="0" fontId="51" fillId="0" borderId="53" applyAlignment="1" pivotButton="0" quotePrefix="0" xfId="104">
      <alignment horizontal="center"/>
    </xf>
    <xf numFmtId="0" fontId="0" fillId="0" borderId="53" applyAlignment="1" pivotButton="0" quotePrefix="0" xfId="104">
      <alignment horizontal="left" wrapText="1"/>
    </xf>
    <xf numFmtId="0" fontId="44" fillId="0" borderId="24" applyAlignment="1" pivotButton="0" quotePrefix="0" xfId="104">
      <alignment horizontal="left" wrapText="1"/>
    </xf>
    <xf numFmtId="0" fontId="44" fillId="0" borderId="53" applyAlignment="1" pivotButton="0" quotePrefix="0" xfId="104">
      <alignment horizontal="left" wrapText="1"/>
    </xf>
    <xf numFmtId="0" fontId="84" fillId="33" borderId="27" applyAlignment="1" pivotButton="0" quotePrefix="0" xfId="53">
      <alignment horizontal="center" wrapText="1"/>
    </xf>
    <xf numFmtId="0" fontId="84" fillId="33" borderId="25" applyAlignment="1" pivotButton="0" quotePrefix="0" xfId="53">
      <alignment horizontal="center" wrapText="1"/>
    </xf>
    <xf numFmtId="0" fontId="84" fillId="33" borderId="12" applyAlignment="1" pivotButton="0" quotePrefix="0" xfId="53">
      <alignment horizontal="center" wrapText="1"/>
    </xf>
    <xf numFmtId="0" fontId="84" fillId="33" borderId="13" applyAlignment="1" pivotButton="0" quotePrefix="0" xfId="53">
      <alignment horizontal="center" wrapText="1"/>
    </xf>
    <xf numFmtId="0" fontId="84" fillId="33" borderId="25" applyAlignment="1" pivotButton="0" quotePrefix="0" xfId="53">
      <alignment horizontal="center"/>
    </xf>
    <xf numFmtId="0" fontId="84" fillId="33" borderId="13" applyAlignment="1" pivotButton="0" quotePrefix="0" xfId="53">
      <alignment horizontal="center"/>
    </xf>
    <xf numFmtId="0" fontId="71" fillId="0" borderId="45" applyAlignment="1" pivotButton="0" quotePrefix="0" xfId="53">
      <alignment horizontal="center"/>
    </xf>
    <xf numFmtId="0" fontId="71" fillId="0" borderId="0" applyAlignment="1" pivotButton="0" quotePrefix="0" xfId="53">
      <alignment horizontal="center"/>
    </xf>
    <xf numFmtId="0" fontId="71" fillId="0" borderId="0" applyAlignment="1" pivotButton="0" quotePrefix="0" xfId="53">
      <alignment horizontal="left"/>
    </xf>
    <xf numFmtId="1" fontId="71" fillId="0" borderId="0" applyAlignment="1" pivotButton="0" quotePrefix="0" xfId="53">
      <alignment horizontal="center"/>
    </xf>
    <xf numFmtId="1" fontId="71" fillId="0" borderId="0" applyAlignment="1" pivotButton="0" quotePrefix="0" xfId="53">
      <alignment horizontal="center"/>
    </xf>
    <xf numFmtId="0" fontId="71" fillId="0" borderId="11" applyAlignment="1" pivotButton="0" quotePrefix="0" xfId="53">
      <alignment horizontal="center"/>
    </xf>
    <xf numFmtId="0" fontId="71" fillId="0" borderId="45" applyAlignment="1" pivotButton="0" quotePrefix="0" xfId="54">
      <alignment horizontal="center"/>
    </xf>
    <xf numFmtId="0" fontId="71" fillId="0" borderId="0" applyAlignment="1" pivotButton="0" quotePrefix="0" xfId="54">
      <alignment horizontal="center"/>
    </xf>
    <xf numFmtId="0" fontId="71" fillId="0" borderId="0" applyAlignment="1" pivotButton="0" quotePrefix="0" xfId="54">
      <alignment horizontal="left"/>
    </xf>
    <xf numFmtId="1" fontId="85" fillId="0" borderId="0" applyAlignment="1" pivotButton="0" quotePrefix="0" xfId="53">
      <alignment horizontal="center"/>
    </xf>
    <xf numFmtId="1" fontId="85" fillId="0" borderId="11" applyAlignment="1" pivotButton="0" quotePrefix="0" xfId="53">
      <alignment horizontal="center"/>
    </xf>
    <xf numFmtId="0" fontId="84" fillId="33" borderId="26" applyAlignment="1" pivotButton="0" quotePrefix="0" xfId="53">
      <alignment horizontal="center" wrapText="1"/>
    </xf>
    <xf numFmtId="0" fontId="84" fillId="33" borderId="14" applyAlignment="1" pivotButton="0" quotePrefix="0" xfId="53">
      <alignment horizontal="center" wrapText="1"/>
    </xf>
    <xf numFmtId="0" fontId="71" fillId="0" borderId="27" applyAlignment="1" pivotButton="0" quotePrefix="0" xfId="53">
      <alignment horizontal="center"/>
    </xf>
    <xf numFmtId="0" fontId="71" fillId="0" borderId="25" applyAlignment="1" pivotButton="0" quotePrefix="0" xfId="53">
      <alignment horizontal="center"/>
    </xf>
    <xf numFmtId="0" fontId="71" fillId="0" borderId="25" applyAlignment="1" pivotButton="0" quotePrefix="0" xfId="53">
      <alignment horizontal="left"/>
    </xf>
    <xf numFmtId="1" fontId="71" fillId="0" borderId="25" applyAlignment="1" pivotButton="0" quotePrefix="0" xfId="53">
      <alignment horizontal="center"/>
    </xf>
    <xf numFmtId="0" fontId="71" fillId="0" borderId="26" applyAlignment="1" pivotButton="0" quotePrefix="0" xfId="53">
      <alignment horizontal="center"/>
    </xf>
    <xf numFmtId="1" fontId="71" fillId="0" borderId="0" applyAlignment="1" pivotButton="0" quotePrefix="0" xfId="54">
      <alignment horizontal="center"/>
    </xf>
    <xf numFmtId="0" fontId="71" fillId="0" borderId="11" applyAlignment="1" pivotButton="0" quotePrefix="0" xfId="54">
      <alignment horizontal="center"/>
    </xf>
    <xf numFmtId="1" fontId="71" fillId="0" borderId="25" applyAlignment="1" pivotButton="0" quotePrefix="0" xfId="53">
      <alignment horizontal="center"/>
    </xf>
    <xf numFmtId="1" fontId="87" fillId="0" borderId="0" applyAlignment="1" pivotButton="0" quotePrefix="0" xfId="53">
      <alignment horizontal="center"/>
    </xf>
    <xf numFmtId="0" fontId="71" fillId="33" borderId="30" applyAlignment="1" pivotButton="0" quotePrefix="0" xfId="53">
      <alignment horizontal="center"/>
    </xf>
    <xf numFmtId="0" fontId="71" fillId="33" borderId="30" applyAlignment="1" pivotButton="0" quotePrefix="0" xfId="53">
      <alignment horizontal="center" vertical="top"/>
    </xf>
    <xf numFmtId="0" fontId="71" fillId="33" borderId="33" applyAlignment="1" pivotButton="0" quotePrefix="0" xfId="53">
      <alignment horizontal="center" vertical="top"/>
    </xf>
    <xf numFmtId="0" fontId="100" fillId="0" borderId="45" applyAlignment="1" pivotButton="0" quotePrefix="0" xfId="53">
      <alignment horizontal="center"/>
    </xf>
    <xf numFmtId="0" fontId="100" fillId="0" borderId="0" applyAlignment="1" pivotButton="0" quotePrefix="0" xfId="53">
      <alignment horizontal="center"/>
    </xf>
    <xf numFmtId="0" fontId="100" fillId="0" borderId="0" applyAlignment="1" pivotButton="0" quotePrefix="1" xfId="53">
      <alignment horizontal="left"/>
    </xf>
    <xf numFmtId="0" fontId="100" fillId="0" borderId="0" applyAlignment="1" pivotButton="0" quotePrefix="0" xfId="53">
      <alignment horizontal="left"/>
    </xf>
    <xf numFmtId="1" fontId="100" fillId="0" borderId="0" applyAlignment="1" pivotButton="0" quotePrefix="0" xfId="53">
      <alignment horizontal="center"/>
    </xf>
    <xf numFmtId="1" fontId="100" fillId="0" borderId="13" applyAlignment="1" pivotButton="0" quotePrefix="0" xfId="53">
      <alignment horizontal="center"/>
    </xf>
    <xf numFmtId="1" fontId="100" fillId="0" borderId="14" applyAlignment="1" pivotButton="0" quotePrefix="0" xfId="53">
      <alignment horizontal="center"/>
    </xf>
    <xf numFmtId="0" fontId="71" fillId="0" borderId="0" applyAlignment="1" pivotButton="0" quotePrefix="1" xfId="53">
      <alignment horizontal="left"/>
    </xf>
    <xf numFmtId="0" fontId="71" fillId="0" borderId="12" applyAlignment="1" pivotButton="0" quotePrefix="0" xfId="53">
      <alignment horizontal="center"/>
    </xf>
    <xf numFmtId="0" fontId="71" fillId="0" borderId="13" applyAlignment="1" pivotButton="0" quotePrefix="0" xfId="53">
      <alignment horizontal="center"/>
    </xf>
    <xf numFmtId="0" fontId="71" fillId="0" borderId="13" applyAlignment="1" pivotButton="0" quotePrefix="0" xfId="53">
      <alignment horizontal="left"/>
    </xf>
    <xf numFmtId="0" fontId="71" fillId="0" borderId="45" applyAlignment="1" pivotButton="0" quotePrefix="0" xfId="53">
      <alignment horizontal="left"/>
    </xf>
    <xf numFmtId="0" fontId="71" fillId="0" borderId="27" applyAlignment="1" pivotButton="0" quotePrefix="0" xfId="53">
      <alignment horizontal="left"/>
    </xf>
    <xf numFmtId="0" fontId="71" fillId="0" borderId="12" applyAlignment="1" pivotButton="0" quotePrefix="0" xfId="53">
      <alignment horizontal="left"/>
    </xf>
    <xf numFmtId="1" fontId="71" fillId="34" borderId="13" applyAlignment="1" pivotButton="0" quotePrefix="0" xfId="53">
      <alignment horizontal="center"/>
    </xf>
    <xf numFmtId="1" fontId="71" fillId="0" borderId="13" applyAlignment="1" pivotButton="0" quotePrefix="0" xfId="53">
      <alignment horizontal="center"/>
    </xf>
    <xf numFmtId="0" fontId="71" fillId="0" borderId="14" applyAlignment="1" pivotButton="0" quotePrefix="0" xfId="53">
      <alignment horizontal="center"/>
    </xf>
    <xf numFmtId="2" fontId="44" fillId="33" borderId="19" applyAlignment="1" pivotButton="0" quotePrefix="0" xfId="53">
      <alignment horizontal="center" wrapText="1"/>
    </xf>
    <xf numFmtId="2" fontId="44" fillId="33" borderId="18" applyAlignment="1" pivotButton="0" quotePrefix="0" xfId="53">
      <alignment horizontal="center" wrapText="1"/>
    </xf>
    <xf numFmtId="181" fontId="44" fillId="33" borderId="19" applyAlignment="1" pivotButton="0" quotePrefix="0" xfId="53">
      <alignment horizontal="center" wrapText="1"/>
    </xf>
    <xf numFmtId="181" fontId="44" fillId="33" borderId="18" applyAlignment="1" pivotButton="0" quotePrefix="0" xfId="53">
      <alignment horizontal="center" wrapText="1"/>
    </xf>
    <xf numFmtId="0" fontId="44" fillId="33" borderId="19" applyAlignment="1" pivotButton="0" quotePrefix="0" xfId="53">
      <alignment horizontal="center" wrapText="1"/>
    </xf>
    <xf numFmtId="0" fontId="44" fillId="33" borderId="18" applyAlignment="1" pivotButton="0" quotePrefix="0" xfId="53">
      <alignment horizontal="center" wrapText="1"/>
    </xf>
    <xf numFmtId="0" fontId="44" fillId="33" borderId="67" applyAlignment="1" pivotButton="0" quotePrefix="0" xfId="53">
      <alignment horizontal="center" wrapText="1"/>
    </xf>
    <xf numFmtId="0" fontId="44" fillId="33" borderId="68" applyAlignment="1" pivotButton="0" quotePrefix="0" xfId="53">
      <alignment horizontal="center" wrapText="1"/>
    </xf>
    <xf numFmtId="0" fontId="44" fillId="33" borderId="13" applyAlignment="1" pivotButton="0" quotePrefix="0" xfId="53">
      <alignment horizontal="center" wrapText="1"/>
    </xf>
    <xf numFmtId="0" fontId="44" fillId="33" borderId="14" applyAlignment="1" pivotButton="0" quotePrefix="0" xfId="53">
      <alignment horizontal="center" wrapText="1"/>
    </xf>
    <xf numFmtId="0" fontId="44" fillId="0" borderId="160" applyAlignment="1" pivotButton="0" quotePrefix="0" xfId="53">
      <alignment horizontal="center"/>
    </xf>
    <xf numFmtId="0" fontId="44" fillId="0" borderId="161" applyAlignment="1" pivotButton="0" quotePrefix="0" xfId="53">
      <alignment horizontal="center"/>
    </xf>
    <xf numFmtId="0" fontId="0" fillId="0" borderId="161" applyAlignment="1" pivotButton="0" quotePrefix="0" xfId="53">
      <alignment horizontal="left" wrapText="1"/>
    </xf>
    <xf numFmtId="0" fontId="44" fillId="0" borderId="161" applyAlignment="1" pivotButton="0" quotePrefix="0" xfId="53">
      <alignment horizontal="left" wrapText="1"/>
    </xf>
    <xf numFmtId="0" fontId="44" fillId="0" borderId="162" applyAlignment="1" pivotButton="0" quotePrefix="0" xfId="86">
      <alignment horizontal="center" wrapText="1"/>
    </xf>
    <xf numFmtId="1" fontId="44" fillId="0" borderId="161" applyAlignment="1" pivotButton="0" quotePrefix="0" xfId="53">
      <alignment horizontal="center" wrapText="1"/>
    </xf>
    <xf numFmtId="2" fontId="44" fillId="0" borderId="161" applyAlignment="1" pivotButton="0" quotePrefix="0" xfId="53">
      <alignment horizontal="center"/>
    </xf>
    <xf numFmtId="0" fontId="44" fillId="33" borderId="67" applyAlignment="1" pivotButton="0" quotePrefix="0" xfId="53">
      <alignment horizontal="center"/>
    </xf>
    <xf numFmtId="0" fontId="44" fillId="33" borderId="12" applyAlignment="1" pivotButton="0" quotePrefix="0" xfId="53">
      <alignment horizontal="center"/>
    </xf>
    <xf numFmtId="0" fontId="44" fillId="33" borderId="13" applyAlignment="1" pivotButton="0" quotePrefix="0" xfId="53">
      <alignment horizontal="center"/>
    </xf>
    <xf numFmtId="0" fontId="44" fillId="33" borderId="18" applyAlignment="1" pivotButton="0" quotePrefix="0" xfId="53">
      <alignment horizontal="center"/>
    </xf>
    <xf numFmtId="0" fontId="44" fillId="33" borderId="19" applyAlignment="1" pivotButton="0" quotePrefix="0" xfId="53">
      <alignment horizontal="center"/>
    </xf>
    <xf numFmtId="3" fontId="71" fillId="0" borderId="0" applyAlignment="1" pivotButton="0" quotePrefix="0" xfId="53">
      <alignment horizontal="center"/>
    </xf>
    <xf numFmtId="0" fontId="78" fillId="0" borderId="0" applyAlignment="1" pivotButton="0" quotePrefix="0" xfId="53">
      <alignment horizontal="left" vertical="center" wrapText="1"/>
    </xf>
    <xf numFmtId="0" fontId="78" fillId="0" borderId="13" applyAlignment="1" pivotButton="0" quotePrefix="0" xfId="53">
      <alignment horizontal="left" vertical="center" wrapText="1"/>
    </xf>
    <xf numFmtId="181" fontId="44" fillId="0" borderId="161" applyAlignment="1" pivotButton="0" quotePrefix="0" xfId="53">
      <alignment horizontal="center"/>
    </xf>
    <xf numFmtId="0" fontId="44" fillId="0" borderId="161" applyAlignment="1" pivotButton="0" quotePrefix="0" xfId="53">
      <alignment horizontal="center" wrapText="1"/>
    </xf>
    <xf numFmtId="0" fontId="69" fillId="0" borderId="161" applyAlignment="1" pivotButton="0" quotePrefix="0" xfId="53">
      <alignment horizontal="left" wrapText="1"/>
    </xf>
    <xf numFmtId="0" fontId="69" fillId="0" borderId="163" applyAlignment="1" pivotButton="0" quotePrefix="0" xfId="53">
      <alignment horizontal="left" wrapText="1"/>
    </xf>
    <xf numFmtId="0" fontId="44" fillId="0" borderId="0" applyAlignment="1" applyProtection="1" pivotButton="0" quotePrefix="0" xfId="53">
      <alignment horizontal="center"/>
      <protection locked="1" hidden="1"/>
    </xf>
    <xf numFmtId="0" fontId="51"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horizontal="center" wrapText="1"/>
    </xf>
    <xf numFmtId="2" fontId="44" fillId="0" borderId="0" applyAlignment="1" pivotButton="0" quotePrefix="0" xfId="53">
      <alignment horizontal="center" wrapText="1"/>
    </xf>
    <xf numFmtId="0" fontId="48" fillId="0" borderId="0" applyAlignment="1" pivotButton="0" quotePrefix="0" xfId="53">
      <alignment horizontal="left" vertical="center"/>
    </xf>
    <xf numFmtId="0" fontId="49" fillId="0" borderId="0" applyAlignment="1" pivotButton="0" quotePrefix="0" xfId="53">
      <alignment horizontal="left" vertical="center"/>
    </xf>
    <xf numFmtId="1" fontId="100" fillId="34" borderId="13" applyAlignment="1" pivotButton="0" quotePrefix="0" xfId="53">
      <alignment horizontal="center"/>
    </xf>
    <xf numFmtId="181" fontId="44" fillId="0" borderId="0" applyAlignment="1" pivotButton="0" quotePrefix="0" xfId="53">
      <alignment horizontal="center"/>
    </xf>
    <xf numFmtId="0" fontId="69" fillId="0" borderId="0" applyAlignment="1" pivotButton="0" quotePrefix="0" xfId="53">
      <alignment horizontal="left" wrapText="1"/>
    </xf>
    <xf numFmtId="0" fontId="44" fillId="0" borderId="0" applyAlignment="1" pivotButton="0" quotePrefix="0" xfId="53">
      <alignment horizontal="left" wrapText="1"/>
    </xf>
    <xf numFmtId="1" fontId="44" fillId="0" borderId="0" applyAlignment="1" pivotButton="0" quotePrefix="0" xfId="53">
      <alignment horizontal="center" wrapText="1"/>
    </xf>
    <xf numFmtId="2" fontId="44" fillId="0" borderId="0" applyAlignment="1" pivotButton="0" quotePrefix="0" xfId="53">
      <alignment horizontal="center"/>
    </xf>
    <xf numFmtId="181" fontId="44" fillId="0" borderId="0" applyAlignment="1" pivotButton="0" quotePrefix="0" xfId="53">
      <alignment horizontal="center" wrapText="1"/>
    </xf>
    <xf numFmtId="2" fontId="83" fillId="0" borderId="0" applyAlignment="1" pivotButton="0" quotePrefix="0" xfId="104">
      <alignment horizontal="center" wrapText="1"/>
    </xf>
    <xf numFmtId="0" fontId="0" fillId="0" borderId="0" applyAlignment="1" pivotButton="0" quotePrefix="0" xfId="53">
      <alignment horizontal="center" wrapText="1"/>
    </xf>
    <xf numFmtId="0" fontId="0" fillId="0" borderId="0" applyAlignment="1" pivotButton="0" quotePrefix="0" xfId="104">
      <alignment horizontal="left" wrapText="1"/>
    </xf>
    <xf numFmtId="0" fontId="51" fillId="0" borderId="0" applyAlignment="1" pivotButton="0" quotePrefix="0" xfId="104">
      <alignment horizontal="center"/>
    </xf>
    <xf numFmtId="0" fontId="44" fillId="0" borderId="0" applyAlignment="1" pivotButton="0" quotePrefix="0" xfId="104">
      <alignment horizontal="center"/>
    </xf>
    <xf numFmtId="0" fontId="44" fillId="0" borderId="0" applyAlignment="1" pivotButton="0" quotePrefix="0" xfId="104">
      <alignment horizontal="left" wrapText="1"/>
    </xf>
    <xf numFmtId="0" fontId="71" fillId="0" borderId="0" applyAlignment="1" pivotButton="0" quotePrefix="0" xfId="54">
      <alignment horizontal="center"/>
    </xf>
    <xf numFmtId="0" fontId="71" fillId="0" borderId="0" applyAlignment="1" pivotButton="0" quotePrefix="0" xfId="54">
      <alignment horizontal="left"/>
    </xf>
    <xf numFmtId="0" fontId="84" fillId="0" borderId="0" applyAlignment="1" pivotButton="0" quotePrefix="0" xfId="53">
      <alignment horizontal="center" wrapText="1"/>
    </xf>
    <xf numFmtId="0" fontId="71" fillId="0" borderId="0" applyAlignment="1" pivotButton="0" quotePrefix="0" xfId="53">
      <alignment horizontal="center"/>
    </xf>
    <xf numFmtId="0" fontId="71" fillId="0" borderId="0" applyAlignment="1" pivotButton="0" quotePrefix="0" xfId="53">
      <alignment horizontal="left"/>
    </xf>
    <xf numFmtId="0" fontId="84" fillId="0" borderId="0" applyAlignment="1" pivotButton="0" quotePrefix="0" xfId="53">
      <alignment horizontal="center"/>
    </xf>
    <xf numFmtId="0" fontId="71" fillId="0" borderId="0" applyAlignment="1" pivotButton="0" quotePrefix="0" xfId="53">
      <alignment horizontal="center" vertical="top"/>
    </xf>
    <xf numFmtId="0" fontId="71" fillId="0" borderId="0" applyAlignment="1" pivotButton="0" quotePrefix="1" xfId="53">
      <alignment horizontal="left"/>
    </xf>
    <xf numFmtId="1" fontId="71" fillId="0" borderId="0" applyAlignment="1" pivotButton="0" quotePrefix="0" xfId="54">
      <alignment horizontal="center"/>
    </xf>
    <xf numFmtId="1" fontId="87" fillId="0" borderId="0" applyAlignment="1" pivotButton="0" quotePrefix="0" xfId="53">
      <alignment horizontal="center"/>
    </xf>
    <xf numFmtId="3" fontId="71" fillId="0" borderId="0" applyAlignment="1" pivotButton="0" quotePrefix="0" xfId="53">
      <alignment horizontal="center"/>
    </xf>
    <xf numFmtId="0" fontId="88" fillId="0" borderId="0" applyAlignment="1" pivotButton="0" quotePrefix="0" xfId="53">
      <alignment horizontal="left" vertical="center" wrapText="1"/>
    </xf>
    <xf numFmtId="0" fontId="113" fillId="0" borderId="0" applyAlignment="1" applyProtection="1" pivotButton="0" quotePrefix="0" xfId="53">
      <alignment horizontal="center" vertical="center" wrapText="1"/>
      <protection locked="1" hidden="1"/>
    </xf>
    <xf numFmtId="0" fontId="2" fillId="0" borderId="0" applyAlignment="1" applyProtection="1" pivotButton="0" quotePrefix="0" xfId="57">
      <alignment horizontal="left" vertical="center"/>
      <protection locked="0" hidden="0"/>
    </xf>
    <xf numFmtId="0" fontId="71" fillId="0" borderId="67" applyAlignment="1" applyProtection="1" pivotButton="0" quotePrefix="0" xfId="59">
      <alignment horizontal="right" vertical="center" wrapText="1"/>
      <protection locked="1" hidden="1"/>
    </xf>
    <xf numFmtId="166" fontId="71" fillId="0" borderId="67" applyAlignment="1" applyProtection="1" pivotButton="0" quotePrefix="0" xfId="59">
      <alignment horizontal="center" vertical="center" wrapText="1"/>
      <protection locked="1" hidden="1"/>
    </xf>
    <xf numFmtId="166" fontId="71" fillId="0" borderId="27" applyAlignment="1" applyProtection="1" pivotButton="0" quotePrefix="0" xfId="59">
      <alignment horizontal="center" vertical="center" wrapText="1"/>
      <protection locked="1" hidden="1"/>
    </xf>
    <xf numFmtId="166" fontId="71" fillId="0" borderId="68" applyAlignment="1" applyProtection="1" pivotButton="0" quotePrefix="0" xfId="59">
      <alignment horizontal="center" vertical="center" wrapText="1"/>
      <protection locked="1" hidden="1"/>
    </xf>
    <xf numFmtId="166" fontId="71" fillId="0" borderId="12" applyAlignment="1" applyProtection="1" pivotButton="0" quotePrefix="0" xfId="59">
      <alignment horizontal="center" vertical="center" wrapText="1"/>
      <protection locked="1" hidden="1"/>
    </xf>
    <xf numFmtId="166" fontId="71" fillId="0" borderId="13" applyAlignment="1" applyProtection="1" pivotButton="0" quotePrefix="0" xfId="59">
      <alignment horizontal="center" vertical="center" wrapText="1"/>
      <protection locked="1" hidden="1"/>
    </xf>
    <xf numFmtId="166" fontId="71" fillId="0" borderId="14" applyAlignment="1" applyProtection="1" pivotButton="0" quotePrefix="0" xfId="59">
      <alignment horizontal="center" vertical="center" wrapText="1"/>
      <protection locked="1" hidden="1"/>
    </xf>
    <xf numFmtId="0" fontId="71" fillId="0" borderId="22" applyAlignment="1" applyProtection="1" pivotButton="0" quotePrefix="0" xfId="59">
      <alignment horizontal="left" vertical="center"/>
      <protection locked="1" hidden="1"/>
    </xf>
    <xf numFmtId="0" fontId="71" fillId="0" borderId="22" applyAlignment="1" applyProtection="1" pivotButton="0" quotePrefix="0" xfId="59">
      <alignment horizontal="center" vertical="center" wrapText="1"/>
      <protection locked="1" hidden="1"/>
    </xf>
    <xf numFmtId="0" fontId="52"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vertical="center" wrapText="1"/>
      <protection locked="1" hidden="1"/>
    </xf>
    <xf numFmtId="164" fontId="71" fillId="0" borderId="22" applyAlignment="1" applyProtection="1" pivotButton="0" quotePrefix="0" xfId="59">
      <alignment horizontal="center" vertical="center" wrapText="1"/>
      <protection locked="1" hidden="1"/>
    </xf>
    <xf numFmtId="0" fontId="84" fillId="0" borderId="22" applyAlignment="1" applyProtection="1" pivotButton="0" quotePrefix="0" xfId="59">
      <alignment horizontal="center" vertical="center" wrapText="1"/>
      <protection locked="1" hidden="1"/>
    </xf>
    <xf numFmtId="0" fontId="116"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0" fontId="71" fillId="0" borderId="22" applyAlignment="1" applyProtection="1" pivotButton="0" quotePrefix="0" xfId="59">
      <alignment horizontal="center" wrapText="1"/>
      <protection locked="1" hidden="1"/>
    </xf>
    <xf numFmtId="186" fontId="71" fillId="0" borderId="22" applyAlignment="1" applyProtection="1" pivotButton="0" quotePrefix="0" xfId="59">
      <alignment horizontal="center" wrapText="1"/>
      <protection locked="1" hidden="1"/>
    </xf>
    <xf numFmtId="0" fontId="114" fillId="0" borderId="27" applyAlignment="1" applyProtection="1" pivotButton="0" quotePrefix="0" xfId="59">
      <alignment horizontal="center" vertical="center" wrapText="1"/>
      <protection locked="1" hidden="1"/>
    </xf>
    <xf numFmtId="0" fontId="114" fillId="0" borderId="67" applyAlignment="1" applyProtection="1" pivotButton="0" quotePrefix="0" xfId="59">
      <alignment horizontal="center" vertical="center" wrapText="1"/>
      <protection locked="1" hidden="1"/>
    </xf>
    <xf numFmtId="0" fontId="114" fillId="0" borderId="68" applyAlignment="1" applyProtection="1" pivotButton="0" quotePrefix="0" xfId="59">
      <alignment horizontal="center" vertical="center" wrapText="1"/>
      <protection locked="1" hidden="1"/>
    </xf>
    <xf numFmtId="0" fontId="114" fillId="0" borderId="12" applyAlignment="1" applyProtection="1" pivotButton="0" quotePrefix="0" xfId="59">
      <alignment horizontal="center" vertical="center" wrapText="1"/>
      <protection locked="1" hidden="1"/>
    </xf>
    <xf numFmtId="0" fontId="114" fillId="0" borderId="13" applyAlignment="1" applyProtection="1" pivotButton="0" quotePrefix="0" xfId="59">
      <alignment horizontal="center" vertical="center" wrapText="1"/>
      <protection locked="1" hidden="1"/>
    </xf>
    <xf numFmtId="0" fontId="114" fillId="0" borderId="14" applyAlignment="1" applyProtection="1" pivotButton="0" quotePrefix="0" xfId="59">
      <alignment horizontal="center" vertical="center" wrapText="1"/>
      <protection locked="1" hidden="1"/>
    </xf>
    <xf numFmtId="0" fontId="52" fillId="0" borderId="0" applyAlignment="1" applyProtection="1" pivotButton="0" quotePrefix="0" xfId="59">
      <alignment horizontal="left" vertical="top" wrapText="1"/>
      <protection locked="1" hidden="1"/>
    </xf>
    <xf numFmtId="0" fontId="84" fillId="0" borderId="22" applyAlignment="1" applyProtection="1" pivotButton="0" quotePrefix="0" xfId="59">
      <alignment horizontal="center" vertical="center"/>
      <protection locked="1" hidden="1"/>
    </xf>
    <xf numFmtId="0" fontId="71" fillId="0" borderId="22" applyAlignment="1" applyProtection="1" pivotButton="0" quotePrefix="0" xfId="59">
      <alignment horizontal="center" vertical="center"/>
      <protection locked="1" hidden="1"/>
    </xf>
    <xf numFmtId="166" fontId="71" fillId="0" borderId="22" applyAlignment="1" applyProtection="1" pivotButton="0" quotePrefix="0" xfId="59">
      <alignment horizontal="center" vertical="center"/>
      <protection locked="1" hidden="1"/>
    </xf>
    <xf numFmtId="187" fontId="71" fillId="0" borderId="22" applyAlignment="1" applyProtection="1" pivotButton="0" quotePrefix="0" xfId="59">
      <alignment horizontal="center" wrapText="1"/>
      <protection locked="1" hidden="1"/>
    </xf>
    <xf numFmtId="0" fontId="46" fillId="0" borderId="0" applyAlignment="1" pivotButton="0" quotePrefix="0" xfId="45">
      <alignment vertical="center"/>
    </xf>
    <xf numFmtId="0" fontId="47" fillId="0" borderId="0" applyAlignment="1" applyProtection="1" pivotButton="0" quotePrefix="0" xfId="0">
      <alignment horizontal="left" vertical="center"/>
      <protection locked="0" hidden="0"/>
    </xf>
    <xf numFmtId="0" fontId="44"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0" fillId="0" borderId="0" applyAlignment="1" applyProtection="1" pivotButton="0" quotePrefix="1" xfId="53">
      <alignment horizontal="left" vertical="top" wrapText="1"/>
      <protection locked="0" hidden="0"/>
    </xf>
    <xf numFmtId="0" fontId="0" fillId="33" borderId="27" applyAlignment="1" pivotButton="0" quotePrefix="0" xfId="108">
      <alignment horizontal="left"/>
    </xf>
    <xf numFmtId="0" fontId="44" fillId="33" borderId="67" applyAlignment="1" pivotButton="0" quotePrefix="0" xfId="108">
      <alignment horizontal="left"/>
    </xf>
    <xf numFmtId="0" fontId="44" fillId="33" borderId="29" applyAlignment="1" pivotButton="0" quotePrefix="0" xfId="108">
      <alignment horizontal="left"/>
    </xf>
    <xf numFmtId="0" fontId="44" fillId="33" borderId="12" applyAlignment="1" pivotButton="0" quotePrefix="0" xfId="108">
      <alignment horizontal="left"/>
    </xf>
    <xf numFmtId="0" fontId="44" fillId="33" borderId="13" applyAlignment="1" pivotButton="0" quotePrefix="0" xfId="108">
      <alignment horizontal="left"/>
    </xf>
    <xf numFmtId="0" fontId="44" fillId="33" borderId="18" applyAlignment="1" pivotButton="0" quotePrefix="0" xfId="108">
      <alignment horizontal="left"/>
    </xf>
    <xf numFmtId="0" fontId="0" fillId="0" borderId="12" applyAlignment="1" pivotButton="0" quotePrefix="0" xfId="108">
      <alignment horizontal="center"/>
    </xf>
    <xf numFmtId="0" fontId="44" fillId="0" borderId="13" applyAlignment="1" pivotButton="0" quotePrefix="0" xfId="108">
      <alignment horizontal="center"/>
    </xf>
    <xf numFmtId="0" fontId="44" fillId="0" borderId="13" applyAlignment="1" pivotButton="0" quotePrefix="0" xfId="108">
      <alignment horizontal="left"/>
    </xf>
    <xf numFmtId="3" fontId="44" fillId="0" borderId="19" applyAlignment="1" pivotButton="0" quotePrefix="0" xfId="57">
      <alignment horizontal="center" vertical="center" wrapText="1"/>
    </xf>
    <xf numFmtId="3" fontId="44" fillId="0" borderId="13" applyAlignment="1" pivotButton="0" quotePrefix="0" xfId="57">
      <alignment horizontal="center" vertical="center" wrapText="1"/>
    </xf>
    <xf numFmtId="164" fontId="44" fillId="0" borderId="19" applyAlignment="1" pivotButton="0" quotePrefix="0" xfId="108">
      <alignment horizontal="center"/>
    </xf>
    <xf numFmtId="164" fontId="44" fillId="0" borderId="13" applyAlignment="1" pivotButton="0" quotePrefix="0" xfId="108">
      <alignment horizontal="center"/>
    </xf>
    <xf numFmtId="164" fontId="44" fillId="0" borderId="14" applyAlignment="1" pivotButton="0" quotePrefix="0" xfId="108">
      <alignment horizontal="center"/>
    </xf>
    <xf numFmtId="0" fontId="0" fillId="0" borderId="27" applyAlignment="1" pivotButton="0" quotePrefix="0" xfId="108">
      <alignment horizontal="center"/>
    </xf>
    <xf numFmtId="0" fontId="44" fillId="0" borderId="67" applyAlignment="1" pivotButton="0" quotePrefix="0" xfId="108">
      <alignment horizontal="center"/>
    </xf>
    <xf numFmtId="0" fontId="0" fillId="0" borderId="67" applyAlignment="1" pivotButton="0" quotePrefix="0" xfId="108">
      <alignment horizontal="left"/>
    </xf>
    <xf numFmtId="0" fontId="44" fillId="0" borderId="67" applyAlignment="1" pivotButton="0" quotePrefix="0" xfId="108">
      <alignment horizontal="left"/>
    </xf>
    <xf numFmtId="0" fontId="44" fillId="0" borderId="29" applyAlignment="1" pivotButton="0" quotePrefix="0" xfId="108">
      <alignment horizontal="left"/>
    </xf>
    <xf numFmtId="3" fontId="44" fillId="0" borderId="0" applyAlignment="1" pivotButton="0" quotePrefix="0" xfId="57">
      <alignment horizontal="center" vertical="center" wrapText="1"/>
    </xf>
    <xf numFmtId="164" fontId="44" fillId="0" borderId="17" applyAlignment="1" pivotButton="0" quotePrefix="0" xfId="108">
      <alignment horizontal="center"/>
    </xf>
    <xf numFmtId="164" fontId="44" fillId="0" borderId="0" applyAlignment="1" pivotButton="0" quotePrefix="0" xfId="108">
      <alignment horizontal="center"/>
    </xf>
    <xf numFmtId="164" fontId="44" fillId="0" borderId="11" applyAlignment="1" pivotButton="0" quotePrefix="0" xfId="108">
      <alignment horizontal="center"/>
    </xf>
    <xf numFmtId="3" fontId="0" fillId="0" borderId="67" applyAlignment="1" pivotButton="0" quotePrefix="0" xfId="57">
      <alignment horizontal="center" vertical="center" wrapText="1"/>
    </xf>
    <xf numFmtId="3" fontId="44" fillId="0" borderId="67" applyAlignment="1" pivotButton="0" quotePrefix="0" xfId="57">
      <alignment horizontal="center" vertical="center" wrapText="1"/>
    </xf>
    <xf numFmtId="164" fontId="44" fillId="0" borderId="67" applyAlignment="1" pivotButton="0" quotePrefix="0" xfId="108">
      <alignment horizontal="center"/>
    </xf>
    <xf numFmtId="164" fontId="44" fillId="0" borderId="0" applyAlignment="1" pivotButton="0" quotePrefix="0" xfId="108">
      <alignment horizontal="center" vertical="center"/>
    </xf>
    <xf numFmtId="0" fontId="44" fillId="33" borderId="67" applyAlignment="1" pivotButton="0" quotePrefix="0" xfId="57">
      <alignment horizontal="center" wrapText="1"/>
    </xf>
    <xf numFmtId="0" fontId="44" fillId="33" borderId="13" applyAlignment="1" pivotButton="0" quotePrefix="0" xfId="57">
      <alignment horizontal="center" wrapText="1"/>
    </xf>
    <xf numFmtId="0" fontId="44" fillId="33" borderId="28" applyAlignment="1" pivotButton="0" quotePrefix="0" xfId="57">
      <alignment horizontal="center" wrapText="1"/>
    </xf>
    <xf numFmtId="0" fontId="44" fillId="33" borderId="68" applyAlignment="1" pivotButton="0" quotePrefix="0" xfId="57">
      <alignment horizontal="center" wrapText="1"/>
    </xf>
    <xf numFmtId="0" fontId="44" fillId="33" borderId="19" applyAlignment="1" pivotButton="0" quotePrefix="0" xfId="57">
      <alignment horizontal="center" wrapText="1"/>
    </xf>
    <xf numFmtId="0" fontId="44" fillId="33" borderId="14" applyAlignment="1" pivotButton="0" quotePrefix="0" xfId="57">
      <alignment horizontal="center" wrapText="1"/>
    </xf>
    <xf numFmtId="188" fontId="71" fillId="0" borderId="22" applyAlignment="1" applyProtection="1" pivotButton="0" quotePrefix="0" xfId="59">
      <alignment horizontal="center" vertical="center" wrapText="1"/>
      <protection locked="1" hidden="1"/>
    </xf>
    <xf numFmtId="1" fontId="51" fillId="0" borderId="0" applyAlignment="1" pivotButton="0" quotePrefix="0" xfId="58">
      <alignment horizontal="center"/>
    </xf>
    <xf numFmtId="174" fontId="51" fillId="0" borderId="0" applyAlignment="1" pivotButton="0" quotePrefix="0" xfId="58">
      <alignment horizontal="center"/>
    </xf>
    <xf numFmtId="174" fontId="51" fillId="0" borderId="16" applyAlignment="1" pivotButton="0" quotePrefix="0" xfId="58">
      <alignment horizontal="center"/>
    </xf>
    <xf numFmtId="173" fontId="44" fillId="0" borderId="17" applyAlignment="1" pivotButton="0" quotePrefix="0" xfId="58">
      <alignment horizontal="right" indent="1"/>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pivotButton="0" quotePrefix="0" xfId="58">
      <alignment horizontal="center"/>
    </xf>
    <xf numFmtId="1" fontId="51" fillId="0" borderId="13" applyAlignment="1" applyProtection="1" pivotButton="0" quotePrefix="0" xfId="58">
      <alignment horizontal="center"/>
      <protection locked="0" hidden="0"/>
    </xf>
    <xf numFmtId="174" fontId="51" fillId="0" borderId="13" applyAlignment="1" pivotButton="0" quotePrefix="0" xfId="58">
      <alignment horizontal="center"/>
    </xf>
    <xf numFmtId="174" fontId="51" fillId="0" borderId="18" applyAlignment="1" pivotButton="0" quotePrefix="0" xfId="58">
      <alignment horizontal="center"/>
    </xf>
    <xf numFmtId="173" fontId="44" fillId="0" borderId="19" applyAlignment="1" pivotButton="0" quotePrefix="0" xfId="58">
      <alignment horizontal="right" indent="1"/>
    </xf>
    <xf numFmtId="173" fontId="44" fillId="0" borderId="13" applyAlignment="1" pivotButton="0" quotePrefix="0" xfId="58">
      <alignment horizontal="right" indent="1"/>
    </xf>
    <xf numFmtId="173" fontId="44" fillId="0" borderId="14" applyAlignment="1" pivotButton="0" quotePrefix="0" xfId="58">
      <alignment horizontal="right" indent="1"/>
    </xf>
    <xf numFmtId="173" fontId="44" fillId="0" borderId="67" applyAlignment="1" applyProtection="1" pivotButton="0" quotePrefix="0" xfId="58">
      <alignment horizontal="center" vertical="center"/>
      <protection locked="1" hidden="1"/>
    </xf>
    <xf numFmtId="0" fontId="51" fillId="0" borderId="13" applyAlignment="1" pivotButton="0" quotePrefix="0" xfId="58">
      <alignment horizontal="left"/>
    </xf>
    <xf numFmtId="3" fontId="44" fillId="0" borderId="13" applyAlignment="1" applyProtection="1" pivotButton="0" quotePrefix="0" xfId="58">
      <alignment horizontal="center" vertical="center"/>
      <protection locked="0" hidden="0"/>
    </xf>
    <xf numFmtId="173" fontId="44" fillId="0" borderId="13" applyAlignment="1" applyProtection="1" pivotButton="0" quotePrefix="0" xfId="58">
      <alignment horizontal="center" vertical="center"/>
      <protection locked="0" hidden="0"/>
    </xf>
    <xf numFmtId="0" fontId="48" fillId="36" borderId="0" applyAlignment="1" pivotButton="0" quotePrefix="0" xfId="58">
      <alignment horizontal="left" vertical="center"/>
    </xf>
    <xf numFmtId="0" fontId="49" fillId="36" borderId="0" applyAlignment="1" pivotButton="0" quotePrefix="0" xfId="58">
      <alignment horizontal="left" vertical="center"/>
    </xf>
    <xf numFmtId="1" fontId="51" fillId="0" borderId="67"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73" fontId="44" fillId="0" borderId="28" applyAlignment="1" pivotButton="0" quotePrefix="0" xfId="58">
      <alignment horizontal="right" indent="1"/>
    </xf>
    <xf numFmtId="173" fontId="44" fillId="0" borderId="67" applyAlignment="1" pivotButton="0" quotePrefix="0" xfId="58">
      <alignment horizontal="right" indent="1"/>
    </xf>
    <xf numFmtId="173" fontId="44" fillId="0" borderId="68" applyAlignment="1" pivotButton="0" quotePrefix="0" xfId="58">
      <alignment horizontal="right" indent="1"/>
    </xf>
    <xf numFmtId="174" fontId="51" fillId="0" borderId="67"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4" fontId="51" fillId="0" borderId="30" applyAlignment="1" applyProtection="1" pivotButton="0" quotePrefix="0" xfId="58">
      <alignment horizontal="center"/>
      <protection locked="0" hidden="0"/>
    </xf>
    <xf numFmtId="0" fontId="51" fillId="33" borderId="27" applyAlignment="1" applyProtection="1" pivotButton="0" quotePrefix="0" xfId="58">
      <alignment horizontal="left"/>
      <protection locked="0" hidden="0"/>
    </xf>
    <xf numFmtId="0" fontId="51" fillId="33" borderId="67" applyAlignment="1" applyProtection="1" pivotButton="0" quotePrefix="0" xfId="58">
      <alignment horizontal="left"/>
      <protection locked="0" hidden="0"/>
    </xf>
    <xf numFmtId="0" fontId="51" fillId="33" borderId="12" applyAlignment="1" applyProtection="1" pivotButton="0" quotePrefix="0" xfId="58">
      <alignment horizontal="left"/>
      <protection locked="0" hidden="0"/>
    </xf>
    <xf numFmtId="0" fontId="51" fillId="33" borderId="13" applyAlignment="1" applyProtection="1" pivotButton="0" quotePrefix="0" xfId="58">
      <alignment horizontal="left"/>
      <protection locked="0" hidden="0"/>
    </xf>
    <xf numFmtId="0" fontId="51" fillId="33" borderId="67" applyAlignment="1" applyProtection="1" pivotButton="0" quotePrefix="0" xfId="58">
      <alignment horizontal="center"/>
      <protection locked="0" hidden="0"/>
    </xf>
    <xf numFmtId="0" fontId="51" fillId="33" borderId="13" applyAlignment="1" applyProtection="1" pivotButton="0" quotePrefix="0" xfId="58">
      <alignment horizontal="center"/>
      <protection locked="0" hidden="0"/>
    </xf>
    <xf numFmtId="0" fontId="51" fillId="33" borderId="67" applyAlignment="1" applyProtection="1" pivotButton="0" quotePrefix="0" xfId="58">
      <alignment horizontal="center" wrapText="1"/>
      <protection locked="0" hidden="0"/>
    </xf>
    <xf numFmtId="0" fontId="51" fillId="33" borderId="13" applyAlignment="1" applyProtection="1" pivotButton="0" quotePrefix="0" xfId="58">
      <alignment horizontal="center" wrapText="1"/>
      <protection locked="0" hidden="0"/>
    </xf>
    <xf numFmtId="165" fontId="44" fillId="33" borderId="67" applyAlignment="1" pivotButton="0" quotePrefix="0" xfId="58">
      <alignment horizontal="center" wrapText="1"/>
    </xf>
    <xf numFmtId="165" fontId="44" fillId="33" borderId="68" applyAlignment="1" pivotButton="0" quotePrefix="0" xfId="58">
      <alignment horizontal="center" wrapText="1"/>
    </xf>
    <xf numFmtId="165" fontId="44" fillId="33" borderId="13" applyAlignment="1" pivotButton="0" quotePrefix="0" xfId="58">
      <alignment horizontal="center" wrapText="1"/>
    </xf>
    <xf numFmtId="165" fontId="44" fillId="33" borderId="14" applyAlignment="1" pivotButton="0" quotePrefix="0" xfId="58">
      <alignment horizontal="center" wrapText="1"/>
    </xf>
    <xf numFmtId="2" fontId="51" fillId="0" borderId="0"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left" wrapText="1"/>
    </xf>
    <xf numFmtId="1" fontId="51" fillId="0" borderId="0"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44" fillId="0" borderId="0" applyAlignment="1" applyProtection="1" pivotButton="0" quotePrefix="0" xfId="58">
      <alignment horizontal="center" vertical="center"/>
      <protection locked="1" hidden="1"/>
    </xf>
    <xf numFmtId="0"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 fontId="44" fillId="0" borderId="0" applyAlignment="1" pivotButton="0" quotePrefix="0" xfId="58">
      <alignment horizontal="center" wrapText="1"/>
    </xf>
    <xf numFmtId="0" fontId="52" fillId="0" borderId="0" applyAlignment="1" pivotButton="0" quotePrefix="0" xfId="43">
      <alignment horizontal="left" vertical="top" wrapText="1"/>
    </xf>
    <xf numFmtId="0" fontId="46" fillId="0" borderId="67" applyAlignment="1" pivotButton="0" quotePrefix="0" xfId="58">
      <alignment horizontal="left"/>
    </xf>
    <xf numFmtId="3" fontId="54" fillId="0" borderId="67" applyAlignment="1" pivotButton="0" quotePrefix="0" xfId="58">
      <alignment horizontal="right"/>
    </xf>
    <xf numFmtId="0" fontId="54" fillId="0" borderId="67" applyAlignment="1" pivotButton="0" quotePrefix="0" xfId="58">
      <alignment horizontal="right"/>
    </xf>
    <xf numFmtId="0" fontId="46" fillId="0" borderId="67" applyAlignment="1" applyProtection="1" pivotButton="0" quotePrefix="0" xfId="58">
      <alignment horizontal="center"/>
      <protection locked="0" hidden="0"/>
    </xf>
    <xf numFmtId="3" fontId="54" fillId="0" borderId="67" applyAlignment="1" applyProtection="1" pivotButton="0" quotePrefix="0" xfId="58">
      <alignment horizontal="right"/>
      <protection locked="0" hidden="0"/>
    </xf>
    <xf numFmtId="2" fontId="44" fillId="0" borderId="45" applyAlignment="1" pivotButton="0" quotePrefix="0" xfId="121">
      <alignment horizontal="center" vertical="center"/>
    </xf>
    <xf numFmtId="2" fontId="44" fillId="0" borderId="0" applyAlignment="1" pivotButton="0" quotePrefix="0" xfId="121">
      <alignment horizontal="center" vertical="center"/>
    </xf>
    <xf numFmtId="0" fontId="44" fillId="0" borderId="0" applyAlignment="1" pivotButton="0" quotePrefix="0" xfId="121">
      <alignment horizontal="left" vertical="center"/>
    </xf>
    <xf numFmtId="0" fontId="44" fillId="0" borderId="11" applyAlignment="1" pivotButton="0" quotePrefix="0" xfId="121">
      <alignment horizontal="left" vertical="center"/>
    </xf>
    <xf numFmtId="174" fontId="51" fillId="0" borderId="0" applyAlignment="1" pivotButton="0" quotePrefix="0" xfId="58">
      <alignment horizontal="center"/>
    </xf>
    <xf numFmtId="174" fontId="51" fillId="0" borderId="16" applyAlignment="1" pivotButton="0" quotePrefix="0" xfId="58">
      <alignment horizontal="center"/>
    </xf>
    <xf numFmtId="0" fontId="44" fillId="33" borderId="20" applyAlignment="1" pivotButton="0" quotePrefix="0" xfId="58">
      <alignment horizontal="center" vertical="top" wrapText="1"/>
    </xf>
    <xf numFmtId="0" fontId="44" fillId="33" borderId="21" applyAlignment="1" pivotButton="0" quotePrefix="0" xfId="58">
      <alignment horizontal="center" vertical="top" wrapText="1"/>
    </xf>
    <xf numFmtId="0" fontId="44" fillId="0" borderId="21" applyAlignment="1" pivotButton="0" quotePrefix="0" xfId="58">
      <alignment horizontal="center" vertical="center" wrapText="1"/>
    </xf>
    <xf numFmtId="0" fontId="44" fillId="0" borderId="15" applyAlignment="1" pivotButton="0" quotePrefix="0" xfId="58">
      <alignment horizontal="center" vertical="center" wrapText="1"/>
    </xf>
    <xf numFmtId="2" fontId="44" fillId="0" borderId="12" applyAlignment="1" pivotButton="0" quotePrefix="0" xfId="121">
      <alignment horizontal="center" vertical="center"/>
    </xf>
    <xf numFmtId="2" fontId="44" fillId="0" borderId="13" applyAlignment="1" pivotButton="0" quotePrefix="0" xfId="121">
      <alignment horizontal="center" vertical="center"/>
    </xf>
    <xf numFmtId="0" fontId="44" fillId="0" borderId="13" applyAlignment="1" pivotButton="0" quotePrefix="0" xfId="121">
      <alignment horizontal="left" vertical="center"/>
    </xf>
    <xf numFmtId="0" fontId="44" fillId="0" borderId="14" applyAlignment="1" pivotButton="0" quotePrefix="0" xfId="121">
      <alignment horizontal="left" vertical="center"/>
    </xf>
    <xf numFmtId="174" fontId="51" fillId="0" borderId="13" applyAlignment="1" pivotButton="0" quotePrefix="0" xfId="58">
      <alignment horizontal="center"/>
    </xf>
    <xf numFmtId="174" fontId="51" fillId="0" borderId="18" applyAlignment="1" pivotButton="0" quotePrefix="0" xfId="58">
      <alignment horizontal="center"/>
    </xf>
    <xf numFmtId="189" fontId="44" fillId="0" borderId="21" applyAlignment="1" pivotButton="0" quotePrefix="0" xfId="58">
      <alignment horizontal="center" vertical="center" wrapText="1"/>
    </xf>
    <xf numFmtId="189" fontId="44" fillId="0" borderId="15" applyAlignment="1" pivotButton="0" quotePrefix="0" xfId="58">
      <alignment horizontal="center" vertical="center" wrapText="1"/>
    </xf>
    <xf numFmtId="0" fontId="51" fillId="33" borderId="12" applyAlignment="1" pivotButton="0" quotePrefix="0" xfId="58">
      <alignment horizontal="center"/>
    </xf>
    <xf numFmtId="0" fontId="51" fillId="33" borderId="13" applyAlignment="1" pivotButton="0" quotePrefix="0" xfId="58">
      <alignment horizontal="center"/>
    </xf>
    <xf numFmtId="0" fontId="51" fillId="33" borderId="19" applyAlignment="1" pivotButton="0" quotePrefix="0" xfId="58">
      <alignment horizontal="center"/>
    </xf>
    <xf numFmtId="0" fontId="51" fillId="33" borderId="18" applyAlignment="1" pivotButton="0" quotePrefix="0" xfId="58">
      <alignment horizontal="center"/>
    </xf>
    <xf numFmtId="0" fontId="51" fillId="33" borderId="14" applyAlignment="1" pivotButton="0" quotePrefix="0" xfId="58">
      <alignment horizontal="center"/>
    </xf>
    <xf numFmtId="167" fontId="44" fillId="0" borderId="21" applyAlignment="1" pivotButton="0" quotePrefix="0" xfId="58">
      <alignment horizontal="center" vertical="center" wrapText="1"/>
    </xf>
    <xf numFmtId="167" fontId="44" fillId="0" borderId="15" applyAlignment="1" pivotButton="0" quotePrefix="0" xfId="58">
      <alignment horizontal="center" vertical="center" wrapText="1"/>
    </xf>
    <xf numFmtId="2" fontId="0" fillId="0" borderId="27" applyAlignment="1" pivotButton="0" quotePrefix="0" xfId="121">
      <alignment horizontal="center" vertical="center"/>
    </xf>
    <xf numFmtId="2" fontId="44" fillId="0" borderId="67" applyAlignment="1" pivotButton="0" quotePrefix="0" xfId="121">
      <alignment horizontal="center" vertical="center"/>
    </xf>
    <xf numFmtId="0" fontId="44" fillId="0" borderId="67" applyAlignment="1" pivotButton="0" quotePrefix="0" xfId="121">
      <alignment horizontal="left" vertical="center"/>
    </xf>
    <xf numFmtId="0" fontId="44" fillId="0" borderId="68" applyAlignment="1" pivotButton="0" quotePrefix="0" xfId="121">
      <alignment horizontal="left" vertical="center"/>
    </xf>
    <xf numFmtId="174" fontId="51" fillId="0" borderId="28"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64" fontId="51" fillId="0" borderId="28" applyAlignment="1" pivotButton="0" quotePrefix="0" xfId="58">
      <alignment horizontal="center" vertical="center" wrapText="1"/>
    </xf>
    <xf numFmtId="164" fontId="51" fillId="0" borderId="67" applyAlignment="1" pivotButton="0" quotePrefix="0" xfId="58">
      <alignment horizontal="center" vertical="center" wrapText="1"/>
    </xf>
    <xf numFmtId="164" fontId="51" fillId="0" borderId="68" applyAlignment="1" pivotButton="0" quotePrefix="0" xfId="58">
      <alignment horizontal="center" vertical="center" wrapText="1"/>
    </xf>
    <xf numFmtId="164" fontId="51" fillId="0" borderId="17" applyAlignment="1" pivotButton="0" quotePrefix="0" xfId="58">
      <alignment horizontal="center" vertical="center" wrapText="1"/>
    </xf>
    <xf numFmtId="164" fontId="51" fillId="0" borderId="0" applyAlignment="1" pivotButton="0" quotePrefix="0" xfId="58">
      <alignment horizontal="center" vertical="center" wrapText="1"/>
    </xf>
    <xf numFmtId="164" fontId="51" fillId="0" borderId="11" applyAlignment="1" pivotButton="0" quotePrefix="0" xfId="58">
      <alignment horizontal="center" vertical="center" wrapText="1"/>
    </xf>
    <xf numFmtId="164" fontId="51" fillId="0" borderId="19" applyAlignment="1" pivotButton="0" quotePrefix="0" xfId="58">
      <alignment horizontal="center" vertical="center" wrapText="1"/>
    </xf>
    <xf numFmtId="164" fontId="51" fillId="0" borderId="13" applyAlignment="1" pivotButton="0" quotePrefix="0" xfId="58">
      <alignment horizontal="center" vertical="center" wrapText="1"/>
    </xf>
    <xf numFmtId="164" fontId="51" fillId="0" borderId="14" applyAlignment="1" pivotButton="0" quotePrefix="0" xfId="58">
      <alignment horizontal="center" vertical="center" wrapText="1"/>
    </xf>
    <xf numFmtId="0" fontId="44" fillId="33" borderId="34" applyAlignment="1" applyProtection="1" pivotButton="0" quotePrefix="0" xfId="58">
      <alignment horizontal="center"/>
      <protection locked="0" hidden="0"/>
    </xf>
    <xf numFmtId="0" fontId="44" fillId="33" borderId="30" applyAlignment="1" applyProtection="1" pivotButton="0" quotePrefix="0" xfId="58">
      <alignment horizontal="center"/>
      <protection locked="0" hidden="0"/>
    </xf>
    <xf numFmtId="0" fontId="51" fillId="33" borderId="30" applyAlignment="1" pivotButton="0" quotePrefix="0" xfId="58">
      <alignment horizontal="center"/>
    </xf>
    <xf numFmtId="0" fontId="44" fillId="33" borderId="31" applyAlignment="1" applyProtection="1" pivotButton="0" quotePrefix="0" xfId="58">
      <alignment horizontal="center"/>
      <protection locked="0" hidden="0"/>
    </xf>
    <xf numFmtId="0" fontId="44" fillId="33" borderId="33" applyAlignment="1" applyProtection="1" pivotButton="0" quotePrefix="0" xfId="58">
      <alignment horizontal="center"/>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166" fontId="44" fillId="0" borderId="33" applyAlignment="1" pivotButton="0" quotePrefix="0" xfId="58">
      <alignment horizontal="center" vertical="center"/>
    </xf>
    <xf numFmtId="0" fontId="46" fillId="0" borderId="0" applyAlignment="1" pivotButton="0" quotePrefix="0" xfId="58">
      <alignment horizontal="left" vertical="center"/>
    </xf>
    <xf numFmtId="0" fontId="51" fillId="0" borderId="0" applyAlignment="1" applyProtection="1" pivotButton="0" quotePrefix="0" xfId="58">
      <alignment horizontal="left" vertical="top" wrapText="1"/>
      <protection locked="0" hidden="0"/>
    </xf>
    <xf numFmtId="0" fontId="0" fillId="0" borderId="0" applyAlignment="1" applyProtection="1" pivotButton="0" quotePrefix="0" xfId="58">
      <alignment horizontal="left" vertical="top" wrapText="1"/>
      <protection locked="0" hidden="0"/>
    </xf>
    <xf numFmtId="0" fontId="44" fillId="0" borderId="0" applyAlignment="1" applyProtection="1" pivotButton="0" quotePrefix="0" xfId="58">
      <alignment horizontal="left" vertical="top" wrapText="1"/>
      <protection locked="0" hidden="0"/>
    </xf>
    <xf numFmtId="0" fontId="51" fillId="0" borderId="0" applyAlignment="1" pivotButton="0" quotePrefix="0" xfId="42">
      <alignment horizontal="left" vertical="top" wrapText="1"/>
    </xf>
    <xf numFmtId="0" fontId="49" fillId="36" borderId="0" applyAlignment="1" applyProtection="1" pivotButton="0" quotePrefix="0" xfId="58">
      <alignment horizontal="left" vertical="center"/>
      <protection locked="0" hidden="0"/>
    </xf>
    <xf numFmtId="0" fontId="50" fillId="0" borderId="0" applyAlignment="1" pivotButton="0" quotePrefix="0" xfId="58">
      <alignment horizontal="left" vertical="center"/>
    </xf>
    <xf numFmtId="0" fontId="45" fillId="0" borderId="0" applyAlignment="1" pivotButton="0" quotePrefix="0" xfId="47">
      <alignment horizontal="center" vertical="center" wrapText="1"/>
    </xf>
    <xf numFmtId="0" fontId="2" fillId="0" borderId="0" applyAlignment="1" applyProtection="1" pivotButton="0" quotePrefix="0" xfId="58">
      <alignment horizontal="left" vertical="center"/>
      <protection locked="0" hidden="0"/>
    </xf>
    <xf numFmtId="0" fontId="47" fillId="0" borderId="0" applyAlignment="1" applyProtection="1" pivotButton="0" quotePrefix="0" xfId="58">
      <alignment horizontal="left" vertical="center"/>
      <protection locked="0" hidden="0"/>
    </xf>
    <xf numFmtId="0" fontId="47" fillId="0" borderId="0" applyAlignment="1" pivotButton="0" quotePrefix="0" xfId="42">
      <alignment horizontal="left" vertical="top" wrapText="1"/>
    </xf>
    <xf numFmtId="0" fontId="46" fillId="0" borderId="0" applyAlignment="1" pivotButton="0" quotePrefix="0" xfId="58">
      <alignment horizontal="right" vertical="center"/>
    </xf>
    <xf numFmtId="0" fontId="52" fillId="0" borderId="0" applyAlignment="1" pivotButton="0" quotePrefix="0" xfId="106">
      <alignment horizontal="left" vertical="top" wrapText="1"/>
    </xf>
    <xf numFmtId="0" fontId="44" fillId="0" borderId="0" applyAlignment="1" applyProtection="1" pivotButton="0" quotePrefix="0" xfId="57">
      <alignment horizontal="left" vertical="center"/>
      <protection locked="0" hidden="0"/>
    </xf>
    <xf numFmtId="0" fontId="44" fillId="0" borderId="0" applyAlignment="1" applyProtection="1" pivotButton="0" quotePrefix="1" xfId="57">
      <alignment horizontal="left" vertical="top" wrapText="1"/>
      <protection locked="0" hidden="0"/>
    </xf>
    <xf numFmtId="0" fontId="44" fillId="33" borderId="31" applyAlignment="1" applyProtection="1" pivotButton="0" quotePrefix="0" xfId="57">
      <alignment horizontal="center"/>
      <protection locked="0" hidden="0"/>
    </xf>
    <xf numFmtId="0" fontId="44" fillId="33" borderId="30" applyAlignment="1" applyProtection="1" pivotButton="0" quotePrefix="0" xfId="57">
      <alignment horizontal="center"/>
      <protection locked="0" hidden="0"/>
    </xf>
    <xf numFmtId="0" fontId="44" fillId="33" borderId="32" applyAlignment="1" applyProtection="1" pivotButton="0" quotePrefix="0" xfId="57">
      <alignment horizontal="center"/>
      <protection locked="0" hidden="0"/>
    </xf>
    <xf numFmtId="0" fontId="44" fillId="33" borderId="33" applyAlignment="1" applyProtection="1" pivotButton="0" quotePrefix="0" xfId="57">
      <alignment horizontal="center"/>
      <protection locked="0" hidden="0"/>
    </xf>
    <xf numFmtId="166" fontId="44" fillId="0" borderId="28" applyAlignment="1" pivotButton="0" quotePrefix="0" xfId="57">
      <alignment horizontal="center" vertical="center"/>
    </xf>
    <xf numFmtId="166" fontId="44" fillId="0" borderId="67" applyAlignment="1" pivotButton="0" quotePrefix="0" xfId="57">
      <alignment horizontal="center" vertical="center"/>
    </xf>
    <xf numFmtId="166" fontId="44" fillId="0" borderId="68" applyAlignment="1" pivotButton="0" quotePrefix="0" xfId="57">
      <alignment horizontal="center" vertical="center"/>
    </xf>
    <xf numFmtId="0" fontId="44" fillId="0" borderId="45" applyAlignment="1" pivotButton="0" quotePrefix="0" xfId="62">
      <alignment horizontal="center"/>
    </xf>
    <xf numFmtId="0" fontId="44" fillId="0" borderId="0" applyAlignment="1" pivotButton="0" quotePrefix="0" xfId="62">
      <alignment horizontal="center"/>
    </xf>
    <xf numFmtId="0" fontId="44" fillId="0" borderId="0" applyAlignment="1" pivotButton="0" quotePrefix="0" xfId="62">
      <alignment horizontal="left"/>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 applyAlignment="1" pivotButton="0" quotePrefix="0" xfId="57">
      <alignment horizontal="center" vertical="center"/>
    </xf>
    <xf numFmtId="166" fontId="44" fillId="0" borderId="11" applyAlignment="1" pivotButton="0" quotePrefix="0" xfId="57">
      <alignment horizontal="center" vertical="center"/>
    </xf>
    <xf numFmtId="0" fontId="44" fillId="0" borderId="27" applyAlignment="1" pivotButton="0" quotePrefix="0" xfId="62">
      <alignment horizontal="center"/>
    </xf>
    <xf numFmtId="0" fontId="44" fillId="0" borderId="67" applyAlignment="1" pivotButton="0" quotePrefix="0" xfId="62">
      <alignment horizontal="center"/>
    </xf>
    <xf numFmtId="0" fontId="44" fillId="0" borderId="67" applyAlignment="1" pivotButton="0" quotePrefix="0" xfId="62">
      <alignment horizontal="left"/>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29" applyAlignment="1" pivotButton="0" quotePrefix="0" xfId="57">
      <alignment horizontal="center" vertical="center"/>
    </xf>
    <xf numFmtId="0" fontId="44" fillId="0" borderId="12" applyAlignment="1" pivotButton="0" quotePrefix="0" xfId="62">
      <alignment horizontal="center"/>
    </xf>
    <xf numFmtId="0" fontId="44" fillId="0" borderId="13" applyAlignment="1" pivotButton="0" quotePrefix="0" xfId="62">
      <alignment horizontal="center"/>
    </xf>
    <xf numFmtId="0" fontId="44" fillId="0" borderId="13" applyAlignment="1" pivotButton="0" quotePrefix="0" xfId="62">
      <alignment horizontal="left"/>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9" applyAlignment="1" pivotButton="0" quotePrefix="0" xfId="57">
      <alignment horizontal="center" vertical="center"/>
    </xf>
    <xf numFmtId="166" fontId="44" fillId="0" borderId="14" applyAlignment="1" pivotButton="0" quotePrefix="0" xfId="57">
      <alignment horizontal="center" vertical="center"/>
    </xf>
    <xf numFmtId="164" fontId="44" fillId="0" borderId="0" applyAlignment="1" pivotButton="0" quotePrefix="0" xfId="106">
      <alignment horizontal="center" vertical="center"/>
    </xf>
    <xf numFmtId="0" fontId="51" fillId="33" borderId="27" applyAlignment="1" pivotButton="0" quotePrefix="0" xfId="106">
      <alignment horizontal="center"/>
    </xf>
    <xf numFmtId="0" fontId="51" fillId="33" borderId="25" applyAlignment="1" pivotButton="0" quotePrefix="0" xfId="106">
      <alignment horizontal="center"/>
    </xf>
    <xf numFmtId="0" fontId="51" fillId="33" borderId="29" applyAlignment="1" pivotButton="0" quotePrefix="0" xfId="106">
      <alignment horizontal="center"/>
    </xf>
    <xf numFmtId="0" fontId="51" fillId="33" borderId="12" applyAlignment="1" pivotButton="0" quotePrefix="0" xfId="106">
      <alignment horizontal="center"/>
    </xf>
    <xf numFmtId="0" fontId="51" fillId="33" borderId="13" applyAlignment="1" pivotButton="0" quotePrefix="0" xfId="106">
      <alignment horizontal="center"/>
    </xf>
    <xf numFmtId="0" fontId="51" fillId="33" borderId="18" applyAlignment="1" pivotButton="0" quotePrefix="0" xfId="106">
      <alignment horizontal="center"/>
    </xf>
    <xf numFmtId="0" fontId="51" fillId="33" borderId="28" applyAlignment="1" pivotButton="0" quotePrefix="0" xfId="106">
      <alignment horizontal="center"/>
    </xf>
    <xf numFmtId="0" fontId="44" fillId="33" borderId="28" applyAlignment="1" applyProtection="1" pivotButton="0" quotePrefix="0" xfId="57">
      <alignment horizontal="center"/>
      <protection locked="0" hidden="0"/>
    </xf>
    <xf numFmtId="0" fontId="44" fillId="33" borderId="25" applyAlignment="1" applyProtection="1" pivotButton="0" quotePrefix="0" xfId="57">
      <alignment horizontal="center"/>
      <protection locked="0" hidden="0"/>
    </xf>
    <xf numFmtId="0" fontId="44" fillId="33" borderId="26" applyAlignment="1" applyProtection="1" pivotButton="0" quotePrefix="0" xfId="57">
      <alignment horizontal="center"/>
      <protection locked="0" hidden="0"/>
    </xf>
    <xf numFmtId="0" fontId="44" fillId="33" borderId="19" applyAlignment="1" applyProtection="1" pivotButton="0" quotePrefix="0" xfId="57">
      <alignment horizontal="center"/>
      <protection locked="0" hidden="0"/>
    </xf>
    <xf numFmtId="0" fontId="44" fillId="33" borderId="13" applyAlignment="1" applyProtection="1" pivotButton="0" quotePrefix="0" xfId="57">
      <alignment horizontal="center"/>
      <protection locked="0" hidden="0"/>
    </xf>
    <xf numFmtId="0" fontId="44" fillId="33" borderId="14" applyAlignment="1" applyProtection="1" pivotButton="0" quotePrefix="0" xfId="57">
      <alignment horizontal="center"/>
      <protection locked="0" hidden="0"/>
    </xf>
    <xf numFmtId="164" fontId="51" fillId="33" borderId="40" applyAlignment="1" pivotButton="0" quotePrefix="0" xfId="106">
      <alignment horizontal="center"/>
    </xf>
    <xf numFmtId="164" fontId="51" fillId="33" borderId="41" applyAlignment="1" pivotButton="0" quotePrefix="0" xfId="106">
      <alignment horizontal="center"/>
    </xf>
    <xf numFmtId="164" fontId="51" fillId="33" borderId="42" applyAlignment="1" pivotButton="0" quotePrefix="0" xfId="106">
      <alignment horizontal="center"/>
    </xf>
    <xf numFmtId="171" fontId="51" fillId="0" borderId="67" applyAlignment="1" pivotButton="0" quotePrefix="0" xfId="106">
      <alignment horizontal="center"/>
    </xf>
    <xf numFmtId="171" fontId="51" fillId="0" borderId="0" applyAlignment="1" pivotButton="0" quotePrefix="0" xfId="106">
      <alignment horizontal="center"/>
    </xf>
    <xf numFmtId="164" fontId="51" fillId="0" borderId="0" applyAlignment="1" pivotButton="0" quotePrefix="0" xfId="106">
      <alignment horizontal="center" vertical="center"/>
    </xf>
    <xf numFmtId="164" fontId="51" fillId="0" borderId="0" applyAlignment="1" pivotButton="0" quotePrefix="0" xfId="106">
      <alignment horizontal="center" vertical="center"/>
    </xf>
    <xf numFmtId="171" fontId="51" fillId="0" borderId="13" applyAlignment="1" pivotButton="0" quotePrefix="0" xfId="106">
      <alignment horizontal="center"/>
    </xf>
    <xf numFmtId="0" fontId="51" fillId="33" borderId="27" applyAlignment="1" pivotButton="0" quotePrefix="0" xfId="106">
      <alignment horizontal="left"/>
    </xf>
    <xf numFmtId="0" fontId="51" fillId="33" borderId="25" applyAlignment="1" pivotButton="0" quotePrefix="0" xfId="106">
      <alignment horizontal="left"/>
    </xf>
    <xf numFmtId="0" fontId="51" fillId="33" borderId="29" applyAlignment="1" pivotButton="0" quotePrefix="0" xfId="106">
      <alignment horizontal="left"/>
    </xf>
    <xf numFmtId="0" fontId="51" fillId="33" borderId="12" applyAlignment="1" pivotButton="0" quotePrefix="0" xfId="106">
      <alignment horizontal="left"/>
    </xf>
    <xf numFmtId="0" fontId="51" fillId="33" borderId="13" applyAlignment="1" pivotButton="0" quotePrefix="0" xfId="106">
      <alignment horizontal="left"/>
    </xf>
    <xf numFmtId="0" fontId="51" fillId="33" borderId="18" applyAlignment="1" pivotButton="0" quotePrefix="0" xfId="106">
      <alignment horizontal="left"/>
    </xf>
    <xf numFmtId="0" fontId="44" fillId="33" borderId="25" applyAlignment="1" pivotButton="0" quotePrefix="0" xfId="57">
      <alignment horizontal="center" wrapText="1"/>
    </xf>
    <xf numFmtId="0" fontId="0" fillId="33" borderId="25" applyAlignment="1" pivotButton="0" quotePrefix="0" xfId="57">
      <alignment horizontal="center" wrapText="1"/>
    </xf>
    <xf numFmtId="0" fontId="44" fillId="33" borderId="29" applyAlignment="1" pivotButton="0" quotePrefix="0" xfId="57">
      <alignment horizontal="center" wrapText="1"/>
    </xf>
    <xf numFmtId="0" fontId="44" fillId="33" borderId="18" applyAlignment="1" pivotButton="0" quotePrefix="0" xfId="57">
      <alignment horizontal="center" wrapText="1"/>
    </xf>
    <xf numFmtId="0" fontId="44" fillId="33" borderId="28" applyAlignment="1" applyProtection="1" pivotButton="0" quotePrefix="0" xfId="59">
      <alignment horizontal="center" vertical="center" wrapText="1"/>
      <protection locked="1" hidden="1"/>
    </xf>
    <xf numFmtId="0" fontId="44" fillId="33" borderId="25" applyAlignment="1" applyProtection="1" pivotButton="0" quotePrefix="0" xfId="59">
      <alignment horizontal="center" vertical="center" wrapText="1"/>
      <protection locked="1" hidden="1"/>
    </xf>
    <xf numFmtId="0" fontId="44" fillId="33" borderId="29" applyAlignment="1" applyProtection="1" pivotButton="0" quotePrefix="0" xfId="59">
      <alignment horizontal="center" vertical="center" wrapText="1"/>
      <protection locked="1" hidden="1"/>
    </xf>
    <xf numFmtId="0" fontId="44" fillId="33" borderId="19" applyAlignment="1" applyProtection="1" pivotButton="0" quotePrefix="0" xfId="59">
      <alignment horizontal="center" vertical="center" wrapText="1"/>
      <protection locked="1" hidden="1"/>
    </xf>
    <xf numFmtId="0" fontId="44" fillId="33" borderId="13" applyAlignment="1" applyProtection="1" pivotButton="0" quotePrefix="0" xfId="59">
      <alignment horizontal="center" vertical="center" wrapText="1"/>
      <protection locked="1" hidden="1"/>
    </xf>
    <xf numFmtId="0" fontId="44" fillId="33" borderId="18" applyAlignment="1" applyProtection="1" pivotButton="0" quotePrefix="0" xfId="59">
      <alignment horizontal="center" vertical="center" wrapText="1"/>
      <protection locked="1" hidden="1"/>
    </xf>
    <xf numFmtId="0" fontId="44" fillId="33" borderId="37" applyAlignment="1" pivotButton="0" quotePrefix="0" xfId="57">
      <alignment horizontal="center" wrapText="1"/>
    </xf>
    <xf numFmtId="0" fontId="44" fillId="33" borderId="38" applyAlignment="1" pivotButton="0" quotePrefix="0" xfId="57">
      <alignment horizontal="center" wrapText="1"/>
    </xf>
    <xf numFmtId="0" fontId="44" fillId="33" borderId="43" applyAlignment="1" pivotButton="0" quotePrefix="0" xfId="57">
      <alignment horizontal="center" wrapText="1"/>
    </xf>
    <xf numFmtId="165" fontId="44" fillId="0" borderId="40" applyAlignment="1" pivotButton="0" quotePrefix="0" xfId="57">
      <alignment horizontal="center"/>
    </xf>
    <xf numFmtId="165" fontId="44" fillId="0" borderId="41" applyAlignment="1" pivotButton="0" quotePrefix="0" xfId="57">
      <alignment horizontal="center"/>
    </xf>
    <xf numFmtId="165" fontId="44" fillId="0" borderId="44" applyAlignment="1" pivotButton="0" quotePrefix="0" xfId="57">
      <alignment horizontal="center"/>
    </xf>
    <xf numFmtId="0" fontId="57" fillId="0" borderId="0" applyAlignment="1" applyProtection="1" pivotButton="0" quotePrefix="0" xfId="59">
      <alignment horizontal="left" vertical="center" wrapText="1"/>
      <protection locked="1" hidden="1"/>
    </xf>
    <xf numFmtId="0" fontId="46" fillId="0" borderId="25" applyAlignment="1" pivotButton="0" quotePrefix="0" xfId="57">
      <alignment horizontal="left"/>
    </xf>
    <xf numFmtId="3" fontId="54" fillId="0" borderId="25" applyAlignment="1" applyProtection="1" pivotButton="0" quotePrefix="0" xfId="57">
      <alignment horizontal="right"/>
      <protection locked="0" hidden="0"/>
    </xf>
    <xf numFmtId="3" fontId="44" fillId="0" borderId="27" applyAlignment="1" pivotButton="0" quotePrefix="0" xfId="57">
      <alignment horizontal="center" vertical="center"/>
    </xf>
    <xf numFmtId="3" fontId="44" fillId="0" borderId="67" applyAlignment="1" pivotButton="0" quotePrefix="0" xfId="57">
      <alignment horizontal="center" vertical="center"/>
    </xf>
    <xf numFmtId="3" fontId="44" fillId="0" borderId="68" applyAlignment="1" pivotButton="0" quotePrefix="0" xfId="57">
      <alignment horizontal="center" vertical="center"/>
    </xf>
    <xf numFmtId="0" fontId="44" fillId="0" borderId="11" applyAlignment="1" pivotButton="0" quotePrefix="0" xfId="62">
      <alignment horizontal="left"/>
    </xf>
    <xf numFmtId="3" fontId="44" fillId="0" borderId="0" applyAlignment="1" pivotButton="0" quotePrefix="0" xfId="57">
      <alignment horizontal="center" vertical="center"/>
    </xf>
    <xf numFmtId="3" fontId="44" fillId="0" borderId="16" applyAlignment="1" pivotButton="0" quotePrefix="0" xfId="57">
      <alignment horizontal="center" vertical="center" wrapText="1"/>
    </xf>
    <xf numFmtId="164" fontId="51" fillId="0" borderId="17" applyAlignment="1" pivotButton="0" quotePrefix="0" xfId="106">
      <alignment horizontal="center"/>
    </xf>
    <xf numFmtId="164" fontId="51" fillId="0" borderId="0" applyAlignment="1" pivotButton="0" quotePrefix="0" xfId="106">
      <alignment horizontal="center"/>
    </xf>
    <xf numFmtId="164" fontId="51" fillId="0" borderId="11" applyAlignment="1" pivotButton="0" quotePrefix="0" xfId="106">
      <alignment horizontal="center"/>
    </xf>
    <xf numFmtId="3" fontId="44" fillId="0" borderId="45" applyAlignment="1" pivotButton="0" quotePrefix="0" xfId="57">
      <alignment horizontal="center" vertical="center"/>
    </xf>
    <xf numFmtId="3" fontId="44" fillId="0" borderId="11" applyAlignment="1" pivotButton="0" quotePrefix="0" xfId="57">
      <alignment horizontal="center" vertical="center"/>
    </xf>
    <xf numFmtId="0" fontId="44" fillId="0" borderId="68" applyAlignment="1" pivotButton="0" quotePrefix="0" xfId="62">
      <alignment horizontal="left"/>
    </xf>
    <xf numFmtId="3" fontId="44" fillId="0" borderId="29" applyAlignment="1" pivotButton="0" quotePrefix="0" xfId="57">
      <alignment horizontal="center" vertical="center" wrapText="1"/>
    </xf>
    <xf numFmtId="164" fontId="51" fillId="0" borderId="28" applyAlignment="1" pivotButton="0" quotePrefix="0" xfId="106">
      <alignment horizontal="center"/>
    </xf>
    <xf numFmtId="164" fontId="51" fillId="0" borderId="67" applyAlignment="1" pivotButton="0" quotePrefix="0" xfId="106">
      <alignment horizontal="center"/>
    </xf>
    <xf numFmtId="164" fontId="51" fillId="0" borderId="68" applyAlignment="1" pivotButton="0" quotePrefix="0" xfId="106">
      <alignment horizontal="center"/>
    </xf>
    <xf numFmtId="0" fontId="44" fillId="0" borderId="14" applyAlignment="1" pivotButton="0" quotePrefix="0" xfId="62">
      <alignment horizontal="left"/>
    </xf>
    <xf numFmtId="3" fontId="44" fillId="0" borderId="13" applyAlignment="1" pivotButton="0" quotePrefix="0" xfId="57">
      <alignment horizontal="center" vertical="center"/>
    </xf>
    <xf numFmtId="3" fontId="44" fillId="0" borderId="18" applyAlignment="1" pivotButton="0" quotePrefix="0" xfId="57">
      <alignment horizontal="center" vertical="center" wrapText="1"/>
    </xf>
    <xf numFmtId="164" fontId="51" fillId="0" borderId="19" applyAlignment="1" pivotButton="0" quotePrefix="0" xfId="106">
      <alignment horizontal="center"/>
    </xf>
    <xf numFmtId="164" fontId="51" fillId="0" borderId="13" applyAlignment="1" pivotButton="0" quotePrefix="0" xfId="106">
      <alignment horizontal="center"/>
    </xf>
    <xf numFmtId="164" fontId="51" fillId="0" borderId="14" applyAlignment="1" pivotButton="0" quotePrefix="0" xfId="106">
      <alignment horizontal="center"/>
    </xf>
    <xf numFmtId="3" fontId="44" fillId="0" borderId="12" applyAlignment="1" pivotButton="0" quotePrefix="0" xfId="57">
      <alignment horizontal="center" vertical="center"/>
    </xf>
    <xf numFmtId="3" fontId="44" fillId="0" borderId="14" applyAlignment="1" pivotButton="0" quotePrefix="0" xfId="57">
      <alignment horizontal="center" vertical="center"/>
    </xf>
    <xf numFmtId="3" fontId="44" fillId="0" borderId="0" applyAlignment="1" applyProtection="1" pivotButton="0" quotePrefix="0" xfId="59">
      <alignment horizontal="center" vertical="center"/>
      <protection locked="1" hidden="1"/>
    </xf>
    <xf numFmtId="0" fontId="44" fillId="33" borderId="27" applyAlignment="1" pivotButton="0" quotePrefix="0" xfId="106">
      <alignment horizontal="left"/>
    </xf>
    <xf numFmtId="0" fontId="44" fillId="33" borderId="25" applyAlignment="1" pivotButton="0" quotePrefix="0" xfId="106">
      <alignment horizontal="left"/>
    </xf>
    <xf numFmtId="0" fontId="44" fillId="33" borderId="12" applyAlignment="1" pivotButton="0" quotePrefix="0" xfId="106">
      <alignment horizontal="left"/>
    </xf>
    <xf numFmtId="0" fontId="44" fillId="33" borderId="13" applyAlignment="1" pivotButton="0" quotePrefix="0" xfId="106">
      <alignment horizontal="left"/>
    </xf>
    <xf numFmtId="0" fontId="44" fillId="33" borderId="25" applyAlignment="1" applyProtection="1" pivotButton="0" quotePrefix="0" xfId="59">
      <alignment horizontal="center"/>
      <protection locked="1" hidden="1"/>
    </xf>
    <xf numFmtId="0" fontId="44" fillId="33" borderId="13" applyAlignment="1" applyProtection="1" pivotButton="0" quotePrefix="0" xfId="59">
      <alignment horizontal="center"/>
      <protection locked="1" hidden="1"/>
    </xf>
    <xf numFmtId="0" fontId="0" fillId="33" borderId="25" applyAlignment="1" applyProtection="1" pivotButton="0" quotePrefix="0" xfId="59">
      <alignment horizontal="center" wrapText="1"/>
      <protection locked="1" hidden="1"/>
    </xf>
    <xf numFmtId="0" fontId="44" fillId="33" borderId="25" applyAlignment="1" applyProtection="1" pivotButton="0" quotePrefix="0" xfId="59">
      <alignment horizontal="center" wrapText="1"/>
      <protection locked="1" hidden="1"/>
    </xf>
    <xf numFmtId="0" fontId="44" fillId="33" borderId="13" applyAlignment="1" applyProtection="1" pivotButton="0" quotePrefix="0" xfId="59">
      <alignment horizontal="center" wrapText="1"/>
      <protection locked="1" hidden="1"/>
    </xf>
    <xf numFmtId="0" fontId="44" fillId="0" borderId="25" applyAlignment="1" pivotButton="0" quotePrefix="0" xfId="74">
      <alignment horizontal="center" vertical="top"/>
    </xf>
    <xf numFmtId="3" fontId="44" fillId="0" borderId="25" applyAlignment="1" pivotButton="0" quotePrefix="0" xfId="57">
      <alignment horizontal="center" vertical="center" wrapText="1"/>
    </xf>
    <xf numFmtId="164" fontId="51" fillId="0" borderId="25" applyAlignment="1" pivotButton="0" quotePrefix="0" xfId="106">
      <alignment horizontal="center"/>
    </xf>
    <xf numFmtId="164" fontId="51" fillId="0" borderId="26" applyAlignment="1" pivotButton="0" quotePrefix="0" xfId="106">
      <alignment horizontal="center"/>
    </xf>
    <xf numFmtId="0" fontId="51" fillId="33" borderId="63" applyAlignment="1" pivotButton="0" quotePrefix="0" xfId="106">
      <alignment horizontal="left"/>
    </xf>
    <xf numFmtId="0" fontId="51" fillId="33" borderId="45" applyAlignment="1" pivotButton="0" quotePrefix="0" xfId="106">
      <alignment horizontal="left"/>
    </xf>
    <xf numFmtId="0" fontId="51" fillId="33" borderId="0" applyAlignment="1" pivotButton="0" quotePrefix="0" xfId="106">
      <alignment horizontal="left"/>
    </xf>
    <xf numFmtId="0" fontId="51" fillId="33" borderId="69" applyAlignment="1" pivotButton="0" quotePrefix="0" xfId="106">
      <alignment horizontal="left"/>
    </xf>
    <xf numFmtId="0" fontId="51" fillId="33" borderId="73" applyAlignment="1" pivotButton="0" quotePrefix="0" xfId="106">
      <alignment horizontal="left"/>
    </xf>
    <xf numFmtId="0" fontId="0" fillId="33" borderId="64" applyAlignment="1" pivotButton="0" quotePrefix="0" xfId="57">
      <alignment horizontal="center" wrapText="1"/>
    </xf>
    <xf numFmtId="0" fontId="44" fillId="33" borderId="65" applyAlignment="1" pivotButton="0" quotePrefix="0" xfId="57">
      <alignment horizontal="center" wrapText="1"/>
    </xf>
    <xf numFmtId="0" fontId="44" fillId="33" borderId="66" applyAlignment="1" pivotButton="0" quotePrefix="0" xfId="57">
      <alignment horizontal="center" wrapText="1"/>
    </xf>
    <xf numFmtId="0" fontId="44" fillId="33" borderId="0" applyAlignment="1" pivotButton="0" quotePrefix="0" xfId="57">
      <alignment horizontal="center" wrapText="1"/>
    </xf>
    <xf numFmtId="0" fontId="44" fillId="33" borderId="11" applyAlignment="1" pivotButton="0" quotePrefix="0" xfId="57">
      <alignment horizontal="center" wrapText="1"/>
    </xf>
    <xf numFmtId="165" fontId="44" fillId="0" borderId="27" applyAlignment="1" pivotButton="0" quotePrefix="0" xfId="57">
      <alignment horizontal="center" wrapText="1"/>
    </xf>
    <xf numFmtId="165" fontId="44" fillId="0" borderId="67" applyAlignment="1" pivotButton="0" quotePrefix="0" xfId="57">
      <alignment horizontal="center" wrapText="1"/>
    </xf>
    <xf numFmtId="165" fontId="44" fillId="0" borderId="68" applyAlignment="1" pivotButton="0" quotePrefix="0" xfId="57">
      <alignment horizontal="center" wrapText="1"/>
    </xf>
    <xf numFmtId="0" fontId="71" fillId="33" borderId="70" applyAlignment="1" pivotButton="0" quotePrefix="0" xfId="57">
      <alignment horizontal="center" wrapText="1"/>
    </xf>
    <xf numFmtId="0" fontId="71" fillId="33" borderId="71" applyAlignment="1" pivotButton="0" quotePrefix="0" xfId="57">
      <alignment horizontal="center" wrapText="1"/>
    </xf>
    <xf numFmtId="0" fontId="71" fillId="33" borderId="71" applyAlignment="1" pivotButton="0" quotePrefix="0" xfId="57">
      <alignment horizontal="center"/>
    </xf>
    <xf numFmtId="0" fontId="44" fillId="0" borderId="13" applyAlignment="1" pivotButton="0" quotePrefix="0" xfId="74">
      <alignment horizontal="center" vertical="top"/>
    </xf>
    <xf numFmtId="0" fontId="71" fillId="33" borderId="72" applyAlignment="1" pivotButton="0" quotePrefix="0" xfId="57">
      <alignment horizontal="center" wrapText="1"/>
    </xf>
    <xf numFmtId="0" fontId="44" fillId="33" borderId="45" applyAlignment="1" pivotButton="0" quotePrefix="0" xfId="57">
      <alignment horizontal="center" wrapText="1"/>
    </xf>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12" applyAlignment="1" pivotButton="0" quotePrefix="0" xfId="57">
      <alignment horizontal="center" wrapText="1"/>
    </xf>
    <xf numFmtId="0" fontId="44" fillId="0" borderId="29" applyAlignment="1" pivotButton="0" quotePrefix="0" xfId="62">
      <alignment horizontal="left"/>
    </xf>
    <xf numFmtId="1" fontId="44" fillId="0" borderId="8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8" applyAlignment="1" pivotButton="0" quotePrefix="0" xfId="107">
      <alignment horizontal="center" vertical="center" wrapText="1"/>
    </xf>
    <xf numFmtId="3" fontId="44" fillId="0" borderId="67" applyAlignment="1" applyProtection="1" pivotButton="0" quotePrefix="0" xfId="107">
      <alignment horizontal="center" vertical="center"/>
      <protection locked="1" hidden="1"/>
    </xf>
    <xf numFmtId="3" fontId="44" fillId="0" borderId="68" applyAlignment="1" applyProtection="1" pivotButton="0" quotePrefix="0" xfId="107">
      <alignment horizontal="center" vertical="center"/>
      <protection locked="1" hidden="1"/>
    </xf>
    <xf numFmtId="3" fontId="44" fillId="0" borderId="27" applyAlignment="1" applyProtection="1" pivotButton="0" quotePrefix="0" xfId="107">
      <alignment horizontal="center" vertical="center"/>
      <protection locked="1" hidden="1"/>
    </xf>
    <xf numFmtId="3" fontId="44" fillId="0" borderId="45" applyAlignment="1" applyProtection="1" pivotButton="0" quotePrefix="0" xfId="107">
      <alignment horizontal="center" vertical="center"/>
      <protection locked="1" hidden="1"/>
    </xf>
    <xf numFmtId="3" fontId="44" fillId="0" borderId="0" applyAlignment="1" applyProtection="1" pivotButton="0" quotePrefix="0" xfId="107">
      <alignment horizontal="center" vertical="center"/>
      <protection locked="1" hidden="1"/>
    </xf>
    <xf numFmtId="3" fontId="44" fillId="0" borderId="11" applyAlignment="1" applyProtection="1" pivotButton="0" quotePrefix="0" xfId="107">
      <alignment horizontal="center" vertical="center"/>
      <protection locked="1" hidden="1"/>
    </xf>
    <xf numFmtId="0" fontId="44" fillId="0" borderId="16" applyAlignment="1" pivotButton="0" quotePrefix="0" xfId="62">
      <alignment horizontal="left"/>
    </xf>
    <xf numFmtId="1" fontId="44" fillId="0" borderId="75"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11" applyAlignment="1" pivotButton="0" quotePrefix="0" xfId="107">
      <alignment horizontal="center" vertical="center" wrapText="1"/>
    </xf>
    <xf numFmtId="0" fontId="44" fillId="33" borderId="17" applyAlignment="1" pivotButton="0" quotePrefix="0" xfId="57">
      <alignment horizontal="center" wrapText="1"/>
    </xf>
    <xf numFmtId="0" fontId="44" fillId="0" borderId="20" applyAlignment="1" pivotButton="0" quotePrefix="0" xfId="57">
      <alignment horizontal="center" vertical="top" wrapText="1"/>
    </xf>
    <xf numFmtId="0" fontId="44" fillId="0" borderId="21" applyAlignment="1" pivotButton="0" quotePrefix="0" xfId="57">
      <alignment horizontal="center" vertical="top" wrapText="1"/>
    </xf>
    <xf numFmtId="0" fontId="44" fillId="0" borderId="15" applyAlignment="1" pivotButton="0" quotePrefix="0" xfId="57">
      <alignment horizontal="center" vertical="top" wrapText="1"/>
    </xf>
    <xf numFmtId="3" fontId="44" fillId="0" borderId="12" applyAlignment="1" applyProtection="1" pivotButton="0" quotePrefix="0" xfId="107">
      <alignment horizontal="center" vertical="center"/>
      <protection locked="1" hidden="1"/>
    </xf>
    <xf numFmtId="3" fontId="44" fillId="0" borderId="13" applyAlignment="1" applyProtection="1" pivotButton="0" quotePrefix="0" xfId="107">
      <alignment horizontal="center" vertical="center"/>
      <protection locked="1" hidden="1"/>
    </xf>
    <xf numFmtId="3" fontId="44" fillId="0" borderId="14" applyAlignment="1" applyProtection="1" pivotButton="0" quotePrefix="0" xfId="107">
      <alignment horizontal="center" vertical="center"/>
      <protection locked="1" hidden="1"/>
    </xf>
    <xf numFmtId="0" fontId="44" fillId="0" borderId="18" applyAlignment="1" pivotButton="0" quotePrefix="0" xfId="62">
      <alignment horizontal="left"/>
    </xf>
    <xf numFmtId="1" fontId="44" fillId="0" borderId="74"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4" applyAlignment="1" pivotButton="0" quotePrefix="0" xfId="107">
      <alignment horizontal="center" vertical="center" wrapText="1"/>
    </xf>
    <xf numFmtId="164" fontId="51" fillId="0" borderId="0" applyAlignment="1" pivotButton="0" quotePrefix="0" xfId="106">
      <alignment horizontal="right"/>
    </xf>
    <xf numFmtId="167" fontId="51" fillId="0" borderId="0" applyAlignment="1" pivotButton="0" quotePrefix="0" xfId="106">
      <alignment horizontal="right"/>
    </xf>
    <xf numFmtId="1" fontId="44" fillId="0" borderId="0" applyAlignment="1" applyProtection="1" pivotButton="0" quotePrefix="0" xfId="107">
      <alignment horizontal="center" vertical="center"/>
      <protection locked="1" hidden="1"/>
    </xf>
    <xf numFmtId="1" fontId="44" fillId="0" borderId="16" applyAlignment="1" applyProtection="1" pivotButton="0" quotePrefix="0" xfId="107">
      <alignment horizontal="center" vertical="center"/>
      <protection locked="1" hidden="1"/>
    </xf>
    <xf numFmtId="3" fontId="44" fillId="0" borderId="17" applyAlignment="1" applyProtection="1" pivotButton="0" quotePrefix="0" xfId="107">
      <alignment horizontal="center" vertical="center"/>
      <protection locked="1" hidden="1"/>
    </xf>
    <xf numFmtId="1" fontId="44" fillId="0" borderId="13" applyAlignment="1" applyProtection="1" pivotButton="0" quotePrefix="0" xfId="107">
      <alignment horizontal="center" vertical="center"/>
      <protection locked="1" hidden="1"/>
    </xf>
    <xf numFmtId="1" fontId="44" fillId="0" borderId="18" applyAlignment="1" applyProtection="1" pivotButton="0" quotePrefix="0" xfId="107">
      <alignment horizontal="center" vertical="center"/>
      <protection locked="1" hidden="1"/>
    </xf>
    <xf numFmtId="3" fontId="44" fillId="0" borderId="19" applyAlignment="1" applyProtection="1" pivotButton="0" quotePrefix="0" xfId="107">
      <alignment horizontal="center" vertical="center"/>
      <protection locked="1" hidden="1"/>
    </xf>
    <xf numFmtId="190" fontId="69" fillId="33" borderId="19" applyAlignment="1" pivotButton="0" quotePrefix="0" xfId="57">
      <alignment horizontal="center"/>
    </xf>
    <xf numFmtId="190" fontId="69" fillId="33" borderId="18" applyAlignment="1" pivotButton="0" quotePrefix="0" xfId="57">
      <alignment horizontal="center"/>
    </xf>
    <xf numFmtId="1" fontId="44" fillId="0" borderId="28" applyAlignment="1" applyProtection="1" pivotButton="0" quotePrefix="0" xfId="107">
      <alignment horizontal="center" vertical="center"/>
      <protection locked="1" hidden="1"/>
    </xf>
    <xf numFmtId="1" fontId="44" fillId="0" borderId="29" applyAlignment="1" applyProtection="1" pivotButton="0" quotePrefix="0" xfId="107">
      <alignment horizontal="center" vertical="center"/>
      <protection locked="1" hidden="1"/>
    </xf>
    <xf numFmtId="3" fontId="44" fillId="0" borderId="28" applyAlignment="1" applyProtection="1" pivotButton="0" quotePrefix="0" xfId="107">
      <alignment horizontal="center" vertical="center"/>
      <protection locked="1" hidden="1"/>
    </xf>
    <xf numFmtId="3" fontId="54" fillId="0" borderId="67" applyAlignment="1" pivotButton="0" quotePrefix="0" xfId="57">
      <alignment horizontal="center"/>
    </xf>
    <xf numFmtId="0" fontId="0" fillId="33" borderId="28" applyAlignment="1" pivotButton="0" quotePrefix="0" xfId="57">
      <alignment horizontal="center" wrapText="1"/>
    </xf>
    <xf numFmtId="0" fontId="44" fillId="33" borderId="16" applyAlignment="1" pivotButton="0" quotePrefix="0" xfId="57">
      <alignment horizontal="center" wrapText="1"/>
    </xf>
    <xf numFmtId="166" fontId="52" fillId="0" borderId="0" applyAlignment="1" applyProtection="1" pivotButton="0" quotePrefix="0" xfId="57">
      <alignment horizontal="left" vertical="top" wrapText="1"/>
      <protection locked="0" hidden="0"/>
    </xf>
    <xf numFmtId="0" fontId="74" fillId="0" borderId="13" applyAlignment="1" pivotButton="0" quotePrefix="0" xfId="74">
      <alignment horizontal="center" vertical="top"/>
    </xf>
    <xf numFmtId="1" fontId="74" fillId="0" borderId="13" applyAlignment="1" pivotButton="0" quotePrefix="0" xfId="74">
      <alignment horizontal="center" vertical="top"/>
    </xf>
    <xf numFmtId="181" fontId="44" fillId="0" borderId="13" applyAlignment="1" pivotButton="0" quotePrefix="0" xfId="74">
      <alignment horizontal="center" vertical="top"/>
    </xf>
    <xf numFmtId="3" fontId="44" fillId="0" borderId="35" applyAlignment="1" pivotButton="0" quotePrefix="0" xfId="57">
      <alignment horizontal="center" vertical="center" wrapText="1"/>
    </xf>
    <xf numFmtId="164" fontId="44" fillId="0" borderId="13" applyAlignment="1" pivotButton="0" quotePrefix="0" xfId="103">
      <alignment horizontal="center"/>
    </xf>
    <xf numFmtId="164" fontId="44" fillId="0" borderId="14" applyAlignment="1" pivotButton="0" quotePrefix="0" xfId="103">
      <alignment horizontal="center"/>
    </xf>
    <xf numFmtId="0" fontId="44" fillId="0" borderId="0" applyAlignment="1" pivotButton="0" quotePrefix="0" xfId="103">
      <alignment horizontal="right" vertical="center"/>
    </xf>
    <xf numFmtId="171" fontId="44" fillId="0" borderId="0" applyAlignment="1" pivotButton="0" quotePrefix="0" xfId="103">
      <alignment horizontal="center" vertical="center"/>
    </xf>
    <xf numFmtId="164" fontId="44" fillId="0" borderId="0" applyAlignment="1" pivotButton="0" quotePrefix="0" xfId="103">
      <alignment horizontal="center" vertical="center"/>
    </xf>
    <xf numFmtId="1" fontId="74" fillId="0" borderId="13" applyAlignment="1" applyProtection="1" pivotButton="0" quotePrefix="0" xfId="116">
      <alignment horizontal="center"/>
      <protection locked="0" hidden="0"/>
    </xf>
    <xf numFmtId="3" fontId="44" fillId="0" borderId="67" applyAlignment="1" pivotButton="0" quotePrefix="0" xfId="116">
      <alignment horizontal="center"/>
    </xf>
    <xf numFmtId="3" fontId="44" fillId="0" borderId="68" applyAlignment="1" pivotButton="0" quotePrefix="0" xfId="116">
      <alignment horizontal="center"/>
    </xf>
    <xf numFmtId="3" fontId="44" fillId="0" borderId="13" applyAlignment="1" pivotButton="0" quotePrefix="0" xfId="116">
      <alignment horizontal="center"/>
    </xf>
    <xf numFmtId="3" fontId="44" fillId="0" borderId="14" applyAlignment="1" pivotButton="0" quotePrefix="0" xfId="116">
      <alignment horizontal="center"/>
    </xf>
    <xf numFmtId="164" fontId="44" fillId="0" borderId="0" applyAlignment="1" pivotButton="0" quotePrefix="0" xfId="103">
      <alignment horizontal="center" vertical="center"/>
    </xf>
    <xf numFmtId="3" fontId="44" fillId="0" borderId="12" applyAlignment="1" pivotButton="0" quotePrefix="0" xfId="57">
      <alignment horizontal="center"/>
    </xf>
    <xf numFmtId="0" fontId="0" fillId="0" borderId="12" applyAlignment="1" pivotButton="0" quotePrefix="0" xfId="62">
      <alignment horizontal="center"/>
    </xf>
    <xf numFmtId="171" fontId="44" fillId="0" borderId="12" applyAlignment="1" pivotButton="0" quotePrefix="0" xfId="103">
      <alignment horizontal="center"/>
    </xf>
    <xf numFmtId="171" fontId="44" fillId="0" borderId="13" applyAlignment="1" pivotButton="0" quotePrefix="0" xfId="103">
      <alignment horizontal="center"/>
    </xf>
    <xf numFmtId="171" fontId="44" fillId="0" borderId="14" applyAlignment="1" pivotButton="0" quotePrefix="0" xfId="103">
      <alignment horizontal="center"/>
    </xf>
    <xf numFmtId="0" fontId="44" fillId="33" borderId="28" applyAlignment="1" pivotButton="0" quotePrefix="0" xfId="103">
      <alignment horizontal="center"/>
    </xf>
    <xf numFmtId="0" fontId="44" fillId="33" borderId="67" applyAlignment="1" pivotButton="0" quotePrefix="0" xfId="103">
      <alignment horizontal="center"/>
    </xf>
    <xf numFmtId="0" fontId="44" fillId="33" borderId="29" applyAlignment="1" pivotButton="0" quotePrefix="0" xfId="103">
      <alignment horizontal="center"/>
    </xf>
    <xf numFmtId="0" fontId="44" fillId="33" borderId="31" applyAlignment="1" pivotButton="0" quotePrefix="0" xfId="103">
      <alignment horizontal="center"/>
    </xf>
    <xf numFmtId="0" fontId="44" fillId="33" borderId="30" applyAlignment="1" pivotButton="0" quotePrefix="0" xfId="103">
      <alignment horizontal="center"/>
    </xf>
    <xf numFmtId="0" fontId="44" fillId="33" borderId="33" applyAlignment="1" pivotButton="0" quotePrefix="0" xfId="103">
      <alignment horizontal="center"/>
    </xf>
    <xf numFmtId="0" fontId="0" fillId="0" borderId="27" applyAlignment="1" pivotButton="0" quotePrefix="0" xfId="62">
      <alignment horizontal="center"/>
    </xf>
    <xf numFmtId="171" fontId="44" fillId="0" borderId="27" applyAlignment="1" pivotButton="0" quotePrefix="0" xfId="103">
      <alignment horizontal="center"/>
    </xf>
    <xf numFmtId="171" fontId="44" fillId="0" borderId="67" applyAlignment="1" pivotButton="0" quotePrefix="0" xfId="103">
      <alignment horizontal="center"/>
    </xf>
    <xf numFmtId="171" fontId="44" fillId="0" borderId="68" applyAlignment="1" pivotButton="0" quotePrefix="0" xfId="103">
      <alignment horizontal="center"/>
    </xf>
    <xf numFmtId="164" fontId="44" fillId="0" borderId="67" applyAlignment="1" pivotButton="0" quotePrefix="0" xfId="103">
      <alignment horizontal="center"/>
    </xf>
    <xf numFmtId="164" fontId="44" fillId="0" borderId="68" applyAlignment="1" pivotButton="0" quotePrefix="0" xfId="103">
      <alignment horizontal="center"/>
    </xf>
    <xf numFmtId="0" fontId="51" fillId="0" borderId="12" applyAlignment="1" applyProtection="1" pivotButton="0" quotePrefix="0" xfId="116">
      <alignment horizontal="left"/>
      <protection locked="0" hidden="0"/>
    </xf>
    <xf numFmtId="0" fontId="51" fillId="0" borderId="13" applyAlignment="1" applyProtection="1" pivotButton="0" quotePrefix="0" xfId="116">
      <alignment horizontal="left"/>
      <protection locked="0" hidden="0"/>
    </xf>
    <xf numFmtId="172" fontId="74" fillId="0" borderId="13" applyAlignment="1" applyProtection="1" pivotButton="0" quotePrefix="1" xfId="116">
      <alignment horizontal="center"/>
      <protection locked="0" hidden="0"/>
    </xf>
    <xf numFmtId="172" fontId="74" fillId="0" borderId="13" applyAlignment="1" applyProtection="1" pivotButton="0" quotePrefix="0" xfId="116">
      <alignment horizontal="center"/>
      <protection locked="0" hidden="0"/>
    </xf>
    <xf numFmtId="1" fontId="44" fillId="0" borderId="13" applyAlignment="1" applyProtection="1" pivotButton="0" quotePrefix="0" xfId="116">
      <alignment horizontal="center"/>
      <protection locked="0" hidden="0"/>
    </xf>
    <xf numFmtId="0" fontId="74" fillId="0" borderId="0" applyAlignment="1" pivotButton="0" quotePrefix="0" xfId="74">
      <alignment horizontal="center" vertical="top"/>
    </xf>
    <xf numFmtId="0" fontId="44" fillId="0" borderId="0" applyAlignment="1" pivotButton="0" quotePrefix="0" xfId="74">
      <alignment horizontal="center" vertical="top"/>
    </xf>
    <xf numFmtId="165" fontId="44" fillId="0" borderId="30" applyAlignment="1" pivotButton="0" quotePrefix="0" xfId="57">
      <alignment horizontal="center" vertical="center"/>
    </xf>
    <xf numFmtId="165" fontId="44" fillId="0" borderId="33" applyAlignment="1" pivotButton="0" quotePrefix="0" xfId="57">
      <alignment horizontal="center" vertical="center"/>
    </xf>
    <xf numFmtId="0" fontId="51" fillId="0" borderId="27" applyAlignment="1" applyProtection="1" pivotButton="0" quotePrefix="0" xfId="116">
      <alignment horizontal="left"/>
      <protection locked="0" hidden="0"/>
    </xf>
    <xf numFmtId="0" fontId="51" fillId="0" borderId="67" applyAlignment="1" applyProtection="1" pivotButton="0" quotePrefix="0" xfId="116">
      <alignment horizontal="left"/>
      <protection locked="0" hidden="0"/>
    </xf>
    <xf numFmtId="172" fontId="44" fillId="0" borderId="67" applyAlignment="1" applyProtection="1" pivotButton="0" quotePrefix="1" xfId="116">
      <alignment horizontal="center"/>
      <protection locked="0" hidden="0"/>
    </xf>
    <xf numFmtId="172" fontId="44" fillId="0" borderId="67" applyAlignment="1" applyProtection="1" pivotButton="0" quotePrefix="0" xfId="116">
      <alignment horizontal="center"/>
      <protection locked="0" hidden="0"/>
    </xf>
    <xf numFmtId="1" fontId="44" fillId="0" borderId="67" applyAlignment="1" applyProtection="1" pivotButton="0" quotePrefix="0" xfId="116">
      <alignment horizontal="center"/>
      <protection locked="0" hidden="0"/>
    </xf>
    <xf numFmtId="3" fontId="44" fillId="0" borderId="36" applyAlignment="1" pivotButton="0" quotePrefix="0" xfId="57">
      <alignment horizontal="center" vertical="center" wrapText="1"/>
    </xf>
    <xf numFmtId="164" fontId="44" fillId="0" borderId="0" applyAlignment="1" pivotButton="0" quotePrefix="0" xfId="103">
      <alignment horizontal="center"/>
    </xf>
    <xf numFmtId="164" fontId="44" fillId="0" borderId="11" applyAlignment="1" pivotButton="0" quotePrefix="0" xfId="103">
      <alignment horizontal="center"/>
    </xf>
    <xf numFmtId="0" fontId="44" fillId="0" borderId="13" applyAlignment="1" pivotButton="0" quotePrefix="0" xfId="57">
      <alignment horizontal="center" vertical="top" wrapText="1"/>
    </xf>
    <xf numFmtId="0" fontId="44" fillId="33" borderId="34" applyAlignment="1" applyProtection="1" pivotButton="0" quotePrefix="0" xfId="103">
      <alignment horizontal="left"/>
      <protection locked="0" hidden="0"/>
    </xf>
    <xf numFmtId="0" fontId="44" fillId="33" borderId="30" applyAlignment="1" applyProtection="1" pivotButton="0" quotePrefix="0" xfId="103">
      <alignment horizontal="left"/>
      <protection locked="0" hidden="0"/>
    </xf>
    <xf numFmtId="0" fontId="44" fillId="33" borderId="30" applyAlignment="1" applyProtection="1" pivotButton="0" quotePrefix="0" xfId="103">
      <alignment horizontal="center"/>
      <protection locked="0" hidden="0"/>
    </xf>
    <xf numFmtId="3" fontId="44" fillId="0" borderId="27" applyAlignment="1" pivotButton="0" quotePrefix="0" xfId="57">
      <alignment horizontal="center"/>
    </xf>
    <xf numFmtId="3" fontId="44" fillId="0" borderId="67" applyAlignment="1" pivotButton="0" quotePrefix="0" xfId="57">
      <alignment horizontal="center"/>
    </xf>
    <xf numFmtId="3" fontId="44" fillId="0" borderId="68" applyAlignment="1" pivotButton="0" quotePrefix="0" xfId="57">
      <alignment horizontal="center"/>
    </xf>
    <xf numFmtId="0" fontId="74" fillId="0" borderId="27" applyAlignment="1" pivotButton="0" quotePrefix="0" xfId="74">
      <alignment vertical="top"/>
    </xf>
    <xf numFmtId="0" fontId="74" fillId="0" borderId="67" applyAlignment="1" pivotButton="0" quotePrefix="0" xfId="74">
      <alignment vertical="top"/>
    </xf>
    <xf numFmtId="0" fontId="74" fillId="0" borderId="67" applyAlignment="1" pivotButton="0" quotePrefix="0" xfId="74">
      <alignment horizontal="center" vertical="top"/>
    </xf>
    <xf numFmtId="0" fontId="44" fillId="0" borderId="67" applyAlignment="1" pivotButton="0" quotePrefix="0" xfId="74">
      <alignment horizontal="center" vertical="top"/>
    </xf>
    <xf numFmtId="3" fontId="44" fillId="0" borderId="91"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164" fontId="44" fillId="0" borderId="0" applyAlignment="1" applyProtection="1" pivotButton="0" quotePrefix="0" xfId="59">
      <alignment horizontal="center" vertical="center"/>
      <protection locked="1" hidden="1"/>
    </xf>
    <xf numFmtId="0" fontId="44" fillId="33" borderId="27" applyAlignment="1" pivotButton="0" quotePrefix="0" xfId="103">
      <alignment horizontal="left"/>
    </xf>
    <xf numFmtId="0" fontId="44" fillId="33" borderId="25" applyAlignment="1" pivotButton="0" quotePrefix="0" xfId="103">
      <alignment horizontal="left"/>
    </xf>
    <xf numFmtId="0" fontId="44" fillId="33" borderId="12" applyAlignment="1" pivotButton="0" quotePrefix="0" xfId="103">
      <alignment horizontal="left"/>
    </xf>
    <xf numFmtId="0" fontId="44" fillId="33" borderId="13" applyAlignment="1" pivotButton="0" quotePrefix="0" xfId="103">
      <alignment horizontal="left"/>
    </xf>
    <xf numFmtId="0" fontId="44" fillId="33" borderId="67" applyAlignment="1" applyProtection="1" pivotButton="0" quotePrefix="0" xfId="59">
      <alignment horizontal="center"/>
      <protection locked="1" hidden="1"/>
    </xf>
    <xf numFmtId="0" fontId="44" fillId="33" borderId="67" applyAlignment="1" pivotButton="0" quotePrefix="0" xfId="103">
      <alignment horizontal="left"/>
    </xf>
    <xf numFmtId="0" fontId="44" fillId="33" borderId="29" applyAlignment="1" pivotButton="0" quotePrefix="0" xfId="103">
      <alignment horizontal="left"/>
    </xf>
    <xf numFmtId="0" fontId="44" fillId="33" borderId="18" applyAlignment="1" pivotButton="0" quotePrefix="0" xfId="103">
      <alignment horizontal="left"/>
    </xf>
    <xf numFmtId="0" fontId="44" fillId="33" borderId="39" applyAlignment="1" pivotButton="0" quotePrefix="0" xfId="57">
      <alignment horizontal="center" wrapText="1"/>
    </xf>
    <xf numFmtId="3" fontId="44" fillId="0" borderId="51" applyAlignment="1" pivotButton="0" quotePrefix="0" xfId="57">
      <alignment horizontal="center" vertical="center"/>
    </xf>
    <xf numFmtId="164" fontId="44" fillId="0" borderId="19" applyAlignment="1" pivotButton="0" quotePrefix="0" xfId="103">
      <alignment horizontal="center"/>
    </xf>
    <xf numFmtId="164" fontId="44" fillId="0" borderId="18" applyAlignment="1" pivotButton="0" quotePrefix="0" xfId="103">
      <alignment horizontal="center"/>
    </xf>
    <xf numFmtId="0" fontId="52" fillId="0" borderId="0" applyAlignment="1" applyProtection="1" pivotButton="0" quotePrefix="0" xfId="59">
      <alignment horizontal="left" vertical="center" wrapText="1"/>
      <protection locked="1" hidden="1"/>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5" fontId="44" fillId="0" borderId="42" applyAlignment="1" pivotButton="0" quotePrefix="0" xfId="57">
      <alignment horizontal="center"/>
    </xf>
    <xf numFmtId="9" fontId="44" fillId="0" borderId="41" applyAlignment="1" pivotButton="0" quotePrefix="0" xfId="57">
      <alignment horizontal="center"/>
    </xf>
    <xf numFmtId="9" fontId="44" fillId="0" borderId="44" applyAlignment="1" pivotButton="0" quotePrefix="0" xfId="57">
      <alignment horizontal="center"/>
    </xf>
    <xf numFmtId="0" fontId="46" fillId="36" borderId="0" applyAlignment="1" pivotButton="0" quotePrefix="0" xfId="57">
      <alignment horizontal="left" vertical="center"/>
    </xf>
    <xf numFmtId="0" fontId="47" fillId="36" borderId="0" applyAlignment="1" pivotButton="0" quotePrefix="0" xfId="57">
      <alignment horizontal="left" vertical="center"/>
    </xf>
    <xf numFmtId="0" fontId="46" fillId="0" borderId="0" applyAlignment="1" pivotButton="0" quotePrefix="0" xfId="57">
      <alignment horizontal="left"/>
    </xf>
    <xf numFmtId="3" fontId="54" fillId="0" borderId="0" applyAlignment="1" pivotButton="0" quotePrefix="0" xfId="57">
      <alignment horizontal="right"/>
    </xf>
    <xf numFmtId="0" fontId="46" fillId="0" borderId="0" applyAlignment="1" applyProtection="1" pivotButton="0" quotePrefix="0" xfId="57">
      <alignment horizontal="center"/>
      <protection locked="0" hidden="0"/>
    </xf>
    <xf numFmtId="3" fontId="54" fillId="0" borderId="0" applyAlignment="1" applyProtection="1" pivotButton="0" quotePrefix="0" xfId="57">
      <alignment horizontal="right"/>
      <protection locked="0" hidden="0"/>
    </xf>
    <xf numFmtId="3" fontId="44" fillId="0" borderId="49" applyAlignment="1" pivotButton="0" quotePrefix="0" xfId="57">
      <alignment horizontal="center" vertical="center"/>
    </xf>
    <xf numFmtId="164" fontId="44" fillId="0" borderId="28" applyAlignment="1" pivotButton="0" quotePrefix="0" xfId="103">
      <alignment horizontal="center"/>
    </xf>
    <xf numFmtId="164" fontId="44" fillId="0" borderId="29" applyAlignment="1" pivotButton="0" quotePrefix="0" xfId="103">
      <alignment horizontal="center"/>
    </xf>
    <xf numFmtId="2" fontId="0" fillId="0" borderId="12" applyAlignment="1" pivotButton="0" quotePrefix="0" xfId="101">
      <alignment horizontal="center" vertical="center"/>
    </xf>
    <xf numFmtId="2" fontId="44" fillId="0" borderId="13" applyAlignment="1" pivotButton="0" quotePrefix="0" xfId="101">
      <alignment horizontal="center" vertical="center"/>
    </xf>
    <xf numFmtId="0" fontId="44" fillId="0" borderId="13" applyAlignment="1" pivotButton="0" quotePrefix="0" xfId="101">
      <alignment horizontal="left" vertical="center"/>
    </xf>
    <xf numFmtId="171" fontId="44" fillId="0" borderId="89" applyAlignment="1" pivotButton="0" quotePrefix="0" xfId="103">
      <alignment horizontal="center"/>
    </xf>
    <xf numFmtId="164" fontId="44" fillId="33" borderId="62" applyAlignment="1" pivotButton="0" quotePrefix="0" xfId="103">
      <alignment horizontal="center"/>
    </xf>
    <xf numFmtId="164" fontId="44" fillId="33" borderId="88" applyAlignment="1" pivotButton="0" quotePrefix="0" xfId="103">
      <alignment horizontal="center"/>
    </xf>
    <xf numFmtId="2" fontId="0" fillId="0" borderId="27" applyAlignment="1" pivotButton="0" quotePrefix="0" xfId="101">
      <alignment horizontal="center" vertical="center"/>
    </xf>
    <xf numFmtId="2" fontId="44" fillId="0" borderId="67" applyAlignment="1" pivotButton="0" quotePrefix="0" xfId="101">
      <alignment horizontal="center" vertical="center"/>
    </xf>
    <xf numFmtId="0" fontId="44" fillId="0" borderId="67" applyAlignment="1" pivotButton="0" quotePrefix="0" xfId="101">
      <alignment horizontal="left" vertical="center"/>
    </xf>
    <xf numFmtId="171" fontId="44" fillId="0" borderId="90" applyAlignment="1" pivotButton="0" quotePrefix="0" xfId="103">
      <alignment horizontal="center"/>
    </xf>
    <xf numFmtId="0" fontId="44" fillId="33" borderId="27" applyAlignment="1" pivotButton="0" quotePrefix="0" xfId="103">
      <alignment horizontal="center"/>
    </xf>
    <xf numFmtId="0" fontId="44" fillId="33" borderId="12" applyAlignment="1" pivotButton="0" quotePrefix="0" xfId="103">
      <alignment horizontal="center"/>
    </xf>
    <xf numFmtId="0" fontId="44" fillId="33" borderId="13" applyAlignment="1" pivotButton="0" quotePrefix="0" xfId="103">
      <alignment horizontal="center"/>
    </xf>
    <xf numFmtId="0" fontId="44" fillId="33" borderId="18" applyAlignment="1" pivotButton="0" quotePrefix="0" xfId="103">
      <alignment horizontal="center"/>
    </xf>
    <xf numFmtId="0" fontId="44" fillId="33" borderId="67" applyAlignment="1" applyProtection="1" pivotButton="0" quotePrefix="0" xfId="57">
      <alignment horizontal="center"/>
      <protection locked="0" hidden="0"/>
    </xf>
    <xf numFmtId="0" fontId="44" fillId="33" borderId="68" applyAlignment="1" applyProtection="1" pivotButton="0" quotePrefix="0" xfId="57">
      <alignment horizontal="center"/>
      <protection locked="0" hidden="0"/>
    </xf>
    <xf numFmtId="164" fontId="44" fillId="33" borderId="61" applyAlignment="1" pivotButton="0" quotePrefix="0" xfId="103">
      <alignment horizontal="center"/>
    </xf>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90" applyAlignment="1" pivotButton="0" quotePrefix="0" xfId="57">
      <alignment horizontal="center" vertical="top"/>
    </xf>
    <xf numFmtId="0" fontId="44" fillId="33" borderId="17" applyAlignment="1" applyProtection="1" pivotButton="0" quotePrefix="0" xfId="57">
      <alignment horizontal="center"/>
      <protection locked="0" hidden="0"/>
    </xf>
    <xf numFmtId="0" fontId="44" fillId="33" borderId="0" applyAlignment="1" applyProtection="1" pivotButton="0" quotePrefix="0" xfId="57">
      <alignment horizontal="center"/>
      <protection locked="0" hidden="0"/>
    </xf>
    <xf numFmtId="0" fontId="44" fillId="33" borderId="61" applyAlignment="1" applyProtection="1" pivotButton="0" quotePrefix="0" xfId="57">
      <alignment horizontal="center"/>
      <protection locked="0" hidden="0"/>
    </xf>
    <xf numFmtId="0" fontId="44" fillId="33" borderId="62" applyAlignment="1" applyProtection="1" pivotButton="0" quotePrefix="0" xfId="57">
      <alignment horizontal="center"/>
      <protection locked="0" hidden="0"/>
    </xf>
    <xf numFmtId="0" fontId="44" fillId="33" borderId="88" applyAlignment="1" applyProtection="1" pivotButton="0" quotePrefix="0" xfId="57">
      <alignment horizontal="center"/>
      <protection locked="0" hidden="0"/>
    </xf>
    <xf numFmtId="0" fontId="44" fillId="33" borderId="29" applyAlignment="1" applyProtection="1" pivotButton="0" quotePrefix="0" xfId="57">
      <alignment horizontal="center"/>
      <protection locked="0" hidden="0"/>
    </xf>
    <xf numFmtId="0" fontId="44" fillId="33" borderId="16" applyAlignment="1" applyProtection="1" pivotButton="0" quotePrefix="0" xfId="57">
      <alignment horizontal="center"/>
      <protection locked="0" hidden="0"/>
    </xf>
    <xf numFmtId="0" fontId="44" fillId="33" borderId="37" applyAlignment="1" applyProtection="1" pivotButton="0" quotePrefix="0" xfId="57">
      <alignment horizontal="center"/>
      <protection locked="0" hidden="0"/>
    </xf>
    <xf numFmtId="0" fontId="44" fillId="33" borderId="38" applyAlignment="1" applyProtection="1" pivotButton="0" quotePrefix="0" xfId="57">
      <alignment horizontal="center"/>
      <protection locked="0" hidden="0"/>
    </xf>
    <xf numFmtId="0" fontId="44" fillId="33" borderId="39" applyAlignment="1" applyProtection="1" pivotButton="0" quotePrefix="0" xfId="57">
      <alignment horizontal="center"/>
      <protection locked="0" hidden="0"/>
    </xf>
    <xf numFmtId="0" fontId="0" fillId="0" borderId="0" applyAlignment="1" applyProtection="1" pivotButton="0" quotePrefix="1" xfId="57">
      <alignment horizontal="left" vertical="top" wrapText="1"/>
      <protection locked="0" hidden="0"/>
    </xf>
    <xf numFmtId="0" fontId="3"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33" borderId="34" applyAlignment="1" applyProtection="1" pivotButton="0" quotePrefix="0" xfId="57">
      <alignment horizontal="left"/>
      <protection locked="0" hidden="0"/>
    </xf>
    <xf numFmtId="0" fontId="44" fillId="33" borderId="30" applyAlignment="1" applyProtection="1" pivotButton="0" quotePrefix="0" xfId="57">
      <alignment horizontal="left"/>
      <protection locked="0" hidden="0"/>
    </xf>
    <xf numFmtId="0" fontId="51" fillId="33" borderId="30" applyAlignment="1" pivotButton="0" quotePrefix="0" xfId="60">
      <alignment horizontal="left"/>
    </xf>
    <xf numFmtId="168" fontId="44" fillId="0" borderId="34" applyAlignment="1" pivotButton="0" quotePrefix="0" xfId="57">
      <alignment horizontal="center" vertical="center"/>
    </xf>
    <xf numFmtId="168" fontId="44" fillId="0" borderId="30" applyAlignment="1" pivotButton="0" quotePrefix="0" xfId="57">
      <alignment horizontal="center" vertical="center"/>
    </xf>
    <xf numFmtId="168" fontId="74" fillId="0" borderId="30" applyAlignment="1" pivotButton="0" quotePrefix="0" xfId="57">
      <alignment horizontal="center" vertical="center"/>
    </xf>
    <xf numFmtId="168" fontId="51" fillId="0" borderId="30" applyAlignment="1" pivotButton="0" quotePrefix="0" xfId="57">
      <alignment horizontal="center" vertical="center"/>
    </xf>
    <xf numFmtId="168" fontId="51" fillId="0" borderId="3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166" fontId="44" fillId="0" borderId="60" applyAlignment="1" applyProtection="1" pivotButton="0" quotePrefix="0" xfId="57">
      <alignment horizontal="center" vertical="center"/>
      <protection locked="0" hidden="0"/>
    </xf>
    <xf numFmtId="3" fontId="44" fillId="0" borderId="60" applyAlignment="1" pivotButton="0" quotePrefix="0" xfId="57">
      <alignment horizontal="center" vertical="center"/>
    </xf>
    <xf numFmtId="166" fontId="44" fillId="0" borderId="60" applyAlignment="1" pivotButton="0" quotePrefix="0" xfId="57">
      <alignment horizontal="center" vertical="center"/>
    </xf>
    <xf numFmtId="3" fontId="44" fillId="0" borderId="104" applyAlignment="1" pivotButton="0" quotePrefix="0" xfId="57">
      <alignment horizontal="center" vertical="center"/>
    </xf>
    <xf numFmtId="166" fontId="51" fillId="0" borderId="67" applyAlignment="1" pivotButton="0" quotePrefix="0" xfId="57">
      <alignment horizontal="center" vertical="center"/>
    </xf>
    <xf numFmtId="0" fontId="44" fillId="33" borderId="34" applyAlignment="1" applyProtection="1" pivotButton="0" quotePrefix="0" xfId="57">
      <alignment horizontal="center"/>
      <protection locked="0" hidden="0"/>
    </xf>
    <xf numFmtId="0" fontId="51" fillId="33" borderId="22" applyAlignment="1" pivotButton="0" quotePrefix="0" xfId="60">
      <alignment horizontal="center"/>
    </xf>
    <xf numFmtId="0" fontId="51" fillId="33" borderId="30" applyAlignment="1" pivotButton="0" quotePrefix="0" xfId="60">
      <alignment horizontal="center"/>
    </xf>
    <xf numFmtId="165" fontId="44" fillId="33" borderId="34" applyAlignment="1" applyProtection="1" pivotButton="0" quotePrefix="0" xfId="57">
      <alignment horizontal="center"/>
      <protection locked="0" hidden="0"/>
    </xf>
    <xf numFmtId="165" fontId="44" fillId="33" borderId="30" applyAlignment="1" applyProtection="1" pivotButton="0" quotePrefix="0" xfId="57">
      <alignment horizontal="center"/>
      <protection locked="0" hidden="0"/>
    </xf>
    <xf numFmtId="165" fontId="44" fillId="33" borderId="33"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166" fontId="44" fillId="0" borderId="93" applyAlignment="1" applyProtection="1" pivotButton="0" quotePrefix="0" xfId="57">
      <alignment horizontal="center" vertical="center"/>
      <protection locked="0" hidden="0"/>
    </xf>
    <xf numFmtId="3" fontId="44" fillId="0" borderId="93" applyAlignment="1" pivotButton="0" quotePrefix="0" xfId="57">
      <alignment horizontal="center" vertical="center"/>
    </xf>
    <xf numFmtId="166" fontId="44" fillId="0" borderId="93" applyAlignment="1" pivotButton="0" quotePrefix="0" xfId="57">
      <alignment horizontal="center" vertical="center"/>
    </xf>
    <xf numFmtId="3" fontId="44" fillId="0" borderId="94" applyAlignment="1" pivotButton="0" quotePrefix="0" xfId="57">
      <alignment horizontal="center" vertical="center"/>
    </xf>
    <xf numFmtId="3" fontId="51" fillId="0" borderId="28" applyAlignment="1" pivotButton="0" quotePrefix="0" xfId="60">
      <alignment horizontal="center"/>
    </xf>
    <xf numFmtId="3" fontId="51" fillId="0" borderId="67" applyAlignment="1" pivotButton="0" quotePrefix="0" xfId="60">
      <alignment horizontal="center"/>
    </xf>
    <xf numFmtId="3" fontId="51" fillId="0" borderId="29" applyAlignment="1" pivotButton="0" quotePrefix="0" xfId="60">
      <alignment horizontal="center"/>
    </xf>
    <xf numFmtId="1" fontId="51" fillId="0" borderId="28" applyAlignment="1" pivotButton="0" quotePrefix="0" xfId="60">
      <alignment horizontal="center" vertical="center" wrapText="1"/>
    </xf>
    <xf numFmtId="1" fontId="51" fillId="0" borderId="67" applyAlignment="1" pivotButton="0" quotePrefix="0" xfId="60">
      <alignment horizontal="center" vertical="center" wrapText="1"/>
    </xf>
    <xf numFmtId="1" fontId="51" fillId="0" borderId="68" applyAlignment="1" pivotButton="0" quotePrefix="0" xfId="60">
      <alignment horizontal="center" vertical="center" wrapText="1"/>
    </xf>
    <xf numFmtId="0" fontId="51" fillId="33" borderId="98" applyAlignment="1" pivotButton="0" quotePrefix="0" xfId="60">
      <alignment horizontal="center"/>
    </xf>
    <xf numFmtId="0" fontId="51" fillId="33" borderId="99" applyAlignment="1" pivotButton="0" quotePrefix="0" xfId="60">
      <alignment horizontal="center"/>
    </xf>
    <xf numFmtId="0" fontId="51" fillId="33" borderId="100" applyAlignment="1" pivotButton="0" quotePrefix="0" xfId="60">
      <alignment horizontal="center"/>
    </xf>
    <xf numFmtId="0" fontId="44" fillId="0" borderId="13" applyAlignment="1" applyProtection="1" pivotButton="0" quotePrefix="0" xfId="59">
      <alignment horizontal="center" vertical="center"/>
      <protection locked="1" hidden="1"/>
    </xf>
    <xf numFmtId="0" fontId="51" fillId="0" borderId="13" applyAlignment="1" applyProtection="1" pivotButton="0" quotePrefix="0" xfId="59">
      <alignment horizontal="center" vertical="center"/>
      <protection locked="1" hidden="1"/>
    </xf>
    <xf numFmtId="0" fontId="51" fillId="33" borderId="27" applyAlignment="1" pivotButton="0" quotePrefix="0" xfId="60">
      <alignment horizontal="center"/>
    </xf>
    <xf numFmtId="0" fontId="51" fillId="33" borderId="67" applyAlignment="1" pivotButton="0" quotePrefix="0" xfId="60">
      <alignment horizontal="center"/>
    </xf>
    <xf numFmtId="0" fontId="51" fillId="33" borderId="12" applyAlignment="1" pivotButton="0" quotePrefix="0" xfId="60">
      <alignment horizontal="center"/>
    </xf>
    <xf numFmtId="0" fontId="51" fillId="33" borderId="13" applyAlignment="1" pivotButton="0" quotePrefix="0" xfId="60">
      <alignment horizontal="center"/>
    </xf>
    <xf numFmtId="0" fontId="44" fillId="33" borderId="95" applyAlignment="1" applyProtection="1" pivotButton="0" quotePrefix="0" xfId="59">
      <alignment horizontal="center" vertical="center" wrapText="1"/>
      <protection locked="1" hidden="1"/>
    </xf>
    <xf numFmtId="0" fontId="44" fillId="33" borderId="96" applyAlignment="1" applyProtection="1" pivotButton="0" quotePrefix="0" xfId="59">
      <alignment horizontal="center" vertical="center" wrapText="1"/>
      <protection locked="1" hidden="1"/>
    </xf>
    <xf numFmtId="0" fontId="44" fillId="33" borderId="97" applyAlignment="1" applyProtection="1" pivotButton="0" quotePrefix="0" xfId="59">
      <alignment horizontal="center" vertical="center" wrapText="1"/>
      <protection locked="1" hidden="1"/>
    </xf>
    <xf numFmtId="0" fontId="51" fillId="33" borderId="19" applyAlignment="1" pivotButton="0" quotePrefix="0" xfId="60">
      <alignment horizontal="center"/>
    </xf>
    <xf numFmtId="0" fontId="51" fillId="33" borderId="18" applyAlignment="1" pivotButton="0" quotePrefix="0" xfId="60">
      <alignment horizontal="center"/>
    </xf>
    <xf numFmtId="0" fontId="0" fillId="33" borderId="95" applyAlignment="1" applyProtection="1" pivotButton="0" quotePrefix="0" xfId="59">
      <alignment horizontal="center" vertical="center" wrapText="1"/>
      <protection locked="1" hidden="1"/>
    </xf>
    <xf numFmtId="3" fontId="51" fillId="0" borderId="17" applyAlignment="1" pivotButton="0" quotePrefix="0" xfId="60">
      <alignment horizontal="center"/>
    </xf>
    <xf numFmtId="3" fontId="51" fillId="0" borderId="0" applyAlignment="1" pivotButton="0" quotePrefix="0" xfId="60">
      <alignment horizontal="center"/>
    </xf>
    <xf numFmtId="1" fontId="51" fillId="0" borderId="17" applyAlignment="1" pivotButton="0" quotePrefix="0" xfId="60">
      <alignment horizontal="center" vertical="center" wrapText="1"/>
    </xf>
    <xf numFmtId="1" fontId="51" fillId="0" borderId="0" applyAlignment="1" pivotButton="0" quotePrefix="0" xfId="60">
      <alignment horizontal="center" vertical="center" wrapText="1"/>
    </xf>
    <xf numFmtId="1" fontId="51" fillId="0" borderId="11" applyAlignment="1" pivotButton="0" quotePrefix="0" xfId="60">
      <alignment horizontal="center" vertical="center" wrapText="1"/>
    </xf>
    <xf numFmtId="0" fontId="51" fillId="33" borderId="34" applyAlignment="1" applyProtection="1" pivotButton="0" quotePrefix="0" xfId="61">
      <alignment horizontal="left"/>
      <protection locked="0" hidden="0"/>
    </xf>
    <xf numFmtId="0" fontId="51" fillId="33" borderId="30" applyAlignment="1" applyProtection="1" pivotButton="0" quotePrefix="0" xfId="61">
      <alignment horizontal="left"/>
      <protection locked="0" hidden="0"/>
    </xf>
    <xf numFmtId="0" fontId="51" fillId="33" borderId="30" applyAlignment="1" applyProtection="1" pivotButton="0" quotePrefix="0" xfId="61">
      <alignment horizontal="center"/>
      <protection locked="0" hidden="0"/>
    </xf>
    <xf numFmtId="0" fontId="51" fillId="0" borderId="12" applyAlignment="1" pivotButton="0" quotePrefix="0" xfId="62">
      <alignment horizontal="center"/>
    </xf>
    <xf numFmtId="0" fontId="51" fillId="0" borderId="13" applyAlignment="1" pivotButton="0" quotePrefix="0" xfId="62">
      <alignment horizontal="center"/>
    </xf>
    <xf numFmtId="0" fontId="51" fillId="0" borderId="13" applyAlignment="1" pivotButton="0" quotePrefix="0" xfId="62">
      <alignment horizontal="left"/>
    </xf>
    <xf numFmtId="0" fontId="51" fillId="0" borderId="18" applyAlignment="1" pivotButton="0" quotePrefix="0" xfId="62">
      <alignment horizontal="left"/>
    </xf>
    <xf numFmtId="1" fontId="51" fillId="0" borderId="12" applyAlignment="1" pivotButton="0" quotePrefix="0" xfId="60">
      <alignment horizontal="center" vertical="center" wrapText="1"/>
    </xf>
    <xf numFmtId="1" fontId="51" fillId="0" borderId="13" applyAlignment="1" pivotButton="0" quotePrefix="0" xfId="60">
      <alignment horizontal="center" vertical="center" wrapText="1"/>
    </xf>
    <xf numFmtId="1" fontId="51" fillId="0" borderId="14" applyAlignment="1" pivotButton="0" quotePrefix="0" xfId="60">
      <alignment horizontal="center" vertical="center" wrapText="1"/>
    </xf>
    <xf numFmtId="3" fontId="44" fillId="0" borderId="67" applyAlignment="1" applyProtection="1" pivotButton="0" quotePrefix="0" xfId="61">
      <alignment horizontal="center"/>
      <protection locked="0" hidden="0"/>
    </xf>
    <xf numFmtId="3" fontId="44" fillId="0" borderId="68" applyAlignment="1" applyProtection="1" pivotButton="0" quotePrefix="0" xfId="61">
      <alignment horizontal="center"/>
      <protection locked="0" hidden="0"/>
    </xf>
    <xf numFmtId="3" fontId="44" fillId="0" borderId="67" applyAlignment="1" applyProtection="1" pivotButton="0" quotePrefix="0" xfId="59">
      <alignment horizontal="center"/>
      <protection locked="1" hidden="1"/>
    </xf>
    <xf numFmtId="1" fontId="44" fillId="0" borderId="0" applyAlignment="1" pivotButton="0" quotePrefix="0" xfId="60">
      <alignment horizontal="center" wrapText="1"/>
    </xf>
    <xf numFmtId="0" fontId="46" fillId="0" borderId="30" applyAlignment="1" pivotButton="0" quotePrefix="0" xfId="57">
      <alignment horizontal="left"/>
    </xf>
    <xf numFmtId="0" fontId="46" fillId="0" borderId="13" applyAlignment="1" pivotButton="0" quotePrefix="0" xfId="57">
      <alignment horizontal="left"/>
    </xf>
    <xf numFmtId="3" fontId="97" fillId="0" borderId="13" applyAlignment="1" pivotButton="0" quotePrefix="0" xfId="57">
      <alignment horizontal="center"/>
    </xf>
    <xf numFmtId="3" fontId="54" fillId="0" borderId="13" applyAlignment="1" applyProtection="1" pivotButton="0" quotePrefix="0" xfId="57">
      <alignment horizontal="right"/>
      <protection locked="0" hidden="0"/>
    </xf>
    <xf numFmtId="166" fontId="0" fillId="0" borderId="101" applyAlignment="1" applyProtection="1" pivotButton="0" quotePrefix="0" xfId="57">
      <alignment horizontal="center" vertical="center"/>
      <protection locked="0" hidden="0"/>
    </xf>
    <xf numFmtId="166" fontId="44" fillId="0" borderId="89" applyAlignment="1" applyProtection="1" pivotButton="0" quotePrefix="0" xfId="57">
      <alignment horizontal="center" vertical="center"/>
      <protection locked="0" hidden="0"/>
    </xf>
    <xf numFmtId="3" fontId="44" fillId="0" borderId="89" applyAlignment="1" pivotButton="0" quotePrefix="0" xfId="57">
      <alignment horizontal="center" vertical="center"/>
    </xf>
    <xf numFmtId="3" fontId="44" fillId="0" borderId="102" applyAlignment="1" pivotButton="0" quotePrefix="0" xfId="57">
      <alignment horizontal="center" vertical="center"/>
    </xf>
    <xf numFmtId="0" fontId="51" fillId="0" borderId="12" applyAlignment="1" applyProtection="1" pivotButton="0" quotePrefix="0" xfId="61">
      <alignment horizontal="left"/>
      <protection locked="0" hidden="0"/>
    </xf>
    <xf numFmtId="0" fontId="51" fillId="0" borderId="13" applyAlignment="1" applyProtection="1" pivotButton="0" quotePrefix="0" xfId="61">
      <alignment horizontal="left"/>
      <protection locked="0" hidden="0"/>
    </xf>
    <xf numFmtId="172" fontId="44" fillId="0" borderId="13" applyAlignment="1" applyProtection="1" pivotButton="0" quotePrefix="1" xfId="61">
      <alignment horizontal="center"/>
      <protection locked="0" hidden="0"/>
    </xf>
    <xf numFmtId="172" fontId="44" fillId="0" borderId="13" applyAlignment="1" applyProtection="1" pivotButton="0" quotePrefix="0" xfId="61">
      <alignment horizontal="center"/>
      <protection locked="0" hidden="0"/>
    </xf>
    <xf numFmtId="1" fontId="44" fillId="0" borderId="13" applyAlignment="1" applyProtection="1" pivotButton="0" quotePrefix="0" xfId="61">
      <alignment horizontal="center"/>
      <protection locked="0" hidden="0"/>
    </xf>
    <xf numFmtId="3" fontId="44" fillId="0" borderId="13" applyAlignment="1" applyProtection="1" pivotButton="0" quotePrefix="0" xfId="61">
      <alignment horizontal="center"/>
      <protection locked="0" hidden="0"/>
    </xf>
    <xf numFmtId="3" fontId="44" fillId="0" borderId="14" applyAlignment="1" applyProtection="1" pivotButton="0" quotePrefix="0" xfId="61">
      <alignment horizontal="center"/>
      <protection locked="0" hidden="0"/>
    </xf>
    <xf numFmtId="0" fontId="51" fillId="33" borderId="33" applyAlignment="1" applyProtection="1" pivotButton="0" quotePrefix="0" xfId="61">
      <alignment horizontal="center"/>
      <protection locked="0" hidden="0"/>
    </xf>
    <xf numFmtId="165" fontId="44" fillId="0" borderId="34" applyAlignment="1" pivotButton="0" quotePrefix="0" xfId="57">
      <alignment horizontal="center" vertical="center"/>
    </xf>
    <xf numFmtId="0" fontId="51" fillId="0" borderId="27" applyAlignment="1" applyProtection="1" pivotButton="0" quotePrefix="0" xfId="61">
      <alignment horizontal="left"/>
      <protection locked="0" hidden="0"/>
    </xf>
    <xf numFmtId="0" fontId="51" fillId="0" borderId="67" applyAlignment="1" applyProtection="1" pivotButton="0" quotePrefix="0" xfId="61">
      <alignment horizontal="left"/>
      <protection locked="0" hidden="0"/>
    </xf>
    <xf numFmtId="172" fontId="44" fillId="0" borderId="67" applyAlignment="1" applyProtection="1" pivotButton="0" quotePrefix="1" xfId="61">
      <alignment horizontal="center"/>
      <protection locked="0" hidden="0"/>
    </xf>
    <xf numFmtId="172" fontId="44" fillId="0" borderId="67" applyAlignment="1" applyProtection="1" pivotButton="0" quotePrefix="0" xfId="61">
      <alignment horizontal="center"/>
      <protection locked="0" hidden="0"/>
    </xf>
    <xf numFmtId="0" fontId="89" fillId="0" borderId="0" applyAlignment="1" applyProtection="1" pivotButton="0" quotePrefix="0" xfId="61">
      <alignment wrapText="1"/>
      <protection locked="0" hidden="0"/>
    </xf>
    <xf numFmtId="0" fontId="89" fillId="0" borderId="13" applyAlignment="1" applyProtection="1" pivotButton="0" quotePrefix="0" xfId="61">
      <alignment wrapText="1"/>
      <protection locked="0" hidden="0"/>
    </xf>
    <xf numFmtId="1" fontId="44" fillId="0" borderId="67" applyAlignment="1" applyProtection="1" pivotButton="0" quotePrefix="0" xfId="61">
      <alignment horizontal="center"/>
      <protection locked="0" hidden="0"/>
    </xf>
    <xf numFmtId="0" fontId="45" fillId="0" borderId="0" applyAlignment="1" pivotButton="0" quotePrefix="0" xfId="47">
      <alignment horizontal="center" vertical="center" wrapText="1"/>
    </xf>
    <xf numFmtId="0" fontId="44" fillId="0" borderId="0" applyAlignment="1" applyProtection="1" pivotButton="0" quotePrefix="1" xfId="53">
      <alignment horizontal="left" vertical="top" wrapText="1"/>
      <protection locked="0" hidden="0"/>
    </xf>
    <xf numFmtId="0" fontId="51" fillId="33" borderId="28"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68" applyAlignment="1" pivotButton="0" quotePrefix="0" xfId="53">
      <alignment horizontal="center"/>
    </xf>
    <xf numFmtId="0" fontId="44" fillId="33" borderId="20" applyAlignment="1" pivotButton="0" quotePrefix="0" xfId="53">
      <alignment horizontal="center" vertical="top" wrapText="1"/>
    </xf>
    <xf numFmtId="0" fontId="44" fillId="33" borderId="21" applyAlignment="1" pivotButton="0" quotePrefix="0" xfId="53">
      <alignment horizontal="center" vertical="top" wrapText="1"/>
    </xf>
    <xf numFmtId="0" fontId="44" fillId="0" borderId="21" applyAlignment="1" pivotButton="0" quotePrefix="0" xfId="53">
      <alignment horizontal="center" vertical="top" wrapText="1"/>
    </xf>
    <xf numFmtId="0" fontId="44" fillId="0" borderId="15" applyAlignment="1" pivotButton="0" quotePrefix="0" xfId="53">
      <alignment horizontal="center" vertical="top" wrapText="1"/>
    </xf>
    <xf numFmtId="171" fontId="51" fillId="0" borderId="67" applyAlignment="1" pivotButton="0" quotePrefix="0" xfId="53">
      <alignment horizontal="center" vertical="center"/>
    </xf>
    <xf numFmtId="164" fontId="74" fillId="0" borderId="12" applyAlignment="1" pivotButton="0" quotePrefix="0" xfId="111">
      <alignment horizontal="center" vertical="center"/>
    </xf>
    <xf numFmtId="164" fontId="74" fillId="0" borderId="13" applyAlignment="1" pivotButton="0" quotePrefix="0" xfId="111">
      <alignment horizontal="center" vertical="center"/>
    </xf>
    <xf numFmtId="171" fontId="51" fillId="0" borderId="13" applyAlignment="1" pivotButton="0" quotePrefix="0" xfId="111">
      <alignment horizontal="center" vertical="center"/>
    </xf>
    <xf numFmtId="164" fontId="51" fillId="0" borderId="13" applyAlignment="1" pivotButton="0" quotePrefix="0" xfId="111">
      <alignment horizontal="left" vertical="center"/>
    </xf>
    <xf numFmtId="164" fontId="51" fillId="0" borderId="13" applyAlignment="1" pivotButton="0" quotePrefix="0" xfId="111">
      <alignment horizontal="center" vertical="center"/>
    </xf>
    <xf numFmtId="164" fontId="51" fillId="0" borderId="14" applyAlignment="1" pivotButton="0" quotePrefix="0" xfId="111">
      <alignment horizontal="center" vertical="center"/>
    </xf>
    <xf numFmtId="164" fontId="51" fillId="0" borderId="67" applyAlignment="1" pivotButton="0" quotePrefix="0" xfId="53">
      <alignment horizontal="center" vertical="center"/>
    </xf>
    <xf numFmtId="164" fontId="51" fillId="0" borderId="68" applyAlignment="1" pivotButton="0" quotePrefix="0" xfId="53">
      <alignment horizontal="center" vertical="center"/>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0" fillId="0" borderId="27" applyAlignment="1" pivotButton="0" quotePrefix="0" xfId="53">
      <alignment horizontal="center" vertical="center"/>
    </xf>
    <xf numFmtId="0" fontId="44" fillId="0" borderId="67" applyAlignment="1" pivotButton="0" quotePrefix="0" xfId="53">
      <alignment horizontal="center" vertical="center"/>
    </xf>
    <xf numFmtId="0" fontId="44" fillId="0" borderId="67" applyAlignment="1" pivotButton="0" quotePrefix="0" xfId="53">
      <alignment horizontal="left" vertical="center"/>
    </xf>
    <xf numFmtId="0" fontId="51" fillId="0" borderId="0" applyAlignment="1" pivotButton="0" quotePrefix="0" xfId="53">
      <alignment horizontal="right" vertical="center"/>
    </xf>
    <xf numFmtId="171" fontId="51" fillId="0" borderId="0" applyAlignment="1" pivotButton="0" quotePrefix="0" xfId="53">
      <alignment horizontal="center" vertical="center"/>
    </xf>
    <xf numFmtId="164" fontId="51" fillId="0" borderId="0" applyAlignment="1" pivotButton="0" quotePrefix="0" xfId="53">
      <alignment horizontal="center" vertical="center"/>
    </xf>
    <xf numFmtId="0" fontId="51" fillId="0" borderId="0" applyAlignment="1" pivotButton="0" quotePrefix="0" xfId="53">
      <alignment horizontal="center" vertical="center"/>
    </xf>
    <xf numFmtId="0" fontId="46" fillId="0" borderId="67" applyAlignment="1" pivotButton="0" quotePrefix="0" xfId="53">
      <alignment horizontal="left"/>
    </xf>
    <xf numFmtId="3" fontId="54" fillId="0" borderId="67" applyAlignment="1" pivotButton="0" quotePrefix="0" xfId="53">
      <alignment horizontal="right"/>
    </xf>
    <xf numFmtId="0" fontId="54" fillId="0" borderId="67" applyAlignment="1" pivotButton="0" quotePrefix="0" xfId="53">
      <alignment horizontal="right"/>
    </xf>
    <xf numFmtId="0" fontId="46" fillId="0" borderId="67" applyAlignment="1" applyProtection="1" pivotButton="0" quotePrefix="0" xfId="53">
      <alignment horizontal="center"/>
      <protection locked="0" hidden="0"/>
    </xf>
    <xf numFmtId="3" fontId="54" fillId="0" borderId="67" applyAlignment="1" applyProtection="1" pivotButton="0" quotePrefix="0" xfId="53">
      <alignment horizontal="right"/>
      <protection locked="0" hidden="0"/>
    </xf>
    <xf numFmtId="0" fontId="45" fillId="0" borderId="166" applyAlignment="1" pivotButton="0" quotePrefix="0" xfId="57">
      <alignment horizontal="center" vertical="center"/>
    </xf>
    <xf numFmtId="0" fontId="0" fillId="0" borderId="67" pivotButton="0" quotePrefix="0" xfId="0"/>
    <xf numFmtId="0" fontId="0" fillId="0" borderId="68" pivotButton="0" quotePrefix="0" xfId="0"/>
    <xf numFmtId="0" fontId="0" fillId="0" borderId="11" pivotButton="0" quotePrefix="0" xfId="0"/>
    <xf numFmtId="0" fontId="0" fillId="0" borderId="0" applyProtection="1" pivotButton="0" quotePrefix="0" xfId="0">
      <protection locked="0" hidden="0"/>
    </xf>
    <xf numFmtId="0" fontId="15" fillId="0" borderId="11" applyAlignment="1" applyProtection="1" pivotButton="0" quotePrefix="0" xfId="57">
      <alignment horizontal="left" vertical="center"/>
      <protection locked="0" hidden="0"/>
    </xf>
    <xf numFmtId="0" fontId="0" fillId="0" borderId="11" applyProtection="1" pivotButton="0" quotePrefix="0" xfId="0">
      <protection locked="0" hidden="0"/>
    </xf>
    <xf numFmtId="0" fontId="48" fillId="36" borderId="165" applyAlignment="1" pivotButton="0" quotePrefix="0" xfId="57">
      <alignment horizontal="center" vertical="center"/>
    </xf>
    <xf numFmtId="0" fontId="0" fillId="0" borderId="30" pivotButton="0" quotePrefix="0" xfId="0"/>
    <xf numFmtId="0" fontId="0" fillId="0" borderId="33" pivotButton="0" quotePrefix="0" xfId="0"/>
    <xf numFmtId="180" fontId="64" fillId="0" borderId="0" applyAlignment="1" pivotButton="0" quotePrefix="0" xfId="83">
      <alignment horizontal="center" vertical="top"/>
    </xf>
    <xf numFmtId="180" fontId="44" fillId="0" borderId="11" applyAlignment="1" pivotButton="0" quotePrefix="0" xfId="57">
      <alignment horizontal="center" vertical="center" wrapText="1"/>
    </xf>
    <xf numFmtId="0" fontId="0" fillId="0" borderId="13" pivotButton="0" quotePrefix="0" xfId="0"/>
    <xf numFmtId="0" fontId="0" fillId="0" borderId="67" applyProtection="1" pivotButton="0" quotePrefix="0" xfId="0">
      <protection locked="0" hidden="0"/>
    </xf>
    <xf numFmtId="180" fontId="44" fillId="0" borderId="67" applyAlignment="1" pivotButton="0" quotePrefix="0" xfId="57">
      <alignment horizontal="center" vertical="center" wrapText="1"/>
    </xf>
    <xf numFmtId="180" fontId="44" fillId="0" borderId="0" applyAlignment="1" pivotButton="0" quotePrefix="0" xfId="57">
      <alignment horizontal="center" vertical="center" wrapText="1"/>
    </xf>
    <xf numFmtId="0" fontId="0" fillId="0" borderId="0" applyProtection="1" pivotButton="0" quotePrefix="0" xfId="0">
      <protection locked="1" hidden="1"/>
    </xf>
    <xf numFmtId="180" fontId="1" fillId="0" borderId="0" applyAlignment="1" pivotButton="0" quotePrefix="0" xfId="83">
      <alignment horizontal="center" vertical="top"/>
    </xf>
    <xf numFmtId="175" fontId="67" fillId="0" borderId="0" applyAlignment="1" pivotButton="0" quotePrefix="0" xfId="0">
      <alignment horizontal="left" vertical="center" wrapText="1"/>
    </xf>
    <xf numFmtId="49" fontId="96" fillId="40" borderId="167" applyAlignment="1" applyProtection="1" pivotButton="0" quotePrefix="0" xfId="0">
      <alignment horizontal="center" wrapText="1"/>
      <protection locked="0" hidden="0"/>
    </xf>
    <xf numFmtId="0" fontId="0" fillId="0" borderId="110" applyProtection="1" pivotButton="0" quotePrefix="0" xfId="0">
      <protection locked="0" hidden="0"/>
    </xf>
    <xf numFmtId="0" fontId="0" fillId="0" borderId="111" applyProtection="1" pivotButton="0" quotePrefix="0" xfId="0">
      <protection locked="0" hidden="0"/>
    </xf>
    <xf numFmtId="49" fontId="96" fillId="40" borderId="113" applyAlignment="1" applyProtection="1" pivotButton="0" quotePrefix="0" xfId="0">
      <alignment horizontal="center" wrapText="1"/>
      <protection locked="0" hidden="0"/>
    </xf>
    <xf numFmtId="49" fontId="43" fillId="40" borderId="135" applyAlignment="1" applyProtection="1" pivotButton="0" quotePrefix="0" xfId="0">
      <alignment horizontal="center" wrapText="1"/>
      <protection locked="0" hidden="0"/>
    </xf>
    <xf numFmtId="0" fontId="0" fillId="0" borderId="120" applyProtection="1" pivotButton="0" quotePrefix="0" xfId="0">
      <protection locked="0" hidden="0"/>
    </xf>
    <xf numFmtId="176" fontId="104" fillId="34" borderId="133" applyAlignment="1" pivotButton="0" quotePrefix="0" xfId="0">
      <alignment vertical="top"/>
    </xf>
    <xf numFmtId="176" fontId="105" fillId="0" borderId="122" applyAlignment="1" pivotButton="0" quotePrefix="0" xfId="0">
      <alignment vertical="top"/>
    </xf>
    <xf numFmtId="176" fontId="104" fillId="34" borderId="122" applyAlignment="1" pivotButton="0" quotePrefix="0" xfId="0">
      <alignment vertical="top"/>
    </xf>
    <xf numFmtId="176" fontId="105" fillId="35" borderId="122" applyAlignment="1" pivotButton="0" quotePrefix="0" xfId="0">
      <alignment vertical="top"/>
    </xf>
    <xf numFmtId="176" fontId="104" fillId="35" borderId="122" applyAlignment="1" pivotButton="0" quotePrefix="0" xfId="0">
      <alignment vertical="top"/>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178" fontId="110" fillId="0" borderId="154" applyAlignment="1" pivotButton="0" quotePrefix="0" xfId="0">
      <alignment horizontal="left" vertical="top"/>
    </xf>
    <xf numFmtId="178" fontId="110" fillId="0" borderId="155" applyAlignment="1" pivotButton="0" quotePrefix="0" xfId="0">
      <alignment horizontal="left" vertical="top"/>
    </xf>
    <xf numFmtId="179" fontId="110" fillId="0" borderId="155" applyAlignment="1" pivotButton="0" quotePrefix="0" xfId="0">
      <alignment horizontal="left" vertical="top"/>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177" fontId="107" fillId="0" borderId="145" applyAlignment="1" pivotButton="0" quotePrefix="0" xfId="0">
      <alignment vertical="top" wrapText="1"/>
    </xf>
    <xf numFmtId="177" fontId="107" fillId="0" borderId="0" applyAlignment="1" pivotButton="0" quotePrefix="0" xfId="0">
      <alignment vertical="top" wrapText="1"/>
    </xf>
    <xf numFmtId="176" fontId="111" fillId="0" borderId="0" applyAlignment="1" pivotButton="0" quotePrefix="0" xfId="53">
      <alignment vertical="top"/>
    </xf>
    <xf numFmtId="0" fontId="44" fillId="33" borderId="174" applyAlignment="1" pivotButton="0" quotePrefix="0" xfId="113">
      <alignment horizontal="center"/>
    </xf>
    <xf numFmtId="0" fontId="0" fillId="0" borderId="29" pivotButton="0" quotePrefix="0" xfId="0"/>
    <xf numFmtId="168" fontId="44" fillId="0" borderId="172" applyAlignment="1" pivotButton="0" quotePrefix="0" xfId="113">
      <alignment horizontal="center"/>
    </xf>
    <xf numFmtId="0" fontId="0" fillId="0" borderId="16" pivotButton="0" quotePrefix="0" xfId="0"/>
    <xf numFmtId="0" fontId="0" fillId="0" borderId="18" pivotButton="0" quotePrefix="0" xfId="0"/>
    <xf numFmtId="168" fontId="44" fillId="0" borderId="173" applyAlignment="1" pivotButton="0" quotePrefix="0" xfId="113">
      <alignment horizontal="center"/>
    </xf>
    <xf numFmtId="0" fontId="0" fillId="0" borderId="14" pivotButton="0" quotePrefix="0" xfId="0"/>
    <xf numFmtId="168" fontId="44" fillId="0" borderId="0" applyAlignment="1" pivotButton="0" quotePrefix="0" xfId="113">
      <alignment horizontal="center" vertical="center"/>
    </xf>
    <xf numFmtId="168" fontId="51" fillId="0" borderId="0" applyAlignment="1" pivotButton="0" quotePrefix="0" xfId="113">
      <alignment horizontal="center"/>
    </xf>
    <xf numFmtId="166" fontId="44" fillId="0" borderId="0" applyAlignment="1" applyProtection="1" pivotButton="0" quotePrefix="0" xfId="57">
      <alignment vertical="top"/>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51" fillId="33" borderId="30" applyAlignment="1" applyProtection="1" pivotButton="0" quotePrefix="0" xfId="113">
      <alignment horizontal="center" wrapText="1"/>
      <protection locked="0" hidden="0"/>
    </xf>
    <xf numFmtId="165" fontId="44" fillId="33" borderId="33" applyAlignment="1" pivotButton="0" quotePrefix="0" xfId="57">
      <alignment horizontal="center"/>
    </xf>
    <xf numFmtId="0" fontId="0" fillId="0" borderId="12" applyProtection="1" pivotButton="0" quotePrefix="0" xfId="0">
      <protection locked="0" hidden="0"/>
    </xf>
    <xf numFmtId="0" fontId="0" fillId="0" borderId="13" applyProtection="1" pivotButton="0" quotePrefix="0" xfId="0">
      <protection locked="0" hidden="0"/>
    </xf>
    <xf numFmtId="0" fontId="0" fillId="0" borderId="36" pivotButton="0" quotePrefix="0" xfId="0"/>
    <xf numFmtId="3" fontId="44" fillId="0" borderId="171" applyAlignment="1" pivotButton="0" quotePrefix="0" xfId="57">
      <alignment horizontal="center"/>
    </xf>
    <xf numFmtId="0" fontId="0" fillId="0" borderId="35" pivotButton="0" quotePrefix="0" xfId="0"/>
    <xf numFmtId="3" fontId="44" fillId="0" borderId="102"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34" applyAlignment="1" applyProtection="1" pivotButton="0" quotePrefix="0" xfId="113">
      <alignment horizontal="left"/>
      <protection locked="0" hidden="0"/>
    </xf>
    <xf numFmtId="168" fontId="44" fillId="0" borderId="0" applyAlignment="1" applyProtection="1" pivotButton="0" quotePrefix="0" xfId="65">
      <alignment horizontal="center" wrapText="1"/>
      <protection locked="1" hidden="1"/>
    </xf>
    <xf numFmtId="0" fontId="0" fillId="0" borderId="30" applyProtection="1" pivotButton="0" quotePrefix="0" xfId="0">
      <protection locked="1" hidden="1"/>
    </xf>
    <xf numFmtId="0" fontId="44" fillId="33" borderId="200" applyAlignment="1" applyProtection="1" pivotButton="0" quotePrefix="0" xfId="53">
      <alignment horizontal="center" vertical="center"/>
      <protection locked="1" hidden="1"/>
    </xf>
    <xf numFmtId="0" fontId="0" fillId="0" borderId="33" applyProtection="1" pivotButton="0" quotePrefix="0" xfId="0">
      <protection locked="1" hidden="1"/>
    </xf>
    <xf numFmtId="0" fontId="44" fillId="33" borderId="200" applyAlignment="1" pivotButton="0" quotePrefix="0" xfId="53">
      <alignment horizontal="center" vertical="center"/>
    </xf>
    <xf numFmtId="164" fontId="44" fillId="0" borderId="34"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66" fontId="56" fillId="0" borderId="200" applyAlignment="1" applyProtection="1" pivotButton="0" quotePrefix="0" xfId="53">
      <alignment horizontal="center" vertical="center"/>
      <protection locked="1" hidden="1"/>
    </xf>
    <xf numFmtId="164" fontId="56" fillId="0" borderId="200" applyAlignment="1" pivotButton="0" quotePrefix="0" xfId="53">
      <alignment horizontal="center" vertical="center"/>
    </xf>
    <xf numFmtId="0" fontId="51" fillId="33" borderId="195" applyAlignment="1" pivotButton="0" quotePrefix="0" xfId="53">
      <alignment horizontal="center"/>
    </xf>
    <xf numFmtId="0" fontId="44" fillId="33" borderId="30" applyAlignment="1" pivotButton="0" quotePrefix="0" xfId="53">
      <alignment horizontal="center" wrapText="1"/>
    </xf>
    <xf numFmtId="0" fontId="44" fillId="33" borderId="197" applyAlignment="1" pivotButton="0" quotePrefix="0" xfId="53">
      <alignment horizontal="center" wrapText="1"/>
    </xf>
    <xf numFmtId="0" fontId="0" fillId="0" borderId="38" pivotButton="0" quotePrefix="0" xfId="0"/>
    <xf numFmtId="0" fontId="0" fillId="0" borderId="43" pivotButton="0" quotePrefix="0" xfId="0"/>
    <xf numFmtId="0" fontId="0" fillId="0" borderId="12" pivotButton="0" quotePrefix="0" xfId="0"/>
    <xf numFmtId="165" fontId="44" fillId="0" borderId="198" applyAlignment="1" pivotButton="0" quotePrefix="0" xfId="53">
      <alignment horizontal="center"/>
    </xf>
    <xf numFmtId="0" fontId="0" fillId="0" borderId="41" pivotButton="0" quotePrefix="0" xfId="0"/>
    <xf numFmtId="0" fontId="0" fillId="0" borderId="44" pivotButton="0" quotePrefix="0" xfId="0"/>
    <xf numFmtId="0" fontId="0" fillId="0" borderId="16" applyAlignment="1" pivotButton="0" quotePrefix="0" xfId="53">
      <alignment horizontal="left" vertical="center"/>
    </xf>
    <xf numFmtId="164" fontId="44" fillId="0" borderId="171" applyAlignment="1" pivotButton="0" quotePrefix="0" xfId="53">
      <alignment horizontal="center" vertical="center"/>
    </xf>
    <xf numFmtId="0" fontId="0" fillId="0" borderId="18" applyAlignment="1" pivotButton="0" quotePrefix="0" xfId="53">
      <alignment horizontal="left" vertical="center"/>
    </xf>
    <xf numFmtId="164" fontId="44" fillId="0" borderId="102" applyAlignment="1" pivotButton="0" quotePrefix="0" xfId="53">
      <alignment horizontal="center" vertical="center"/>
    </xf>
    <xf numFmtId="164" fontId="44" fillId="0" borderId="0" applyAlignment="1" pivotButton="0" quotePrefix="0" xfId="53">
      <alignment horizontal="center" vertical="center"/>
    </xf>
    <xf numFmtId="0" fontId="79" fillId="0" borderId="67" applyAlignment="1" pivotButton="0" quotePrefix="0" xfId="53">
      <alignment horizontal="left"/>
    </xf>
    <xf numFmtId="3" fontId="80" fillId="0" borderId="67" applyAlignment="1" pivotButton="0" quotePrefix="0" xfId="53">
      <alignment horizontal="center"/>
    </xf>
    <xf numFmtId="0" fontId="81" fillId="0" borderId="67" applyAlignment="1" pivotButton="0" quotePrefix="0" xfId="53">
      <alignment horizontal="center"/>
    </xf>
    <xf numFmtId="0" fontId="0" fillId="0" borderId="13" applyProtection="1" pivotButton="0" quotePrefix="0" xfId="0">
      <protection locked="1" hidden="1"/>
    </xf>
    <xf numFmtId="0" fontId="44" fillId="33" borderId="192" applyAlignment="1" pivotButton="0" quotePrefix="0" xfId="53">
      <alignment horizontal="center"/>
    </xf>
    <xf numFmtId="0" fontId="44" fillId="33" borderId="188" applyAlignment="1" pivotButton="0" quotePrefix="0" xfId="53">
      <alignment horizontal="center" wrapText="1"/>
    </xf>
    <xf numFmtId="2" fontId="44" fillId="33" borderId="188" applyAlignment="1" pivotButton="0" quotePrefix="0" xfId="53">
      <alignment horizontal="center" wrapText="1"/>
    </xf>
    <xf numFmtId="181" fontId="44" fillId="33" borderId="188" applyAlignment="1" pivotButton="0" quotePrefix="0" xfId="53">
      <alignment horizontal="center" wrapText="1"/>
    </xf>
    <xf numFmtId="0" fontId="44" fillId="33" borderId="189" applyAlignment="1" pivotButton="0" quotePrefix="0" xfId="53">
      <alignment horizontal="center" wrapText="1"/>
    </xf>
    <xf numFmtId="0" fontId="0" fillId="0" borderId="17" pivotButton="0" quotePrefix="0" xfId="0"/>
    <xf numFmtId="0" fontId="0" fillId="0" borderId="187" pivotButton="0" quotePrefix="0" xfId="0"/>
    <xf numFmtId="0" fontId="0" fillId="0" borderId="186" pivotButton="0" quotePrefix="0" xfId="0"/>
    <xf numFmtId="0" fontId="0" fillId="0" borderId="196" pivotButton="0" quotePrefix="0" xfId="0"/>
    <xf numFmtId="181" fontId="44" fillId="0" borderId="53" applyAlignment="1" pivotButton="0" quotePrefix="0" xfId="53">
      <alignment horizontal="center"/>
    </xf>
    <xf numFmtId="0" fontId="0" fillId="0" borderId="180" pivotButton="0" quotePrefix="0" xfId="0"/>
    <xf numFmtId="0" fontId="0" fillId="0" borderId="179" pivotButton="0" quotePrefix="0" xfId="0"/>
    <xf numFmtId="0" fontId="0" fillId="0" borderId="184" pivotButton="0" quotePrefix="0" xfId="0"/>
    <xf numFmtId="181" fontId="44" fillId="0" borderId="24" applyAlignment="1" pivotButton="0" quotePrefix="0" xfId="53">
      <alignment horizontal="center"/>
    </xf>
    <xf numFmtId="0" fontId="0" fillId="0" borderId="178" pivotButton="0" quotePrefix="0" xfId="0"/>
    <xf numFmtId="0" fontId="0" fillId="0" borderId="177" pivotButton="0" quotePrefix="0" xfId="0"/>
    <xf numFmtId="0" fontId="0" fillId="0" borderId="183" pivotButton="0" quotePrefix="0" xfId="0"/>
    <xf numFmtId="181" fontId="44" fillId="0" borderId="58" applyAlignment="1" pivotButton="0" quotePrefix="0" xfId="53">
      <alignment horizontal="center"/>
    </xf>
    <xf numFmtId="0" fontId="84" fillId="33" borderId="34" applyAlignment="1" pivotButton="0" quotePrefix="0" xfId="53">
      <alignment horizontal="center" wrapText="1"/>
    </xf>
    <xf numFmtId="0" fontId="84" fillId="33" borderId="30" applyAlignment="1" pivotButton="0" quotePrefix="0" xfId="53">
      <alignment horizontal="center"/>
    </xf>
    <xf numFmtId="0" fontId="84" fillId="33" borderId="30" applyAlignment="1" pivotButton="0" quotePrefix="0" xfId="53">
      <alignment horizontal="center" wrapText="1"/>
    </xf>
    <xf numFmtId="0" fontId="84" fillId="33" borderId="33" applyAlignment="1" pivotButton="0" quotePrefix="0" xfId="53">
      <alignment horizontal="center" wrapText="1"/>
    </xf>
    <xf numFmtId="0" fontId="71" fillId="0" borderId="67" applyAlignment="1" pivotButton="0" quotePrefix="0" xfId="53">
      <alignment horizontal="left"/>
    </xf>
    <xf numFmtId="1" fontId="71" fillId="0" borderId="67" applyAlignment="1" pivotButton="0" quotePrefix="0" xfId="53">
      <alignment horizontal="center"/>
    </xf>
    <xf numFmtId="0" fontId="71" fillId="0" borderId="67" applyAlignment="1" pivotButton="0" quotePrefix="0" xfId="53">
      <alignment horizontal="center"/>
    </xf>
    <xf numFmtId="0" fontId="71" fillId="0" borderId="68" applyAlignment="1" pivotButton="0" quotePrefix="0" xfId="53">
      <alignment horizontal="center"/>
    </xf>
    <xf numFmtId="0" fontId="44" fillId="33" borderId="195" applyAlignment="1" pivotButton="0" quotePrefix="0" xfId="53">
      <alignment horizontal="center"/>
    </xf>
    <xf numFmtId="0" fontId="44" fillId="33" borderId="31" applyAlignment="1" pivotButton="0" quotePrefix="0" xfId="53">
      <alignment horizontal="center"/>
    </xf>
    <xf numFmtId="0" fontId="44" fillId="33" borderId="76" applyAlignment="1" pivotButton="0" quotePrefix="0" xfId="53">
      <alignment horizontal="center" wrapText="1"/>
    </xf>
    <xf numFmtId="2" fontId="44" fillId="33" borderId="76" applyAlignment="1" pivotButton="0" quotePrefix="0" xfId="53">
      <alignment horizontal="center" wrapText="1"/>
    </xf>
    <xf numFmtId="181" fontId="44" fillId="33" borderId="76" applyAlignment="1" pivotButton="0" quotePrefix="0" xfId="53">
      <alignment horizontal="center" wrapText="1"/>
    </xf>
    <xf numFmtId="0" fontId="44" fillId="33" borderId="174" applyAlignment="1" pivotButton="0" quotePrefix="0" xfId="53">
      <alignment horizontal="center" wrapText="1"/>
    </xf>
    <xf numFmtId="0" fontId="0" fillId="0" borderId="19" pivotButton="0" quotePrefix="0" xfId="0"/>
    <xf numFmtId="0" fontId="0" fillId="0" borderId="194" pivotButton="0" quotePrefix="0" xfId="0"/>
    <xf numFmtId="0" fontId="0" fillId="0" borderId="193" pivotButton="0" quotePrefix="0" xfId="0"/>
    <xf numFmtId="0" fontId="0" fillId="0" borderId="191" pivotButton="0" quotePrefix="0" xfId="0"/>
    <xf numFmtId="181" fontId="44" fillId="0" borderId="161" applyAlignment="1" pivotButton="0" quotePrefix="0" xfId="53">
      <alignment horizontal="center"/>
    </xf>
    <xf numFmtId="181" fontId="44" fillId="0" borderId="0" applyAlignment="1" pivotButton="0" quotePrefix="0" xfId="53">
      <alignment horizontal="center" wrapText="1"/>
    </xf>
    <xf numFmtId="181" fontId="44" fillId="0" borderId="0" applyAlignment="1" pivotButton="0" quotePrefix="0" xfId="53">
      <alignment horizontal="center"/>
    </xf>
    <xf numFmtId="0" fontId="0" fillId="33" borderId="195" applyAlignment="1" pivotButton="0" quotePrefix="0" xfId="108">
      <alignment horizontal="left"/>
    </xf>
    <xf numFmtId="0" fontId="44" fillId="33" borderId="30" applyAlignment="1" pivotButton="0" quotePrefix="0" xfId="57">
      <alignment horizontal="center" wrapText="1"/>
    </xf>
    <xf numFmtId="0" fontId="44" fillId="33" borderId="174" applyAlignment="1" pivotButton="0" quotePrefix="0" xfId="57">
      <alignment horizontal="center" wrapText="1"/>
    </xf>
    <xf numFmtId="0" fontId="0" fillId="0" borderId="29" applyAlignment="1" pivotButton="0" quotePrefix="0" xfId="108">
      <alignment horizontal="left"/>
    </xf>
    <xf numFmtId="164" fontId="44" fillId="0" borderId="172" applyAlignment="1" pivotButton="0" quotePrefix="0" xfId="108">
      <alignment horizontal="center"/>
    </xf>
    <xf numFmtId="164" fontId="44" fillId="0" borderId="173" applyAlignment="1" pivotButton="0" quotePrefix="0" xfId="108">
      <alignment horizontal="center"/>
    </xf>
    <xf numFmtId="164" fontId="44" fillId="0" borderId="67" applyAlignment="1" pivotButton="0" quotePrefix="0" xfId="108">
      <alignment horizontal="center"/>
    </xf>
    <xf numFmtId="164" fontId="44" fillId="0" borderId="0" applyAlignment="1" pivotButton="0" quotePrefix="0" xfId="108">
      <alignment horizontal="center"/>
    </xf>
    <xf numFmtId="164" fontId="44" fillId="0" borderId="0" applyAlignment="1" pivotButton="0" quotePrefix="0" xfId="108">
      <alignment horizontal="center" vertical="center"/>
    </xf>
    <xf numFmtId="165" fontId="44" fillId="36" borderId="0" applyAlignment="1" pivotButton="0" quotePrefix="0" xfId="57">
      <alignment horizontal="center"/>
    </xf>
    <xf numFmtId="165" fontId="44" fillId="0" borderId="0" applyAlignment="1" pivotButton="0" quotePrefix="0" xfId="57">
      <alignment horizontal="center"/>
    </xf>
    <xf numFmtId="188" fontId="71" fillId="0" borderId="22" applyAlignment="1" applyProtection="1" pivotButton="0" quotePrefix="0" xfId="59">
      <alignment horizontal="center" vertical="center" wrapText="1"/>
      <protection locked="1" hidden="1"/>
    </xf>
    <xf numFmtId="0" fontId="114" fillId="0" borderId="22" applyAlignment="1" applyProtection="1" pivotButton="0" quotePrefix="0" xfId="59">
      <alignment horizontal="center" vertical="center" wrapText="1"/>
      <protection locked="1" hidden="1"/>
    </xf>
    <xf numFmtId="0" fontId="0" fillId="0" borderId="67" applyProtection="1" pivotButton="0" quotePrefix="0" xfId="0">
      <protection locked="1" hidden="1"/>
    </xf>
    <xf numFmtId="0" fontId="0" fillId="0" borderId="68" applyProtection="1" pivotButton="0" quotePrefix="0" xfId="0">
      <protection locked="1" hidden="1"/>
    </xf>
    <xf numFmtId="166" fontId="71" fillId="0" borderId="22" applyAlignment="1" applyProtection="1" pivotButton="0" quotePrefix="0" xfId="59">
      <alignment horizontal="center" vertical="center"/>
      <protection locked="1" hidden="1"/>
    </xf>
    <xf numFmtId="164" fontId="71" fillId="0" borderId="22" applyAlignment="1" applyProtection="1" pivotButton="0" quotePrefix="0" xfId="59">
      <alignment horizontal="center" vertical="center" wrapText="1"/>
      <protection locked="1" hidden="1"/>
    </xf>
    <xf numFmtId="0" fontId="0" fillId="0" borderId="12" applyProtection="1" pivotButton="0" quotePrefix="0" xfId="0">
      <protection locked="1" hidden="1"/>
    </xf>
    <xf numFmtId="0" fontId="0" fillId="0" borderId="14" applyProtection="1" pivotButton="0" quotePrefix="0" xfId="0">
      <protection locked="1" hidden="1"/>
    </xf>
    <xf numFmtId="166" fontId="71" fillId="0" borderId="67" applyAlignment="1" applyProtection="1" pivotButton="0" quotePrefix="0" xfId="59">
      <alignment horizontal="center" vertical="center" wrapText="1"/>
      <protection locked="1" hidden="1"/>
    </xf>
    <xf numFmtId="187"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0" fontId="0" fillId="0" borderId="45" applyProtection="1" pivotButton="0" quotePrefix="0" xfId="0">
      <protection locked="1" hidden="1"/>
    </xf>
    <xf numFmtId="0" fontId="0" fillId="0" borderId="11" applyProtection="1" pivotButton="0" quotePrefix="0" xfId="0">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vertical="center" wrapText="1"/>
      <protection locked="1" hidden="1"/>
    </xf>
    <xf numFmtId="0" fontId="0" fillId="0" borderId="30" applyProtection="1" pivotButton="0" quotePrefix="0" xfId="0">
      <protection locked="0" hidden="0"/>
    </xf>
    <xf numFmtId="0" fontId="44" fillId="33" borderId="174" applyAlignment="1" applyProtection="1" pivotButton="0" quotePrefix="0" xfId="58">
      <alignment horizontal="center"/>
      <protection locked="0" hidden="0"/>
    </xf>
    <xf numFmtId="0" fontId="0" fillId="0" borderId="33" applyProtection="1" pivotButton="0" quotePrefix="0" xfId="0">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0" fontId="0" fillId="0" borderId="32" pivotButton="0" quotePrefix="0" xfId="0"/>
    <xf numFmtId="166" fontId="44" fillId="0" borderId="33" applyAlignment="1" pivotButton="0" quotePrefix="0" xfId="58">
      <alignment horizontal="center" vertical="center"/>
    </xf>
    <xf numFmtId="0" fontId="51" fillId="33" borderId="201" applyAlignment="1" pivotButton="0" quotePrefix="0" xfId="58">
      <alignment horizontal="center"/>
    </xf>
    <xf numFmtId="0" fontId="0" fillId="0" borderId="21" pivotButton="0" quotePrefix="0" xfId="0"/>
    <xf numFmtId="167" fontId="44" fillId="0" borderId="15" applyAlignment="1" pivotButton="0" quotePrefix="0" xfId="58">
      <alignment horizontal="center" vertical="center" wrapText="1"/>
    </xf>
    <xf numFmtId="0" fontId="0" fillId="0" borderId="15" pivotButton="0" quotePrefix="0" xfId="0"/>
    <xf numFmtId="174" fontId="51" fillId="0" borderId="188" applyAlignment="1" pivotButton="0" quotePrefix="0" xfId="58">
      <alignment horizontal="center"/>
    </xf>
    <xf numFmtId="164" fontId="51" fillId="0" borderId="174" applyAlignment="1" pivotButton="0" quotePrefix="0" xfId="58">
      <alignment horizontal="center" vertical="center" wrapText="1"/>
    </xf>
    <xf numFmtId="189" fontId="44" fillId="0" borderId="15" applyAlignment="1" pivotButton="0" quotePrefix="0" xfId="58">
      <alignment horizontal="center" vertical="center" wrapText="1"/>
    </xf>
    <xf numFmtId="174" fontId="51" fillId="0" borderId="16" applyAlignment="1" pivotButton="0" quotePrefix="0" xfId="58">
      <alignment horizontal="center"/>
    </xf>
    <xf numFmtId="174" fontId="51" fillId="0" borderId="18" applyAlignment="1" pivotButton="0" quotePrefix="0" xfId="58">
      <alignment horizontal="center"/>
    </xf>
    <xf numFmtId="174"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33" borderId="34" applyAlignment="1" applyProtection="1" pivotButton="0" quotePrefix="0" xfId="58">
      <alignment horizontal="left"/>
      <protection locked="0" hidden="0"/>
    </xf>
    <xf numFmtId="0" fontId="51" fillId="33" borderId="30" applyAlignment="1" applyProtection="1" pivotButton="0" quotePrefix="0" xfId="58">
      <alignment horizontal="center"/>
      <protection locked="0" hidden="0"/>
    </xf>
    <xf numFmtId="0" fontId="51" fillId="33" borderId="30" applyAlignment="1" applyProtection="1" pivotButton="0" quotePrefix="0" xfId="58">
      <alignment horizontal="center" wrapText="1"/>
      <protection locked="0" hidden="0"/>
    </xf>
    <xf numFmtId="165" fontId="44" fillId="33" borderId="33" applyAlignment="1" pivotButton="0" quotePrefix="0" xfId="58">
      <alignment horizontal="center" wrapText="1"/>
    </xf>
    <xf numFmtId="173" fontId="44" fillId="0" borderId="172" applyAlignment="1" pivotButton="0" quotePrefix="0" xfId="58">
      <alignment horizontal="right" indent="1"/>
    </xf>
    <xf numFmtId="173" fontId="44" fillId="0" borderId="173" applyAlignment="1" pivotButton="0" quotePrefix="0" xfId="58">
      <alignment horizontal="right" indent="1"/>
    </xf>
    <xf numFmtId="174" fontId="51" fillId="0" borderId="0" applyAlignment="1" applyProtection="1" pivotButton="0" quotePrefix="0" xfId="58">
      <alignment horizontal="center"/>
      <protection locked="0" hidden="0"/>
    </xf>
    <xf numFmtId="174" fontId="51" fillId="0" borderId="30" applyAlignment="1" applyProtection="1" pivotButton="0" quotePrefix="0" xfId="58">
      <alignment horizontal="center"/>
      <protection locked="0" hidden="0"/>
    </xf>
    <xf numFmtId="173" fontId="44" fillId="0" borderId="0" applyAlignment="1" pivotButton="0" quotePrefix="0" xfId="58">
      <alignment horizontal="right" indent="1"/>
    </xf>
    <xf numFmtId="174"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173" fontId="44" fillId="0" borderId="0" applyAlignment="1" applyProtection="1" pivotButton="0" quotePrefix="0" xfId="58">
      <alignment horizontal="center" vertical="center"/>
      <protection locked="0" hidden="0"/>
    </xf>
    <xf numFmtId="174" fontId="51" fillId="0" borderId="67"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51" fillId="0" borderId="29" applyAlignment="1" pivotButton="0" quotePrefix="0" xfId="58">
      <alignment horizontal="center"/>
    </xf>
    <xf numFmtId="173" fontId="44" fillId="0" borderId="189" applyAlignment="1" pivotButton="0" quotePrefix="0" xfId="58">
      <alignment horizontal="right" indent="1"/>
    </xf>
    <xf numFmtId="173" fontId="44" fillId="0" borderId="67" applyAlignment="1" applyProtection="1" pivotButton="0" quotePrefix="0" xfId="58">
      <alignment horizontal="center" vertical="center"/>
      <protection locked="1" hidden="1"/>
    </xf>
    <xf numFmtId="173" fontId="44" fillId="0" borderId="13"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3" fontId="44" fillId="0" borderId="11" applyAlignment="1" pivotButton="0" quotePrefix="0" xfId="58">
      <alignment horizontal="right" indent="1"/>
    </xf>
    <xf numFmtId="0" fontId="0" fillId="0" borderId="32" applyProtection="1" pivotButton="0" quotePrefix="0" xfId="0">
      <protection locked="0" hidden="0"/>
    </xf>
    <xf numFmtId="0" fontId="44" fillId="33" borderId="174" applyAlignment="1" applyProtection="1" pivotButton="0" quotePrefix="0" xfId="57">
      <alignment horizontal="center"/>
      <protection locked="0" hidden="0"/>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67" applyAlignment="1" pivotButton="0" quotePrefix="0" xfId="57">
      <alignment horizontal="center" vertical="center"/>
    </xf>
    <xf numFmtId="166" fontId="44" fillId="0" borderId="29" applyAlignment="1" pivotButton="0" quotePrefix="0" xfId="57">
      <alignment horizontal="center" vertical="center"/>
    </xf>
    <xf numFmtId="166" fontId="44" fillId="0" borderId="189" applyAlignment="1" pivotButton="0" quotePrefix="0" xfId="57">
      <alignment horizontal="center" vertical="center"/>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2" applyAlignment="1" pivotButton="0" quotePrefix="0" xfId="57">
      <alignment horizontal="center" vertical="center"/>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73" applyAlignment="1" pivotButton="0" quotePrefix="0" xfId="57">
      <alignment horizontal="center" vertical="center"/>
    </xf>
    <xf numFmtId="166" fontId="44" fillId="0" borderId="0" applyAlignment="1" pivotButton="0" quotePrefix="0" xfId="57">
      <alignment vertical="top"/>
    </xf>
    <xf numFmtId="166" fontId="44" fillId="0" borderId="0" applyAlignment="1" pivotButton="0" quotePrefix="0" xfId="57">
      <alignment vertical="center"/>
    </xf>
    <xf numFmtId="164" fontId="44" fillId="0" borderId="0" applyAlignment="1" pivotButton="0" quotePrefix="0" xfId="106">
      <alignment horizontal="center" vertical="center"/>
    </xf>
    <xf numFmtId="0" fontId="51" fillId="33" borderId="195" applyAlignment="1" pivotButton="0" quotePrefix="0" xfId="106">
      <alignment horizontal="center"/>
    </xf>
    <xf numFmtId="0" fontId="51" fillId="33" borderId="188" applyAlignment="1" pivotButton="0" quotePrefix="0" xfId="106">
      <alignment horizontal="center"/>
    </xf>
    <xf numFmtId="0" fontId="0" fillId="0" borderId="68" applyProtection="1" pivotButton="0" quotePrefix="0" xfId="0">
      <protection locked="0" hidden="0"/>
    </xf>
    <xf numFmtId="164" fontId="51" fillId="33" borderId="207" applyAlignment="1" pivotButton="0" quotePrefix="0" xfId="106">
      <alignment horizontal="center"/>
    </xf>
    <xf numFmtId="0" fontId="0" fillId="0" borderId="42" pivotButton="0" quotePrefix="0" xfId="0"/>
    <xf numFmtId="0" fontId="0" fillId="0" borderId="19" applyProtection="1" pivotButton="0" quotePrefix="0" xfId="0">
      <protection locked="0" hidden="0"/>
    </xf>
    <xf numFmtId="0" fontId="0" fillId="0" borderId="14" applyProtection="1" pivotButton="0" quotePrefix="0" xfId="0">
      <protection locked="0" hidden="0"/>
    </xf>
    <xf numFmtId="171" fontId="51" fillId="0" borderId="67" applyAlignment="1" pivotButton="0" quotePrefix="0" xfId="106">
      <alignment horizontal="center"/>
    </xf>
    <xf numFmtId="166" fontId="44" fillId="0" borderId="68" applyAlignment="1" pivotButton="0" quotePrefix="0" xfId="57">
      <alignment horizontal="center" vertical="center"/>
    </xf>
    <xf numFmtId="171" fontId="51" fillId="0" borderId="0" applyAlignment="1" pivotButton="0" quotePrefix="0" xfId="106">
      <alignment horizontal="center"/>
    </xf>
    <xf numFmtId="166" fontId="44" fillId="0" borderId="11" applyAlignment="1" pivotButton="0" quotePrefix="0" xfId="57">
      <alignment horizontal="center" vertical="center"/>
    </xf>
    <xf numFmtId="171" fontId="51" fillId="0" borderId="13" applyAlignment="1" pivotButton="0" quotePrefix="0" xfId="106">
      <alignment horizontal="center"/>
    </xf>
    <xf numFmtId="166" fontId="44" fillId="0" borderId="14" applyAlignment="1" pivotButton="0" quotePrefix="0" xfId="57">
      <alignment horizontal="center" vertical="center"/>
    </xf>
    <xf numFmtId="164" fontId="51" fillId="0" borderId="0" applyAlignment="1" pivotButton="0" quotePrefix="0" xfId="106">
      <alignment horizontal="center" vertical="center"/>
    </xf>
    <xf numFmtId="171" fontId="51" fillId="0" borderId="0" pivotButton="0" quotePrefix="0" xfId="106"/>
    <xf numFmtId="0" fontId="51" fillId="33" borderId="195" applyAlignment="1" pivotButton="0" quotePrefix="0" xfId="106">
      <alignment horizontal="left"/>
    </xf>
    <xf numFmtId="0" fontId="44" fillId="33" borderId="31" applyAlignment="1" pivotButton="0" quotePrefix="0" xfId="57">
      <alignment horizontal="center" wrapText="1"/>
    </xf>
    <xf numFmtId="0" fontId="0" fillId="33" borderId="32" applyAlignment="1" pivotButton="0" quotePrefix="0" xfId="57">
      <alignment horizontal="center" wrapText="1"/>
    </xf>
    <xf numFmtId="0" fontId="44" fillId="33" borderId="76" applyAlignment="1" applyProtection="1" pivotButton="0" quotePrefix="0" xfId="59">
      <alignment horizontal="center" vertical="center" wrapText="1"/>
      <protection locked="1" hidden="1"/>
    </xf>
    <xf numFmtId="0" fontId="0" fillId="0" borderId="29" applyProtection="1" pivotButton="0" quotePrefix="0" xfId="0">
      <protection locked="1" hidden="1"/>
    </xf>
    <xf numFmtId="0" fontId="44" fillId="33" borderId="205" applyAlignment="1" pivotButton="0" quotePrefix="0" xfId="57">
      <alignment horizontal="center" wrapText="1"/>
    </xf>
    <xf numFmtId="0" fontId="0" fillId="0" borderId="19" applyProtection="1" pivotButton="0" quotePrefix="0" xfId="0">
      <protection locked="1" hidden="1"/>
    </xf>
    <xf numFmtId="0" fontId="0" fillId="0" borderId="18" applyProtection="1" pivotButton="0" quotePrefix="0" xfId="0">
      <protection locked="1" hidden="1"/>
    </xf>
    <xf numFmtId="165" fontId="44" fillId="0" borderId="206" applyAlignment="1" pivotButton="0" quotePrefix="0" xfId="57">
      <alignment horizontal="center"/>
    </xf>
    <xf numFmtId="164" fontId="51" fillId="0" borderId="189" applyAlignment="1" pivotButton="0" quotePrefix="0" xfId="106">
      <alignment horizontal="center"/>
    </xf>
    <xf numFmtId="3" fontId="44" fillId="0" borderId="166" applyAlignment="1" pivotButton="0" quotePrefix="0" xfId="57">
      <alignment horizontal="center" vertical="center"/>
    </xf>
    <xf numFmtId="164" fontId="51" fillId="0" borderId="172" applyAlignment="1" pivotButton="0" quotePrefix="0" xfId="106">
      <alignment horizontal="center"/>
    </xf>
    <xf numFmtId="3" fontId="44" fillId="0" borderId="165" applyAlignment="1" pivotButton="0" quotePrefix="0" xfId="57">
      <alignment horizontal="center" vertical="center"/>
    </xf>
    <xf numFmtId="164" fontId="51" fillId="0" borderId="173" applyAlignment="1" pivotButton="0" quotePrefix="0" xfId="106">
      <alignment horizontal="center"/>
    </xf>
    <xf numFmtId="3" fontId="44" fillId="0" borderId="203" applyAlignment="1" pivotButton="0" quotePrefix="0" xfId="57">
      <alignment horizontal="center" vertical="center"/>
    </xf>
    <xf numFmtId="164" fontId="51" fillId="0" borderId="0" pivotButton="0" quotePrefix="0" xfId="106"/>
    <xf numFmtId="164" fontId="51" fillId="0" borderId="0" applyAlignment="1" pivotButton="0" quotePrefix="0" xfId="106">
      <alignment vertical="center"/>
    </xf>
    <xf numFmtId="0" fontId="44" fillId="33" borderId="34" applyAlignment="1" pivotButton="0" quotePrefix="0" xfId="106">
      <alignment horizontal="left"/>
    </xf>
    <xf numFmtId="0" fontId="44" fillId="33" borderId="30" applyAlignment="1" applyProtection="1" pivotButton="0" quotePrefix="0" xfId="59">
      <alignment horizontal="center"/>
      <protection locked="1" hidden="1"/>
    </xf>
    <xf numFmtId="0" fontId="0" fillId="33" borderId="30" applyAlignment="1" applyProtection="1" pivotButton="0" quotePrefix="0" xfId="59">
      <alignment horizontal="center" wrapText="1"/>
      <protection locked="1" hidden="1"/>
    </xf>
    <xf numFmtId="164" fontId="51" fillId="0" borderId="68" applyAlignment="1" pivotButton="0" quotePrefix="0" xfId="106">
      <alignment horizontal="center"/>
    </xf>
    <xf numFmtId="164" fontId="51" fillId="0" borderId="14" applyAlignment="1" pivotButton="0" quotePrefix="0" xfId="106">
      <alignment horizontal="center"/>
    </xf>
    <xf numFmtId="0" fontId="51" fillId="33" borderId="202" applyAlignment="1" pivotButton="0" quotePrefix="0" xfId="106">
      <alignment horizontal="left"/>
    </xf>
    <xf numFmtId="0" fontId="0" fillId="0" borderId="63" pivotButton="0" quotePrefix="0" xfId="0"/>
    <xf numFmtId="0" fontId="0" fillId="33" borderId="204" applyAlignment="1" pivotButton="0" quotePrefix="0" xfId="57">
      <alignment horizontal="center" wrapText="1"/>
    </xf>
    <xf numFmtId="0" fontId="0" fillId="0" borderId="65" pivotButton="0" quotePrefix="0" xfId="0"/>
    <xf numFmtId="0" fontId="0" fillId="0" borderId="66" pivotButton="0" quotePrefix="0" xfId="0"/>
    <xf numFmtId="0" fontId="44" fillId="33" borderId="33" applyAlignment="1" pivotButton="0" quotePrefix="0" xfId="57">
      <alignment horizontal="center" wrapText="1"/>
    </xf>
    <xf numFmtId="165" fontId="44" fillId="0" borderId="166" applyAlignment="1" pivotButton="0" quotePrefix="0" xfId="57">
      <alignment horizontal="center" wrapText="1"/>
    </xf>
    <xf numFmtId="0" fontId="0" fillId="0" borderId="69" pivotButton="0" quotePrefix="0" xfId="0"/>
    <xf numFmtId="0" fontId="0" fillId="0" borderId="71" pivotButton="0" quotePrefix="0" xfId="0"/>
    <xf numFmtId="0" fontId="0" fillId="0" borderId="72" pivotButton="0" quotePrefix="0" xfId="0"/>
    <xf numFmtId="0" fontId="44" fillId="33" borderId="165" applyAlignment="1" pivotButton="0" quotePrefix="0" xfId="57">
      <alignment horizontal="center" wrapText="1"/>
    </xf>
    <xf numFmtId="0" fontId="0" fillId="0" borderId="73" pivotButton="0" quotePrefix="0" xfId="0"/>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203" applyAlignment="1" pivotButton="0" quotePrefix="0" xfId="57">
      <alignment horizontal="center" wrapText="1"/>
    </xf>
    <xf numFmtId="3" fontId="44" fillId="0" borderId="166" applyAlignment="1" applyProtection="1" pivotButton="0" quotePrefix="0" xfId="107">
      <alignment horizontal="center" vertical="center"/>
      <protection locked="1" hidden="1"/>
    </xf>
    <xf numFmtId="3" fontId="44" fillId="0" borderId="165" applyAlignment="1" applyProtection="1" pivotButton="0" quotePrefix="0" xfId="107">
      <alignment horizontal="center" vertical="center"/>
      <protection locked="1" hidden="1"/>
    </xf>
    <xf numFmtId="3" fontId="44" fillId="0" borderId="203" applyAlignment="1" applyProtection="1" pivotButton="0" quotePrefix="0" xfId="107">
      <alignment horizontal="center" vertical="center"/>
      <protection locked="1" hidden="1"/>
    </xf>
    <xf numFmtId="167" fontId="51" fillId="0" borderId="0" applyAlignment="1" pivotButton="0" quotePrefix="0" xfId="106">
      <alignment horizontal="right"/>
    </xf>
    <xf numFmtId="164" fontId="51" fillId="0" borderId="0" applyAlignment="1" pivotButton="0" quotePrefix="0" xfId="106">
      <alignment horizontal="right"/>
    </xf>
    <xf numFmtId="0" fontId="0" fillId="33" borderId="188" applyAlignment="1" pivotButton="0" quotePrefix="0" xfId="57">
      <alignment horizontal="center" wrapText="1"/>
    </xf>
    <xf numFmtId="165" fontId="44" fillId="0" borderId="0" applyAlignment="1" pivotButton="0" quotePrefix="0" xfId="57">
      <alignment horizontal="center" wrapText="1"/>
    </xf>
    <xf numFmtId="190" fontId="69" fillId="33" borderId="201" applyAlignment="1" pivotButton="0" quotePrefix="0" xfId="57">
      <alignment horizontal="center"/>
    </xf>
    <xf numFmtId="1" fontId="44" fillId="0" borderId="188" applyAlignment="1" applyProtection="1" pivotButton="0" quotePrefix="0" xfId="107">
      <alignment horizontal="center" vertical="center"/>
      <protection locked="1" hidden="1"/>
    </xf>
    <xf numFmtId="3" fontId="44" fillId="0" borderId="189" applyAlignment="1" applyProtection="1" pivotButton="0" quotePrefix="0" xfId="107">
      <alignment horizontal="center" vertical="center"/>
      <protection locked="1" hidden="1"/>
    </xf>
    <xf numFmtId="0" fontId="0" fillId="0" borderId="16" applyProtection="1" pivotButton="0" quotePrefix="0" xfId="0">
      <protection locked="1" hidden="1"/>
    </xf>
    <xf numFmtId="3" fontId="44" fillId="0" borderId="172" applyAlignment="1" applyProtection="1" pivotButton="0" quotePrefix="0" xfId="107">
      <alignment horizontal="center" vertical="center"/>
      <protection locked="1" hidden="1"/>
    </xf>
    <xf numFmtId="3" fontId="44" fillId="0" borderId="173" applyAlignment="1" applyProtection="1" pivotButton="0" quotePrefix="0" xfId="107">
      <alignment horizontal="center" vertical="center"/>
      <protection locked="1" hidden="1"/>
    </xf>
    <xf numFmtId="0" fontId="44" fillId="33" borderId="34" applyAlignment="1" pivotButton="0" quotePrefix="0" xfId="103">
      <alignment horizontal="center"/>
    </xf>
    <xf numFmtId="0" fontId="44" fillId="33" borderId="188" applyAlignment="1" applyProtection="1" pivotButton="0" quotePrefix="0" xfId="57">
      <alignment horizontal="center"/>
      <protection locked="0" hidden="0"/>
    </xf>
    <xf numFmtId="0" fontId="0" fillId="0" borderId="29" applyProtection="1" pivotButton="0" quotePrefix="0" xfId="0">
      <protection locked="0" hidden="0"/>
    </xf>
    <xf numFmtId="0" fontId="44" fillId="33" borderId="209" applyAlignment="1" applyProtection="1" pivotButton="0" quotePrefix="0" xfId="57">
      <alignment horizontal="center"/>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44" fillId="33" borderId="208" applyAlignment="1" applyProtection="1" pivotButton="0" quotePrefix="0" xfId="57">
      <alignment horizontal="center"/>
      <protection locked="0" hidden="0"/>
    </xf>
    <xf numFmtId="0" fontId="0" fillId="0" borderId="62" applyProtection="1" pivotButton="0" quotePrefix="0" xfId="0">
      <protection locked="0" hidden="0"/>
    </xf>
    <xf numFmtId="0" fontId="0" fillId="0" borderId="88" applyProtection="1" pivotButton="0" quotePrefix="0" xfId="0">
      <protection locked="0" hidden="0"/>
    </xf>
    <xf numFmtId="166" fontId="44" fillId="0" borderId="90" applyAlignment="1" pivotButton="0" quotePrefix="0" xfId="57">
      <alignment horizontal="center" vertical="top"/>
    </xf>
    <xf numFmtId="0" fontId="0" fillId="0" borderId="91" pivotButton="0" quotePrefix="0" xfId="0"/>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0" applyAlignment="1" applyProtection="1" pivotButton="0" quotePrefix="0" xfId="57">
      <alignment vertical="center"/>
      <protection locked="0" hidden="0"/>
    </xf>
    <xf numFmtId="164" fontId="44" fillId="0" borderId="0" applyAlignment="1" pivotButton="0" quotePrefix="0" xfId="103">
      <alignment horizontal="center" vertical="center"/>
    </xf>
    <xf numFmtId="0" fontId="44" fillId="33" borderId="195" applyAlignment="1" pivotButton="0" quotePrefix="0" xfId="103">
      <alignment horizontal="center"/>
    </xf>
    <xf numFmtId="0" fontId="44" fillId="33" borderId="188" applyAlignment="1" pivotButton="0" quotePrefix="0" xfId="103">
      <alignment horizontal="center"/>
    </xf>
    <xf numFmtId="164" fontId="44" fillId="33" borderId="208" applyAlignment="1" pivotButton="0" quotePrefix="0" xfId="103">
      <alignment horizontal="center"/>
    </xf>
    <xf numFmtId="0" fontId="0" fillId="0" borderId="62" pivotButton="0" quotePrefix="0" xfId="0"/>
    <xf numFmtId="0" fontId="0" fillId="0" borderId="88" pivotButton="0" quotePrefix="0" xfId="0"/>
    <xf numFmtId="164" fontId="44" fillId="33" borderId="88" applyAlignment="1" pivotButton="0" quotePrefix="0" xfId="103">
      <alignment horizontal="center"/>
    </xf>
    <xf numFmtId="171" fontId="44" fillId="0" borderId="90" applyAlignment="1" pivotButton="0" quotePrefix="0" xfId="103">
      <alignment horizontal="center"/>
    </xf>
    <xf numFmtId="171" fontId="44" fillId="0" borderId="89" applyAlignment="1" pivotButton="0" quotePrefix="0" xfId="103">
      <alignment horizontal="center"/>
    </xf>
    <xf numFmtId="171" fontId="44" fillId="0" borderId="0" pivotButton="0" quotePrefix="0" xfId="103"/>
    <xf numFmtId="164" fontId="44" fillId="0" borderId="0" applyAlignment="1" applyProtection="1" pivotButton="0" quotePrefix="0" xfId="59">
      <alignment horizontal="center" vertical="center"/>
      <protection locked="1" hidden="1"/>
    </xf>
    <xf numFmtId="0" fontId="52" fillId="0" borderId="13" applyAlignment="1" applyProtection="1" pivotButton="0" quotePrefix="0" xfId="59">
      <alignment horizontal="left" vertical="center" wrapText="1"/>
      <protection locked="1" hidden="1"/>
    </xf>
    <xf numFmtId="0" fontId="44" fillId="33" borderId="195" applyAlignment="1" pivotButton="0" quotePrefix="0" xfId="103">
      <alignment horizontal="left"/>
    </xf>
    <xf numFmtId="0" fontId="44" fillId="33" borderId="209" applyAlignment="1" pivotButton="0" quotePrefix="0" xfId="57">
      <alignment horizontal="center" wrapText="1"/>
    </xf>
    <xf numFmtId="0" fontId="0" fillId="0" borderId="39" pivotButton="0" quotePrefix="0" xfId="0"/>
    <xf numFmtId="165" fontId="44" fillId="0" borderId="207" applyAlignment="1" pivotButton="0" quotePrefix="0" xfId="57">
      <alignment horizontal="center"/>
    </xf>
    <xf numFmtId="164" fontId="44" fillId="0" borderId="188" applyAlignment="1" pivotButton="0" quotePrefix="0" xfId="103">
      <alignment horizontal="center"/>
    </xf>
    <xf numFmtId="164" fontId="44" fillId="0" borderId="68" applyAlignment="1" pivotButton="0" quotePrefix="0" xfId="103">
      <alignment horizontal="center"/>
    </xf>
    <xf numFmtId="164" fontId="44" fillId="0" borderId="201" applyAlignment="1" pivotButton="0" quotePrefix="0" xfId="103">
      <alignment horizontal="center"/>
    </xf>
    <xf numFmtId="164" fontId="44" fillId="0" borderId="14" applyAlignment="1" pivotButton="0" quotePrefix="0" xfId="103">
      <alignment horizontal="center"/>
    </xf>
    <xf numFmtId="164" fontId="44" fillId="0" borderId="0" pivotButton="0" quotePrefix="0" xfId="103"/>
    <xf numFmtId="166" fontId="44" fillId="0" borderId="0" applyAlignment="1" applyProtection="1" pivotButton="0" quotePrefix="0" xfId="57">
      <alignment horizontal="left" vertical="top"/>
      <protection locked="0" hidden="0"/>
    </xf>
    <xf numFmtId="0" fontId="44" fillId="33" borderId="34" applyAlignment="1" pivotButton="0" quotePrefix="0" xfId="103">
      <alignment horizontal="left"/>
    </xf>
    <xf numFmtId="0" fontId="44" fillId="33" borderId="30" applyAlignment="1" applyProtection="1" pivotButton="0" quotePrefix="0" xfId="59">
      <alignment horizontal="center" wrapText="1"/>
      <protection locked="1" hidden="1"/>
    </xf>
    <xf numFmtId="164" fontId="44" fillId="0" borderId="11" applyAlignment="1" pivotButton="0" quotePrefix="0" xfId="103">
      <alignment horizontal="center"/>
    </xf>
    <xf numFmtId="181" fontId="44" fillId="0" borderId="13" applyAlignment="1" pivotButton="0" quotePrefix="0" xfId="74">
      <alignment horizontal="center" vertical="top"/>
    </xf>
    <xf numFmtId="165" fontId="44" fillId="0" borderId="33" applyAlignment="1" pivotButton="0" quotePrefix="0" xfId="57">
      <alignment horizontal="center" vertical="center"/>
    </xf>
    <xf numFmtId="172" fontId="44" fillId="0" borderId="67" applyAlignment="1" applyProtection="1" pivotButton="0" quotePrefix="1" xfId="116">
      <alignment horizontal="center"/>
      <protection locked="0" hidden="0"/>
    </xf>
    <xf numFmtId="3" fontId="44" fillId="0" borderId="166" applyAlignment="1" pivotButton="0" quotePrefix="0" xfId="57">
      <alignment horizontal="center"/>
    </xf>
    <xf numFmtId="172" fontId="74" fillId="0" borderId="13" applyAlignment="1" applyProtection="1" pivotButton="0" quotePrefix="1" xfId="116">
      <alignment horizontal="center"/>
      <protection locked="0" hidden="0"/>
    </xf>
    <xf numFmtId="3" fontId="44" fillId="0" borderId="203" applyAlignment="1" pivotButton="0" quotePrefix="0" xfId="57">
      <alignment horizontal="center"/>
    </xf>
    <xf numFmtId="172" fontId="44" fillId="0" borderId="0" applyProtection="1" pivotButton="0" quotePrefix="1" xfId="116">
      <protection locked="0" hidden="0"/>
    </xf>
    <xf numFmtId="172" fontId="44" fillId="0" borderId="0" applyProtection="1" pivotButton="0" quotePrefix="0" xfId="116">
      <protection locked="0" hidden="0"/>
    </xf>
    <xf numFmtId="0" fontId="44" fillId="33" borderId="174" applyAlignment="1" pivotButton="0" quotePrefix="0" xfId="103">
      <alignment horizontal="center"/>
    </xf>
    <xf numFmtId="171" fontId="44" fillId="0" borderId="166" applyAlignment="1" pivotButton="0" quotePrefix="0" xfId="103">
      <alignment horizontal="center"/>
    </xf>
    <xf numFmtId="165" fontId="44" fillId="0" borderId="0" applyAlignment="1" pivotButton="0" quotePrefix="0" xfId="57">
      <alignment vertical="center"/>
    </xf>
    <xf numFmtId="171" fontId="44" fillId="0" borderId="203" applyAlignment="1" pivotButton="0" quotePrefix="0" xfId="103">
      <alignment horizontal="center"/>
    </xf>
    <xf numFmtId="171" fontId="44" fillId="0" borderId="0" applyAlignment="1" pivotButton="0" quotePrefix="0" xfId="103">
      <alignment horizontal="center" vertical="center"/>
    </xf>
    <xf numFmtId="166" fontId="52" fillId="0" borderId="0" applyAlignment="1" applyProtection="1" pivotButton="0" quotePrefix="0" xfId="57">
      <alignment horizontal="left" vertical="top" wrapText="1"/>
      <protection locked="0" hidden="0"/>
    </xf>
    <xf numFmtId="168" fontId="44" fillId="0" borderId="34" applyAlignment="1" pivotButton="0" quotePrefix="0" xfId="57">
      <alignment horizontal="center" vertical="center"/>
    </xf>
    <xf numFmtId="168" fontId="74" fillId="0" borderId="30" applyAlignment="1" pivotButton="0" quotePrefix="0" xfId="57">
      <alignment horizontal="center" vertical="center"/>
    </xf>
    <xf numFmtId="166" fontId="74" fillId="0" borderId="30" applyAlignment="1" applyProtection="1" pivotButton="0" quotePrefix="0" xfId="57">
      <alignment vertical="center"/>
      <protection locked="0" hidden="0"/>
    </xf>
    <xf numFmtId="168" fontId="51" fillId="0" borderId="33" applyAlignment="1" pivotButton="0" quotePrefix="0" xfId="57">
      <alignment horizontal="center" vertical="center"/>
    </xf>
    <xf numFmtId="165" fontId="44" fillId="33" borderId="22"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0" fontId="0" fillId="0" borderId="219" applyProtection="1" pivotButton="0" quotePrefix="0" xfId="0">
      <protection locked="0" hidden="0"/>
    </xf>
    <xf numFmtId="0" fontId="0" fillId="0" borderId="220" applyProtection="1" pivotButton="0" quotePrefix="0" xfId="0">
      <protection locked="0" hidden="0"/>
    </xf>
    <xf numFmtId="0" fontId="0" fillId="0" borderId="219" pivotButton="0" quotePrefix="0" xfId="0"/>
    <xf numFmtId="0" fontId="0" fillId="0" borderId="220" pivotButton="0" quotePrefix="0" xfId="0"/>
    <xf numFmtId="166" fontId="44" fillId="0" borderId="9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0" fontId="0" fillId="0" borderId="217" applyProtection="1" pivotButton="0" quotePrefix="0" xfId="0">
      <protection locked="0" hidden="0"/>
    </xf>
    <xf numFmtId="0" fontId="0" fillId="0" borderId="218" applyProtection="1" pivotButton="0" quotePrefix="0" xfId="0">
      <protection locked="0" hidden="0"/>
    </xf>
    <xf numFmtId="0" fontId="0" fillId="0" borderId="217" pivotButton="0" quotePrefix="0" xfId="0"/>
    <xf numFmtId="0" fontId="0" fillId="0" borderId="218" pivotButton="0" quotePrefix="0" xfId="0"/>
    <xf numFmtId="166" fontId="44" fillId="0" borderId="60" applyAlignment="1" pivotButton="0" quotePrefix="0" xfId="57">
      <alignment horizontal="center" vertical="center"/>
    </xf>
    <xf numFmtId="166" fontId="0" fillId="0" borderId="101" applyAlignment="1" applyProtection="1" pivotButton="0" quotePrefix="0" xfId="57">
      <alignment horizontal="center" vertical="center"/>
      <protection locked="0" hidden="0"/>
    </xf>
    <xf numFmtId="0" fontId="0" fillId="0" borderId="35" applyProtection="1" pivotButton="0" quotePrefix="0" xfId="0">
      <protection locked="0" hidden="0"/>
    </xf>
    <xf numFmtId="166" fontId="51" fillId="0" borderId="67" applyAlignment="1" pivotButton="0" quotePrefix="0" xfId="57">
      <alignment horizontal="center" vertical="center"/>
    </xf>
    <xf numFmtId="0" fontId="51" fillId="33" borderId="34" applyAlignment="1" pivotButton="0" quotePrefix="0" xfId="60">
      <alignment horizontal="center"/>
    </xf>
    <xf numFmtId="0" fontId="0" fillId="0" borderId="213" applyProtection="1" pivotButton="0" quotePrefix="0" xfId="0">
      <protection locked="1" hidden="1"/>
    </xf>
    <xf numFmtId="0" fontId="0" fillId="0" borderId="214" applyProtection="1" pivotButton="0" quotePrefix="0" xfId="0">
      <protection locked="1" hidden="1"/>
    </xf>
    <xf numFmtId="0" fontId="51" fillId="33" borderId="201" applyAlignment="1" pivotButton="0" quotePrefix="0" xfId="60">
      <alignment horizontal="center"/>
    </xf>
    <xf numFmtId="0" fontId="51" fillId="33" borderId="210" applyAlignment="1" pivotButton="0" quotePrefix="0" xfId="60">
      <alignment horizontal="center"/>
    </xf>
    <xf numFmtId="0" fontId="0" fillId="0" borderId="99" pivotButton="0" quotePrefix="0" xfId="0"/>
    <xf numFmtId="0" fontId="0" fillId="0" borderId="100" pivotButton="0" quotePrefix="0" xfId="0"/>
    <xf numFmtId="167" fontId="44" fillId="0" borderId="0" applyAlignment="1" pivotButton="0" quotePrefix="0" xfId="57">
      <alignment horizontal="center" vertical="center" wrapText="1"/>
    </xf>
    <xf numFmtId="3" fontId="51" fillId="0" borderId="188" applyAlignment="1" pivotButton="0" quotePrefix="0" xfId="60">
      <alignment horizontal="center"/>
    </xf>
    <xf numFmtId="1" fontId="51" fillId="0" borderId="189" applyAlignment="1" pivotButton="0" quotePrefix="0" xfId="60">
      <alignment horizontal="center" vertical="center" wrapText="1"/>
    </xf>
    <xf numFmtId="1" fontId="51" fillId="0" borderId="172" applyAlignment="1" pivotButton="0" quotePrefix="0" xfId="60">
      <alignment horizontal="center" vertical="center" wrapText="1"/>
    </xf>
    <xf numFmtId="1" fontId="51" fillId="0" borderId="203" applyAlignment="1" pivotButton="0" quotePrefix="0" xfId="60">
      <alignment horizontal="center" vertical="center" wrapText="1"/>
    </xf>
    <xf numFmtId="165" fontId="44" fillId="0" borderId="22" applyAlignment="1" pivotButton="0" quotePrefix="0" xfId="57">
      <alignment horizontal="center" vertical="center"/>
    </xf>
    <xf numFmtId="172" fontId="44" fillId="0" borderId="67" applyAlignment="1" applyProtection="1" pivotButton="0" quotePrefix="1" xfId="61">
      <alignment horizontal="center"/>
      <protection locked="0" hidden="0"/>
    </xf>
    <xf numFmtId="172" fontId="44" fillId="0" borderId="13" applyAlignment="1" applyProtection="1" pivotButton="0" quotePrefix="1" xfId="61">
      <alignment horizontal="center"/>
      <protection locked="0" hidden="0"/>
    </xf>
    <xf numFmtId="0" fontId="51" fillId="33" borderId="188" applyAlignment="1" pivotButton="0" quotePrefix="0" xfId="53">
      <alignment horizontal="center"/>
    </xf>
    <xf numFmtId="0" fontId="51" fillId="33" borderId="189" applyAlignment="1" pivotButton="0" quotePrefix="0" xfId="53">
      <alignment horizontal="center"/>
    </xf>
    <xf numFmtId="171" fontId="51" fillId="0" borderId="67" applyAlignment="1" pivotButton="0" quotePrefix="0" xfId="53">
      <alignment horizontal="center" vertical="center"/>
    </xf>
    <xf numFmtId="164" fontId="51" fillId="0" borderId="68" applyAlignment="1" pivotButton="0" quotePrefix="0" xfId="53">
      <alignment horizontal="center" vertical="center"/>
    </xf>
    <xf numFmtId="171" fontId="51" fillId="0" borderId="0" applyAlignment="1" pivotButton="0" quotePrefix="0" xfId="53">
      <alignment horizontal="center" vertical="center"/>
    </xf>
    <xf numFmtId="164" fontId="51" fillId="0" borderId="11" applyAlignment="1" pivotButton="0" quotePrefix="0" xfId="53">
      <alignment horizontal="center" vertical="center"/>
    </xf>
    <xf numFmtId="164" fontId="51" fillId="0" borderId="0" applyAlignment="1" pivotButton="0" quotePrefix="0" xfId="53">
      <alignment horizontal="center" vertical="center"/>
    </xf>
    <xf numFmtId="164" fontId="74" fillId="0" borderId="12" applyAlignment="1" pivotButton="0" quotePrefix="0" xfId="111">
      <alignment horizontal="center" vertical="center"/>
    </xf>
    <xf numFmtId="164" fontId="51" fillId="0" borderId="13" applyAlignment="1" pivotButton="0" quotePrefix="0" xfId="111">
      <alignment horizontal="left" vertical="center"/>
    </xf>
    <xf numFmtId="171" fontId="51" fillId="0" borderId="13" applyAlignment="1" pivotButton="0" quotePrefix="0" xfId="111">
      <alignment horizontal="center" vertical="center"/>
    </xf>
    <xf numFmtId="164" fontId="51" fillId="0" borderId="14" applyAlignment="1" pivotButton="0" quotePrefix="0" xfId="111">
      <alignment horizontal="center" vertical="center"/>
    </xf>
    <xf numFmtId="167" fontId="51" fillId="0" borderId="0" pivotButton="0" quotePrefix="0" xfId="53"/>
    <xf numFmtId="0" fontId="117" fillId="0" borderId="0" pivotButton="0" quotePrefix="0" xfId="0"/>
    <xf numFmtId="0" fontId="118" fillId="45" borderId="221" applyAlignment="1" pivotButton="0" quotePrefix="0" xfId="0">
      <alignment horizontal="center" vertical="center" wrapText="1"/>
    </xf>
    <xf numFmtId="0" fontId="119" fillId="0" borderId="221" applyAlignment="1" pivotButton="0" quotePrefix="0" xfId="0">
      <alignment horizontal="center" vertical="center"/>
    </xf>
    <xf numFmtId="0" fontId="120" fillId="0" borderId="221" applyAlignment="1" pivotButton="0" quotePrefix="0" xfId="0">
      <alignment horizontal="left" vertical="center"/>
    </xf>
    <xf numFmtId="0" fontId="120" fillId="0" borderId="221" applyAlignment="1" pivotButton="0" quotePrefix="0" xfId="0">
      <alignment horizontal="center" vertical="center"/>
    </xf>
    <xf numFmtId="0" fontId="44" fillId="0" borderId="12" applyAlignment="1" applyProtection="1" pivotButton="0" quotePrefix="0" xfId="57">
      <alignment horizontal="center" vertical="center" wrapText="1"/>
      <protection locked="0" hidden="0"/>
    </xf>
    <xf numFmtId="0" fontId="44" fillId="0" borderId="0" applyAlignment="1" applyProtection="1" pivotButton="0" quotePrefix="0" xfId="57">
      <alignment horizontal="left" vertical="center" wrapText="1"/>
      <protection locked="0" hidden="0"/>
    </xf>
    <xf numFmtId="180" fontId="64" fillId="0" borderId="0" applyAlignment="1" pivotButton="0" quotePrefix="0" xfId="0">
      <alignment horizontal="center" vertical="top"/>
    </xf>
    <xf numFmtId="1" fontId="64" fillId="0" borderId="0" applyAlignment="1" pivotButton="0" quotePrefix="0" xfId="0">
      <alignment horizontal="center" vertical="top"/>
    </xf>
    <xf numFmtId="0" fontId="44" fillId="0" borderId="13" applyProtection="1" pivotButton="0" quotePrefix="0" xfId="57">
      <protection locked="0" hidden="0"/>
    </xf>
    <xf numFmtId="3" fontId="121" fillId="0" borderId="0" applyAlignment="1" applyProtection="1" pivotButton="0" quotePrefix="0" xfId="57">
      <alignment horizontal="right" vertical="center"/>
      <protection locked="0" hidden="0"/>
    </xf>
    <xf numFmtId="180" fontId="121" fillId="0" borderId="11" applyAlignment="1" pivotButton="0" quotePrefix="0" xfId="57">
      <alignment horizontal="center" vertical="center"/>
    </xf>
    <xf numFmtId="2" fontId="44" fillId="0" borderId="12" applyAlignment="1" applyProtection="1" pivotButton="0" quotePrefix="0" xfId="59">
      <alignment horizontal="center" vertical="center"/>
      <protection locked="1" hidden="1"/>
    </xf>
    <xf numFmtId="0" fontId="44" fillId="0" borderId="13" applyAlignment="1" applyProtection="1" pivotButton="0" quotePrefix="0" xfId="59">
      <alignment horizontal="left" vertical="center"/>
      <protection locked="1" hidden="1"/>
    </xf>
    <xf numFmtId="166" fontId="44" fillId="0" borderId="89" applyAlignment="1" applyProtection="1" pivotButton="0" quotePrefix="0" xfId="59">
      <alignment horizontal="center" vertical="top"/>
      <protection locked="1" hidden="1"/>
    </xf>
    <xf numFmtId="166" fontId="44" fillId="0" borderId="89" applyAlignment="1" applyProtection="1" pivotButton="0" quotePrefix="0" xfId="59">
      <alignment horizontal="center" vertical="center"/>
      <protection locked="1" hidden="1"/>
    </xf>
    <xf numFmtId="166" fontId="44" fillId="0" borderId="14" applyAlignment="1" pivotButton="0" quotePrefix="0" xfId="0">
      <alignment horizontal="center" vertical="center"/>
    </xf>
    <xf numFmtId="2" fontId="44" fillId="0" borderId="12" applyAlignment="1" pivotButton="0" quotePrefix="0" xfId="103">
      <alignment horizontal="center" vertical="center"/>
    </xf>
    <xf numFmtId="0" fontId="44" fillId="0" borderId="13" applyAlignment="1" pivotButton="0" quotePrefix="0" xfId="103">
      <alignment horizontal="left" vertical="center"/>
    </xf>
    <xf numFmtId="171" fontId="44" fillId="0" borderId="89" applyAlignment="1" pivotButton="0" quotePrefix="0" xfId="0">
      <alignment horizontal="center"/>
    </xf>
    <xf numFmtId="0" fontId="44" fillId="0" borderId="12" applyAlignment="1" applyProtection="1" pivotButton="0" quotePrefix="0" xfId="59">
      <alignment horizontal="center"/>
      <protection locked="1" hidden="1"/>
    </xf>
    <xf numFmtId="0" fontId="44" fillId="0" borderId="13" applyAlignment="1" applyProtection="1" pivotButton="0" quotePrefix="0" xfId="59">
      <alignment horizontal="left"/>
      <protection locked="1" hidden="1"/>
    </xf>
    <xf numFmtId="3" fontId="44" fillId="0" borderId="51" applyAlignment="1" applyProtection="1" pivotButton="0" quotePrefix="0" xfId="59">
      <alignment horizontal="center" vertical="center"/>
      <protection locked="1" hidden="1"/>
    </xf>
    <xf numFmtId="3" fontId="44" fillId="0" borderId="13" applyAlignment="1" pivotButton="0" quotePrefix="0" xfId="0">
      <alignment horizontal="center" vertical="center" wrapText="1"/>
    </xf>
    <xf numFmtId="3" fontId="44" fillId="0" borderId="18" applyAlignment="1" pivotButton="0" quotePrefix="0" xfId="0">
      <alignment horizontal="center" vertical="center" wrapText="1"/>
    </xf>
    <xf numFmtId="164" fontId="44" fillId="0" borderId="201" applyAlignment="1" applyProtection="1" pivotButton="0" quotePrefix="0" xfId="59">
      <alignment horizontal="center"/>
      <protection locked="1" hidden="1"/>
    </xf>
    <xf numFmtId="164" fontId="44" fillId="0" borderId="14" applyAlignment="1" pivotButton="0" quotePrefix="0" xfId="0">
      <alignment horizontal="center"/>
    </xf>
    <xf numFmtId="0" fontId="44" fillId="0" borderId="12" applyAlignment="1" pivotButton="0" quotePrefix="0" xfId="0">
      <alignment horizontal="center"/>
    </xf>
    <xf numFmtId="0" fontId="44" fillId="0" borderId="18" applyAlignment="1" pivotButton="0" quotePrefix="0" xfId="0">
      <alignment horizontal="left"/>
    </xf>
    <xf numFmtId="171" fontId="44" fillId="0" borderId="203" applyAlignment="1" pivotButton="0" quotePrefix="0" xfId="0">
      <alignment horizontal="center"/>
    </xf>
    <xf numFmtId="0" fontId="0" fillId="0" borderId="35" applyProtection="1" pivotButton="0" quotePrefix="0" xfId="0">
      <protection locked="1" hidden="1"/>
    </xf>
  </cellXfs>
  <cellStyles count="12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BFR BODY" xfId="42"/>
    <cellStyle name="BFR FOOTNOTES" xfId="43"/>
    <cellStyle name="BFR SUBTITLE 1" xfId="44"/>
    <cellStyle name="BFR SUBTITLE 2" xfId="45"/>
    <cellStyle name="BFR TABLE TITLES" xfId="46"/>
    <cellStyle name="BFR TITLE" xfId="47"/>
    <cellStyle name="BFR TO BODY" xfId="48"/>
    <cellStyle name="BFR TO SECTION TITLE" xfId="49"/>
    <cellStyle name="BFR TO/E HEADINGS" xfId="50"/>
    <cellStyle name="Normal 2" xfId="51"/>
    <cellStyle name="Normal 147" xfId="52"/>
    <cellStyle name="Normal 2 2" xfId="53"/>
    <cellStyle name="Normal 3 3" xfId="54"/>
    <cellStyle name="Normal 3" xfId="55"/>
    <cellStyle name="Normal 10 12" xfId="56"/>
    <cellStyle name="Normal_Graph Paper (combined)" xfId="57"/>
    <cellStyle name="Normal 148" xfId="58"/>
    <cellStyle name="Normal 2 3" xfId="59"/>
    <cellStyle name="Normal 2 4 5" xfId="60"/>
    <cellStyle name="Normal 10 12 5" xfId="61"/>
    <cellStyle name="Normal 2 4" xfId="62"/>
    <cellStyle name="Normal 6 3 2" xfId="63"/>
    <cellStyle name="Normal 4" xfId="64"/>
    <cellStyle name="Normal 2 3 5" xfId="65"/>
    <cellStyle name="Normal 10 12 2" xfId="66"/>
    <cellStyle name="Normal 3 11" xfId="67"/>
    <cellStyle name="Normal 2 2 4" xfId="68"/>
    <cellStyle name="Normal 5" xfId="69"/>
    <cellStyle name="Normal 10 12 3" xfId="70"/>
    <cellStyle name="Normal 2 4 2" xfId="71"/>
    <cellStyle name="Normal 6" xfId="72"/>
    <cellStyle name="Normal 10 12 4" xfId="73"/>
    <cellStyle name="Normal 4 2" xfId="74"/>
    <cellStyle name="Comma 2" xfId="75"/>
    <cellStyle name="Normal 2 4 5 2" xfId="76"/>
    <cellStyle name="Normal 10 12 5 2" xfId="77"/>
    <cellStyle name="Normal 10 12 3 2" xfId="78"/>
    <cellStyle name="Normal 5 12" xfId="79"/>
    <cellStyle name="Normal 10 12 3 2 2" xfId="80"/>
    <cellStyle name="Normal 2 2 2" xfId="81"/>
    <cellStyle name="Comma 7" xfId="82"/>
    <cellStyle name="Normal 7" xfId="83"/>
    <cellStyle name="Normal 10 12 6" xfId="84"/>
    <cellStyle name="Percent 2" xfId="85"/>
    <cellStyle name="Normal 2 2 3" xfId="86"/>
    <cellStyle name="Normal 3 2" xfId="87"/>
    <cellStyle name="Normal 2 3 2" xfId="88"/>
    <cellStyle name="Normal 10 12 7" xfId="89"/>
    <cellStyle name="Percent 4" xfId="90"/>
    <cellStyle name="Normal 10 12 2 2" xfId="91"/>
    <cellStyle name="Comma 2 2" xfId="92"/>
    <cellStyle name="Comma 7 2" xfId="93"/>
    <cellStyle name="Normal 8" xfId="94"/>
    <cellStyle name="Normal 10 12 8" xfId="95"/>
    <cellStyle name="Normal 148 2" xfId="96"/>
    <cellStyle name="Normal 9" xfId="97"/>
    <cellStyle name="Normal 10 12 9" xfId="98"/>
    <cellStyle name="Normal 10" xfId="99"/>
    <cellStyle name="Normal 10 12 10" xfId="100"/>
    <cellStyle name="Normal 2 4 2 2" xfId="101"/>
    <cellStyle name="Normal 11" xfId="102"/>
    <cellStyle name="Normal 10 12 11" xfId="103"/>
    <cellStyle name="Normal_armproj2" xfId="104"/>
    <cellStyle name="Normal 12" xfId="105"/>
    <cellStyle name="Normal 10 12 12" xfId="106"/>
    <cellStyle name="Comma 2 3" xfId="107"/>
    <cellStyle name="Normal 10 12 2 2 2" xfId="108"/>
    <cellStyle name="Comma 2 2 2" xfId="109"/>
    <cellStyle name="Comma 7 2 2" xfId="110"/>
    <cellStyle name="Normal 10 12 3 3" xfId="111"/>
    <cellStyle name="Normal 13" xfId="112"/>
    <cellStyle name="Normal 10 12 13" xfId="113"/>
    <cellStyle name="Percent 2 2" xfId="114"/>
    <cellStyle name="Normal 14" xfId="115"/>
    <cellStyle name="Normal 10 12 14" xfId="116"/>
    <cellStyle name="Currency 2" xfId="117"/>
    <cellStyle name="Normal 3 11 2" xfId="118"/>
    <cellStyle name="Normal 2 14" xfId="119"/>
    <cellStyle name="Normal 15" xfId="120"/>
    <cellStyle name="Normal 2 4 2 3" xfId="121"/>
    <cellStyle name="Normal 10 12 15" xfId="122"/>
  </cellStyles>
  <dxfs count="29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0" tint="-0.1499679555650502"/>
        </patternFill>
      </fill>
    </dxf>
    <dxf>
      <fill>
        <patternFill>
          <bgColor rgb="FFFF0000"/>
        </patternFill>
      </fill>
    </dxf>
    <dxf>
      <fill>
        <patternFill>
          <bgColor rgb="FFFFFF99"/>
        </patternFill>
      </fill>
    </dxf>
    <dxf>
      <fill>
        <patternFill>
          <bgColor rgb="FFCC9900"/>
        </patternFill>
      </fill>
    </dxf>
    <dxf>
      <fill>
        <patternFill>
          <bgColor rgb="FFFF99FF"/>
        </patternFill>
      </fill>
    </dxf>
    <dxf>
      <fill>
        <patternFill>
          <bgColor rgb="FF99FF99"/>
        </patternFill>
      </fill>
    </dxf>
    <dxf>
      <fill>
        <patternFill>
          <bgColor rgb="FFFF9999"/>
        </patternFill>
      </fill>
    </dxf>
    <dxf>
      <fill>
        <patternFill>
          <bgColor rgb="FFFFCC99"/>
        </patternFill>
      </fill>
    </dxf>
    <dxf>
      <fill>
        <patternFill>
          <bgColor rgb="FF99CCFF"/>
        </patternFill>
      </fill>
    </dxf>
    <dxf>
      <fill>
        <patternFill>
          <bgColor rgb="FF66FF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FF0000"/>
    <outlinePr summaryBelow="1" summaryRight="1"/>
    <pageSetUpPr autoPageBreaks="0"/>
  </sheetPr>
  <dimension ref="A1:AM40"/>
  <sheetViews>
    <sheetView view="pageBreakPreview" zoomScale="115" zoomScaleNormal="100" zoomScaleSheetLayoutView="115" zoomScalePageLayoutView="115" workbookViewId="0">
      <selection activeCell="H12" sqref="H12:V12"/>
    </sheetView>
  </sheetViews>
  <sheetFormatPr baseColWidth="8" defaultColWidth="2.85546875" defaultRowHeight="15.75" customHeight="1" zeroHeight="1"/>
  <cols>
    <col width="2.85546875" customWidth="1" style="23" min="1" max="29"/>
    <col width="3.140625" customWidth="1" style="714" min="30" max="30"/>
    <col width="2.85546875" customWidth="1" style="23" min="31" max="32"/>
    <col width="2.85546875" customWidth="1" style="23" min="33" max="33"/>
    <col width="9.140625" customWidth="1" style="23" min="34" max="39"/>
    <col width="2.85546875" customWidth="1" style="23" min="40" max="16384"/>
  </cols>
  <sheetData>
    <row r="1" ht="15.75" customHeight="1" s="667">
      <c r="A1" s="1735" t="inlineStr">
        <is>
          <t>BASIC FACILITY REQUIREMENTS UNIT ROLLUP</t>
        </is>
      </c>
      <c r="B1" s="1736" t="n"/>
      <c r="C1" s="1736" t="n"/>
      <c r="D1" s="1736" t="n"/>
      <c r="E1" s="1736" t="n"/>
      <c r="F1" s="1736" t="n"/>
      <c r="G1" s="1736" t="n"/>
      <c r="H1" s="1736" t="n"/>
      <c r="I1" s="1736" t="n"/>
      <c r="J1" s="1736" t="n"/>
      <c r="K1" s="1736" t="n"/>
      <c r="L1" s="1736" t="n"/>
      <c r="M1" s="1736" t="n"/>
      <c r="N1" s="1736" t="n"/>
      <c r="O1" s="1736" t="n"/>
      <c r="P1" s="1736" t="n"/>
      <c r="Q1" s="1736" t="n"/>
      <c r="R1" s="1736" t="n"/>
      <c r="S1" s="1736" t="n"/>
      <c r="T1" s="1736" t="n"/>
      <c r="U1" s="1736" t="n"/>
      <c r="V1" s="1736" t="n"/>
      <c r="W1" s="1736" t="n"/>
      <c r="X1" s="1736" t="n"/>
      <c r="Y1" s="1736" t="n"/>
      <c r="Z1" s="1736" t="n"/>
      <c r="AA1" s="1736" t="n"/>
      <c r="AB1" s="1736" t="n"/>
      <c r="AC1" s="1736" t="n"/>
      <c r="AD1" s="1736" t="n"/>
      <c r="AE1" s="1736" t="n"/>
      <c r="AF1" s="1737" t="n"/>
      <c r="AG1" s="23" t="n"/>
    </row>
    <row r="2" ht="15.75" customHeight="1" s="667">
      <c r="A2" s="424" t="n"/>
      <c r="AF2" s="1738" t="n"/>
      <c r="AG2" s="23" t="n"/>
    </row>
    <row r="3" ht="15.75" customHeight="1" s="667">
      <c r="A3" s="727" t="inlineStr">
        <is>
          <t>Installation:</t>
        </is>
      </c>
      <c r="F3" s="729" t="inlineStr">
        <is>
          <t>H&amp;S BN MCIPAC MCB CP BUTLER JA</t>
        </is>
      </c>
      <c r="G3" s="1739" t="n"/>
      <c r="H3" s="1739" t="n"/>
      <c r="I3" s="1739" t="n"/>
      <c r="J3" s="1739" t="n"/>
      <c r="K3" s="1739" t="n"/>
      <c r="L3" s="1739" t="n"/>
      <c r="M3" s="728" t="inlineStr">
        <is>
          <t>Tenant:</t>
        </is>
      </c>
      <c r="R3" s="732" t="inlineStr">
        <is>
          <t>3D MEDICAL BATTALION</t>
        </is>
      </c>
      <c r="S3" s="1739" t="n"/>
      <c r="T3" s="1739" t="n"/>
      <c r="U3" s="1739" t="n"/>
      <c r="V3" s="1739" t="n"/>
      <c r="W3" s="1739" t="n"/>
      <c r="X3" s="1739" t="n"/>
      <c r="Y3" s="1739" t="n"/>
      <c r="AE3" s="1740" t="n"/>
      <c r="AF3" s="1741" t="n"/>
      <c r="AG3" s="23" t="n"/>
    </row>
    <row r="4" ht="15.75" customHeight="1" s="667">
      <c r="A4" s="727" t="inlineStr">
        <is>
          <t>Installation UIC:</t>
        </is>
      </c>
      <c r="F4" s="729" t="inlineStr">
        <is>
          <t>M67400</t>
        </is>
      </c>
      <c r="G4" s="1739" t="n"/>
      <c r="H4" s="1739" t="n"/>
      <c r="I4" s="1739" t="n"/>
      <c r="J4" s="1739" t="n"/>
      <c r="K4" s="1739" t="n"/>
      <c r="L4" s="1739" t="n"/>
      <c r="M4" s="728" t="inlineStr">
        <is>
          <t>Tenant UIC:</t>
        </is>
      </c>
      <c r="R4" s="729" t="inlineStr">
        <is>
          <t>M13020</t>
        </is>
      </c>
      <c r="S4" s="1739" t="n"/>
      <c r="T4" s="1739" t="n"/>
      <c r="U4" s="1739" t="n"/>
      <c r="V4" s="1739" t="n"/>
      <c r="W4" s="1739" t="n"/>
      <c r="X4" s="1739" t="n"/>
      <c r="Y4" s="742" t="inlineStr">
        <is>
          <t>Planning Area:</t>
        </is>
      </c>
      <c r="AE4" s="733" t="inlineStr">
        <is>
          <t>FO</t>
        </is>
      </c>
      <c r="AF4" s="1739" t="n"/>
      <c r="AG4" s="23" t="n"/>
    </row>
    <row r="5" ht="15.75" customHeight="1" s="667">
      <c r="A5" s="1742" t="n"/>
      <c r="AF5" s="1738" t="n"/>
      <c r="AG5" s="23" t="n"/>
    </row>
    <row r="6" ht="15.75" customHeight="1" s="667">
      <c r="A6" s="447"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715" t="n"/>
      <c r="AE6" s="18" t="n"/>
      <c r="AF6" s="448" t="n"/>
      <c r="AG6" s="23" t="n"/>
    </row>
    <row r="7" ht="15.75" customHeight="1" s="667">
      <c r="A7" s="450" t="n"/>
      <c r="E7" s="21" t="inlineStr">
        <is>
          <t>Facilities measured in SF</t>
        </is>
      </c>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22" t="n"/>
      <c r="AC7" s="22" t="n"/>
      <c r="AD7" s="716" t="n"/>
      <c r="AE7" s="20" t="n"/>
      <c r="AF7" s="449" t="n"/>
    </row>
    <row r="8" ht="15.75" customHeight="1" s="667">
      <c r="A8" s="450" t="n"/>
      <c r="E8" s="737" t="inlineStr">
        <is>
          <t>CCN</t>
        </is>
      </c>
      <c r="F8" s="1743" t="n"/>
      <c r="G8" s="1743" t="n"/>
      <c r="H8" s="739" t="inlineStr">
        <is>
          <t>Description</t>
        </is>
      </c>
      <c r="I8" s="1743" t="n"/>
      <c r="J8" s="1743" t="n"/>
      <c r="K8" s="1743" t="n"/>
      <c r="L8" s="1743" t="n"/>
      <c r="M8" s="1743" t="n"/>
      <c r="N8" s="1743" t="n"/>
      <c r="O8" s="1743" t="n"/>
      <c r="P8" s="1743" t="n"/>
      <c r="Q8" s="1743" t="n"/>
      <c r="R8" s="1743" t="n"/>
      <c r="S8" s="1743" t="n"/>
      <c r="T8" s="1743" t="n"/>
      <c r="U8" s="1743" t="n"/>
      <c r="V8" s="1743" t="n"/>
      <c r="W8" s="741" t="inlineStr">
        <is>
          <t>Required Area</t>
        </is>
      </c>
      <c r="X8" s="1743" t="n"/>
      <c r="Y8" s="1743" t="n"/>
      <c r="Z8" s="1743" t="n"/>
      <c r="AA8" s="1744" t="n"/>
      <c r="AB8" s="1745" t="n"/>
      <c r="AC8" s="1745" t="n"/>
      <c r="AD8" s="717" t="n"/>
      <c r="AE8" s="1745" t="n"/>
      <c r="AF8" s="1745" t="n"/>
      <c r="AM8" s="24" t="n"/>
    </row>
    <row r="9" ht="15.75" customHeight="1" s="667">
      <c r="A9" s="450" t="n"/>
      <c r="E9" s="743" t="n">
        <v>14345</v>
      </c>
      <c r="H9" s="745" t="inlineStr">
        <is>
          <t>Armory</t>
        </is>
      </c>
      <c r="W9" s="1746">
        <f>'14345'!H40</f>
        <v/>
      </c>
      <c r="AA9" s="1738" t="n"/>
      <c r="AB9" s="1745" t="n"/>
      <c r="AC9" s="1745" t="n"/>
      <c r="AD9" s="717" t="n"/>
      <c r="AE9" s="1745" t="n"/>
      <c r="AF9" s="1745" t="n"/>
    </row>
    <row r="10" ht="15.75" customHeight="1" s="667">
      <c r="A10" s="450" t="n"/>
      <c r="E10" s="743" t="n">
        <v>17110</v>
      </c>
      <c r="H10" s="745" t="inlineStr">
        <is>
          <t>Academic Instruction Building</t>
        </is>
      </c>
      <c r="W10" s="1746">
        <f>'17110'!H40</f>
        <v/>
      </c>
      <c r="AA10" s="1738" t="n"/>
      <c r="AB10" s="1745" t="n"/>
      <c r="AC10" s="1745" t="n"/>
      <c r="AD10" s="717" t="n"/>
      <c r="AE10" s="1745" t="n"/>
      <c r="AF10" s="1745" t="n"/>
    </row>
    <row r="11" ht="15.75" customHeight="1" s="667">
      <c r="A11" s="450" t="n"/>
      <c r="E11" s="743" t="n">
        <v>17120</v>
      </c>
      <c r="H11" s="745" t="inlineStr">
        <is>
          <t>Applied Instruction Building</t>
        </is>
      </c>
      <c r="W11" s="1746">
        <f>'17120'!H40</f>
        <v/>
      </c>
      <c r="AA11" s="1738" t="n"/>
      <c r="AB11" s="1745" t="n"/>
      <c r="AC11" s="1745" t="n"/>
      <c r="AD11" s="717" t="n"/>
      <c r="AE11" s="1745" t="n"/>
      <c r="AF11" s="1745" t="n"/>
    </row>
    <row r="12" ht="15.75" customHeight="1" s="667">
      <c r="A12" s="450" t="n"/>
      <c r="E12" s="743" t="n">
        <v>44112</v>
      </c>
      <c r="H12" s="745" t="inlineStr">
        <is>
          <t>Storage of Air or Ground Organic Units - USMC</t>
        </is>
      </c>
      <c r="W12" s="1746">
        <f>'44112'!H40</f>
        <v/>
      </c>
      <c r="AA12" s="1738" t="n"/>
      <c r="AB12" s="1745" t="n"/>
      <c r="AC12" s="1745" t="n"/>
      <c r="AD12" s="717" t="n"/>
      <c r="AE12" s="1745" t="n"/>
      <c r="AF12" s="1745" t="n"/>
    </row>
    <row r="13" ht="15.75" customHeight="1" s="667">
      <c r="A13" s="450" t="n"/>
      <c r="E13" s="743" t="n">
        <v>61072</v>
      </c>
      <c r="H13" s="745" t="inlineStr">
        <is>
          <t>Battalion /Squadron Headquarters, Marine Corps</t>
        </is>
      </c>
      <c r="W13" s="1746">
        <f>'61072'!H40</f>
        <v/>
      </c>
      <c r="AA13" s="1738" t="n"/>
      <c r="AB13" s="1745" t="n"/>
      <c r="AC13" s="1745" t="n"/>
      <c r="AD13" s="717" t="n"/>
      <c r="AE13" s="1745" t="n"/>
      <c r="AF13" s="1745" t="n"/>
    </row>
    <row r="14" ht="15.75" customHeight="1" s="667">
      <c r="A14" s="450" t="n"/>
      <c r="E14" s="748" t="n">
        <v>61073</v>
      </c>
      <c r="F14" s="1747" t="n"/>
      <c r="G14" s="1747" t="n"/>
      <c r="H14" s="745" t="inlineStr">
        <is>
          <t>Company/Battery Headquarters, Marine Corps</t>
        </is>
      </c>
      <c r="W14" s="1746">
        <f>'61073'!H40</f>
        <v/>
      </c>
      <c r="AA14" s="1738" t="n"/>
      <c r="AB14" s="1745" t="n"/>
      <c r="AC14" s="1745" t="n"/>
      <c r="AD14" s="717" t="n"/>
      <c r="AE14" s="1745" t="n"/>
      <c r="AF14" s="1745" t="n"/>
    </row>
    <row r="15" ht="15.75" customHeight="1" s="667">
      <c r="A15" s="450" t="n"/>
      <c r="E15" s="2145" t="n">
        <v>14312</v>
      </c>
      <c r="F15" s="1808" t="n"/>
      <c r="G15" s="1808" t="n"/>
      <c r="H15" s="2146" t="inlineStr">
        <is>
          <t>Operational Vehicle Laydown Area</t>
        </is>
      </c>
      <c r="I15" s="1739" t="n"/>
      <c r="J15" s="1739" t="n"/>
      <c r="K15" s="1739" t="n"/>
      <c r="L15" s="1739" t="n"/>
      <c r="M15" s="1739" t="n"/>
      <c r="N15" s="1739" t="n"/>
      <c r="O15" s="1739" t="n"/>
      <c r="P15" s="1739" t="n"/>
      <c r="Q15" s="1739" t="n"/>
      <c r="R15" s="1739" t="n"/>
      <c r="S15" s="1739" t="n"/>
      <c r="T15" s="1739" t="n"/>
      <c r="U15" s="1739" t="n"/>
      <c r="V15" s="1739" t="n"/>
      <c r="W15" s="1746">
        <f>'14312'!H36</f>
        <v/>
      </c>
      <c r="AA15" s="1738" t="n"/>
      <c r="AB15" s="1745" t="n"/>
      <c r="AC15" s="2147" t="n"/>
      <c r="AD15" s="2148" t="n"/>
      <c r="AE15" s="2147" t="n"/>
      <c r="AF15" s="449" t="n"/>
    </row>
    <row r="16" ht="15.75" customHeight="1" s="667">
      <c r="A16" s="450" t="n"/>
      <c r="E16" s="2145" t="n">
        <v>21451</v>
      </c>
      <c r="F16" s="1808" t="n"/>
      <c r="G16" s="1808" t="n"/>
      <c r="H16" s="2146" t="inlineStr">
        <is>
          <t>Automotive Organizational Shop</t>
        </is>
      </c>
      <c r="I16" s="1739" t="n"/>
      <c r="J16" s="1739" t="n"/>
      <c r="K16" s="1739" t="n"/>
      <c r="L16" s="1739" t="n"/>
      <c r="M16" s="1739" t="n"/>
      <c r="N16" s="1739" t="n"/>
      <c r="O16" s="1739" t="n"/>
      <c r="P16" s="1739" t="n"/>
      <c r="Q16" s="1739" t="n"/>
      <c r="R16" s="1739" t="n"/>
      <c r="S16" s="1739" t="n"/>
      <c r="T16" s="1739" t="n"/>
      <c r="U16" s="1739" t="n"/>
      <c r="V16" s="1739" t="n"/>
      <c r="W16" s="1746">
        <f>'21451'!H44</f>
        <v/>
      </c>
      <c r="AA16" s="1738" t="n"/>
      <c r="AB16" s="1745" t="n"/>
      <c r="AC16" s="1745" t="n"/>
      <c r="AD16" s="717" t="n"/>
      <c r="AE16" s="1745" t="n"/>
      <c r="AF16" s="449" t="n"/>
    </row>
    <row r="17" ht="15.75" customHeight="1" s="667">
      <c r="A17" s="450" t="n"/>
      <c r="E17" s="2145" t="n">
        <v>21710</v>
      </c>
      <c r="F17" s="1808" t="n"/>
      <c r="G17" s="1808" t="n"/>
      <c r="H17" s="2146" t="inlineStr">
        <is>
          <t>Electronics/Communications Maintenance Shop</t>
        </is>
      </c>
      <c r="I17" s="1739" t="n"/>
      <c r="J17" s="1739" t="n"/>
      <c r="K17" s="1739" t="n"/>
      <c r="L17" s="1739" t="n"/>
      <c r="M17" s="1739" t="n"/>
      <c r="N17" s="1739" t="n"/>
      <c r="O17" s="1739" t="n"/>
      <c r="P17" s="1739" t="n"/>
      <c r="Q17" s="1739" t="n"/>
      <c r="R17" s="1739" t="n"/>
      <c r="S17" s="1739" t="n"/>
      <c r="T17" s="1739" t="n"/>
      <c r="U17" s="1739" t="n"/>
      <c r="V17" s="1739" t="n"/>
      <c r="W17" s="1746">
        <f>'21710'!H47</f>
        <v/>
      </c>
      <c r="AA17" s="1738" t="n"/>
      <c r="AB17" s="1745" t="n"/>
      <c r="AC17" s="1745" t="n"/>
      <c r="AD17" s="717" t="n"/>
      <c r="AE17" s="1745" t="n"/>
      <c r="AF17" s="449" t="n"/>
    </row>
    <row r="18" ht="15.75" customHeight="1" s="667">
      <c r="A18" s="450" t="n"/>
      <c r="E18" s="2145" t="n">
        <v>45110</v>
      </c>
      <c r="F18" s="1808" t="n"/>
      <c r="G18" s="1808" t="n"/>
      <c r="H18" s="2146" t="inlineStr">
        <is>
          <t>Open Storage Area</t>
        </is>
      </c>
      <c r="I18" s="1739" t="n"/>
      <c r="J18" s="1739" t="n"/>
      <c r="K18" s="1739" t="n"/>
      <c r="L18" s="1739" t="n"/>
      <c r="M18" s="1739" t="n"/>
      <c r="N18" s="1739" t="n"/>
      <c r="O18" s="1739" t="n"/>
      <c r="P18" s="1739" t="n"/>
      <c r="Q18" s="1739" t="n"/>
      <c r="R18" s="1739" t="n"/>
      <c r="S18" s="1739" t="n"/>
      <c r="T18" s="1739" t="n"/>
      <c r="U18" s="1739" t="n"/>
      <c r="V18" s="1739" t="n"/>
      <c r="W18" s="1746">
        <f>'45110'!H50</f>
        <v/>
      </c>
      <c r="AA18" s="1738" t="n"/>
      <c r="AB18" s="1745" t="n"/>
      <c r="AC18" s="1745" t="n"/>
      <c r="AD18" s="717" t="n"/>
      <c r="AE18" s="1745" t="n"/>
      <c r="AF18" s="449" t="n"/>
    </row>
    <row r="19" ht="15.75" customHeight="1" s="667">
      <c r="A19" s="450" t="n"/>
      <c r="E19" s="2145" t="n"/>
      <c r="F19" s="2149" t="n"/>
      <c r="G19" s="2149" t="n"/>
      <c r="H19" s="2146" t="n"/>
      <c r="I19" s="1301" t="n"/>
      <c r="J19" s="1301" t="n"/>
      <c r="K19" s="1301" t="n"/>
      <c r="L19" s="1301" t="n"/>
      <c r="M19" s="1301" t="n"/>
      <c r="N19" s="1301" t="n"/>
      <c r="O19" s="411" t="n"/>
      <c r="P19" s="411" t="n"/>
      <c r="Q19" s="411" t="n"/>
      <c r="R19" s="2150" t="inlineStr">
        <is>
          <t>Total =</t>
        </is>
      </c>
      <c r="S19" s="1739" t="n"/>
      <c r="T19" s="1739" t="n"/>
      <c r="U19" s="1739" t="n"/>
      <c r="V19" s="1739" t="n"/>
      <c r="W19" s="2151">
        <f>SUM(W9:AA18)</f>
        <v/>
      </c>
      <c r="AA19" s="1738" t="n"/>
      <c r="AB19" s="1745" t="n"/>
      <c r="AC19" s="1745" t="n"/>
      <c r="AD19" s="717" t="n"/>
      <c r="AE19" s="1745" t="n"/>
      <c r="AF19" s="449" t="n"/>
    </row>
    <row r="20" ht="15.75" customHeight="1" s="667">
      <c r="A20" s="450" t="n"/>
      <c r="E20" s="1301" t="n"/>
      <c r="F20" s="25" t="n"/>
      <c r="G20" s="25" t="n"/>
      <c r="H20" s="1301" t="n"/>
      <c r="I20" s="1301" t="n"/>
      <c r="J20" s="1301" t="n"/>
      <c r="K20" s="1301" t="n"/>
      <c r="L20" s="1301" t="n"/>
      <c r="M20" s="1301" t="n"/>
      <c r="N20" s="1301" t="n"/>
      <c r="O20" s="411" t="n"/>
      <c r="P20" s="411" t="n"/>
      <c r="Q20" s="411" t="n"/>
      <c r="R20" s="671" t="n"/>
      <c r="S20" s="671" t="n"/>
      <c r="T20" s="671" t="n"/>
      <c r="U20" s="671" t="n"/>
      <c r="V20" s="671" t="n"/>
      <c r="W20" s="1750" t="n"/>
      <c r="X20" s="1750" t="n"/>
      <c r="Y20" s="1750" t="n"/>
      <c r="Z20" s="1750" t="n"/>
      <c r="AA20" s="1750" t="n"/>
      <c r="AB20" s="1745" t="n"/>
      <c r="AC20" s="1745" t="n"/>
      <c r="AD20" s="717" t="n"/>
      <c r="AE20" s="1745" t="n"/>
      <c r="AF20" s="449" t="n"/>
    </row>
    <row r="21" ht="15.75" customHeight="1" s="667">
      <c r="A21" s="450" t="n"/>
      <c r="E21" s="1301" t="n"/>
      <c r="F21" s="25" t="n"/>
      <c r="G21" s="25" t="n"/>
      <c r="H21" s="1301" t="n"/>
      <c r="I21" s="1301" t="n"/>
      <c r="J21" s="1301" t="n"/>
      <c r="K21" s="1301" t="n"/>
      <c r="L21" s="1301" t="n"/>
      <c r="M21" s="1301" t="n"/>
      <c r="N21" s="1301" t="n"/>
      <c r="O21" s="411" t="n"/>
      <c r="P21" s="411" t="n"/>
      <c r="Q21" s="411" t="n"/>
      <c r="R21" s="671" t="n"/>
      <c r="S21" s="671" t="n"/>
      <c r="T21" s="671" t="n"/>
      <c r="U21" s="671" t="n"/>
      <c r="V21" s="671" t="n"/>
      <c r="W21" s="1750" t="n"/>
      <c r="X21" s="1750" t="n"/>
      <c r="Y21" s="1750" t="n"/>
      <c r="Z21" s="1750" t="n"/>
      <c r="AA21" s="1750" t="n"/>
      <c r="AB21" s="1745" t="n"/>
      <c r="AC21" s="1745" t="n"/>
      <c r="AD21" s="717" t="n"/>
      <c r="AE21" s="1745" t="n"/>
      <c r="AF21" s="449" t="n"/>
    </row>
    <row r="22" ht="15.75" customHeight="1" s="667">
      <c r="A22" s="450" t="n"/>
      <c r="E22" s="1301" t="n"/>
      <c r="F22" s="25" t="n"/>
      <c r="G22" s="25" t="n"/>
      <c r="H22" s="1301" t="n"/>
      <c r="I22" s="1301" t="n"/>
      <c r="J22" s="1301" t="n"/>
      <c r="K22" s="1301" t="n"/>
      <c r="L22" s="1301" t="n"/>
      <c r="M22" s="1301" t="n"/>
      <c r="N22" s="1301" t="n"/>
      <c r="O22" s="411" t="n"/>
      <c r="P22" s="411" t="n"/>
      <c r="Q22" s="411" t="n"/>
      <c r="R22" s="671" t="n"/>
      <c r="S22" s="671" t="n"/>
      <c r="T22" s="671" t="n"/>
      <c r="U22" s="671" t="n"/>
      <c r="V22" s="671" t="n"/>
      <c r="W22" s="1750" t="n"/>
      <c r="X22" s="1750" t="n"/>
      <c r="Y22" s="1750" t="n"/>
      <c r="Z22" s="1750" t="n"/>
      <c r="AA22" s="1750" t="n"/>
      <c r="AB22" s="1745" t="n"/>
      <c r="AC22" s="1745" t="n"/>
      <c r="AD22" s="717" t="n"/>
      <c r="AE22" s="1745" t="n"/>
      <c r="AF22" s="449" t="n"/>
    </row>
    <row r="23" ht="15.75" customHeight="1" s="667">
      <c r="A23" s="450" t="n"/>
      <c r="E23" s="1301" t="n"/>
      <c r="F23" s="25" t="n"/>
      <c r="G23" s="25" t="n"/>
      <c r="H23" s="1301" t="n"/>
      <c r="I23" s="1301" t="n"/>
      <c r="J23" s="1301" t="n"/>
      <c r="K23" s="1301" t="n"/>
      <c r="L23" s="1301" t="n"/>
      <c r="M23" s="1301" t="n"/>
      <c r="N23" s="1301" t="n"/>
      <c r="O23" s="411" t="n"/>
      <c r="P23" s="411" t="n"/>
      <c r="Q23" s="411" t="n"/>
      <c r="R23" s="671" t="n"/>
      <c r="S23" s="671" t="n"/>
      <c r="T23" s="671" t="n"/>
      <c r="U23" s="671" t="n"/>
      <c r="V23" s="671" t="n"/>
      <c r="W23" s="1750" t="n"/>
      <c r="X23" s="1750" t="n"/>
      <c r="Y23" s="1750" t="n"/>
      <c r="Z23" s="1750" t="n"/>
      <c r="AA23" s="1750" t="n"/>
      <c r="AB23" s="1745" t="n"/>
      <c r="AC23" s="1745" t="n"/>
      <c r="AD23" s="717" t="n"/>
      <c r="AE23" s="1745" t="n"/>
      <c r="AF23" s="449" t="n"/>
    </row>
    <row r="24" ht="15.75" customHeight="1" s="667">
      <c r="A24" s="450" t="n"/>
      <c r="E24" s="1301" t="n"/>
      <c r="F24" s="25" t="n"/>
      <c r="G24" s="25" t="n"/>
      <c r="H24" s="1301" t="n"/>
      <c r="I24" s="1301" t="n"/>
      <c r="J24" s="1301" t="n"/>
      <c r="K24" s="1301" t="n"/>
      <c r="L24" s="1301" t="n"/>
      <c r="M24" s="1301" t="n"/>
      <c r="N24" s="1301" t="n"/>
      <c r="O24" s="411" t="n"/>
      <c r="P24" s="411" t="n"/>
      <c r="Q24" s="411" t="n"/>
      <c r="R24" s="671" t="n"/>
      <c r="S24" s="671" t="n"/>
      <c r="T24" s="671" t="n"/>
      <c r="U24" s="671" t="n"/>
      <c r="V24" s="671" t="n"/>
      <c r="W24" s="1750" t="n"/>
      <c r="X24" s="1750" t="n"/>
      <c r="Y24" s="1750" t="n"/>
      <c r="Z24" s="1750" t="n"/>
      <c r="AA24" s="1750" t="n"/>
      <c r="AB24" s="1745" t="n"/>
      <c r="AC24" s="1745" t="n"/>
      <c r="AD24" s="717" t="n"/>
      <c r="AE24" s="1745" t="n"/>
      <c r="AF24" s="449" t="n"/>
    </row>
    <row r="25" ht="15.75" customHeight="1" s="667">
      <c r="A25" s="450" t="n"/>
      <c r="E25" s="1301" t="n"/>
      <c r="F25" s="25" t="n"/>
      <c r="G25" s="25" t="n"/>
      <c r="H25" s="1301" t="n"/>
      <c r="I25" s="1301" t="n"/>
      <c r="J25" s="1301" t="n"/>
      <c r="K25" s="1301" t="n"/>
      <c r="L25" s="1301" t="n"/>
      <c r="M25" s="1301" t="n"/>
      <c r="N25" s="1301" t="n"/>
      <c r="O25" s="411" t="n"/>
      <c r="P25" s="411" t="n"/>
      <c r="Q25" s="411" t="n"/>
      <c r="R25" s="671" t="n"/>
      <c r="S25" s="671" t="n"/>
      <c r="T25" s="671" t="n"/>
      <c r="U25" s="671" t="n"/>
      <c r="V25" s="671" t="n"/>
      <c r="W25" s="1750" t="n"/>
      <c r="X25" s="1750" t="n"/>
      <c r="Y25" s="1750" t="n"/>
      <c r="Z25" s="1750" t="n"/>
      <c r="AA25" s="1750" t="n"/>
      <c r="AB25" s="1745" t="n"/>
      <c r="AC25" s="1745" t="n"/>
      <c r="AD25" s="717" t="n"/>
      <c r="AE25" s="1745" t="n"/>
      <c r="AF25" s="449" t="n"/>
    </row>
    <row r="26" ht="15.75" customHeight="1" s="667">
      <c r="A26" s="450" t="n"/>
      <c r="E26" s="1301" t="n"/>
      <c r="F26" s="25" t="n"/>
      <c r="G26" s="25" t="n"/>
      <c r="H26" s="1301" t="n"/>
      <c r="I26" s="1301" t="n"/>
      <c r="J26" s="1301" t="n"/>
      <c r="K26" s="1301" t="n"/>
      <c r="L26" s="1301" t="n"/>
      <c r="M26" s="1301" t="n"/>
      <c r="N26" s="1301" t="n"/>
      <c r="O26" s="411" t="n"/>
      <c r="P26" s="411" t="n"/>
      <c r="Q26" s="411" t="n"/>
      <c r="R26" s="671" t="n"/>
      <c r="S26" s="671" t="n"/>
      <c r="T26" s="671" t="n"/>
      <c r="U26" s="671" t="n"/>
      <c r="V26" s="671" t="n"/>
      <c r="W26" s="1750" t="n"/>
      <c r="X26" s="1750" t="n"/>
      <c r="Y26" s="1750" t="n"/>
      <c r="Z26" s="1750" t="n"/>
      <c r="AA26" s="1750" t="n"/>
      <c r="AB26" s="1745" t="n"/>
      <c r="AC26" s="1745" t="n"/>
      <c r="AD26" s="717" t="n"/>
      <c r="AE26" s="1745" t="n"/>
      <c r="AF26" s="449" t="n"/>
    </row>
    <row r="27" ht="15.75" customHeight="1" s="667">
      <c r="A27" s="450" t="n"/>
      <c r="E27" s="1301" t="n"/>
      <c r="F27" s="25" t="n"/>
      <c r="G27" s="25" t="n"/>
      <c r="H27" s="1301" t="n"/>
      <c r="I27" s="1301" t="n"/>
      <c r="J27" s="1301" t="n"/>
      <c r="K27" s="1301" t="n"/>
      <c r="L27" s="1301" t="n"/>
      <c r="M27" s="1301" t="n"/>
      <c r="N27" s="1301" t="n"/>
      <c r="O27" s="411" t="n"/>
      <c r="P27" s="411" t="n"/>
      <c r="Q27" s="411" t="n"/>
      <c r="R27" s="671" t="n"/>
      <c r="S27" s="671" t="n"/>
      <c r="T27" s="671" t="n"/>
      <c r="U27" s="671" t="n"/>
      <c r="V27" s="671" t="n"/>
      <c r="W27" s="1750" t="n"/>
      <c r="X27" s="1750" t="n"/>
      <c r="Y27" s="1750" t="n"/>
      <c r="Z27" s="1750" t="n"/>
      <c r="AA27" s="1750" t="n"/>
      <c r="AB27" s="1745" t="n"/>
      <c r="AC27" s="1745" t="n"/>
      <c r="AD27" s="717" t="n"/>
      <c r="AE27" s="1745" t="n"/>
      <c r="AF27" s="449" t="n"/>
    </row>
    <row r="28" ht="15.75" customHeight="1" s="667">
      <c r="A28" s="450" t="n"/>
      <c r="E28" s="1301" t="n"/>
      <c r="F28" s="25" t="n"/>
      <c r="G28" s="25" t="n"/>
      <c r="H28" s="1301" t="n"/>
      <c r="I28" s="1301" t="n"/>
      <c r="J28" s="1301" t="n"/>
      <c r="K28" s="1301" t="n"/>
      <c r="L28" s="1301" t="n"/>
      <c r="M28" s="1301" t="n"/>
      <c r="N28" s="1301" t="n"/>
      <c r="O28" s="411" t="n"/>
      <c r="P28" s="411" t="n"/>
      <c r="Q28" s="411" t="n"/>
      <c r="R28" s="671" t="n"/>
      <c r="S28" s="671" t="n"/>
      <c r="T28" s="671" t="n"/>
      <c r="U28" s="671" t="n"/>
      <c r="V28" s="671" t="n"/>
      <c r="W28" s="1750" t="n"/>
      <c r="X28" s="1750" t="n"/>
      <c r="Y28" s="1750" t="n"/>
      <c r="Z28" s="1750" t="n"/>
      <c r="AA28" s="1750" t="n"/>
      <c r="AB28" s="1745" t="n"/>
      <c r="AC28" s="1745" t="n"/>
      <c r="AD28" s="717" t="n"/>
      <c r="AE28" s="1745" t="n"/>
      <c r="AF28" s="449" t="n"/>
    </row>
    <row r="29" ht="15.75" customHeight="1" s="667">
      <c r="A29" s="450" t="n"/>
      <c r="E29" s="1301" t="n"/>
      <c r="F29" s="25" t="n"/>
      <c r="G29" s="25" t="n"/>
      <c r="H29" s="1301" t="n"/>
      <c r="I29" s="1301" t="n"/>
      <c r="J29" s="1301" t="n"/>
      <c r="K29" s="1301" t="n"/>
      <c r="L29" s="1301" t="n"/>
      <c r="M29" s="1301" t="n"/>
      <c r="N29" s="1301" t="n"/>
      <c r="O29" s="411" t="n"/>
      <c r="P29" s="411" t="n"/>
      <c r="Q29" s="411" t="n"/>
      <c r="R29" s="671" t="n"/>
      <c r="S29" s="671" t="n"/>
      <c r="T29" s="671" t="n"/>
      <c r="U29" s="671" t="n"/>
      <c r="V29" s="671" t="n"/>
      <c r="W29" s="1750" t="n"/>
      <c r="X29" s="1750" t="n"/>
      <c r="Y29" s="1750" t="n"/>
      <c r="Z29" s="1750" t="n"/>
      <c r="AA29" s="1750" t="n"/>
      <c r="AB29" s="1745" t="n"/>
      <c r="AC29" s="1745" t="n"/>
      <c r="AD29" s="717" t="n"/>
      <c r="AE29" s="1745" t="n"/>
      <c r="AF29" s="449" t="n"/>
    </row>
    <row r="30" ht="15.75" customHeight="1" s="667">
      <c r="A30" s="450" t="n"/>
      <c r="E30" s="1301" t="n"/>
      <c r="F30" s="25" t="n"/>
      <c r="G30" s="25" t="n"/>
      <c r="H30" s="1301" t="n"/>
      <c r="I30" s="1301" t="n"/>
      <c r="J30" s="1301" t="n"/>
      <c r="K30" s="1301" t="n"/>
      <c r="L30" s="1301" t="n"/>
      <c r="M30" s="1301" t="n"/>
      <c r="N30" s="1301" t="n"/>
      <c r="O30" s="411" t="n"/>
      <c r="P30" s="411" t="n"/>
      <c r="Q30" s="411" t="n"/>
      <c r="R30" s="671" t="n"/>
      <c r="S30" s="671" t="n"/>
      <c r="T30" s="671" t="n"/>
      <c r="U30" s="671" t="n"/>
      <c r="V30" s="671" t="n"/>
      <c r="W30" s="1750" t="n"/>
      <c r="X30" s="1750" t="n"/>
      <c r="Y30" s="1750" t="n"/>
      <c r="Z30" s="1750" t="n"/>
      <c r="AA30" s="1750" t="n"/>
      <c r="AB30" s="1745" t="n"/>
      <c r="AC30" s="1745" t="n"/>
      <c r="AD30" s="717" t="n"/>
      <c r="AE30" s="1745" t="n"/>
      <c r="AF30" s="449" t="n"/>
    </row>
    <row r="31" ht="15.75" customHeight="1" s="667">
      <c r="A31" s="450" t="n"/>
      <c r="E31" s="1301" t="n"/>
      <c r="F31" s="25" t="n"/>
      <c r="G31" s="25" t="n"/>
      <c r="H31" s="1301" t="n"/>
      <c r="I31" s="1301" t="n"/>
      <c r="J31" s="1301" t="n"/>
      <c r="K31" s="1301" t="n"/>
      <c r="L31" s="1301" t="n"/>
      <c r="M31" s="1301" t="n"/>
      <c r="N31" s="1301" t="n"/>
      <c r="O31" s="411" t="n"/>
      <c r="P31" s="411" t="n"/>
      <c r="Q31" s="411" t="n"/>
      <c r="R31" s="671" t="n"/>
      <c r="S31" s="671" t="n"/>
      <c r="T31" s="671" t="n"/>
      <c r="U31" s="671" t="n"/>
      <c r="V31" s="671" t="n"/>
      <c r="W31" s="1750" t="n"/>
      <c r="X31" s="1750" t="n"/>
      <c r="Y31" s="1750" t="n"/>
      <c r="Z31" s="1750" t="n"/>
      <c r="AA31" s="1750" t="n"/>
      <c r="AB31" s="1745" t="n"/>
      <c r="AC31" s="1745" t="n"/>
      <c r="AD31" s="717" t="n"/>
      <c r="AE31" s="1745" t="n"/>
      <c r="AF31" s="449" t="n"/>
    </row>
    <row r="32" ht="15.75" customHeight="1" s="667">
      <c r="A32" s="450" t="n"/>
      <c r="E32" s="1301" t="n"/>
      <c r="F32" s="25" t="n"/>
      <c r="G32" s="25" t="n"/>
      <c r="H32" s="1301" t="n"/>
      <c r="I32" s="1301" t="n"/>
      <c r="J32" s="1301" t="n"/>
      <c r="K32" s="1301" t="n"/>
      <c r="L32" s="1301" t="n"/>
      <c r="M32" s="1301" t="n"/>
      <c r="N32" s="1301" t="n"/>
      <c r="O32" s="411" t="n"/>
      <c r="P32" s="411" t="n"/>
      <c r="Q32" s="411" t="n"/>
      <c r="R32" s="671" t="n"/>
      <c r="S32" s="671" t="n"/>
      <c r="T32" s="671" t="n"/>
      <c r="U32" s="671" t="n"/>
      <c r="V32" s="671" t="n"/>
      <c r="W32" s="1750" t="n"/>
      <c r="X32" s="1750" t="n"/>
      <c r="Y32" s="1750" t="n"/>
      <c r="Z32" s="1750" t="n"/>
      <c r="AA32" s="1750" t="n"/>
      <c r="AB32" s="1745" t="n"/>
      <c r="AC32" s="1745" t="n"/>
      <c r="AD32" s="717" t="n"/>
      <c r="AE32" s="1745" t="n"/>
      <c r="AF32" s="449" t="n"/>
    </row>
    <row r="33" ht="15.75" customHeight="1" s="667">
      <c r="A33" s="450" t="n"/>
      <c r="E33" s="1301" t="n"/>
      <c r="F33" s="25" t="n"/>
      <c r="G33" s="25" t="n"/>
      <c r="H33" s="1301" t="n"/>
      <c r="I33" s="1301" t="n"/>
      <c r="J33" s="1301" t="n"/>
      <c r="K33" s="1301" t="n"/>
      <c r="L33" s="1301" t="n"/>
      <c r="M33" s="1301" t="n"/>
      <c r="N33" s="1301" t="n"/>
      <c r="O33" s="411" t="n"/>
      <c r="P33" s="411" t="n"/>
      <c r="Q33" s="411" t="n"/>
      <c r="R33" s="671" t="n"/>
      <c r="S33" s="671" t="n"/>
      <c r="T33" s="671" t="n"/>
      <c r="U33" s="671" t="n"/>
      <c r="V33" s="671" t="n"/>
      <c r="W33" s="1750" t="n"/>
      <c r="X33" s="1750" t="n"/>
      <c r="Y33" s="1750" t="n"/>
      <c r="Z33" s="1750" t="n"/>
      <c r="AA33" s="1750" t="n"/>
      <c r="AB33" s="1745" t="n"/>
      <c r="AC33" s="1745" t="n"/>
      <c r="AD33" s="717" t="n"/>
      <c r="AE33" s="1745" t="n"/>
      <c r="AF33" s="449" t="n"/>
    </row>
    <row r="34" ht="15.75" customHeight="1" s="667">
      <c r="A34" s="450" t="n"/>
      <c r="E34" s="1301" t="n"/>
      <c r="F34" s="25" t="n"/>
      <c r="G34" s="25" t="n"/>
      <c r="H34" s="1301" t="n"/>
      <c r="I34" s="1301" t="n"/>
      <c r="J34" s="1301" t="n"/>
      <c r="K34" s="1301" t="n"/>
      <c r="L34" s="1301" t="n"/>
      <c r="M34" s="1301" t="n"/>
      <c r="N34" s="1301" t="n"/>
      <c r="O34" s="411" t="n"/>
      <c r="P34" s="411" t="n"/>
      <c r="Q34" s="411" t="n"/>
      <c r="R34" s="671" t="n"/>
      <c r="S34" s="671" t="n"/>
      <c r="T34" s="671" t="n"/>
      <c r="U34" s="671" t="n"/>
      <c r="V34" s="671" t="n"/>
      <c r="W34" s="1750" t="n"/>
      <c r="X34" s="1750" t="n"/>
      <c r="Y34" s="1750" t="n"/>
      <c r="Z34" s="1750" t="n"/>
      <c r="AA34" s="1750" t="n"/>
      <c r="AB34" s="1745" t="n"/>
      <c r="AC34" s="1745" t="n"/>
      <c r="AD34" s="717" t="n"/>
      <c r="AE34" s="1745" t="n"/>
      <c r="AF34" s="449" t="n"/>
    </row>
    <row r="35" ht="15.75" customHeight="1" s="667">
      <c r="A35" s="450" t="n"/>
      <c r="E35" s="1301" t="n"/>
      <c r="F35" s="25" t="n"/>
      <c r="G35" s="25" t="n"/>
      <c r="H35" s="1301" t="n"/>
      <c r="I35" s="1301" t="n"/>
      <c r="J35" s="1301" t="n"/>
      <c r="K35" s="1301" t="n"/>
      <c r="L35" s="1301" t="n"/>
      <c r="M35" s="1301" t="n"/>
      <c r="N35" s="1301" t="n"/>
      <c r="O35" s="411" t="n"/>
      <c r="P35" s="411" t="n"/>
      <c r="Q35" s="411" t="n"/>
      <c r="R35" s="671" t="n"/>
      <c r="S35" s="671" t="n"/>
      <c r="T35" s="671" t="n"/>
      <c r="U35" s="671" t="n"/>
      <c r="V35" s="671" t="n"/>
      <c r="W35" s="1750" t="n"/>
      <c r="X35" s="1750" t="n"/>
      <c r="Y35" s="1750" t="n"/>
      <c r="Z35" s="1750" t="n"/>
      <c r="AA35" s="1750" t="n"/>
      <c r="AB35" s="1745" t="n"/>
      <c r="AC35" s="1745" t="n"/>
      <c r="AD35" s="717" t="n"/>
      <c r="AE35" s="1745" t="n"/>
      <c r="AF35" s="449" t="n"/>
    </row>
    <row r="36" ht="15.75" customHeight="1" s="667">
      <c r="A36" s="450" t="n"/>
      <c r="E36" s="1301" t="n"/>
      <c r="F36" s="25" t="n"/>
      <c r="G36" s="25" t="n"/>
      <c r="H36" s="1301" t="n"/>
      <c r="I36" s="1301" t="n"/>
      <c r="J36" s="1301" t="n"/>
      <c r="K36" s="1301" t="n"/>
      <c r="L36" s="1301" t="n"/>
      <c r="M36" s="1301" t="n"/>
      <c r="N36" s="1301" t="n"/>
      <c r="O36" s="411" t="n"/>
      <c r="P36" s="411" t="n"/>
      <c r="Q36" s="411" t="n"/>
      <c r="R36" s="671" t="n"/>
      <c r="S36" s="671" t="n"/>
      <c r="T36" s="671" t="n"/>
      <c r="U36" s="671" t="n"/>
      <c r="V36" s="671" t="n"/>
      <c r="W36" s="1750" t="n"/>
      <c r="X36" s="1750" t="n"/>
      <c r="Y36" s="1750" t="n"/>
      <c r="Z36" s="1750" t="n"/>
      <c r="AA36" s="1750" t="n"/>
      <c r="AB36" s="1745" t="n"/>
      <c r="AC36" s="1745" t="n"/>
      <c r="AD36" s="717" t="n"/>
      <c r="AE36" s="1745" t="n"/>
      <c r="AF36" s="449" t="n"/>
    </row>
    <row r="37" ht="15.75" customHeight="1" s="667">
      <c r="A37" s="450" t="n"/>
      <c r="E37" s="1301" t="n"/>
      <c r="F37" s="25" t="n"/>
      <c r="G37" s="25" t="n"/>
      <c r="H37" s="1301" t="n"/>
      <c r="I37" s="1301" t="n"/>
      <c r="J37" s="1301" t="n"/>
      <c r="K37" s="1301" t="n"/>
      <c r="L37" s="1301" t="n"/>
      <c r="M37" s="1301" t="n"/>
      <c r="N37" s="1301" t="n"/>
      <c r="O37" s="411" t="n"/>
      <c r="P37" s="411" t="n"/>
      <c r="Q37" s="411" t="n"/>
      <c r="R37" s="671" t="n"/>
      <c r="S37" s="671" t="n"/>
      <c r="T37" s="671" t="n"/>
      <c r="U37" s="671" t="n"/>
      <c r="V37" s="671" t="n"/>
      <c r="W37" s="1750" t="n"/>
      <c r="X37" s="1750" t="n"/>
      <c r="Y37" s="1750" t="n"/>
      <c r="Z37" s="1750" t="n"/>
      <c r="AA37" s="1750" t="n"/>
      <c r="AB37" s="1745" t="n"/>
      <c r="AC37" s="1745" t="n"/>
      <c r="AD37" s="717" t="n"/>
      <c r="AE37" s="1745" t="n"/>
      <c r="AF37" s="449" t="n"/>
    </row>
    <row r="38" ht="15.75" customHeight="1" s="667">
      <c r="A38" s="450" t="n"/>
      <c r="E38" s="1301" t="n"/>
      <c r="F38" s="25" t="n"/>
      <c r="G38" s="25" t="n"/>
      <c r="H38" s="1301" t="n"/>
      <c r="I38" s="1301" t="n"/>
      <c r="J38" s="1301" t="n"/>
      <c r="K38" s="1301" t="n"/>
      <c r="L38" s="1301" t="n"/>
      <c r="M38" s="1301" t="n"/>
      <c r="N38" s="1301" t="n"/>
      <c r="O38" s="411" t="n"/>
      <c r="P38" s="411" t="n"/>
      <c r="Q38" s="411" t="n"/>
      <c r="R38" s="671" t="n"/>
      <c r="S38" s="671" t="n"/>
      <c r="T38" s="671" t="n"/>
      <c r="U38" s="671" t="n"/>
      <c r="V38" s="671" t="n"/>
      <c r="W38" s="1750" t="n"/>
      <c r="X38" s="1750" t="n"/>
      <c r="Y38" s="1750" t="n"/>
      <c r="Z38" s="1750" t="n"/>
      <c r="AA38" s="1750" t="n"/>
      <c r="AB38" s="1745" t="n"/>
      <c r="AC38" s="1745" t="n"/>
      <c r="AD38" s="717" t="n"/>
      <c r="AE38" s="1745" t="n"/>
      <c r="AF38" s="449" t="n"/>
    </row>
    <row r="39" ht="15.75" customHeight="1" s="667">
      <c r="A39" s="450" t="n"/>
      <c r="E39" s="1301" t="n"/>
      <c r="F39" s="25" t="n"/>
      <c r="G39" s="25" t="n"/>
      <c r="H39" s="1301" t="n"/>
      <c r="I39" s="1301" t="n"/>
      <c r="J39" s="1301" t="n"/>
      <c r="K39" s="1301" t="n"/>
      <c r="L39" s="1301" t="n"/>
      <c r="M39" s="1301" t="n"/>
      <c r="N39" s="1301" t="n"/>
      <c r="O39" s="411" t="n"/>
      <c r="P39" s="411" t="n"/>
      <c r="Q39" s="411" t="n"/>
      <c r="R39" s="671" t="n"/>
      <c r="S39" s="671" t="n"/>
      <c r="T39" s="671" t="n"/>
      <c r="U39" s="671" t="n"/>
      <c r="V39" s="671" t="n"/>
      <c r="W39" s="1750" t="n"/>
      <c r="X39" s="1750" t="n"/>
      <c r="Y39" s="1750" t="n"/>
      <c r="Z39" s="1750" t="n"/>
      <c r="AA39" s="1750" t="n"/>
      <c r="AB39" s="1745" t="n"/>
      <c r="AC39" s="1745" t="n"/>
      <c r="AD39" s="717" t="n"/>
      <c r="AE39" s="1745" t="n"/>
      <c r="AF39" s="449" t="n"/>
    </row>
    <row r="40" ht="15" customHeight="1" s="667">
      <c r="A40" s="750" t="inlineStr">
        <is>
          <t>TOTAL REQUIREMENT:</t>
        </is>
      </c>
      <c r="B40" s="1751" t="n"/>
      <c r="C40" s="1751" t="n"/>
      <c r="D40" s="1751" t="n"/>
      <c r="E40" s="1751" t="n"/>
      <c r="F40" s="1751" t="n"/>
      <c r="G40" s="1751" t="n"/>
      <c r="H40" s="752">
        <f>W15</f>
        <v/>
      </c>
      <c r="I40" s="1739" t="n"/>
      <c r="J40" s="1739" t="n"/>
      <c r="K40" s="1739" t="n"/>
      <c r="L40" s="713" t="inlineStr">
        <is>
          <t>GSF</t>
        </is>
      </c>
      <c r="M40" s="1301" t="n"/>
      <c r="N40" s="1301" t="n"/>
      <c r="O40" s="411" t="n"/>
      <c r="P40" s="411" t="n"/>
      <c r="Q40" s="411" t="n"/>
      <c r="R40" s="671" t="n"/>
      <c r="S40" s="671" t="n"/>
      <c r="T40" s="671" t="n"/>
      <c r="U40" s="671" t="n"/>
      <c r="V40" s="671" t="n"/>
      <c r="W40" s="1750" t="n"/>
      <c r="X40" s="1750" t="n"/>
      <c r="Y40" s="1750" t="n"/>
      <c r="Z40" s="1750" t="n"/>
      <c r="AA40" s="1750" t="n"/>
      <c r="AB40" s="1752" t="inlineStr">
        <is>
          <t>Page</t>
        </is>
      </c>
      <c r="AC40" s="1752" t="n"/>
      <c r="AD40" s="719" t="n">
        <v>1</v>
      </c>
      <c r="AE40" s="1752" t="inlineStr">
        <is>
          <t>of</t>
        </is>
      </c>
      <c r="AF40" s="720" t="n">
        <v>1</v>
      </c>
    </row>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5.75" customHeight="1" s="667"/>
    <row r="99" ht="15.75" customHeight="1" s="667"/>
    <row r="100" ht="15.75" customHeight="1" s="667"/>
    <row r="101" ht="15.75" customHeight="1" s="667"/>
    <row r="102" ht="15.75" customHeight="1" s="667"/>
    <row r="103" ht="15.75" customHeight="1" s="667"/>
    <row r="104" ht="15.75" customHeight="1" s="667"/>
    <row r="105" ht="15.75" customHeight="1" s="667"/>
    <row r="106" ht="15.75" customHeight="1" s="667"/>
    <row r="107" ht="15.75" customHeight="1" s="667"/>
    <row r="108" ht="15.75" customHeight="1" s="667"/>
    <row r="109" ht="15.75" customHeight="1" s="667"/>
    <row r="110" ht="15.75" customHeight="1" s="667"/>
    <row r="111" ht="15.75" customHeight="1" s="667"/>
    <row r="112" ht="15.75" customHeight="1" s="667"/>
    <row r="113" ht="15.75" customHeight="1" s="667"/>
    <row r="114" ht="15.75" customHeight="1" s="667"/>
    <row r="115" ht="15.75" customHeight="1" s="667"/>
    <row r="116" ht="15.75" customHeight="1" s="667"/>
    <row r="117" ht="15.75" customHeight="1" s="667"/>
    <row r="118" ht="15.75" customHeight="1" s="667"/>
    <row r="119" ht="15.75" customHeight="1" s="667"/>
    <row r="120" ht="15.75" customHeight="1" s="667"/>
    <row r="121" ht="15.75" customHeight="1" s="667"/>
    <row r="122" ht="15.75" customHeight="1" s="667"/>
    <row r="123" ht="15.75" customHeight="1" s="667"/>
    <row r="124" ht="15.75" customHeight="1" s="667"/>
    <row r="125" ht="15.75" customHeight="1" s="667"/>
    <row r="126" ht="15.75" customHeight="1" s="667"/>
    <row r="127" ht="15.75" customHeight="1" s="667"/>
    <row r="128" ht="15.75" customHeight="1" s="667"/>
    <row r="129" ht="15.75" customHeight="1" s="667"/>
    <row r="130" ht="15.75" customHeight="1" s="667"/>
    <row r="131" ht="15.75" customHeight="1" s="667"/>
    <row r="132" ht="15.75" customHeight="1" s="667"/>
    <row r="133" ht="15.75" customHeight="1" s="667"/>
    <row r="134" ht="15.75" customHeight="1" s="667"/>
    <row r="135" ht="15.75" customHeight="1" s="667"/>
    <row r="136" ht="15.75" customHeight="1" s="667"/>
    <row r="137" ht="15.75" customHeight="1" s="667"/>
    <row r="138" ht="15.75" customHeight="1" s="667"/>
    <row r="139" ht="15.75" customHeight="1" s="667"/>
    <row r="140" ht="15.75" customHeight="1" s="667"/>
    <row r="141" ht="15.75" customHeight="1" s="667"/>
    <row r="142" ht="15.75" customHeight="1" s="667"/>
    <row r="143" ht="15.75" customHeight="1" s="667"/>
    <row r="144" ht="15.75" customHeight="1" s="667"/>
    <row r="145" ht="15.75" customHeight="1" s="667"/>
    <row r="146" ht="15.75" customHeight="1" s="667"/>
    <row r="147" ht="15.75" customHeight="1" s="667"/>
    <row r="148" ht="15.75" customHeight="1" s="667"/>
    <row r="149" ht="15.75" customHeight="1" s="667"/>
    <row r="150" ht="15.75" customHeight="1" s="667"/>
    <row r="151" ht="15.75" customHeight="1" s="667"/>
    <row r="152" ht="15.75" customHeight="1" s="667"/>
    <row r="153" ht="15.75" customHeight="1" s="667"/>
    <row r="154" ht="15.75" customHeight="1" s="667"/>
    <row r="155" ht="15.75" customHeight="1" s="667"/>
    <row r="156" ht="15.75" customHeight="1" s="667"/>
    <row r="157" ht="15.75" customHeight="1" s="667"/>
    <row r="158" ht="15.75" customHeight="1" s="667"/>
    <row r="159" ht="15.75" customHeight="1" s="667"/>
    <row r="160" ht="15.75" customHeight="1" s="667"/>
    <row r="161" ht="15.75" customHeight="1" s="667"/>
    <row r="162" ht="15.75" customHeight="1" s="667"/>
    <row r="163" ht="15.75" customHeight="1" s="667"/>
    <row r="164" ht="15.75" customHeight="1" s="667"/>
    <row r="165" ht="15.75" customHeight="1" s="667"/>
    <row r="166" ht="15.75" customHeight="1" s="667"/>
    <row r="167" ht="15.75" customHeight="1" s="667"/>
    <row r="168" ht="15.75" customHeight="1" s="667"/>
    <row r="169" ht="15.75" customHeight="1" s="667"/>
    <row r="170" ht="15.75" customHeight="1" s="667"/>
    <row r="171" ht="15.75" customHeight="1" s="667"/>
    <row r="172" ht="15.75" customHeight="1" s="667"/>
    <row r="173" ht="15.75" customHeight="1" s="667"/>
    <row r="174" ht="15.75" customHeight="1" s="667"/>
    <row r="175" ht="15.75" customHeight="1" s="667"/>
    <row r="176" ht="15.75" customHeight="1" s="667"/>
    <row r="177" ht="15.75" customHeight="1" s="667"/>
  </sheetData>
  <mergeCells count="50">
    <mergeCell ref="E10:G10"/>
    <mergeCell ref="E13:G13"/>
    <mergeCell ref="W10:AA10"/>
    <mergeCell ref="E9:G9"/>
    <mergeCell ref="W15:AA15"/>
    <mergeCell ref="R19:V19"/>
    <mergeCell ref="E15:G15"/>
    <mergeCell ref="H17:V17"/>
    <mergeCell ref="H11:V11"/>
    <mergeCell ref="AE3:AF3"/>
    <mergeCell ref="A40:G40"/>
    <mergeCell ref="E11:G11"/>
    <mergeCell ref="H16:V16"/>
    <mergeCell ref="F4:L4"/>
    <mergeCell ref="H13:V13"/>
    <mergeCell ref="H12:V12"/>
    <mergeCell ref="A3:E3"/>
    <mergeCell ref="E16:G16"/>
    <mergeCell ref="H40:K40"/>
    <mergeCell ref="W13:AA13"/>
    <mergeCell ref="H15:V15"/>
    <mergeCell ref="W16:AA16"/>
    <mergeCell ref="R4:X4"/>
    <mergeCell ref="W12:AA12"/>
    <mergeCell ref="F3:L3"/>
    <mergeCell ref="H18:V18"/>
    <mergeCell ref="H14:V14"/>
    <mergeCell ref="E12:G12"/>
    <mergeCell ref="E18:G18"/>
    <mergeCell ref="R3:Y3"/>
    <mergeCell ref="H8:V8"/>
    <mergeCell ref="Y4:AD4"/>
    <mergeCell ref="M3:Q3"/>
    <mergeCell ref="W18:AA18"/>
    <mergeCell ref="W9:AA9"/>
    <mergeCell ref="A4:E4"/>
    <mergeCell ref="W17:AA17"/>
    <mergeCell ref="E14:G14"/>
    <mergeCell ref="W11:AA11"/>
    <mergeCell ref="A5:AF5"/>
    <mergeCell ref="W8:AA8"/>
    <mergeCell ref="A1:AF2"/>
    <mergeCell ref="H10:V10"/>
    <mergeCell ref="E8:G8"/>
    <mergeCell ref="W14:AA14"/>
    <mergeCell ref="E17:G17"/>
    <mergeCell ref="H9:V9"/>
    <mergeCell ref="W19:AA19"/>
    <mergeCell ref="AE4:AF4"/>
    <mergeCell ref="M4:Q4"/>
  </mergeCells>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R281"/>
  <sheetViews>
    <sheetView view="pageBreakPreview" topLeftCell="A160" zoomScale="130" zoomScaleNormal="100" zoomScaleSheetLayoutView="130" workbookViewId="0">
      <selection activeCell="A31" sqref="A31:D97"/>
    </sheetView>
  </sheetViews>
  <sheetFormatPr baseColWidth="8" defaultRowHeight="12.75"/>
  <cols>
    <col width="36.5703125" bestFit="1" customWidth="1" style="667" min="1" max="1"/>
    <col width="30" bestFit="1" customWidth="1" style="667" min="2" max="2"/>
    <col width="19.5703125" bestFit="1" customWidth="1" style="667" min="3" max="3"/>
    <col width="36.5703125" bestFit="1" customWidth="1" style="667" min="4" max="4"/>
  </cols>
  <sheetData>
    <row r="1" ht="12.75" customHeight="1" s="667">
      <c r="A1" s="762" t="inlineStr">
        <is>
          <t>*** UNCLASSIFIED // FOR OFFICIAL USE ONLY ***</t>
        </is>
      </c>
    </row>
    <row r="2" ht="12.75" customHeight="1" s="667">
      <c r="B2" s="756" t="inlineStr">
        <is>
          <t>United States Marine Corps</t>
        </is>
      </c>
      <c r="R2" s="29">
        <f>'MISSION STATEMENT'!B6+'MISSION STATEMENT'!L200</f>
        <v/>
      </c>
    </row>
    <row r="3" ht="12.75" customHeight="1" s="667">
      <c r="B3" s="756" t="inlineStr">
        <is>
          <t>Total Force Structure Management System</t>
        </is>
      </c>
    </row>
    <row r="4" ht="12.75" customHeight="1" s="667">
      <c r="B4" s="756" t="inlineStr">
        <is>
          <t>Unit TO&amp;E Report</t>
        </is>
      </c>
    </row>
    <row r="5" ht="12.75" customHeight="1" s="667">
      <c r="B5" s="756" t="n"/>
    </row>
    <row r="6" ht="12.75" customHeight="1" s="667">
      <c r="A6" s="427" t="n"/>
      <c r="B6" s="756" t="inlineStr">
        <is>
          <t>H&amp;S CO 3D MED BN 3D MLG</t>
        </is>
      </c>
    </row>
    <row r="7" ht="12.75" customHeight="1" s="667">
      <c r="A7" s="427" t="n"/>
      <c r="B7" s="756" t="inlineStr">
        <is>
          <t>UNIT 38445</t>
        </is>
      </c>
    </row>
    <row r="8" ht="12.75" customHeight="1" s="667">
      <c r="A8" s="427" t="n"/>
      <c r="B8" s="763" t="n"/>
    </row>
    <row r="9" ht="12.75" customHeight="1" s="667">
      <c r="A9" s="427" t="n"/>
      <c r="B9" s="756" t="inlineStr">
        <is>
          <t>FPO, AP   963734500</t>
        </is>
      </c>
    </row>
    <row r="10" ht="12.75" customHeight="1" s="667">
      <c r="A10" s="427" t="n"/>
      <c r="B10" s="756" t="inlineStr">
        <is>
          <t>Country: JP</t>
        </is>
      </c>
    </row>
    <row r="11" ht="12.75" customHeight="1" s="667">
      <c r="A11" s="427" t="n"/>
      <c r="B11" s="756" t="inlineStr">
        <is>
          <t>UIC: M28261</t>
        </is>
      </c>
      <c r="D11" s="427" t="n"/>
    </row>
    <row r="12" ht="12.75" customHeight="1" s="667">
      <c r="A12" s="427" t="n"/>
      <c r="B12" s="756" t="n"/>
      <c r="C12" s="756" t="n"/>
      <c r="D12" s="427" t="n"/>
    </row>
    <row r="13" ht="12.75" customHeight="1" s="667">
      <c r="A13" s="759" t="inlineStr">
        <is>
          <t>Source:</t>
        </is>
      </c>
      <c r="B13" s="439" t="inlineStr">
        <is>
          <t>Published</t>
        </is>
      </c>
      <c r="C13" s="756" t="n"/>
      <c r="D13" s="427" t="n"/>
    </row>
    <row r="14" ht="12.75" customHeight="1" s="667">
      <c r="A14" s="759" t="inlineStr">
        <is>
          <t>Structure Data current as of:</t>
        </is>
      </c>
      <c r="B14" s="439" t="inlineStr">
        <is>
          <t>02/27/2023</t>
        </is>
      </c>
      <c r="C14" s="756" t="n"/>
      <c r="D14" s="427" t="n"/>
    </row>
    <row r="15" ht="12.75" customHeight="1" s="667">
      <c r="A15" s="759" t="inlineStr">
        <is>
          <t xml:space="preserve">Equipment Data Current as of: </t>
        </is>
      </c>
      <c r="B15" s="1753" t="n">
        <v>45034.94849537037</v>
      </c>
      <c r="C15" s="756" t="n"/>
      <c r="D15" s="427" t="n"/>
    </row>
    <row r="16" ht="12.75" customHeight="1" s="667">
      <c r="B16" s="756" t="n"/>
    </row>
    <row r="17" ht="12.75" customHeight="1" s="667">
      <c r="B17" s="756" t="n"/>
    </row>
    <row r="18" ht="12.75" customHeight="1" s="667">
      <c r="A18" s="759" t="inlineStr">
        <is>
          <t>Report Fiscal Year:</t>
        </is>
      </c>
      <c r="B18" s="759" t="inlineStr">
        <is>
          <t>2029</t>
        </is>
      </c>
    </row>
    <row r="19" ht="12.75" customHeight="1" s="667">
      <c r="A19" s="759" t="inlineStr">
        <is>
          <t>Manning Precedence Level:</t>
        </is>
      </c>
      <c r="B19" s="759" t="inlineStr">
        <is>
          <t>OPFOR</t>
        </is>
      </c>
    </row>
    <row r="20" ht="12.75" customHeight="1" s="667">
      <c r="A20" s="759" t="inlineStr">
        <is>
          <t>Military Unit Level Code:</t>
        </is>
      </c>
      <c r="B20" s="759" t="inlineStr">
        <is>
          <t>HQS</t>
        </is>
      </c>
    </row>
    <row r="21" ht="12.75" customHeight="1" s="667"/>
    <row r="22" ht="12.75" customHeight="1" s="667">
      <c r="A22" s="759" t="inlineStr">
        <is>
          <t>Unit Descriptor Code:</t>
        </is>
      </c>
      <c r="B22" s="759" t="inlineStr">
        <is>
          <t>T</t>
        </is>
      </c>
    </row>
    <row r="23" ht="12.75" customHeight="1" s="667">
      <c r="A23" s="759" t="inlineStr">
        <is>
          <t>Unit Type Code:</t>
        </is>
      </c>
      <c r="B23" s="759" t="inlineStr">
        <is>
          <t>FWQAB</t>
        </is>
      </c>
    </row>
    <row r="24" ht="12.75" customHeight="1" s="667">
      <c r="A24" s="759" t="inlineStr">
        <is>
          <t>SASSY AAC:</t>
        </is>
      </c>
      <c r="B24" s="759" t="inlineStr">
        <is>
          <t>SASSY M28260</t>
        </is>
      </c>
    </row>
    <row r="25" ht="22.5" customHeight="1" s="667">
      <c r="B25" s="759" t="inlineStr">
        <is>
          <t>LONG TERM STORAGE -- DATA CONVERSION INITIAL ACCOUNT</t>
        </is>
      </c>
    </row>
    <row r="26" ht="12.75" customHeight="1" s="667">
      <c r="A26" s="759" t="inlineStr">
        <is>
          <t>MEF Code:</t>
        </is>
      </c>
      <c r="B26" s="759" t="inlineStr">
        <is>
          <t>C</t>
        </is>
      </c>
      <c r="C26" s="759" t="n"/>
      <c r="D26" s="28" t="n"/>
    </row>
    <row r="27" ht="12.75" customHeight="1" s="667">
      <c r="A27" s="759" t="inlineStr">
        <is>
          <t>Type Support Code:</t>
        </is>
      </c>
      <c r="B27" s="759" t="inlineStr">
        <is>
          <t>C</t>
        </is>
      </c>
      <c r="C27" s="759" t="n"/>
      <c r="D27" s="28" t="n"/>
    </row>
    <row r="28" ht="12.75" customHeight="1" s="667">
      <c r="A28" s="427" t="n"/>
      <c r="B28" s="756" t="n"/>
      <c r="C28" s="759" t="n"/>
      <c r="D28" s="28" t="n"/>
    </row>
    <row r="29" ht="12.75" customHeight="1" s="667">
      <c r="A29" s="427" t="n"/>
      <c r="B29" s="756" t="n"/>
      <c r="C29" s="759" t="n"/>
      <c r="D29" s="28" t="n"/>
    </row>
    <row r="30">
      <c r="A30" s="758" t="inlineStr">
        <is>
          <t>MISSION STATEMENT</t>
        </is>
      </c>
    </row>
    <row r="31" ht="15.75" customHeight="1" s="667">
      <c r="A31" s="760" t="inlineStr">
        <is>
          <t xml:space="preserve">SIGNED AS OF FEB 3, 2021
UNIT IDENTIFICATION	       
CODE...SEE ENCL (1) 
HEADQUARTERS AND SERVICE COMPANY MEDICAL BATTALION
SUBJ:  MISSION STATEMENT
1.  Promulgation Statement.  This is the Headquarters and Service Company (H&amp;S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Command Staff
    Company Headquarters Section
    Combat Stress Platoon 
    Pharmacy Platoon 
    Surgical Platoon 1
    Surgical Platoon 2
3.  Mission and Tasks
    a.  Mission.  Provide general Role 2 health service support to the Marine Expeditionary Force (MEF) and command, control, and command support functions for Med Bn, MLG.
    b.  Tasks
        (1) MCT 4.5.3 Conduct Casualty Treatment.
        (2) MCT 4.5.4 Conduct Temporary Casualty Holding.
        (3) MCT 4.5.5 Conduct Casualty Evacuation.
        (4) MCT 4.5.8 Conduct Medical Regulating.
4.  Concept of Organization.  The company is organized to plan, coordinate, and supervise the command support functions for the battalion, and to provide general Role 2 health services support to the MEF.  It is structured to facilitate task organization for operations conducted by the battalion in support of the MEF or smaller Marine Air Ground Task Force (MAGTF).
5.  Concept of Employment.  The company is employed with the battalion to provide command and control, facilities administrative support, and health services support.  Detachments from the company headquarters, sections, and platoons may be assigned to provide support and/or augment adjacent companies.
    a.  Maneuver.  Not applicable.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and serves as an emergency resupply source for medical health care services materiel for supported medical health care services units.
    e.  Command and Control.  The Company Commander directs and controls command support functions relating to operations, administration, and tactical logistics for the company.
    f.  Force Protection.  The company has limited organic security capability.  
6.  Administrative Capabilities.  The company is capable of self-administration, to include personnel administration for all assigned personnel.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Medical Logistics Company, Supply Battalion, MLG, provides Class VIII supply support.
    c.  Transportation.  The company is capable of organic transportation support for command and administrative purposes.
    d.  General Engineering.  The company is capable of organic mobile electric power generation and distribution.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Communications Company, CLR x7, MLG.
9.  Supersession.  This Mission Statement supersedes the previous Mission Statement of 20 June 2017 and is effective upon receipt.
	                               ERIC M. SMITH
	                               Deputy Commandant for
	                               Combat Development and Integration
</t>
        </is>
      </c>
    </row>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2.75" customHeight="1" s="667">
      <c r="A98" s="761" t="n">
        <v>45035</v>
      </c>
    </row>
    <row r="99" ht="12.75" customHeight="1" s="667">
      <c r="A99" s="462" t="n"/>
      <c r="B99" s="462" t="n"/>
      <c r="C99" s="462" t="n"/>
      <c r="D99" s="462" t="n"/>
    </row>
    <row r="100" ht="12.75" customHeight="1" s="667">
      <c r="A100" s="462" t="n"/>
      <c r="B100" s="462" t="n"/>
      <c r="C100" s="462" t="n"/>
      <c r="D100" s="462" t="n"/>
    </row>
    <row r="101" ht="12.75" customHeight="1" s="667">
      <c r="A101" s="762" t="inlineStr">
        <is>
          <t>*** UNCLASSIFIED // FOR OFFICIAL USE ONLY ***</t>
        </is>
      </c>
    </row>
    <row r="102" ht="12.75" customHeight="1" s="667">
      <c r="B102" s="756" t="inlineStr">
        <is>
          <t>United States Marine Corps</t>
        </is>
      </c>
    </row>
    <row r="103" ht="12.75" customHeight="1" s="667">
      <c r="B103" s="756" t="inlineStr">
        <is>
          <t>Total Force Structure Management System</t>
        </is>
      </c>
    </row>
    <row r="104" ht="12.75" customHeight="1" s="667">
      <c r="B104" s="756" t="inlineStr">
        <is>
          <t>Unit TO&amp;E Report</t>
        </is>
      </c>
    </row>
    <row r="105" ht="12.75" customHeight="1" s="667">
      <c r="B105" s="756" t="n"/>
    </row>
    <row r="106" ht="12.75" customHeight="1" s="667">
      <c r="A106" s="427" t="n"/>
      <c r="B106" s="756" t="inlineStr">
        <is>
          <t>SURG CO A 3D MED BN 3D MLG</t>
        </is>
      </c>
    </row>
    <row r="107" ht="12.75" customHeight="1" s="667">
      <c r="A107" s="427" t="n"/>
      <c r="B107" s="756" t="inlineStr">
        <is>
          <t>UNIT 38448</t>
        </is>
      </c>
    </row>
    <row r="108" ht="12.75" customHeight="1" s="667">
      <c r="A108" s="427" t="n"/>
      <c r="B108" s="763" t="n"/>
    </row>
    <row r="109" ht="12.75" customHeight="1" s="667">
      <c r="A109" s="427" t="n"/>
      <c r="B109" s="756" t="inlineStr">
        <is>
          <t>FPO, AP   966048448</t>
        </is>
      </c>
    </row>
    <row r="110" ht="12.75" customHeight="1" s="667">
      <c r="A110" s="427" t="n"/>
      <c r="B110" s="756" t="inlineStr">
        <is>
          <t>Country: JP</t>
        </is>
      </c>
    </row>
    <row r="111" ht="12.75" customHeight="1" s="667">
      <c r="A111" s="427" t="n"/>
      <c r="B111" s="756" t="inlineStr">
        <is>
          <t>UIC: M28263</t>
        </is>
      </c>
      <c r="D111" s="427" t="n"/>
    </row>
    <row r="112" ht="12.75" customHeight="1" s="667">
      <c r="A112" s="427" t="n"/>
      <c r="B112" s="756" t="n"/>
      <c r="C112" s="756" t="n"/>
      <c r="D112" s="427" t="n"/>
    </row>
    <row r="113" ht="12.75" customHeight="1" s="667">
      <c r="A113" s="759" t="inlineStr">
        <is>
          <t>Source:</t>
        </is>
      </c>
      <c r="B113" s="439" t="inlineStr">
        <is>
          <t>Published</t>
        </is>
      </c>
      <c r="C113" s="756" t="n"/>
      <c r="D113" s="427" t="n"/>
    </row>
    <row r="114" ht="12.75" customHeight="1" s="667">
      <c r="A114" s="759" t="inlineStr">
        <is>
          <t>Structure Data current as of:</t>
        </is>
      </c>
      <c r="B114" s="439" t="inlineStr">
        <is>
          <t>02/27/2023</t>
        </is>
      </c>
      <c r="C114" s="756" t="n"/>
      <c r="D114" s="427" t="n"/>
    </row>
    <row r="115" ht="12.75" customHeight="1" s="667">
      <c r="A115" s="759" t="inlineStr">
        <is>
          <t xml:space="preserve">Equipment Data Current as of: </t>
        </is>
      </c>
      <c r="B115" s="1753" t="n">
        <v>45034.94849537037</v>
      </c>
      <c r="C115" s="756" t="n"/>
      <c r="D115" s="427" t="n"/>
    </row>
    <row r="116" ht="12.75" customHeight="1" s="667">
      <c r="B116" s="756" t="n"/>
    </row>
    <row r="117" ht="12.75" customHeight="1" s="667">
      <c r="B117" s="756" t="n"/>
    </row>
    <row r="118" ht="12.75" customHeight="1" s="667">
      <c r="A118" s="759" t="inlineStr">
        <is>
          <t>Report Fiscal Year:</t>
        </is>
      </c>
      <c r="B118" s="759" t="inlineStr">
        <is>
          <t>2029</t>
        </is>
      </c>
    </row>
    <row r="119" ht="12.75" customHeight="1" s="667">
      <c r="A119" s="759" t="inlineStr">
        <is>
          <t>Manning Precedence Level:</t>
        </is>
      </c>
      <c r="B119" s="759" t="inlineStr">
        <is>
          <t>OPFOR</t>
        </is>
      </c>
    </row>
    <row r="120" ht="12.75" customHeight="1" s="667">
      <c r="A120" s="759" t="inlineStr">
        <is>
          <t>Military Unit Level Code:</t>
        </is>
      </c>
      <c r="B120" s="759" t="inlineStr">
        <is>
          <t>CO</t>
        </is>
      </c>
    </row>
    <row r="121" ht="12.75" customHeight="1" s="667"/>
    <row r="122" ht="12.75" customHeight="1" s="667">
      <c r="A122" s="759" t="inlineStr">
        <is>
          <t>Unit Descriptor Code:</t>
        </is>
      </c>
      <c r="B122" s="759" t="inlineStr">
        <is>
          <t>T</t>
        </is>
      </c>
    </row>
    <row r="123" ht="12.75" customHeight="1" s="667">
      <c r="A123" s="759" t="inlineStr">
        <is>
          <t>Unit Type Code:</t>
        </is>
      </c>
      <c r="B123" s="759" t="inlineStr">
        <is>
          <t>FWQBB</t>
        </is>
      </c>
    </row>
    <row r="124" ht="12.75" customHeight="1" s="667">
      <c r="A124" s="759" t="inlineStr">
        <is>
          <t>SASSY AAC:</t>
        </is>
      </c>
      <c r="B124" s="759" t="inlineStr">
        <is>
          <t>SASSY M28260</t>
        </is>
      </c>
    </row>
    <row r="125" ht="12.75" customHeight="1" s="667">
      <c r="B125" s="759" t="inlineStr">
        <is>
          <t>LONG TERM STORAGE -- DATA CONVERSION INITIAL ACCOUNT</t>
        </is>
      </c>
    </row>
    <row r="126" ht="12.75" customHeight="1" s="667">
      <c r="A126" s="759" t="inlineStr">
        <is>
          <t>MEF Code:</t>
        </is>
      </c>
      <c r="B126" s="759" t="inlineStr">
        <is>
          <t>C</t>
        </is>
      </c>
      <c r="C126" s="759" t="n"/>
      <c r="D126" s="28" t="n"/>
    </row>
    <row r="127" ht="12.75" customHeight="1" s="667">
      <c r="A127" s="759" t="inlineStr">
        <is>
          <t>Type Support Code:</t>
        </is>
      </c>
      <c r="B127" s="759" t="inlineStr">
        <is>
          <t>C</t>
        </is>
      </c>
      <c r="C127" s="759" t="n"/>
      <c r="D127" s="28" t="n"/>
    </row>
    <row r="128" ht="12.75" customHeight="1" s="667">
      <c r="A128" s="759" t="n"/>
      <c r="B128" s="759" t="n"/>
      <c r="C128" s="759" t="n"/>
      <c r="D128" s="28" t="n"/>
    </row>
    <row r="129" ht="12.75" customHeight="1" s="667">
      <c r="A129" s="758" t="inlineStr">
        <is>
          <t>MISSION STATEMENT</t>
        </is>
      </c>
    </row>
    <row r="130" ht="12.75" customHeight="1" s="667">
      <c r="A130"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row r="142" ht="12.75" customHeight="1" s="667"/>
    <row r="143" ht="12.75" customHeight="1" s="667"/>
    <row r="144" ht="12.75" customHeight="1" s="667"/>
    <row r="145" ht="12.75" customHeight="1" s="667"/>
    <row r="146" ht="12.75" customHeight="1" s="667"/>
    <row r="147" ht="12.75" customHeight="1" s="667"/>
    <row r="148" ht="12.75" customHeight="1" s="667"/>
    <row r="149" ht="12.75" customHeight="1" s="667"/>
    <row r="150" ht="12.75" customHeight="1" s="667"/>
    <row r="151" ht="12.75" customHeight="1" s="667"/>
    <row r="152" ht="12.75" customHeight="1" s="667"/>
    <row r="153" ht="12.75" customHeight="1" s="667"/>
    <row r="154" ht="12.75" customHeight="1" s="667"/>
    <row r="155" ht="12.75" customHeight="1" s="667"/>
    <row r="156" ht="12.75" customHeight="1" s="667"/>
    <row r="157" ht="12.75" customHeight="1" s="667"/>
    <row r="158" ht="12.75" customHeight="1" s="667"/>
    <row r="159" ht="12.75" customHeight="1" s="667"/>
    <row r="160" ht="12.75" customHeight="1" s="667"/>
    <row r="161" ht="12.75" customHeight="1" s="667"/>
    <row r="162" ht="12.75" customHeight="1" s="667"/>
    <row r="163" ht="12.75" customHeight="1" s="667"/>
    <row r="164" ht="12.75" customHeight="1" s="667"/>
    <row r="165" ht="12.75" customHeight="1" s="667"/>
    <row r="166" ht="12.75" customHeight="1" s="667"/>
    <row r="167" ht="12.75" customHeight="1" s="667"/>
    <row r="168" ht="12.75" customHeight="1" s="667"/>
    <row r="169" ht="12.75" customHeight="1" s="667"/>
    <row r="170" ht="12.75" customHeight="1" s="667"/>
    <row r="171" ht="12.75" customHeight="1" s="667"/>
    <row r="172" ht="12.75" customHeight="1" s="667"/>
    <row r="173" ht="12.75" customHeight="1" s="667"/>
    <row r="174" ht="12.75" customHeight="1" s="667"/>
    <row r="175" ht="12.75" customHeight="1" s="667"/>
    <row r="176" ht="12.75" customHeight="1" s="667"/>
    <row r="177" ht="12.75" customHeight="1" s="667"/>
    <row r="178" ht="12.75" customHeight="1" s="667"/>
    <row r="179" ht="12.75" customHeight="1" s="667"/>
    <row r="180" ht="12.75" customHeight="1" s="667"/>
    <row r="181" ht="12.75" customHeight="1" s="667"/>
    <row r="182" ht="12.75" customHeight="1" s="667"/>
    <row r="183" ht="12.75" customHeight="1" s="667"/>
    <row r="184" ht="12.75" customHeight="1" s="667"/>
    <row r="185" ht="12.75" customHeight="1" s="667"/>
    <row r="186" ht="12.75" customHeight="1" s="667"/>
    <row r="187" ht="12.75" customHeight="1" s="667"/>
    <row r="188" ht="12.75" customHeight="1" s="667"/>
    <row r="189" ht="12.75" customHeight="1" s="667"/>
    <row r="190" ht="12.75" customHeight="1" s="667"/>
    <row r="191" ht="12.75" customHeight="1" s="667"/>
    <row r="192" ht="12.75" customHeight="1" s="667"/>
    <row r="193" ht="12.75" customHeight="1" s="667"/>
    <row r="194" ht="12.75" customHeight="1" s="667"/>
    <row r="195" ht="12.75" customHeight="1" s="667"/>
    <row r="196" ht="12.75" customHeight="1" s="667"/>
    <row r="197" ht="12.75" customHeight="1" s="667"/>
    <row r="198" ht="12.75" customHeight="1" s="667"/>
    <row r="199" ht="12.75" customHeight="1" s="667">
      <c r="A199" s="761" t="n">
        <v>45035</v>
      </c>
    </row>
    <row r="200" ht="12.75" customHeight="1" s="667">
      <c r="A200" s="757" t="n"/>
      <c r="E200" s="757" t="n"/>
    </row>
    <row r="201" ht="12.75" customHeight="1" s="667"/>
    <row r="202" ht="12.75" customHeight="1" s="667">
      <c r="A202" s="762" t="inlineStr">
        <is>
          <t>*** UNCLASSIFIED // FOR OFFICIAL USE ONLY ***</t>
        </is>
      </c>
    </row>
    <row r="203" ht="12.75" customHeight="1" s="667">
      <c r="B203" s="756" t="inlineStr">
        <is>
          <t>United States Marine Corps</t>
        </is>
      </c>
    </row>
    <row r="204" ht="12.75" customHeight="1" s="667">
      <c r="B204" s="756" t="inlineStr">
        <is>
          <t>Total Force Structure Management System</t>
        </is>
      </c>
    </row>
    <row r="205" ht="12.75" customHeight="1" s="667">
      <c r="B205" s="756" t="inlineStr">
        <is>
          <t>Unit TO&amp;E Report</t>
        </is>
      </c>
    </row>
    <row r="206" ht="12.75" customHeight="1" s="667">
      <c r="B206" s="756" t="n"/>
    </row>
    <row r="207" ht="12.75" customHeight="1" s="667">
      <c r="A207" s="427" t="n"/>
      <c r="B207" s="756" t="inlineStr">
        <is>
          <t>SURG CO B 3D MED BN 3D MLG</t>
        </is>
      </c>
    </row>
    <row r="208" ht="12.75" customHeight="1" s="667">
      <c r="A208" s="427" t="n"/>
      <c r="B208" s="756" t="inlineStr">
        <is>
          <t>UNIT XXXXX</t>
        </is>
      </c>
    </row>
    <row r="209" ht="12.75" customHeight="1" s="667">
      <c r="A209" s="427" t="n"/>
      <c r="B209" s="763" t="n"/>
    </row>
    <row r="210" ht="12.75" customHeight="1" s="667">
      <c r="A210" s="427" t="n"/>
      <c r="B210" s="756" t="inlineStr">
        <is>
          <t>FPO, AP   96604XXXX</t>
        </is>
      </c>
    </row>
    <row r="211" ht="12.75" customHeight="1" s="667">
      <c r="A211" s="427" t="n"/>
      <c r="B211" s="756" t="inlineStr">
        <is>
          <t>Country: JP</t>
        </is>
      </c>
    </row>
    <row r="212" ht="12.75" customHeight="1" s="667">
      <c r="A212" s="427" t="n"/>
      <c r="B212" s="756" t="inlineStr">
        <is>
          <t>UIC: M28262</t>
        </is>
      </c>
      <c r="D212" s="427" t="n"/>
    </row>
    <row r="213" ht="12.75" customHeight="1" s="667">
      <c r="A213" s="427" t="n"/>
      <c r="B213" s="756" t="n"/>
      <c r="C213" s="756" t="n"/>
      <c r="D213" s="427" t="n"/>
    </row>
    <row r="214" ht="12.75" customHeight="1" s="667">
      <c r="A214" s="759" t="inlineStr">
        <is>
          <t>Source:</t>
        </is>
      </c>
      <c r="B214" s="439" t="inlineStr">
        <is>
          <t>Published</t>
        </is>
      </c>
      <c r="C214" s="756" t="n"/>
      <c r="D214" s="427" t="n"/>
    </row>
    <row r="215" ht="12.75" customHeight="1" s="667">
      <c r="A215" s="759" t="inlineStr">
        <is>
          <t>Structure Data current as of:</t>
        </is>
      </c>
      <c r="B215" s="439" t="inlineStr">
        <is>
          <t>02/27/2023</t>
        </is>
      </c>
      <c r="C215" s="756" t="n"/>
      <c r="D215" s="427" t="n"/>
    </row>
    <row r="216" ht="12.75" customHeight="1" s="667">
      <c r="A216" s="759" t="inlineStr">
        <is>
          <t xml:space="preserve">Equipment Data Current as of: </t>
        </is>
      </c>
      <c r="B216" s="1753" t="n">
        <v>45034.94849537037</v>
      </c>
      <c r="C216" s="756" t="n"/>
      <c r="D216" s="427" t="n"/>
    </row>
    <row r="217" ht="12.75" customHeight="1" s="667">
      <c r="B217" s="756" t="n"/>
    </row>
    <row r="218" ht="12.75" customHeight="1" s="667">
      <c r="B218" s="756" t="n"/>
    </row>
    <row r="219" ht="12.75" customHeight="1" s="667">
      <c r="A219" s="759" t="inlineStr">
        <is>
          <t>Report Fiscal Year:</t>
        </is>
      </c>
      <c r="B219" s="759" t="inlineStr">
        <is>
          <t>2029</t>
        </is>
      </c>
    </row>
    <row r="220" ht="12.75" customHeight="1" s="667">
      <c r="A220" s="759" t="inlineStr">
        <is>
          <t>Manning Precedence Level:</t>
        </is>
      </c>
      <c r="B220" s="759" t="inlineStr">
        <is>
          <t>OPFOR</t>
        </is>
      </c>
    </row>
    <row r="221" ht="12.75" customHeight="1" s="667">
      <c r="A221" s="759" t="inlineStr">
        <is>
          <t>Military Unit Level Code:</t>
        </is>
      </c>
      <c r="B221" s="759" t="inlineStr">
        <is>
          <t>CO</t>
        </is>
      </c>
    </row>
    <row r="222" ht="12.75" customHeight="1" s="667"/>
    <row r="223" ht="12.75" customHeight="1" s="667">
      <c r="A223" s="759" t="inlineStr">
        <is>
          <t>Unit Descriptor Code:</t>
        </is>
      </c>
      <c r="B223" s="759" t="inlineStr">
        <is>
          <t>T</t>
        </is>
      </c>
    </row>
    <row r="224" ht="12.75" customHeight="1" s="667">
      <c r="A224" s="759" t="inlineStr">
        <is>
          <t>Unit Type Code:</t>
        </is>
      </c>
      <c r="B224" s="759" t="inlineStr">
        <is>
          <t>FWQBB</t>
        </is>
      </c>
    </row>
    <row r="225" ht="12.75" customHeight="1" s="667">
      <c r="A225" s="759" t="inlineStr">
        <is>
          <t>SASSY AAC:</t>
        </is>
      </c>
      <c r="B225" s="666" t="inlineStr">
        <is>
          <t>SASSY M29018</t>
        </is>
      </c>
    </row>
    <row r="226" ht="12.75" customHeight="1" s="667">
      <c r="B226" s="759" t="inlineStr">
        <is>
          <t>LONG TERM STORAGE -- DATA CONVERSION INITIAL ACCOUNT</t>
        </is>
      </c>
    </row>
    <row r="227" ht="12.75" customHeight="1" s="667">
      <c r="A227" s="759" t="inlineStr">
        <is>
          <t>MEF Code:</t>
        </is>
      </c>
      <c r="B227" s="759" t="inlineStr">
        <is>
          <t>C</t>
        </is>
      </c>
      <c r="C227" s="759" t="n"/>
      <c r="D227" s="28" t="n"/>
    </row>
    <row r="228" ht="12.75" customHeight="1" s="667">
      <c r="A228" s="759" t="inlineStr">
        <is>
          <t>Type Support Code:</t>
        </is>
      </c>
      <c r="B228" s="759" t="inlineStr">
        <is>
          <t>C</t>
        </is>
      </c>
      <c r="C228" s="759" t="n"/>
      <c r="D228" s="28" t="n"/>
    </row>
    <row r="229" ht="12.75" customHeight="1" s="667">
      <c r="A229" s="759" t="n"/>
      <c r="B229" s="759" t="n"/>
      <c r="C229" s="759" t="n"/>
      <c r="D229" s="28" t="n"/>
    </row>
    <row r="230">
      <c r="A230" s="764" t="inlineStr">
        <is>
          <t xml:space="preserve">Mission Statement: </t>
        </is>
      </c>
    </row>
    <row r="231" ht="409.5" customHeight="1" s="667">
      <c r="A231"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c r="A279" s="761" t="n">
        <v>45058</v>
      </c>
    </row>
    <row r="280">
      <c r="A280" s="462" t="n"/>
      <c r="B280" s="462" t="n"/>
      <c r="C280" s="462" t="n"/>
      <c r="D280" s="462" t="n"/>
    </row>
    <row r="281">
      <c r="A281" s="462" t="n"/>
      <c r="B281" s="462" t="n"/>
      <c r="C281" s="462" t="n"/>
      <c r="D281" s="462" t="n"/>
    </row>
  </sheetData>
  <mergeCells count="52">
    <mergeCell ref="B109:C109"/>
    <mergeCell ref="A24:A25"/>
    <mergeCell ref="B209:C209"/>
    <mergeCell ref="B7:C7"/>
    <mergeCell ref="B3:C3"/>
    <mergeCell ref="A225:A226"/>
    <mergeCell ref="B208:C208"/>
    <mergeCell ref="A200:D200"/>
    <mergeCell ref="B110:C110"/>
    <mergeCell ref="A221:A222"/>
    <mergeCell ref="B102:C102"/>
    <mergeCell ref="A199:D199"/>
    <mergeCell ref="A230:D230"/>
    <mergeCell ref="A130:D198"/>
    <mergeCell ref="B120:B121"/>
    <mergeCell ref="B105:C105"/>
    <mergeCell ref="A124:A125"/>
    <mergeCell ref="B210:C210"/>
    <mergeCell ref="B2:C2"/>
    <mergeCell ref="A202:D202"/>
    <mergeCell ref="A31:D97"/>
    <mergeCell ref="B11:C11"/>
    <mergeCell ref="B111:C111"/>
    <mergeCell ref="A30:D30"/>
    <mergeCell ref="B107:C107"/>
    <mergeCell ref="A279:D279"/>
    <mergeCell ref="B8:C8"/>
    <mergeCell ref="A98:D98"/>
    <mergeCell ref="A120:A121"/>
    <mergeCell ref="A1:D1"/>
    <mergeCell ref="B205:C205"/>
    <mergeCell ref="B103:C103"/>
    <mergeCell ref="B10:C10"/>
    <mergeCell ref="A231:D278"/>
    <mergeCell ref="A20:A21"/>
    <mergeCell ref="B108:C108"/>
    <mergeCell ref="B20:B21"/>
    <mergeCell ref="B211:C211"/>
    <mergeCell ref="B9:C9"/>
    <mergeCell ref="B221:B222"/>
    <mergeCell ref="B6:C6"/>
    <mergeCell ref="B104:C104"/>
    <mergeCell ref="B5:C5"/>
    <mergeCell ref="A101:D101"/>
    <mergeCell ref="B204:C204"/>
    <mergeCell ref="B207:C207"/>
    <mergeCell ref="A129:D129"/>
    <mergeCell ref="B203:C203"/>
    <mergeCell ref="B212:C212"/>
    <mergeCell ref="B206:C206"/>
    <mergeCell ref="B4:C4"/>
    <mergeCell ref="B106:C106"/>
  </mergeCells>
  <pageMargins left="0.75" right="0.5" top="0.75" bottom="0.5" header="0" footer="0.3"/>
  <pageSetup orientation="portrait" scale="84"/>
  <headerFooter alignWithMargins="0">
    <oddHeader>&amp;C&amp;"-,Bold"STANDARD UNIT BFR - MEDICAL BATTALION</oddHeader>
    <oddFooter>&amp;C&amp;"-,Bold"&amp;A&amp;R&amp;"-,Bold"&amp;P OF &amp;N</oddFooter>
    <evenHeader/>
    <evenFooter/>
    <firstHeader/>
    <firstFooter/>
  </headerFooter>
  <rowBreaks count="3" manualBreakCount="3">
    <brk id="29" min="0" max="3" man="1"/>
    <brk id="99" min="0" max="3" man="1"/>
    <brk id="128" min="0" max="3" man="1"/>
  </rowBreaks>
</worksheet>
</file>

<file path=xl/worksheets/sheet3.xml><?xml version="1.0" encoding="utf-8"?>
<worksheet xmlns="http://schemas.openxmlformats.org/spreadsheetml/2006/main">
  <sheetPr>
    <tabColor rgb="FF305496"/>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10" customWidth="1" style="667" min="1" max="1"/>
    <col width="70" customWidth="1" style="667" min="2" max="2"/>
    <col width="50" customWidth="1" style="667" min="3" max="3"/>
    <col width="8" customWidth="1" style="667" min="4" max="4"/>
  </cols>
  <sheetData>
    <row r="1">
      <c r="A1" s="2140" t="inlineStr">
        <is>
          <t>CCN_Library: canonical facility names per FC 2-000-05N for the 10 CCNs this BFR uses</t>
        </is>
      </c>
    </row>
    <row r="3">
      <c r="A3" s="2141" t="inlineStr">
        <is>
          <t>CCN</t>
        </is>
      </c>
      <c r="B3" s="2141" t="inlineStr">
        <is>
          <t>Facility Name</t>
        </is>
      </c>
      <c r="C3" s="2141" t="inlineStr">
        <is>
          <t>Source</t>
        </is>
      </c>
      <c r="D3" s="2141" t="inlineStr">
        <is>
          <t>Page</t>
        </is>
      </c>
    </row>
    <row r="4">
      <c r="A4" s="2142" t="n">
        <v>14312</v>
      </c>
      <c r="B4" s="2143" t="inlineStr">
        <is>
          <t>OPERATIONAL VEHICLE LAYDOWN AREA</t>
        </is>
      </c>
      <c r="C4" s="2143" t="inlineStr">
        <is>
          <t>fc_2_000_05n_100series_02_11_2026.pdf</t>
        </is>
      </c>
      <c r="D4" s="2144" t="n">
        <v>189</v>
      </c>
    </row>
    <row r="5">
      <c r="A5" s="2142" t="n">
        <v>14345</v>
      </c>
      <c r="B5" s="2143" t="inlineStr">
        <is>
          <t>ARMORY</t>
        </is>
      </c>
      <c r="C5" s="2143" t="inlineStr">
        <is>
          <t>fc_2_000_05n_100series_02_11_2026.pdf</t>
        </is>
      </c>
      <c r="D5" s="2144" t="n">
        <v>205</v>
      </c>
    </row>
    <row r="6">
      <c r="A6" s="2142" t="n">
        <v>17110</v>
      </c>
      <c r="B6" s="2143" t="inlineStr">
        <is>
          <t>ACADEMIC INSTRUCTION BUILDING</t>
        </is>
      </c>
      <c r="C6" s="2143" t="inlineStr">
        <is>
          <t>fc_2_000_05n_100series_02_11_2026.pdf</t>
        </is>
      </c>
      <c r="D6" s="2144" t="n">
        <v>278</v>
      </c>
    </row>
    <row r="7">
      <c r="A7" s="2142" t="n">
        <v>17120</v>
      </c>
      <c r="B7" s="2143" t="inlineStr">
        <is>
          <t>APPLIED INSTRUCTION BUILDING</t>
        </is>
      </c>
      <c r="C7" s="2143" t="inlineStr">
        <is>
          <t>fc_2_000_05n_100series_02_11_2026.pdf</t>
        </is>
      </c>
      <c r="D7" s="2144" t="n">
        <v>298</v>
      </c>
    </row>
    <row r="8">
      <c r="A8" s="2142" t="n">
        <v>21451</v>
      </c>
      <c r="B8" s="2143" t="inlineStr">
        <is>
          <t>AUTOMOTIVE ORGANIZATIONAL SHOP</t>
        </is>
      </c>
      <c r="C8" s="2143" t="inlineStr">
        <is>
          <t>fc_2_000_05n_200series_05_16_2025.pdf</t>
        </is>
      </c>
      <c r="D8" s="2144" t="n">
        <v>188</v>
      </c>
    </row>
    <row r="9">
      <c r="A9" s="2142" t="n">
        <v>21710</v>
      </c>
      <c r="B9" s="2143" t="inlineStr">
        <is>
          <t>ELECTRONICS/COMMUNICATIONS MAINTENANCE SHOP</t>
        </is>
      </c>
      <c r="C9" s="2143" t="inlineStr">
        <is>
          <t>fc_2_000_05n_200series_05_16_2025.pdf</t>
        </is>
      </c>
      <c r="D9" s="2144" t="n">
        <v>195</v>
      </c>
    </row>
    <row r="10">
      <c r="A10" s="2142" t="n">
        <v>44112</v>
      </c>
      <c r="B10" s="2143" t="inlineStr">
        <is>
          <t>STORAGE OF AIR OR GROUND ORGANIC UNITS FOR MARINE CORPS</t>
        </is>
      </c>
      <c r="C10" s="2143" t="inlineStr">
        <is>
          <t>fc_2_000_05n_400series_11_19_2025.pdf</t>
        </is>
      </c>
      <c r="D10" s="2144" t="n">
        <v>46</v>
      </c>
    </row>
    <row r="11">
      <c r="A11" s="2142" t="n">
        <v>45110</v>
      </c>
      <c r="B11" s="2143" t="inlineStr">
        <is>
          <t>OPEN STORAGE AREA</t>
        </is>
      </c>
      <c r="C11" s="2143" t="inlineStr">
        <is>
          <t>fc_2_000_05n_400series_11_19_2025.pdf</t>
        </is>
      </c>
      <c r="D11" s="2144" t="n">
        <v>50</v>
      </c>
    </row>
    <row r="12">
      <c r="A12" s="2142" t="n">
        <v>61072</v>
      </c>
      <c r="B12" s="2143" t="inlineStr">
        <is>
          <t>BATTALION/SQUADRON HEADQUARTERS, MARINE CORPS</t>
        </is>
      </c>
      <c r="C12" s="2143" t="inlineStr">
        <is>
          <t>fc_2_000_05n_600series_03_02_2023.pdf</t>
        </is>
      </c>
      <c r="D12" s="2144" t="n">
        <v>39</v>
      </c>
    </row>
    <row r="13">
      <c r="A13" s="2142" t="n">
        <v>61073</v>
      </c>
      <c r="B13" s="2143" t="inlineStr">
        <is>
          <t>COMPANY/BATTERY HEADQUARTERS, MARINE CORPS</t>
        </is>
      </c>
      <c r="C13" s="2143" t="inlineStr">
        <is>
          <t>fc_2_000_05n_600series_03_02_2023.pdf</t>
        </is>
      </c>
      <c r="D13" s="2144" t="n">
        <v>39</v>
      </c>
    </row>
  </sheetData>
  <mergeCells count="1">
    <mergeCell ref="A1:D1"/>
  </mergeCells>
  <pageMargins left="0.75" right="0.75" top="1" bottom="1" header="0.5" footer="0.5"/>
</worksheet>
</file>

<file path=xl/worksheets/sheet4.xml><?xml version="1.0" encoding="utf-8"?>
<worksheet xmlns="http://schemas.openxmlformats.org/spreadsheetml/2006/main">
  <sheetPr codeName="Sheet2">
    <outlinePr summaryBelow="1" summaryRight="1"/>
    <pageSetUpPr/>
  </sheetPr>
  <dimension ref="B1:AT1325"/>
  <sheetViews>
    <sheetView showGridLines="0" showZeros="0" view="pageBreakPreview" zoomScale="115" zoomScaleNormal="80" zoomScaleSheetLayoutView="115" workbookViewId="0">
      <selection activeCell="I42" sqref="I42"/>
    </sheetView>
  </sheetViews>
  <sheetFormatPr baseColWidth="8" defaultColWidth="9.140625" defaultRowHeight="0" customHeight="1" zeroHeight="1"/>
  <cols>
    <col width="1.7109375" customWidth="1" style="487" min="1" max="1"/>
    <col width="5.7109375" customWidth="1" style="487" min="2" max="2"/>
    <col width="35.7109375" customWidth="1" style="487" min="3" max="3"/>
    <col width="12.7109375" customWidth="1" style="487" min="4" max="4"/>
    <col width="64.7109375" customWidth="1" style="487" min="5" max="5"/>
    <col width="8.7109375" customWidth="1" style="487" min="6" max="6"/>
    <col width="5.7109375" customWidth="1" style="487" min="7" max="7"/>
    <col width="15.7109375" customWidth="1" style="487" min="8" max="8"/>
    <col width="44.7109375" customWidth="1" style="487" min="9" max="9"/>
    <col width="8.7109375" customWidth="1" style="487" min="10" max="13"/>
    <col width="5.7109375" customWidth="1" style="487" min="14" max="39"/>
    <col width="8.28515625" customWidth="1" style="487" min="40" max="40"/>
    <col width="7.5703125" customWidth="1" style="487" min="41" max="41"/>
    <col width="5.7109375" customWidth="1" style="487" min="42" max="42"/>
    <col width="8.7109375" customWidth="1" style="487" min="43" max="43"/>
    <col width="5.7109375" customWidth="1" style="487" min="44" max="45"/>
    <col width="1.7109375" customWidth="1" style="487" min="46" max="46"/>
    <col width="1.7109375" customWidth="1" style="487" min="47" max="47"/>
    <col width="9.140625" customWidth="1" style="487" min="48" max="16384"/>
  </cols>
  <sheetData>
    <row r="1" ht="12.75" customHeight="1" s="667">
      <c r="B1" s="465" t="n"/>
      <c r="C1" s="466" t="n"/>
      <c r="D1" s="467" t="n"/>
      <c r="E1" s="467" t="n"/>
      <c r="F1" s="467" t="n"/>
      <c r="G1" s="468" t="n"/>
      <c r="H1" s="469" t="n"/>
      <c r="I1" s="469" t="n"/>
      <c r="J1" s="469" t="n"/>
      <c r="K1" s="469" t="n"/>
      <c r="L1" s="469" t="n"/>
      <c r="M1" s="469" t="n"/>
      <c r="N1" s="469" t="n"/>
      <c r="O1" s="469" t="n"/>
      <c r="P1" s="469" t="n"/>
      <c r="Q1" s="469" t="n"/>
      <c r="R1" s="469" t="n"/>
      <c r="S1" s="469" t="n"/>
      <c r="T1" s="470" t="n"/>
      <c r="U1" s="1754" t="inlineStr">
        <is>
          <t>CHARGEABLE</t>
        </is>
      </c>
      <c r="V1" s="1755" t="n"/>
      <c r="W1" s="1755" t="n"/>
      <c r="X1" s="1755" t="n"/>
      <c r="Y1" s="1755" t="n"/>
      <c r="Z1" s="1755" t="n"/>
      <c r="AA1" s="1755" t="n"/>
      <c r="AB1" s="1755" t="n"/>
      <c r="AC1" s="1756" t="n"/>
      <c r="AD1" s="1757" t="inlineStr">
        <is>
          <t>NON-CHARGEABLE</t>
        </is>
      </c>
      <c r="AE1" s="1755" t="n"/>
      <c r="AF1" s="1755" t="n"/>
      <c r="AG1" s="1755" t="n"/>
      <c r="AH1" s="1755" t="n"/>
      <c r="AI1" s="1755" t="n"/>
      <c r="AJ1" s="1755" t="n"/>
      <c r="AK1" s="1755" t="n"/>
      <c r="AL1" s="1755" t="n"/>
      <c r="AM1" s="1756" t="n"/>
      <c r="AN1" s="471" t="n"/>
      <c r="AO1" s="472" t="n"/>
      <c r="AP1" s="473" t="n"/>
      <c r="AQ1" s="474" t="n"/>
      <c r="AR1" s="469" t="n"/>
      <c r="AS1" s="470" t="n"/>
      <c r="AT1" s="475" t="n"/>
    </row>
    <row r="2" ht="12.75" customHeight="1" s="667">
      <c r="B2" s="476" t="n"/>
      <c r="C2" s="477" t="n"/>
      <c r="D2" s="478" t="inlineStr">
        <is>
          <t>Has a Desk?</t>
        </is>
      </c>
      <c r="E2" s="478" t="n"/>
      <c r="F2" s="478" t="n"/>
      <c r="G2" s="479" t="n"/>
      <c r="H2" s="480" t="n"/>
      <c r="I2" s="480" t="n"/>
      <c r="J2" s="480" t="n"/>
      <c r="K2" s="480" t="n"/>
      <c r="L2" s="480" t="n"/>
      <c r="M2" s="480" t="n"/>
      <c r="N2" s="480" t="n"/>
      <c r="O2" s="480" t="n"/>
      <c r="P2" s="480" t="n"/>
      <c r="Q2" s="480" t="n"/>
      <c r="R2" s="480" t="n"/>
      <c r="S2" s="480" t="n"/>
      <c r="T2" s="481" t="n"/>
      <c r="U2" s="1758" t="inlineStr">
        <is>
          <t>MC Act</t>
        </is>
      </c>
      <c r="V2" s="1759" t="n"/>
      <c r="W2" s="482" t="inlineStr">
        <is>
          <t>MC Res</t>
        </is>
      </c>
      <c r="X2" s="1759" t="n"/>
      <c r="Y2" s="482" t="inlineStr">
        <is>
          <t>Civ</t>
        </is>
      </c>
      <c r="Z2" s="482" t="inlineStr">
        <is>
          <t>Other  Active</t>
        </is>
      </c>
      <c r="AA2" s="1759" t="n"/>
      <c r="AB2" s="482" t="inlineStr">
        <is>
          <t>Other  Reserve</t>
        </is>
      </c>
      <c r="AC2" s="1759" t="n"/>
      <c r="AD2" s="482" t="inlineStr">
        <is>
          <t>MC Act</t>
        </is>
      </c>
      <c r="AE2" s="1759" t="n"/>
      <c r="AF2" s="482" t="inlineStr">
        <is>
          <t>MC Res</t>
        </is>
      </c>
      <c r="AG2" s="1759" t="n"/>
      <c r="AH2" s="482" t="inlineStr">
        <is>
          <t>Civ</t>
        </is>
      </c>
      <c r="AI2" s="1759" t="n"/>
      <c r="AJ2" s="482" t="inlineStr">
        <is>
          <t>Other  Active</t>
        </is>
      </c>
      <c r="AK2" s="1759" t="n"/>
      <c r="AL2" s="482" t="inlineStr">
        <is>
          <t>Other  Reserve</t>
        </is>
      </c>
      <c r="AM2" s="1759" t="n"/>
      <c r="AN2" s="482" t="inlineStr">
        <is>
          <t>MT/MF</t>
        </is>
      </c>
      <c r="AO2" s="483" t="inlineStr">
        <is>
          <t>UIC</t>
        </is>
      </c>
      <c r="AP2" s="484" t="n"/>
      <c r="AQ2" s="485" t="n"/>
      <c r="AR2" s="480" t="n"/>
      <c r="AS2" s="481" t="n"/>
      <c r="AT2" s="486" t="n"/>
    </row>
    <row r="3" ht="30" customFormat="1" customHeight="1" s="487" thickBot="1">
      <c r="B3" s="488" t="inlineStr">
        <is>
          <t>LINE</t>
        </is>
      </c>
      <c r="C3" s="489" t="inlineStr">
        <is>
          <t>NOTE</t>
        </is>
      </c>
      <c r="D3" s="490" t="inlineStr">
        <is>
          <t>CCN</t>
        </is>
      </c>
      <c r="E3" s="490" t="inlineStr">
        <is>
          <t>CCN Decription</t>
        </is>
      </c>
      <c r="F3" s="490" t="inlineStr">
        <is>
          <t>UIC</t>
        </is>
      </c>
      <c r="G3" s="491" t="inlineStr">
        <is>
          <t>Rec CD</t>
        </is>
      </c>
      <c r="H3" s="492" t="inlineStr">
        <is>
          <t>BIC</t>
        </is>
      </c>
      <c r="I3" s="492" t="inlineStr">
        <is>
          <t>Billet Description</t>
        </is>
      </c>
      <c r="J3" s="492" t="inlineStr">
        <is>
          <t>Alpha Grade</t>
        </is>
      </c>
      <c r="K3" s="492" t="inlineStr">
        <is>
          <t>BMOS</t>
        </is>
      </c>
      <c r="L3" s="492" t="inlineStr">
        <is>
          <t>PMOS</t>
        </is>
      </c>
      <c r="M3" s="492" t="inlineStr">
        <is>
          <t>B R N</t>
        </is>
      </c>
      <c r="N3" s="492" t="inlineStr">
        <is>
          <t>T Y P</t>
        </is>
      </c>
      <c r="O3" s="492" t="inlineStr">
        <is>
          <t>S T A</t>
        </is>
      </c>
      <c r="P3" s="492" t="inlineStr">
        <is>
          <t>M P R</t>
        </is>
      </c>
      <c r="Q3" s="492" t="inlineStr">
        <is>
          <t>Res Typ</t>
        </is>
      </c>
      <c r="R3" s="492" t="inlineStr">
        <is>
          <t>S C</t>
        </is>
      </c>
      <c r="S3" s="492" t="inlineStr">
        <is>
          <t>W P N</t>
        </is>
      </c>
      <c r="T3" s="493" t="inlineStr">
        <is>
          <t>Billet SPN</t>
        </is>
      </c>
      <c r="U3" s="494" t="inlineStr">
        <is>
          <t>Off</t>
        </is>
      </c>
      <c r="V3" s="495" t="inlineStr">
        <is>
          <t>Enl</t>
        </is>
      </c>
      <c r="W3" s="495" t="inlineStr">
        <is>
          <t>Off</t>
        </is>
      </c>
      <c r="X3" s="495" t="inlineStr">
        <is>
          <t>Enl</t>
        </is>
      </c>
      <c r="Y3" s="496" t="n"/>
      <c r="Z3" s="495" t="inlineStr">
        <is>
          <t>Off</t>
        </is>
      </c>
      <c r="AA3" s="495" t="inlineStr">
        <is>
          <t>Enl</t>
        </is>
      </c>
      <c r="AB3" s="495" t="inlineStr">
        <is>
          <t>Off</t>
        </is>
      </c>
      <c r="AC3" s="495" t="inlineStr">
        <is>
          <t>Enl</t>
        </is>
      </c>
      <c r="AD3" s="495" t="inlineStr">
        <is>
          <t>Off</t>
        </is>
      </c>
      <c r="AE3" s="495" t="inlineStr">
        <is>
          <t>Enl</t>
        </is>
      </c>
      <c r="AF3" s="495" t="inlineStr">
        <is>
          <t>Off</t>
        </is>
      </c>
      <c r="AG3" s="495" t="inlineStr">
        <is>
          <t>Enl</t>
        </is>
      </c>
      <c r="AH3" s="495" t="inlineStr">
        <is>
          <t>NC</t>
        </is>
      </c>
      <c r="AI3" s="495" t="inlineStr">
        <is>
          <t>T/T</t>
        </is>
      </c>
      <c r="AJ3" s="495" t="inlineStr">
        <is>
          <t>Off</t>
        </is>
      </c>
      <c r="AK3" s="495" t="inlineStr">
        <is>
          <t>Enl</t>
        </is>
      </c>
      <c r="AL3" s="495" t="inlineStr">
        <is>
          <t>Off</t>
        </is>
      </c>
      <c r="AM3" s="495" t="inlineStr">
        <is>
          <t>Enl</t>
        </is>
      </c>
      <c r="AN3" s="497" t="n"/>
      <c r="AO3" s="498" t="n"/>
      <c r="AP3" s="499" t="inlineStr">
        <is>
          <t>A S R</t>
        </is>
      </c>
      <c r="AQ3" s="500" t="inlineStr">
        <is>
          <t>IH/CA</t>
        </is>
      </c>
      <c r="AR3" s="492" t="inlineStr">
        <is>
          <t>MCC</t>
        </is>
      </c>
      <c r="AS3" s="493" t="inlineStr">
        <is>
          <t>F T N</t>
        </is>
      </c>
      <c r="AT3" s="501" t="n"/>
    </row>
    <row r="4" ht="13.5" customHeight="1" s="667" thickTop="1">
      <c r="B4" s="502" t="n">
        <v>1</v>
      </c>
      <c r="C4" s="700" t="inlineStr">
        <is>
          <t>61072o</t>
        </is>
      </c>
      <c r="D4" s="503" t="n">
        <v>61072</v>
      </c>
      <c r="E4" s="503" t="n"/>
      <c r="F4" s="504">
        <f>LEFT(H4,6)</f>
        <v/>
      </c>
      <c r="G4" s="505" t="inlineStr">
        <is>
          <t>C</t>
        </is>
      </c>
      <c r="H4" s="505" t="inlineStr">
        <is>
          <t>M2826101021</t>
        </is>
      </c>
      <c r="I4" s="505" t="inlineStr">
        <is>
          <t>HEADQUARTERS COMMAND STAFF</t>
        </is>
      </c>
      <c r="J4" s="506" t="n"/>
      <c r="K4" s="506" t="n"/>
      <c r="L4" s="506" t="n"/>
      <c r="M4" s="506" t="n"/>
      <c r="N4" s="506" t="n"/>
      <c r="O4" s="506" t="n"/>
      <c r="P4" s="506" t="n"/>
      <c r="Q4" s="506" t="n"/>
      <c r="R4" s="506" t="n"/>
      <c r="S4" s="506" t="n"/>
      <c r="T4" s="506" t="n"/>
      <c r="U4" s="1760" t="n">
        <v>0</v>
      </c>
      <c r="V4" s="1760" t="n">
        <v>0</v>
      </c>
      <c r="W4" s="1760" t="n">
        <v>0</v>
      </c>
      <c r="X4" s="1760" t="n">
        <v>0</v>
      </c>
      <c r="Y4" s="1760" t="n">
        <v>0</v>
      </c>
      <c r="Z4" s="1760" t="n">
        <v>0</v>
      </c>
      <c r="AA4" s="1760" t="n">
        <v>0</v>
      </c>
      <c r="AB4" s="1760" t="n">
        <v>0</v>
      </c>
      <c r="AC4" s="1760" t="n">
        <v>0</v>
      </c>
      <c r="AD4" s="1760" t="n">
        <v>0</v>
      </c>
      <c r="AE4" s="1760" t="n">
        <v>0</v>
      </c>
      <c r="AF4" s="1760" t="n">
        <v>0</v>
      </c>
      <c r="AG4" s="1760" t="n">
        <v>0</v>
      </c>
      <c r="AH4" s="1760" t="n">
        <v>0</v>
      </c>
      <c r="AI4" s="1760" t="n">
        <v>0</v>
      </c>
      <c r="AJ4" s="1760" t="n">
        <v>0</v>
      </c>
      <c r="AK4" s="1760" t="n">
        <v>0</v>
      </c>
      <c r="AL4" s="1760" t="n">
        <v>0</v>
      </c>
      <c r="AM4" s="1760" t="n">
        <v>0</v>
      </c>
      <c r="AN4" s="506" t="n"/>
      <c r="AO4" s="506" t="n"/>
      <c r="AP4" s="506" t="n"/>
      <c r="AQ4" s="506" t="n"/>
      <c r="AR4" s="506" t="n"/>
      <c r="AS4" s="506" t="n"/>
      <c r="AT4" s="508" t="n"/>
    </row>
    <row r="5" ht="12.75" customHeight="1" s="667">
      <c r="B5" s="509">
        <f>B4+1</f>
        <v/>
      </c>
      <c r="C5" s="510" t="inlineStr">
        <is>
          <t>61072o</t>
        </is>
      </c>
      <c r="D5" s="511" t="n">
        <v>61072</v>
      </c>
      <c r="E5" s="511">
        <f>IF(D5="","",IFERROR(VLOOKUP(D5,CCN_Library!$A$4:$B$13,2,FALSE),"NOT IN LIBRARY"))</f>
        <v/>
      </c>
      <c r="F5" s="538">
        <f>LEFT(H5,6)</f>
        <v/>
      </c>
      <c r="G5" s="513" t="inlineStr">
        <is>
          <t>E</t>
        </is>
      </c>
      <c r="H5" s="513" t="inlineStr">
        <is>
          <t>M2826101022</t>
        </is>
      </c>
      <c r="I5" s="513" t="inlineStr">
        <is>
          <t>COMMANDING OFFICER</t>
        </is>
      </c>
      <c r="J5" s="513" t="inlineStr">
        <is>
          <t>CAPT</t>
        </is>
      </c>
      <c r="K5" s="514" t="inlineStr">
        <is>
          <t>2300</t>
        </is>
      </c>
      <c r="L5" s="513" t="inlineStr">
        <is>
          <t>2300</t>
        </is>
      </c>
      <c r="M5" s="513" t="inlineStr">
        <is>
          <t>N</t>
        </is>
      </c>
      <c r="N5" s="513" t="inlineStr">
        <is>
          <t>O</t>
        </is>
      </c>
      <c r="O5" s="513" t="inlineStr">
        <is>
          <t>A</t>
        </is>
      </c>
      <c r="P5" s="513" t="inlineStr">
        <is>
          <t>A</t>
        </is>
      </c>
      <c r="Q5" s="515" t="n"/>
      <c r="R5" s="513" t="inlineStr">
        <is>
          <t>U</t>
        </is>
      </c>
      <c r="S5" s="513" t="inlineStr">
        <is>
          <t>P</t>
        </is>
      </c>
      <c r="T5" s="515" t="n"/>
      <c r="U5" s="1761" t="n">
        <v>0</v>
      </c>
      <c r="V5" s="1761" t="n">
        <v>0</v>
      </c>
      <c r="W5" s="1761" t="n">
        <v>0</v>
      </c>
      <c r="X5" s="1761" t="n">
        <v>0</v>
      </c>
      <c r="Y5" s="1761" t="n">
        <v>0</v>
      </c>
      <c r="Z5" s="1761" t="n">
        <v>1</v>
      </c>
      <c r="AA5" s="1761" t="n">
        <v>0</v>
      </c>
      <c r="AB5" s="1761" t="n">
        <v>0</v>
      </c>
      <c r="AC5" s="1761" t="n">
        <v>0</v>
      </c>
      <c r="AD5" s="1761" t="n">
        <v>0</v>
      </c>
      <c r="AE5" s="1761" t="n">
        <v>0</v>
      </c>
      <c r="AF5" s="1761" t="n">
        <v>0</v>
      </c>
      <c r="AG5" s="1761" t="n">
        <v>0</v>
      </c>
      <c r="AH5" s="1761" t="n">
        <v>0</v>
      </c>
      <c r="AI5" s="1761" t="n">
        <v>0</v>
      </c>
      <c r="AJ5" s="1761" t="n">
        <v>0</v>
      </c>
      <c r="AK5" s="1761" t="n">
        <v>0</v>
      </c>
      <c r="AL5" s="1761" t="n">
        <v>0</v>
      </c>
      <c r="AM5" s="1761" t="n">
        <v>0</v>
      </c>
      <c r="AN5" s="515" t="n"/>
      <c r="AO5" s="515" t="n"/>
      <c r="AP5" s="513" t="inlineStr">
        <is>
          <t>1</t>
        </is>
      </c>
      <c r="AQ5" s="513" t="inlineStr">
        <is>
          <t>A-M510</t>
        </is>
      </c>
      <c r="AR5" s="513" t="inlineStr">
        <is>
          <t>1CP</t>
        </is>
      </c>
      <c r="AS5" s="515" t="n"/>
      <c r="AT5" s="517" t="n"/>
    </row>
    <row r="6" ht="12.75" customHeight="1" s="667">
      <c r="B6" s="509">
        <f>B5+1</f>
        <v/>
      </c>
      <c r="C6" s="510" t="inlineStr">
        <is>
          <t>61072o</t>
        </is>
      </c>
      <c r="D6" s="511" t="n">
        <v>61072</v>
      </c>
      <c r="E6" s="511">
        <f>IF(D6="","",IFERROR(VLOOKUP(D6,CCN_Library!$A$4:$B$13,2,FALSE),"NOT IN LIBRARY"))</f>
        <v/>
      </c>
      <c r="F6" s="538">
        <f>LEFT(H6,6)</f>
        <v/>
      </c>
      <c r="G6" s="513" t="inlineStr">
        <is>
          <t>E</t>
        </is>
      </c>
      <c r="H6" s="513" t="inlineStr">
        <is>
          <t>M2826101023</t>
        </is>
      </c>
      <c r="I6" s="513" t="inlineStr">
        <is>
          <t>EXECUTIVE OFFICER</t>
        </is>
      </c>
      <c r="J6" s="513" t="inlineStr">
        <is>
          <t>CDR</t>
        </is>
      </c>
      <c r="K6" s="514" t="inlineStr">
        <is>
          <t>2300</t>
        </is>
      </c>
      <c r="L6" s="513" t="inlineStr">
        <is>
          <t>2300</t>
        </is>
      </c>
      <c r="M6" s="513" t="inlineStr">
        <is>
          <t>N</t>
        </is>
      </c>
      <c r="N6" s="513" t="inlineStr">
        <is>
          <t>O</t>
        </is>
      </c>
      <c r="O6" s="513" t="inlineStr">
        <is>
          <t>A</t>
        </is>
      </c>
      <c r="P6" s="513" t="inlineStr">
        <is>
          <t>A</t>
        </is>
      </c>
      <c r="Q6" s="515" t="n"/>
      <c r="R6" s="513" t="inlineStr">
        <is>
          <t>U</t>
        </is>
      </c>
      <c r="S6" s="513" t="inlineStr">
        <is>
          <t>P</t>
        </is>
      </c>
      <c r="T6" s="515" t="n"/>
      <c r="U6" s="1761" t="n">
        <v>0</v>
      </c>
      <c r="V6" s="1761" t="n">
        <v>0</v>
      </c>
      <c r="W6" s="1761" t="n">
        <v>0</v>
      </c>
      <c r="X6" s="1761" t="n">
        <v>0</v>
      </c>
      <c r="Y6" s="1761" t="n">
        <v>0</v>
      </c>
      <c r="Z6" s="1761" t="n">
        <v>1</v>
      </c>
      <c r="AA6" s="1761" t="n">
        <v>0</v>
      </c>
      <c r="AB6" s="1761" t="n">
        <v>0</v>
      </c>
      <c r="AC6" s="1761" t="n">
        <v>0</v>
      </c>
      <c r="AD6" s="1761" t="n">
        <v>0</v>
      </c>
      <c r="AE6" s="1761" t="n">
        <v>0</v>
      </c>
      <c r="AF6" s="1761" t="n">
        <v>0</v>
      </c>
      <c r="AG6" s="1761" t="n">
        <v>0</v>
      </c>
      <c r="AH6" s="1761" t="n">
        <v>0</v>
      </c>
      <c r="AI6" s="1761" t="n">
        <v>0</v>
      </c>
      <c r="AJ6" s="1761" t="n">
        <v>0</v>
      </c>
      <c r="AK6" s="1761" t="n">
        <v>0</v>
      </c>
      <c r="AL6" s="1761" t="n">
        <v>0</v>
      </c>
      <c r="AM6" s="1761" t="n">
        <v>0</v>
      </c>
      <c r="AN6" s="515" t="n"/>
      <c r="AO6" s="515" t="n"/>
      <c r="AP6" s="513" t="inlineStr">
        <is>
          <t>1</t>
        </is>
      </c>
      <c r="AQ6" s="513" t="inlineStr">
        <is>
          <t>A-M510</t>
        </is>
      </c>
      <c r="AR6" s="513" t="inlineStr">
        <is>
          <t>1CP</t>
        </is>
      </c>
      <c r="AS6" s="515" t="n"/>
      <c r="AT6" s="517" t="n"/>
    </row>
    <row r="7" ht="12.75" customHeight="1" s="667">
      <c r="B7" s="509">
        <f>B6+1</f>
        <v/>
      </c>
      <c r="C7" s="510" t="inlineStr">
        <is>
          <t>61072o</t>
        </is>
      </c>
      <c r="D7" s="511" t="n">
        <v>61072</v>
      </c>
      <c r="E7" s="511">
        <f>IF(D7="","",IFERROR(VLOOKUP(D7,CCN_Library!$A$4:$B$13,2,FALSE),"NOT IN LIBRARY"))</f>
        <v/>
      </c>
      <c r="F7" s="538">
        <f>LEFT(H7,6)</f>
        <v/>
      </c>
      <c r="G7" s="513" t="inlineStr">
        <is>
          <t>E</t>
        </is>
      </c>
      <c r="H7" s="513" t="inlineStr">
        <is>
          <t>M2826101531</t>
        </is>
      </c>
      <c r="I7" s="513" t="inlineStr">
        <is>
          <t>SUPPLY OFFICER</t>
        </is>
      </c>
      <c r="J7" s="513" t="inlineStr">
        <is>
          <t>1STLT</t>
        </is>
      </c>
      <c r="K7" s="514" t="inlineStr">
        <is>
          <t>3002</t>
        </is>
      </c>
      <c r="L7" s="513" t="inlineStr">
        <is>
          <t>3002</t>
        </is>
      </c>
      <c r="M7" s="513" t="inlineStr">
        <is>
          <t>M</t>
        </is>
      </c>
      <c r="N7" s="513" t="inlineStr">
        <is>
          <t>O</t>
        </is>
      </c>
      <c r="O7" s="513" t="inlineStr">
        <is>
          <t>A</t>
        </is>
      </c>
      <c r="P7" s="513" t="inlineStr">
        <is>
          <t>A</t>
        </is>
      </c>
      <c r="Q7" s="515" t="n"/>
      <c r="R7" s="513" t="inlineStr">
        <is>
          <t>U</t>
        </is>
      </c>
      <c r="S7" s="513" t="inlineStr">
        <is>
          <t>C</t>
        </is>
      </c>
      <c r="T7" s="515" t="n"/>
      <c r="U7" s="1761" t="n">
        <v>1</v>
      </c>
      <c r="V7" s="1761" t="n">
        <v>0</v>
      </c>
      <c r="W7" s="1761" t="n">
        <v>0</v>
      </c>
      <c r="X7" s="1761" t="n">
        <v>0</v>
      </c>
      <c r="Y7" s="1761" t="n">
        <v>0</v>
      </c>
      <c r="Z7" s="1761" t="n">
        <v>0</v>
      </c>
      <c r="AA7" s="1761" t="n">
        <v>0</v>
      </c>
      <c r="AB7" s="1761" t="n">
        <v>0</v>
      </c>
      <c r="AC7" s="1761" t="n">
        <v>0</v>
      </c>
      <c r="AD7" s="1761" t="n">
        <v>0</v>
      </c>
      <c r="AE7" s="1761" t="n">
        <v>0</v>
      </c>
      <c r="AF7" s="1761" t="n">
        <v>0</v>
      </c>
      <c r="AG7" s="1761" t="n">
        <v>0</v>
      </c>
      <c r="AH7" s="1761" t="n">
        <v>0</v>
      </c>
      <c r="AI7" s="1761" t="n">
        <v>0</v>
      </c>
      <c r="AJ7" s="1761" t="n">
        <v>0</v>
      </c>
      <c r="AK7" s="1761" t="n">
        <v>0</v>
      </c>
      <c r="AL7" s="1761" t="n">
        <v>0</v>
      </c>
      <c r="AM7" s="1761" t="n">
        <v>0</v>
      </c>
      <c r="AN7" s="515" t="n"/>
      <c r="AO7" s="515" t="n"/>
      <c r="AP7" s="513" t="inlineStr">
        <is>
          <t>1</t>
        </is>
      </c>
      <c r="AQ7" s="513" t="inlineStr">
        <is>
          <t>A-M510</t>
        </is>
      </c>
      <c r="AR7" s="513" t="inlineStr">
        <is>
          <t>1CP</t>
        </is>
      </c>
      <c r="AS7" s="515" t="n"/>
      <c r="AT7" s="517" t="n"/>
    </row>
    <row r="8" ht="12.75" customHeight="1" s="667">
      <c r="B8" s="509">
        <f>B7+1</f>
        <v/>
      </c>
      <c r="C8" s="510" t="inlineStr">
        <is>
          <t>61072o</t>
        </is>
      </c>
      <c r="D8" s="511" t="n">
        <v>61072</v>
      </c>
      <c r="E8" s="511">
        <f>IF(D8="","",IFERROR(VLOOKUP(D8,CCN_Library!$A$4:$B$13,2,FALSE),"NOT IN LIBRARY"))</f>
        <v/>
      </c>
      <c r="F8" s="538">
        <f>LEFT(H8,6)</f>
        <v/>
      </c>
      <c r="G8" s="513" t="inlineStr">
        <is>
          <t>E</t>
        </is>
      </c>
      <c r="H8" s="513" t="inlineStr">
        <is>
          <t>M2826101024</t>
        </is>
      </c>
      <c r="I8" s="513" t="inlineStr">
        <is>
          <t>DIRECTOR HEALTH SERVICES/PROGRAM</t>
        </is>
      </c>
      <c r="J8" s="513" t="inlineStr">
        <is>
          <t>CAPT</t>
        </is>
      </c>
      <c r="K8" s="514" t="inlineStr">
        <is>
          <t>2100</t>
        </is>
      </c>
      <c r="L8" s="513" t="inlineStr">
        <is>
          <t>2100</t>
        </is>
      </c>
      <c r="M8" s="513" t="inlineStr">
        <is>
          <t>N</t>
        </is>
      </c>
      <c r="N8" s="513" t="inlineStr">
        <is>
          <t>O</t>
        </is>
      </c>
      <c r="O8" s="513" t="inlineStr">
        <is>
          <t>A</t>
        </is>
      </c>
      <c r="P8" s="513" t="inlineStr">
        <is>
          <t>A</t>
        </is>
      </c>
      <c r="Q8" s="515" t="n"/>
      <c r="R8" s="513" t="inlineStr">
        <is>
          <t>U</t>
        </is>
      </c>
      <c r="S8" s="513" t="inlineStr">
        <is>
          <t>P</t>
        </is>
      </c>
      <c r="T8" s="515" t="n"/>
      <c r="U8" s="1761" t="n">
        <v>0</v>
      </c>
      <c r="V8" s="1761" t="n">
        <v>0</v>
      </c>
      <c r="W8" s="1761" t="n">
        <v>0</v>
      </c>
      <c r="X8" s="1761" t="n">
        <v>0</v>
      </c>
      <c r="Y8" s="1761" t="n">
        <v>0</v>
      </c>
      <c r="Z8" s="1761" t="n">
        <v>1</v>
      </c>
      <c r="AA8" s="1761" t="n">
        <v>0</v>
      </c>
      <c r="AB8" s="1761" t="n">
        <v>0</v>
      </c>
      <c r="AC8" s="1761" t="n">
        <v>0</v>
      </c>
      <c r="AD8" s="1761" t="n">
        <v>0</v>
      </c>
      <c r="AE8" s="1761" t="n">
        <v>0</v>
      </c>
      <c r="AF8" s="1761" t="n">
        <v>0</v>
      </c>
      <c r="AG8" s="1761" t="n">
        <v>0</v>
      </c>
      <c r="AH8" s="1761" t="n">
        <v>0</v>
      </c>
      <c r="AI8" s="1761" t="n">
        <v>0</v>
      </c>
      <c r="AJ8" s="1761" t="n">
        <v>0</v>
      </c>
      <c r="AK8" s="1761" t="n">
        <v>0</v>
      </c>
      <c r="AL8" s="1761" t="n">
        <v>0</v>
      </c>
      <c r="AM8" s="1761" t="n">
        <v>0</v>
      </c>
      <c r="AN8" s="515" t="n"/>
      <c r="AO8" s="515" t="n"/>
      <c r="AP8" s="513" t="inlineStr">
        <is>
          <t>1</t>
        </is>
      </c>
      <c r="AQ8" s="513" t="inlineStr">
        <is>
          <t>A-M510</t>
        </is>
      </c>
      <c r="AR8" s="513" t="inlineStr">
        <is>
          <t>1CP</t>
        </is>
      </c>
      <c r="AS8" s="513" t="inlineStr">
        <is>
          <t>*</t>
        </is>
      </c>
      <c r="AT8" s="517" t="n"/>
    </row>
    <row r="9" ht="12.75" customHeight="1" s="667">
      <c r="B9" s="509">
        <f>B8+1</f>
        <v/>
      </c>
      <c r="C9" s="510" t="inlineStr">
        <is>
          <t>61072o</t>
        </is>
      </c>
      <c r="D9" s="511" t="n">
        <v>61072</v>
      </c>
      <c r="E9" s="511">
        <f>IF(D9="","",IFERROR(VLOOKUP(D9,CCN_Library!$A$4:$B$13,2,FALSE),"NOT IN LIBRARY"))</f>
        <v/>
      </c>
      <c r="F9" s="538">
        <f>LEFT(H9,6)</f>
        <v/>
      </c>
      <c r="G9" s="513" t="inlineStr">
        <is>
          <t>E</t>
        </is>
      </c>
      <c r="H9" s="513" t="inlineStr">
        <is>
          <t>M2826101025</t>
        </is>
      </c>
      <c r="I9" s="513" t="inlineStr">
        <is>
          <t>COMMAND MASTER CHIEF</t>
        </is>
      </c>
      <c r="J9" s="513" t="inlineStr">
        <is>
          <t>CMDCM</t>
        </is>
      </c>
      <c r="K9" s="514" t="inlineStr">
        <is>
          <t>8CMC</t>
        </is>
      </c>
      <c r="L9" s="513" t="inlineStr">
        <is>
          <t>8CMC</t>
        </is>
      </c>
      <c r="M9" s="513" t="inlineStr">
        <is>
          <t>N</t>
        </is>
      </c>
      <c r="N9" s="513" t="inlineStr">
        <is>
          <t>E</t>
        </is>
      </c>
      <c r="O9" s="513" t="inlineStr">
        <is>
          <t>A</t>
        </is>
      </c>
      <c r="P9" s="513" t="inlineStr">
        <is>
          <t>A</t>
        </is>
      </c>
      <c r="Q9" s="515" t="n"/>
      <c r="R9" s="513" t="inlineStr">
        <is>
          <t>U</t>
        </is>
      </c>
      <c r="S9" s="513" t="inlineStr">
        <is>
          <t>P</t>
        </is>
      </c>
      <c r="T9" s="515" t="n"/>
      <c r="U9" s="1761" t="n">
        <v>0</v>
      </c>
      <c r="V9" s="1761" t="n">
        <v>0</v>
      </c>
      <c r="W9" s="1761" t="n">
        <v>0</v>
      </c>
      <c r="X9" s="1761" t="n">
        <v>0</v>
      </c>
      <c r="Y9" s="1761" t="n">
        <v>0</v>
      </c>
      <c r="Z9" s="1761" t="n">
        <v>0</v>
      </c>
      <c r="AA9" s="1761" t="n">
        <v>1</v>
      </c>
      <c r="AB9" s="1761" t="n">
        <v>0</v>
      </c>
      <c r="AC9" s="1761" t="n">
        <v>0</v>
      </c>
      <c r="AD9" s="1761" t="n">
        <v>0</v>
      </c>
      <c r="AE9" s="1761" t="n">
        <v>0</v>
      </c>
      <c r="AF9" s="1761" t="n">
        <v>0</v>
      </c>
      <c r="AG9" s="1761" t="n">
        <v>0</v>
      </c>
      <c r="AH9" s="1761" t="n">
        <v>0</v>
      </c>
      <c r="AI9" s="1761" t="n">
        <v>0</v>
      </c>
      <c r="AJ9" s="1761" t="n">
        <v>0</v>
      </c>
      <c r="AK9" s="1761" t="n">
        <v>0</v>
      </c>
      <c r="AL9" s="1761" t="n">
        <v>0</v>
      </c>
      <c r="AM9" s="1761" t="n">
        <v>0</v>
      </c>
      <c r="AN9" s="515" t="n"/>
      <c r="AO9" s="515" t="n"/>
      <c r="AP9" s="513" t="inlineStr">
        <is>
          <t>1</t>
        </is>
      </c>
      <c r="AQ9" s="513" t="inlineStr">
        <is>
          <t>A-M510</t>
        </is>
      </c>
      <c r="AR9" s="513" t="inlineStr">
        <is>
          <t>1CP</t>
        </is>
      </c>
      <c r="AS9" s="515" t="n"/>
      <c r="AT9" s="517" t="n"/>
    </row>
    <row r="10" ht="12.75" customHeight="1" s="667">
      <c r="B10" s="509">
        <f>B9+1</f>
        <v/>
      </c>
      <c r="C10" s="510" t="inlineStr">
        <is>
          <t>61072c</t>
        </is>
      </c>
      <c r="D10" s="511" t="n">
        <v>61072</v>
      </c>
      <c r="E10" s="511">
        <f>IF(D10="","",IFERROR(VLOOKUP(D10,CCN_Library!$A$4:$B$13,2,FALSE),"NOT IN LIBRARY"))</f>
        <v/>
      </c>
      <c r="F10" s="538">
        <f>LEFT(H10,6)</f>
        <v/>
      </c>
      <c r="G10" s="513" t="inlineStr">
        <is>
          <t>E</t>
        </is>
      </c>
      <c r="H10" s="513" t="inlineStr">
        <is>
          <t>M2826101026</t>
        </is>
      </c>
      <c r="I10" s="513" t="inlineStr">
        <is>
          <t>FLD MED TECH</t>
        </is>
      </c>
      <c r="J10" s="513" t="inlineStr">
        <is>
          <t>HN</t>
        </is>
      </c>
      <c r="K10" s="514" t="inlineStr">
        <is>
          <t>L03A</t>
        </is>
      </c>
      <c r="L10" s="513" t="inlineStr">
        <is>
          <t>L03A</t>
        </is>
      </c>
      <c r="M10" s="513" t="inlineStr">
        <is>
          <t>N</t>
        </is>
      </c>
      <c r="N10" s="513" t="inlineStr">
        <is>
          <t>E</t>
        </is>
      </c>
      <c r="O10" s="513" t="inlineStr">
        <is>
          <t>A</t>
        </is>
      </c>
      <c r="P10" s="513" t="inlineStr">
        <is>
          <t>A</t>
        </is>
      </c>
      <c r="Q10" s="515" t="n"/>
      <c r="R10" s="513" t="inlineStr">
        <is>
          <t>U</t>
        </is>
      </c>
      <c r="S10" s="513" t="inlineStr">
        <is>
          <t>C</t>
        </is>
      </c>
      <c r="T10" s="515" t="n"/>
      <c r="U10" s="1761" t="n">
        <v>0</v>
      </c>
      <c r="V10" s="1761" t="n">
        <v>0</v>
      </c>
      <c r="W10" s="1761" t="n">
        <v>0</v>
      </c>
      <c r="X10" s="1761" t="n">
        <v>0</v>
      </c>
      <c r="Y10" s="1761" t="n">
        <v>0</v>
      </c>
      <c r="Z10" s="1761" t="n">
        <v>0</v>
      </c>
      <c r="AA10" s="1761" t="n">
        <v>1</v>
      </c>
      <c r="AB10" s="1761" t="n">
        <v>0</v>
      </c>
      <c r="AC10" s="1761" t="n">
        <v>0</v>
      </c>
      <c r="AD10" s="1761" t="n">
        <v>0</v>
      </c>
      <c r="AE10" s="1761" t="n">
        <v>0</v>
      </c>
      <c r="AF10" s="1761" t="n">
        <v>0</v>
      </c>
      <c r="AG10" s="1761" t="n">
        <v>0</v>
      </c>
      <c r="AH10" s="1761" t="n">
        <v>0</v>
      </c>
      <c r="AI10" s="1761" t="n">
        <v>0</v>
      </c>
      <c r="AJ10" s="1761" t="n">
        <v>0</v>
      </c>
      <c r="AK10" s="1761" t="n">
        <v>0</v>
      </c>
      <c r="AL10" s="1761" t="n">
        <v>0</v>
      </c>
      <c r="AM10" s="1761" t="n">
        <v>0</v>
      </c>
      <c r="AN10" s="515" t="n"/>
      <c r="AO10" s="515" t="n"/>
      <c r="AP10" s="513" t="inlineStr">
        <is>
          <t>1</t>
        </is>
      </c>
      <c r="AQ10" s="513" t="inlineStr">
        <is>
          <t>A-M510</t>
        </is>
      </c>
      <c r="AR10" s="513" t="inlineStr">
        <is>
          <t>1CP</t>
        </is>
      </c>
      <c r="AS10" s="515" t="n"/>
      <c r="AT10" s="517" t="n"/>
    </row>
    <row r="11" ht="12.75" customHeight="1" s="667">
      <c r="B11" s="709">
        <f>B10+1</f>
        <v/>
      </c>
      <c r="C11" s="701" t="inlineStr">
        <is>
          <t>61073o</t>
        </is>
      </c>
      <c r="D11" s="519" t="n">
        <v>61073</v>
      </c>
      <c r="E11" s="519" t="n"/>
      <c r="F11" s="520">
        <f>LEFT(H11,6)</f>
        <v/>
      </c>
      <c r="G11" s="521" t="inlineStr">
        <is>
          <t>C</t>
        </is>
      </c>
      <c r="H11" s="521" t="inlineStr">
        <is>
          <t>M2826101027</t>
        </is>
      </c>
      <c r="I11" s="521" t="inlineStr">
        <is>
          <t>COMPANY HEADQUARTERS SECTION</t>
        </is>
      </c>
      <c r="J11" s="522" t="n"/>
      <c r="K11" s="522" t="n"/>
      <c r="L11" s="522" t="n"/>
      <c r="M11" s="522" t="n"/>
      <c r="N11" s="522" t="n"/>
      <c r="O11" s="522" t="n"/>
      <c r="P11" s="522" t="n"/>
      <c r="Q11" s="522" t="n"/>
      <c r="R11" s="522" t="n"/>
      <c r="S11" s="522" t="n"/>
      <c r="T11" s="522" t="n"/>
      <c r="U11" s="1762" t="n">
        <v>0</v>
      </c>
      <c r="V11" s="1762" t="n">
        <v>0</v>
      </c>
      <c r="W11" s="1762" t="n">
        <v>0</v>
      </c>
      <c r="X11" s="1762" t="n">
        <v>0</v>
      </c>
      <c r="Y11" s="1762" t="n">
        <v>0</v>
      </c>
      <c r="Z11" s="1762" t="n">
        <v>0</v>
      </c>
      <c r="AA11" s="1762" t="n">
        <v>0</v>
      </c>
      <c r="AB11" s="1762" t="n">
        <v>0</v>
      </c>
      <c r="AC11" s="1762" t="n">
        <v>0</v>
      </c>
      <c r="AD11" s="1762" t="n">
        <v>0</v>
      </c>
      <c r="AE11" s="1762" t="n">
        <v>0</v>
      </c>
      <c r="AF11" s="1762" t="n">
        <v>0</v>
      </c>
      <c r="AG11" s="1762" t="n">
        <v>0</v>
      </c>
      <c r="AH11" s="1762" t="n">
        <v>0</v>
      </c>
      <c r="AI11" s="1762" t="n">
        <v>0</v>
      </c>
      <c r="AJ11" s="1762" t="n">
        <v>0</v>
      </c>
      <c r="AK11" s="1762" t="n">
        <v>0</v>
      </c>
      <c r="AL11" s="1762" t="n">
        <v>0</v>
      </c>
      <c r="AM11" s="1762" t="n">
        <v>0</v>
      </c>
      <c r="AN11" s="522" t="n"/>
      <c r="AO11" s="522" t="n"/>
      <c r="AP11" s="522" t="n"/>
      <c r="AQ11" s="522" t="n"/>
      <c r="AR11" s="522" t="n"/>
      <c r="AS11" s="522" t="n"/>
      <c r="AT11" s="524" t="n"/>
    </row>
    <row r="12" ht="12.75" customHeight="1" s="667">
      <c r="B12" s="509">
        <f>B11+1</f>
        <v/>
      </c>
      <c r="C12" s="510" t="inlineStr">
        <is>
          <t>61073o</t>
        </is>
      </c>
      <c r="D12" s="511" t="n">
        <v>61073</v>
      </c>
      <c r="E12" s="511">
        <f>IF(D12="","",IFERROR(VLOOKUP(D12,CCN_Library!$A$4:$B$13,2,FALSE),"NOT IN LIBRARY"))</f>
        <v/>
      </c>
      <c r="F12" s="538">
        <f>LEFT(H12,6)</f>
        <v/>
      </c>
      <c r="G12" s="513" t="inlineStr">
        <is>
          <t>E</t>
        </is>
      </c>
      <c r="H12" s="513" t="inlineStr">
        <is>
          <t>M2826101423</t>
        </is>
      </c>
      <c r="I12" s="513" t="inlineStr">
        <is>
          <t>COMPANY COMMANDER</t>
        </is>
      </c>
      <c r="J12" s="513" t="inlineStr">
        <is>
          <t>CAPT</t>
        </is>
      </c>
      <c r="K12" s="514" t="inlineStr">
        <is>
          <t>0402</t>
        </is>
      </c>
      <c r="L12" s="513" t="inlineStr">
        <is>
          <t>0402</t>
        </is>
      </c>
      <c r="M12" s="513" t="inlineStr">
        <is>
          <t>M</t>
        </is>
      </c>
      <c r="N12" s="513" t="inlineStr">
        <is>
          <t>O</t>
        </is>
      </c>
      <c r="O12" s="513" t="inlineStr">
        <is>
          <t>A</t>
        </is>
      </c>
      <c r="P12" s="513" t="inlineStr">
        <is>
          <t>A</t>
        </is>
      </c>
      <c r="Q12" s="515" t="n"/>
      <c r="R12" s="513" t="inlineStr">
        <is>
          <t>U</t>
        </is>
      </c>
      <c r="S12" s="513" t="inlineStr">
        <is>
          <t>C</t>
        </is>
      </c>
      <c r="T12" s="515" t="n"/>
      <c r="U12" s="1761" t="n">
        <v>1</v>
      </c>
      <c r="V12" s="1761" t="n">
        <v>0</v>
      </c>
      <c r="W12" s="1761" t="n">
        <v>0</v>
      </c>
      <c r="X12" s="1761" t="n">
        <v>0</v>
      </c>
      <c r="Y12" s="1761" t="n">
        <v>0</v>
      </c>
      <c r="Z12" s="1761" t="n">
        <v>0</v>
      </c>
      <c r="AA12" s="1761" t="n">
        <v>0</v>
      </c>
      <c r="AB12" s="1761" t="n">
        <v>0</v>
      </c>
      <c r="AC12" s="1761" t="n">
        <v>0</v>
      </c>
      <c r="AD12" s="1761" t="n">
        <v>0</v>
      </c>
      <c r="AE12" s="1761" t="n">
        <v>0</v>
      </c>
      <c r="AF12" s="1761" t="n">
        <v>0</v>
      </c>
      <c r="AG12" s="1761" t="n">
        <v>0</v>
      </c>
      <c r="AH12" s="1761" t="n">
        <v>0</v>
      </c>
      <c r="AI12" s="1761" t="n">
        <v>0</v>
      </c>
      <c r="AJ12" s="1761" t="n">
        <v>0</v>
      </c>
      <c r="AK12" s="1761" t="n">
        <v>0</v>
      </c>
      <c r="AL12" s="1761" t="n">
        <v>0</v>
      </c>
      <c r="AM12" s="1761" t="n">
        <v>0</v>
      </c>
      <c r="AN12" s="515" t="n"/>
      <c r="AO12" s="515" t="n"/>
      <c r="AP12" s="513" t="inlineStr">
        <is>
          <t>1</t>
        </is>
      </c>
      <c r="AQ12" s="513" t="inlineStr">
        <is>
          <t>A-M510</t>
        </is>
      </c>
      <c r="AR12" s="513" t="inlineStr">
        <is>
          <t>1CP</t>
        </is>
      </c>
      <c r="AS12" s="515" t="n"/>
      <c r="AT12" s="517" t="n"/>
    </row>
    <row r="13" ht="12.75" customHeight="1" s="667">
      <c r="B13" s="509">
        <f>B12+1</f>
        <v/>
      </c>
      <c r="C13" s="510" t="inlineStr">
        <is>
          <t>61073c</t>
        </is>
      </c>
      <c r="D13" s="511" t="n">
        <v>61073</v>
      </c>
      <c r="E13" s="511">
        <f>IF(D13="","",IFERROR(VLOOKUP(D13,CCN_Library!$A$4:$B$13,2,FALSE),"NOT IN LIBRARY"))</f>
        <v/>
      </c>
      <c r="F13" s="538">
        <f>LEFT(H13,6)</f>
        <v/>
      </c>
      <c r="G13" s="513" t="inlineStr">
        <is>
          <t>E</t>
        </is>
      </c>
      <c r="H13" s="513" t="inlineStr">
        <is>
          <t>M2826101425</t>
        </is>
      </c>
      <c r="I13" s="513" t="inlineStr">
        <is>
          <t>ADMIN CLERK</t>
        </is>
      </c>
      <c r="J13" s="513" t="inlineStr">
        <is>
          <t>LCPL</t>
        </is>
      </c>
      <c r="K13" s="514" t="inlineStr">
        <is>
          <t>0111</t>
        </is>
      </c>
      <c r="L13" s="513" t="inlineStr">
        <is>
          <t>0111</t>
        </is>
      </c>
      <c r="M13" s="513" t="inlineStr">
        <is>
          <t>M</t>
        </is>
      </c>
      <c r="N13" s="513" t="inlineStr">
        <is>
          <t>E</t>
        </is>
      </c>
      <c r="O13" s="513" t="inlineStr">
        <is>
          <t>A</t>
        </is>
      </c>
      <c r="P13" s="513" t="inlineStr">
        <is>
          <t>A</t>
        </is>
      </c>
      <c r="Q13" s="515" t="n"/>
      <c r="R13" s="513" t="inlineStr">
        <is>
          <t>U</t>
        </is>
      </c>
      <c r="S13" s="513" t="inlineStr">
        <is>
          <t>M</t>
        </is>
      </c>
      <c r="T13" s="515" t="n"/>
      <c r="U13" s="1761" t="n">
        <v>0</v>
      </c>
      <c r="V13" s="1761" t="n">
        <v>1</v>
      </c>
      <c r="W13" s="1761" t="n">
        <v>0</v>
      </c>
      <c r="X13" s="1761" t="n">
        <v>0</v>
      </c>
      <c r="Y13" s="1761" t="n">
        <v>0</v>
      </c>
      <c r="Z13" s="1761" t="n">
        <v>0</v>
      </c>
      <c r="AA13" s="1761" t="n">
        <v>0</v>
      </c>
      <c r="AB13" s="1761" t="n">
        <v>0</v>
      </c>
      <c r="AC13" s="1761" t="n">
        <v>0</v>
      </c>
      <c r="AD13" s="1761" t="n">
        <v>0</v>
      </c>
      <c r="AE13" s="1761" t="n">
        <v>0</v>
      </c>
      <c r="AF13" s="1761" t="n">
        <v>0</v>
      </c>
      <c r="AG13" s="1761" t="n">
        <v>0</v>
      </c>
      <c r="AH13" s="1761" t="n">
        <v>0</v>
      </c>
      <c r="AI13" s="1761" t="n">
        <v>0</v>
      </c>
      <c r="AJ13" s="1761" t="n">
        <v>0</v>
      </c>
      <c r="AK13" s="1761" t="n">
        <v>0</v>
      </c>
      <c r="AL13" s="1761" t="n">
        <v>0</v>
      </c>
      <c r="AM13" s="1761" t="n">
        <v>0</v>
      </c>
      <c r="AN13" s="515" t="n"/>
      <c r="AO13" s="515" t="n"/>
      <c r="AP13" s="513" t="inlineStr">
        <is>
          <t>1</t>
        </is>
      </c>
      <c r="AQ13" s="513" t="inlineStr">
        <is>
          <t>A-M510</t>
        </is>
      </c>
      <c r="AR13" s="513" t="inlineStr">
        <is>
          <t>1CP</t>
        </is>
      </c>
      <c r="AS13" s="515" t="n"/>
      <c r="AT13" s="517" t="n"/>
    </row>
    <row r="14" ht="12.75" customHeight="1" s="667">
      <c r="B14" s="509">
        <f>B13+1</f>
        <v/>
      </c>
      <c r="C14" s="510" t="inlineStr">
        <is>
          <t>61073o</t>
        </is>
      </c>
      <c r="D14" s="511" t="n">
        <v>61073</v>
      </c>
      <c r="E14" s="511">
        <f>IF(D14="","",IFERROR(VLOOKUP(D14,CCN_Library!$A$4:$B$13,2,FALSE),"NOT IN LIBRARY"))</f>
        <v/>
      </c>
      <c r="F14" s="538">
        <f>LEFT(H14,6)</f>
        <v/>
      </c>
      <c r="G14" s="513" t="inlineStr">
        <is>
          <t>E</t>
        </is>
      </c>
      <c r="H14" s="513" t="inlineStr">
        <is>
          <t>M2826101491</t>
        </is>
      </c>
      <c r="I14" s="513" t="inlineStr">
        <is>
          <t>FLD MED TECH</t>
        </is>
      </c>
      <c r="J14" s="513" t="inlineStr">
        <is>
          <t>HMCS</t>
        </is>
      </c>
      <c r="K14" s="514" t="inlineStr">
        <is>
          <t>L03A</t>
        </is>
      </c>
      <c r="L14" s="513" t="inlineStr">
        <is>
          <t>L03A</t>
        </is>
      </c>
      <c r="M14" s="513" t="inlineStr">
        <is>
          <t>N</t>
        </is>
      </c>
      <c r="N14" s="513" t="inlineStr">
        <is>
          <t>E</t>
        </is>
      </c>
      <c r="O14" s="513" t="inlineStr">
        <is>
          <t>A</t>
        </is>
      </c>
      <c r="P14" s="513" t="inlineStr">
        <is>
          <t>A</t>
        </is>
      </c>
      <c r="Q14" s="515" t="n"/>
      <c r="R14" s="513" t="inlineStr">
        <is>
          <t>U</t>
        </is>
      </c>
      <c r="S14" s="513" t="inlineStr">
        <is>
          <t>P</t>
        </is>
      </c>
      <c r="T14" s="515" t="n"/>
      <c r="U14" s="1761" t="n">
        <v>0</v>
      </c>
      <c r="V14" s="1761" t="n">
        <v>0</v>
      </c>
      <c r="W14" s="1761" t="n">
        <v>0</v>
      </c>
      <c r="X14" s="1761" t="n">
        <v>0</v>
      </c>
      <c r="Y14" s="1761" t="n">
        <v>0</v>
      </c>
      <c r="Z14" s="1761" t="n">
        <v>0</v>
      </c>
      <c r="AA14" s="1761" t="n">
        <v>1</v>
      </c>
      <c r="AB14" s="1761" t="n">
        <v>0</v>
      </c>
      <c r="AC14" s="1761" t="n">
        <v>0</v>
      </c>
      <c r="AD14" s="1761" t="n">
        <v>0</v>
      </c>
      <c r="AE14" s="1761" t="n">
        <v>0</v>
      </c>
      <c r="AF14" s="1761" t="n">
        <v>0</v>
      </c>
      <c r="AG14" s="1761" t="n">
        <v>0</v>
      </c>
      <c r="AH14" s="1761" t="n">
        <v>0</v>
      </c>
      <c r="AI14" s="1761" t="n">
        <v>0</v>
      </c>
      <c r="AJ14" s="1761" t="n">
        <v>0</v>
      </c>
      <c r="AK14" s="1761" t="n">
        <v>0</v>
      </c>
      <c r="AL14" s="1761" t="n">
        <v>0</v>
      </c>
      <c r="AM14" s="1761" t="n">
        <v>0</v>
      </c>
      <c r="AN14" s="515" t="n"/>
      <c r="AO14" s="515" t="n"/>
      <c r="AP14" s="513" t="inlineStr">
        <is>
          <t>1</t>
        </is>
      </c>
      <c r="AQ14" s="513" t="inlineStr">
        <is>
          <t>A-M510</t>
        </is>
      </c>
      <c r="AR14" s="513" t="inlineStr">
        <is>
          <t>1CP</t>
        </is>
      </c>
      <c r="AS14" s="515" t="n"/>
      <c r="AT14" s="517" t="n"/>
    </row>
    <row r="15" ht="12.75" customHeight="1" s="667">
      <c r="B15" s="509">
        <f>B14+1</f>
        <v/>
      </c>
      <c r="C15" s="510" t="inlineStr">
        <is>
          <t>61073c</t>
        </is>
      </c>
      <c r="D15" s="511" t="n">
        <v>61073</v>
      </c>
      <c r="E15" s="511">
        <f>IF(D15="","",IFERROR(VLOOKUP(D15,CCN_Library!$A$4:$B$13,2,FALSE),"NOT IN LIBRARY"))</f>
        <v/>
      </c>
      <c r="F15" s="538">
        <f>LEFT(H15,6)</f>
        <v/>
      </c>
      <c r="G15" s="513" t="inlineStr">
        <is>
          <t>E</t>
        </is>
      </c>
      <c r="H15" s="513" t="inlineStr">
        <is>
          <t>M2826101029</t>
        </is>
      </c>
      <c r="I15" s="513" t="inlineStr">
        <is>
          <t>FLD MED TECH</t>
        </is>
      </c>
      <c r="J15" s="513" t="inlineStr">
        <is>
          <t>HM3</t>
        </is>
      </c>
      <c r="K15" s="514" t="inlineStr">
        <is>
          <t>L03A</t>
        </is>
      </c>
      <c r="L15" s="513" t="inlineStr">
        <is>
          <t>L03A</t>
        </is>
      </c>
      <c r="M15" s="513" t="inlineStr">
        <is>
          <t>N</t>
        </is>
      </c>
      <c r="N15" s="513" t="inlineStr">
        <is>
          <t>E</t>
        </is>
      </c>
      <c r="O15" s="513" t="inlineStr">
        <is>
          <t>A</t>
        </is>
      </c>
      <c r="P15" s="513" t="inlineStr">
        <is>
          <t>A</t>
        </is>
      </c>
      <c r="Q15" s="515" t="n"/>
      <c r="R15" s="513" t="inlineStr">
        <is>
          <t>U</t>
        </is>
      </c>
      <c r="S15" s="513" t="inlineStr">
        <is>
          <t>C</t>
        </is>
      </c>
      <c r="T15" s="515" t="n"/>
      <c r="U15" s="1761" t="n">
        <v>0</v>
      </c>
      <c r="V15" s="1761" t="n">
        <v>0</v>
      </c>
      <c r="W15" s="1761" t="n">
        <v>0</v>
      </c>
      <c r="X15" s="1761" t="n">
        <v>0</v>
      </c>
      <c r="Y15" s="1761" t="n">
        <v>0</v>
      </c>
      <c r="Z15" s="1761" t="n">
        <v>0</v>
      </c>
      <c r="AA15" s="1761" t="n">
        <v>1</v>
      </c>
      <c r="AB15" s="1761" t="n">
        <v>0</v>
      </c>
      <c r="AC15" s="1761" t="n">
        <v>0</v>
      </c>
      <c r="AD15" s="1761" t="n">
        <v>0</v>
      </c>
      <c r="AE15" s="1761" t="n">
        <v>0</v>
      </c>
      <c r="AF15" s="1761" t="n">
        <v>0</v>
      </c>
      <c r="AG15" s="1761" t="n">
        <v>0</v>
      </c>
      <c r="AH15" s="1761" t="n">
        <v>0</v>
      </c>
      <c r="AI15" s="1761" t="n">
        <v>0</v>
      </c>
      <c r="AJ15" s="1761" t="n">
        <v>0</v>
      </c>
      <c r="AK15" s="1761" t="n">
        <v>0</v>
      </c>
      <c r="AL15" s="1761" t="n">
        <v>0</v>
      </c>
      <c r="AM15" s="1761" t="n">
        <v>0</v>
      </c>
      <c r="AN15" s="515" t="n"/>
      <c r="AO15" s="515" t="n"/>
      <c r="AP15" s="513" t="inlineStr">
        <is>
          <t>1</t>
        </is>
      </c>
      <c r="AQ15" s="513" t="inlineStr">
        <is>
          <t>A-M510</t>
        </is>
      </c>
      <c r="AR15" s="513" t="inlineStr">
        <is>
          <t>1CP</t>
        </is>
      </c>
      <c r="AS15" s="515" t="n"/>
      <c r="AT15" s="517" t="n"/>
    </row>
    <row r="16" ht="12.75" customHeight="1" s="667">
      <c r="B16" s="709">
        <f>B15+1</f>
        <v/>
      </c>
      <c r="C16" s="701" t="inlineStr">
        <is>
          <t>61072o</t>
        </is>
      </c>
      <c r="D16" s="519" t="n">
        <v>61072</v>
      </c>
      <c r="E16" s="519" t="n"/>
      <c r="F16" s="520">
        <f>LEFT(H16,6)</f>
        <v/>
      </c>
      <c r="G16" s="521" t="inlineStr">
        <is>
          <t>D</t>
        </is>
      </c>
      <c r="H16" s="521" t="inlineStr">
        <is>
          <t>M2826101030</t>
        </is>
      </c>
      <c r="I16" s="521" t="inlineStr">
        <is>
          <t>S-1</t>
        </is>
      </c>
      <c r="J16" s="522" t="n"/>
      <c r="K16" s="522" t="n"/>
      <c r="L16" s="522" t="n"/>
      <c r="M16" s="522" t="n"/>
      <c r="N16" s="522" t="n"/>
      <c r="O16" s="522" t="n"/>
      <c r="P16" s="522" t="n"/>
      <c r="Q16" s="522" t="n"/>
      <c r="R16" s="522" t="n"/>
      <c r="S16" s="522" t="n"/>
      <c r="T16" s="522" t="n"/>
      <c r="U16" s="1762" t="n">
        <v>0</v>
      </c>
      <c r="V16" s="1762" t="n">
        <v>0</v>
      </c>
      <c r="W16" s="1762" t="n">
        <v>0</v>
      </c>
      <c r="X16" s="1762" t="n">
        <v>0</v>
      </c>
      <c r="Y16" s="1762" t="n">
        <v>0</v>
      </c>
      <c r="Z16" s="1762" t="n">
        <v>0</v>
      </c>
      <c r="AA16" s="1762" t="n">
        <v>0</v>
      </c>
      <c r="AB16" s="1762" t="n">
        <v>0</v>
      </c>
      <c r="AC16" s="1762" t="n">
        <v>0</v>
      </c>
      <c r="AD16" s="1762" t="n">
        <v>0</v>
      </c>
      <c r="AE16" s="1762" t="n">
        <v>0</v>
      </c>
      <c r="AF16" s="1762" t="n">
        <v>0</v>
      </c>
      <c r="AG16" s="1762" t="n">
        <v>0</v>
      </c>
      <c r="AH16" s="1762" t="n">
        <v>0</v>
      </c>
      <c r="AI16" s="1762" t="n">
        <v>0</v>
      </c>
      <c r="AJ16" s="1762" t="n">
        <v>0</v>
      </c>
      <c r="AK16" s="1762" t="n">
        <v>0</v>
      </c>
      <c r="AL16" s="1762" t="n">
        <v>0</v>
      </c>
      <c r="AM16" s="1762" t="n">
        <v>0</v>
      </c>
      <c r="AN16" s="522" t="n"/>
      <c r="AO16" s="522" t="n"/>
      <c r="AP16" s="522" t="n"/>
      <c r="AQ16" s="522" t="n"/>
      <c r="AR16" s="522" t="n"/>
      <c r="AS16" s="522" t="n"/>
      <c r="AT16" s="524" t="n"/>
    </row>
    <row r="17" ht="12.75" customHeight="1" s="667">
      <c r="B17" s="509">
        <f>B16+1</f>
        <v/>
      </c>
      <c r="C17" s="510" t="inlineStr">
        <is>
          <t>61072o</t>
        </is>
      </c>
      <c r="D17" s="511" t="n">
        <v>61072</v>
      </c>
      <c r="E17" s="511">
        <f>IF(D17="","",IFERROR(VLOOKUP(D17,CCN_Library!$A$4:$B$13,2,FALSE),"NOT IN LIBRARY"))</f>
        <v/>
      </c>
      <c r="F17" s="538">
        <f>LEFT(H17,6)</f>
        <v/>
      </c>
      <c r="G17" s="513" t="inlineStr">
        <is>
          <t>E</t>
        </is>
      </c>
      <c r="H17" s="513" t="inlineStr">
        <is>
          <t>M2826101031</t>
        </is>
      </c>
      <c r="I17" s="513" t="inlineStr">
        <is>
          <t>S-1 OFFICER</t>
        </is>
      </c>
      <c r="J17" s="513" t="inlineStr">
        <is>
          <t>LT</t>
        </is>
      </c>
      <c r="K17" s="514" t="inlineStr">
        <is>
          <t>2300</t>
        </is>
      </c>
      <c r="L17" s="513" t="inlineStr">
        <is>
          <t>2300</t>
        </is>
      </c>
      <c r="M17" s="513" t="inlineStr">
        <is>
          <t>N</t>
        </is>
      </c>
      <c r="N17" s="513" t="inlineStr">
        <is>
          <t>O</t>
        </is>
      </c>
      <c r="O17" s="513" t="inlineStr">
        <is>
          <t>A</t>
        </is>
      </c>
      <c r="P17" s="513" t="inlineStr">
        <is>
          <t>A</t>
        </is>
      </c>
      <c r="Q17" s="515" t="n"/>
      <c r="R17" s="513" t="inlineStr">
        <is>
          <t>U</t>
        </is>
      </c>
      <c r="S17" s="513" t="inlineStr">
        <is>
          <t>P</t>
        </is>
      </c>
      <c r="T17" s="515" t="n"/>
      <c r="U17" s="1761" t="n">
        <v>0</v>
      </c>
      <c r="V17" s="1761" t="n">
        <v>0</v>
      </c>
      <c r="W17" s="1761" t="n">
        <v>0</v>
      </c>
      <c r="X17" s="1761" t="n">
        <v>0</v>
      </c>
      <c r="Y17" s="1761" t="n">
        <v>0</v>
      </c>
      <c r="Z17" s="1761" t="n">
        <v>1</v>
      </c>
      <c r="AA17" s="1761" t="n">
        <v>0</v>
      </c>
      <c r="AB17" s="1761" t="n">
        <v>0</v>
      </c>
      <c r="AC17" s="1761" t="n">
        <v>0</v>
      </c>
      <c r="AD17" s="1761" t="n">
        <v>0</v>
      </c>
      <c r="AE17" s="1761" t="n">
        <v>0</v>
      </c>
      <c r="AF17" s="1761" t="n">
        <v>0</v>
      </c>
      <c r="AG17" s="1761" t="n">
        <v>0</v>
      </c>
      <c r="AH17" s="1761" t="n">
        <v>0</v>
      </c>
      <c r="AI17" s="1761" t="n">
        <v>0</v>
      </c>
      <c r="AJ17" s="1761" t="n">
        <v>0</v>
      </c>
      <c r="AK17" s="1761" t="n">
        <v>0</v>
      </c>
      <c r="AL17" s="1761" t="n">
        <v>0</v>
      </c>
      <c r="AM17" s="1761" t="n">
        <v>0</v>
      </c>
      <c r="AN17" s="515" t="n"/>
      <c r="AO17" s="515" t="n"/>
      <c r="AP17" s="513" t="inlineStr">
        <is>
          <t>1</t>
        </is>
      </c>
      <c r="AQ17" s="513" t="inlineStr">
        <is>
          <t>A-M510</t>
        </is>
      </c>
      <c r="AR17" s="513" t="inlineStr">
        <is>
          <t>1CP</t>
        </is>
      </c>
      <c r="AS17" s="515" t="n"/>
      <c r="AT17" s="517" t="n"/>
    </row>
    <row r="18" ht="12.75" customHeight="1" s="667">
      <c r="B18" s="509">
        <f>B17+1</f>
        <v/>
      </c>
      <c r="C18" s="510" t="inlineStr">
        <is>
          <t>61072o</t>
        </is>
      </c>
      <c r="D18" s="511" t="n">
        <v>61072</v>
      </c>
      <c r="E18" s="511">
        <f>IF(D18="","",IFERROR(VLOOKUP(D18,CCN_Library!$A$4:$B$13,2,FALSE),"NOT IN LIBRARY"))</f>
        <v/>
      </c>
      <c r="F18" s="538">
        <f>LEFT(H18,6)</f>
        <v/>
      </c>
      <c r="G18" s="513" t="inlineStr">
        <is>
          <t>E</t>
        </is>
      </c>
      <c r="H18" s="513" t="inlineStr">
        <is>
          <t>M2826101032</t>
        </is>
      </c>
      <c r="I18" s="513" t="inlineStr">
        <is>
          <t>ADJUTANT/LEGAL OFFICER</t>
        </is>
      </c>
      <c r="J18" s="513" t="inlineStr">
        <is>
          <t>LTJG</t>
        </is>
      </c>
      <c r="K18" s="514" t="inlineStr">
        <is>
          <t>2300</t>
        </is>
      </c>
      <c r="L18" s="513" t="inlineStr">
        <is>
          <t>2300</t>
        </is>
      </c>
      <c r="M18" s="513" t="inlineStr">
        <is>
          <t>N</t>
        </is>
      </c>
      <c r="N18" s="513" t="inlineStr">
        <is>
          <t>O</t>
        </is>
      </c>
      <c r="O18" s="513" t="inlineStr">
        <is>
          <t>A</t>
        </is>
      </c>
      <c r="P18" s="513" t="inlineStr">
        <is>
          <t>A</t>
        </is>
      </c>
      <c r="Q18" s="515" t="n"/>
      <c r="R18" s="513" t="inlineStr">
        <is>
          <t>U</t>
        </is>
      </c>
      <c r="S18" s="513" t="inlineStr">
        <is>
          <t>P</t>
        </is>
      </c>
      <c r="T18" s="515" t="n"/>
      <c r="U18" s="1761" t="n">
        <v>0</v>
      </c>
      <c r="V18" s="1761" t="n">
        <v>0</v>
      </c>
      <c r="W18" s="1761" t="n">
        <v>0</v>
      </c>
      <c r="X18" s="1761" t="n">
        <v>0</v>
      </c>
      <c r="Y18" s="1761" t="n">
        <v>0</v>
      </c>
      <c r="Z18" s="1761" t="n">
        <v>1</v>
      </c>
      <c r="AA18" s="1761" t="n">
        <v>0</v>
      </c>
      <c r="AB18" s="1761" t="n">
        <v>0</v>
      </c>
      <c r="AC18" s="1761" t="n">
        <v>0</v>
      </c>
      <c r="AD18" s="1761" t="n">
        <v>0</v>
      </c>
      <c r="AE18" s="1761" t="n">
        <v>0</v>
      </c>
      <c r="AF18" s="1761" t="n">
        <v>0</v>
      </c>
      <c r="AG18" s="1761" t="n">
        <v>0</v>
      </c>
      <c r="AH18" s="1761" t="n">
        <v>0</v>
      </c>
      <c r="AI18" s="1761" t="n">
        <v>0</v>
      </c>
      <c r="AJ18" s="1761" t="n">
        <v>0</v>
      </c>
      <c r="AK18" s="1761" t="n">
        <v>0</v>
      </c>
      <c r="AL18" s="1761" t="n">
        <v>0</v>
      </c>
      <c r="AM18" s="1761" t="n">
        <v>0</v>
      </c>
      <c r="AN18" s="515" t="n"/>
      <c r="AO18" s="515" t="n"/>
      <c r="AP18" s="513" t="inlineStr">
        <is>
          <t>1</t>
        </is>
      </c>
      <c r="AQ18" s="513" t="inlineStr">
        <is>
          <t>A-M510</t>
        </is>
      </c>
      <c r="AR18" s="513" t="inlineStr">
        <is>
          <t>1CP</t>
        </is>
      </c>
      <c r="AS18" s="515" t="n"/>
      <c r="AT18" s="517" t="n"/>
    </row>
    <row r="19" ht="12.75" customHeight="1" s="667">
      <c r="B19" s="509">
        <f>B18+1</f>
        <v/>
      </c>
      <c r="C19" s="510" t="inlineStr">
        <is>
          <t>61072o</t>
        </is>
      </c>
      <c r="D19" s="511" t="n">
        <v>61072</v>
      </c>
      <c r="E19" s="511">
        <f>IF(D19="","",IFERROR(VLOOKUP(D19,CCN_Library!$A$4:$B$13,2,FALSE),"NOT IN LIBRARY"))</f>
        <v/>
      </c>
      <c r="F19" s="538">
        <f>LEFT(H19,6)</f>
        <v/>
      </c>
      <c r="G19" s="513" t="inlineStr">
        <is>
          <t>E</t>
        </is>
      </c>
      <c r="H19" s="513" t="inlineStr">
        <is>
          <t>M2826101033</t>
        </is>
      </c>
      <c r="I19" s="513" t="inlineStr">
        <is>
          <t>FLD MED TECH</t>
        </is>
      </c>
      <c r="J19" s="513" t="inlineStr">
        <is>
          <t>HMC</t>
        </is>
      </c>
      <c r="K19" s="514" t="inlineStr">
        <is>
          <t>L03A</t>
        </is>
      </c>
      <c r="L19" s="513" t="inlineStr">
        <is>
          <t>L03A</t>
        </is>
      </c>
      <c r="M19" s="513" t="inlineStr">
        <is>
          <t>N</t>
        </is>
      </c>
      <c r="N19" s="513" t="inlineStr">
        <is>
          <t>E</t>
        </is>
      </c>
      <c r="O19" s="513" t="inlineStr">
        <is>
          <t>A</t>
        </is>
      </c>
      <c r="P19" s="513" t="inlineStr">
        <is>
          <t>A</t>
        </is>
      </c>
      <c r="Q19" s="515" t="n"/>
      <c r="R19" s="513" t="inlineStr">
        <is>
          <t>U</t>
        </is>
      </c>
      <c r="S19" s="513" t="inlineStr">
        <is>
          <t>P</t>
        </is>
      </c>
      <c r="T19" s="515" t="n"/>
      <c r="U19" s="1761" t="n">
        <v>0</v>
      </c>
      <c r="V19" s="1761" t="n">
        <v>0</v>
      </c>
      <c r="W19" s="1761" t="n">
        <v>0</v>
      </c>
      <c r="X19" s="1761" t="n">
        <v>0</v>
      </c>
      <c r="Y19" s="1761" t="n">
        <v>0</v>
      </c>
      <c r="Z19" s="1761" t="n">
        <v>0</v>
      </c>
      <c r="AA19" s="1761" t="n">
        <v>1</v>
      </c>
      <c r="AB19" s="1761" t="n">
        <v>0</v>
      </c>
      <c r="AC19" s="1761" t="n">
        <v>0</v>
      </c>
      <c r="AD19" s="1761" t="n">
        <v>0</v>
      </c>
      <c r="AE19" s="1761" t="n">
        <v>0</v>
      </c>
      <c r="AF19" s="1761" t="n">
        <v>0</v>
      </c>
      <c r="AG19" s="1761" t="n">
        <v>0</v>
      </c>
      <c r="AH19" s="1761" t="n">
        <v>0</v>
      </c>
      <c r="AI19" s="1761" t="n">
        <v>0</v>
      </c>
      <c r="AJ19" s="1761" t="n">
        <v>0</v>
      </c>
      <c r="AK19" s="1761" t="n">
        <v>0</v>
      </c>
      <c r="AL19" s="1761" t="n">
        <v>0</v>
      </c>
      <c r="AM19" s="1761" t="n">
        <v>0</v>
      </c>
      <c r="AN19" s="515" t="n"/>
      <c r="AO19" s="515" t="n"/>
      <c r="AP19" s="513" t="inlineStr">
        <is>
          <t>1</t>
        </is>
      </c>
      <c r="AQ19" s="513" t="inlineStr">
        <is>
          <t>A-M510</t>
        </is>
      </c>
      <c r="AR19" s="513" t="inlineStr">
        <is>
          <t>1CP</t>
        </is>
      </c>
      <c r="AS19" s="515" t="n"/>
      <c r="AT19" s="517" t="n"/>
    </row>
    <row r="20" ht="12.75" customHeight="1" s="667">
      <c r="B20" s="509">
        <f>B19+1</f>
        <v/>
      </c>
      <c r="C20" s="510" t="inlineStr">
        <is>
          <t>61072o</t>
        </is>
      </c>
      <c r="D20" s="511" t="n">
        <v>61072</v>
      </c>
      <c r="E20" s="511">
        <f>IF(D20="","",IFERROR(VLOOKUP(D20,CCN_Library!$A$4:$B$13,2,FALSE),"NOT IN LIBRARY"))</f>
        <v/>
      </c>
      <c r="F20" s="538">
        <f>LEFT(H20,6)</f>
        <v/>
      </c>
      <c r="G20" s="513" t="inlineStr">
        <is>
          <t>E</t>
        </is>
      </c>
      <c r="H20" s="513" t="inlineStr">
        <is>
          <t>M2826101034</t>
        </is>
      </c>
      <c r="I20" s="513" t="inlineStr">
        <is>
          <t>FLD MED TECH</t>
        </is>
      </c>
      <c r="J20" s="513" t="inlineStr">
        <is>
          <t>HM1</t>
        </is>
      </c>
      <c r="K20" s="514" t="inlineStr">
        <is>
          <t>L03A</t>
        </is>
      </c>
      <c r="L20" s="513" t="inlineStr">
        <is>
          <t>L03A</t>
        </is>
      </c>
      <c r="M20" s="513" t="inlineStr">
        <is>
          <t>N</t>
        </is>
      </c>
      <c r="N20" s="513" t="inlineStr">
        <is>
          <t>E</t>
        </is>
      </c>
      <c r="O20" s="513" t="inlineStr">
        <is>
          <t>A</t>
        </is>
      </c>
      <c r="P20" s="513" t="inlineStr">
        <is>
          <t>A</t>
        </is>
      </c>
      <c r="Q20" s="515" t="n"/>
      <c r="R20" s="513" t="inlineStr">
        <is>
          <t>U</t>
        </is>
      </c>
      <c r="S20" s="513" t="inlineStr">
        <is>
          <t>P</t>
        </is>
      </c>
      <c r="T20" s="515" t="n"/>
      <c r="U20" s="1761" t="n">
        <v>0</v>
      </c>
      <c r="V20" s="1761" t="n">
        <v>0</v>
      </c>
      <c r="W20" s="1761" t="n">
        <v>0</v>
      </c>
      <c r="X20" s="1761" t="n">
        <v>0</v>
      </c>
      <c r="Y20" s="1761" t="n">
        <v>0</v>
      </c>
      <c r="Z20" s="1761" t="n">
        <v>0</v>
      </c>
      <c r="AA20" s="1761" t="n">
        <v>1</v>
      </c>
      <c r="AB20" s="1761" t="n">
        <v>0</v>
      </c>
      <c r="AC20" s="1761" t="n">
        <v>0</v>
      </c>
      <c r="AD20" s="1761" t="n">
        <v>0</v>
      </c>
      <c r="AE20" s="1761" t="n">
        <v>0</v>
      </c>
      <c r="AF20" s="1761" t="n">
        <v>0</v>
      </c>
      <c r="AG20" s="1761" t="n">
        <v>0</v>
      </c>
      <c r="AH20" s="1761" t="n">
        <v>0</v>
      </c>
      <c r="AI20" s="1761" t="n">
        <v>0</v>
      </c>
      <c r="AJ20" s="1761" t="n">
        <v>0</v>
      </c>
      <c r="AK20" s="1761" t="n">
        <v>0</v>
      </c>
      <c r="AL20" s="1761" t="n">
        <v>0</v>
      </c>
      <c r="AM20" s="1761" t="n">
        <v>0</v>
      </c>
      <c r="AN20" s="515" t="n"/>
      <c r="AO20" s="515" t="n"/>
      <c r="AP20" s="513" t="inlineStr">
        <is>
          <t>1</t>
        </is>
      </c>
      <c r="AQ20" s="513" t="inlineStr">
        <is>
          <t>A-M510</t>
        </is>
      </c>
      <c r="AR20" s="513" t="inlineStr">
        <is>
          <t>1CP</t>
        </is>
      </c>
      <c r="AS20" s="515" t="n"/>
      <c r="AT20" s="525" t="n"/>
    </row>
    <row r="21" ht="12.75" customHeight="1" s="667">
      <c r="B21" s="509">
        <f>B20+1</f>
        <v/>
      </c>
      <c r="C21" s="510" t="inlineStr">
        <is>
          <t>61072c</t>
        </is>
      </c>
      <c r="D21" s="511" t="n">
        <v>61072</v>
      </c>
      <c r="E21" s="511">
        <f>IF(D21="","",IFERROR(VLOOKUP(D21,CCN_Library!$A$4:$B$13,2,FALSE),"NOT IN LIBRARY"))</f>
        <v/>
      </c>
      <c r="F21" s="538">
        <f>LEFT(H21,6)</f>
        <v/>
      </c>
      <c r="G21" s="513" t="inlineStr">
        <is>
          <t>E</t>
        </is>
      </c>
      <c r="H21" s="513" t="inlineStr">
        <is>
          <t>M2826101035</t>
        </is>
      </c>
      <c r="I21" s="513" t="inlineStr">
        <is>
          <t>FLD MED TECH</t>
        </is>
      </c>
      <c r="J21" s="513" t="inlineStr">
        <is>
          <t>HM2</t>
        </is>
      </c>
      <c r="K21" s="514" t="inlineStr">
        <is>
          <t>L03A</t>
        </is>
      </c>
      <c r="L21" s="513" t="inlineStr">
        <is>
          <t>L03A</t>
        </is>
      </c>
      <c r="M21" s="513" t="inlineStr">
        <is>
          <t>N</t>
        </is>
      </c>
      <c r="N21" s="513" t="inlineStr">
        <is>
          <t>E</t>
        </is>
      </c>
      <c r="O21" s="513" t="inlineStr">
        <is>
          <t>A</t>
        </is>
      </c>
      <c r="P21" s="513" t="inlineStr">
        <is>
          <t>A</t>
        </is>
      </c>
      <c r="Q21" s="515" t="n"/>
      <c r="R21" s="513" t="inlineStr">
        <is>
          <t>U</t>
        </is>
      </c>
      <c r="S21" s="513" t="inlineStr">
        <is>
          <t>C</t>
        </is>
      </c>
      <c r="T21" s="515" t="n"/>
      <c r="U21" s="1761" t="n">
        <v>0</v>
      </c>
      <c r="V21" s="1761" t="n">
        <v>0</v>
      </c>
      <c r="W21" s="1761" t="n">
        <v>0</v>
      </c>
      <c r="X21" s="1761" t="n">
        <v>0</v>
      </c>
      <c r="Y21" s="1761" t="n">
        <v>0</v>
      </c>
      <c r="Z21" s="1761" t="n">
        <v>0</v>
      </c>
      <c r="AA21" s="1761" t="n">
        <v>1</v>
      </c>
      <c r="AB21" s="1761" t="n">
        <v>0</v>
      </c>
      <c r="AC21" s="1761" t="n">
        <v>0</v>
      </c>
      <c r="AD21" s="1761" t="n">
        <v>0</v>
      </c>
      <c r="AE21" s="1761" t="n">
        <v>0</v>
      </c>
      <c r="AF21" s="1761" t="n">
        <v>0</v>
      </c>
      <c r="AG21" s="1761" t="n">
        <v>0</v>
      </c>
      <c r="AH21" s="1761" t="n">
        <v>0</v>
      </c>
      <c r="AI21" s="1761" t="n">
        <v>0</v>
      </c>
      <c r="AJ21" s="1761" t="n">
        <v>0</v>
      </c>
      <c r="AK21" s="1761" t="n">
        <v>0</v>
      </c>
      <c r="AL21" s="1761" t="n">
        <v>0</v>
      </c>
      <c r="AM21" s="1761" t="n">
        <v>0</v>
      </c>
      <c r="AN21" s="515" t="n"/>
      <c r="AO21" s="515" t="n"/>
      <c r="AP21" s="513" t="inlineStr">
        <is>
          <t>1</t>
        </is>
      </c>
      <c r="AQ21" s="513" t="inlineStr">
        <is>
          <t>A-M510</t>
        </is>
      </c>
      <c r="AR21" s="513" t="inlineStr">
        <is>
          <t>1CP</t>
        </is>
      </c>
      <c r="AS21" s="515" t="n"/>
      <c r="AT21" s="517" t="n"/>
    </row>
    <row r="22" ht="12.75" customHeight="1" s="667">
      <c r="B22" s="509">
        <f>B21+1</f>
        <v/>
      </c>
      <c r="C22" s="510" t="inlineStr">
        <is>
          <t>61072c</t>
        </is>
      </c>
      <c r="D22" s="511" t="n">
        <v>61072</v>
      </c>
      <c r="E22" s="511">
        <f>IF(D22="","",IFERROR(VLOOKUP(D22,CCN_Library!$A$4:$B$13,2,FALSE),"NOT IN LIBRARY"))</f>
        <v/>
      </c>
      <c r="F22" s="538">
        <f>LEFT(H22,6)</f>
        <v/>
      </c>
      <c r="G22" s="513" t="inlineStr">
        <is>
          <t>E</t>
        </is>
      </c>
      <c r="H22" s="513" t="inlineStr">
        <is>
          <t>M2826101036</t>
        </is>
      </c>
      <c r="I22" s="513" t="inlineStr">
        <is>
          <t>FLD MED TECH</t>
        </is>
      </c>
      <c r="J22" s="513" t="inlineStr">
        <is>
          <t>HM3</t>
        </is>
      </c>
      <c r="K22" s="514" t="inlineStr">
        <is>
          <t>L03A</t>
        </is>
      </c>
      <c r="L22" s="513" t="inlineStr">
        <is>
          <t>L03A</t>
        </is>
      </c>
      <c r="M22" s="513" t="inlineStr">
        <is>
          <t>N</t>
        </is>
      </c>
      <c r="N22" s="513" t="inlineStr">
        <is>
          <t>E</t>
        </is>
      </c>
      <c r="O22" s="513" t="inlineStr">
        <is>
          <t>A</t>
        </is>
      </c>
      <c r="P22" s="513" t="inlineStr">
        <is>
          <t>A</t>
        </is>
      </c>
      <c r="Q22" s="515" t="n"/>
      <c r="R22" s="513" t="inlineStr">
        <is>
          <t>U</t>
        </is>
      </c>
      <c r="S22" s="513" t="inlineStr">
        <is>
          <t>C</t>
        </is>
      </c>
      <c r="T22" s="515" t="n"/>
      <c r="U22" s="1761" t="n">
        <v>0</v>
      </c>
      <c r="V22" s="1761" t="n">
        <v>0</v>
      </c>
      <c r="W22" s="1761" t="n">
        <v>0</v>
      </c>
      <c r="X22" s="1761" t="n">
        <v>0</v>
      </c>
      <c r="Y22" s="1761" t="n">
        <v>0</v>
      </c>
      <c r="Z22" s="1761" t="n">
        <v>0</v>
      </c>
      <c r="AA22" s="1761" t="n">
        <v>1</v>
      </c>
      <c r="AB22" s="1761" t="n">
        <v>0</v>
      </c>
      <c r="AC22" s="1761" t="n">
        <v>0</v>
      </c>
      <c r="AD22" s="1761" t="n">
        <v>0</v>
      </c>
      <c r="AE22" s="1761" t="n">
        <v>0</v>
      </c>
      <c r="AF22" s="1761" t="n">
        <v>0</v>
      </c>
      <c r="AG22" s="1761" t="n">
        <v>0</v>
      </c>
      <c r="AH22" s="1761" t="n">
        <v>0</v>
      </c>
      <c r="AI22" s="1761" t="n">
        <v>0</v>
      </c>
      <c r="AJ22" s="1761" t="n">
        <v>0</v>
      </c>
      <c r="AK22" s="1761" t="n">
        <v>0</v>
      </c>
      <c r="AL22" s="1761" t="n">
        <v>0</v>
      </c>
      <c r="AM22" s="1761" t="n">
        <v>0</v>
      </c>
      <c r="AN22" s="515" t="n"/>
      <c r="AO22" s="515" t="n"/>
      <c r="AP22" s="513" t="inlineStr">
        <is>
          <t>1</t>
        </is>
      </c>
      <c r="AQ22" s="513" t="inlineStr">
        <is>
          <t>A-M510</t>
        </is>
      </c>
      <c r="AR22" s="513" t="inlineStr">
        <is>
          <t>1CP</t>
        </is>
      </c>
      <c r="AS22" s="515" t="n"/>
      <c r="AT22" s="517" t="n"/>
    </row>
    <row r="23" ht="12.75" customHeight="1" s="667">
      <c r="B23" s="509">
        <f>B22+1</f>
        <v/>
      </c>
      <c r="C23" s="510" t="inlineStr">
        <is>
          <t>61072c</t>
        </is>
      </c>
      <c r="D23" s="511" t="n">
        <v>61072</v>
      </c>
      <c r="E23" s="511">
        <f>IF(D23="","",IFERROR(VLOOKUP(D23,CCN_Library!$A$4:$B$13,2,FALSE),"NOT IN LIBRARY"))</f>
        <v/>
      </c>
      <c r="F23" s="538">
        <f>LEFT(H23,6)</f>
        <v/>
      </c>
      <c r="G23" s="513" t="inlineStr">
        <is>
          <t>E</t>
        </is>
      </c>
      <c r="H23" s="513" t="inlineStr">
        <is>
          <t>M2826101037</t>
        </is>
      </c>
      <c r="I23" s="513" t="inlineStr">
        <is>
          <t>FLD MED TECH</t>
        </is>
      </c>
      <c r="J23" s="513" t="inlineStr">
        <is>
          <t>HM3</t>
        </is>
      </c>
      <c r="K23" s="514" t="inlineStr">
        <is>
          <t>L03A</t>
        </is>
      </c>
      <c r="L23" s="513" t="inlineStr">
        <is>
          <t>L03A</t>
        </is>
      </c>
      <c r="M23" s="513" t="inlineStr">
        <is>
          <t>N</t>
        </is>
      </c>
      <c r="N23" s="513" t="inlineStr">
        <is>
          <t>E</t>
        </is>
      </c>
      <c r="O23" s="513" t="inlineStr">
        <is>
          <t>A</t>
        </is>
      </c>
      <c r="P23" s="513" t="inlineStr">
        <is>
          <t>A</t>
        </is>
      </c>
      <c r="Q23" s="515" t="n"/>
      <c r="R23" s="513" t="inlineStr">
        <is>
          <t>U</t>
        </is>
      </c>
      <c r="S23" s="513" t="inlineStr">
        <is>
          <t>C</t>
        </is>
      </c>
      <c r="T23" s="515" t="n"/>
      <c r="U23" s="1761" t="n">
        <v>0</v>
      </c>
      <c r="V23" s="1761" t="n">
        <v>0</v>
      </c>
      <c r="W23" s="1761" t="n">
        <v>0</v>
      </c>
      <c r="X23" s="1761" t="n">
        <v>0</v>
      </c>
      <c r="Y23" s="1761" t="n">
        <v>0</v>
      </c>
      <c r="Z23" s="1761" t="n">
        <v>0</v>
      </c>
      <c r="AA23" s="1761" t="n">
        <v>1</v>
      </c>
      <c r="AB23" s="1761" t="n">
        <v>0</v>
      </c>
      <c r="AC23" s="1761" t="n">
        <v>0</v>
      </c>
      <c r="AD23" s="1761" t="n">
        <v>0</v>
      </c>
      <c r="AE23" s="1761" t="n">
        <v>0</v>
      </c>
      <c r="AF23" s="1761" t="n">
        <v>0</v>
      </c>
      <c r="AG23" s="1761" t="n">
        <v>0</v>
      </c>
      <c r="AH23" s="1761" t="n">
        <v>0</v>
      </c>
      <c r="AI23" s="1761" t="n">
        <v>0</v>
      </c>
      <c r="AJ23" s="1761" t="n">
        <v>0</v>
      </c>
      <c r="AK23" s="1761" t="n">
        <v>0</v>
      </c>
      <c r="AL23" s="1761" t="n">
        <v>0</v>
      </c>
      <c r="AM23" s="1761" t="n">
        <v>0</v>
      </c>
      <c r="AN23" s="515" t="n"/>
      <c r="AO23" s="515" t="n"/>
      <c r="AP23" s="513" t="inlineStr">
        <is>
          <t>1</t>
        </is>
      </c>
      <c r="AQ23" s="513" t="inlineStr">
        <is>
          <t>A-M510</t>
        </is>
      </c>
      <c r="AR23" s="513" t="inlineStr">
        <is>
          <t>1CP</t>
        </is>
      </c>
      <c r="AS23" s="515" t="n"/>
      <c r="AT23" s="517" t="n"/>
    </row>
    <row r="24" ht="12.75" customHeight="1" s="667">
      <c r="B24" s="509">
        <f>B23+1</f>
        <v/>
      </c>
      <c r="C24" s="510" t="inlineStr">
        <is>
          <t>61072o</t>
        </is>
      </c>
      <c r="D24" s="511" t="n">
        <v>61072</v>
      </c>
      <c r="E24" s="511">
        <f>IF(D24="","",IFERROR(VLOOKUP(D24,CCN_Library!$A$4:$B$13,2,FALSE),"NOT IN LIBRARY"))</f>
        <v/>
      </c>
      <c r="F24" s="538">
        <f>LEFT(H24,6)</f>
        <v/>
      </c>
      <c r="G24" s="513" t="inlineStr">
        <is>
          <t>E</t>
        </is>
      </c>
      <c r="H24" s="513" t="inlineStr">
        <is>
          <t>M2826101038</t>
        </is>
      </c>
      <c r="I24" s="513" t="inlineStr">
        <is>
          <t>PERS SPEC</t>
        </is>
      </c>
      <c r="J24" s="513" t="inlineStr">
        <is>
          <t>PS1</t>
        </is>
      </c>
      <c r="K24" s="514" t="inlineStr">
        <is>
          <t>0000</t>
        </is>
      </c>
      <c r="L24" s="513" t="inlineStr">
        <is>
          <t>0000</t>
        </is>
      </c>
      <c r="M24" s="513" t="inlineStr">
        <is>
          <t>N</t>
        </is>
      </c>
      <c r="N24" s="513" t="inlineStr">
        <is>
          <t>E</t>
        </is>
      </c>
      <c r="O24" s="513" t="inlineStr">
        <is>
          <t>A</t>
        </is>
      </c>
      <c r="P24" s="513" t="inlineStr">
        <is>
          <t>A</t>
        </is>
      </c>
      <c r="Q24" s="515" t="n"/>
      <c r="R24" s="513" t="inlineStr">
        <is>
          <t>U</t>
        </is>
      </c>
      <c r="S24" s="513" t="inlineStr">
        <is>
          <t>P</t>
        </is>
      </c>
      <c r="T24" s="515" t="n"/>
      <c r="U24" s="1761" t="n">
        <v>0</v>
      </c>
      <c r="V24" s="1761" t="n">
        <v>0</v>
      </c>
      <c r="W24" s="1761" t="n">
        <v>0</v>
      </c>
      <c r="X24" s="1761" t="n">
        <v>0</v>
      </c>
      <c r="Y24" s="1761" t="n">
        <v>0</v>
      </c>
      <c r="Z24" s="1761" t="n">
        <v>0</v>
      </c>
      <c r="AA24" s="1761" t="n">
        <v>1</v>
      </c>
      <c r="AB24" s="1761" t="n">
        <v>0</v>
      </c>
      <c r="AC24" s="1761" t="n">
        <v>0</v>
      </c>
      <c r="AD24" s="1761" t="n">
        <v>0</v>
      </c>
      <c r="AE24" s="1761" t="n">
        <v>0</v>
      </c>
      <c r="AF24" s="1761" t="n">
        <v>0</v>
      </c>
      <c r="AG24" s="1761" t="n">
        <v>0</v>
      </c>
      <c r="AH24" s="1761" t="n">
        <v>0</v>
      </c>
      <c r="AI24" s="1761" t="n">
        <v>0</v>
      </c>
      <c r="AJ24" s="1761" t="n">
        <v>0</v>
      </c>
      <c r="AK24" s="1761" t="n">
        <v>0</v>
      </c>
      <c r="AL24" s="1761" t="n">
        <v>0</v>
      </c>
      <c r="AM24" s="1761" t="n">
        <v>0</v>
      </c>
      <c r="AN24" s="515" t="n"/>
      <c r="AO24" s="515" t="n"/>
      <c r="AP24" s="513" t="inlineStr">
        <is>
          <t>1</t>
        </is>
      </c>
      <c r="AQ24" s="513" t="inlineStr">
        <is>
          <t>A-M510</t>
        </is>
      </c>
      <c r="AR24" s="513" t="inlineStr">
        <is>
          <t>1CP</t>
        </is>
      </c>
      <c r="AS24" s="515" t="n"/>
      <c r="AT24" s="517" t="n"/>
    </row>
    <row r="25" ht="12.75" customHeight="1" s="667">
      <c r="B25" s="509">
        <f>B24+1</f>
        <v/>
      </c>
      <c r="C25" s="510" t="inlineStr">
        <is>
          <t>61072c</t>
        </is>
      </c>
      <c r="D25" s="511" t="n">
        <v>61072</v>
      </c>
      <c r="E25" s="511">
        <f>IF(D25="","",IFERROR(VLOOKUP(D25,CCN_Library!$A$4:$B$13,2,FALSE),"NOT IN LIBRARY"))</f>
        <v/>
      </c>
      <c r="F25" s="538">
        <f>LEFT(H25,6)</f>
        <v/>
      </c>
      <c r="G25" s="513" t="inlineStr">
        <is>
          <t>E</t>
        </is>
      </c>
      <c r="H25" s="513" t="inlineStr">
        <is>
          <t>M2826101039</t>
        </is>
      </c>
      <c r="I25" s="513" t="inlineStr">
        <is>
          <t>PERS SPEC</t>
        </is>
      </c>
      <c r="J25" s="513" t="inlineStr">
        <is>
          <t>PS2</t>
        </is>
      </c>
      <c r="K25" s="514" t="inlineStr">
        <is>
          <t>0000</t>
        </is>
      </c>
      <c r="L25" s="513" t="inlineStr">
        <is>
          <t>0000</t>
        </is>
      </c>
      <c r="M25" s="513" t="inlineStr">
        <is>
          <t>N</t>
        </is>
      </c>
      <c r="N25" s="513" t="inlineStr">
        <is>
          <t>E</t>
        </is>
      </c>
      <c r="O25" s="513" t="inlineStr">
        <is>
          <t>A</t>
        </is>
      </c>
      <c r="P25" s="513" t="inlineStr">
        <is>
          <t>A</t>
        </is>
      </c>
      <c r="Q25" s="515" t="n"/>
      <c r="R25" s="513" t="inlineStr">
        <is>
          <t>U</t>
        </is>
      </c>
      <c r="S25" s="513" t="inlineStr">
        <is>
          <t>C</t>
        </is>
      </c>
      <c r="T25" s="515" t="n"/>
      <c r="U25" s="1761" t="n">
        <v>0</v>
      </c>
      <c r="V25" s="1761" t="n">
        <v>0</v>
      </c>
      <c r="W25" s="1761" t="n">
        <v>0</v>
      </c>
      <c r="X25" s="1761" t="n">
        <v>0</v>
      </c>
      <c r="Y25" s="1761" t="n">
        <v>0</v>
      </c>
      <c r="Z25" s="1761" t="n">
        <v>0</v>
      </c>
      <c r="AA25" s="1761" t="n">
        <v>1</v>
      </c>
      <c r="AB25" s="1761" t="n">
        <v>0</v>
      </c>
      <c r="AC25" s="1761" t="n">
        <v>0</v>
      </c>
      <c r="AD25" s="1761" t="n">
        <v>0</v>
      </c>
      <c r="AE25" s="1761" t="n">
        <v>0</v>
      </c>
      <c r="AF25" s="1761" t="n">
        <v>0</v>
      </c>
      <c r="AG25" s="1761" t="n">
        <v>0</v>
      </c>
      <c r="AH25" s="1761" t="n">
        <v>0</v>
      </c>
      <c r="AI25" s="1761" t="n">
        <v>0</v>
      </c>
      <c r="AJ25" s="1761" t="n">
        <v>0</v>
      </c>
      <c r="AK25" s="1761" t="n">
        <v>0</v>
      </c>
      <c r="AL25" s="1761" t="n">
        <v>0</v>
      </c>
      <c r="AM25" s="1761" t="n">
        <v>0</v>
      </c>
      <c r="AN25" s="515" t="n"/>
      <c r="AO25" s="515" t="n"/>
      <c r="AP25" s="513" t="inlineStr">
        <is>
          <t>1</t>
        </is>
      </c>
      <c r="AQ25" s="513" t="inlineStr">
        <is>
          <t>A-M510</t>
        </is>
      </c>
      <c r="AR25" s="513" t="inlineStr">
        <is>
          <t>1CP</t>
        </is>
      </c>
      <c r="AS25" s="515" t="n"/>
      <c r="AT25" s="517" t="n"/>
    </row>
    <row r="26" ht="12.75" customHeight="1" s="667">
      <c r="B26" s="509">
        <f>B25+1</f>
        <v/>
      </c>
      <c r="C26" s="510" t="inlineStr">
        <is>
          <t>61072c</t>
        </is>
      </c>
      <c r="D26" s="511" t="n">
        <v>61072</v>
      </c>
      <c r="E26" s="511">
        <f>IF(D26="","",IFERROR(VLOOKUP(D26,CCN_Library!$A$4:$B$13,2,FALSE),"NOT IN LIBRARY"))</f>
        <v/>
      </c>
      <c r="F26" s="538">
        <f>LEFT(H26,6)</f>
        <v/>
      </c>
      <c r="G26" s="513" t="inlineStr">
        <is>
          <t>E</t>
        </is>
      </c>
      <c r="H26" s="513" t="inlineStr">
        <is>
          <t>M2826101613</t>
        </is>
      </c>
      <c r="I26" s="513" t="inlineStr">
        <is>
          <t>YEOMAN</t>
        </is>
      </c>
      <c r="J26" s="513" t="inlineStr">
        <is>
          <t>YN2</t>
        </is>
      </c>
      <c r="K26" s="514" t="inlineStr">
        <is>
          <t>0000</t>
        </is>
      </c>
      <c r="L26" s="513" t="inlineStr">
        <is>
          <t>0000</t>
        </is>
      </c>
      <c r="M26" s="513" t="inlineStr">
        <is>
          <t>N</t>
        </is>
      </c>
      <c r="N26" s="513" t="inlineStr">
        <is>
          <t>E</t>
        </is>
      </c>
      <c r="O26" s="513" t="inlineStr">
        <is>
          <t>A</t>
        </is>
      </c>
      <c r="P26" s="513" t="inlineStr">
        <is>
          <t>A</t>
        </is>
      </c>
      <c r="Q26" s="515" t="n"/>
      <c r="R26" s="513" t="inlineStr">
        <is>
          <t>U</t>
        </is>
      </c>
      <c r="S26" s="513" t="inlineStr">
        <is>
          <t>C</t>
        </is>
      </c>
      <c r="T26" s="515" t="n"/>
      <c r="U26" s="1761" t="n">
        <v>0</v>
      </c>
      <c r="V26" s="1761" t="n">
        <v>0</v>
      </c>
      <c r="W26" s="1761" t="n">
        <v>0</v>
      </c>
      <c r="X26" s="1761" t="n">
        <v>0</v>
      </c>
      <c r="Y26" s="1761" t="n">
        <v>0</v>
      </c>
      <c r="Z26" s="1761" t="n">
        <v>0</v>
      </c>
      <c r="AA26" s="1761" t="n">
        <v>1</v>
      </c>
      <c r="AB26" s="1761" t="n">
        <v>0</v>
      </c>
      <c r="AC26" s="1761" t="n">
        <v>0</v>
      </c>
      <c r="AD26" s="1761" t="n">
        <v>0</v>
      </c>
      <c r="AE26" s="1761" t="n">
        <v>0</v>
      </c>
      <c r="AF26" s="1761" t="n">
        <v>0</v>
      </c>
      <c r="AG26" s="1761" t="n">
        <v>0</v>
      </c>
      <c r="AH26" s="1761" t="n">
        <v>0</v>
      </c>
      <c r="AI26" s="1761" t="n">
        <v>0</v>
      </c>
      <c r="AJ26" s="1761" t="n">
        <v>0</v>
      </c>
      <c r="AK26" s="1761" t="n">
        <v>0</v>
      </c>
      <c r="AL26" s="1761" t="n">
        <v>0</v>
      </c>
      <c r="AM26" s="1761" t="n">
        <v>0</v>
      </c>
      <c r="AN26" s="515" t="n"/>
      <c r="AO26" s="515" t="n"/>
      <c r="AP26" s="513" t="inlineStr">
        <is>
          <t>1</t>
        </is>
      </c>
      <c r="AQ26" s="513" t="inlineStr">
        <is>
          <t>A-M510</t>
        </is>
      </c>
      <c r="AR26" s="513" t="inlineStr">
        <is>
          <t>1CP</t>
        </is>
      </c>
      <c r="AS26" s="515" t="n"/>
      <c r="AT26" s="517" t="n"/>
    </row>
    <row r="27" ht="12.75" customHeight="1" s="667">
      <c r="B27" s="509">
        <f>B26+1</f>
        <v/>
      </c>
      <c r="C27" s="510" t="inlineStr">
        <is>
          <t>61072c</t>
        </is>
      </c>
      <c r="D27" s="511" t="n">
        <v>61072</v>
      </c>
      <c r="E27" s="511">
        <f>IF(D27="","",IFERROR(VLOOKUP(D27,CCN_Library!$A$4:$B$13,2,FALSE),"NOT IN LIBRARY"))</f>
        <v/>
      </c>
      <c r="F27" s="538">
        <f>LEFT(H27,6)</f>
        <v/>
      </c>
      <c r="G27" s="513" t="inlineStr">
        <is>
          <t>E</t>
        </is>
      </c>
      <c r="H27" s="513" t="inlineStr">
        <is>
          <t>M2826101614</t>
        </is>
      </c>
      <c r="I27" s="513" t="inlineStr">
        <is>
          <t>PERS SPEC</t>
        </is>
      </c>
      <c r="J27" s="513" t="inlineStr">
        <is>
          <t>PS3</t>
        </is>
      </c>
      <c r="K27" s="514" t="inlineStr">
        <is>
          <t>0000</t>
        </is>
      </c>
      <c r="L27" s="513" t="inlineStr">
        <is>
          <t>0000</t>
        </is>
      </c>
      <c r="M27" s="513" t="inlineStr">
        <is>
          <t>N</t>
        </is>
      </c>
      <c r="N27" s="513" t="inlineStr">
        <is>
          <t>E</t>
        </is>
      </c>
      <c r="O27" s="513" t="inlineStr">
        <is>
          <t>A</t>
        </is>
      </c>
      <c r="P27" s="513" t="inlineStr">
        <is>
          <t>A</t>
        </is>
      </c>
      <c r="Q27" s="515" t="n"/>
      <c r="R27" s="513" t="inlineStr">
        <is>
          <t>U</t>
        </is>
      </c>
      <c r="S27" s="513" t="inlineStr">
        <is>
          <t>C</t>
        </is>
      </c>
      <c r="T27" s="515" t="n"/>
      <c r="U27" s="1761" t="n">
        <v>0</v>
      </c>
      <c r="V27" s="1761" t="n">
        <v>0</v>
      </c>
      <c r="W27" s="1761" t="n">
        <v>0</v>
      </c>
      <c r="X27" s="1761" t="n">
        <v>0</v>
      </c>
      <c r="Y27" s="1761" t="n">
        <v>0</v>
      </c>
      <c r="Z27" s="1761" t="n">
        <v>0</v>
      </c>
      <c r="AA27" s="1761" t="n">
        <v>1</v>
      </c>
      <c r="AB27" s="1761" t="n">
        <v>0</v>
      </c>
      <c r="AC27" s="1761" t="n">
        <v>0</v>
      </c>
      <c r="AD27" s="1761" t="n">
        <v>0</v>
      </c>
      <c r="AE27" s="1761" t="n">
        <v>0</v>
      </c>
      <c r="AF27" s="1761" t="n">
        <v>0</v>
      </c>
      <c r="AG27" s="1761" t="n">
        <v>0</v>
      </c>
      <c r="AH27" s="1761" t="n">
        <v>0</v>
      </c>
      <c r="AI27" s="1761" t="n">
        <v>0</v>
      </c>
      <c r="AJ27" s="1761" t="n">
        <v>0</v>
      </c>
      <c r="AK27" s="1761" t="n">
        <v>0</v>
      </c>
      <c r="AL27" s="1761" t="n">
        <v>0</v>
      </c>
      <c r="AM27" s="1761" t="n">
        <v>0</v>
      </c>
      <c r="AN27" s="515" t="n"/>
      <c r="AO27" s="515" t="n"/>
      <c r="AP27" s="513" t="inlineStr">
        <is>
          <t>1</t>
        </is>
      </c>
      <c r="AQ27" s="513" t="inlineStr">
        <is>
          <t>A-M510</t>
        </is>
      </c>
      <c r="AR27" s="513" t="inlineStr">
        <is>
          <t>1CP</t>
        </is>
      </c>
      <c r="AS27" s="515" t="n"/>
      <c r="AT27" s="517" t="n"/>
    </row>
    <row r="28" ht="12.75" customHeight="1" s="667">
      <c r="B28" s="509">
        <f>B27+1</f>
        <v/>
      </c>
      <c r="C28" s="510" t="inlineStr">
        <is>
          <t>61072c</t>
        </is>
      </c>
      <c r="D28" s="511" t="n">
        <v>61072</v>
      </c>
      <c r="E28" s="511">
        <f>IF(D28="","",IFERROR(VLOOKUP(D28,CCN_Library!$A$4:$B$13,2,FALSE),"NOT IN LIBRARY"))</f>
        <v/>
      </c>
      <c r="F28" s="538">
        <f>LEFT(H28,6)</f>
        <v/>
      </c>
      <c r="G28" s="513" t="inlineStr">
        <is>
          <t>E</t>
        </is>
      </c>
      <c r="H28" s="513" t="inlineStr">
        <is>
          <t>M2826101426</t>
        </is>
      </c>
      <c r="I28" s="513" t="inlineStr">
        <is>
          <t>CASUALTY REPORTING COORDINATOR</t>
        </is>
      </c>
      <c r="J28" s="513" t="inlineStr">
        <is>
          <t>LCPL</t>
        </is>
      </c>
      <c r="K28" s="514" t="inlineStr">
        <is>
          <t>0111</t>
        </is>
      </c>
      <c r="L28" s="513" t="inlineStr">
        <is>
          <t>0111</t>
        </is>
      </c>
      <c r="M28" s="513" t="inlineStr">
        <is>
          <t>M</t>
        </is>
      </c>
      <c r="N28" s="513" t="inlineStr">
        <is>
          <t>E</t>
        </is>
      </c>
      <c r="O28" s="513" t="inlineStr">
        <is>
          <t>A</t>
        </is>
      </c>
      <c r="P28" s="513" t="inlineStr">
        <is>
          <t>A</t>
        </is>
      </c>
      <c r="Q28" s="515" t="n"/>
      <c r="R28" s="513" t="inlineStr">
        <is>
          <t>U</t>
        </is>
      </c>
      <c r="S28" s="513" t="inlineStr">
        <is>
          <t>M</t>
        </is>
      </c>
      <c r="T28" s="515" t="n"/>
      <c r="U28" s="1761" t="n">
        <v>0</v>
      </c>
      <c r="V28" s="1761" t="n">
        <v>1</v>
      </c>
      <c r="W28" s="1761" t="n">
        <v>0</v>
      </c>
      <c r="X28" s="1761" t="n">
        <v>0</v>
      </c>
      <c r="Y28" s="1761" t="n">
        <v>0</v>
      </c>
      <c r="Z28" s="1761" t="n">
        <v>0</v>
      </c>
      <c r="AA28" s="1761" t="n">
        <v>0</v>
      </c>
      <c r="AB28" s="1761" t="n">
        <v>0</v>
      </c>
      <c r="AC28" s="1761" t="n">
        <v>0</v>
      </c>
      <c r="AD28" s="1761" t="n">
        <v>0</v>
      </c>
      <c r="AE28" s="1761" t="n">
        <v>0</v>
      </c>
      <c r="AF28" s="1761" t="n">
        <v>0</v>
      </c>
      <c r="AG28" s="1761" t="n">
        <v>0</v>
      </c>
      <c r="AH28" s="1761" t="n">
        <v>0</v>
      </c>
      <c r="AI28" s="1761" t="n">
        <v>0</v>
      </c>
      <c r="AJ28" s="1761" t="n">
        <v>0</v>
      </c>
      <c r="AK28" s="1761" t="n">
        <v>0</v>
      </c>
      <c r="AL28" s="1761" t="n">
        <v>0</v>
      </c>
      <c r="AM28" s="1761" t="n">
        <v>0</v>
      </c>
      <c r="AN28" s="515" t="n"/>
      <c r="AO28" s="515" t="n"/>
      <c r="AP28" s="513" t="inlineStr">
        <is>
          <t>1</t>
        </is>
      </c>
      <c r="AQ28" s="513" t="inlineStr">
        <is>
          <t>A-M510</t>
        </is>
      </c>
      <c r="AR28" s="513" t="inlineStr">
        <is>
          <t>1CP</t>
        </is>
      </c>
      <c r="AS28" s="515" t="n"/>
      <c r="AT28" s="517" t="n"/>
    </row>
    <row r="29" ht="12.75" customHeight="1" s="667">
      <c r="B29" s="709">
        <f>B28+1</f>
        <v/>
      </c>
      <c r="C29" s="701" t="inlineStr">
        <is>
          <t>61072o</t>
        </is>
      </c>
      <c r="D29" s="519" t="n">
        <v>61072</v>
      </c>
      <c r="E29" s="519" t="n"/>
      <c r="F29" s="520">
        <f>LEFT(H29,6)</f>
        <v/>
      </c>
      <c r="G29" s="521" t="inlineStr">
        <is>
          <t>D</t>
        </is>
      </c>
      <c r="H29" s="521" t="inlineStr">
        <is>
          <t>M2826101040</t>
        </is>
      </c>
      <c r="I29" s="521" t="inlineStr">
        <is>
          <t>S-2/S-3</t>
        </is>
      </c>
      <c r="J29" s="522" t="n"/>
      <c r="K29" s="522" t="n"/>
      <c r="L29" s="522" t="n"/>
      <c r="M29" s="522" t="n"/>
      <c r="N29" s="522" t="n"/>
      <c r="O29" s="522" t="n"/>
      <c r="P29" s="522" t="n"/>
      <c r="Q29" s="522" t="n"/>
      <c r="R29" s="522" t="n"/>
      <c r="S29" s="522" t="n"/>
      <c r="T29" s="522" t="n"/>
      <c r="U29" s="1762" t="n">
        <v>0</v>
      </c>
      <c r="V29" s="1762" t="n">
        <v>0</v>
      </c>
      <c r="W29" s="1762" t="n">
        <v>0</v>
      </c>
      <c r="X29" s="1762" t="n">
        <v>0</v>
      </c>
      <c r="Y29" s="1762" t="n">
        <v>0</v>
      </c>
      <c r="Z29" s="1762" t="n">
        <v>0</v>
      </c>
      <c r="AA29" s="1762" t="n">
        <v>0</v>
      </c>
      <c r="AB29" s="1762" t="n">
        <v>0</v>
      </c>
      <c r="AC29" s="1762" t="n">
        <v>0</v>
      </c>
      <c r="AD29" s="1762" t="n">
        <v>0</v>
      </c>
      <c r="AE29" s="1762" t="n">
        <v>0</v>
      </c>
      <c r="AF29" s="1762" t="n">
        <v>0</v>
      </c>
      <c r="AG29" s="1762" t="n">
        <v>0</v>
      </c>
      <c r="AH29" s="1762" t="n">
        <v>0</v>
      </c>
      <c r="AI29" s="1762" t="n">
        <v>0</v>
      </c>
      <c r="AJ29" s="1762" t="n">
        <v>0</v>
      </c>
      <c r="AK29" s="1762" t="n">
        <v>0</v>
      </c>
      <c r="AL29" s="1762" t="n">
        <v>0</v>
      </c>
      <c r="AM29" s="1762" t="n">
        <v>0</v>
      </c>
      <c r="AN29" s="522" t="n"/>
      <c r="AO29" s="522" t="n"/>
      <c r="AP29" s="522" t="n"/>
      <c r="AQ29" s="522" t="n"/>
      <c r="AR29" s="522" t="n"/>
      <c r="AS29" s="522" t="n"/>
      <c r="AT29" s="524" t="n"/>
    </row>
    <row r="30" ht="12.75" customHeight="1" s="667">
      <c r="B30" s="509">
        <f>B29+1</f>
        <v/>
      </c>
      <c r="C30" s="510" t="inlineStr">
        <is>
          <t>61072o</t>
        </is>
      </c>
      <c r="D30" s="511" t="n">
        <v>61072</v>
      </c>
      <c r="E30" s="511">
        <f>IF(D30="","",IFERROR(VLOOKUP(D30,CCN_Library!$A$4:$B$13,2,FALSE),"NOT IN LIBRARY"))</f>
        <v/>
      </c>
      <c r="F30" s="538">
        <f>LEFT(H30,6)</f>
        <v/>
      </c>
      <c r="G30" s="513" t="inlineStr">
        <is>
          <t>E</t>
        </is>
      </c>
      <c r="H30" s="513" t="inlineStr">
        <is>
          <t>M2826101597</t>
        </is>
      </c>
      <c r="I30" s="513" t="inlineStr">
        <is>
          <t>S-2/3 OFFICER</t>
        </is>
      </c>
      <c r="J30" s="513" t="inlineStr">
        <is>
          <t>LCDR</t>
        </is>
      </c>
      <c r="K30" s="514" t="inlineStr">
        <is>
          <t>2300</t>
        </is>
      </c>
      <c r="L30" s="513" t="inlineStr">
        <is>
          <t>2300</t>
        </is>
      </c>
      <c r="M30" s="513" t="inlineStr">
        <is>
          <t>N</t>
        </is>
      </c>
      <c r="N30" s="513" t="inlineStr">
        <is>
          <t>O</t>
        </is>
      </c>
      <c r="O30" s="513" t="inlineStr">
        <is>
          <t>A</t>
        </is>
      </c>
      <c r="P30" s="513" t="inlineStr">
        <is>
          <t>A</t>
        </is>
      </c>
      <c r="Q30" s="515" t="n"/>
      <c r="R30" s="513" t="inlineStr">
        <is>
          <t>U</t>
        </is>
      </c>
      <c r="S30" s="513" t="inlineStr">
        <is>
          <t>P</t>
        </is>
      </c>
      <c r="T30" s="515" t="n"/>
      <c r="U30" s="1761" t="n">
        <v>0</v>
      </c>
      <c r="V30" s="1761" t="n">
        <v>0</v>
      </c>
      <c r="W30" s="1761" t="n">
        <v>0</v>
      </c>
      <c r="X30" s="1761" t="n">
        <v>0</v>
      </c>
      <c r="Y30" s="1761" t="n">
        <v>0</v>
      </c>
      <c r="Z30" s="1761" t="n">
        <v>1</v>
      </c>
      <c r="AA30" s="1761" t="n">
        <v>0</v>
      </c>
      <c r="AB30" s="1761" t="n">
        <v>0</v>
      </c>
      <c r="AC30" s="1761" t="n">
        <v>0</v>
      </c>
      <c r="AD30" s="1761" t="n">
        <v>0</v>
      </c>
      <c r="AE30" s="1761" t="n">
        <v>0</v>
      </c>
      <c r="AF30" s="1761" t="n">
        <v>0</v>
      </c>
      <c r="AG30" s="1761" t="n">
        <v>0</v>
      </c>
      <c r="AH30" s="1761" t="n">
        <v>0</v>
      </c>
      <c r="AI30" s="1761" t="n">
        <v>0</v>
      </c>
      <c r="AJ30" s="1761" t="n">
        <v>0</v>
      </c>
      <c r="AK30" s="1761" t="n">
        <v>0</v>
      </c>
      <c r="AL30" s="1761" t="n">
        <v>0</v>
      </c>
      <c r="AM30" s="1761" t="n">
        <v>0</v>
      </c>
      <c r="AN30" s="515" t="n"/>
      <c r="AO30" s="515" t="n"/>
      <c r="AP30" s="513" t="inlineStr">
        <is>
          <t>1</t>
        </is>
      </c>
      <c r="AQ30" s="513" t="inlineStr">
        <is>
          <t>A-M510</t>
        </is>
      </c>
      <c r="AR30" s="513" t="inlineStr">
        <is>
          <t>1CP</t>
        </is>
      </c>
      <c r="AS30" s="515" t="n"/>
      <c r="AT30" s="517" t="n"/>
    </row>
    <row r="31" ht="12.75" customHeight="1" s="667">
      <c r="B31" s="509">
        <f>B30+1</f>
        <v/>
      </c>
      <c r="C31" s="510" t="inlineStr">
        <is>
          <t>61072o</t>
        </is>
      </c>
      <c r="D31" s="511" t="n">
        <v>61072</v>
      </c>
      <c r="E31" s="511">
        <f>IF(D31="","",IFERROR(VLOOKUP(D31,CCN_Library!$A$4:$B$13,2,FALSE),"NOT IN LIBRARY"))</f>
        <v/>
      </c>
      <c r="F31" s="538">
        <f>LEFT(H31,6)</f>
        <v/>
      </c>
      <c r="G31" s="513" t="inlineStr">
        <is>
          <t>E</t>
        </is>
      </c>
      <c r="H31" s="513" t="inlineStr">
        <is>
          <t>M2826101042</t>
        </is>
      </c>
      <c r="I31" s="513" t="inlineStr">
        <is>
          <t>FLD MED TECH</t>
        </is>
      </c>
      <c r="J31" s="513" t="inlineStr">
        <is>
          <t>HMC</t>
        </is>
      </c>
      <c r="K31" s="514" t="inlineStr">
        <is>
          <t>L03A</t>
        </is>
      </c>
      <c r="L31" s="513" t="inlineStr">
        <is>
          <t>L03A</t>
        </is>
      </c>
      <c r="M31" s="513" t="inlineStr">
        <is>
          <t>N</t>
        </is>
      </c>
      <c r="N31" s="513" t="inlineStr">
        <is>
          <t>E</t>
        </is>
      </c>
      <c r="O31" s="513" t="inlineStr">
        <is>
          <t>A</t>
        </is>
      </c>
      <c r="P31" s="513" t="inlineStr">
        <is>
          <t>A</t>
        </is>
      </c>
      <c r="Q31" s="515" t="n"/>
      <c r="R31" s="513" t="inlineStr">
        <is>
          <t>U</t>
        </is>
      </c>
      <c r="S31" s="513" t="inlineStr">
        <is>
          <t>P</t>
        </is>
      </c>
      <c r="T31" s="515" t="n"/>
      <c r="U31" s="1761" t="n">
        <v>0</v>
      </c>
      <c r="V31" s="1761" t="n">
        <v>0</v>
      </c>
      <c r="W31" s="1761" t="n">
        <v>0</v>
      </c>
      <c r="X31" s="1761" t="n">
        <v>0</v>
      </c>
      <c r="Y31" s="1761" t="n">
        <v>0</v>
      </c>
      <c r="Z31" s="1761" t="n">
        <v>0</v>
      </c>
      <c r="AA31" s="1761" t="n">
        <v>1</v>
      </c>
      <c r="AB31" s="1761" t="n">
        <v>0</v>
      </c>
      <c r="AC31" s="1761" t="n">
        <v>0</v>
      </c>
      <c r="AD31" s="1761" t="n">
        <v>0</v>
      </c>
      <c r="AE31" s="1761" t="n">
        <v>0</v>
      </c>
      <c r="AF31" s="1761" t="n">
        <v>0</v>
      </c>
      <c r="AG31" s="1761" t="n">
        <v>0</v>
      </c>
      <c r="AH31" s="1761" t="n">
        <v>0</v>
      </c>
      <c r="AI31" s="1761" t="n">
        <v>0</v>
      </c>
      <c r="AJ31" s="1761" t="n">
        <v>0</v>
      </c>
      <c r="AK31" s="1761" t="n">
        <v>0</v>
      </c>
      <c r="AL31" s="1761" t="n">
        <v>0</v>
      </c>
      <c r="AM31" s="1761" t="n">
        <v>0</v>
      </c>
      <c r="AN31" s="515" t="n"/>
      <c r="AO31" s="515" t="n"/>
      <c r="AP31" s="513" t="inlineStr">
        <is>
          <t>1</t>
        </is>
      </c>
      <c r="AQ31" s="513" t="inlineStr">
        <is>
          <t>A-M510</t>
        </is>
      </c>
      <c r="AR31" s="513" t="inlineStr">
        <is>
          <t>1CP</t>
        </is>
      </c>
      <c r="AS31" s="515" t="n"/>
      <c r="AT31" s="517" t="n"/>
    </row>
    <row r="32" ht="12.75" customHeight="1" s="667">
      <c r="B32" s="509">
        <f>B31+1</f>
        <v/>
      </c>
      <c r="C32" s="510" t="inlineStr">
        <is>
          <t>61072o</t>
        </is>
      </c>
      <c r="D32" s="511" t="n">
        <v>61072</v>
      </c>
      <c r="E32" s="511">
        <f>IF(D32="","",IFERROR(VLOOKUP(D32,CCN_Library!$A$4:$B$13,2,FALSE),"NOT IN LIBRARY"))</f>
        <v/>
      </c>
      <c r="F32" s="538">
        <f>LEFT(H32,6)</f>
        <v/>
      </c>
      <c r="G32" s="513" t="inlineStr">
        <is>
          <t>E</t>
        </is>
      </c>
      <c r="H32" s="513" t="inlineStr">
        <is>
          <t>M2826101043</t>
        </is>
      </c>
      <c r="I32" s="513" t="inlineStr">
        <is>
          <t>FLD MED TECH</t>
        </is>
      </c>
      <c r="J32" s="513" t="inlineStr">
        <is>
          <t>HM1</t>
        </is>
      </c>
      <c r="K32" s="514" t="inlineStr">
        <is>
          <t>L03A</t>
        </is>
      </c>
      <c r="L32" s="513" t="inlineStr">
        <is>
          <t>L03A</t>
        </is>
      </c>
      <c r="M32" s="513" t="inlineStr">
        <is>
          <t>N</t>
        </is>
      </c>
      <c r="N32" s="513" t="inlineStr">
        <is>
          <t>E</t>
        </is>
      </c>
      <c r="O32" s="513" t="inlineStr">
        <is>
          <t>A</t>
        </is>
      </c>
      <c r="P32" s="513" t="inlineStr">
        <is>
          <t>A</t>
        </is>
      </c>
      <c r="Q32" s="515" t="n"/>
      <c r="R32" s="513" t="inlineStr">
        <is>
          <t>U</t>
        </is>
      </c>
      <c r="S32" s="513" t="inlineStr">
        <is>
          <t>P</t>
        </is>
      </c>
      <c r="T32" s="515" t="n"/>
      <c r="U32" s="1761" t="n">
        <v>0</v>
      </c>
      <c r="V32" s="1761" t="n">
        <v>0</v>
      </c>
      <c r="W32" s="1761" t="n">
        <v>0</v>
      </c>
      <c r="X32" s="1761" t="n">
        <v>0</v>
      </c>
      <c r="Y32" s="1761" t="n">
        <v>0</v>
      </c>
      <c r="Z32" s="1761" t="n">
        <v>0</v>
      </c>
      <c r="AA32" s="1761" t="n">
        <v>1</v>
      </c>
      <c r="AB32" s="1761" t="n">
        <v>0</v>
      </c>
      <c r="AC32" s="1761" t="n">
        <v>0</v>
      </c>
      <c r="AD32" s="1761" t="n">
        <v>0</v>
      </c>
      <c r="AE32" s="1761" t="n">
        <v>0</v>
      </c>
      <c r="AF32" s="1761" t="n">
        <v>0</v>
      </c>
      <c r="AG32" s="1761" t="n">
        <v>0</v>
      </c>
      <c r="AH32" s="1761" t="n">
        <v>0</v>
      </c>
      <c r="AI32" s="1761" t="n">
        <v>0</v>
      </c>
      <c r="AJ32" s="1761" t="n">
        <v>0</v>
      </c>
      <c r="AK32" s="1761" t="n">
        <v>0</v>
      </c>
      <c r="AL32" s="1761" t="n">
        <v>0</v>
      </c>
      <c r="AM32" s="1761" t="n">
        <v>0</v>
      </c>
      <c r="AN32" s="515" t="n"/>
      <c r="AO32" s="515" t="n"/>
      <c r="AP32" s="513" t="inlineStr">
        <is>
          <t>1</t>
        </is>
      </c>
      <c r="AQ32" s="513" t="inlineStr">
        <is>
          <t>A-M510</t>
        </is>
      </c>
      <c r="AR32" s="513" t="inlineStr">
        <is>
          <t>1CP</t>
        </is>
      </c>
      <c r="AS32" s="515" t="n"/>
      <c r="AT32" s="517" t="n"/>
    </row>
    <row r="33" ht="12.75" customHeight="1" s="667">
      <c r="B33" s="509">
        <f>B32+1</f>
        <v/>
      </c>
      <c r="C33" s="510" t="inlineStr">
        <is>
          <t>61072o</t>
        </is>
      </c>
      <c r="D33" s="511" t="n">
        <v>61072</v>
      </c>
      <c r="E33" s="511">
        <f>IF(D33="","",IFERROR(VLOOKUP(D33,CCN_Library!$A$4:$B$13,2,FALSE),"NOT IN LIBRARY"))</f>
        <v/>
      </c>
      <c r="F33" s="538">
        <f>LEFT(H33,6)</f>
        <v/>
      </c>
      <c r="G33" s="513" t="inlineStr">
        <is>
          <t>E</t>
        </is>
      </c>
      <c r="H33" s="513" t="inlineStr">
        <is>
          <t>M2826101044</t>
        </is>
      </c>
      <c r="I33" s="513" t="inlineStr">
        <is>
          <t>ASSISTANT S-3/OPERATIONS OFFICER</t>
        </is>
      </c>
      <c r="J33" s="513" t="inlineStr">
        <is>
          <t>LT</t>
        </is>
      </c>
      <c r="K33" s="514" t="inlineStr">
        <is>
          <t>2300</t>
        </is>
      </c>
      <c r="L33" s="513" t="inlineStr">
        <is>
          <t>2300</t>
        </is>
      </c>
      <c r="M33" s="513" t="inlineStr">
        <is>
          <t>N</t>
        </is>
      </c>
      <c r="N33" s="513" t="inlineStr">
        <is>
          <t>O</t>
        </is>
      </c>
      <c r="O33" s="513" t="inlineStr">
        <is>
          <t>A</t>
        </is>
      </c>
      <c r="P33" s="513" t="inlineStr">
        <is>
          <t>A</t>
        </is>
      </c>
      <c r="Q33" s="515" t="n"/>
      <c r="R33" s="513" t="inlineStr">
        <is>
          <t>U</t>
        </is>
      </c>
      <c r="S33" s="513" t="inlineStr">
        <is>
          <t>P</t>
        </is>
      </c>
      <c r="T33" s="515" t="n"/>
      <c r="U33" s="1761" t="n">
        <v>0</v>
      </c>
      <c r="V33" s="1761" t="n">
        <v>0</v>
      </c>
      <c r="W33" s="1761" t="n">
        <v>0</v>
      </c>
      <c r="X33" s="1761" t="n">
        <v>0</v>
      </c>
      <c r="Y33" s="1761" t="n">
        <v>0</v>
      </c>
      <c r="Z33" s="1761" t="n">
        <v>1</v>
      </c>
      <c r="AA33" s="1761" t="n">
        <v>0</v>
      </c>
      <c r="AB33" s="1761" t="n">
        <v>0</v>
      </c>
      <c r="AC33" s="1761" t="n">
        <v>0</v>
      </c>
      <c r="AD33" s="1761" t="n">
        <v>0</v>
      </c>
      <c r="AE33" s="1761" t="n">
        <v>0</v>
      </c>
      <c r="AF33" s="1761" t="n">
        <v>0</v>
      </c>
      <c r="AG33" s="1761" t="n">
        <v>0</v>
      </c>
      <c r="AH33" s="1761" t="n">
        <v>0</v>
      </c>
      <c r="AI33" s="1761" t="n">
        <v>0</v>
      </c>
      <c r="AJ33" s="1761" t="n">
        <v>0</v>
      </c>
      <c r="AK33" s="1761" t="n">
        <v>0</v>
      </c>
      <c r="AL33" s="1761" t="n">
        <v>0</v>
      </c>
      <c r="AM33" s="1761" t="n">
        <v>0</v>
      </c>
      <c r="AN33" s="515" t="n"/>
      <c r="AO33" s="515" t="n"/>
      <c r="AP33" s="513" t="inlineStr">
        <is>
          <t>1</t>
        </is>
      </c>
      <c r="AQ33" s="513" t="inlineStr">
        <is>
          <t>A-M510</t>
        </is>
      </c>
      <c r="AR33" s="513" t="inlineStr">
        <is>
          <t>1CP</t>
        </is>
      </c>
      <c r="AS33" s="515" t="n"/>
      <c r="AT33" s="525" t="n"/>
    </row>
    <row r="34" ht="12.75" customHeight="1" s="667">
      <c r="B34" s="509">
        <f>B33+1</f>
        <v/>
      </c>
      <c r="C34" s="510" t="inlineStr">
        <is>
          <t>61072o</t>
        </is>
      </c>
      <c r="D34" s="511" t="n">
        <v>61072</v>
      </c>
      <c r="E34" s="511">
        <f>IF(D34="","",IFERROR(VLOOKUP(D34,CCN_Library!$A$4:$B$13,2,FALSE),"NOT IN LIBRARY"))</f>
        <v/>
      </c>
      <c r="F34" s="538">
        <f>LEFT(H34,6)</f>
        <v/>
      </c>
      <c r="G34" s="513" t="inlineStr">
        <is>
          <t>E</t>
        </is>
      </c>
      <c r="H34" s="513" t="inlineStr">
        <is>
          <t>M2826101045</t>
        </is>
      </c>
      <c r="I34" s="513" t="inlineStr">
        <is>
          <t>FLD MED TECH</t>
        </is>
      </c>
      <c r="J34" s="513" t="inlineStr">
        <is>
          <t>HMC</t>
        </is>
      </c>
      <c r="K34" s="514" t="inlineStr">
        <is>
          <t>L03A</t>
        </is>
      </c>
      <c r="L34" s="513" t="inlineStr">
        <is>
          <t>L03A</t>
        </is>
      </c>
      <c r="M34" s="513" t="inlineStr">
        <is>
          <t>N</t>
        </is>
      </c>
      <c r="N34" s="513" t="inlineStr">
        <is>
          <t>E</t>
        </is>
      </c>
      <c r="O34" s="513" t="inlineStr">
        <is>
          <t>A</t>
        </is>
      </c>
      <c r="P34" s="513" t="inlineStr">
        <is>
          <t>A</t>
        </is>
      </c>
      <c r="Q34" s="515" t="n"/>
      <c r="R34" s="513" t="inlineStr">
        <is>
          <t>U</t>
        </is>
      </c>
      <c r="S34" s="513" t="inlineStr">
        <is>
          <t>P</t>
        </is>
      </c>
      <c r="T34" s="515" t="n"/>
      <c r="U34" s="1761" t="n">
        <v>0</v>
      </c>
      <c r="V34" s="1761" t="n">
        <v>0</v>
      </c>
      <c r="W34" s="1761" t="n">
        <v>0</v>
      </c>
      <c r="X34" s="1761" t="n">
        <v>0</v>
      </c>
      <c r="Y34" s="1761" t="n">
        <v>0</v>
      </c>
      <c r="Z34" s="1761" t="n">
        <v>0</v>
      </c>
      <c r="AA34" s="1761" t="n">
        <v>1</v>
      </c>
      <c r="AB34" s="1761" t="n">
        <v>0</v>
      </c>
      <c r="AC34" s="1761" t="n">
        <v>0</v>
      </c>
      <c r="AD34" s="1761" t="n">
        <v>0</v>
      </c>
      <c r="AE34" s="1761" t="n">
        <v>0</v>
      </c>
      <c r="AF34" s="1761" t="n">
        <v>0</v>
      </c>
      <c r="AG34" s="1761" t="n">
        <v>0</v>
      </c>
      <c r="AH34" s="1761" t="n">
        <v>0</v>
      </c>
      <c r="AI34" s="1761" t="n">
        <v>0</v>
      </c>
      <c r="AJ34" s="1761" t="n">
        <v>0</v>
      </c>
      <c r="AK34" s="1761" t="n">
        <v>0</v>
      </c>
      <c r="AL34" s="1761" t="n">
        <v>0</v>
      </c>
      <c r="AM34" s="1761" t="n">
        <v>0</v>
      </c>
      <c r="AN34" s="515" t="n"/>
      <c r="AO34" s="515" t="n"/>
      <c r="AP34" s="513" t="inlineStr">
        <is>
          <t>1</t>
        </is>
      </c>
      <c r="AQ34" s="513" t="inlineStr">
        <is>
          <t>A-M510</t>
        </is>
      </c>
      <c r="AR34" s="513" t="inlineStr">
        <is>
          <t>1CP</t>
        </is>
      </c>
      <c r="AS34" s="515" t="n"/>
      <c r="AT34" s="517" t="n"/>
    </row>
    <row r="35" ht="12.75" customHeight="1" s="667">
      <c r="B35" s="509">
        <f>B34+1</f>
        <v/>
      </c>
      <c r="C35" s="510" t="inlineStr">
        <is>
          <t>61072c</t>
        </is>
      </c>
      <c r="D35" s="511" t="n">
        <v>61072</v>
      </c>
      <c r="E35" s="511">
        <f>IF(D35="","",IFERROR(VLOOKUP(D35,CCN_Library!$A$4:$B$13,2,FALSE),"NOT IN LIBRARY"))</f>
        <v/>
      </c>
      <c r="F35" s="538">
        <f>LEFT(H35,6)</f>
        <v/>
      </c>
      <c r="G35" s="513" t="inlineStr">
        <is>
          <t>E</t>
        </is>
      </c>
      <c r="H35" s="513" t="inlineStr">
        <is>
          <t>M2826101046</t>
        </is>
      </c>
      <c r="I35" s="513" t="inlineStr">
        <is>
          <t>FLD MED TECH</t>
        </is>
      </c>
      <c r="J35" s="513" t="inlineStr">
        <is>
          <t>HM2</t>
        </is>
      </c>
      <c r="K35" s="514" t="inlineStr">
        <is>
          <t>L03A</t>
        </is>
      </c>
      <c r="L35" s="513" t="inlineStr">
        <is>
          <t>L03A</t>
        </is>
      </c>
      <c r="M35" s="513" t="inlineStr">
        <is>
          <t>N</t>
        </is>
      </c>
      <c r="N35" s="513" t="inlineStr">
        <is>
          <t>E</t>
        </is>
      </c>
      <c r="O35" s="513" t="inlineStr">
        <is>
          <t>A</t>
        </is>
      </c>
      <c r="P35" s="513" t="inlineStr">
        <is>
          <t>A</t>
        </is>
      </c>
      <c r="Q35" s="515" t="n"/>
      <c r="R35" s="513" t="inlineStr">
        <is>
          <t>U</t>
        </is>
      </c>
      <c r="S35" s="513" t="inlineStr">
        <is>
          <t>C</t>
        </is>
      </c>
      <c r="T35" s="515" t="n"/>
      <c r="U35" s="1761" t="n">
        <v>0</v>
      </c>
      <c r="V35" s="1761" t="n">
        <v>0</v>
      </c>
      <c r="W35" s="1761" t="n">
        <v>0</v>
      </c>
      <c r="X35" s="1761" t="n">
        <v>0</v>
      </c>
      <c r="Y35" s="1761" t="n">
        <v>0</v>
      </c>
      <c r="Z35" s="1761" t="n">
        <v>0</v>
      </c>
      <c r="AA35" s="1761" t="n">
        <v>1</v>
      </c>
      <c r="AB35" s="1761" t="n">
        <v>0</v>
      </c>
      <c r="AC35" s="1761" t="n">
        <v>0</v>
      </c>
      <c r="AD35" s="1761" t="n">
        <v>0</v>
      </c>
      <c r="AE35" s="1761" t="n">
        <v>0</v>
      </c>
      <c r="AF35" s="1761" t="n">
        <v>0</v>
      </c>
      <c r="AG35" s="1761" t="n">
        <v>0</v>
      </c>
      <c r="AH35" s="1761" t="n">
        <v>0</v>
      </c>
      <c r="AI35" s="1761" t="n">
        <v>0</v>
      </c>
      <c r="AJ35" s="1761" t="n">
        <v>0</v>
      </c>
      <c r="AK35" s="1761" t="n">
        <v>0</v>
      </c>
      <c r="AL35" s="1761" t="n">
        <v>0</v>
      </c>
      <c r="AM35" s="1761" t="n">
        <v>0</v>
      </c>
      <c r="AN35" s="515" t="n"/>
      <c r="AO35" s="515" t="n"/>
      <c r="AP35" s="513" t="inlineStr">
        <is>
          <t>1</t>
        </is>
      </c>
      <c r="AQ35" s="513" t="inlineStr">
        <is>
          <t>A-M510</t>
        </is>
      </c>
      <c r="AR35" s="513" t="inlineStr">
        <is>
          <t>1CP</t>
        </is>
      </c>
      <c r="AS35" s="515" t="n"/>
      <c r="AT35" s="517" t="n"/>
    </row>
    <row r="36" ht="12.75" customHeight="1" s="667">
      <c r="B36" s="509">
        <f>B35+1</f>
        <v/>
      </c>
      <c r="C36" s="510" t="inlineStr">
        <is>
          <t>61072c</t>
        </is>
      </c>
      <c r="D36" s="511" t="n">
        <v>61072</v>
      </c>
      <c r="E36" s="511">
        <f>IF(D36="","",IFERROR(VLOOKUP(D36,CCN_Library!$A$4:$B$13,2,FALSE),"NOT IN LIBRARY"))</f>
        <v/>
      </c>
      <c r="F36" s="538">
        <f>LEFT(H36,6)</f>
        <v/>
      </c>
      <c r="G36" s="513" t="inlineStr">
        <is>
          <t>E</t>
        </is>
      </c>
      <c r="H36" s="513" t="inlineStr">
        <is>
          <t>M2826101047</t>
        </is>
      </c>
      <c r="I36" s="513" t="inlineStr">
        <is>
          <t>FLD MED TECH</t>
        </is>
      </c>
      <c r="J36" s="513" t="inlineStr">
        <is>
          <t>HM2</t>
        </is>
      </c>
      <c r="K36" s="514" t="inlineStr">
        <is>
          <t>L03A</t>
        </is>
      </c>
      <c r="L36" s="513" t="inlineStr">
        <is>
          <t>L03A</t>
        </is>
      </c>
      <c r="M36" s="513" t="inlineStr">
        <is>
          <t>N</t>
        </is>
      </c>
      <c r="N36" s="513" t="inlineStr">
        <is>
          <t>E</t>
        </is>
      </c>
      <c r="O36" s="513" t="inlineStr">
        <is>
          <t>A</t>
        </is>
      </c>
      <c r="P36" s="513" t="inlineStr">
        <is>
          <t>A</t>
        </is>
      </c>
      <c r="Q36" s="515" t="n"/>
      <c r="R36" s="513" t="inlineStr">
        <is>
          <t>U</t>
        </is>
      </c>
      <c r="S36" s="513" t="inlineStr">
        <is>
          <t>C</t>
        </is>
      </c>
      <c r="T36" s="515" t="n"/>
      <c r="U36" s="1761" t="n">
        <v>0</v>
      </c>
      <c r="V36" s="1761" t="n">
        <v>0</v>
      </c>
      <c r="W36" s="1761" t="n">
        <v>0</v>
      </c>
      <c r="X36" s="1761" t="n">
        <v>0</v>
      </c>
      <c r="Y36" s="1761" t="n">
        <v>0</v>
      </c>
      <c r="Z36" s="1761" t="n">
        <v>0</v>
      </c>
      <c r="AA36" s="1761" t="n">
        <v>1</v>
      </c>
      <c r="AB36" s="1761" t="n">
        <v>0</v>
      </c>
      <c r="AC36" s="1761" t="n">
        <v>0</v>
      </c>
      <c r="AD36" s="1761" t="n">
        <v>0</v>
      </c>
      <c r="AE36" s="1761" t="n">
        <v>0</v>
      </c>
      <c r="AF36" s="1761" t="n">
        <v>0</v>
      </c>
      <c r="AG36" s="1761" t="n">
        <v>0</v>
      </c>
      <c r="AH36" s="1761" t="n">
        <v>0</v>
      </c>
      <c r="AI36" s="1761" t="n">
        <v>0</v>
      </c>
      <c r="AJ36" s="1761" t="n">
        <v>0</v>
      </c>
      <c r="AK36" s="1761" t="n">
        <v>0</v>
      </c>
      <c r="AL36" s="1761" t="n">
        <v>0</v>
      </c>
      <c r="AM36" s="1761" t="n">
        <v>0</v>
      </c>
      <c r="AN36" s="515" t="n"/>
      <c r="AO36" s="515" t="n"/>
      <c r="AP36" s="513" t="inlineStr">
        <is>
          <t>1</t>
        </is>
      </c>
      <c r="AQ36" s="513" t="inlineStr">
        <is>
          <t>A-M510</t>
        </is>
      </c>
      <c r="AR36" s="513" t="inlineStr">
        <is>
          <t>1CP</t>
        </is>
      </c>
      <c r="AS36" s="515" t="n"/>
      <c r="AT36" s="517" t="n"/>
    </row>
    <row r="37" ht="12.75" customHeight="1" s="667">
      <c r="B37" s="509">
        <f>B36+1</f>
        <v/>
      </c>
      <c r="C37" s="510" t="inlineStr">
        <is>
          <t>61072o</t>
        </is>
      </c>
      <c r="D37" s="511" t="n">
        <v>61072</v>
      </c>
      <c r="E37" s="511">
        <f>IF(D37="","",IFERROR(VLOOKUP(D37,CCN_Library!$A$4:$B$13,2,FALSE),"NOT IN LIBRARY"))</f>
        <v/>
      </c>
      <c r="F37" s="538">
        <f>LEFT(H37,6)</f>
        <v/>
      </c>
      <c r="G37" s="513" t="inlineStr">
        <is>
          <t>E</t>
        </is>
      </c>
      <c r="H37" s="513" t="inlineStr">
        <is>
          <t>M2826101598</t>
        </is>
      </c>
      <c r="I37" s="513" t="inlineStr">
        <is>
          <t>MED DPT STF</t>
        </is>
      </c>
      <c r="J37" s="513" t="inlineStr">
        <is>
          <t>LT</t>
        </is>
      </c>
      <c r="K37" s="514" t="inlineStr">
        <is>
          <t>2300</t>
        </is>
      </c>
      <c r="L37" s="513" t="inlineStr">
        <is>
          <t>2300</t>
        </is>
      </c>
      <c r="M37" s="513" t="inlineStr">
        <is>
          <t>N</t>
        </is>
      </c>
      <c r="N37" s="513" t="inlineStr">
        <is>
          <t>O</t>
        </is>
      </c>
      <c r="O37" s="513" t="inlineStr">
        <is>
          <t>A</t>
        </is>
      </c>
      <c r="P37" s="513" t="inlineStr">
        <is>
          <t>A</t>
        </is>
      </c>
      <c r="Q37" s="515" t="n"/>
      <c r="R37" s="513" t="inlineStr">
        <is>
          <t>U</t>
        </is>
      </c>
      <c r="S37" s="513" t="inlineStr">
        <is>
          <t>P</t>
        </is>
      </c>
      <c r="T37" s="515" t="n"/>
      <c r="U37" s="1761" t="n">
        <v>0</v>
      </c>
      <c r="V37" s="1761" t="n">
        <v>0</v>
      </c>
      <c r="W37" s="1761" t="n">
        <v>0</v>
      </c>
      <c r="X37" s="1761" t="n">
        <v>0</v>
      </c>
      <c r="Y37" s="1761" t="n">
        <v>0</v>
      </c>
      <c r="Z37" s="1761" t="n">
        <v>1</v>
      </c>
      <c r="AA37" s="1761" t="n">
        <v>0</v>
      </c>
      <c r="AB37" s="1761" t="n">
        <v>0</v>
      </c>
      <c r="AC37" s="1761" t="n">
        <v>0</v>
      </c>
      <c r="AD37" s="1761" t="n">
        <v>0</v>
      </c>
      <c r="AE37" s="1761" t="n">
        <v>0</v>
      </c>
      <c r="AF37" s="1761" t="n">
        <v>0</v>
      </c>
      <c r="AG37" s="1761" t="n">
        <v>0</v>
      </c>
      <c r="AH37" s="1761" t="n">
        <v>0</v>
      </c>
      <c r="AI37" s="1761" t="n">
        <v>0</v>
      </c>
      <c r="AJ37" s="1761" t="n">
        <v>0</v>
      </c>
      <c r="AK37" s="1761" t="n">
        <v>0</v>
      </c>
      <c r="AL37" s="1761" t="n">
        <v>0</v>
      </c>
      <c r="AM37" s="1761" t="n">
        <v>0</v>
      </c>
      <c r="AN37" s="515" t="n"/>
      <c r="AO37" s="515" t="n"/>
      <c r="AP37" s="513" t="inlineStr">
        <is>
          <t>1</t>
        </is>
      </c>
      <c r="AQ37" s="513" t="inlineStr">
        <is>
          <t>A-M510</t>
        </is>
      </c>
      <c r="AR37" s="513" t="inlineStr">
        <is>
          <t>1CP</t>
        </is>
      </c>
      <c r="AS37" s="515" t="n"/>
      <c r="AT37" s="517" t="n"/>
    </row>
    <row r="38" ht="12.75" customHeight="1" s="667">
      <c r="B38" s="509">
        <f>B37+1</f>
        <v/>
      </c>
      <c r="C38" s="510" t="inlineStr">
        <is>
          <t>61072o</t>
        </is>
      </c>
      <c r="D38" s="511" t="n">
        <v>61072</v>
      </c>
      <c r="E38" s="511">
        <f>IF(D38="","",IFERROR(VLOOKUP(D38,CCN_Library!$A$4:$B$13,2,FALSE),"NOT IN LIBRARY"))</f>
        <v/>
      </c>
      <c r="F38" s="538">
        <f>LEFT(H38,6)</f>
        <v/>
      </c>
      <c r="G38" s="513" t="inlineStr">
        <is>
          <t>E</t>
        </is>
      </c>
      <c r="H38" s="513" t="inlineStr">
        <is>
          <t>M2826101049</t>
        </is>
      </c>
      <c r="I38" s="513" t="inlineStr">
        <is>
          <t>CHIEF NURSING OFFICER</t>
        </is>
      </c>
      <c r="J38" s="513" t="inlineStr">
        <is>
          <t>CDR</t>
        </is>
      </c>
      <c r="K38" s="514" t="inlineStr">
        <is>
          <t>2900</t>
        </is>
      </c>
      <c r="L38" s="513" t="inlineStr">
        <is>
          <t>2900</t>
        </is>
      </c>
      <c r="M38" s="513" t="inlineStr">
        <is>
          <t>N</t>
        </is>
      </c>
      <c r="N38" s="513" t="inlineStr">
        <is>
          <t>O</t>
        </is>
      </c>
      <c r="O38" s="513" t="inlineStr">
        <is>
          <t>A</t>
        </is>
      </c>
      <c r="P38" s="513" t="inlineStr">
        <is>
          <t>A</t>
        </is>
      </c>
      <c r="Q38" s="515" t="n"/>
      <c r="R38" s="513" t="inlineStr">
        <is>
          <t>U</t>
        </is>
      </c>
      <c r="S38" s="513" t="inlineStr">
        <is>
          <t>P</t>
        </is>
      </c>
      <c r="T38" s="515" t="n"/>
      <c r="U38" s="1761" t="n">
        <v>0</v>
      </c>
      <c r="V38" s="1761" t="n">
        <v>0</v>
      </c>
      <c r="W38" s="1761" t="n">
        <v>0</v>
      </c>
      <c r="X38" s="1761" t="n">
        <v>0</v>
      </c>
      <c r="Y38" s="1761" t="n">
        <v>0</v>
      </c>
      <c r="Z38" s="1761" t="n">
        <v>1</v>
      </c>
      <c r="AA38" s="1761" t="n">
        <v>0</v>
      </c>
      <c r="AB38" s="1761" t="n">
        <v>0</v>
      </c>
      <c r="AC38" s="1761" t="n">
        <v>0</v>
      </c>
      <c r="AD38" s="1761" t="n">
        <v>0</v>
      </c>
      <c r="AE38" s="1761" t="n">
        <v>0</v>
      </c>
      <c r="AF38" s="1761" t="n">
        <v>0</v>
      </c>
      <c r="AG38" s="1761" t="n">
        <v>0</v>
      </c>
      <c r="AH38" s="1761" t="n">
        <v>0</v>
      </c>
      <c r="AI38" s="1761" t="n">
        <v>0</v>
      </c>
      <c r="AJ38" s="1761" t="n">
        <v>0</v>
      </c>
      <c r="AK38" s="1761" t="n">
        <v>0</v>
      </c>
      <c r="AL38" s="1761" t="n">
        <v>0</v>
      </c>
      <c r="AM38" s="1761" t="n">
        <v>0</v>
      </c>
      <c r="AN38" s="515" t="n"/>
      <c r="AO38" s="515" t="n"/>
      <c r="AP38" s="513" t="inlineStr">
        <is>
          <t>1</t>
        </is>
      </c>
      <c r="AQ38" s="513" t="inlineStr">
        <is>
          <t>A-M510</t>
        </is>
      </c>
      <c r="AR38" s="513" t="inlineStr">
        <is>
          <t>1CP</t>
        </is>
      </c>
      <c r="AS38" s="515" t="n"/>
      <c r="AT38" s="517" t="n"/>
    </row>
    <row r="39" ht="12.75" customHeight="1" s="667">
      <c r="B39" s="509">
        <f>B38+1</f>
        <v/>
      </c>
      <c r="C39" s="510" t="inlineStr">
        <is>
          <t>61072o</t>
        </is>
      </c>
      <c r="D39" s="511" t="n">
        <v>61072</v>
      </c>
      <c r="E39" s="511">
        <f>IF(D39="","",IFERROR(VLOOKUP(D39,CCN_Library!$A$4:$B$13,2,FALSE),"NOT IN LIBRARY"))</f>
        <v/>
      </c>
      <c r="F39" s="538">
        <f>LEFT(H39,6)</f>
        <v/>
      </c>
      <c r="G39" s="513" t="inlineStr">
        <is>
          <t>E</t>
        </is>
      </c>
      <c r="H39" s="513" t="inlineStr">
        <is>
          <t>M2826101050</t>
        </is>
      </c>
      <c r="I39" s="513" t="inlineStr">
        <is>
          <t>EVACUATION CONTROL OFFICER</t>
        </is>
      </c>
      <c r="J39" s="513" t="inlineStr">
        <is>
          <t>LT</t>
        </is>
      </c>
      <c r="K39" s="514" t="inlineStr">
        <is>
          <t>2900</t>
        </is>
      </c>
      <c r="L39" s="513" t="inlineStr">
        <is>
          <t>2900</t>
        </is>
      </c>
      <c r="M39" s="513" t="inlineStr">
        <is>
          <t>N</t>
        </is>
      </c>
      <c r="N39" s="513" t="inlineStr">
        <is>
          <t>O</t>
        </is>
      </c>
      <c r="O39" s="513" t="inlineStr">
        <is>
          <t>A</t>
        </is>
      </c>
      <c r="P39" s="513" t="inlineStr">
        <is>
          <t>A</t>
        </is>
      </c>
      <c r="Q39" s="515" t="n"/>
      <c r="R39" s="513" t="inlineStr">
        <is>
          <t>U</t>
        </is>
      </c>
      <c r="S39" s="513" t="inlineStr">
        <is>
          <t>P</t>
        </is>
      </c>
      <c r="T39" s="515" t="n"/>
      <c r="U39" s="1761" t="n">
        <v>0</v>
      </c>
      <c r="V39" s="1761" t="n">
        <v>0</v>
      </c>
      <c r="W39" s="1761" t="n">
        <v>0</v>
      </c>
      <c r="X39" s="1761" t="n">
        <v>0</v>
      </c>
      <c r="Y39" s="1761" t="n">
        <v>0</v>
      </c>
      <c r="Z39" s="1761" t="n">
        <v>1</v>
      </c>
      <c r="AA39" s="1761" t="n">
        <v>0</v>
      </c>
      <c r="AB39" s="1761" t="n">
        <v>0</v>
      </c>
      <c r="AC39" s="1761" t="n">
        <v>0</v>
      </c>
      <c r="AD39" s="1761" t="n">
        <v>0</v>
      </c>
      <c r="AE39" s="1761" t="n">
        <v>0</v>
      </c>
      <c r="AF39" s="1761" t="n">
        <v>0</v>
      </c>
      <c r="AG39" s="1761" t="n">
        <v>0</v>
      </c>
      <c r="AH39" s="1761" t="n">
        <v>0</v>
      </c>
      <c r="AI39" s="1761" t="n">
        <v>0</v>
      </c>
      <c r="AJ39" s="1761" t="n">
        <v>0</v>
      </c>
      <c r="AK39" s="1761" t="n">
        <v>0</v>
      </c>
      <c r="AL39" s="1761" t="n">
        <v>0</v>
      </c>
      <c r="AM39" s="1761" t="n">
        <v>0</v>
      </c>
      <c r="AN39" s="515" t="n"/>
      <c r="AO39" s="515" t="n"/>
      <c r="AP39" s="513" t="inlineStr">
        <is>
          <t>1</t>
        </is>
      </c>
      <c r="AQ39" s="513" t="inlineStr">
        <is>
          <t>A-M510</t>
        </is>
      </c>
      <c r="AR39" s="513" t="inlineStr">
        <is>
          <t>1CP</t>
        </is>
      </c>
      <c r="AS39" s="515" t="n"/>
      <c r="AT39" s="517" t="n"/>
    </row>
    <row r="40" ht="12.75" customHeight="1" s="667">
      <c r="B40" s="509">
        <f>B39+1</f>
        <v/>
      </c>
      <c r="C40" s="510" t="inlineStr">
        <is>
          <t>61072o</t>
        </is>
      </c>
      <c r="D40" s="511" t="n">
        <v>61072</v>
      </c>
      <c r="E40" s="511">
        <f>IF(D40="","",IFERROR(VLOOKUP(D40,CCN_Library!$A$4:$B$13,2,FALSE),"NOT IN LIBRARY"))</f>
        <v/>
      </c>
      <c r="F40" s="538">
        <f>LEFT(H40,6)</f>
        <v/>
      </c>
      <c r="G40" s="513" t="inlineStr">
        <is>
          <t>E</t>
        </is>
      </c>
      <c r="H40" s="513" t="inlineStr">
        <is>
          <t>M2826101051</t>
        </is>
      </c>
      <c r="I40" s="513" t="inlineStr">
        <is>
          <t>FLD MED TECH</t>
        </is>
      </c>
      <c r="J40" s="513" t="inlineStr">
        <is>
          <t>HMC</t>
        </is>
      </c>
      <c r="K40" s="514" t="inlineStr">
        <is>
          <t>L03A</t>
        </is>
      </c>
      <c r="L40" s="513" t="inlineStr">
        <is>
          <t>L03A</t>
        </is>
      </c>
      <c r="M40" s="513" t="inlineStr">
        <is>
          <t>N</t>
        </is>
      </c>
      <c r="N40" s="513" t="inlineStr">
        <is>
          <t>E</t>
        </is>
      </c>
      <c r="O40" s="513" t="inlineStr">
        <is>
          <t>A</t>
        </is>
      </c>
      <c r="P40" s="513" t="inlineStr">
        <is>
          <t>A</t>
        </is>
      </c>
      <c r="Q40" s="515" t="n"/>
      <c r="R40" s="513" t="inlineStr">
        <is>
          <t>U</t>
        </is>
      </c>
      <c r="S40" s="513" t="inlineStr">
        <is>
          <t>P</t>
        </is>
      </c>
      <c r="T40" s="515" t="n"/>
      <c r="U40" s="1761" t="n">
        <v>0</v>
      </c>
      <c r="V40" s="1761" t="n">
        <v>0</v>
      </c>
      <c r="W40" s="1761" t="n">
        <v>0</v>
      </c>
      <c r="X40" s="1761" t="n">
        <v>0</v>
      </c>
      <c r="Y40" s="1761" t="n">
        <v>0</v>
      </c>
      <c r="Z40" s="1761" t="n">
        <v>0</v>
      </c>
      <c r="AA40" s="1761" t="n">
        <v>1</v>
      </c>
      <c r="AB40" s="1761" t="n">
        <v>0</v>
      </c>
      <c r="AC40" s="1761" t="n">
        <v>0</v>
      </c>
      <c r="AD40" s="1761" t="n">
        <v>0</v>
      </c>
      <c r="AE40" s="1761" t="n">
        <v>0</v>
      </c>
      <c r="AF40" s="1761" t="n">
        <v>0</v>
      </c>
      <c r="AG40" s="1761" t="n">
        <v>0</v>
      </c>
      <c r="AH40" s="1761" t="n">
        <v>0</v>
      </c>
      <c r="AI40" s="1761" t="n">
        <v>0</v>
      </c>
      <c r="AJ40" s="1761" t="n">
        <v>0</v>
      </c>
      <c r="AK40" s="1761" t="n">
        <v>0</v>
      </c>
      <c r="AL40" s="1761" t="n">
        <v>0</v>
      </c>
      <c r="AM40" s="1761" t="n">
        <v>0</v>
      </c>
      <c r="AN40" s="515" t="n"/>
      <c r="AO40" s="515" t="n"/>
      <c r="AP40" s="513" t="inlineStr">
        <is>
          <t>1</t>
        </is>
      </c>
      <c r="AQ40" s="513" t="inlineStr">
        <is>
          <t>A-M510</t>
        </is>
      </c>
      <c r="AR40" s="513" t="inlineStr">
        <is>
          <t>1CP</t>
        </is>
      </c>
      <c r="AS40" s="515" t="n"/>
      <c r="AT40" s="517" t="n"/>
    </row>
    <row r="41" ht="12.75" customHeight="1" s="667">
      <c r="B41" s="509">
        <f>B40+1</f>
        <v/>
      </c>
      <c r="C41" s="510" t="inlineStr">
        <is>
          <t>61072c</t>
        </is>
      </c>
      <c r="D41" s="511" t="n">
        <v>61072</v>
      </c>
      <c r="E41" s="511">
        <f>IF(D41="","",IFERROR(VLOOKUP(D41,CCN_Library!$A$4:$B$13,2,FALSE),"NOT IN LIBRARY"))</f>
        <v/>
      </c>
      <c r="F41" s="538">
        <f>LEFT(H41,6)</f>
        <v/>
      </c>
      <c r="G41" s="513" t="inlineStr">
        <is>
          <t>E</t>
        </is>
      </c>
      <c r="H41" s="513" t="inlineStr">
        <is>
          <t>M2826101052</t>
        </is>
      </c>
      <c r="I41" s="513" t="inlineStr">
        <is>
          <t>FLD MED TECH</t>
        </is>
      </c>
      <c r="J41" s="513" t="inlineStr">
        <is>
          <t>HM3</t>
        </is>
      </c>
      <c r="K41" s="514" t="inlineStr">
        <is>
          <t>L03A</t>
        </is>
      </c>
      <c r="L41" s="513" t="inlineStr">
        <is>
          <t>L03A</t>
        </is>
      </c>
      <c r="M41" s="513" t="inlineStr">
        <is>
          <t>N</t>
        </is>
      </c>
      <c r="N41" s="513" t="inlineStr">
        <is>
          <t>E</t>
        </is>
      </c>
      <c r="O41" s="513" t="inlineStr">
        <is>
          <t>A</t>
        </is>
      </c>
      <c r="P41" s="513" t="inlineStr">
        <is>
          <t>A</t>
        </is>
      </c>
      <c r="Q41" s="515" t="n"/>
      <c r="R41" s="513" t="inlineStr">
        <is>
          <t>U</t>
        </is>
      </c>
      <c r="S41" s="513" t="inlineStr">
        <is>
          <t>C</t>
        </is>
      </c>
      <c r="T41" s="515" t="n"/>
      <c r="U41" s="1761" t="n">
        <v>0</v>
      </c>
      <c r="V41" s="1761" t="n">
        <v>0</v>
      </c>
      <c r="W41" s="1761" t="n">
        <v>0</v>
      </c>
      <c r="X41" s="1761" t="n">
        <v>0</v>
      </c>
      <c r="Y41" s="1761" t="n">
        <v>0</v>
      </c>
      <c r="Z41" s="1761" t="n">
        <v>0</v>
      </c>
      <c r="AA41" s="1761" t="n">
        <v>1</v>
      </c>
      <c r="AB41" s="1761" t="n">
        <v>0</v>
      </c>
      <c r="AC41" s="1761" t="n">
        <v>0</v>
      </c>
      <c r="AD41" s="1761" t="n">
        <v>0</v>
      </c>
      <c r="AE41" s="1761" t="n">
        <v>0</v>
      </c>
      <c r="AF41" s="1761" t="n">
        <v>0</v>
      </c>
      <c r="AG41" s="1761" t="n">
        <v>0</v>
      </c>
      <c r="AH41" s="1761" t="n">
        <v>0</v>
      </c>
      <c r="AI41" s="1761" t="n">
        <v>0</v>
      </c>
      <c r="AJ41" s="1761" t="n">
        <v>0</v>
      </c>
      <c r="AK41" s="1761" t="n">
        <v>0</v>
      </c>
      <c r="AL41" s="1761" t="n">
        <v>0</v>
      </c>
      <c r="AM41" s="1761" t="n">
        <v>0</v>
      </c>
      <c r="AN41" s="515" t="n"/>
      <c r="AO41" s="515" t="n"/>
      <c r="AP41" s="513" t="inlineStr">
        <is>
          <t>1</t>
        </is>
      </c>
      <c r="AQ41" s="513" t="inlineStr">
        <is>
          <t>A-M510</t>
        </is>
      </c>
      <c r="AR41" s="513" t="inlineStr">
        <is>
          <t>1CP</t>
        </is>
      </c>
      <c r="AS41" s="515" t="n"/>
      <c r="AT41" s="517" t="n"/>
    </row>
    <row r="42" ht="12.75" customHeight="1" s="667">
      <c r="B42" s="509">
        <f>B41+1</f>
        <v/>
      </c>
      <c r="C42" s="510" t="inlineStr">
        <is>
          <t>61072c</t>
        </is>
      </c>
      <c r="D42" s="511" t="n">
        <v>61072</v>
      </c>
      <c r="E42" s="511">
        <f>IF(D42="","",IFERROR(VLOOKUP(D42,CCN_Library!$A$4:$B$13,2,FALSE),"NOT IN LIBRARY"))</f>
        <v/>
      </c>
      <c r="F42" s="538">
        <f>LEFT(H42,6)</f>
        <v/>
      </c>
      <c r="G42" s="513" t="inlineStr">
        <is>
          <t>E</t>
        </is>
      </c>
      <c r="H42" s="513" t="inlineStr">
        <is>
          <t>M2826101053</t>
        </is>
      </c>
      <c r="I42" s="513" t="inlineStr">
        <is>
          <t>FLD MED TECH</t>
        </is>
      </c>
      <c r="J42" s="513" t="inlineStr">
        <is>
          <t>HM3</t>
        </is>
      </c>
      <c r="K42" s="514" t="inlineStr">
        <is>
          <t>L03A</t>
        </is>
      </c>
      <c r="L42" s="513" t="inlineStr">
        <is>
          <t>L03A</t>
        </is>
      </c>
      <c r="M42" s="513" t="inlineStr">
        <is>
          <t>N</t>
        </is>
      </c>
      <c r="N42" s="513" t="inlineStr">
        <is>
          <t>E</t>
        </is>
      </c>
      <c r="O42" s="513" t="inlineStr">
        <is>
          <t>A</t>
        </is>
      </c>
      <c r="P42" s="513" t="inlineStr">
        <is>
          <t>A</t>
        </is>
      </c>
      <c r="Q42" s="515" t="n"/>
      <c r="R42" s="513" t="inlineStr">
        <is>
          <t>U</t>
        </is>
      </c>
      <c r="S42" s="513" t="inlineStr">
        <is>
          <t>C</t>
        </is>
      </c>
      <c r="T42" s="515" t="n"/>
      <c r="U42" s="1761" t="n">
        <v>0</v>
      </c>
      <c r="V42" s="1761" t="n">
        <v>0</v>
      </c>
      <c r="W42" s="1761" t="n">
        <v>0</v>
      </c>
      <c r="X42" s="1761" t="n">
        <v>0</v>
      </c>
      <c r="Y42" s="1761" t="n">
        <v>0</v>
      </c>
      <c r="Z42" s="1761" t="n">
        <v>0</v>
      </c>
      <c r="AA42" s="1761" t="n">
        <v>1</v>
      </c>
      <c r="AB42" s="1761" t="n">
        <v>0</v>
      </c>
      <c r="AC42" s="1761" t="n">
        <v>0</v>
      </c>
      <c r="AD42" s="1761" t="n">
        <v>0</v>
      </c>
      <c r="AE42" s="1761" t="n">
        <v>0</v>
      </c>
      <c r="AF42" s="1761" t="n">
        <v>0</v>
      </c>
      <c r="AG42" s="1761" t="n">
        <v>0</v>
      </c>
      <c r="AH42" s="1761" t="n">
        <v>0</v>
      </c>
      <c r="AI42" s="1761" t="n">
        <v>0</v>
      </c>
      <c r="AJ42" s="1761" t="n">
        <v>0</v>
      </c>
      <c r="AK42" s="1761" t="n">
        <v>0</v>
      </c>
      <c r="AL42" s="1761" t="n">
        <v>0</v>
      </c>
      <c r="AM42" s="1761" t="n">
        <v>0</v>
      </c>
      <c r="AN42" s="515" t="n"/>
      <c r="AO42" s="515" t="n"/>
      <c r="AP42" s="513" t="inlineStr">
        <is>
          <t>1</t>
        </is>
      </c>
      <c r="AQ42" s="513" t="inlineStr">
        <is>
          <t>A-M510</t>
        </is>
      </c>
      <c r="AR42" s="513" t="inlineStr">
        <is>
          <t>1CP</t>
        </is>
      </c>
      <c r="AS42" s="515" t="n"/>
      <c r="AT42" s="517" t="n"/>
    </row>
    <row r="43" ht="12.75" customHeight="1" s="667">
      <c r="B43" s="509">
        <f>B42+1</f>
        <v/>
      </c>
      <c r="C43" s="510" t="inlineStr">
        <is>
          <t>61072c</t>
        </is>
      </c>
      <c r="D43" s="511" t="n">
        <v>61072</v>
      </c>
      <c r="E43" s="511">
        <f>IF(D43="","",IFERROR(VLOOKUP(D43,CCN_Library!$A$4:$B$13,2,FALSE),"NOT IN LIBRARY"))</f>
        <v/>
      </c>
      <c r="F43" s="538">
        <f>LEFT(H43,6)</f>
        <v/>
      </c>
      <c r="G43" s="513" t="inlineStr">
        <is>
          <t>E</t>
        </is>
      </c>
      <c r="H43" s="513" t="inlineStr">
        <is>
          <t>M2826101054</t>
        </is>
      </c>
      <c r="I43" s="513" t="inlineStr">
        <is>
          <t>FLD MED TECH</t>
        </is>
      </c>
      <c r="J43" s="513" t="inlineStr">
        <is>
          <t>HM3</t>
        </is>
      </c>
      <c r="K43" s="514" t="inlineStr">
        <is>
          <t>L03A</t>
        </is>
      </c>
      <c r="L43" s="513" t="inlineStr">
        <is>
          <t>L03A</t>
        </is>
      </c>
      <c r="M43" s="513" t="inlineStr">
        <is>
          <t>N</t>
        </is>
      </c>
      <c r="N43" s="513" t="inlineStr">
        <is>
          <t>E</t>
        </is>
      </c>
      <c r="O43" s="513" t="inlineStr">
        <is>
          <t>A</t>
        </is>
      </c>
      <c r="P43" s="513" t="inlineStr">
        <is>
          <t>A</t>
        </is>
      </c>
      <c r="Q43" s="515" t="n"/>
      <c r="R43" s="513" t="inlineStr">
        <is>
          <t>U</t>
        </is>
      </c>
      <c r="S43" s="513" t="inlineStr">
        <is>
          <t>C</t>
        </is>
      </c>
      <c r="T43" s="515" t="n"/>
      <c r="U43" s="1761" t="n">
        <v>0</v>
      </c>
      <c r="V43" s="1761" t="n">
        <v>0</v>
      </c>
      <c r="W43" s="1761" t="n">
        <v>0</v>
      </c>
      <c r="X43" s="1761" t="n">
        <v>0</v>
      </c>
      <c r="Y43" s="1761" t="n">
        <v>0</v>
      </c>
      <c r="Z43" s="1761" t="n">
        <v>0</v>
      </c>
      <c r="AA43" s="1761" t="n">
        <v>1</v>
      </c>
      <c r="AB43" s="1761" t="n">
        <v>0</v>
      </c>
      <c r="AC43" s="1761" t="n">
        <v>0</v>
      </c>
      <c r="AD43" s="1761" t="n">
        <v>0</v>
      </c>
      <c r="AE43" s="1761" t="n">
        <v>0</v>
      </c>
      <c r="AF43" s="1761" t="n">
        <v>0</v>
      </c>
      <c r="AG43" s="1761" t="n">
        <v>0</v>
      </c>
      <c r="AH43" s="1761" t="n">
        <v>0</v>
      </c>
      <c r="AI43" s="1761" t="n">
        <v>0</v>
      </c>
      <c r="AJ43" s="1761" t="n">
        <v>0</v>
      </c>
      <c r="AK43" s="1761" t="n">
        <v>0</v>
      </c>
      <c r="AL43" s="1761" t="n">
        <v>0</v>
      </c>
      <c r="AM43" s="1761" t="n">
        <v>0</v>
      </c>
      <c r="AN43" s="515" t="n"/>
      <c r="AO43" s="515" t="n"/>
      <c r="AP43" s="513" t="inlineStr">
        <is>
          <t>1</t>
        </is>
      </c>
      <c r="AQ43" s="513" t="inlineStr">
        <is>
          <t>A-M510</t>
        </is>
      </c>
      <c r="AR43" s="513" t="inlineStr">
        <is>
          <t>1CP</t>
        </is>
      </c>
      <c r="AS43" s="515" t="n"/>
      <c r="AT43" s="517" t="n"/>
    </row>
    <row r="44" ht="12.75" customHeight="1" s="667">
      <c r="B44" s="509">
        <f>B43+1</f>
        <v/>
      </c>
      <c r="C44" s="510" t="inlineStr">
        <is>
          <t>61072c</t>
        </is>
      </c>
      <c r="D44" s="511" t="n">
        <v>61072</v>
      </c>
      <c r="E44" s="511">
        <f>IF(D44="","",IFERROR(VLOOKUP(D44,CCN_Library!$A$4:$B$13,2,FALSE),"NOT IN LIBRARY"))</f>
        <v/>
      </c>
      <c r="F44" s="538">
        <f>LEFT(H44,6)</f>
        <v/>
      </c>
      <c r="G44" s="513" t="inlineStr">
        <is>
          <t>E</t>
        </is>
      </c>
      <c r="H44" s="513" t="inlineStr">
        <is>
          <t>M2826101055</t>
        </is>
      </c>
      <c r="I44" s="513" t="inlineStr">
        <is>
          <t>FLD MED TECH</t>
        </is>
      </c>
      <c r="J44" s="513" t="inlineStr">
        <is>
          <t>HM3</t>
        </is>
      </c>
      <c r="K44" s="514" t="inlineStr">
        <is>
          <t>L03A</t>
        </is>
      </c>
      <c r="L44" s="513" t="inlineStr">
        <is>
          <t>L03A</t>
        </is>
      </c>
      <c r="M44" s="513" t="inlineStr">
        <is>
          <t>N</t>
        </is>
      </c>
      <c r="N44" s="513" t="inlineStr">
        <is>
          <t>E</t>
        </is>
      </c>
      <c r="O44" s="513" t="inlineStr">
        <is>
          <t>A</t>
        </is>
      </c>
      <c r="P44" s="513" t="inlineStr">
        <is>
          <t>A</t>
        </is>
      </c>
      <c r="Q44" s="515" t="n"/>
      <c r="R44" s="513" t="inlineStr">
        <is>
          <t>U</t>
        </is>
      </c>
      <c r="S44" s="513" t="inlineStr">
        <is>
          <t>C</t>
        </is>
      </c>
      <c r="T44" s="515" t="n"/>
      <c r="U44" s="1761" t="n">
        <v>0</v>
      </c>
      <c r="V44" s="1761" t="n">
        <v>0</v>
      </c>
      <c r="W44" s="1761" t="n">
        <v>0</v>
      </c>
      <c r="X44" s="1761" t="n">
        <v>0</v>
      </c>
      <c r="Y44" s="1761" t="n">
        <v>0</v>
      </c>
      <c r="Z44" s="1761" t="n">
        <v>0</v>
      </c>
      <c r="AA44" s="1761" t="n">
        <v>1</v>
      </c>
      <c r="AB44" s="1761" t="n">
        <v>0</v>
      </c>
      <c r="AC44" s="1761" t="n">
        <v>0</v>
      </c>
      <c r="AD44" s="1761" t="n">
        <v>0</v>
      </c>
      <c r="AE44" s="1761" t="n">
        <v>0</v>
      </c>
      <c r="AF44" s="1761" t="n">
        <v>0</v>
      </c>
      <c r="AG44" s="1761" t="n">
        <v>0</v>
      </c>
      <c r="AH44" s="1761" t="n">
        <v>0</v>
      </c>
      <c r="AI44" s="1761" t="n">
        <v>0</v>
      </c>
      <c r="AJ44" s="1761" t="n">
        <v>0</v>
      </c>
      <c r="AK44" s="1761" t="n">
        <v>0</v>
      </c>
      <c r="AL44" s="1761" t="n">
        <v>0</v>
      </c>
      <c r="AM44" s="1761" t="n">
        <v>0</v>
      </c>
      <c r="AN44" s="515" t="n"/>
      <c r="AO44" s="515" t="n"/>
      <c r="AP44" s="513" t="inlineStr">
        <is>
          <t>1</t>
        </is>
      </c>
      <c r="AQ44" s="513" t="inlineStr">
        <is>
          <t>A-M510</t>
        </is>
      </c>
      <c r="AR44" s="513" t="inlineStr">
        <is>
          <t>1CP</t>
        </is>
      </c>
      <c r="AS44" s="515" t="n"/>
      <c r="AT44" s="517" t="n"/>
    </row>
    <row r="45" ht="12.75" customHeight="1" s="667">
      <c r="B45" s="709">
        <f>B44+1</f>
        <v/>
      </c>
      <c r="C45" s="701" t="inlineStr">
        <is>
          <t>44112o</t>
        </is>
      </c>
      <c r="D45" s="519" t="n">
        <v>44112</v>
      </c>
      <c r="E45" s="519" t="n"/>
      <c r="F45" s="520">
        <f>LEFT(H45,6)</f>
        <v/>
      </c>
      <c r="G45" s="521" t="inlineStr">
        <is>
          <t>D</t>
        </is>
      </c>
      <c r="H45" s="521" t="inlineStr">
        <is>
          <t>M2826101056</t>
        </is>
      </c>
      <c r="I45" s="521" t="inlineStr">
        <is>
          <t>S-4</t>
        </is>
      </c>
      <c r="J45" s="522" t="n"/>
      <c r="K45" s="522" t="n"/>
      <c r="L45" s="522" t="n"/>
      <c r="M45" s="522" t="n"/>
      <c r="N45" s="522" t="n"/>
      <c r="O45" s="522" t="n"/>
      <c r="P45" s="522" t="n"/>
      <c r="Q45" s="522" t="n"/>
      <c r="R45" s="522" t="n"/>
      <c r="S45" s="522" t="n"/>
      <c r="T45" s="522" t="n"/>
      <c r="U45" s="1762" t="n">
        <v>0</v>
      </c>
      <c r="V45" s="1762" t="n">
        <v>0</v>
      </c>
      <c r="W45" s="1762" t="n">
        <v>0</v>
      </c>
      <c r="X45" s="1762" t="n">
        <v>0</v>
      </c>
      <c r="Y45" s="1762" t="n">
        <v>0</v>
      </c>
      <c r="Z45" s="1762" t="n">
        <v>0</v>
      </c>
      <c r="AA45" s="1762" t="n">
        <v>0</v>
      </c>
      <c r="AB45" s="1762" t="n">
        <v>0</v>
      </c>
      <c r="AC45" s="1762" t="n">
        <v>0</v>
      </c>
      <c r="AD45" s="1762" t="n">
        <v>0</v>
      </c>
      <c r="AE45" s="1762" t="n">
        <v>0</v>
      </c>
      <c r="AF45" s="1762" t="n">
        <v>0</v>
      </c>
      <c r="AG45" s="1762" t="n">
        <v>0</v>
      </c>
      <c r="AH45" s="1762" t="n">
        <v>0</v>
      </c>
      <c r="AI45" s="1762" t="n">
        <v>0</v>
      </c>
      <c r="AJ45" s="1762" t="n">
        <v>0</v>
      </c>
      <c r="AK45" s="1762" t="n">
        <v>0</v>
      </c>
      <c r="AL45" s="1762" t="n">
        <v>0</v>
      </c>
      <c r="AM45" s="1762" t="n">
        <v>0</v>
      </c>
      <c r="AN45" s="522" t="n"/>
      <c r="AO45" s="522" t="n"/>
      <c r="AP45" s="522" t="n"/>
      <c r="AQ45" s="522" t="n"/>
      <c r="AR45" s="522" t="n"/>
      <c r="AS45" s="522" t="n"/>
      <c r="AT45" s="524" t="n"/>
    </row>
    <row r="46" ht="12.75" customHeight="1" s="667">
      <c r="B46" s="509">
        <f>B45+1</f>
        <v/>
      </c>
      <c r="C46" s="510" t="inlineStr">
        <is>
          <t>44112o</t>
        </is>
      </c>
      <c r="D46" s="511" t="n">
        <v>44112</v>
      </c>
      <c r="E46" s="511">
        <f>IF(D46="","",IFERROR(VLOOKUP(D46,CCN_Library!$A$4:$B$13,2,FALSE),"NOT IN LIBRARY"))</f>
        <v/>
      </c>
      <c r="F46" s="538">
        <f>LEFT(H46,6)</f>
        <v/>
      </c>
      <c r="G46" s="513" t="inlineStr">
        <is>
          <t>E</t>
        </is>
      </c>
      <c r="H46" s="513" t="inlineStr">
        <is>
          <t>M2826101599</t>
        </is>
      </c>
      <c r="I46" s="513" t="inlineStr">
        <is>
          <t>GEN SUP/S-4 OFFICER</t>
        </is>
      </c>
      <c r="J46" s="513" t="inlineStr">
        <is>
          <t>LCDR</t>
        </is>
      </c>
      <c r="K46" s="514" t="inlineStr">
        <is>
          <t>2300</t>
        </is>
      </c>
      <c r="L46" s="513" t="inlineStr">
        <is>
          <t>2300</t>
        </is>
      </c>
      <c r="M46" s="513" t="inlineStr">
        <is>
          <t>N</t>
        </is>
      </c>
      <c r="N46" s="513" t="inlineStr">
        <is>
          <t>O</t>
        </is>
      </c>
      <c r="O46" s="513" t="inlineStr">
        <is>
          <t>A</t>
        </is>
      </c>
      <c r="P46" s="513" t="inlineStr">
        <is>
          <t>A</t>
        </is>
      </c>
      <c r="Q46" s="515" t="n"/>
      <c r="R46" s="513" t="inlineStr">
        <is>
          <t>U</t>
        </is>
      </c>
      <c r="S46" s="513" t="inlineStr">
        <is>
          <t>P</t>
        </is>
      </c>
      <c r="T46" s="515" t="n"/>
      <c r="U46" s="1761" t="n">
        <v>0</v>
      </c>
      <c r="V46" s="1761" t="n">
        <v>0</v>
      </c>
      <c r="W46" s="1761" t="n">
        <v>0</v>
      </c>
      <c r="X46" s="1761" t="n">
        <v>0</v>
      </c>
      <c r="Y46" s="1761" t="n">
        <v>0</v>
      </c>
      <c r="Z46" s="1761" t="n">
        <v>1</v>
      </c>
      <c r="AA46" s="1761" t="n">
        <v>0</v>
      </c>
      <c r="AB46" s="1761" t="n">
        <v>0</v>
      </c>
      <c r="AC46" s="1761" t="n">
        <v>0</v>
      </c>
      <c r="AD46" s="1761" t="n">
        <v>0</v>
      </c>
      <c r="AE46" s="1761" t="n">
        <v>0</v>
      </c>
      <c r="AF46" s="1761" t="n">
        <v>0</v>
      </c>
      <c r="AG46" s="1761" t="n">
        <v>0</v>
      </c>
      <c r="AH46" s="1761" t="n">
        <v>0</v>
      </c>
      <c r="AI46" s="1761" t="n">
        <v>0</v>
      </c>
      <c r="AJ46" s="1761" t="n">
        <v>0</v>
      </c>
      <c r="AK46" s="1761" t="n">
        <v>0</v>
      </c>
      <c r="AL46" s="1761" t="n">
        <v>0</v>
      </c>
      <c r="AM46" s="1761" t="n">
        <v>0</v>
      </c>
      <c r="AN46" s="515" t="n"/>
      <c r="AO46" s="515" t="n"/>
      <c r="AP46" s="513" t="inlineStr">
        <is>
          <t>1</t>
        </is>
      </c>
      <c r="AQ46" s="513" t="inlineStr">
        <is>
          <t>A-M510</t>
        </is>
      </c>
      <c r="AR46" s="513" t="inlineStr">
        <is>
          <t>1CP</t>
        </is>
      </c>
      <c r="AS46" s="515" t="n"/>
      <c r="AT46" s="517" t="n"/>
    </row>
    <row r="47" ht="12.75" customHeight="1" s="667">
      <c r="B47" s="509">
        <f>B46+1</f>
        <v/>
      </c>
      <c r="C47" s="510" t="inlineStr">
        <is>
          <t>44112w</t>
        </is>
      </c>
      <c r="D47" s="511" t="n">
        <v>44112</v>
      </c>
      <c r="E47" s="511">
        <f>IF(D47="","",IFERROR(VLOOKUP(D47,CCN_Library!$A$4:$B$13,2,FALSE),"NOT IN LIBRARY"))</f>
        <v/>
      </c>
      <c r="F47" s="538">
        <f>LEFT(H47,6)</f>
        <v/>
      </c>
      <c r="G47" s="513" t="inlineStr">
        <is>
          <t>E</t>
        </is>
      </c>
      <c r="H47" s="513" t="inlineStr">
        <is>
          <t>M2826101058</t>
        </is>
      </c>
      <c r="I47" s="513" t="inlineStr">
        <is>
          <t>FLD MED TECH</t>
        </is>
      </c>
      <c r="J47" s="513" t="inlineStr">
        <is>
          <t>HM2</t>
        </is>
      </c>
      <c r="K47" s="514" t="inlineStr">
        <is>
          <t>L03A</t>
        </is>
      </c>
      <c r="L47" s="513" t="inlineStr">
        <is>
          <t>L03A</t>
        </is>
      </c>
      <c r="M47" s="513" t="inlineStr">
        <is>
          <t>N</t>
        </is>
      </c>
      <c r="N47" s="513" t="inlineStr">
        <is>
          <t>E</t>
        </is>
      </c>
      <c r="O47" s="513" t="inlineStr">
        <is>
          <t>A</t>
        </is>
      </c>
      <c r="P47" s="513" t="inlineStr">
        <is>
          <t>A</t>
        </is>
      </c>
      <c r="Q47" s="515" t="n"/>
      <c r="R47" s="513" t="inlineStr">
        <is>
          <t>U</t>
        </is>
      </c>
      <c r="S47" s="513" t="inlineStr">
        <is>
          <t>C</t>
        </is>
      </c>
      <c r="T47" s="515" t="n"/>
      <c r="U47" s="1761" t="n">
        <v>0</v>
      </c>
      <c r="V47" s="1761" t="n">
        <v>0</v>
      </c>
      <c r="W47" s="1761" t="n">
        <v>0</v>
      </c>
      <c r="X47" s="1761" t="n">
        <v>0</v>
      </c>
      <c r="Y47" s="1761" t="n">
        <v>0</v>
      </c>
      <c r="Z47" s="1761" t="n">
        <v>0</v>
      </c>
      <c r="AA47" s="1761" t="n">
        <v>1</v>
      </c>
      <c r="AB47" s="1761" t="n">
        <v>0</v>
      </c>
      <c r="AC47" s="1761" t="n">
        <v>0</v>
      </c>
      <c r="AD47" s="1761" t="n">
        <v>0</v>
      </c>
      <c r="AE47" s="1761" t="n">
        <v>0</v>
      </c>
      <c r="AF47" s="1761" t="n">
        <v>0</v>
      </c>
      <c r="AG47" s="1761" t="n">
        <v>0</v>
      </c>
      <c r="AH47" s="1761" t="n">
        <v>0</v>
      </c>
      <c r="AI47" s="1761" t="n">
        <v>0</v>
      </c>
      <c r="AJ47" s="1761" t="n">
        <v>0</v>
      </c>
      <c r="AK47" s="1761" t="n">
        <v>0</v>
      </c>
      <c r="AL47" s="1761" t="n">
        <v>0</v>
      </c>
      <c r="AM47" s="1761" t="n">
        <v>0</v>
      </c>
      <c r="AN47" s="515" t="n"/>
      <c r="AO47" s="515" t="n"/>
      <c r="AP47" s="513" t="inlineStr">
        <is>
          <t>1</t>
        </is>
      </c>
      <c r="AQ47" s="513" t="inlineStr">
        <is>
          <t>A-M510</t>
        </is>
      </c>
      <c r="AR47" s="513" t="inlineStr">
        <is>
          <t>1CP</t>
        </is>
      </c>
      <c r="AS47" s="515" t="n"/>
      <c r="AT47" s="517" t="n"/>
    </row>
    <row r="48" ht="12.75" customHeight="1" s="667">
      <c r="B48" s="509">
        <f>B47+1</f>
        <v/>
      </c>
      <c r="C48" s="510" t="inlineStr">
        <is>
          <t>44112w</t>
        </is>
      </c>
      <c r="D48" s="511" t="n">
        <v>44112</v>
      </c>
      <c r="E48" s="511">
        <f>IF(D48="","",IFERROR(VLOOKUP(D48,CCN_Library!$A$4:$B$13,2,FALSE),"NOT IN LIBRARY"))</f>
        <v/>
      </c>
      <c r="F48" s="538">
        <f>LEFT(H48,6)</f>
        <v/>
      </c>
      <c r="G48" s="513" t="inlineStr">
        <is>
          <t>E</t>
        </is>
      </c>
      <c r="H48" s="513" t="inlineStr">
        <is>
          <t>M2826101059</t>
        </is>
      </c>
      <c r="I48" s="513" t="inlineStr">
        <is>
          <t>FLD MED TECH</t>
        </is>
      </c>
      <c r="J48" s="513" t="inlineStr">
        <is>
          <t>HM2</t>
        </is>
      </c>
      <c r="K48" s="514" t="inlineStr">
        <is>
          <t>L03A</t>
        </is>
      </c>
      <c r="L48" s="513" t="inlineStr">
        <is>
          <t>L03A</t>
        </is>
      </c>
      <c r="M48" s="513" t="inlineStr">
        <is>
          <t>N</t>
        </is>
      </c>
      <c r="N48" s="513" t="inlineStr">
        <is>
          <t>E</t>
        </is>
      </c>
      <c r="O48" s="513" t="inlineStr">
        <is>
          <t>A</t>
        </is>
      </c>
      <c r="P48" s="513" t="inlineStr">
        <is>
          <t>A</t>
        </is>
      </c>
      <c r="Q48" s="515" t="n"/>
      <c r="R48" s="513" t="inlineStr">
        <is>
          <t>U</t>
        </is>
      </c>
      <c r="S48" s="513" t="inlineStr">
        <is>
          <t>C</t>
        </is>
      </c>
      <c r="T48" s="515" t="n"/>
      <c r="U48" s="1761" t="n">
        <v>0</v>
      </c>
      <c r="V48" s="1761" t="n">
        <v>0</v>
      </c>
      <c r="W48" s="1761" t="n">
        <v>0</v>
      </c>
      <c r="X48" s="1761" t="n">
        <v>0</v>
      </c>
      <c r="Y48" s="1761" t="n">
        <v>0</v>
      </c>
      <c r="Z48" s="1761" t="n">
        <v>0</v>
      </c>
      <c r="AA48" s="1761" t="n">
        <v>1</v>
      </c>
      <c r="AB48" s="1761" t="n">
        <v>0</v>
      </c>
      <c r="AC48" s="1761" t="n">
        <v>0</v>
      </c>
      <c r="AD48" s="1761" t="n">
        <v>0</v>
      </c>
      <c r="AE48" s="1761" t="n">
        <v>0</v>
      </c>
      <c r="AF48" s="1761" t="n">
        <v>0</v>
      </c>
      <c r="AG48" s="1761" t="n">
        <v>0</v>
      </c>
      <c r="AH48" s="1761" t="n">
        <v>0</v>
      </c>
      <c r="AI48" s="1761" t="n">
        <v>0</v>
      </c>
      <c r="AJ48" s="1761" t="n">
        <v>0</v>
      </c>
      <c r="AK48" s="1761" t="n">
        <v>0</v>
      </c>
      <c r="AL48" s="1761" t="n">
        <v>0</v>
      </c>
      <c r="AM48" s="1761" t="n">
        <v>0</v>
      </c>
      <c r="AN48" s="515" t="n"/>
      <c r="AO48" s="515" t="n"/>
      <c r="AP48" s="513" t="inlineStr">
        <is>
          <t>1</t>
        </is>
      </c>
      <c r="AQ48" s="513" t="inlineStr">
        <is>
          <t>A-M510</t>
        </is>
      </c>
      <c r="AR48" s="513" t="inlineStr">
        <is>
          <t>1CP</t>
        </is>
      </c>
      <c r="AS48" s="515" t="n"/>
      <c r="AT48" s="517" t="n"/>
    </row>
    <row r="49" ht="12.75" customHeight="1" s="667">
      <c r="B49" s="509">
        <f>B48+1</f>
        <v/>
      </c>
      <c r="C49" s="510" t="inlineStr">
        <is>
          <t>44112o</t>
        </is>
      </c>
      <c r="D49" s="511" t="n">
        <v>44112</v>
      </c>
      <c r="E49" s="511">
        <f>IF(D49="","",IFERROR(VLOOKUP(D49,CCN_Library!$A$4:$B$13,2,FALSE),"NOT IN LIBRARY"))</f>
        <v/>
      </c>
      <c r="F49" s="538">
        <f>LEFT(H49,6)</f>
        <v/>
      </c>
      <c r="G49" s="513" t="inlineStr">
        <is>
          <t>E</t>
        </is>
      </c>
      <c r="H49" s="513" t="inlineStr">
        <is>
          <t>M2826101060</t>
        </is>
      </c>
      <c r="I49" s="513" t="inlineStr">
        <is>
          <t>FLD MED TECH</t>
        </is>
      </c>
      <c r="J49" s="513" t="inlineStr">
        <is>
          <t>HMC</t>
        </is>
      </c>
      <c r="K49" s="514" t="inlineStr">
        <is>
          <t>L03A</t>
        </is>
      </c>
      <c r="L49" s="513" t="inlineStr">
        <is>
          <t>L03A</t>
        </is>
      </c>
      <c r="M49" s="513" t="inlineStr">
        <is>
          <t>N</t>
        </is>
      </c>
      <c r="N49" s="513" t="inlineStr">
        <is>
          <t>E</t>
        </is>
      </c>
      <c r="O49" s="513" t="inlineStr">
        <is>
          <t>A</t>
        </is>
      </c>
      <c r="P49" s="513" t="inlineStr">
        <is>
          <t>A</t>
        </is>
      </c>
      <c r="Q49" s="515" t="n"/>
      <c r="R49" s="513" t="inlineStr">
        <is>
          <t>U</t>
        </is>
      </c>
      <c r="S49" s="513" t="inlineStr">
        <is>
          <t>P</t>
        </is>
      </c>
      <c r="T49" s="515" t="n"/>
      <c r="U49" s="1761" t="n">
        <v>0</v>
      </c>
      <c r="V49" s="1761" t="n">
        <v>0</v>
      </c>
      <c r="W49" s="1761" t="n">
        <v>0</v>
      </c>
      <c r="X49" s="1761" t="n">
        <v>0</v>
      </c>
      <c r="Y49" s="1761" t="n">
        <v>0</v>
      </c>
      <c r="Z49" s="1761" t="n">
        <v>0</v>
      </c>
      <c r="AA49" s="1761" t="n">
        <v>1</v>
      </c>
      <c r="AB49" s="1761" t="n">
        <v>0</v>
      </c>
      <c r="AC49" s="1761" t="n">
        <v>0</v>
      </c>
      <c r="AD49" s="1761" t="n">
        <v>0</v>
      </c>
      <c r="AE49" s="1761" t="n">
        <v>0</v>
      </c>
      <c r="AF49" s="1761" t="n">
        <v>0</v>
      </c>
      <c r="AG49" s="1761" t="n">
        <v>0</v>
      </c>
      <c r="AH49" s="1761" t="n">
        <v>0</v>
      </c>
      <c r="AI49" s="1761" t="n">
        <v>0</v>
      </c>
      <c r="AJ49" s="1761" t="n">
        <v>0</v>
      </c>
      <c r="AK49" s="1761" t="n">
        <v>0</v>
      </c>
      <c r="AL49" s="1761" t="n">
        <v>0</v>
      </c>
      <c r="AM49" s="1761" t="n">
        <v>0</v>
      </c>
      <c r="AN49" s="515" t="n"/>
      <c r="AO49" s="515" t="n"/>
      <c r="AP49" s="513" t="inlineStr">
        <is>
          <t>1</t>
        </is>
      </c>
      <c r="AQ49" s="513" t="inlineStr">
        <is>
          <t>A-M510</t>
        </is>
      </c>
      <c r="AR49" s="513" t="inlineStr">
        <is>
          <t>1CP</t>
        </is>
      </c>
      <c r="AS49" s="515" t="n"/>
      <c r="AT49" s="517" t="n"/>
    </row>
    <row r="50" ht="12.75" customHeight="1" s="667">
      <c r="B50" s="509">
        <f>B49+1</f>
        <v/>
      </c>
      <c r="C50" s="510" t="inlineStr">
        <is>
          <t>44112w</t>
        </is>
      </c>
      <c r="D50" s="511" t="n">
        <v>44112</v>
      </c>
      <c r="E50" s="511">
        <f>IF(D50="","",IFERROR(VLOOKUP(D50,CCN_Library!$A$4:$B$13,2,FALSE),"NOT IN LIBRARY"))</f>
        <v/>
      </c>
      <c r="F50" s="538">
        <f>LEFT(H50,6)</f>
        <v/>
      </c>
      <c r="G50" s="513" t="inlineStr">
        <is>
          <t>E</t>
        </is>
      </c>
      <c r="H50" s="513" t="inlineStr">
        <is>
          <t>M2826101061</t>
        </is>
      </c>
      <c r="I50" s="513" t="inlineStr">
        <is>
          <t>FLD MED TECH</t>
        </is>
      </c>
      <c r="J50" s="513" t="inlineStr">
        <is>
          <t>HM3</t>
        </is>
      </c>
      <c r="K50" s="514" t="inlineStr">
        <is>
          <t>L03A</t>
        </is>
      </c>
      <c r="L50" s="513" t="inlineStr">
        <is>
          <t>L03A</t>
        </is>
      </c>
      <c r="M50" s="513" t="inlineStr">
        <is>
          <t>N</t>
        </is>
      </c>
      <c r="N50" s="513" t="inlineStr">
        <is>
          <t>E</t>
        </is>
      </c>
      <c r="O50" s="513" t="inlineStr">
        <is>
          <t>A</t>
        </is>
      </c>
      <c r="P50" s="513" t="inlineStr">
        <is>
          <t>A</t>
        </is>
      </c>
      <c r="Q50" s="515" t="n"/>
      <c r="R50" s="513" t="inlineStr">
        <is>
          <t>U</t>
        </is>
      </c>
      <c r="S50" s="513" t="inlineStr">
        <is>
          <t>C</t>
        </is>
      </c>
      <c r="T50" s="515" t="n"/>
      <c r="U50" s="1761" t="n">
        <v>0</v>
      </c>
      <c r="V50" s="1761" t="n">
        <v>0</v>
      </c>
      <c r="W50" s="1761" t="n">
        <v>0</v>
      </c>
      <c r="X50" s="1761" t="n">
        <v>0</v>
      </c>
      <c r="Y50" s="1761" t="n">
        <v>0</v>
      </c>
      <c r="Z50" s="1761" t="n">
        <v>0</v>
      </c>
      <c r="AA50" s="1761" t="n">
        <v>1</v>
      </c>
      <c r="AB50" s="1761" t="n">
        <v>0</v>
      </c>
      <c r="AC50" s="1761" t="n">
        <v>0</v>
      </c>
      <c r="AD50" s="1761" t="n">
        <v>0</v>
      </c>
      <c r="AE50" s="1761" t="n">
        <v>0</v>
      </c>
      <c r="AF50" s="1761" t="n">
        <v>0</v>
      </c>
      <c r="AG50" s="1761" t="n">
        <v>0</v>
      </c>
      <c r="AH50" s="1761" t="n">
        <v>0</v>
      </c>
      <c r="AI50" s="1761" t="n">
        <v>0</v>
      </c>
      <c r="AJ50" s="1761" t="n">
        <v>0</v>
      </c>
      <c r="AK50" s="1761" t="n">
        <v>0</v>
      </c>
      <c r="AL50" s="1761" t="n">
        <v>0</v>
      </c>
      <c r="AM50" s="1761" t="n">
        <v>0</v>
      </c>
      <c r="AN50" s="515" t="n"/>
      <c r="AO50" s="515" t="n"/>
      <c r="AP50" s="513" t="inlineStr">
        <is>
          <t>1</t>
        </is>
      </c>
      <c r="AQ50" s="513" t="inlineStr">
        <is>
          <t>A-M510</t>
        </is>
      </c>
      <c r="AR50" s="513" t="inlineStr">
        <is>
          <t>1CP</t>
        </is>
      </c>
      <c r="AS50" s="515" t="n"/>
      <c r="AT50" s="517" t="n"/>
    </row>
    <row r="51" ht="12.75" customHeight="1" s="667">
      <c r="B51" s="509">
        <f>B50+1</f>
        <v/>
      </c>
      <c r="C51" s="510" t="inlineStr">
        <is>
          <t>44112w</t>
        </is>
      </c>
      <c r="D51" s="511" t="n">
        <v>44112</v>
      </c>
      <c r="E51" s="511">
        <f>IF(D51="","",IFERROR(VLOOKUP(D51,CCN_Library!$A$4:$B$13,2,FALSE),"NOT IN LIBRARY"))</f>
        <v/>
      </c>
      <c r="F51" s="538">
        <f>LEFT(H51,6)</f>
        <v/>
      </c>
      <c r="G51" s="513" t="inlineStr">
        <is>
          <t>E</t>
        </is>
      </c>
      <c r="H51" s="513" t="inlineStr">
        <is>
          <t>M2826101062</t>
        </is>
      </c>
      <c r="I51" s="513" t="inlineStr">
        <is>
          <t>FLD MED TECH</t>
        </is>
      </c>
      <c r="J51" s="513" t="inlineStr">
        <is>
          <t>HN</t>
        </is>
      </c>
      <c r="K51" s="514" t="inlineStr">
        <is>
          <t>L03A</t>
        </is>
      </c>
      <c r="L51" s="513" t="inlineStr">
        <is>
          <t>L03A</t>
        </is>
      </c>
      <c r="M51" s="513" t="inlineStr">
        <is>
          <t>N</t>
        </is>
      </c>
      <c r="N51" s="513" t="inlineStr">
        <is>
          <t>E</t>
        </is>
      </c>
      <c r="O51" s="513" t="inlineStr">
        <is>
          <t>A</t>
        </is>
      </c>
      <c r="P51" s="513" t="inlineStr">
        <is>
          <t>A</t>
        </is>
      </c>
      <c r="Q51" s="515" t="n"/>
      <c r="R51" s="513" t="inlineStr">
        <is>
          <t>U</t>
        </is>
      </c>
      <c r="S51" s="513" t="inlineStr">
        <is>
          <t>C</t>
        </is>
      </c>
      <c r="T51" s="515" t="n"/>
      <c r="U51" s="1761" t="n">
        <v>0</v>
      </c>
      <c r="V51" s="1761" t="n">
        <v>0</v>
      </c>
      <c r="W51" s="1761" t="n">
        <v>0</v>
      </c>
      <c r="X51" s="1761" t="n">
        <v>0</v>
      </c>
      <c r="Y51" s="1761" t="n">
        <v>0</v>
      </c>
      <c r="Z51" s="1761" t="n">
        <v>0</v>
      </c>
      <c r="AA51" s="1761" t="n">
        <v>1</v>
      </c>
      <c r="AB51" s="1761" t="n">
        <v>0</v>
      </c>
      <c r="AC51" s="1761" t="n">
        <v>0</v>
      </c>
      <c r="AD51" s="1761" t="n">
        <v>0</v>
      </c>
      <c r="AE51" s="1761" t="n">
        <v>0</v>
      </c>
      <c r="AF51" s="1761" t="n">
        <v>0</v>
      </c>
      <c r="AG51" s="1761" t="n">
        <v>0</v>
      </c>
      <c r="AH51" s="1761" t="n">
        <v>0</v>
      </c>
      <c r="AI51" s="1761" t="n">
        <v>0</v>
      </c>
      <c r="AJ51" s="1761" t="n">
        <v>0</v>
      </c>
      <c r="AK51" s="1761" t="n">
        <v>0</v>
      </c>
      <c r="AL51" s="1761" t="n">
        <v>0</v>
      </c>
      <c r="AM51" s="1761" t="n">
        <v>0</v>
      </c>
      <c r="AN51" s="515" t="n"/>
      <c r="AO51" s="515" t="n"/>
      <c r="AP51" s="513" t="inlineStr">
        <is>
          <t>1</t>
        </is>
      </c>
      <c r="AQ51" s="513" t="inlineStr">
        <is>
          <t>A-M510</t>
        </is>
      </c>
      <c r="AR51" s="513" t="inlineStr">
        <is>
          <t>1CP</t>
        </is>
      </c>
      <c r="AS51" s="515" t="n"/>
      <c r="AT51" s="517" t="n"/>
    </row>
    <row r="52" ht="12.75" customHeight="1" s="667">
      <c r="B52" s="509">
        <f>B51+1</f>
        <v/>
      </c>
      <c r="C52" s="510" t="inlineStr">
        <is>
          <t>44112w</t>
        </is>
      </c>
      <c r="D52" s="511" t="n">
        <v>44112</v>
      </c>
      <c r="E52" s="511">
        <f>IF(D52="","",IFERROR(VLOOKUP(D52,CCN_Library!$A$4:$B$13,2,FALSE),"NOT IN LIBRARY"))</f>
        <v/>
      </c>
      <c r="F52" s="538">
        <f>LEFT(H52,6)</f>
        <v/>
      </c>
      <c r="G52" s="513" t="inlineStr">
        <is>
          <t>E</t>
        </is>
      </c>
      <c r="H52" s="513" t="inlineStr">
        <is>
          <t>M2826101063</t>
        </is>
      </c>
      <c r="I52" s="513" t="inlineStr">
        <is>
          <t>FLD MED TECH</t>
        </is>
      </c>
      <c r="J52" s="513" t="inlineStr">
        <is>
          <t>HN</t>
        </is>
      </c>
      <c r="K52" s="514" t="inlineStr">
        <is>
          <t>L03A</t>
        </is>
      </c>
      <c r="L52" s="513" t="inlineStr">
        <is>
          <t>L03A</t>
        </is>
      </c>
      <c r="M52" s="513" t="inlineStr">
        <is>
          <t>N</t>
        </is>
      </c>
      <c r="N52" s="513" t="inlineStr">
        <is>
          <t>E</t>
        </is>
      </c>
      <c r="O52" s="513" t="inlineStr">
        <is>
          <t>A</t>
        </is>
      </c>
      <c r="P52" s="513" t="inlineStr">
        <is>
          <t>A</t>
        </is>
      </c>
      <c r="Q52" s="515" t="n"/>
      <c r="R52" s="513" t="inlineStr">
        <is>
          <t>U</t>
        </is>
      </c>
      <c r="S52" s="513" t="inlineStr">
        <is>
          <t>C</t>
        </is>
      </c>
      <c r="T52" s="515" t="n"/>
      <c r="U52" s="1761" t="n">
        <v>0</v>
      </c>
      <c r="V52" s="1761" t="n">
        <v>0</v>
      </c>
      <c r="W52" s="1761" t="n">
        <v>0</v>
      </c>
      <c r="X52" s="1761" t="n">
        <v>0</v>
      </c>
      <c r="Y52" s="1761" t="n">
        <v>0</v>
      </c>
      <c r="Z52" s="1761" t="n">
        <v>0</v>
      </c>
      <c r="AA52" s="1761" t="n">
        <v>1</v>
      </c>
      <c r="AB52" s="1761" t="n">
        <v>0</v>
      </c>
      <c r="AC52" s="1761" t="n">
        <v>0</v>
      </c>
      <c r="AD52" s="1761" t="n">
        <v>0</v>
      </c>
      <c r="AE52" s="1761" t="n">
        <v>0</v>
      </c>
      <c r="AF52" s="1761" t="n">
        <v>0</v>
      </c>
      <c r="AG52" s="1761" t="n">
        <v>0</v>
      </c>
      <c r="AH52" s="1761" t="n">
        <v>0</v>
      </c>
      <c r="AI52" s="1761" t="n">
        <v>0</v>
      </c>
      <c r="AJ52" s="1761" t="n">
        <v>0</v>
      </c>
      <c r="AK52" s="1761" t="n">
        <v>0</v>
      </c>
      <c r="AL52" s="1761" t="n">
        <v>0</v>
      </c>
      <c r="AM52" s="1761" t="n">
        <v>0</v>
      </c>
      <c r="AN52" s="515" t="n"/>
      <c r="AO52" s="515" t="n"/>
      <c r="AP52" s="513" t="inlineStr">
        <is>
          <t>1</t>
        </is>
      </c>
      <c r="AQ52" s="513" t="inlineStr">
        <is>
          <t>A-M510</t>
        </is>
      </c>
      <c r="AR52" s="513" t="inlineStr">
        <is>
          <t>1CP</t>
        </is>
      </c>
      <c r="AS52" s="515" t="n"/>
      <c r="AT52" s="517" t="n"/>
    </row>
    <row r="53" ht="12.75" customHeight="1" s="667">
      <c r="B53" s="509">
        <f>B52+1</f>
        <v/>
      </c>
      <c r="C53" s="510" t="inlineStr">
        <is>
          <t>44112o</t>
        </is>
      </c>
      <c r="D53" s="511" t="n">
        <v>44112</v>
      </c>
      <c r="E53" s="511">
        <f>IF(D53="","",IFERROR(VLOOKUP(D53,CCN_Library!$A$4:$B$13,2,FALSE),"NOT IN LIBRARY"))</f>
        <v/>
      </c>
      <c r="F53" s="538">
        <f>LEFT(H53,6)</f>
        <v/>
      </c>
      <c r="G53" s="513" t="inlineStr">
        <is>
          <t>E</t>
        </is>
      </c>
      <c r="H53" s="513" t="inlineStr">
        <is>
          <t>M2826101429</t>
        </is>
      </c>
      <c r="I53" s="513" t="inlineStr">
        <is>
          <t>ASSISTANT S-4/LOGISTICS OFFICER</t>
        </is>
      </c>
      <c r="J53" s="513" t="inlineStr">
        <is>
          <t>1STLT</t>
        </is>
      </c>
      <c r="K53" s="514" t="inlineStr">
        <is>
          <t>0402</t>
        </is>
      </c>
      <c r="L53" s="513" t="inlineStr">
        <is>
          <t>0402</t>
        </is>
      </c>
      <c r="M53" s="513" t="inlineStr">
        <is>
          <t>M</t>
        </is>
      </c>
      <c r="N53" s="513" t="inlineStr">
        <is>
          <t>O</t>
        </is>
      </c>
      <c r="O53" s="513" t="inlineStr">
        <is>
          <t>A</t>
        </is>
      </c>
      <c r="P53" s="513" t="inlineStr">
        <is>
          <t>A</t>
        </is>
      </c>
      <c r="Q53" s="515" t="n"/>
      <c r="R53" s="513" t="inlineStr">
        <is>
          <t>U</t>
        </is>
      </c>
      <c r="S53" s="513" t="inlineStr">
        <is>
          <t>C</t>
        </is>
      </c>
      <c r="T53" s="515" t="n"/>
      <c r="U53" s="1761" t="n">
        <v>1</v>
      </c>
      <c r="V53" s="1761" t="n">
        <v>0</v>
      </c>
      <c r="W53" s="1761" t="n">
        <v>0</v>
      </c>
      <c r="X53" s="1761" t="n">
        <v>0</v>
      </c>
      <c r="Y53" s="1761" t="n">
        <v>0</v>
      </c>
      <c r="Z53" s="1761" t="n">
        <v>0</v>
      </c>
      <c r="AA53" s="1761" t="n">
        <v>0</v>
      </c>
      <c r="AB53" s="1761" t="n">
        <v>0</v>
      </c>
      <c r="AC53" s="1761" t="n">
        <v>0</v>
      </c>
      <c r="AD53" s="1761" t="n">
        <v>0</v>
      </c>
      <c r="AE53" s="1761" t="n">
        <v>0</v>
      </c>
      <c r="AF53" s="1761" t="n">
        <v>0</v>
      </c>
      <c r="AG53" s="1761" t="n">
        <v>0</v>
      </c>
      <c r="AH53" s="1761" t="n">
        <v>0</v>
      </c>
      <c r="AI53" s="1761" t="n">
        <v>0</v>
      </c>
      <c r="AJ53" s="1761" t="n">
        <v>0</v>
      </c>
      <c r="AK53" s="1761" t="n">
        <v>0</v>
      </c>
      <c r="AL53" s="1761" t="n">
        <v>0</v>
      </c>
      <c r="AM53" s="1761" t="n">
        <v>0</v>
      </c>
      <c r="AN53" s="515" t="n"/>
      <c r="AO53" s="515" t="n"/>
      <c r="AP53" s="513" t="inlineStr">
        <is>
          <t>1</t>
        </is>
      </c>
      <c r="AQ53" s="513" t="inlineStr">
        <is>
          <t>A-M510</t>
        </is>
      </c>
      <c r="AR53" s="513" t="inlineStr">
        <is>
          <t>1CP</t>
        </is>
      </c>
      <c r="AS53" s="515" t="n"/>
      <c r="AT53" s="517" t="n"/>
    </row>
    <row r="54" ht="12.75" customHeight="1" s="667">
      <c r="B54" s="509">
        <f>B53+1</f>
        <v/>
      </c>
      <c r="C54" s="510" t="inlineStr">
        <is>
          <t>44112o</t>
        </is>
      </c>
      <c r="D54" s="511" t="n">
        <v>44112</v>
      </c>
      <c r="E54" s="511">
        <f>IF(D54="","",IFERROR(VLOOKUP(D54,CCN_Library!$A$4:$B$13,2,FALSE),"NOT IN LIBRARY"))</f>
        <v/>
      </c>
      <c r="F54" s="538">
        <f>LEFT(H54,6)</f>
        <v/>
      </c>
      <c r="G54" s="513" t="inlineStr">
        <is>
          <t>E</t>
        </is>
      </c>
      <c r="H54" s="513" t="inlineStr">
        <is>
          <t>M2826101430</t>
        </is>
      </c>
      <c r="I54" s="513" t="inlineStr">
        <is>
          <t>LOGISTICS CHIEF</t>
        </is>
      </c>
      <c r="J54" s="513" t="inlineStr">
        <is>
          <t>SSGT</t>
        </is>
      </c>
      <c r="K54" s="514" t="inlineStr">
        <is>
          <t>0441</t>
        </is>
      </c>
      <c r="L54" s="513" t="inlineStr">
        <is>
          <t>0441</t>
        </is>
      </c>
      <c r="M54" s="513" t="inlineStr">
        <is>
          <t>M</t>
        </is>
      </c>
      <c r="N54" s="513" t="inlineStr">
        <is>
          <t>E</t>
        </is>
      </c>
      <c r="O54" s="513" t="inlineStr">
        <is>
          <t>A</t>
        </is>
      </c>
      <c r="P54" s="513" t="inlineStr">
        <is>
          <t>A</t>
        </is>
      </c>
      <c r="Q54" s="515" t="n"/>
      <c r="R54" s="513" t="inlineStr">
        <is>
          <t>U</t>
        </is>
      </c>
      <c r="S54" s="513" t="inlineStr">
        <is>
          <t>C</t>
        </is>
      </c>
      <c r="T54" s="515" t="n"/>
      <c r="U54" s="1761" t="n">
        <v>0</v>
      </c>
      <c r="V54" s="1761" t="n">
        <v>1</v>
      </c>
      <c r="W54" s="1761" t="n">
        <v>0</v>
      </c>
      <c r="X54" s="1761" t="n">
        <v>0</v>
      </c>
      <c r="Y54" s="1761" t="n">
        <v>0</v>
      </c>
      <c r="Z54" s="1761" t="n">
        <v>0</v>
      </c>
      <c r="AA54" s="1761" t="n">
        <v>0</v>
      </c>
      <c r="AB54" s="1761" t="n">
        <v>0</v>
      </c>
      <c r="AC54" s="1761" t="n">
        <v>0</v>
      </c>
      <c r="AD54" s="1761" t="n">
        <v>0</v>
      </c>
      <c r="AE54" s="1761" t="n">
        <v>0</v>
      </c>
      <c r="AF54" s="1761" t="n">
        <v>0</v>
      </c>
      <c r="AG54" s="1761" t="n">
        <v>0</v>
      </c>
      <c r="AH54" s="1761" t="n">
        <v>0</v>
      </c>
      <c r="AI54" s="1761" t="n">
        <v>0</v>
      </c>
      <c r="AJ54" s="1761" t="n">
        <v>0</v>
      </c>
      <c r="AK54" s="1761" t="n">
        <v>0</v>
      </c>
      <c r="AL54" s="1761" t="n">
        <v>0</v>
      </c>
      <c r="AM54" s="1761" t="n">
        <v>0</v>
      </c>
      <c r="AN54" s="515" t="n"/>
      <c r="AO54" s="515" t="n"/>
      <c r="AP54" s="513" t="inlineStr">
        <is>
          <t>1</t>
        </is>
      </c>
      <c r="AQ54" s="513" t="inlineStr">
        <is>
          <t>A-M510</t>
        </is>
      </c>
      <c r="AR54" s="513" t="inlineStr">
        <is>
          <t>1CP</t>
        </is>
      </c>
      <c r="AS54" s="515" t="n"/>
      <c r="AT54" s="525" t="n"/>
    </row>
    <row r="55" ht="12.75" customHeight="1" s="667">
      <c r="B55" s="509">
        <f>B54+1</f>
        <v/>
      </c>
      <c r="C55" s="510" t="inlineStr">
        <is>
          <t>44112w</t>
        </is>
      </c>
      <c r="D55" s="511" t="n">
        <v>44112</v>
      </c>
      <c r="E55" s="511">
        <f>IF(D55="","",IFERROR(VLOOKUP(D55,CCN_Library!$A$4:$B$13,2,FALSE),"NOT IN LIBRARY"))</f>
        <v/>
      </c>
      <c r="F55" s="538">
        <f>LEFT(H55,6)</f>
        <v/>
      </c>
      <c r="G55" s="513" t="inlineStr">
        <is>
          <t>E</t>
        </is>
      </c>
      <c r="H55" s="513" t="inlineStr">
        <is>
          <t>M2826101431</t>
        </is>
      </c>
      <c r="I55" s="513" t="inlineStr">
        <is>
          <t>LOGISTICS/EMBARKATION SPECIALIST</t>
        </is>
      </c>
      <c r="J55" s="513" t="inlineStr">
        <is>
          <t>LCPL</t>
        </is>
      </c>
      <c r="K55" s="514" t="inlineStr">
        <is>
          <t>0441</t>
        </is>
      </c>
      <c r="L55" s="513" t="inlineStr">
        <is>
          <t>0441</t>
        </is>
      </c>
      <c r="M55" s="513" t="inlineStr">
        <is>
          <t>M</t>
        </is>
      </c>
      <c r="N55" s="513" t="inlineStr">
        <is>
          <t>E</t>
        </is>
      </c>
      <c r="O55" s="513" t="inlineStr">
        <is>
          <t>A</t>
        </is>
      </c>
      <c r="P55" s="513" t="inlineStr">
        <is>
          <t>A</t>
        </is>
      </c>
      <c r="Q55" s="515" t="n"/>
      <c r="R55" s="513" t="inlineStr">
        <is>
          <t>U</t>
        </is>
      </c>
      <c r="S55" s="513" t="inlineStr">
        <is>
          <t>M</t>
        </is>
      </c>
      <c r="T55" s="515" t="n"/>
      <c r="U55" s="1761" t="n">
        <v>0</v>
      </c>
      <c r="V55" s="1761" t="n">
        <v>1</v>
      </c>
      <c r="W55" s="1761" t="n">
        <v>0</v>
      </c>
      <c r="X55" s="1761" t="n">
        <v>0</v>
      </c>
      <c r="Y55" s="1761" t="n">
        <v>0</v>
      </c>
      <c r="Z55" s="1761" t="n">
        <v>0</v>
      </c>
      <c r="AA55" s="1761" t="n">
        <v>0</v>
      </c>
      <c r="AB55" s="1761" t="n">
        <v>0</v>
      </c>
      <c r="AC55" s="1761" t="n">
        <v>0</v>
      </c>
      <c r="AD55" s="1761" t="n">
        <v>0</v>
      </c>
      <c r="AE55" s="1761" t="n">
        <v>0</v>
      </c>
      <c r="AF55" s="1761" t="n">
        <v>0</v>
      </c>
      <c r="AG55" s="1761" t="n">
        <v>0</v>
      </c>
      <c r="AH55" s="1761" t="n">
        <v>0</v>
      </c>
      <c r="AI55" s="1761" t="n">
        <v>0</v>
      </c>
      <c r="AJ55" s="1761" t="n">
        <v>0</v>
      </c>
      <c r="AK55" s="1761" t="n">
        <v>0</v>
      </c>
      <c r="AL55" s="1761" t="n">
        <v>0</v>
      </c>
      <c r="AM55" s="1761" t="n">
        <v>0</v>
      </c>
      <c r="AN55" s="515" t="n"/>
      <c r="AO55" s="515" t="n"/>
      <c r="AP55" s="513" t="inlineStr">
        <is>
          <t>1</t>
        </is>
      </c>
      <c r="AQ55" s="513" t="inlineStr">
        <is>
          <t>A-M510</t>
        </is>
      </c>
      <c r="AR55" s="513" t="inlineStr">
        <is>
          <t>1CP</t>
        </is>
      </c>
      <c r="AS55" s="515" t="n"/>
      <c r="AT55" s="517" t="n"/>
    </row>
    <row r="56" ht="12.75" customHeight="1" s="667">
      <c r="B56" s="509">
        <f>B55+1</f>
        <v/>
      </c>
      <c r="C56" s="510" t="inlineStr">
        <is>
          <t>44112w</t>
        </is>
      </c>
      <c r="D56" s="511" t="n">
        <v>44112</v>
      </c>
      <c r="E56" s="511">
        <f>IF(D56="","",IFERROR(VLOOKUP(D56,CCN_Library!$A$4:$B$13,2,FALSE),"NOT IN LIBRARY"))</f>
        <v/>
      </c>
      <c r="F56" s="538">
        <f>LEFT(H56,6)</f>
        <v/>
      </c>
      <c r="G56" s="513" t="inlineStr">
        <is>
          <t>E</t>
        </is>
      </c>
      <c r="H56" s="513" t="inlineStr">
        <is>
          <t>M2826101432</t>
        </is>
      </c>
      <c r="I56" s="513" t="inlineStr">
        <is>
          <t>EMBARKATION CHIEF</t>
        </is>
      </c>
      <c r="J56" s="513" t="inlineStr">
        <is>
          <t>SGT</t>
        </is>
      </c>
      <c r="K56" s="514" t="inlineStr">
        <is>
          <t>0441</t>
        </is>
      </c>
      <c r="L56" s="513" t="inlineStr">
        <is>
          <t>0441</t>
        </is>
      </c>
      <c r="M56" s="513" t="inlineStr">
        <is>
          <t>M</t>
        </is>
      </c>
      <c r="N56" s="513" t="inlineStr">
        <is>
          <t>E</t>
        </is>
      </c>
      <c r="O56" s="513" t="inlineStr">
        <is>
          <t>A</t>
        </is>
      </c>
      <c r="P56" s="513" t="inlineStr">
        <is>
          <t>A</t>
        </is>
      </c>
      <c r="Q56" s="515" t="n"/>
      <c r="R56" s="513" t="inlineStr">
        <is>
          <t>U</t>
        </is>
      </c>
      <c r="S56" s="513" t="inlineStr">
        <is>
          <t>M</t>
        </is>
      </c>
      <c r="T56" s="515" t="n"/>
      <c r="U56" s="1761" t="n">
        <v>0</v>
      </c>
      <c r="V56" s="1761" t="n">
        <v>1</v>
      </c>
      <c r="W56" s="1761" t="n">
        <v>0</v>
      </c>
      <c r="X56" s="1761" t="n">
        <v>0</v>
      </c>
      <c r="Y56" s="1761" t="n">
        <v>0</v>
      </c>
      <c r="Z56" s="1761" t="n">
        <v>0</v>
      </c>
      <c r="AA56" s="1761" t="n">
        <v>0</v>
      </c>
      <c r="AB56" s="1761" t="n">
        <v>0</v>
      </c>
      <c r="AC56" s="1761" t="n">
        <v>0</v>
      </c>
      <c r="AD56" s="1761" t="n">
        <v>0</v>
      </c>
      <c r="AE56" s="1761" t="n">
        <v>0</v>
      </c>
      <c r="AF56" s="1761" t="n">
        <v>0</v>
      </c>
      <c r="AG56" s="1761" t="n">
        <v>0</v>
      </c>
      <c r="AH56" s="1761" t="n">
        <v>0</v>
      </c>
      <c r="AI56" s="1761" t="n">
        <v>0</v>
      </c>
      <c r="AJ56" s="1761" t="n">
        <v>0</v>
      </c>
      <c r="AK56" s="1761" t="n">
        <v>0</v>
      </c>
      <c r="AL56" s="1761" t="n">
        <v>0</v>
      </c>
      <c r="AM56" s="1761" t="n">
        <v>0</v>
      </c>
      <c r="AN56" s="515" t="n"/>
      <c r="AO56" s="515" t="n"/>
      <c r="AP56" s="513" t="inlineStr">
        <is>
          <t>1</t>
        </is>
      </c>
      <c r="AQ56" s="513" t="inlineStr">
        <is>
          <t>A-M510</t>
        </is>
      </c>
      <c r="AR56" s="513" t="inlineStr">
        <is>
          <t>1CP</t>
        </is>
      </c>
      <c r="AS56" s="515" t="n"/>
      <c r="AT56" s="517" t="n"/>
    </row>
    <row r="57" ht="12.75" customHeight="1" s="667">
      <c r="B57" s="509">
        <f>B56+1</f>
        <v/>
      </c>
      <c r="C57" s="510" t="inlineStr">
        <is>
          <t>44112w</t>
        </is>
      </c>
      <c r="D57" s="511" t="n">
        <v>44112</v>
      </c>
      <c r="E57" s="511">
        <f>IF(D57="","",IFERROR(VLOOKUP(D57,CCN_Library!$A$4:$B$13,2,FALSE),"NOT IN LIBRARY"))</f>
        <v/>
      </c>
      <c r="F57" s="538">
        <f>LEFT(H57,6)</f>
        <v/>
      </c>
      <c r="G57" s="513" t="inlineStr">
        <is>
          <t>E</t>
        </is>
      </c>
      <c r="H57" s="513" t="inlineStr">
        <is>
          <t>M2826101433</t>
        </is>
      </c>
      <c r="I57" s="513" t="inlineStr">
        <is>
          <t>LOGISTICS/EMBARKATION NCO</t>
        </is>
      </c>
      <c r="J57" s="513" t="inlineStr">
        <is>
          <t>CPL</t>
        </is>
      </c>
      <c r="K57" s="514" t="inlineStr">
        <is>
          <t>0441</t>
        </is>
      </c>
      <c r="L57" s="513" t="inlineStr">
        <is>
          <t>0441</t>
        </is>
      </c>
      <c r="M57" s="513" t="inlineStr">
        <is>
          <t>M</t>
        </is>
      </c>
      <c r="N57" s="513" t="inlineStr">
        <is>
          <t>E</t>
        </is>
      </c>
      <c r="O57" s="513" t="inlineStr">
        <is>
          <t>A</t>
        </is>
      </c>
      <c r="P57" s="513" t="inlineStr">
        <is>
          <t>A</t>
        </is>
      </c>
      <c r="Q57" s="515" t="n"/>
      <c r="R57" s="513" t="inlineStr">
        <is>
          <t>U</t>
        </is>
      </c>
      <c r="S57" s="513" t="inlineStr">
        <is>
          <t>M</t>
        </is>
      </c>
      <c r="T57" s="515" t="n"/>
      <c r="U57" s="1761" t="n">
        <v>0</v>
      </c>
      <c r="V57" s="1761" t="n">
        <v>1</v>
      </c>
      <c r="W57" s="1761" t="n">
        <v>0</v>
      </c>
      <c r="X57" s="1761" t="n">
        <v>0</v>
      </c>
      <c r="Y57" s="1761" t="n">
        <v>0</v>
      </c>
      <c r="Z57" s="1761" t="n">
        <v>0</v>
      </c>
      <c r="AA57" s="1761" t="n">
        <v>0</v>
      </c>
      <c r="AB57" s="1761" t="n">
        <v>0</v>
      </c>
      <c r="AC57" s="1761" t="n">
        <v>0</v>
      </c>
      <c r="AD57" s="1761" t="n">
        <v>0</v>
      </c>
      <c r="AE57" s="1761" t="n">
        <v>0</v>
      </c>
      <c r="AF57" s="1761" t="n">
        <v>0</v>
      </c>
      <c r="AG57" s="1761" t="n">
        <v>0</v>
      </c>
      <c r="AH57" s="1761" t="n">
        <v>0</v>
      </c>
      <c r="AI57" s="1761" t="n">
        <v>0</v>
      </c>
      <c r="AJ57" s="1761" t="n">
        <v>0</v>
      </c>
      <c r="AK57" s="1761" t="n">
        <v>0</v>
      </c>
      <c r="AL57" s="1761" t="n">
        <v>0</v>
      </c>
      <c r="AM57" s="1761" t="n">
        <v>0</v>
      </c>
      <c r="AN57" s="515" t="n"/>
      <c r="AO57" s="515" t="n"/>
      <c r="AP57" s="513" t="inlineStr">
        <is>
          <t>1</t>
        </is>
      </c>
      <c r="AQ57" s="513" t="inlineStr">
        <is>
          <t>A-M510</t>
        </is>
      </c>
      <c r="AR57" s="513" t="inlineStr">
        <is>
          <t>1CP</t>
        </is>
      </c>
      <c r="AS57" s="515" t="n"/>
      <c r="AT57" s="517" t="n"/>
    </row>
    <row r="58" ht="12.75" customHeight="1" s="667">
      <c r="B58" s="509">
        <f>B57+1</f>
        <v/>
      </c>
      <c r="C58" s="510" t="inlineStr">
        <is>
          <t>44112w</t>
        </is>
      </c>
      <c r="D58" s="511" t="n">
        <v>44112</v>
      </c>
      <c r="E58" s="511">
        <f>IF(D58="","",IFERROR(VLOOKUP(D58,CCN_Library!$A$4:$B$13,2,FALSE),"NOT IN LIBRARY"))</f>
        <v/>
      </c>
      <c r="F58" s="538">
        <f>LEFT(H58,6)</f>
        <v/>
      </c>
      <c r="G58" s="513" t="inlineStr">
        <is>
          <t>E</t>
        </is>
      </c>
      <c r="H58" s="513" t="inlineStr">
        <is>
          <t>M2826101434</t>
        </is>
      </c>
      <c r="I58" s="513" t="inlineStr">
        <is>
          <t>MAINTENANCE MANAGEMENT CHIEF</t>
        </is>
      </c>
      <c r="J58" s="513" t="inlineStr">
        <is>
          <t>CPL</t>
        </is>
      </c>
      <c r="K58" s="514" t="inlineStr">
        <is>
          <t>0411</t>
        </is>
      </c>
      <c r="L58" s="513" t="inlineStr">
        <is>
          <t>0411</t>
        </is>
      </c>
      <c r="M58" s="513" t="inlineStr">
        <is>
          <t>M</t>
        </is>
      </c>
      <c r="N58" s="513" t="inlineStr">
        <is>
          <t>E</t>
        </is>
      </c>
      <c r="O58" s="513" t="inlineStr">
        <is>
          <t>A</t>
        </is>
      </c>
      <c r="P58" s="513" t="inlineStr">
        <is>
          <t>A</t>
        </is>
      </c>
      <c r="Q58" s="515" t="n"/>
      <c r="R58" s="513" t="inlineStr">
        <is>
          <t>U</t>
        </is>
      </c>
      <c r="S58" s="513" t="inlineStr">
        <is>
          <t>M</t>
        </is>
      </c>
      <c r="T58" s="515" t="n"/>
      <c r="U58" s="1761" t="n">
        <v>0</v>
      </c>
      <c r="V58" s="1761" t="n">
        <v>1</v>
      </c>
      <c r="W58" s="1761" t="n">
        <v>0</v>
      </c>
      <c r="X58" s="1761" t="n">
        <v>0</v>
      </c>
      <c r="Y58" s="1761" t="n">
        <v>0</v>
      </c>
      <c r="Z58" s="1761" t="n">
        <v>0</v>
      </c>
      <c r="AA58" s="1761" t="n">
        <v>0</v>
      </c>
      <c r="AB58" s="1761" t="n">
        <v>0</v>
      </c>
      <c r="AC58" s="1761" t="n">
        <v>0</v>
      </c>
      <c r="AD58" s="1761" t="n">
        <v>0</v>
      </c>
      <c r="AE58" s="1761" t="n">
        <v>0</v>
      </c>
      <c r="AF58" s="1761" t="n">
        <v>0</v>
      </c>
      <c r="AG58" s="1761" t="n">
        <v>0</v>
      </c>
      <c r="AH58" s="1761" t="n">
        <v>0</v>
      </c>
      <c r="AI58" s="1761" t="n">
        <v>0</v>
      </c>
      <c r="AJ58" s="1761" t="n">
        <v>0</v>
      </c>
      <c r="AK58" s="1761" t="n">
        <v>0</v>
      </c>
      <c r="AL58" s="1761" t="n">
        <v>0</v>
      </c>
      <c r="AM58" s="1761" t="n">
        <v>0</v>
      </c>
      <c r="AN58" s="515" t="n"/>
      <c r="AO58" s="515" t="n"/>
      <c r="AP58" s="513" t="inlineStr">
        <is>
          <t>1</t>
        </is>
      </c>
      <c r="AQ58" s="513" t="inlineStr">
        <is>
          <t>A-M510</t>
        </is>
      </c>
      <c r="AR58" s="513" t="inlineStr">
        <is>
          <t>1CP</t>
        </is>
      </c>
      <c r="AS58" s="515" t="n"/>
      <c r="AT58" s="517" t="n"/>
    </row>
    <row r="59" ht="12.75" customHeight="1" s="667">
      <c r="B59" s="509">
        <f>B58+1</f>
        <v/>
      </c>
      <c r="C59" s="510" t="inlineStr">
        <is>
          <t>21710c</t>
        </is>
      </c>
      <c r="D59" s="511" t="n">
        <v>21710</v>
      </c>
      <c r="E59" s="511">
        <f>IF(D59="","",IFERROR(VLOOKUP(D59,CCN_Library!$A$4:$B$13,2,FALSE),"NOT IN LIBRARY"))</f>
        <v/>
      </c>
      <c r="F59" s="538">
        <f>LEFT(H59,6)</f>
        <v/>
      </c>
      <c r="G59" s="513" t="inlineStr">
        <is>
          <t>E</t>
        </is>
      </c>
      <c r="H59" s="513" t="inlineStr">
        <is>
          <t>M2826101608</t>
        </is>
      </c>
      <c r="I59" s="513" t="inlineStr">
        <is>
          <t>GROUND COMMUNICATIONS SYSTEMS REPAIRER</t>
        </is>
      </c>
      <c r="J59" s="513" t="inlineStr">
        <is>
          <t>SGT</t>
        </is>
      </c>
      <c r="K59" s="514" t="inlineStr">
        <is>
          <t>2841</t>
        </is>
      </c>
      <c r="L59" s="513" t="inlineStr">
        <is>
          <t>2841</t>
        </is>
      </c>
      <c r="M59" s="513" t="inlineStr">
        <is>
          <t>M</t>
        </is>
      </c>
      <c r="N59" s="513" t="inlineStr">
        <is>
          <t>E</t>
        </is>
      </c>
      <c r="O59" s="513" t="inlineStr">
        <is>
          <t>A</t>
        </is>
      </c>
      <c r="P59" s="513" t="inlineStr">
        <is>
          <t>A</t>
        </is>
      </c>
      <c r="Q59" s="515" t="n"/>
      <c r="R59" s="513" t="inlineStr">
        <is>
          <t>S</t>
        </is>
      </c>
      <c r="S59" s="513" t="inlineStr">
        <is>
          <t>M</t>
        </is>
      </c>
      <c r="T59" s="515" t="n"/>
      <c r="U59" s="1761" t="n">
        <v>0</v>
      </c>
      <c r="V59" s="1761" t="n">
        <v>1</v>
      </c>
      <c r="W59" s="1761" t="n">
        <v>0</v>
      </c>
      <c r="X59" s="1761" t="n">
        <v>0</v>
      </c>
      <c r="Y59" s="1761" t="n">
        <v>0</v>
      </c>
      <c r="Z59" s="1761" t="n">
        <v>0</v>
      </c>
      <c r="AA59" s="1761" t="n">
        <v>0</v>
      </c>
      <c r="AB59" s="1761" t="n">
        <v>0</v>
      </c>
      <c r="AC59" s="1761" t="n">
        <v>0</v>
      </c>
      <c r="AD59" s="1761" t="n">
        <v>0</v>
      </c>
      <c r="AE59" s="1761" t="n">
        <v>0</v>
      </c>
      <c r="AF59" s="1761" t="n">
        <v>0</v>
      </c>
      <c r="AG59" s="1761" t="n">
        <v>0</v>
      </c>
      <c r="AH59" s="1761" t="n">
        <v>0</v>
      </c>
      <c r="AI59" s="1761" t="n">
        <v>0</v>
      </c>
      <c r="AJ59" s="1761" t="n">
        <v>0</v>
      </c>
      <c r="AK59" s="1761" t="n">
        <v>0</v>
      </c>
      <c r="AL59" s="1761" t="n">
        <v>0</v>
      </c>
      <c r="AM59" s="1761" t="n">
        <v>0</v>
      </c>
      <c r="AN59" s="515" t="n"/>
      <c r="AO59" s="515" t="n"/>
      <c r="AP59" s="513" t="inlineStr">
        <is>
          <t>1</t>
        </is>
      </c>
      <c r="AQ59" s="513" t="inlineStr">
        <is>
          <t>A-V411IM</t>
        </is>
      </c>
      <c r="AR59" s="513" t="inlineStr">
        <is>
          <t>1CP</t>
        </is>
      </c>
      <c r="AS59" s="515" t="n"/>
      <c r="AT59" s="517" t="n"/>
    </row>
    <row r="60" ht="12.75" customHeight="1" s="667">
      <c r="B60" s="509">
        <f>B59+1</f>
        <v/>
      </c>
      <c r="C60" s="510" t="inlineStr">
        <is>
          <t>21710c</t>
        </is>
      </c>
      <c r="D60" s="511" t="n">
        <v>21710</v>
      </c>
      <c r="E60" s="511">
        <f>IF(D60="","",IFERROR(VLOOKUP(D60,CCN_Library!$A$4:$B$13,2,FALSE),"NOT IN LIBRARY"))</f>
        <v/>
      </c>
      <c r="F60" s="538">
        <f>LEFT(H60,6)</f>
        <v/>
      </c>
      <c r="G60" s="513" t="inlineStr">
        <is>
          <t>E</t>
        </is>
      </c>
      <c r="H60" s="513" t="inlineStr">
        <is>
          <t>M2826101609</t>
        </is>
      </c>
      <c r="I60" s="513" t="inlineStr">
        <is>
          <t>GROUND COMMUNICATIONS SYSTEMS REPAIRER</t>
        </is>
      </c>
      <c r="J60" s="513" t="inlineStr">
        <is>
          <t>LCPL</t>
        </is>
      </c>
      <c r="K60" s="514" t="inlineStr">
        <is>
          <t>2841</t>
        </is>
      </c>
      <c r="L60" s="513" t="inlineStr">
        <is>
          <t>2841</t>
        </is>
      </c>
      <c r="M60" s="513" t="inlineStr">
        <is>
          <t>M</t>
        </is>
      </c>
      <c r="N60" s="513" t="inlineStr">
        <is>
          <t>E</t>
        </is>
      </c>
      <c r="O60" s="513" t="inlineStr">
        <is>
          <t>A</t>
        </is>
      </c>
      <c r="P60" s="513" t="inlineStr">
        <is>
          <t>A</t>
        </is>
      </c>
      <c r="Q60" s="515" t="n"/>
      <c r="R60" s="513" t="inlineStr">
        <is>
          <t>S</t>
        </is>
      </c>
      <c r="S60" s="513" t="inlineStr">
        <is>
          <t>M</t>
        </is>
      </c>
      <c r="T60" s="515" t="n"/>
      <c r="U60" s="1761" t="n">
        <v>0</v>
      </c>
      <c r="V60" s="1761" t="n">
        <v>1</v>
      </c>
      <c r="W60" s="1761" t="n">
        <v>0</v>
      </c>
      <c r="X60" s="1761" t="n">
        <v>0</v>
      </c>
      <c r="Y60" s="1761" t="n">
        <v>0</v>
      </c>
      <c r="Z60" s="1761" t="n">
        <v>0</v>
      </c>
      <c r="AA60" s="1761" t="n">
        <v>0</v>
      </c>
      <c r="AB60" s="1761" t="n">
        <v>0</v>
      </c>
      <c r="AC60" s="1761" t="n">
        <v>0</v>
      </c>
      <c r="AD60" s="1761" t="n">
        <v>0</v>
      </c>
      <c r="AE60" s="1761" t="n">
        <v>0</v>
      </c>
      <c r="AF60" s="1761" t="n">
        <v>0</v>
      </c>
      <c r="AG60" s="1761" t="n">
        <v>0</v>
      </c>
      <c r="AH60" s="1761" t="n">
        <v>0</v>
      </c>
      <c r="AI60" s="1761" t="n">
        <v>0</v>
      </c>
      <c r="AJ60" s="1761" t="n">
        <v>0</v>
      </c>
      <c r="AK60" s="1761" t="n">
        <v>0</v>
      </c>
      <c r="AL60" s="1761" t="n">
        <v>0</v>
      </c>
      <c r="AM60" s="1761" t="n">
        <v>0</v>
      </c>
      <c r="AN60" s="515" t="n"/>
      <c r="AO60" s="515" t="n"/>
      <c r="AP60" s="513" t="inlineStr">
        <is>
          <t>1</t>
        </is>
      </c>
      <c r="AQ60" s="513" t="inlineStr">
        <is>
          <t>A-V411B</t>
        </is>
      </c>
      <c r="AR60" s="513" t="inlineStr">
        <is>
          <t>1CP</t>
        </is>
      </c>
      <c r="AS60" s="515" t="n"/>
      <c r="AT60" s="517" t="n"/>
    </row>
    <row r="61" ht="12.75" customHeight="1" s="667">
      <c r="B61" s="509">
        <f>B60+1</f>
        <v/>
      </c>
      <c r="C61" s="510" t="inlineStr">
        <is>
          <t>21710c</t>
        </is>
      </c>
      <c r="D61" s="511" t="n">
        <v>21710</v>
      </c>
      <c r="E61" s="511">
        <f>IF(D61="","",IFERROR(VLOOKUP(D61,CCN_Library!$A$4:$B$13,2,FALSE),"NOT IN LIBRARY"))</f>
        <v/>
      </c>
      <c r="F61" s="538">
        <f>LEFT(H61,6)</f>
        <v/>
      </c>
      <c r="G61" s="513" t="inlineStr">
        <is>
          <t>E</t>
        </is>
      </c>
      <c r="H61" s="513" t="inlineStr">
        <is>
          <t>M2826101611</t>
        </is>
      </c>
      <c r="I61" s="513" t="inlineStr">
        <is>
          <t>TELECOMMUNICATIONS SYSTEMS REPAIR TECHNICIAN</t>
        </is>
      </c>
      <c r="J61" s="513" t="inlineStr">
        <is>
          <t>LCPL</t>
        </is>
      </c>
      <c r="K61" s="514" t="inlineStr">
        <is>
          <t>2847</t>
        </is>
      </c>
      <c r="L61" s="513" t="inlineStr">
        <is>
          <t>2847</t>
        </is>
      </c>
      <c r="M61" s="513" t="inlineStr">
        <is>
          <t>M</t>
        </is>
      </c>
      <c r="N61" s="513" t="inlineStr">
        <is>
          <t>E</t>
        </is>
      </c>
      <c r="O61" s="513" t="inlineStr">
        <is>
          <t>A</t>
        </is>
      </c>
      <c r="P61" s="513" t="inlineStr">
        <is>
          <t>A</t>
        </is>
      </c>
      <c r="Q61" s="515" t="n"/>
      <c r="R61" s="513" t="inlineStr">
        <is>
          <t>S</t>
        </is>
      </c>
      <c r="S61" s="513" t="inlineStr">
        <is>
          <t>M</t>
        </is>
      </c>
      <c r="T61" s="515" t="n"/>
      <c r="U61" s="1761" t="n">
        <v>0</v>
      </c>
      <c r="V61" s="1761" t="n">
        <v>1</v>
      </c>
      <c r="W61" s="1761" t="n">
        <v>0</v>
      </c>
      <c r="X61" s="1761" t="n">
        <v>0</v>
      </c>
      <c r="Y61" s="1761" t="n">
        <v>0</v>
      </c>
      <c r="Z61" s="1761" t="n">
        <v>0</v>
      </c>
      <c r="AA61" s="1761" t="n">
        <v>0</v>
      </c>
      <c r="AB61" s="1761" t="n">
        <v>0</v>
      </c>
      <c r="AC61" s="1761" t="n">
        <v>0</v>
      </c>
      <c r="AD61" s="1761" t="n">
        <v>0</v>
      </c>
      <c r="AE61" s="1761" t="n">
        <v>0</v>
      </c>
      <c r="AF61" s="1761" t="n">
        <v>0</v>
      </c>
      <c r="AG61" s="1761" t="n">
        <v>0</v>
      </c>
      <c r="AH61" s="1761" t="n">
        <v>0</v>
      </c>
      <c r="AI61" s="1761" t="n">
        <v>0</v>
      </c>
      <c r="AJ61" s="1761" t="n">
        <v>0</v>
      </c>
      <c r="AK61" s="1761" t="n">
        <v>0</v>
      </c>
      <c r="AL61" s="1761" t="n">
        <v>0</v>
      </c>
      <c r="AM61" s="1761" t="n">
        <v>0</v>
      </c>
      <c r="AN61" s="515" t="n"/>
      <c r="AO61" s="515" t="n"/>
      <c r="AP61" s="513" t="inlineStr">
        <is>
          <t>1</t>
        </is>
      </c>
      <c r="AQ61" s="513" t="inlineStr">
        <is>
          <t>A-V411B</t>
        </is>
      </c>
      <c r="AR61" s="513" t="inlineStr">
        <is>
          <t>1CP</t>
        </is>
      </c>
      <c r="AS61" s="515" t="n"/>
      <c r="AT61" s="517" t="n"/>
    </row>
    <row r="62" ht="12.75" customHeight="1" s="667">
      <c r="B62" s="509">
        <f>B61+1</f>
        <v/>
      </c>
      <c r="C62" s="510" t="inlineStr">
        <is>
          <t>21710c</t>
        </is>
      </c>
      <c r="D62" s="511" t="n">
        <v>21710</v>
      </c>
      <c r="E62" s="511">
        <f>IF(D62="","",IFERROR(VLOOKUP(D62,CCN_Library!$A$4:$B$13,2,FALSE),"NOT IN LIBRARY"))</f>
        <v/>
      </c>
      <c r="F62" s="538">
        <f>LEFT(H62,6)</f>
        <v/>
      </c>
      <c r="G62" s="513" t="inlineStr">
        <is>
          <t>E</t>
        </is>
      </c>
      <c r="H62" s="513" t="inlineStr">
        <is>
          <t>M2826101612</t>
        </is>
      </c>
      <c r="I62" s="513" t="inlineStr">
        <is>
          <t>TELECOMMUNICATIONS SYSTEMS REPAIR TECHNICIAN</t>
        </is>
      </c>
      <c r="J62" s="513" t="inlineStr">
        <is>
          <t>LCPL</t>
        </is>
      </c>
      <c r="K62" s="514" t="inlineStr">
        <is>
          <t>2847</t>
        </is>
      </c>
      <c r="L62" s="513" t="inlineStr">
        <is>
          <t>2847</t>
        </is>
      </c>
      <c r="M62" s="513" t="inlineStr">
        <is>
          <t>M</t>
        </is>
      </c>
      <c r="N62" s="513" t="inlineStr">
        <is>
          <t>E</t>
        </is>
      </c>
      <c r="O62" s="513" t="inlineStr">
        <is>
          <t>A</t>
        </is>
      </c>
      <c r="P62" s="513" t="inlineStr">
        <is>
          <t>A</t>
        </is>
      </c>
      <c r="Q62" s="515" t="n"/>
      <c r="R62" s="513" t="inlineStr">
        <is>
          <t>S</t>
        </is>
      </c>
      <c r="S62" s="513" t="inlineStr">
        <is>
          <t>M</t>
        </is>
      </c>
      <c r="T62" s="515" t="n"/>
      <c r="U62" s="1761" t="n">
        <v>0</v>
      </c>
      <c r="V62" s="1761" t="n">
        <v>1</v>
      </c>
      <c r="W62" s="1761" t="n">
        <v>0</v>
      </c>
      <c r="X62" s="1761" t="n">
        <v>0</v>
      </c>
      <c r="Y62" s="1761" t="n">
        <v>0</v>
      </c>
      <c r="Z62" s="1761" t="n">
        <v>0</v>
      </c>
      <c r="AA62" s="1761" t="n">
        <v>0</v>
      </c>
      <c r="AB62" s="1761" t="n">
        <v>0</v>
      </c>
      <c r="AC62" s="1761" t="n">
        <v>0</v>
      </c>
      <c r="AD62" s="1761" t="n">
        <v>0</v>
      </c>
      <c r="AE62" s="1761" t="n">
        <v>0</v>
      </c>
      <c r="AF62" s="1761" t="n">
        <v>0</v>
      </c>
      <c r="AG62" s="1761" t="n">
        <v>0</v>
      </c>
      <c r="AH62" s="1761" t="n">
        <v>0</v>
      </c>
      <c r="AI62" s="1761" t="n">
        <v>0</v>
      </c>
      <c r="AJ62" s="1761" t="n">
        <v>0</v>
      </c>
      <c r="AK62" s="1761" t="n">
        <v>0</v>
      </c>
      <c r="AL62" s="1761" t="n">
        <v>0</v>
      </c>
      <c r="AM62" s="1761" t="n">
        <v>0</v>
      </c>
      <c r="AN62" s="515" t="n"/>
      <c r="AO62" s="515" t="n"/>
      <c r="AP62" s="513" t="inlineStr">
        <is>
          <t>1</t>
        </is>
      </c>
      <c r="AQ62" s="513" t="inlineStr">
        <is>
          <t>A-V411B</t>
        </is>
      </c>
      <c r="AR62" s="513" t="inlineStr">
        <is>
          <t>1CP</t>
        </is>
      </c>
      <c r="AS62" s="515" t="n"/>
      <c r="AT62" s="525" t="n"/>
    </row>
    <row r="63" ht="12.75" customHeight="1" s="667">
      <c r="B63" s="509">
        <f>B62+1</f>
        <v/>
      </c>
      <c r="C63" s="510" t="inlineStr">
        <is>
          <t>14345c</t>
        </is>
      </c>
      <c r="D63" s="511" t="n">
        <v>14345</v>
      </c>
      <c r="E63" s="511">
        <f>IF(D63="","",IFERROR(VLOOKUP(D63,CCN_Library!$A$4:$B$13,2,FALSE),"NOT IN LIBRARY"))</f>
        <v/>
      </c>
      <c r="F63" s="538">
        <f>LEFT(H63,6)</f>
        <v/>
      </c>
      <c r="G63" s="513" t="inlineStr">
        <is>
          <t>E</t>
        </is>
      </c>
      <c r="H63" s="513" t="inlineStr">
        <is>
          <t>M2826101435</t>
        </is>
      </c>
      <c r="I63" s="513" t="inlineStr">
        <is>
          <t>ARMORY SUPERVISOR</t>
        </is>
      </c>
      <c r="J63" s="513" t="inlineStr">
        <is>
          <t>CPL</t>
        </is>
      </c>
      <c r="K63" s="514" t="inlineStr">
        <is>
          <t>2111</t>
        </is>
      </c>
      <c r="L63" s="513" t="inlineStr">
        <is>
          <t>2111</t>
        </is>
      </c>
      <c r="M63" s="513" t="inlineStr">
        <is>
          <t>M</t>
        </is>
      </c>
      <c r="N63" s="513" t="inlineStr">
        <is>
          <t>E</t>
        </is>
      </c>
      <c r="O63" s="513" t="inlineStr">
        <is>
          <t>A</t>
        </is>
      </c>
      <c r="P63" s="513" t="inlineStr">
        <is>
          <t>A</t>
        </is>
      </c>
      <c r="Q63" s="515" t="n"/>
      <c r="R63" s="513" t="inlineStr">
        <is>
          <t>U</t>
        </is>
      </c>
      <c r="S63" s="513" t="inlineStr">
        <is>
          <t>M</t>
        </is>
      </c>
      <c r="T63" s="515" t="n"/>
      <c r="U63" s="1761" t="n">
        <v>0</v>
      </c>
      <c r="V63" s="1761" t="n">
        <v>1</v>
      </c>
      <c r="W63" s="1761" t="n">
        <v>0</v>
      </c>
      <c r="X63" s="1761" t="n">
        <v>0</v>
      </c>
      <c r="Y63" s="1761" t="n">
        <v>0</v>
      </c>
      <c r="Z63" s="1761" t="n">
        <v>0</v>
      </c>
      <c r="AA63" s="1761" t="n">
        <v>0</v>
      </c>
      <c r="AB63" s="1761" t="n">
        <v>0</v>
      </c>
      <c r="AC63" s="1761" t="n">
        <v>0</v>
      </c>
      <c r="AD63" s="1761" t="n">
        <v>0</v>
      </c>
      <c r="AE63" s="1761" t="n">
        <v>0</v>
      </c>
      <c r="AF63" s="1761" t="n">
        <v>0</v>
      </c>
      <c r="AG63" s="1761" t="n">
        <v>0</v>
      </c>
      <c r="AH63" s="1761" t="n">
        <v>0</v>
      </c>
      <c r="AI63" s="1761" t="n">
        <v>0</v>
      </c>
      <c r="AJ63" s="1761" t="n">
        <v>0</v>
      </c>
      <c r="AK63" s="1761" t="n">
        <v>0</v>
      </c>
      <c r="AL63" s="1761" t="n">
        <v>0</v>
      </c>
      <c r="AM63" s="1761" t="n">
        <v>0</v>
      </c>
      <c r="AN63" s="515" t="n"/>
      <c r="AO63" s="515" t="n"/>
      <c r="AP63" s="513" t="inlineStr">
        <is>
          <t>1</t>
        </is>
      </c>
      <c r="AQ63" s="513" t="inlineStr">
        <is>
          <t>A-M510</t>
        </is>
      </c>
      <c r="AR63" s="513" t="inlineStr">
        <is>
          <t>1CP</t>
        </is>
      </c>
      <c r="AS63" s="515" t="n"/>
      <c r="AT63" s="517" t="n"/>
    </row>
    <row r="64" ht="12.75" customHeight="1" s="667">
      <c r="B64" s="509">
        <f>B63+1</f>
        <v/>
      </c>
      <c r="C64" s="510" t="inlineStr">
        <is>
          <t>44112w</t>
        </is>
      </c>
      <c r="D64" s="511" t="n">
        <v>44112</v>
      </c>
      <c r="E64" s="511">
        <f>IF(D64="","",IFERROR(VLOOKUP(D64,CCN_Library!$A$4:$B$13,2,FALSE),"NOT IN LIBRARY"))</f>
        <v/>
      </c>
      <c r="F64" s="538">
        <f>LEFT(H64,6)</f>
        <v/>
      </c>
      <c r="G64" s="513" t="inlineStr">
        <is>
          <t>E</t>
        </is>
      </c>
      <c r="H64" s="513" t="inlineStr">
        <is>
          <t>M2826101436</t>
        </is>
      </c>
      <c r="I64" s="513" t="inlineStr">
        <is>
          <t>SMALL ARMS REPAIRER</t>
        </is>
      </c>
      <c r="J64" s="513" t="inlineStr">
        <is>
          <t>LCPL</t>
        </is>
      </c>
      <c r="K64" s="514" t="inlineStr">
        <is>
          <t>2111</t>
        </is>
      </c>
      <c r="L64" s="513" t="inlineStr">
        <is>
          <t>2111</t>
        </is>
      </c>
      <c r="M64" s="513" t="inlineStr">
        <is>
          <t>M</t>
        </is>
      </c>
      <c r="N64" s="513" t="inlineStr">
        <is>
          <t>E</t>
        </is>
      </c>
      <c r="O64" s="513" t="inlineStr">
        <is>
          <t>A</t>
        </is>
      </c>
      <c r="P64" s="513" t="inlineStr">
        <is>
          <t>A</t>
        </is>
      </c>
      <c r="Q64" s="515" t="n"/>
      <c r="R64" s="513" t="inlineStr">
        <is>
          <t>U</t>
        </is>
      </c>
      <c r="S64" s="513" t="inlineStr">
        <is>
          <t>M</t>
        </is>
      </c>
      <c r="T64" s="515" t="n"/>
      <c r="U64" s="1761" t="n">
        <v>0</v>
      </c>
      <c r="V64" s="1761" t="n">
        <v>1</v>
      </c>
      <c r="W64" s="1761" t="n">
        <v>0</v>
      </c>
      <c r="X64" s="1761" t="n">
        <v>0</v>
      </c>
      <c r="Y64" s="1761" t="n">
        <v>0</v>
      </c>
      <c r="Z64" s="1761" t="n">
        <v>0</v>
      </c>
      <c r="AA64" s="1761" t="n">
        <v>0</v>
      </c>
      <c r="AB64" s="1761" t="n">
        <v>0</v>
      </c>
      <c r="AC64" s="1761" t="n">
        <v>0</v>
      </c>
      <c r="AD64" s="1761" t="n">
        <v>0</v>
      </c>
      <c r="AE64" s="1761" t="n">
        <v>0</v>
      </c>
      <c r="AF64" s="1761" t="n">
        <v>0</v>
      </c>
      <c r="AG64" s="1761" t="n">
        <v>0</v>
      </c>
      <c r="AH64" s="1761" t="n">
        <v>0</v>
      </c>
      <c r="AI64" s="1761" t="n">
        <v>0</v>
      </c>
      <c r="AJ64" s="1761" t="n">
        <v>0</v>
      </c>
      <c r="AK64" s="1761" t="n">
        <v>0</v>
      </c>
      <c r="AL64" s="1761" t="n">
        <v>0</v>
      </c>
      <c r="AM64" s="1761" t="n">
        <v>0</v>
      </c>
      <c r="AN64" s="515" t="n"/>
      <c r="AO64" s="515" t="n"/>
      <c r="AP64" s="513" t="inlineStr">
        <is>
          <t>1</t>
        </is>
      </c>
      <c r="AQ64" s="513" t="inlineStr">
        <is>
          <t>A-M510</t>
        </is>
      </c>
      <c r="AR64" s="513" t="inlineStr">
        <is>
          <t>1CP</t>
        </is>
      </c>
      <c r="AS64" s="515" t="n"/>
      <c r="AT64" s="517" t="n"/>
    </row>
    <row r="65" ht="12.75" customHeight="1" s="667">
      <c r="B65" s="509">
        <f>B64+1</f>
        <v/>
      </c>
      <c r="C65" s="510" t="inlineStr">
        <is>
          <t>44112w</t>
        </is>
      </c>
      <c r="D65" s="511" t="n">
        <v>44112</v>
      </c>
      <c r="E65" s="511">
        <f>IF(D65="","",IFERROR(VLOOKUP(D65,CCN_Library!$A$4:$B$13,2,FALSE),"NOT IN LIBRARY"))</f>
        <v/>
      </c>
      <c r="F65" s="538">
        <f>LEFT(H65,6)</f>
        <v/>
      </c>
      <c r="G65" s="513" t="inlineStr">
        <is>
          <t>E</t>
        </is>
      </c>
      <c r="H65" s="513" t="inlineStr">
        <is>
          <t>M2826101532</t>
        </is>
      </c>
      <c r="I65" s="513" t="inlineStr">
        <is>
          <t>MARINE INTEGRATED MAINTENANCE MGMT SYS ADMIN CLERK</t>
        </is>
      </c>
      <c r="J65" s="513" t="inlineStr">
        <is>
          <t>SGT</t>
        </is>
      </c>
      <c r="K65" s="514" t="inlineStr">
        <is>
          <t>0411</t>
        </is>
      </c>
      <c r="L65" s="513" t="inlineStr">
        <is>
          <t>0411</t>
        </is>
      </c>
      <c r="M65" s="513" t="inlineStr">
        <is>
          <t>M</t>
        </is>
      </c>
      <c r="N65" s="513" t="inlineStr">
        <is>
          <t>E</t>
        </is>
      </c>
      <c r="O65" s="513" t="inlineStr">
        <is>
          <t>A</t>
        </is>
      </c>
      <c r="P65" s="513" t="inlineStr">
        <is>
          <t>A</t>
        </is>
      </c>
      <c r="Q65" s="515" t="n"/>
      <c r="R65" s="513" t="inlineStr">
        <is>
          <t>U</t>
        </is>
      </c>
      <c r="S65" s="513" t="inlineStr">
        <is>
          <t>M</t>
        </is>
      </c>
      <c r="T65" s="515" t="n"/>
      <c r="U65" s="1761" t="n">
        <v>0</v>
      </c>
      <c r="V65" s="1761" t="n">
        <v>1</v>
      </c>
      <c r="W65" s="1761" t="n">
        <v>0</v>
      </c>
      <c r="X65" s="1761" t="n">
        <v>0</v>
      </c>
      <c r="Y65" s="1761" t="n">
        <v>0</v>
      </c>
      <c r="Z65" s="1761" t="n">
        <v>0</v>
      </c>
      <c r="AA65" s="1761" t="n">
        <v>0</v>
      </c>
      <c r="AB65" s="1761" t="n">
        <v>0</v>
      </c>
      <c r="AC65" s="1761" t="n">
        <v>0</v>
      </c>
      <c r="AD65" s="1761" t="n">
        <v>0</v>
      </c>
      <c r="AE65" s="1761" t="n">
        <v>0</v>
      </c>
      <c r="AF65" s="1761" t="n">
        <v>0</v>
      </c>
      <c r="AG65" s="1761" t="n">
        <v>0</v>
      </c>
      <c r="AH65" s="1761" t="n">
        <v>0</v>
      </c>
      <c r="AI65" s="1761" t="n">
        <v>0</v>
      </c>
      <c r="AJ65" s="1761" t="n">
        <v>0</v>
      </c>
      <c r="AK65" s="1761" t="n">
        <v>0</v>
      </c>
      <c r="AL65" s="1761" t="n">
        <v>0</v>
      </c>
      <c r="AM65" s="1761" t="n">
        <v>0</v>
      </c>
      <c r="AN65" s="515" t="n"/>
      <c r="AO65" s="515" t="n"/>
      <c r="AP65" s="513" t="inlineStr">
        <is>
          <t>1</t>
        </is>
      </c>
      <c r="AQ65" s="513" t="inlineStr">
        <is>
          <t>A-M510</t>
        </is>
      </c>
      <c r="AR65" s="513" t="inlineStr">
        <is>
          <t>1CP</t>
        </is>
      </c>
      <c r="AS65" s="515" t="n"/>
      <c r="AT65" s="517" t="n"/>
    </row>
    <row r="66" ht="12.75" customHeight="1" s="667">
      <c r="B66" s="709">
        <f>B65+1</f>
        <v/>
      </c>
      <c r="C66" s="701" t="inlineStr">
        <is>
          <t>44112o</t>
        </is>
      </c>
      <c r="D66" s="519" t="n">
        <v>44112</v>
      </c>
      <c r="E66" s="519" t="n"/>
      <c r="F66" s="520">
        <f>LEFT(H66,6)</f>
        <v/>
      </c>
      <c r="G66" s="521" t="inlineStr">
        <is>
          <t>D</t>
        </is>
      </c>
      <c r="H66" s="521" t="inlineStr">
        <is>
          <t>M2826100620</t>
        </is>
      </c>
      <c r="I66" s="521" t="inlineStr">
        <is>
          <t>SUPPLY SECTION</t>
        </is>
      </c>
      <c r="J66" s="522" t="n"/>
      <c r="K66" s="522" t="n"/>
      <c r="L66" s="522" t="n"/>
      <c r="M66" s="522" t="n"/>
      <c r="N66" s="522" t="n"/>
      <c r="O66" s="522" t="n"/>
      <c r="P66" s="522" t="n"/>
      <c r="Q66" s="522" t="n"/>
      <c r="R66" s="522" t="n"/>
      <c r="S66" s="522" t="n"/>
      <c r="T66" s="522" t="n"/>
      <c r="U66" s="1762" t="n">
        <v>0</v>
      </c>
      <c r="V66" s="1762" t="n">
        <v>0</v>
      </c>
      <c r="W66" s="1762" t="n">
        <v>0</v>
      </c>
      <c r="X66" s="1762" t="n">
        <v>0</v>
      </c>
      <c r="Y66" s="1762" t="n">
        <v>0</v>
      </c>
      <c r="Z66" s="1762" t="n">
        <v>0</v>
      </c>
      <c r="AA66" s="1762" t="n">
        <v>0</v>
      </c>
      <c r="AB66" s="1762" t="n">
        <v>0</v>
      </c>
      <c r="AC66" s="1762" t="n">
        <v>0</v>
      </c>
      <c r="AD66" s="1762" t="n">
        <v>0</v>
      </c>
      <c r="AE66" s="1762" t="n">
        <v>0</v>
      </c>
      <c r="AF66" s="1762" t="n">
        <v>0</v>
      </c>
      <c r="AG66" s="1762" t="n">
        <v>0</v>
      </c>
      <c r="AH66" s="1762" t="n">
        <v>0</v>
      </c>
      <c r="AI66" s="1762" t="n">
        <v>0</v>
      </c>
      <c r="AJ66" s="1762" t="n">
        <v>0</v>
      </c>
      <c r="AK66" s="1762" t="n">
        <v>0</v>
      </c>
      <c r="AL66" s="1762" t="n">
        <v>0</v>
      </c>
      <c r="AM66" s="1762" t="n">
        <v>0</v>
      </c>
      <c r="AN66" s="522" t="n"/>
      <c r="AO66" s="522" t="n"/>
      <c r="AP66" s="522" t="n"/>
      <c r="AQ66" s="522" t="n"/>
      <c r="AR66" s="522" t="n"/>
      <c r="AS66" s="522" t="n"/>
      <c r="AT66" s="524" t="n"/>
    </row>
    <row r="67" ht="12.75" customHeight="1" s="667">
      <c r="B67" s="509">
        <f>B66+1</f>
        <v/>
      </c>
      <c r="C67" s="510" t="inlineStr">
        <is>
          <t>44112o</t>
        </is>
      </c>
      <c r="D67" s="511" t="n">
        <v>44112</v>
      </c>
      <c r="E67" s="511">
        <f>IF(D67="","",IFERROR(VLOOKUP(D67,CCN_Library!$A$4:$B$13,2,FALSE),"NOT IN LIBRARY"))</f>
        <v/>
      </c>
      <c r="F67" s="538">
        <f>LEFT(H67,6)</f>
        <v/>
      </c>
      <c r="G67" s="513" t="inlineStr">
        <is>
          <t>E</t>
        </is>
      </c>
      <c r="H67" s="513" t="inlineStr">
        <is>
          <t>M2826101437</t>
        </is>
      </c>
      <c r="I67" s="513" t="inlineStr">
        <is>
          <t>SUPPLY CHIEF</t>
        </is>
      </c>
      <c r="J67" s="513" t="inlineStr">
        <is>
          <t>GYSGT</t>
        </is>
      </c>
      <c r="K67" s="514" t="inlineStr">
        <is>
          <t>3043</t>
        </is>
      </c>
      <c r="L67" s="513" t="inlineStr">
        <is>
          <t>3043</t>
        </is>
      </c>
      <c r="M67" s="513" t="inlineStr">
        <is>
          <t>M</t>
        </is>
      </c>
      <c r="N67" s="513" t="inlineStr">
        <is>
          <t>E</t>
        </is>
      </c>
      <c r="O67" s="513" t="inlineStr">
        <is>
          <t>A</t>
        </is>
      </c>
      <c r="P67" s="513" t="inlineStr">
        <is>
          <t>A</t>
        </is>
      </c>
      <c r="Q67" s="515" t="n"/>
      <c r="R67" s="513" t="inlineStr">
        <is>
          <t>U</t>
        </is>
      </c>
      <c r="S67" s="513" t="inlineStr">
        <is>
          <t>C</t>
        </is>
      </c>
      <c r="T67" s="515" t="n"/>
      <c r="U67" s="1761" t="n">
        <v>0</v>
      </c>
      <c r="V67" s="1761" t="n">
        <v>1</v>
      </c>
      <c r="W67" s="1761" t="n">
        <v>0</v>
      </c>
      <c r="X67" s="1761" t="n">
        <v>0</v>
      </c>
      <c r="Y67" s="1761" t="n">
        <v>0</v>
      </c>
      <c r="Z67" s="1761" t="n">
        <v>0</v>
      </c>
      <c r="AA67" s="1761" t="n">
        <v>0</v>
      </c>
      <c r="AB67" s="1761" t="n">
        <v>0</v>
      </c>
      <c r="AC67" s="1761" t="n">
        <v>0</v>
      </c>
      <c r="AD67" s="1761" t="n">
        <v>0</v>
      </c>
      <c r="AE67" s="1761" t="n">
        <v>0</v>
      </c>
      <c r="AF67" s="1761" t="n">
        <v>0</v>
      </c>
      <c r="AG67" s="1761" t="n">
        <v>0</v>
      </c>
      <c r="AH67" s="1761" t="n">
        <v>0</v>
      </c>
      <c r="AI67" s="1761" t="n">
        <v>0</v>
      </c>
      <c r="AJ67" s="1761" t="n">
        <v>0</v>
      </c>
      <c r="AK67" s="1761" t="n">
        <v>0</v>
      </c>
      <c r="AL67" s="1761" t="n">
        <v>0</v>
      </c>
      <c r="AM67" s="1761" t="n">
        <v>0</v>
      </c>
      <c r="AN67" s="515" t="n"/>
      <c r="AO67" s="515" t="n"/>
      <c r="AP67" s="513" t="inlineStr">
        <is>
          <t>1</t>
        </is>
      </c>
      <c r="AQ67" s="513" t="inlineStr">
        <is>
          <t>A-M510</t>
        </is>
      </c>
      <c r="AR67" s="513" t="inlineStr">
        <is>
          <t>1CP</t>
        </is>
      </c>
      <c r="AS67" s="515" t="n"/>
      <c r="AT67" s="517" t="n"/>
    </row>
    <row r="68" ht="12.75" customHeight="1" s="667">
      <c r="B68" s="509">
        <f>B67+1</f>
        <v/>
      </c>
      <c r="C68" s="510" t="inlineStr">
        <is>
          <t>44112w</t>
        </is>
      </c>
      <c r="D68" s="511" t="n">
        <v>44112</v>
      </c>
      <c r="E68" s="511">
        <f>IF(D68="","",IFERROR(VLOOKUP(D68,CCN_Library!$A$4:$B$13,2,FALSE),"NOT IN LIBRARY"))</f>
        <v/>
      </c>
      <c r="F68" s="538">
        <f>LEFT(H68,6)</f>
        <v/>
      </c>
      <c r="G68" s="513" t="inlineStr">
        <is>
          <t>E</t>
        </is>
      </c>
      <c r="H68" s="513" t="inlineStr">
        <is>
          <t>M2826101438</t>
        </is>
      </c>
      <c r="I68" s="513" t="inlineStr">
        <is>
          <t>SUPPLY ADMIN CLERK</t>
        </is>
      </c>
      <c r="J68" s="513" t="inlineStr">
        <is>
          <t>CPL</t>
        </is>
      </c>
      <c r="K68" s="514" t="inlineStr">
        <is>
          <t>3043</t>
        </is>
      </c>
      <c r="L68" s="513" t="inlineStr">
        <is>
          <t>3043</t>
        </is>
      </c>
      <c r="M68" s="513" t="inlineStr">
        <is>
          <t>M</t>
        </is>
      </c>
      <c r="N68" s="513" t="inlineStr">
        <is>
          <t>E</t>
        </is>
      </c>
      <c r="O68" s="513" t="inlineStr">
        <is>
          <t>A</t>
        </is>
      </c>
      <c r="P68" s="513" t="inlineStr">
        <is>
          <t>A</t>
        </is>
      </c>
      <c r="Q68" s="515" t="n"/>
      <c r="R68" s="513" t="inlineStr">
        <is>
          <t>U</t>
        </is>
      </c>
      <c r="S68" s="513" t="inlineStr">
        <is>
          <t>M</t>
        </is>
      </c>
      <c r="T68" s="515" t="n"/>
      <c r="U68" s="1761" t="n">
        <v>0</v>
      </c>
      <c r="V68" s="1761" t="n">
        <v>1</v>
      </c>
      <c r="W68" s="1761" t="n">
        <v>0</v>
      </c>
      <c r="X68" s="1761" t="n">
        <v>0</v>
      </c>
      <c r="Y68" s="1761" t="n">
        <v>0</v>
      </c>
      <c r="Z68" s="1761" t="n">
        <v>0</v>
      </c>
      <c r="AA68" s="1761" t="n">
        <v>0</v>
      </c>
      <c r="AB68" s="1761" t="n">
        <v>0</v>
      </c>
      <c r="AC68" s="1761" t="n">
        <v>0</v>
      </c>
      <c r="AD68" s="1761" t="n">
        <v>0</v>
      </c>
      <c r="AE68" s="1761" t="n">
        <v>0</v>
      </c>
      <c r="AF68" s="1761" t="n">
        <v>0</v>
      </c>
      <c r="AG68" s="1761" t="n">
        <v>0</v>
      </c>
      <c r="AH68" s="1761" t="n">
        <v>0</v>
      </c>
      <c r="AI68" s="1761" t="n">
        <v>0</v>
      </c>
      <c r="AJ68" s="1761" t="n">
        <v>0</v>
      </c>
      <c r="AK68" s="1761" t="n">
        <v>0</v>
      </c>
      <c r="AL68" s="1761" t="n">
        <v>0</v>
      </c>
      <c r="AM68" s="1761" t="n">
        <v>0</v>
      </c>
      <c r="AN68" s="515" t="n"/>
      <c r="AO68" s="515" t="n"/>
      <c r="AP68" s="513" t="inlineStr">
        <is>
          <t>1</t>
        </is>
      </c>
      <c r="AQ68" s="513" t="inlineStr">
        <is>
          <t>A-M510</t>
        </is>
      </c>
      <c r="AR68" s="513" t="inlineStr">
        <is>
          <t>1CP</t>
        </is>
      </c>
      <c r="AS68" s="515" t="n"/>
      <c r="AT68" s="525" t="n"/>
    </row>
    <row r="69" ht="12.75" customHeight="1" s="667">
      <c r="B69" s="509">
        <f>B68+1</f>
        <v/>
      </c>
      <c r="C69" s="510" t="inlineStr">
        <is>
          <t>44112w</t>
        </is>
      </c>
      <c r="D69" s="511" t="n">
        <v>44112</v>
      </c>
      <c r="E69" s="511">
        <f>IF(D69="","",IFERROR(VLOOKUP(D69,CCN_Library!$A$4:$B$13,2,FALSE),"NOT IN LIBRARY"))</f>
        <v/>
      </c>
      <c r="F69" s="538">
        <f>LEFT(H69,6)</f>
        <v/>
      </c>
      <c r="G69" s="513" t="inlineStr">
        <is>
          <t>E</t>
        </is>
      </c>
      <c r="H69" s="513" t="inlineStr">
        <is>
          <t>M2826101439</t>
        </is>
      </c>
      <c r="I69" s="513" t="inlineStr">
        <is>
          <t>SUPPLY ADMIN CLERK</t>
        </is>
      </c>
      <c r="J69" s="513" t="inlineStr">
        <is>
          <t>CPL</t>
        </is>
      </c>
      <c r="K69" s="514" t="inlineStr">
        <is>
          <t>3043</t>
        </is>
      </c>
      <c r="L69" s="513" t="inlineStr">
        <is>
          <t>3043</t>
        </is>
      </c>
      <c r="M69" s="513" t="inlineStr">
        <is>
          <t>M</t>
        </is>
      </c>
      <c r="N69" s="513" t="inlineStr">
        <is>
          <t>E</t>
        </is>
      </c>
      <c r="O69" s="513" t="inlineStr">
        <is>
          <t>A</t>
        </is>
      </c>
      <c r="P69" s="513" t="inlineStr">
        <is>
          <t>A</t>
        </is>
      </c>
      <c r="Q69" s="515" t="n"/>
      <c r="R69" s="513" t="inlineStr">
        <is>
          <t>U</t>
        </is>
      </c>
      <c r="S69" s="513" t="inlineStr">
        <is>
          <t>M</t>
        </is>
      </c>
      <c r="T69" s="515" t="n"/>
      <c r="U69" s="1761" t="n">
        <v>0</v>
      </c>
      <c r="V69" s="1761" t="n">
        <v>1</v>
      </c>
      <c r="W69" s="1761" t="n">
        <v>0</v>
      </c>
      <c r="X69" s="1761" t="n">
        <v>0</v>
      </c>
      <c r="Y69" s="1761" t="n">
        <v>0</v>
      </c>
      <c r="Z69" s="1761" t="n">
        <v>0</v>
      </c>
      <c r="AA69" s="1761" t="n">
        <v>0</v>
      </c>
      <c r="AB69" s="1761" t="n">
        <v>0</v>
      </c>
      <c r="AC69" s="1761" t="n">
        <v>0</v>
      </c>
      <c r="AD69" s="1761" t="n">
        <v>0</v>
      </c>
      <c r="AE69" s="1761" t="n">
        <v>0</v>
      </c>
      <c r="AF69" s="1761" t="n">
        <v>0</v>
      </c>
      <c r="AG69" s="1761" t="n">
        <v>0</v>
      </c>
      <c r="AH69" s="1761" t="n">
        <v>0</v>
      </c>
      <c r="AI69" s="1761" t="n">
        <v>0</v>
      </c>
      <c r="AJ69" s="1761" t="n">
        <v>0</v>
      </c>
      <c r="AK69" s="1761" t="n">
        <v>0</v>
      </c>
      <c r="AL69" s="1761" t="n">
        <v>0</v>
      </c>
      <c r="AM69" s="1761" t="n">
        <v>0</v>
      </c>
      <c r="AN69" s="515" t="n"/>
      <c r="AO69" s="515" t="n"/>
      <c r="AP69" s="513" t="inlineStr">
        <is>
          <t>1</t>
        </is>
      </c>
      <c r="AQ69" s="513" t="inlineStr">
        <is>
          <t>A-M510</t>
        </is>
      </c>
      <c r="AR69" s="513" t="inlineStr">
        <is>
          <t>1CP</t>
        </is>
      </c>
      <c r="AS69" s="515" t="n"/>
      <c r="AT69" s="525" t="n"/>
    </row>
    <row r="70" ht="12.75" customHeight="1" s="667">
      <c r="B70" s="509">
        <f>B69+1</f>
        <v/>
      </c>
      <c r="C70" s="510" t="inlineStr">
        <is>
          <t>44112w</t>
        </is>
      </c>
      <c r="D70" s="511" t="n">
        <v>44112</v>
      </c>
      <c r="E70" s="511">
        <f>IF(D70="","",IFERROR(VLOOKUP(D70,CCN_Library!$A$4:$B$13,2,FALSE),"NOT IN LIBRARY"))</f>
        <v/>
      </c>
      <c r="F70" s="538">
        <f>LEFT(H70,6)</f>
        <v/>
      </c>
      <c r="G70" s="513" t="inlineStr">
        <is>
          <t>E</t>
        </is>
      </c>
      <c r="H70" s="513" t="inlineStr">
        <is>
          <t>M2826101440</t>
        </is>
      </c>
      <c r="I70" s="513" t="inlineStr">
        <is>
          <t>WAREHOUSE CLERK</t>
        </is>
      </c>
      <c r="J70" s="513" t="inlineStr">
        <is>
          <t>CPL</t>
        </is>
      </c>
      <c r="K70" s="514" t="inlineStr">
        <is>
          <t>3051</t>
        </is>
      </c>
      <c r="L70" s="513" t="inlineStr">
        <is>
          <t>3051</t>
        </is>
      </c>
      <c r="M70" s="513" t="inlineStr">
        <is>
          <t>M</t>
        </is>
      </c>
      <c r="N70" s="513" t="inlineStr">
        <is>
          <t>E</t>
        </is>
      </c>
      <c r="O70" s="513" t="inlineStr">
        <is>
          <t>A</t>
        </is>
      </c>
      <c r="P70" s="513" t="inlineStr">
        <is>
          <t>A</t>
        </is>
      </c>
      <c r="Q70" s="515" t="n"/>
      <c r="R70" s="513" t="inlineStr">
        <is>
          <t>U</t>
        </is>
      </c>
      <c r="S70" s="513" t="inlineStr">
        <is>
          <t>M</t>
        </is>
      </c>
      <c r="T70" s="515" t="n"/>
      <c r="U70" s="1761" t="n">
        <v>0</v>
      </c>
      <c r="V70" s="1761" t="n">
        <v>1</v>
      </c>
      <c r="W70" s="1761" t="n">
        <v>0</v>
      </c>
      <c r="X70" s="1761" t="n">
        <v>0</v>
      </c>
      <c r="Y70" s="1761" t="n">
        <v>0</v>
      </c>
      <c r="Z70" s="1761" t="n">
        <v>0</v>
      </c>
      <c r="AA70" s="1761" t="n">
        <v>0</v>
      </c>
      <c r="AB70" s="1761" t="n">
        <v>0</v>
      </c>
      <c r="AC70" s="1761" t="n">
        <v>0</v>
      </c>
      <c r="AD70" s="1761" t="n">
        <v>0</v>
      </c>
      <c r="AE70" s="1761" t="n">
        <v>0</v>
      </c>
      <c r="AF70" s="1761" t="n">
        <v>0</v>
      </c>
      <c r="AG70" s="1761" t="n">
        <v>0</v>
      </c>
      <c r="AH70" s="1761" t="n">
        <v>0</v>
      </c>
      <c r="AI70" s="1761" t="n">
        <v>0</v>
      </c>
      <c r="AJ70" s="1761" t="n">
        <v>0</v>
      </c>
      <c r="AK70" s="1761" t="n">
        <v>0</v>
      </c>
      <c r="AL70" s="1761" t="n">
        <v>0</v>
      </c>
      <c r="AM70" s="1761" t="n">
        <v>0</v>
      </c>
      <c r="AN70" s="515" t="n"/>
      <c r="AO70" s="515" t="n"/>
      <c r="AP70" s="513" t="inlineStr">
        <is>
          <t>1</t>
        </is>
      </c>
      <c r="AQ70" s="513" t="inlineStr">
        <is>
          <t>A-M510</t>
        </is>
      </c>
      <c r="AR70" s="513" t="inlineStr">
        <is>
          <t>1CP</t>
        </is>
      </c>
      <c r="AS70" s="515" t="n"/>
      <c r="AT70" s="517" t="n"/>
    </row>
    <row r="71" ht="12.75" customHeight="1" s="667">
      <c r="B71" s="509">
        <f>B70+1</f>
        <v/>
      </c>
      <c r="C71" s="510" t="inlineStr">
        <is>
          <t>44112w</t>
        </is>
      </c>
      <c r="D71" s="511" t="n">
        <v>44112</v>
      </c>
      <c r="E71" s="511">
        <f>IF(D71="","",IFERROR(VLOOKUP(D71,CCN_Library!$A$4:$B$13,2,FALSE),"NOT IN LIBRARY"))</f>
        <v/>
      </c>
      <c r="F71" s="538">
        <f>LEFT(H71,6)</f>
        <v/>
      </c>
      <c r="G71" s="513" t="inlineStr">
        <is>
          <t>E</t>
        </is>
      </c>
      <c r="H71" s="513" t="inlineStr">
        <is>
          <t>M2826101441</t>
        </is>
      </c>
      <c r="I71" s="513" t="inlineStr">
        <is>
          <t>WAREHOUSE CLERK</t>
        </is>
      </c>
      <c r="J71" s="513" t="inlineStr">
        <is>
          <t>CPL</t>
        </is>
      </c>
      <c r="K71" s="514" t="inlineStr">
        <is>
          <t>3051</t>
        </is>
      </c>
      <c r="L71" s="513" t="inlineStr">
        <is>
          <t>3051</t>
        </is>
      </c>
      <c r="M71" s="513" t="inlineStr">
        <is>
          <t>M</t>
        </is>
      </c>
      <c r="N71" s="513" t="inlineStr">
        <is>
          <t>E</t>
        </is>
      </c>
      <c r="O71" s="513" t="inlineStr">
        <is>
          <t>A</t>
        </is>
      </c>
      <c r="P71" s="513" t="inlineStr">
        <is>
          <t>A</t>
        </is>
      </c>
      <c r="Q71" s="515" t="n"/>
      <c r="R71" s="513" t="inlineStr">
        <is>
          <t>U</t>
        </is>
      </c>
      <c r="S71" s="513" t="inlineStr">
        <is>
          <t>M</t>
        </is>
      </c>
      <c r="T71" s="515" t="n"/>
      <c r="U71" s="1761" t="n">
        <v>0</v>
      </c>
      <c r="V71" s="1761" t="n">
        <v>1</v>
      </c>
      <c r="W71" s="1761" t="n">
        <v>0</v>
      </c>
      <c r="X71" s="1761" t="n">
        <v>0</v>
      </c>
      <c r="Y71" s="1761" t="n">
        <v>0</v>
      </c>
      <c r="Z71" s="1761" t="n">
        <v>0</v>
      </c>
      <c r="AA71" s="1761" t="n">
        <v>0</v>
      </c>
      <c r="AB71" s="1761" t="n">
        <v>0</v>
      </c>
      <c r="AC71" s="1761" t="n">
        <v>0</v>
      </c>
      <c r="AD71" s="1761" t="n">
        <v>0</v>
      </c>
      <c r="AE71" s="1761" t="n">
        <v>0</v>
      </c>
      <c r="AF71" s="1761" t="n">
        <v>0</v>
      </c>
      <c r="AG71" s="1761" t="n">
        <v>0</v>
      </c>
      <c r="AH71" s="1761" t="n">
        <v>0</v>
      </c>
      <c r="AI71" s="1761" t="n">
        <v>0</v>
      </c>
      <c r="AJ71" s="1761" t="n">
        <v>0</v>
      </c>
      <c r="AK71" s="1761" t="n">
        <v>0</v>
      </c>
      <c r="AL71" s="1761" t="n">
        <v>0</v>
      </c>
      <c r="AM71" s="1761" t="n">
        <v>0</v>
      </c>
      <c r="AN71" s="515" t="n"/>
      <c r="AO71" s="515" t="n"/>
      <c r="AP71" s="513" t="inlineStr">
        <is>
          <t>1</t>
        </is>
      </c>
      <c r="AQ71" s="513" t="inlineStr">
        <is>
          <t>A-M510</t>
        </is>
      </c>
      <c r="AR71" s="513" t="inlineStr">
        <is>
          <t>1CP</t>
        </is>
      </c>
      <c r="AS71" s="515" t="n"/>
      <c r="AT71" s="517" t="n"/>
    </row>
    <row r="72" ht="12.75" customHeight="1" s="667">
      <c r="B72" s="709">
        <f>B71+1</f>
        <v/>
      </c>
      <c r="C72" s="701" t="inlineStr">
        <is>
          <t>21451o</t>
        </is>
      </c>
      <c r="D72" s="519" t="n">
        <v>21451</v>
      </c>
      <c r="E72" s="519" t="n"/>
      <c r="F72" s="520">
        <f>LEFT(H72,6)</f>
        <v/>
      </c>
      <c r="G72" s="521" t="inlineStr">
        <is>
          <t>D</t>
        </is>
      </c>
      <c r="H72" s="521" t="inlineStr">
        <is>
          <t>M2826100600</t>
        </is>
      </c>
      <c r="I72" s="521" t="inlineStr">
        <is>
          <t>MOTOR TRANSPORT SECTION</t>
        </is>
      </c>
      <c r="J72" s="522" t="n"/>
      <c r="K72" s="522" t="n"/>
      <c r="L72" s="522" t="n"/>
      <c r="M72" s="522" t="n"/>
      <c r="N72" s="522" t="n"/>
      <c r="O72" s="522" t="n"/>
      <c r="P72" s="522" t="n"/>
      <c r="Q72" s="522" t="n"/>
      <c r="R72" s="522" t="n"/>
      <c r="S72" s="522" t="n"/>
      <c r="T72" s="522" t="n"/>
      <c r="U72" s="1762" t="n">
        <v>0</v>
      </c>
      <c r="V72" s="1762" t="n">
        <v>0</v>
      </c>
      <c r="W72" s="1762" t="n">
        <v>0</v>
      </c>
      <c r="X72" s="1762" t="n">
        <v>0</v>
      </c>
      <c r="Y72" s="1762" t="n">
        <v>0</v>
      </c>
      <c r="Z72" s="1762" t="n">
        <v>0</v>
      </c>
      <c r="AA72" s="1762" t="n">
        <v>0</v>
      </c>
      <c r="AB72" s="1762" t="n">
        <v>0</v>
      </c>
      <c r="AC72" s="1762" t="n">
        <v>0</v>
      </c>
      <c r="AD72" s="1762" t="n">
        <v>0</v>
      </c>
      <c r="AE72" s="1762" t="n">
        <v>0</v>
      </c>
      <c r="AF72" s="1762" t="n">
        <v>0</v>
      </c>
      <c r="AG72" s="1762" t="n">
        <v>0</v>
      </c>
      <c r="AH72" s="1762" t="n">
        <v>0</v>
      </c>
      <c r="AI72" s="1762" t="n">
        <v>0</v>
      </c>
      <c r="AJ72" s="1762" t="n">
        <v>0</v>
      </c>
      <c r="AK72" s="1762" t="n">
        <v>0</v>
      </c>
      <c r="AL72" s="1762" t="n">
        <v>0</v>
      </c>
      <c r="AM72" s="1762" t="n">
        <v>0</v>
      </c>
      <c r="AN72" s="522" t="n"/>
      <c r="AO72" s="522" t="n"/>
      <c r="AP72" s="522" t="n"/>
      <c r="AQ72" s="522" t="n"/>
      <c r="AR72" s="522" t="n"/>
      <c r="AS72" s="522" t="n"/>
      <c r="AT72" s="524" t="n"/>
    </row>
    <row r="73" ht="12.75" customHeight="1" s="667">
      <c r="B73" s="509">
        <f>B72+1</f>
        <v/>
      </c>
      <c r="C73" s="510" t="inlineStr">
        <is>
          <t>21451o</t>
        </is>
      </c>
      <c r="D73" s="511" t="n">
        <v>21451</v>
      </c>
      <c r="E73" s="511">
        <f>IF(D73="","",IFERROR(VLOOKUP(D73,CCN_Library!$A$4:$B$13,2,FALSE),"NOT IN LIBRARY"))</f>
        <v/>
      </c>
      <c r="F73" s="538">
        <f>LEFT(H73,6)</f>
        <v/>
      </c>
      <c r="G73" s="513" t="inlineStr">
        <is>
          <t>E</t>
        </is>
      </c>
      <c r="H73" s="513" t="inlineStr">
        <is>
          <t>M2826101442</t>
        </is>
      </c>
      <c r="I73" s="513" t="inlineStr">
        <is>
          <t>MOTOR TRANSPORT CHIEF</t>
        </is>
      </c>
      <c r="J73" s="513" t="inlineStr">
        <is>
          <t>GYSGT</t>
        </is>
      </c>
      <c r="K73" s="514" t="inlineStr">
        <is>
          <t>3537</t>
        </is>
      </c>
      <c r="L73" s="513" t="inlineStr">
        <is>
          <t>3537</t>
        </is>
      </c>
      <c r="M73" s="513" t="inlineStr">
        <is>
          <t>M</t>
        </is>
      </c>
      <c r="N73" s="513" t="inlineStr">
        <is>
          <t>E</t>
        </is>
      </c>
      <c r="O73" s="513" t="inlineStr">
        <is>
          <t>A</t>
        </is>
      </c>
      <c r="P73" s="513" t="inlineStr">
        <is>
          <t>A</t>
        </is>
      </c>
      <c r="Q73" s="515" t="n"/>
      <c r="R73" s="513" t="inlineStr">
        <is>
          <t>U</t>
        </is>
      </c>
      <c r="S73" s="513" t="inlineStr">
        <is>
          <t>C</t>
        </is>
      </c>
      <c r="T73" s="515" t="n"/>
      <c r="U73" s="1761" t="n">
        <v>0</v>
      </c>
      <c r="V73" s="1761" t="n">
        <v>1</v>
      </c>
      <c r="W73" s="1761" t="n">
        <v>0</v>
      </c>
      <c r="X73" s="1761" t="n">
        <v>0</v>
      </c>
      <c r="Y73" s="1761" t="n">
        <v>0</v>
      </c>
      <c r="Z73" s="1761" t="n">
        <v>0</v>
      </c>
      <c r="AA73" s="1761" t="n">
        <v>0</v>
      </c>
      <c r="AB73" s="1761" t="n">
        <v>0</v>
      </c>
      <c r="AC73" s="1761" t="n">
        <v>0</v>
      </c>
      <c r="AD73" s="1761" t="n">
        <v>0</v>
      </c>
      <c r="AE73" s="1761" t="n">
        <v>0</v>
      </c>
      <c r="AF73" s="1761" t="n">
        <v>0</v>
      </c>
      <c r="AG73" s="1761" t="n">
        <v>0</v>
      </c>
      <c r="AH73" s="1761" t="n">
        <v>0</v>
      </c>
      <c r="AI73" s="1761" t="n">
        <v>0</v>
      </c>
      <c r="AJ73" s="1761" t="n">
        <v>0</v>
      </c>
      <c r="AK73" s="1761" t="n">
        <v>0</v>
      </c>
      <c r="AL73" s="1761" t="n">
        <v>0</v>
      </c>
      <c r="AM73" s="1761" t="n">
        <v>0</v>
      </c>
      <c r="AN73" s="515" t="n"/>
      <c r="AO73" s="515" t="n"/>
      <c r="AP73" s="513" t="inlineStr">
        <is>
          <t>1</t>
        </is>
      </c>
      <c r="AQ73" s="513" t="inlineStr">
        <is>
          <t>A-M510</t>
        </is>
      </c>
      <c r="AR73" s="513" t="inlineStr">
        <is>
          <t>1CP</t>
        </is>
      </c>
      <c r="AS73" s="515" t="n"/>
      <c r="AT73" s="517" t="n"/>
    </row>
    <row r="74" ht="12.75" customHeight="1" s="667">
      <c r="B74" s="509">
        <f>B73+1</f>
        <v/>
      </c>
      <c r="C74" s="510" t="inlineStr">
        <is>
          <t>21451c</t>
        </is>
      </c>
      <c r="D74" s="511" t="n">
        <v>21451</v>
      </c>
      <c r="E74" s="511">
        <f>IF(D74="","",IFERROR(VLOOKUP(D74,CCN_Library!$A$4:$B$13,2,FALSE),"NOT IN LIBRARY"))</f>
        <v/>
      </c>
      <c r="F74" s="538">
        <f>LEFT(H74,6)</f>
        <v/>
      </c>
      <c r="G74" s="513" t="inlineStr">
        <is>
          <t>E</t>
        </is>
      </c>
      <c r="H74" s="513" t="inlineStr">
        <is>
          <t>M2826101446</t>
        </is>
      </c>
      <c r="I74" s="513" t="inlineStr">
        <is>
          <t>MOTOR TRANSPORT OPERATOR</t>
        </is>
      </c>
      <c r="J74" s="513" t="inlineStr">
        <is>
          <t>LCPL</t>
        </is>
      </c>
      <c r="K74" s="514" t="inlineStr">
        <is>
          <t>3531</t>
        </is>
      </c>
      <c r="L74" s="513" t="inlineStr">
        <is>
          <t>3531</t>
        </is>
      </c>
      <c r="M74" s="513" t="inlineStr">
        <is>
          <t>M</t>
        </is>
      </c>
      <c r="N74" s="513" t="inlineStr">
        <is>
          <t>E</t>
        </is>
      </c>
      <c r="O74" s="513" t="inlineStr">
        <is>
          <t>A</t>
        </is>
      </c>
      <c r="P74" s="513" t="inlineStr">
        <is>
          <t>A</t>
        </is>
      </c>
      <c r="Q74" s="515" t="n"/>
      <c r="R74" s="513" t="inlineStr">
        <is>
          <t>U</t>
        </is>
      </c>
      <c r="S74" s="513" t="inlineStr">
        <is>
          <t>M</t>
        </is>
      </c>
      <c r="T74" s="515" t="n"/>
      <c r="U74" s="1761" t="n">
        <v>0</v>
      </c>
      <c r="V74" s="1761" t="n">
        <v>1</v>
      </c>
      <c r="W74" s="1761" t="n">
        <v>0</v>
      </c>
      <c r="X74" s="1761" t="n">
        <v>0</v>
      </c>
      <c r="Y74" s="1761" t="n">
        <v>0</v>
      </c>
      <c r="Z74" s="1761" t="n">
        <v>0</v>
      </c>
      <c r="AA74" s="1761" t="n">
        <v>0</v>
      </c>
      <c r="AB74" s="1761" t="n">
        <v>0</v>
      </c>
      <c r="AC74" s="1761" t="n">
        <v>0</v>
      </c>
      <c r="AD74" s="1761" t="n">
        <v>0</v>
      </c>
      <c r="AE74" s="1761" t="n">
        <v>0</v>
      </c>
      <c r="AF74" s="1761" t="n">
        <v>0</v>
      </c>
      <c r="AG74" s="1761" t="n">
        <v>0</v>
      </c>
      <c r="AH74" s="1761" t="n">
        <v>0</v>
      </c>
      <c r="AI74" s="1761" t="n">
        <v>0</v>
      </c>
      <c r="AJ74" s="1761" t="n">
        <v>0</v>
      </c>
      <c r="AK74" s="1761" t="n">
        <v>0</v>
      </c>
      <c r="AL74" s="1761" t="n">
        <v>0</v>
      </c>
      <c r="AM74" s="1761" t="n">
        <v>0</v>
      </c>
      <c r="AN74" s="515" t="n"/>
      <c r="AO74" s="515" t="n"/>
      <c r="AP74" s="513" t="inlineStr">
        <is>
          <t>1</t>
        </is>
      </c>
      <c r="AQ74" s="513" t="inlineStr">
        <is>
          <t>A-M510</t>
        </is>
      </c>
      <c r="AR74" s="513" t="inlineStr">
        <is>
          <t>1CP</t>
        </is>
      </c>
      <c r="AS74" s="515" t="n"/>
      <c r="AT74" s="517" t="n"/>
    </row>
    <row r="75" ht="12.75" customHeight="1" s="667">
      <c r="B75" s="509">
        <f>B74+1</f>
        <v/>
      </c>
      <c r="C75" s="510" t="inlineStr">
        <is>
          <t>21451c</t>
        </is>
      </c>
      <c r="D75" s="511" t="n">
        <v>21451</v>
      </c>
      <c r="E75" s="511">
        <f>IF(D75="","",IFERROR(VLOOKUP(D75,CCN_Library!$A$4:$B$13,2,FALSE),"NOT IN LIBRARY"))</f>
        <v/>
      </c>
      <c r="F75" s="538">
        <f>LEFT(H75,6)</f>
        <v/>
      </c>
      <c r="G75" s="513" t="inlineStr">
        <is>
          <t>E</t>
        </is>
      </c>
      <c r="H75" s="513" t="inlineStr">
        <is>
          <t>M2826101447</t>
        </is>
      </c>
      <c r="I75" s="513" t="inlineStr">
        <is>
          <t>MOTOR TRANSPORT OPERATOR</t>
        </is>
      </c>
      <c r="J75" s="513" t="inlineStr">
        <is>
          <t>LCPL</t>
        </is>
      </c>
      <c r="K75" s="514" t="inlineStr">
        <is>
          <t>3531</t>
        </is>
      </c>
      <c r="L75" s="513" t="inlineStr">
        <is>
          <t>3531</t>
        </is>
      </c>
      <c r="M75" s="513" t="inlineStr">
        <is>
          <t>M</t>
        </is>
      </c>
      <c r="N75" s="513" t="inlineStr">
        <is>
          <t>E</t>
        </is>
      </c>
      <c r="O75" s="513" t="inlineStr">
        <is>
          <t>A</t>
        </is>
      </c>
      <c r="P75" s="513" t="inlineStr">
        <is>
          <t>A</t>
        </is>
      </c>
      <c r="Q75" s="515" t="n"/>
      <c r="R75" s="513" t="inlineStr">
        <is>
          <t>U</t>
        </is>
      </c>
      <c r="S75" s="513" t="inlineStr">
        <is>
          <t>M</t>
        </is>
      </c>
      <c r="T75" s="515" t="n"/>
      <c r="U75" s="1761" t="n">
        <v>0</v>
      </c>
      <c r="V75" s="1761" t="n">
        <v>1</v>
      </c>
      <c r="W75" s="1761" t="n">
        <v>0</v>
      </c>
      <c r="X75" s="1761" t="n">
        <v>0</v>
      </c>
      <c r="Y75" s="1761" t="n">
        <v>0</v>
      </c>
      <c r="Z75" s="1761" t="n">
        <v>0</v>
      </c>
      <c r="AA75" s="1761" t="n">
        <v>0</v>
      </c>
      <c r="AB75" s="1761" t="n">
        <v>0</v>
      </c>
      <c r="AC75" s="1761" t="n">
        <v>0</v>
      </c>
      <c r="AD75" s="1761" t="n">
        <v>0</v>
      </c>
      <c r="AE75" s="1761" t="n">
        <v>0</v>
      </c>
      <c r="AF75" s="1761" t="n">
        <v>0</v>
      </c>
      <c r="AG75" s="1761" t="n">
        <v>0</v>
      </c>
      <c r="AH75" s="1761" t="n">
        <v>0</v>
      </c>
      <c r="AI75" s="1761" t="n">
        <v>0</v>
      </c>
      <c r="AJ75" s="1761" t="n">
        <v>0</v>
      </c>
      <c r="AK75" s="1761" t="n">
        <v>0</v>
      </c>
      <c r="AL75" s="1761" t="n">
        <v>0</v>
      </c>
      <c r="AM75" s="1761" t="n">
        <v>0</v>
      </c>
      <c r="AN75" s="515" t="n"/>
      <c r="AO75" s="515" t="n"/>
      <c r="AP75" s="513" t="inlineStr">
        <is>
          <t>1</t>
        </is>
      </c>
      <c r="AQ75" s="513" t="inlineStr">
        <is>
          <t>A-M510</t>
        </is>
      </c>
      <c r="AR75" s="513" t="inlineStr">
        <is>
          <t>1CP</t>
        </is>
      </c>
      <c r="AS75" s="515" t="n"/>
      <c r="AT75" s="517" t="n"/>
    </row>
    <row r="76" ht="12.75" customHeight="1" s="667">
      <c r="B76" s="509">
        <f>B75+1</f>
        <v/>
      </c>
      <c r="C76" s="510" t="inlineStr">
        <is>
          <t>21451c</t>
        </is>
      </c>
      <c r="D76" s="511" t="n">
        <v>21451</v>
      </c>
      <c r="E76" s="511">
        <f>IF(D76="","",IFERROR(VLOOKUP(D76,CCN_Library!$A$4:$B$13,2,FALSE),"NOT IN LIBRARY"))</f>
        <v/>
      </c>
      <c r="F76" s="538">
        <f>LEFT(H76,6)</f>
        <v/>
      </c>
      <c r="G76" s="513" t="inlineStr">
        <is>
          <t>E</t>
        </is>
      </c>
      <c r="H76" s="513" t="inlineStr">
        <is>
          <t>M2826101448</t>
        </is>
      </c>
      <c r="I76" s="513" t="inlineStr">
        <is>
          <t>MOTOR TRANSPORT OPERATOR</t>
        </is>
      </c>
      <c r="J76" s="513" t="inlineStr">
        <is>
          <t>LCPL</t>
        </is>
      </c>
      <c r="K76" s="514" t="inlineStr">
        <is>
          <t>3531</t>
        </is>
      </c>
      <c r="L76" s="513" t="inlineStr">
        <is>
          <t>3531</t>
        </is>
      </c>
      <c r="M76" s="513" t="inlineStr">
        <is>
          <t>M</t>
        </is>
      </c>
      <c r="N76" s="513" t="inlineStr">
        <is>
          <t>E</t>
        </is>
      </c>
      <c r="O76" s="513" t="inlineStr">
        <is>
          <t>A</t>
        </is>
      </c>
      <c r="P76" s="513" t="inlineStr">
        <is>
          <t>A</t>
        </is>
      </c>
      <c r="Q76" s="515" t="n"/>
      <c r="R76" s="513" t="inlineStr">
        <is>
          <t>U</t>
        </is>
      </c>
      <c r="S76" s="513" t="inlineStr">
        <is>
          <t>M</t>
        </is>
      </c>
      <c r="T76" s="515" t="n"/>
      <c r="U76" s="1761" t="n">
        <v>0</v>
      </c>
      <c r="V76" s="1761" t="n">
        <v>1</v>
      </c>
      <c r="W76" s="1761" t="n">
        <v>0</v>
      </c>
      <c r="X76" s="1761" t="n">
        <v>0</v>
      </c>
      <c r="Y76" s="1761" t="n">
        <v>0</v>
      </c>
      <c r="Z76" s="1761" t="n">
        <v>0</v>
      </c>
      <c r="AA76" s="1761" t="n">
        <v>0</v>
      </c>
      <c r="AB76" s="1761" t="n">
        <v>0</v>
      </c>
      <c r="AC76" s="1761" t="n">
        <v>0</v>
      </c>
      <c r="AD76" s="1761" t="n">
        <v>0</v>
      </c>
      <c r="AE76" s="1761" t="n">
        <v>0</v>
      </c>
      <c r="AF76" s="1761" t="n">
        <v>0</v>
      </c>
      <c r="AG76" s="1761" t="n">
        <v>0</v>
      </c>
      <c r="AH76" s="1761" t="n">
        <v>0</v>
      </c>
      <c r="AI76" s="1761" t="n">
        <v>0</v>
      </c>
      <c r="AJ76" s="1761" t="n">
        <v>0</v>
      </c>
      <c r="AK76" s="1761" t="n">
        <v>0</v>
      </c>
      <c r="AL76" s="1761" t="n">
        <v>0</v>
      </c>
      <c r="AM76" s="1761" t="n">
        <v>0</v>
      </c>
      <c r="AN76" s="515" t="n"/>
      <c r="AO76" s="515" t="n"/>
      <c r="AP76" s="513" t="inlineStr">
        <is>
          <t>1</t>
        </is>
      </c>
      <c r="AQ76" s="513" t="inlineStr">
        <is>
          <t>A-M510</t>
        </is>
      </c>
      <c r="AR76" s="513" t="inlineStr">
        <is>
          <t>1CP</t>
        </is>
      </c>
      <c r="AS76" s="515" t="n"/>
      <c r="AT76" s="517" t="n"/>
    </row>
    <row r="77" ht="12.75" customHeight="1" s="667">
      <c r="B77" s="509">
        <f>B76+1</f>
        <v/>
      </c>
      <c r="C77" s="510" t="inlineStr">
        <is>
          <t>21451c</t>
        </is>
      </c>
      <c r="D77" s="511" t="n">
        <v>21451</v>
      </c>
      <c r="E77" s="511">
        <f>IF(D77="","",IFERROR(VLOOKUP(D77,CCN_Library!$A$4:$B$13,2,FALSE),"NOT IN LIBRARY"))</f>
        <v/>
      </c>
      <c r="F77" s="538">
        <f>LEFT(H77,6)</f>
        <v/>
      </c>
      <c r="G77" s="513" t="inlineStr">
        <is>
          <t>E</t>
        </is>
      </c>
      <c r="H77" s="513" t="inlineStr">
        <is>
          <t>M2826101449</t>
        </is>
      </c>
      <c r="I77" s="513" t="inlineStr">
        <is>
          <t>MOTOR TRANSPORT OPERATOR</t>
        </is>
      </c>
      <c r="J77" s="513" t="inlineStr">
        <is>
          <t>LCPL</t>
        </is>
      </c>
      <c r="K77" s="514" t="inlineStr">
        <is>
          <t>3531</t>
        </is>
      </c>
      <c r="L77" s="513" t="inlineStr">
        <is>
          <t>3531</t>
        </is>
      </c>
      <c r="M77" s="513" t="inlineStr">
        <is>
          <t>M</t>
        </is>
      </c>
      <c r="N77" s="513" t="inlineStr">
        <is>
          <t>E</t>
        </is>
      </c>
      <c r="O77" s="513" t="inlineStr">
        <is>
          <t>A</t>
        </is>
      </c>
      <c r="P77" s="513" t="inlineStr">
        <is>
          <t>A</t>
        </is>
      </c>
      <c r="Q77" s="515" t="n"/>
      <c r="R77" s="513" t="inlineStr">
        <is>
          <t>U</t>
        </is>
      </c>
      <c r="S77" s="513" t="inlineStr">
        <is>
          <t>M</t>
        </is>
      </c>
      <c r="T77" s="515" t="n"/>
      <c r="U77" s="1761" t="n">
        <v>0</v>
      </c>
      <c r="V77" s="1761" t="n">
        <v>1</v>
      </c>
      <c r="W77" s="1761" t="n">
        <v>0</v>
      </c>
      <c r="X77" s="1761" t="n">
        <v>0</v>
      </c>
      <c r="Y77" s="1761" t="n">
        <v>0</v>
      </c>
      <c r="Z77" s="1761" t="n">
        <v>0</v>
      </c>
      <c r="AA77" s="1761" t="n">
        <v>0</v>
      </c>
      <c r="AB77" s="1761" t="n">
        <v>0</v>
      </c>
      <c r="AC77" s="1761" t="n">
        <v>0</v>
      </c>
      <c r="AD77" s="1761" t="n">
        <v>0</v>
      </c>
      <c r="AE77" s="1761" t="n">
        <v>0</v>
      </c>
      <c r="AF77" s="1761" t="n">
        <v>0</v>
      </c>
      <c r="AG77" s="1761" t="n">
        <v>0</v>
      </c>
      <c r="AH77" s="1761" t="n">
        <v>0</v>
      </c>
      <c r="AI77" s="1761" t="n">
        <v>0</v>
      </c>
      <c r="AJ77" s="1761" t="n">
        <v>0</v>
      </c>
      <c r="AK77" s="1761" t="n">
        <v>0</v>
      </c>
      <c r="AL77" s="1761" t="n">
        <v>0</v>
      </c>
      <c r="AM77" s="1761" t="n">
        <v>0</v>
      </c>
      <c r="AN77" s="515" t="n"/>
      <c r="AO77" s="515" t="n"/>
      <c r="AP77" s="513" t="inlineStr">
        <is>
          <t>1</t>
        </is>
      </c>
      <c r="AQ77" s="513" t="inlineStr">
        <is>
          <t>A-M510</t>
        </is>
      </c>
      <c r="AR77" s="513" t="inlineStr">
        <is>
          <t>1CP</t>
        </is>
      </c>
      <c r="AS77" s="515" t="n"/>
      <c r="AT77" s="517" t="n"/>
    </row>
    <row r="78" ht="12.75" customHeight="1" s="667">
      <c r="B78" s="509">
        <f>B77+1</f>
        <v/>
      </c>
      <c r="C78" s="510" t="inlineStr">
        <is>
          <t>21451c</t>
        </is>
      </c>
      <c r="D78" s="511" t="n">
        <v>21451</v>
      </c>
      <c r="E78" s="511">
        <f>IF(D78="","",IFERROR(VLOOKUP(D78,CCN_Library!$A$4:$B$13,2,FALSE),"NOT IN LIBRARY"))</f>
        <v/>
      </c>
      <c r="F78" s="538">
        <f>LEFT(H78,6)</f>
        <v/>
      </c>
      <c r="G78" s="513" t="inlineStr">
        <is>
          <t>E</t>
        </is>
      </c>
      <c r="H78" s="513" t="inlineStr">
        <is>
          <t>M2826101450</t>
        </is>
      </c>
      <c r="I78" s="513" t="inlineStr">
        <is>
          <t>MOTOR TRANSPORT OPERATOR</t>
        </is>
      </c>
      <c r="J78" s="513" t="inlineStr">
        <is>
          <t>LCPL</t>
        </is>
      </c>
      <c r="K78" s="514" t="inlineStr">
        <is>
          <t>3531</t>
        </is>
      </c>
      <c r="L78" s="513" t="inlineStr">
        <is>
          <t>3531</t>
        </is>
      </c>
      <c r="M78" s="513" t="inlineStr">
        <is>
          <t>M</t>
        </is>
      </c>
      <c r="N78" s="513" t="inlineStr">
        <is>
          <t>E</t>
        </is>
      </c>
      <c r="O78" s="513" t="inlineStr">
        <is>
          <t>A</t>
        </is>
      </c>
      <c r="P78" s="513" t="inlineStr">
        <is>
          <t>A</t>
        </is>
      </c>
      <c r="Q78" s="515" t="n"/>
      <c r="R78" s="513" t="inlineStr">
        <is>
          <t>U</t>
        </is>
      </c>
      <c r="S78" s="513" t="inlineStr">
        <is>
          <t>M</t>
        </is>
      </c>
      <c r="T78" s="515" t="n"/>
      <c r="U78" s="1761" t="n">
        <v>0</v>
      </c>
      <c r="V78" s="1761" t="n">
        <v>1</v>
      </c>
      <c r="W78" s="1761" t="n">
        <v>0</v>
      </c>
      <c r="X78" s="1761" t="n">
        <v>0</v>
      </c>
      <c r="Y78" s="1761" t="n">
        <v>0</v>
      </c>
      <c r="Z78" s="1761" t="n">
        <v>0</v>
      </c>
      <c r="AA78" s="1761" t="n">
        <v>0</v>
      </c>
      <c r="AB78" s="1761" t="n">
        <v>0</v>
      </c>
      <c r="AC78" s="1761" t="n">
        <v>0</v>
      </c>
      <c r="AD78" s="1761" t="n">
        <v>0</v>
      </c>
      <c r="AE78" s="1761" t="n">
        <v>0</v>
      </c>
      <c r="AF78" s="1761" t="n">
        <v>0</v>
      </c>
      <c r="AG78" s="1761" t="n">
        <v>0</v>
      </c>
      <c r="AH78" s="1761" t="n">
        <v>0</v>
      </c>
      <c r="AI78" s="1761" t="n">
        <v>0</v>
      </c>
      <c r="AJ78" s="1761" t="n">
        <v>0</v>
      </c>
      <c r="AK78" s="1761" t="n">
        <v>0</v>
      </c>
      <c r="AL78" s="1761" t="n">
        <v>0</v>
      </c>
      <c r="AM78" s="1761" t="n">
        <v>0</v>
      </c>
      <c r="AN78" s="515" t="n"/>
      <c r="AO78" s="515" t="n"/>
      <c r="AP78" s="513" t="inlineStr">
        <is>
          <t>1</t>
        </is>
      </c>
      <c r="AQ78" s="513" t="inlineStr">
        <is>
          <t>A-M510</t>
        </is>
      </c>
      <c r="AR78" s="513" t="inlineStr">
        <is>
          <t>1CP</t>
        </is>
      </c>
      <c r="AS78" s="515" t="n"/>
      <c r="AT78" s="517" t="n"/>
    </row>
    <row r="79" ht="12.75" customHeight="1" s="667">
      <c r="B79" s="509">
        <f>B78+1</f>
        <v/>
      </c>
      <c r="C79" s="510" t="inlineStr">
        <is>
          <t>21451c</t>
        </is>
      </c>
      <c r="D79" s="511" t="n">
        <v>21451</v>
      </c>
      <c r="E79" s="511">
        <f>IF(D79="","",IFERROR(VLOOKUP(D79,CCN_Library!$A$4:$B$13,2,FALSE),"NOT IN LIBRARY"))</f>
        <v/>
      </c>
      <c r="F79" s="538">
        <f>LEFT(H79,6)</f>
        <v/>
      </c>
      <c r="G79" s="513" t="inlineStr">
        <is>
          <t>E</t>
        </is>
      </c>
      <c r="H79" s="513" t="inlineStr">
        <is>
          <t>M2826101451</t>
        </is>
      </c>
      <c r="I79" s="513" t="inlineStr">
        <is>
          <t>MOTOR TRANSPORT OPERATOR</t>
        </is>
      </c>
      <c r="J79" s="513" t="inlineStr">
        <is>
          <t>LCPL</t>
        </is>
      </c>
      <c r="K79" s="514" t="inlineStr">
        <is>
          <t>3531</t>
        </is>
      </c>
      <c r="L79" s="513" t="inlineStr">
        <is>
          <t>3531</t>
        </is>
      </c>
      <c r="M79" s="513" t="inlineStr">
        <is>
          <t>M</t>
        </is>
      </c>
      <c r="N79" s="513" t="inlineStr">
        <is>
          <t>E</t>
        </is>
      </c>
      <c r="O79" s="513" t="inlineStr">
        <is>
          <t>A</t>
        </is>
      </c>
      <c r="P79" s="513" t="inlineStr">
        <is>
          <t>A</t>
        </is>
      </c>
      <c r="Q79" s="515" t="n"/>
      <c r="R79" s="513" t="inlineStr">
        <is>
          <t>U</t>
        </is>
      </c>
      <c r="S79" s="513" t="inlineStr">
        <is>
          <t>M</t>
        </is>
      </c>
      <c r="T79" s="515" t="n"/>
      <c r="U79" s="1761" t="n">
        <v>0</v>
      </c>
      <c r="V79" s="1761" t="n">
        <v>1</v>
      </c>
      <c r="W79" s="1761" t="n">
        <v>0</v>
      </c>
      <c r="X79" s="1761" t="n">
        <v>0</v>
      </c>
      <c r="Y79" s="1761" t="n">
        <v>0</v>
      </c>
      <c r="Z79" s="1761" t="n">
        <v>0</v>
      </c>
      <c r="AA79" s="1761" t="n">
        <v>0</v>
      </c>
      <c r="AB79" s="1761" t="n">
        <v>0</v>
      </c>
      <c r="AC79" s="1761" t="n">
        <v>0</v>
      </c>
      <c r="AD79" s="1761" t="n">
        <v>0</v>
      </c>
      <c r="AE79" s="1761" t="n">
        <v>0</v>
      </c>
      <c r="AF79" s="1761" t="n">
        <v>0</v>
      </c>
      <c r="AG79" s="1761" t="n">
        <v>0</v>
      </c>
      <c r="AH79" s="1761" t="n">
        <v>0</v>
      </c>
      <c r="AI79" s="1761" t="n">
        <v>0</v>
      </c>
      <c r="AJ79" s="1761" t="n">
        <v>0</v>
      </c>
      <c r="AK79" s="1761" t="n">
        <v>0</v>
      </c>
      <c r="AL79" s="1761" t="n">
        <v>0</v>
      </c>
      <c r="AM79" s="1761" t="n">
        <v>0</v>
      </c>
      <c r="AN79" s="515" t="n"/>
      <c r="AO79" s="515" t="n"/>
      <c r="AP79" s="513" t="inlineStr">
        <is>
          <t>1</t>
        </is>
      </c>
      <c r="AQ79" s="513" t="inlineStr">
        <is>
          <t>A-M510</t>
        </is>
      </c>
      <c r="AR79" s="513" t="inlineStr">
        <is>
          <t>1CP</t>
        </is>
      </c>
      <c r="AS79" s="515" t="n"/>
      <c r="AT79" s="517" t="n"/>
    </row>
    <row r="80" ht="12.75" customHeight="1" s="667">
      <c r="B80" s="509">
        <f>B79+1</f>
        <v/>
      </c>
      <c r="C80" s="510" t="inlineStr">
        <is>
          <t>21451c</t>
        </is>
      </c>
      <c r="D80" s="511" t="n">
        <v>21451</v>
      </c>
      <c r="E80" s="511">
        <f>IF(D80="","",IFERROR(VLOOKUP(D80,CCN_Library!$A$4:$B$13,2,FALSE),"NOT IN LIBRARY"))</f>
        <v/>
      </c>
      <c r="F80" s="538">
        <f>LEFT(H80,6)</f>
        <v/>
      </c>
      <c r="G80" s="513" t="inlineStr">
        <is>
          <t>E</t>
        </is>
      </c>
      <c r="H80" s="513" t="inlineStr">
        <is>
          <t>M2826101452</t>
        </is>
      </c>
      <c r="I80" s="513" t="inlineStr">
        <is>
          <t>MOTOR TRANSPORT OPERATOR</t>
        </is>
      </c>
      <c r="J80" s="513" t="inlineStr">
        <is>
          <t>LCPL</t>
        </is>
      </c>
      <c r="K80" s="514" t="inlineStr">
        <is>
          <t>3531</t>
        </is>
      </c>
      <c r="L80" s="513" t="inlineStr">
        <is>
          <t>3531</t>
        </is>
      </c>
      <c r="M80" s="513" t="inlineStr">
        <is>
          <t>M</t>
        </is>
      </c>
      <c r="N80" s="513" t="inlineStr">
        <is>
          <t>E</t>
        </is>
      </c>
      <c r="O80" s="513" t="inlineStr">
        <is>
          <t>A</t>
        </is>
      </c>
      <c r="P80" s="513" t="inlineStr">
        <is>
          <t>A</t>
        </is>
      </c>
      <c r="Q80" s="515" t="n"/>
      <c r="R80" s="513" t="inlineStr">
        <is>
          <t>U</t>
        </is>
      </c>
      <c r="S80" s="513" t="inlineStr">
        <is>
          <t>M</t>
        </is>
      </c>
      <c r="T80" s="515" t="n"/>
      <c r="U80" s="1761" t="n">
        <v>0</v>
      </c>
      <c r="V80" s="1761" t="n">
        <v>1</v>
      </c>
      <c r="W80" s="1761" t="n">
        <v>0</v>
      </c>
      <c r="X80" s="1761" t="n">
        <v>0</v>
      </c>
      <c r="Y80" s="1761" t="n">
        <v>0</v>
      </c>
      <c r="Z80" s="1761" t="n">
        <v>0</v>
      </c>
      <c r="AA80" s="1761" t="n">
        <v>0</v>
      </c>
      <c r="AB80" s="1761" t="n">
        <v>0</v>
      </c>
      <c r="AC80" s="1761" t="n">
        <v>0</v>
      </c>
      <c r="AD80" s="1761" t="n">
        <v>0</v>
      </c>
      <c r="AE80" s="1761" t="n">
        <v>0</v>
      </c>
      <c r="AF80" s="1761" t="n">
        <v>0</v>
      </c>
      <c r="AG80" s="1761" t="n">
        <v>0</v>
      </c>
      <c r="AH80" s="1761" t="n">
        <v>0</v>
      </c>
      <c r="AI80" s="1761" t="n">
        <v>0</v>
      </c>
      <c r="AJ80" s="1761" t="n">
        <v>0</v>
      </c>
      <c r="AK80" s="1761" t="n">
        <v>0</v>
      </c>
      <c r="AL80" s="1761" t="n">
        <v>0</v>
      </c>
      <c r="AM80" s="1761" t="n">
        <v>0</v>
      </c>
      <c r="AN80" s="515" t="n"/>
      <c r="AO80" s="515" t="n"/>
      <c r="AP80" s="513" t="inlineStr">
        <is>
          <t>1</t>
        </is>
      </c>
      <c r="AQ80" s="513" t="inlineStr">
        <is>
          <t>A-M510</t>
        </is>
      </c>
      <c r="AR80" s="513" t="inlineStr">
        <is>
          <t>1CP</t>
        </is>
      </c>
      <c r="AS80" s="515" t="n"/>
      <c r="AT80" s="517" t="n"/>
    </row>
    <row r="81" ht="12.75" customHeight="1" s="667">
      <c r="B81" s="509">
        <f>B80+1</f>
        <v/>
      </c>
      <c r="C81" s="510" t="inlineStr">
        <is>
          <t>21451c</t>
        </is>
      </c>
      <c r="D81" s="511" t="n">
        <v>21451</v>
      </c>
      <c r="E81" s="511">
        <f>IF(D81="","",IFERROR(VLOOKUP(D81,CCN_Library!$A$4:$B$13,2,FALSE),"NOT IN LIBRARY"))</f>
        <v/>
      </c>
      <c r="F81" s="538">
        <f>LEFT(H81,6)</f>
        <v/>
      </c>
      <c r="G81" s="513" t="inlineStr">
        <is>
          <t>E</t>
        </is>
      </c>
      <c r="H81" s="513" t="inlineStr">
        <is>
          <t>M2826101453</t>
        </is>
      </c>
      <c r="I81" s="513" t="inlineStr">
        <is>
          <t>MOTOR TRANSPORT OPERATOR</t>
        </is>
      </c>
      <c r="J81" s="513" t="inlineStr">
        <is>
          <t>LCPL</t>
        </is>
      </c>
      <c r="K81" s="514" t="inlineStr">
        <is>
          <t>3531</t>
        </is>
      </c>
      <c r="L81" s="513" t="inlineStr">
        <is>
          <t>3531</t>
        </is>
      </c>
      <c r="M81" s="513" t="inlineStr">
        <is>
          <t>M</t>
        </is>
      </c>
      <c r="N81" s="513" t="inlineStr">
        <is>
          <t>E</t>
        </is>
      </c>
      <c r="O81" s="513" t="inlineStr">
        <is>
          <t>A</t>
        </is>
      </c>
      <c r="P81" s="513" t="inlineStr">
        <is>
          <t>A</t>
        </is>
      </c>
      <c r="Q81" s="515" t="n"/>
      <c r="R81" s="513" t="inlineStr">
        <is>
          <t>U</t>
        </is>
      </c>
      <c r="S81" s="513" t="inlineStr">
        <is>
          <t>M</t>
        </is>
      </c>
      <c r="T81" s="515" t="n"/>
      <c r="U81" s="1761" t="n">
        <v>0</v>
      </c>
      <c r="V81" s="1761" t="n">
        <v>1</v>
      </c>
      <c r="W81" s="1761" t="n">
        <v>0</v>
      </c>
      <c r="X81" s="1761" t="n">
        <v>0</v>
      </c>
      <c r="Y81" s="1761" t="n">
        <v>0</v>
      </c>
      <c r="Z81" s="1761" t="n">
        <v>0</v>
      </c>
      <c r="AA81" s="1761" t="n">
        <v>0</v>
      </c>
      <c r="AB81" s="1761" t="n">
        <v>0</v>
      </c>
      <c r="AC81" s="1761" t="n">
        <v>0</v>
      </c>
      <c r="AD81" s="1761" t="n">
        <v>0</v>
      </c>
      <c r="AE81" s="1761" t="n">
        <v>0</v>
      </c>
      <c r="AF81" s="1761" t="n">
        <v>0</v>
      </c>
      <c r="AG81" s="1761" t="n">
        <v>0</v>
      </c>
      <c r="AH81" s="1761" t="n">
        <v>0</v>
      </c>
      <c r="AI81" s="1761" t="n">
        <v>0</v>
      </c>
      <c r="AJ81" s="1761" t="n">
        <v>0</v>
      </c>
      <c r="AK81" s="1761" t="n">
        <v>0</v>
      </c>
      <c r="AL81" s="1761" t="n">
        <v>0</v>
      </c>
      <c r="AM81" s="1761" t="n">
        <v>0</v>
      </c>
      <c r="AN81" s="515" t="n"/>
      <c r="AO81" s="515" t="n"/>
      <c r="AP81" s="513" t="inlineStr">
        <is>
          <t>1</t>
        </is>
      </c>
      <c r="AQ81" s="513" t="inlineStr">
        <is>
          <t>A-M510</t>
        </is>
      </c>
      <c r="AR81" s="513" t="inlineStr">
        <is>
          <t>1CP</t>
        </is>
      </c>
      <c r="AS81" s="515" t="n"/>
      <c r="AT81" s="525" t="n"/>
    </row>
    <row r="82" ht="12.75" customHeight="1" s="667">
      <c r="B82" s="509">
        <f>B81+1</f>
        <v/>
      </c>
      <c r="C82" s="510" t="inlineStr">
        <is>
          <t>21451c</t>
        </is>
      </c>
      <c r="D82" s="511" t="n">
        <v>21451</v>
      </c>
      <c r="E82" s="511">
        <f>IF(D82="","",IFERROR(VLOOKUP(D82,CCN_Library!$A$4:$B$13,2,FALSE),"NOT IN LIBRARY"))</f>
        <v/>
      </c>
      <c r="F82" s="538">
        <f>LEFT(H82,6)</f>
        <v/>
      </c>
      <c r="G82" s="513" t="inlineStr">
        <is>
          <t>E</t>
        </is>
      </c>
      <c r="H82" s="513" t="inlineStr">
        <is>
          <t>M2826101454</t>
        </is>
      </c>
      <c r="I82" s="513" t="inlineStr">
        <is>
          <t>MOTOR TRANSPORT OPERATOR</t>
        </is>
      </c>
      <c r="J82" s="513" t="inlineStr">
        <is>
          <t>LCPL</t>
        </is>
      </c>
      <c r="K82" s="514" t="inlineStr">
        <is>
          <t>3531</t>
        </is>
      </c>
      <c r="L82" s="513" t="inlineStr">
        <is>
          <t>3531</t>
        </is>
      </c>
      <c r="M82" s="513" t="inlineStr">
        <is>
          <t>M</t>
        </is>
      </c>
      <c r="N82" s="513" t="inlineStr">
        <is>
          <t>E</t>
        </is>
      </c>
      <c r="O82" s="513" t="inlineStr">
        <is>
          <t>A</t>
        </is>
      </c>
      <c r="P82" s="513" t="inlineStr">
        <is>
          <t>A</t>
        </is>
      </c>
      <c r="Q82" s="515" t="n"/>
      <c r="R82" s="513" t="inlineStr">
        <is>
          <t>U</t>
        </is>
      </c>
      <c r="S82" s="513" t="inlineStr">
        <is>
          <t>M</t>
        </is>
      </c>
      <c r="T82" s="515" t="n"/>
      <c r="U82" s="1761" t="n">
        <v>0</v>
      </c>
      <c r="V82" s="1761" t="n">
        <v>1</v>
      </c>
      <c r="W82" s="1761" t="n">
        <v>0</v>
      </c>
      <c r="X82" s="1761" t="n">
        <v>0</v>
      </c>
      <c r="Y82" s="1761" t="n">
        <v>0</v>
      </c>
      <c r="Z82" s="1761" t="n">
        <v>0</v>
      </c>
      <c r="AA82" s="1761" t="n">
        <v>0</v>
      </c>
      <c r="AB82" s="1761" t="n">
        <v>0</v>
      </c>
      <c r="AC82" s="1761" t="n">
        <v>0</v>
      </c>
      <c r="AD82" s="1761" t="n">
        <v>0</v>
      </c>
      <c r="AE82" s="1761" t="n">
        <v>0</v>
      </c>
      <c r="AF82" s="1761" t="n">
        <v>0</v>
      </c>
      <c r="AG82" s="1761" t="n">
        <v>0</v>
      </c>
      <c r="AH82" s="1761" t="n">
        <v>0</v>
      </c>
      <c r="AI82" s="1761" t="n">
        <v>0</v>
      </c>
      <c r="AJ82" s="1761" t="n">
        <v>0</v>
      </c>
      <c r="AK82" s="1761" t="n">
        <v>0</v>
      </c>
      <c r="AL82" s="1761" t="n">
        <v>0</v>
      </c>
      <c r="AM82" s="1761" t="n">
        <v>0</v>
      </c>
      <c r="AN82" s="515" t="n"/>
      <c r="AO82" s="515" t="n"/>
      <c r="AP82" s="513" t="inlineStr">
        <is>
          <t>1</t>
        </is>
      </c>
      <c r="AQ82" s="513" t="inlineStr">
        <is>
          <t>A-M510</t>
        </is>
      </c>
      <c r="AR82" s="513" t="inlineStr">
        <is>
          <t>1CP</t>
        </is>
      </c>
      <c r="AS82" s="515" t="n"/>
      <c r="AT82" s="517" t="n"/>
    </row>
    <row r="83" ht="12.75" customHeight="1" s="667">
      <c r="B83" s="509">
        <f>B82+1</f>
        <v/>
      </c>
      <c r="C83" s="510" t="inlineStr">
        <is>
          <t>21451c</t>
        </is>
      </c>
      <c r="D83" s="511" t="n">
        <v>21451</v>
      </c>
      <c r="E83" s="511">
        <f>IF(D83="","",IFERROR(VLOOKUP(D83,CCN_Library!$A$4:$B$13,2,FALSE),"NOT IN LIBRARY"))</f>
        <v/>
      </c>
      <c r="F83" s="538">
        <f>LEFT(H83,6)</f>
        <v/>
      </c>
      <c r="G83" s="513" t="inlineStr">
        <is>
          <t>E</t>
        </is>
      </c>
      <c r="H83" s="513" t="inlineStr">
        <is>
          <t>M2826101455</t>
        </is>
      </c>
      <c r="I83" s="513" t="inlineStr">
        <is>
          <t>MOTOR TRANSPORT OPERATOR</t>
        </is>
      </c>
      <c r="J83" s="513" t="inlineStr">
        <is>
          <t>LCPL</t>
        </is>
      </c>
      <c r="K83" s="514" t="inlineStr">
        <is>
          <t>3531</t>
        </is>
      </c>
      <c r="L83" s="513" t="inlineStr">
        <is>
          <t>3531</t>
        </is>
      </c>
      <c r="M83" s="513" t="inlineStr">
        <is>
          <t>M</t>
        </is>
      </c>
      <c r="N83" s="513" t="inlineStr">
        <is>
          <t>E</t>
        </is>
      </c>
      <c r="O83" s="513" t="inlineStr">
        <is>
          <t>A</t>
        </is>
      </c>
      <c r="P83" s="513" t="inlineStr">
        <is>
          <t>A</t>
        </is>
      </c>
      <c r="Q83" s="515" t="n"/>
      <c r="R83" s="513" t="inlineStr">
        <is>
          <t>U</t>
        </is>
      </c>
      <c r="S83" s="513" t="inlineStr">
        <is>
          <t>M</t>
        </is>
      </c>
      <c r="T83" s="515" t="n"/>
      <c r="U83" s="1761" t="n">
        <v>0</v>
      </c>
      <c r="V83" s="1761" t="n">
        <v>1</v>
      </c>
      <c r="W83" s="1761" t="n">
        <v>0</v>
      </c>
      <c r="X83" s="1761" t="n">
        <v>0</v>
      </c>
      <c r="Y83" s="1761" t="n">
        <v>0</v>
      </c>
      <c r="Z83" s="1761" t="n">
        <v>0</v>
      </c>
      <c r="AA83" s="1761" t="n">
        <v>0</v>
      </c>
      <c r="AB83" s="1761" t="n">
        <v>0</v>
      </c>
      <c r="AC83" s="1761" t="n">
        <v>0</v>
      </c>
      <c r="AD83" s="1761" t="n">
        <v>0</v>
      </c>
      <c r="AE83" s="1761" t="n">
        <v>0</v>
      </c>
      <c r="AF83" s="1761" t="n">
        <v>0</v>
      </c>
      <c r="AG83" s="1761" t="n">
        <v>0</v>
      </c>
      <c r="AH83" s="1761" t="n">
        <v>0</v>
      </c>
      <c r="AI83" s="1761" t="n">
        <v>0</v>
      </c>
      <c r="AJ83" s="1761" t="n">
        <v>0</v>
      </c>
      <c r="AK83" s="1761" t="n">
        <v>0</v>
      </c>
      <c r="AL83" s="1761" t="n">
        <v>0</v>
      </c>
      <c r="AM83" s="1761" t="n">
        <v>0</v>
      </c>
      <c r="AN83" s="515" t="n"/>
      <c r="AO83" s="515" t="n"/>
      <c r="AP83" s="513" t="inlineStr">
        <is>
          <t>1</t>
        </is>
      </c>
      <c r="AQ83" s="513" t="inlineStr">
        <is>
          <t>A-M510</t>
        </is>
      </c>
      <c r="AR83" s="513" t="inlineStr">
        <is>
          <t>1CP</t>
        </is>
      </c>
      <c r="AS83" s="515" t="n"/>
      <c r="AT83" s="517" t="n"/>
    </row>
    <row r="84" ht="12.75" customHeight="1" s="667">
      <c r="B84" s="509">
        <f>B83+1</f>
        <v/>
      </c>
      <c r="C84" s="510" t="inlineStr">
        <is>
          <t>21451c</t>
        </is>
      </c>
      <c r="D84" s="511" t="n">
        <v>21451</v>
      </c>
      <c r="E84" s="511">
        <f>IF(D84="","",IFERROR(VLOOKUP(D84,CCN_Library!$A$4:$B$13,2,FALSE),"NOT IN LIBRARY"))</f>
        <v/>
      </c>
      <c r="F84" s="538">
        <f>LEFT(H84,6)</f>
        <v/>
      </c>
      <c r="G84" s="513" t="inlineStr">
        <is>
          <t>E</t>
        </is>
      </c>
      <c r="H84" s="513" t="inlineStr">
        <is>
          <t>M2826101456</t>
        </is>
      </c>
      <c r="I84" s="513" t="inlineStr">
        <is>
          <t>MOTOR TRANSPORT OPERATOR</t>
        </is>
      </c>
      <c r="J84" s="513" t="inlineStr">
        <is>
          <t>LCPL</t>
        </is>
      </c>
      <c r="K84" s="514" t="inlineStr">
        <is>
          <t>3531</t>
        </is>
      </c>
      <c r="L84" s="513" t="inlineStr">
        <is>
          <t>3531</t>
        </is>
      </c>
      <c r="M84" s="513" t="inlineStr">
        <is>
          <t>M</t>
        </is>
      </c>
      <c r="N84" s="513" t="inlineStr">
        <is>
          <t>E</t>
        </is>
      </c>
      <c r="O84" s="513" t="inlineStr">
        <is>
          <t>A</t>
        </is>
      </c>
      <c r="P84" s="513" t="inlineStr">
        <is>
          <t>A</t>
        </is>
      </c>
      <c r="Q84" s="515" t="n"/>
      <c r="R84" s="513" t="inlineStr">
        <is>
          <t>U</t>
        </is>
      </c>
      <c r="S84" s="513" t="inlineStr">
        <is>
          <t>M</t>
        </is>
      </c>
      <c r="T84" s="515" t="n"/>
      <c r="U84" s="1761" t="n">
        <v>0</v>
      </c>
      <c r="V84" s="1761" t="n">
        <v>1</v>
      </c>
      <c r="W84" s="1761" t="n">
        <v>0</v>
      </c>
      <c r="X84" s="1761" t="n">
        <v>0</v>
      </c>
      <c r="Y84" s="1761" t="n">
        <v>0</v>
      </c>
      <c r="Z84" s="1761" t="n">
        <v>0</v>
      </c>
      <c r="AA84" s="1761" t="n">
        <v>0</v>
      </c>
      <c r="AB84" s="1761" t="n">
        <v>0</v>
      </c>
      <c r="AC84" s="1761" t="n">
        <v>0</v>
      </c>
      <c r="AD84" s="1761" t="n">
        <v>0</v>
      </c>
      <c r="AE84" s="1761" t="n">
        <v>0</v>
      </c>
      <c r="AF84" s="1761" t="n">
        <v>0</v>
      </c>
      <c r="AG84" s="1761" t="n">
        <v>0</v>
      </c>
      <c r="AH84" s="1761" t="n">
        <v>0</v>
      </c>
      <c r="AI84" s="1761" t="n">
        <v>0</v>
      </c>
      <c r="AJ84" s="1761" t="n">
        <v>0</v>
      </c>
      <c r="AK84" s="1761" t="n">
        <v>0</v>
      </c>
      <c r="AL84" s="1761" t="n">
        <v>0</v>
      </c>
      <c r="AM84" s="1761" t="n">
        <v>0</v>
      </c>
      <c r="AN84" s="515" t="n"/>
      <c r="AO84" s="515" t="n"/>
      <c r="AP84" s="513" t="inlineStr">
        <is>
          <t>1</t>
        </is>
      </c>
      <c r="AQ84" s="513" t="inlineStr">
        <is>
          <t>A-M510</t>
        </is>
      </c>
      <c r="AR84" s="513" t="inlineStr">
        <is>
          <t>1CP</t>
        </is>
      </c>
      <c r="AS84" s="515" t="n"/>
      <c r="AT84" s="517" t="n"/>
    </row>
    <row r="85" ht="12.75" customHeight="1" s="667">
      <c r="B85" s="509">
        <f>B84+1</f>
        <v/>
      </c>
      <c r="C85" s="510" t="inlineStr">
        <is>
          <t>21451c</t>
        </is>
      </c>
      <c r="D85" s="511" t="n">
        <v>21451</v>
      </c>
      <c r="E85" s="511">
        <f>IF(D85="","",IFERROR(VLOOKUP(D85,CCN_Library!$A$4:$B$13,2,FALSE),"NOT IN LIBRARY"))</f>
        <v/>
      </c>
      <c r="F85" s="538">
        <f>LEFT(H85,6)</f>
        <v/>
      </c>
      <c r="G85" s="513" t="inlineStr">
        <is>
          <t>E</t>
        </is>
      </c>
      <c r="H85" s="513" t="inlineStr">
        <is>
          <t>M2826101457</t>
        </is>
      </c>
      <c r="I85" s="513" t="inlineStr">
        <is>
          <t>MOTOR TRANSPORT OPERATOR</t>
        </is>
      </c>
      <c r="J85" s="513" t="inlineStr">
        <is>
          <t>LCPL</t>
        </is>
      </c>
      <c r="K85" s="514" t="inlineStr">
        <is>
          <t>3531</t>
        </is>
      </c>
      <c r="L85" s="513" t="inlineStr">
        <is>
          <t>3531</t>
        </is>
      </c>
      <c r="M85" s="513" t="inlineStr">
        <is>
          <t>M</t>
        </is>
      </c>
      <c r="N85" s="513" t="inlineStr">
        <is>
          <t>E</t>
        </is>
      </c>
      <c r="O85" s="513" t="inlineStr">
        <is>
          <t>A</t>
        </is>
      </c>
      <c r="P85" s="513" t="inlineStr">
        <is>
          <t>A</t>
        </is>
      </c>
      <c r="Q85" s="515" t="n"/>
      <c r="R85" s="513" t="inlineStr">
        <is>
          <t>U</t>
        </is>
      </c>
      <c r="S85" s="513" t="inlineStr">
        <is>
          <t>M</t>
        </is>
      </c>
      <c r="T85" s="515" t="n"/>
      <c r="U85" s="1761" t="n">
        <v>0</v>
      </c>
      <c r="V85" s="1761" t="n">
        <v>1</v>
      </c>
      <c r="W85" s="1761" t="n">
        <v>0</v>
      </c>
      <c r="X85" s="1761" t="n">
        <v>0</v>
      </c>
      <c r="Y85" s="1761" t="n">
        <v>0</v>
      </c>
      <c r="Z85" s="1761" t="n">
        <v>0</v>
      </c>
      <c r="AA85" s="1761" t="n">
        <v>0</v>
      </c>
      <c r="AB85" s="1761" t="n">
        <v>0</v>
      </c>
      <c r="AC85" s="1761" t="n">
        <v>0</v>
      </c>
      <c r="AD85" s="1761" t="n">
        <v>0</v>
      </c>
      <c r="AE85" s="1761" t="n">
        <v>0</v>
      </c>
      <c r="AF85" s="1761" t="n">
        <v>0</v>
      </c>
      <c r="AG85" s="1761" t="n">
        <v>0</v>
      </c>
      <c r="AH85" s="1761" t="n">
        <v>0</v>
      </c>
      <c r="AI85" s="1761" t="n">
        <v>0</v>
      </c>
      <c r="AJ85" s="1761" t="n">
        <v>0</v>
      </c>
      <c r="AK85" s="1761" t="n">
        <v>0</v>
      </c>
      <c r="AL85" s="1761" t="n">
        <v>0</v>
      </c>
      <c r="AM85" s="1761" t="n">
        <v>0</v>
      </c>
      <c r="AN85" s="515" t="n"/>
      <c r="AO85" s="515" t="n"/>
      <c r="AP85" s="513" t="inlineStr">
        <is>
          <t>1</t>
        </is>
      </c>
      <c r="AQ85" s="513" t="inlineStr">
        <is>
          <t>A-M510</t>
        </is>
      </c>
      <c r="AR85" s="513" t="inlineStr">
        <is>
          <t>1CP</t>
        </is>
      </c>
      <c r="AS85" s="515" t="n"/>
      <c r="AT85" s="517" t="n"/>
    </row>
    <row r="86" ht="12.75" customHeight="1" s="667">
      <c r="B86" s="509">
        <f>B85+1</f>
        <v/>
      </c>
      <c r="C86" s="510" t="inlineStr">
        <is>
          <t>21451c</t>
        </is>
      </c>
      <c r="D86" s="511" t="n">
        <v>21451</v>
      </c>
      <c r="E86" s="511">
        <f>IF(D86="","",IFERROR(VLOOKUP(D86,CCN_Library!$A$4:$B$13,2,FALSE),"NOT IN LIBRARY"))</f>
        <v/>
      </c>
      <c r="F86" s="538">
        <f>LEFT(H86,6)</f>
        <v/>
      </c>
      <c r="G86" s="513" t="inlineStr">
        <is>
          <t>E</t>
        </is>
      </c>
      <c r="H86" s="513" t="inlineStr">
        <is>
          <t>M2826101458</t>
        </is>
      </c>
      <c r="I86" s="513" t="inlineStr">
        <is>
          <t>MOTOR TRANSPORT OPERATOR</t>
        </is>
      </c>
      <c r="J86" s="513" t="inlineStr">
        <is>
          <t>LCPL</t>
        </is>
      </c>
      <c r="K86" s="514" t="inlineStr">
        <is>
          <t>3531</t>
        </is>
      </c>
      <c r="L86" s="513" t="inlineStr">
        <is>
          <t>3531</t>
        </is>
      </c>
      <c r="M86" s="513" t="inlineStr">
        <is>
          <t>M</t>
        </is>
      </c>
      <c r="N86" s="513" t="inlineStr">
        <is>
          <t>E</t>
        </is>
      </c>
      <c r="O86" s="513" t="inlineStr">
        <is>
          <t>A</t>
        </is>
      </c>
      <c r="P86" s="513" t="inlineStr">
        <is>
          <t>A</t>
        </is>
      </c>
      <c r="Q86" s="515" t="n"/>
      <c r="R86" s="513" t="inlineStr">
        <is>
          <t>U</t>
        </is>
      </c>
      <c r="S86" s="513" t="inlineStr">
        <is>
          <t>M</t>
        </is>
      </c>
      <c r="T86" s="515" t="n"/>
      <c r="U86" s="1761" t="n">
        <v>0</v>
      </c>
      <c r="V86" s="1761" t="n">
        <v>1</v>
      </c>
      <c r="W86" s="1761" t="n">
        <v>0</v>
      </c>
      <c r="X86" s="1761" t="n">
        <v>0</v>
      </c>
      <c r="Y86" s="1761" t="n">
        <v>0</v>
      </c>
      <c r="Z86" s="1761" t="n">
        <v>0</v>
      </c>
      <c r="AA86" s="1761" t="n">
        <v>0</v>
      </c>
      <c r="AB86" s="1761" t="n">
        <v>0</v>
      </c>
      <c r="AC86" s="1761" t="n">
        <v>0</v>
      </c>
      <c r="AD86" s="1761" t="n">
        <v>0</v>
      </c>
      <c r="AE86" s="1761" t="n">
        <v>0</v>
      </c>
      <c r="AF86" s="1761" t="n">
        <v>0</v>
      </c>
      <c r="AG86" s="1761" t="n">
        <v>0</v>
      </c>
      <c r="AH86" s="1761" t="n">
        <v>0</v>
      </c>
      <c r="AI86" s="1761" t="n">
        <v>0</v>
      </c>
      <c r="AJ86" s="1761" t="n">
        <v>0</v>
      </c>
      <c r="AK86" s="1761" t="n">
        <v>0</v>
      </c>
      <c r="AL86" s="1761" t="n">
        <v>0</v>
      </c>
      <c r="AM86" s="1761" t="n">
        <v>0</v>
      </c>
      <c r="AN86" s="515" t="n"/>
      <c r="AO86" s="515" t="n"/>
      <c r="AP86" s="513" t="inlineStr">
        <is>
          <t>1</t>
        </is>
      </c>
      <c r="AQ86" s="513" t="inlineStr">
        <is>
          <t>A-M510</t>
        </is>
      </c>
      <c r="AR86" s="513" t="inlineStr">
        <is>
          <t>1CP</t>
        </is>
      </c>
      <c r="AS86" s="515" t="n"/>
      <c r="AT86" s="517" t="n"/>
    </row>
    <row r="87" ht="12.75" customHeight="1" s="667">
      <c r="B87" s="509">
        <f>B86+1</f>
        <v/>
      </c>
      <c r="C87" s="510" t="inlineStr">
        <is>
          <t>21451c</t>
        </is>
      </c>
      <c r="D87" s="511" t="n">
        <v>21451</v>
      </c>
      <c r="E87" s="511">
        <f>IF(D87="","",IFERROR(VLOOKUP(D87,CCN_Library!$A$4:$B$13,2,FALSE),"NOT IN LIBRARY"))</f>
        <v/>
      </c>
      <c r="F87" s="538">
        <f>LEFT(H87,6)</f>
        <v/>
      </c>
      <c r="G87" s="513" t="inlineStr">
        <is>
          <t>E</t>
        </is>
      </c>
      <c r="H87" s="513" t="inlineStr">
        <is>
          <t>M2826101459</t>
        </is>
      </c>
      <c r="I87" s="513" t="inlineStr">
        <is>
          <t>MOTOR TRANSPORT OPERATOR</t>
        </is>
      </c>
      <c r="J87" s="513" t="inlineStr">
        <is>
          <t>LCPL</t>
        </is>
      </c>
      <c r="K87" s="514" t="inlineStr">
        <is>
          <t>3531</t>
        </is>
      </c>
      <c r="L87" s="513" t="inlineStr">
        <is>
          <t>3531</t>
        </is>
      </c>
      <c r="M87" s="513" t="inlineStr">
        <is>
          <t>M</t>
        </is>
      </c>
      <c r="N87" s="513" t="inlineStr">
        <is>
          <t>E</t>
        </is>
      </c>
      <c r="O87" s="513" t="inlineStr">
        <is>
          <t>A</t>
        </is>
      </c>
      <c r="P87" s="513" t="inlineStr">
        <is>
          <t>A</t>
        </is>
      </c>
      <c r="Q87" s="515" t="n"/>
      <c r="R87" s="513" t="inlineStr">
        <is>
          <t>U</t>
        </is>
      </c>
      <c r="S87" s="513" t="inlineStr">
        <is>
          <t>M</t>
        </is>
      </c>
      <c r="T87" s="515" t="n"/>
      <c r="U87" s="1761" t="n">
        <v>0</v>
      </c>
      <c r="V87" s="1761" t="n">
        <v>1</v>
      </c>
      <c r="W87" s="1761" t="n">
        <v>0</v>
      </c>
      <c r="X87" s="1761" t="n">
        <v>0</v>
      </c>
      <c r="Y87" s="1761" t="n">
        <v>0</v>
      </c>
      <c r="Z87" s="1761" t="n">
        <v>0</v>
      </c>
      <c r="AA87" s="1761" t="n">
        <v>0</v>
      </c>
      <c r="AB87" s="1761" t="n">
        <v>0</v>
      </c>
      <c r="AC87" s="1761" t="n">
        <v>0</v>
      </c>
      <c r="AD87" s="1761" t="n">
        <v>0</v>
      </c>
      <c r="AE87" s="1761" t="n">
        <v>0</v>
      </c>
      <c r="AF87" s="1761" t="n">
        <v>0</v>
      </c>
      <c r="AG87" s="1761" t="n">
        <v>0</v>
      </c>
      <c r="AH87" s="1761" t="n">
        <v>0</v>
      </c>
      <c r="AI87" s="1761" t="n">
        <v>0</v>
      </c>
      <c r="AJ87" s="1761" t="n">
        <v>0</v>
      </c>
      <c r="AK87" s="1761" t="n">
        <v>0</v>
      </c>
      <c r="AL87" s="1761" t="n">
        <v>0</v>
      </c>
      <c r="AM87" s="1761" t="n">
        <v>0</v>
      </c>
      <c r="AN87" s="515" t="n"/>
      <c r="AO87" s="515" t="n"/>
      <c r="AP87" s="513" t="inlineStr">
        <is>
          <t>1</t>
        </is>
      </c>
      <c r="AQ87" s="513" t="inlineStr">
        <is>
          <t>A-M510</t>
        </is>
      </c>
      <c r="AR87" s="513" t="inlineStr">
        <is>
          <t>1CP</t>
        </is>
      </c>
      <c r="AS87" s="515" t="n"/>
      <c r="AT87" s="517" t="n"/>
    </row>
    <row r="88" ht="12.75" customHeight="1" s="667">
      <c r="B88" s="509">
        <f>B87+1</f>
        <v/>
      </c>
      <c r="C88" s="510" t="inlineStr">
        <is>
          <t>21451c</t>
        </is>
      </c>
      <c r="D88" s="511" t="n">
        <v>21451</v>
      </c>
      <c r="E88" s="511">
        <f>IF(D88="","",IFERROR(VLOOKUP(D88,CCN_Library!$A$4:$B$13,2,FALSE),"NOT IN LIBRARY"))</f>
        <v/>
      </c>
      <c r="F88" s="538">
        <f>LEFT(H88,6)</f>
        <v/>
      </c>
      <c r="G88" s="513" t="inlineStr">
        <is>
          <t>E</t>
        </is>
      </c>
      <c r="H88" s="513" t="inlineStr">
        <is>
          <t>M2826101460</t>
        </is>
      </c>
      <c r="I88" s="513" t="inlineStr">
        <is>
          <t>MOTOR TRANSPORT OPERATOR</t>
        </is>
      </c>
      <c r="J88" s="513" t="inlineStr">
        <is>
          <t>LCPL</t>
        </is>
      </c>
      <c r="K88" s="514" t="inlineStr">
        <is>
          <t>3531</t>
        </is>
      </c>
      <c r="L88" s="513" t="inlineStr">
        <is>
          <t>3531</t>
        </is>
      </c>
      <c r="M88" s="513" t="inlineStr">
        <is>
          <t>M</t>
        </is>
      </c>
      <c r="N88" s="513" t="inlineStr">
        <is>
          <t>E</t>
        </is>
      </c>
      <c r="O88" s="513" t="inlineStr">
        <is>
          <t>A</t>
        </is>
      </c>
      <c r="P88" s="513" t="inlineStr">
        <is>
          <t>A</t>
        </is>
      </c>
      <c r="Q88" s="515" t="n"/>
      <c r="R88" s="513" t="inlineStr">
        <is>
          <t>U</t>
        </is>
      </c>
      <c r="S88" s="513" t="inlineStr">
        <is>
          <t>M</t>
        </is>
      </c>
      <c r="T88" s="515" t="n"/>
      <c r="U88" s="1761" t="n">
        <v>0</v>
      </c>
      <c r="V88" s="1761" t="n">
        <v>1</v>
      </c>
      <c r="W88" s="1761" t="n">
        <v>0</v>
      </c>
      <c r="X88" s="1761" t="n">
        <v>0</v>
      </c>
      <c r="Y88" s="1761" t="n">
        <v>0</v>
      </c>
      <c r="Z88" s="1761" t="n">
        <v>0</v>
      </c>
      <c r="AA88" s="1761" t="n">
        <v>0</v>
      </c>
      <c r="AB88" s="1761" t="n">
        <v>0</v>
      </c>
      <c r="AC88" s="1761" t="n">
        <v>0</v>
      </c>
      <c r="AD88" s="1761" t="n">
        <v>0</v>
      </c>
      <c r="AE88" s="1761" t="n">
        <v>0</v>
      </c>
      <c r="AF88" s="1761" t="n">
        <v>0</v>
      </c>
      <c r="AG88" s="1761" t="n">
        <v>0</v>
      </c>
      <c r="AH88" s="1761" t="n">
        <v>0</v>
      </c>
      <c r="AI88" s="1761" t="n">
        <v>0</v>
      </c>
      <c r="AJ88" s="1761" t="n">
        <v>0</v>
      </c>
      <c r="AK88" s="1761" t="n">
        <v>0</v>
      </c>
      <c r="AL88" s="1761" t="n">
        <v>0</v>
      </c>
      <c r="AM88" s="1761" t="n">
        <v>0</v>
      </c>
      <c r="AN88" s="515" t="n"/>
      <c r="AO88" s="515" t="n"/>
      <c r="AP88" s="513" t="inlineStr">
        <is>
          <t>1</t>
        </is>
      </c>
      <c r="AQ88" s="513" t="inlineStr">
        <is>
          <t>A-M510</t>
        </is>
      </c>
      <c r="AR88" s="513" t="inlineStr">
        <is>
          <t>1CP</t>
        </is>
      </c>
      <c r="AS88" s="515" t="n"/>
      <c r="AT88" s="517" t="n"/>
    </row>
    <row r="89" ht="12.75" customHeight="1" s="667">
      <c r="B89" s="509">
        <f>B88+1</f>
        <v/>
      </c>
      <c r="C89" s="510" t="inlineStr">
        <is>
          <t>21451c</t>
        </is>
      </c>
      <c r="D89" s="511" t="n">
        <v>21451</v>
      </c>
      <c r="E89" s="511">
        <f>IF(D89="","",IFERROR(VLOOKUP(D89,CCN_Library!$A$4:$B$13,2,FALSE),"NOT IN LIBRARY"))</f>
        <v/>
      </c>
      <c r="F89" s="538">
        <f>LEFT(H89,6)</f>
        <v/>
      </c>
      <c r="G89" s="513" t="inlineStr">
        <is>
          <t>E</t>
        </is>
      </c>
      <c r="H89" s="513" t="inlineStr">
        <is>
          <t>M2826101461</t>
        </is>
      </c>
      <c r="I89" s="513" t="inlineStr">
        <is>
          <t>MOTOR TRANSPORT OPERATOR</t>
        </is>
      </c>
      <c r="J89" s="513" t="inlineStr">
        <is>
          <t>LCPL</t>
        </is>
      </c>
      <c r="K89" s="514" t="inlineStr">
        <is>
          <t>3531</t>
        </is>
      </c>
      <c r="L89" s="513" t="inlineStr">
        <is>
          <t>3531</t>
        </is>
      </c>
      <c r="M89" s="513" t="inlineStr">
        <is>
          <t>M</t>
        </is>
      </c>
      <c r="N89" s="513" t="inlineStr">
        <is>
          <t>E</t>
        </is>
      </c>
      <c r="O89" s="513" t="inlineStr">
        <is>
          <t>A</t>
        </is>
      </c>
      <c r="P89" s="513" t="inlineStr">
        <is>
          <t>A</t>
        </is>
      </c>
      <c r="Q89" s="515" t="n"/>
      <c r="R89" s="513" t="inlineStr">
        <is>
          <t>U</t>
        </is>
      </c>
      <c r="S89" s="513" t="inlineStr">
        <is>
          <t>M</t>
        </is>
      </c>
      <c r="T89" s="515" t="n"/>
      <c r="U89" s="1761" t="n">
        <v>0</v>
      </c>
      <c r="V89" s="1761" t="n">
        <v>1</v>
      </c>
      <c r="W89" s="1761" t="n">
        <v>0</v>
      </c>
      <c r="X89" s="1761" t="n">
        <v>0</v>
      </c>
      <c r="Y89" s="1761" t="n">
        <v>0</v>
      </c>
      <c r="Z89" s="1761" t="n">
        <v>0</v>
      </c>
      <c r="AA89" s="1761" t="n">
        <v>0</v>
      </c>
      <c r="AB89" s="1761" t="n">
        <v>0</v>
      </c>
      <c r="AC89" s="1761" t="n">
        <v>0</v>
      </c>
      <c r="AD89" s="1761" t="n">
        <v>0</v>
      </c>
      <c r="AE89" s="1761" t="n">
        <v>0</v>
      </c>
      <c r="AF89" s="1761" t="n">
        <v>0</v>
      </c>
      <c r="AG89" s="1761" t="n">
        <v>0</v>
      </c>
      <c r="AH89" s="1761" t="n">
        <v>0</v>
      </c>
      <c r="AI89" s="1761" t="n">
        <v>0</v>
      </c>
      <c r="AJ89" s="1761" t="n">
        <v>0</v>
      </c>
      <c r="AK89" s="1761" t="n">
        <v>0</v>
      </c>
      <c r="AL89" s="1761" t="n">
        <v>0</v>
      </c>
      <c r="AM89" s="1761" t="n">
        <v>0</v>
      </c>
      <c r="AN89" s="515" t="n"/>
      <c r="AO89" s="515" t="n"/>
      <c r="AP89" s="513" t="inlineStr">
        <is>
          <t>1</t>
        </is>
      </c>
      <c r="AQ89" s="513" t="inlineStr">
        <is>
          <t>A-M510</t>
        </is>
      </c>
      <c r="AR89" s="513" t="inlineStr">
        <is>
          <t>1CP</t>
        </is>
      </c>
      <c r="AS89" s="515" t="n"/>
      <c r="AT89" s="517" t="n"/>
    </row>
    <row r="90" ht="12.75" customHeight="1" s="667">
      <c r="B90" s="509">
        <f>B89+1</f>
        <v/>
      </c>
      <c r="C90" s="510" t="inlineStr">
        <is>
          <t>21451c</t>
        </is>
      </c>
      <c r="D90" s="511" t="n">
        <v>21451</v>
      </c>
      <c r="E90" s="511">
        <f>IF(D90="","",IFERROR(VLOOKUP(D90,CCN_Library!$A$4:$B$13,2,FALSE),"NOT IN LIBRARY"))</f>
        <v/>
      </c>
      <c r="F90" s="538">
        <f>LEFT(H90,6)</f>
        <v/>
      </c>
      <c r="G90" s="513" t="inlineStr">
        <is>
          <t>E</t>
        </is>
      </c>
      <c r="H90" s="513" t="inlineStr">
        <is>
          <t>M2826101462</t>
        </is>
      </c>
      <c r="I90" s="513" t="inlineStr">
        <is>
          <t>MOTOR TRANSPORT OPERATOR</t>
        </is>
      </c>
      <c r="J90" s="513" t="inlineStr">
        <is>
          <t>LCPL</t>
        </is>
      </c>
      <c r="K90" s="514" t="inlineStr">
        <is>
          <t>3531</t>
        </is>
      </c>
      <c r="L90" s="513" t="inlineStr">
        <is>
          <t>3531</t>
        </is>
      </c>
      <c r="M90" s="513" t="inlineStr">
        <is>
          <t>M</t>
        </is>
      </c>
      <c r="N90" s="513" t="inlineStr">
        <is>
          <t>E</t>
        </is>
      </c>
      <c r="O90" s="513" t="inlineStr">
        <is>
          <t>A</t>
        </is>
      </c>
      <c r="P90" s="513" t="inlineStr">
        <is>
          <t>A</t>
        </is>
      </c>
      <c r="Q90" s="515" t="n"/>
      <c r="R90" s="513" t="inlineStr">
        <is>
          <t>U</t>
        </is>
      </c>
      <c r="S90" s="513" t="inlineStr">
        <is>
          <t>M</t>
        </is>
      </c>
      <c r="T90" s="515" t="n"/>
      <c r="U90" s="1761" t="n">
        <v>0</v>
      </c>
      <c r="V90" s="1761" t="n">
        <v>1</v>
      </c>
      <c r="W90" s="1761" t="n">
        <v>0</v>
      </c>
      <c r="X90" s="1761" t="n">
        <v>0</v>
      </c>
      <c r="Y90" s="1761" t="n">
        <v>0</v>
      </c>
      <c r="Z90" s="1761" t="n">
        <v>0</v>
      </c>
      <c r="AA90" s="1761" t="n">
        <v>0</v>
      </c>
      <c r="AB90" s="1761" t="n">
        <v>0</v>
      </c>
      <c r="AC90" s="1761" t="n">
        <v>0</v>
      </c>
      <c r="AD90" s="1761" t="n">
        <v>0</v>
      </c>
      <c r="AE90" s="1761" t="n">
        <v>0</v>
      </c>
      <c r="AF90" s="1761" t="n">
        <v>0</v>
      </c>
      <c r="AG90" s="1761" t="n">
        <v>0</v>
      </c>
      <c r="AH90" s="1761" t="n">
        <v>0</v>
      </c>
      <c r="AI90" s="1761" t="n">
        <v>0</v>
      </c>
      <c r="AJ90" s="1761" t="n">
        <v>0</v>
      </c>
      <c r="AK90" s="1761" t="n">
        <v>0</v>
      </c>
      <c r="AL90" s="1761" t="n">
        <v>0</v>
      </c>
      <c r="AM90" s="1761" t="n">
        <v>0</v>
      </c>
      <c r="AN90" s="515" t="n"/>
      <c r="AO90" s="515" t="n"/>
      <c r="AP90" s="513" t="inlineStr">
        <is>
          <t>1</t>
        </is>
      </c>
      <c r="AQ90" s="513" t="inlineStr">
        <is>
          <t>A-M510</t>
        </is>
      </c>
      <c r="AR90" s="513" t="inlineStr">
        <is>
          <t>1CP</t>
        </is>
      </c>
      <c r="AS90" s="515" t="n"/>
      <c r="AT90" s="517" t="n"/>
    </row>
    <row r="91" ht="12.75" customHeight="1" s="667">
      <c r="B91" s="509">
        <f>B90+1</f>
        <v/>
      </c>
      <c r="C91" s="510" t="inlineStr">
        <is>
          <t>21451c</t>
        </is>
      </c>
      <c r="D91" s="511" t="n">
        <v>21451</v>
      </c>
      <c r="E91" s="511">
        <f>IF(D91="","",IFERROR(VLOOKUP(D91,CCN_Library!$A$4:$B$13,2,FALSE),"NOT IN LIBRARY"))</f>
        <v/>
      </c>
      <c r="F91" s="538">
        <f>LEFT(H91,6)</f>
        <v/>
      </c>
      <c r="G91" s="513" t="inlineStr">
        <is>
          <t>E</t>
        </is>
      </c>
      <c r="H91" s="513" t="inlineStr">
        <is>
          <t>M2826101464</t>
        </is>
      </c>
      <c r="I91" s="513" t="inlineStr">
        <is>
          <t>MOTOR TRANSPORT OPERATOR</t>
        </is>
      </c>
      <c r="J91" s="513" t="inlineStr">
        <is>
          <t>PFC</t>
        </is>
      </c>
      <c r="K91" s="514" t="inlineStr">
        <is>
          <t>3531</t>
        </is>
      </c>
      <c r="L91" s="513" t="inlineStr">
        <is>
          <t>3531</t>
        </is>
      </c>
      <c r="M91" s="513" t="inlineStr">
        <is>
          <t>M</t>
        </is>
      </c>
      <c r="N91" s="513" t="inlineStr">
        <is>
          <t>E</t>
        </is>
      </c>
      <c r="O91" s="513" t="inlineStr">
        <is>
          <t>A</t>
        </is>
      </c>
      <c r="P91" s="513" t="inlineStr">
        <is>
          <t>A</t>
        </is>
      </c>
      <c r="Q91" s="515" t="n"/>
      <c r="R91" s="513" t="inlineStr">
        <is>
          <t>U</t>
        </is>
      </c>
      <c r="S91" s="513" t="inlineStr">
        <is>
          <t>M</t>
        </is>
      </c>
      <c r="T91" s="515" t="n"/>
      <c r="U91" s="1761" t="n">
        <v>0</v>
      </c>
      <c r="V91" s="1761" t="n">
        <v>1</v>
      </c>
      <c r="W91" s="1761" t="n">
        <v>0</v>
      </c>
      <c r="X91" s="1761" t="n">
        <v>0</v>
      </c>
      <c r="Y91" s="1761" t="n">
        <v>0</v>
      </c>
      <c r="Z91" s="1761" t="n">
        <v>0</v>
      </c>
      <c r="AA91" s="1761" t="n">
        <v>0</v>
      </c>
      <c r="AB91" s="1761" t="n">
        <v>0</v>
      </c>
      <c r="AC91" s="1761" t="n">
        <v>0</v>
      </c>
      <c r="AD91" s="1761" t="n">
        <v>0</v>
      </c>
      <c r="AE91" s="1761" t="n">
        <v>0</v>
      </c>
      <c r="AF91" s="1761" t="n">
        <v>0</v>
      </c>
      <c r="AG91" s="1761" t="n">
        <v>0</v>
      </c>
      <c r="AH91" s="1761" t="n">
        <v>0</v>
      </c>
      <c r="AI91" s="1761" t="n">
        <v>0</v>
      </c>
      <c r="AJ91" s="1761" t="n">
        <v>0</v>
      </c>
      <c r="AK91" s="1761" t="n">
        <v>0</v>
      </c>
      <c r="AL91" s="1761" t="n">
        <v>0</v>
      </c>
      <c r="AM91" s="1761" t="n">
        <v>0</v>
      </c>
      <c r="AN91" s="515" t="n"/>
      <c r="AO91" s="515" t="n"/>
      <c r="AP91" s="513" t="inlineStr">
        <is>
          <t>1</t>
        </is>
      </c>
      <c r="AQ91" s="513" t="inlineStr">
        <is>
          <t>A-M510</t>
        </is>
      </c>
      <c r="AR91" s="513" t="inlineStr">
        <is>
          <t>1CP</t>
        </is>
      </c>
      <c r="AS91" s="515" t="n"/>
      <c r="AT91" s="517" t="n"/>
    </row>
    <row r="92" ht="12.75" customHeight="1" s="667">
      <c r="B92" s="509">
        <f>B91+1</f>
        <v/>
      </c>
      <c r="C92" s="510" t="inlineStr">
        <is>
          <t>21451c</t>
        </is>
      </c>
      <c r="D92" s="511" t="n">
        <v>21451</v>
      </c>
      <c r="E92" s="511">
        <f>IF(D92="","",IFERROR(VLOOKUP(D92,CCN_Library!$A$4:$B$13,2,FALSE),"NOT IN LIBRARY"))</f>
        <v/>
      </c>
      <c r="F92" s="538">
        <f>LEFT(H92,6)</f>
        <v/>
      </c>
      <c r="G92" s="513" t="inlineStr">
        <is>
          <t>E</t>
        </is>
      </c>
      <c r="H92" s="513" t="inlineStr">
        <is>
          <t>M2826101465</t>
        </is>
      </c>
      <c r="I92" s="513" t="inlineStr">
        <is>
          <t>MOTOR TRANSPORT OPERATOR</t>
        </is>
      </c>
      <c r="J92" s="513" t="inlineStr">
        <is>
          <t>PFC</t>
        </is>
      </c>
      <c r="K92" s="514" t="inlineStr">
        <is>
          <t>3531</t>
        </is>
      </c>
      <c r="L92" s="513" t="inlineStr">
        <is>
          <t>3531</t>
        </is>
      </c>
      <c r="M92" s="513" t="inlineStr">
        <is>
          <t>M</t>
        </is>
      </c>
      <c r="N92" s="513" t="inlineStr">
        <is>
          <t>E</t>
        </is>
      </c>
      <c r="O92" s="513" t="inlineStr">
        <is>
          <t>A</t>
        </is>
      </c>
      <c r="P92" s="513" t="inlineStr">
        <is>
          <t>A</t>
        </is>
      </c>
      <c r="Q92" s="515" t="n"/>
      <c r="R92" s="513" t="inlineStr">
        <is>
          <t>U</t>
        </is>
      </c>
      <c r="S92" s="513" t="inlineStr">
        <is>
          <t>M</t>
        </is>
      </c>
      <c r="T92" s="515" t="n"/>
      <c r="U92" s="1761" t="n">
        <v>0</v>
      </c>
      <c r="V92" s="1761" t="n">
        <v>1</v>
      </c>
      <c r="W92" s="1761" t="n">
        <v>0</v>
      </c>
      <c r="X92" s="1761" t="n">
        <v>0</v>
      </c>
      <c r="Y92" s="1761" t="n">
        <v>0</v>
      </c>
      <c r="Z92" s="1761" t="n">
        <v>0</v>
      </c>
      <c r="AA92" s="1761" t="n">
        <v>0</v>
      </c>
      <c r="AB92" s="1761" t="n">
        <v>0</v>
      </c>
      <c r="AC92" s="1761" t="n">
        <v>0</v>
      </c>
      <c r="AD92" s="1761" t="n">
        <v>0</v>
      </c>
      <c r="AE92" s="1761" t="n">
        <v>0</v>
      </c>
      <c r="AF92" s="1761" t="n">
        <v>0</v>
      </c>
      <c r="AG92" s="1761" t="n">
        <v>0</v>
      </c>
      <c r="AH92" s="1761" t="n">
        <v>0</v>
      </c>
      <c r="AI92" s="1761" t="n">
        <v>0</v>
      </c>
      <c r="AJ92" s="1761" t="n">
        <v>0</v>
      </c>
      <c r="AK92" s="1761" t="n">
        <v>0</v>
      </c>
      <c r="AL92" s="1761" t="n">
        <v>0</v>
      </c>
      <c r="AM92" s="1761" t="n">
        <v>0</v>
      </c>
      <c r="AN92" s="515" t="n"/>
      <c r="AO92" s="515" t="n"/>
      <c r="AP92" s="513" t="inlineStr">
        <is>
          <t>1</t>
        </is>
      </c>
      <c r="AQ92" s="513" t="inlineStr">
        <is>
          <t>A-M510</t>
        </is>
      </c>
      <c r="AR92" s="513" t="inlineStr">
        <is>
          <t>1CP</t>
        </is>
      </c>
      <c r="AS92" s="515" t="n"/>
      <c r="AT92" s="517" t="n"/>
    </row>
    <row r="93" ht="12.75" customHeight="1" s="667">
      <c r="B93" s="509">
        <f>B92+1</f>
        <v/>
      </c>
      <c r="C93" s="510" t="inlineStr">
        <is>
          <t>21451c</t>
        </is>
      </c>
      <c r="D93" s="511" t="n">
        <v>21451</v>
      </c>
      <c r="E93" s="511">
        <f>IF(D93="","",IFERROR(VLOOKUP(D93,CCN_Library!$A$4:$B$13,2,FALSE),"NOT IN LIBRARY"))</f>
        <v/>
      </c>
      <c r="F93" s="538">
        <f>LEFT(H93,6)</f>
        <v/>
      </c>
      <c r="G93" s="513" t="inlineStr">
        <is>
          <t>E</t>
        </is>
      </c>
      <c r="H93" s="513" t="inlineStr">
        <is>
          <t>M2826101466</t>
        </is>
      </c>
      <c r="I93" s="513" t="inlineStr">
        <is>
          <t>MOTOR TRANSPORT OPERATOR</t>
        </is>
      </c>
      <c r="J93" s="513" t="inlineStr">
        <is>
          <t>PFC</t>
        </is>
      </c>
      <c r="K93" s="514" t="inlineStr">
        <is>
          <t>3531</t>
        </is>
      </c>
      <c r="L93" s="513" t="inlineStr">
        <is>
          <t>3531</t>
        </is>
      </c>
      <c r="M93" s="513" t="inlineStr">
        <is>
          <t>M</t>
        </is>
      </c>
      <c r="N93" s="513" t="inlineStr">
        <is>
          <t>E</t>
        </is>
      </c>
      <c r="O93" s="513" t="inlineStr">
        <is>
          <t>A</t>
        </is>
      </c>
      <c r="P93" s="513" t="inlineStr">
        <is>
          <t>A</t>
        </is>
      </c>
      <c r="Q93" s="515" t="n"/>
      <c r="R93" s="513" t="inlineStr">
        <is>
          <t>U</t>
        </is>
      </c>
      <c r="S93" s="513" t="inlineStr">
        <is>
          <t>M</t>
        </is>
      </c>
      <c r="T93" s="515" t="n"/>
      <c r="U93" s="1761" t="n">
        <v>0</v>
      </c>
      <c r="V93" s="1761" t="n">
        <v>1</v>
      </c>
      <c r="W93" s="1761" t="n">
        <v>0</v>
      </c>
      <c r="X93" s="1761" t="n">
        <v>0</v>
      </c>
      <c r="Y93" s="1761" t="n">
        <v>0</v>
      </c>
      <c r="Z93" s="1761" t="n">
        <v>0</v>
      </c>
      <c r="AA93" s="1761" t="n">
        <v>0</v>
      </c>
      <c r="AB93" s="1761" t="n">
        <v>0</v>
      </c>
      <c r="AC93" s="1761" t="n">
        <v>0</v>
      </c>
      <c r="AD93" s="1761" t="n">
        <v>0</v>
      </c>
      <c r="AE93" s="1761" t="n">
        <v>0</v>
      </c>
      <c r="AF93" s="1761" t="n">
        <v>0</v>
      </c>
      <c r="AG93" s="1761" t="n">
        <v>0</v>
      </c>
      <c r="AH93" s="1761" t="n">
        <v>0</v>
      </c>
      <c r="AI93" s="1761" t="n">
        <v>0</v>
      </c>
      <c r="AJ93" s="1761" t="n">
        <v>0</v>
      </c>
      <c r="AK93" s="1761" t="n">
        <v>0</v>
      </c>
      <c r="AL93" s="1761" t="n">
        <v>0</v>
      </c>
      <c r="AM93" s="1761" t="n">
        <v>0</v>
      </c>
      <c r="AN93" s="515" t="n"/>
      <c r="AO93" s="515" t="n"/>
      <c r="AP93" s="513" t="inlineStr">
        <is>
          <t>1</t>
        </is>
      </c>
      <c r="AQ93" s="513" t="inlineStr">
        <is>
          <t>A-M510</t>
        </is>
      </c>
      <c r="AR93" s="513" t="inlineStr">
        <is>
          <t>1CP</t>
        </is>
      </c>
      <c r="AS93" s="515" t="n"/>
      <c r="AT93" s="517" t="n"/>
    </row>
    <row r="94" ht="12.75" customHeight="1" s="667">
      <c r="B94" s="509">
        <f>B93+1</f>
        <v/>
      </c>
      <c r="C94" s="510" t="inlineStr">
        <is>
          <t>21451o</t>
        </is>
      </c>
      <c r="D94" s="511" t="n">
        <v>21451</v>
      </c>
      <c r="E94" s="511">
        <f>IF(D94="","",IFERROR(VLOOKUP(D94,CCN_Library!$A$4:$B$13,2,FALSE),"NOT IN LIBRARY"))</f>
        <v/>
      </c>
      <c r="F94" s="538">
        <f>LEFT(H94,6)</f>
        <v/>
      </c>
      <c r="G94" s="513" t="inlineStr">
        <is>
          <t>E</t>
        </is>
      </c>
      <c r="H94" s="513" t="inlineStr">
        <is>
          <t>M2826101467</t>
        </is>
      </c>
      <c r="I94" s="513" t="inlineStr">
        <is>
          <t>MOTOR TRANSPORT MAINTENANCE CHIEF</t>
        </is>
      </c>
      <c r="J94" s="513" t="inlineStr">
        <is>
          <t>SSGT</t>
        </is>
      </c>
      <c r="K94" s="514" t="inlineStr">
        <is>
          <t>3529</t>
        </is>
      </c>
      <c r="L94" s="513" t="inlineStr">
        <is>
          <t>3529</t>
        </is>
      </c>
      <c r="M94" s="513" t="inlineStr">
        <is>
          <t>M</t>
        </is>
      </c>
      <c r="N94" s="513" t="inlineStr">
        <is>
          <t>E</t>
        </is>
      </c>
      <c r="O94" s="513" t="inlineStr">
        <is>
          <t>A</t>
        </is>
      </c>
      <c r="P94" s="513" t="inlineStr">
        <is>
          <t>A</t>
        </is>
      </c>
      <c r="Q94" s="515" t="n"/>
      <c r="R94" s="513" t="inlineStr">
        <is>
          <t>U</t>
        </is>
      </c>
      <c r="S94" s="513" t="inlineStr">
        <is>
          <t>C</t>
        </is>
      </c>
      <c r="T94" s="515" t="n"/>
      <c r="U94" s="1761" t="n">
        <v>0</v>
      </c>
      <c r="V94" s="1761" t="n">
        <v>1</v>
      </c>
      <c r="W94" s="1761" t="n">
        <v>0</v>
      </c>
      <c r="X94" s="1761" t="n">
        <v>0</v>
      </c>
      <c r="Y94" s="1761" t="n">
        <v>0</v>
      </c>
      <c r="Z94" s="1761" t="n">
        <v>0</v>
      </c>
      <c r="AA94" s="1761" t="n">
        <v>0</v>
      </c>
      <c r="AB94" s="1761" t="n">
        <v>0</v>
      </c>
      <c r="AC94" s="1761" t="n">
        <v>0</v>
      </c>
      <c r="AD94" s="1761" t="n">
        <v>0</v>
      </c>
      <c r="AE94" s="1761" t="n">
        <v>0</v>
      </c>
      <c r="AF94" s="1761" t="n">
        <v>0</v>
      </c>
      <c r="AG94" s="1761" t="n">
        <v>0</v>
      </c>
      <c r="AH94" s="1761" t="n">
        <v>0</v>
      </c>
      <c r="AI94" s="1761" t="n">
        <v>0</v>
      </c>
      <c r="AJ94" s="1761" t="n">
        <v>0</v>
      </c>
      <c r="AK94" s="1761" t="n">
        <v>0</v>
      </c>
      <c r="AL94" s="1761" t="n">
        <v>0</v>
      </c>
      <c r="AM94" s="1761" t="n">
        <v>0</v>
      </c>
      <c r="AN94" s="515" t="n"/>
      <c r="AO94" s="515" t="n"/>
      <c r="AP94" s="513" t="inlineStr">
        <is>
          <t>1</t>
        </is>
      </c>
      <c r="AQ94" s="513" t="inlineStr">
        <is>
          <t>A-M510</t>
        </is>
      </c>
      <c r="AR94" s="513" t="inlineStr">
        <is>
          <t>1CP</t>
        </is>
      </c>
      <c r="AS94" s="515" t="n"/>
      <c r="AT94" s="517" t="n"/>
    </row>
    <row r="95" ht="12.75" customHeight="1" s="667">
      <c r="B95" s="509">
        <f>B94+1</f>
        <v/>
      </c>
      <c r="C95" s="510" t="inlineStr">
        <is>
          <t>21451c</t>
        </is>
      </c>
      <c r="D95" s="511" t="n">
        <v>21451</v>
      </c>
      <c r="E95" s="511">
        <f>IF(D95="","",IFERROR(VLOOKUP(D95,CCN_Library!$A$4:$B$13,2,FALSE),"NOT IN LIBRARY"))</f>
        <v/>
      </c>
      <c r="F95" s="538">
        <f>LEFT(H95,6)</f>
        <v/>
      </c>
      <c r="G95" s="513" t="inlineStr">
        <is>
          <t>E</t>
        </is>
      </c>
      <c r="H95" s="513" t="inlineStr">
        <is>
          <t>M2826101471</t>
        </is>
      </c>
      <c r="I95" s="513" t="inlineStr">
        <is>
          <t>AUTOMOTIVE MAINTENANCE TECHNICIAN</t>
        </is>
      </c>
      <c r="J95" s="513" t="inlineStr">
        <is>
          <t>LCPL</t>
        </is>
      </c>
      <c r="K95" s="514" t="inlineStr">
        <is>
          <t>3521</t>
        </is>
      </c>
      <c r="L95" s="513" t="inlineStr">
        <is>
          <t>3521</t>
        </is>
      </c>
      <c r="M95" s="513" t="inlineStr">
        <is>
          <t>M</t>
        </is>
      </c>
      <c r="N95" s="513" t="inlineStr">
        <is>
          <t>E</t>
        </is>
      </c>
      <c r="O95" s="513" t="inlineStr">
        <is>
          <t>A</t>
        </is>
      </c>
      <c r="P95" s="513" t="inlineStr">
        <is>
          <t>A</t>
        </is>
      </c>
      <c r="Q95" s="515" t="n"/>
      <c r="R95" s="513" t="inlineStr">
        <is>
          <t>U</t>
        </is>
      </c>
      <c r="S95" s="513" t="inlineStr">
        <is>
          <t>M</t>
        </is>
      </c>
      <c r="T95" s="515" t="n"/>
      <c r="U95" s="1761" t="n">
        <v>0</v>
      </c>
      <c r="V95" s="1761" t="n">
        <v>1</v>
      </c>
      <c r="W95" s="1761" t="n">
        <v>0</v>
      </c>
      <c r="X95" s="1761" t="n">
        <v>0</v>
      </c>
      <c r="Y95" s="1761" t="n">
        <v>0</v>
      </c>
      <c r="Z95" s="1761" t="n">
        <v>0</v>
      </c>
      <c r="AA95" s="1761" t="n">
        <v>0</v>
      </c>
      <c r="AB95" s="1761" t="n">
        <v>0</v>
      </c>
      <c r="AC95" s="1761" t="n">
        <v>0</v>
      </c>
      <c r="AD95" s="1761" t="n">
        <v>0</v>
      </c>
      <c r="AE95" s="1761" t="n">
        <v>0</v>
      </c>
      <c r="AF95" s="1761" t="n">
        <v>0</v>
      </c>
      <c r="AG95" s="1761" t="n">
        <v>0</v>
      </c>
      <c r="AH95" s="1761" t="n">
        <v>0</v>
      </c>
      <c r="AI95" s="1761" t="n">
        <v>0</v>
      </c>
      <c r="AJ95" s="1761" t="n">
        <v>0</v>
      </c>
      <c r="AK95" s="1761" t="n">
        <v>0</v>
      </c>
      <c r="AL95" s="1761" t="n">
        <v>0</v>
      </c>
      <c r="AM95" s="1761" t="n">
        <v>0</v>
      </c>
      <c r="AN95" s="515" t="n"/>
      <c r="AO95" s="515" t="n"/>
      <c r="AP95" s="513" t="inlineStr">
        <is>
          <t>1</t>
        </is>
      </c>
      <c r="AQ95" s="513" t="inlineStr">
        <is>
          <t>A-M510</t>
        </is>
      </c>
      <c r="AR95" s="513" t="inlineStr">
        <is>
          <t>1CP</t>
        </is>
      </c>
      <c r="AS95" s="515" t="n"/>
      <c r="AT95" s="517" t="n"/>
    </row>
    <row r="96" ht="12.75" customHeight="1" s="667">
      <c r="B96" s="709">
        <f>B95+1</f>
        <v/>
      </c>
      <c r="C96" s="701" t="inlineStr">
        <is>
          <t>21451o</t>
        </is>
      </c>
      <c r="D96" s="519" t="n">
        <v>21451</v>
      </c>
      <c r="E96" s="519" t="n"/>
      <c r="F96" s="520">
        <f>LEFT(H96,6)</f>
        <v/>
      </c>
      <c r="G96" s="521" t="inlineStr">
        <is>
          <t>D</t>
        </is>
      </c>
      <c r="H96" s="521" t="inlineStr">
        <is>
          <t>M2826100601</t>
        </is>
      </c>
      <c r="I96" s="521" t="inlineStr">
        <is>
          <t>AMBULANCE SECTION</t>
        </is>
      </c>
      <c r="J96" s="522" t="n"/>
      <c r="K96" s="522" t="n"/>
      <c r="L96" s="522" t="n"/>
      <c r="M96" s="522" t="n"/>
      <c r="N96" s="522" t="n"/>
      <c r="O96" s="522" t="n"/>
      <c r="P96" s="522" t="n"/>
      <c r="Q96" s="522" t="n"/>
      <c r="R96" s="522" t="n"/>
      <c r="S96" s="522" t="n"/>
      <c r="T96" s="522" t="n"/>
      <c r="U96" s="1762" t="n">
        <v>0</v>
      </c>
      <c r="V96" s="1762" t="n">
        <v>0</v>
      </c>
      <c r="W96" s="1762" t="n">
        <v>0</v>
      </c>
      <c r="X96" s="1762" t="n">
        <v>0</v>
      </c>
      <c r="Y96" s="1762" t="n">
        <v>0</v>
      </c>
      <c r="Z96" s="1762" t="n">
        <v>0</v>
      </c>
      <c r="AA96" s="1762" t="n">
        <v>0</v>
      </c>
      <c r="AB96" s="1762" t="n">
        <v>0</v>
      </c>
      <c r="AC96" s="1762" t="n">
        <v>0</v>
      </c>
      <c r="AD96" s="1762" t="n">
        <v>0</v>
      </c>
      <c r="AE96" s="1762" t="n">
        <v>0</v>
      </c>
      <c r="AF96" s="1762" t="n">
        <v>0</v>
      </c>
      <c r="AG96" s="1762" t="n">
        <v>0</v>
      </c>
      <c r="AH96" s="1762" t="n">
        <v>0</v>
      </c>
      <c r="AI96" s="1762" t="n">
        <v>0</v>
      </c>
      <c r="AJ96" s="1762" t="n">
        <v>0</v>
      </c>
      <c r="AK96" s="1762" t="n">
        <v>0</v>
      </c>
      <c r="AL96" s="1762" t="n">
        <v>0</v>
      </c>
      <c r="AM96" s="1762" t="n">
        <v>0</v>
      </c>
      <c r="AN96" s="522" t="n"/>
      <c r="AO96" s="522" t="n"/>
      <c r="AP96" s="522" t="n"/>
      <c r="AQ96" s="522" t="n"/>
      <c r="AR96" s="522" t="n"/>
      <c r="AS96" s="522" t="n"/>
      <c r="AT96" s="524" t="n"/>
    </row>
    <row r="97" ht="12.75" customHeight="1" s="667">
      <c r="B97" s="509">
        <f>B96+1</f>
        <v/>
      </c>
      <c r="C97" s="510" t="inlineStr">
        <is>
          <t>21451c</t>
        </is>
      </c>
      <c r="D97" s="511" t="n">
        <v>21451</v>
      </c>
      <c r="E97" s="511">
        <f>IF(D97="","",IFERROR(VLOOKUP(D97,CCN_Library!$A$4:$B$13,2,FALSE),"NOT IN LIBRARY"))</f>
        <v/>
      </c>
      <c r="F97" s="538">
        <f>LEFT(H97,6)</f>
        <v/>
      </c>
      <c r="G97" s="513" t="inlineStr">
        <is>
          <t>E</t>
        </is>
      </c>
      <c r="H97" s="513" t="inlineStr">
        <is>
          <t>M2826101472</t>
        </is>
      </c>
      <c r="I97" s="513" t="inlineStr">
        <is>
          <t>MOTOR VEHICLE OPERATOR</t>
        </is>
      </c>
      <c r="J97" s="513" t="inlineStr">
        <is>
          <t>LCPL</t>
        </is>
      </c>
      <c r="K97" s="514" t="inlineStr">
        <is>
          <t>3531</t>
        </is>
      </c>
      <c r="L97" s="513" t="inlineStr">
        <is>
          <t>3531</t>
        </is>
      </c>
      <c r="M97" s="513" t="inlineStr">
        <is>
          <t>M</t>
        </is>
      </c>
      <c r="N97" s="513" t="inlineStr">
        <is>
          <t>E</t>
        </is>
      </c>
      <c r="O97" s="513" t="inlineStr">
        <is>
          <t>A</t>
        </is>
      </c>
      <c r="P97" s="513" t="inlineStr">
        <is>
          <t>A</t>
        </is>
      </c>
      <c r="Q97" s="515" t="n"/>
      <c r="R97" s="513" t="inlineStr">
        <is>
          <t>U</t>
        </is>
      </c>
      <c r="S97" s="513" t="inlineStr">
        <is>
          <t>M</t>
        </is>
      </c>
      <c r="T97" s="515" t="n"/>
      <c r="U97" s="1761" t="n">
        <v>0</v>
      </c>
      <c r="V97" s="1761" t="n">
        <v>1</v>
      </c>
      <c r="W97" s="1761" t="n">
        <v>0</v>
      </c>
      <c r="X97" s="1761" t="n">
        <v>0</v>
      </c>
      <c r="Y97" s="1761" t="n">
        <v>0</v>
      </c>
      <c r="Z97" s="1761" t="n">
        <v>0</v>
      </c>
      <c r="AA97" s="1761" t="n">
        <v>0</v>
      </c>
      <c r="AB97" s="1761" t="n">
        <v>0</v>
      </c>
      <c r="AC97" s="1761" t="n">
        <v>0</v>
      </c>
      <c r="AD97" s="1761" t="n">
        <v>0</v>
      </c>
      <c r="AE97" s="1761" t="n">
        <v>0</v>
      </c>
      <c r="AF97" s="1761" t="n">
        <v>0</v>
      </c>
      <c r="AG97" s="1761" t="n">
        <v>0</v>
      </c>
      <c r="AH97" s="1761" t="n">
        <v>0</v>
      </c>
      <c r="AI97" s="1761" t="n">
        <v>0</v>
      </c>
      <c r="AJ97" s="1761" t="n">
        <v>0</v>
      </c>
      <c r="AK97" s="1761" t="n">
        <v>0</v>
      </c>
      <c r="AL97" s="1761" t="n">
        <v>0</v>
      </c>
      <c r="AM97" s="1761" t="n">
        <v>0</v>
      </c>
      <c r="AN97" s="515" t="n"/>
      <c r="AO97" s="515" t="n"/>
      <c r="AP97" s="513" t="inlineStr">
        <is>
          <t>1</t>
        </is>
      </c>
      <c r="AQ97" s="513" t="inlineStr">
        <is>
          <t>A-M510</t>
        </is>
      </c>
      <c r="AR97" s="513" t="inlineStr">
        <is>
          <t>1CP</t>
        </is>
      </c>
      <c r="AS97" s="515" t="n"/>
      <c r="AT97" s="517" t="n"/>
    </row>
    <row r="98" ht="12.75" customHeight="1" s="667">
      <c r="B98" s="509">
        <f>B97+1</f>
        <v/>
      </c>
      <c r="C98" s="510" t="inlineStr">
        <is>
          <t>21451c</t>
        </is>
      </c>
      <c r="D98" s="511" t="n">
        <v>21451</v>
      </c>
      <c r="E98" s="511">
        <f>IF(D98="","",IFERROR(VLOOKUP(D98,CCN_Library!$A$4:$B$13,2,FALSE),"NOT IN LIBRARY"))</f>
        <v/>
      </c>
      <c r="F98" s="538">
        <f>LEFT(H98,6)</f>
        <v/>
      </c>
      <c r="G98" s="513" t="inlineStr">
        <is>
          <t>E</t>
        </is>
      </c>
      <c r="H98" s="513" t="inlineStr">
        <is>
          <t>M2826101473</t>
        </is>
      </c>
      <c r="I98" s="513" t="inlineStr">
        <is>
          <t>MOTOR VEHICLE OPERATOR</t>
        </is>
      </c>
      <c r="J98" s="513" t="inlineStr">
        <is>
          <t>LCPL</t>
        </is>
      </c>
      <c r="K98" s="514" t="inlineStr">
        <is>
          <t>3531</t>
        </is>
      </c>
      <c r="L98" s="513" t="inlineStr">
        <is>
          <t>3531</t>
        </is>
      </c>
      <c r="M98" s="513" t="inlineStr">
        <is>
          <t>M</t>
        </is>
      </c>
      <c r="N98" s="513" t="inlineStr">
        <is>
          <t>E</t>
        </is>
      </c>
      <c r="O98" s="513" t="inlineStr">
        <is>
          <t>A</t>
        </is>
      </c>
      <c r="P98" s="513" t="inlineStr">
        <is>
          <t>A</t>
        </is>
      </c>
      <c r="Q98" s="515" t="n"/>
      <c r="R98" s="513" t="inlineStr">
        <is>
          <t>U</t>
        </is>
      </c>
      <c r="S98" s="513" t="inlineStr">
        <is>
          <t>M</t>
        </is>
      </c>
      <c r="T98" s="515" t="n"/>
      <c r="U98" s="1761" t="n">
        <v>0</v>
      </c>
      <c r="V98" s="1761" t="n">
        <v>1</v>
      </c>
      <c r="W98" s="1761" t="n">
        <v>0</v>
      </c>
      <c r="X98" s="1761" t="n">
        <v>0</v>
      </c>
      <c r="Y98" s="1761" t="n">
        <v>0</v>
      </c>
      <c r="Z98" s="1761" t="n">
        <v>0</v>
      </c>
      <c r="AA98" s="1761" t="n">
        <v>0</v>
      </c>
      <c r="AB98" s="1761" t="n">
        <v>0</v>
      </c>
      <c r="AC98" s="1761" t="n">
        <v>0</v>
      </c>
      <c r="AD98" s="1761" t="n">
        <v>0</v>
      </c>
      <c r="AE98" s="1761" t="n">
        <v>0</v>
      </c>
      <c r="AF98" s="1761" t="n">
        <v>0</v>
      </c>
      <c r="AG98" s="1761" t="n">
        <v>0</v>
      </c>
      <c r="AH98" s="1761" t="n">
        <v>0</v>
      </c>
      <c r="AI98" s="1761" t="n">
        <v>0</v>
      </c>
      <c r="AJ98" s="1761" t="n">
        <v>0</v>
      </c>
      <c r="AK98" s="1761" t="n">
        <v>0</v>
      </c>
      <c r="AL98" s="1761" t="n">
        <v>0</v>
      </c>
      <c r="AM98" s="1761" t="n">
        <v>0</v>
      </c>
      <c r="AN98" s="515" t="n"/>
      <c r="AO98" s="515" t="n"/>
      <c r="AP98" s="513" t="inlineStr">
        <is>
          <t>1</t>
        </is>
      </c>
      <c r="AQ98" s="513" t="inlineStr">
        <is>
          <t>A-M510</t>
        </is>
      </c>
      <c r="AR98" s="513" t="inlineStr">
        <is>
          <t>1CP</t>
        </is>
      </c>
      <c r="AS98" s="515" t="n"/>
      <c r="AT98" s="517" t="n"/>
    </row>
    <row r="99" ht="12.75" customHeight="1" s="667">
      <c r="B99" s="509">
        <f>B98+1</f>
        <v/>
      </c>
      <c r="C99" s="510" t="inlineStr">
        <is>
          <t>21451c</t>
        </is>
      </c>
      <c r="D99" s="511" t="n">
        <v>21451</v>
      </c>
      <c r="E99" s="511">
        <f>IF(D99="","",IFERROR(VLOOKUP(D99,CCN_Library!$A$4:$B$13,2,FALSE),"NOT IN LIBRARY"))</f>
        <v/>
      </c>
      <c r="F99" s="538">
        <f>LEFT(H99,6)</f>
        <v/>
      </c>
      <c r="G99" s="513" t="inlineStr">
        <is>
          <t>E</t>
        </is>
      </c>
      <c r="H99" s="513" t="inlineStr">
        <is>
          <t>M2826101474</t>
        </is>
      </c>
      <c r="I99" s="513" t="inlineStr">
        <is>
          <t>MOTOR VEHICLE OPERATOR</t>
        </is>
      </c>
      <c r="J99" s="513" t="inlineStr">
        <is>
          <t>LCPL</t>
        </is>
      </c>
      <c r="K99" s="514" t="inlineStr">
        <is>
          <t>3531</t>
        </is>
      </c>
      <c r="L99" s="513" t="inlineStr">
        <is>
          <t>3531</t>
        </is>
      </c>
      <c r="M99" s="513" t="inlineStr">
        <is>
          <t>M</t>
        </is>
      </c>
      <c r="N99" s="513" t="inlineStr">
        <is>
          <t>E</t>
        </is>
      </c>
      <c r="O99" s="513" t="inlineStr">
        <is>
          <t>A</t>
        </is>
      </c>
      <c r="P99" s="513" t="inlineStr">
        <is>
          <t>A</t>
        </is>
      </c>
      <c r="Q99" s="515" t="n"/>
      <c r="R99" s="513" t="inlineStr">
        <is>
          <t>U</t>
        </is>
      </c>
      <c r="S99" s="513" t="inlineStr">
        <is>
          <t>M</t>
        </is>
      </c>
      <c r="T99" s="515" t="n"/>
      <c r="U99" s="1761" t="n">
        <v>0</v>
      </c>
      <c r="V99" s="1761" t="n">
        <v>1</v>
      </c>
      <c r="W99" s="1761" t="n">
        <v>0</v>
      </c>
      <c r="X99" s="1761" t="n">
        <v>0</v>
      </c>
      <c r="Y99" s="1761" t="n">
        <v>0</v>
      </c>
      <c r="Z99" s="1761" t="n">
        <v>0</v>
      </c>
      <c r="AA99" s="1761" t="n">
        <v>0</v>
      </c>
      <c r="AB99" s="1761" t="n">
        <v>0</v>
      </c>
      <c r="AC99" s="1761" t="n">
        <v>0</v>
      </c>
      <c r="AD99" s="1761" t="n">
        <v>0</v>
      </c>
      <c r="AE99" s="1761" t="n">
        <v>0</v>
      </c>
      <c r="AF99" s="1761" t="n">
        <v>0</v>
      </c>
      <c r="AG99" s="1761" t="n">
        <v>0</v>
      </c>
      <c r="AH99" s="1761" t="n">
        <v>0</v>
      </c>
      <c r="AI99" s="1761" t="n">
        <v>0</v>
      </c>
      <c r="AJ99" s="1761" t="n">
        <v>0</v>
      </c>
      <c r="AK99" s="1761" t="n">
        <v>0</v>
      </c>
      <c r="AL99" s="1761" t="n">
        <v>0</v>
      </c>
      <c r="AM99" s="1761" t="n">
        <v>0</v>
      </c>
      <c r="AN99" s="515" t="n"/>
      <c r="AO99" s="515" t="n"/>
      <c r="AP99" s="513" t="inlineStr">
        <is>
          <t>1</t>
        </is>
      </c>
      <c r="AQ99" s="513" t="inlineStr">
        <is>
          <t>A-M510</t>
        </is>
      </c>
      <c r="AR99" s="513" t="inlineStr">
        <is>
          <t>1CP</t>
        </is>
      </c>
      <c r="AS99" s="515" t="n"/>
      <c r="AT99" s="525" t="n"/>
    </row>
    <row r="100" ht="12.75" customHeight="1" s="667">
      <c r="B100" s="509">
        <f>B99+1</f>
        <v/>
      </c>
      <c r="C100" s="510" t="inlineStr">
        <is>
          <t>21451c</t>
        </is>
      </c>
      <c r="D100" s="511" t="n">
        <v>21451</v>
      </c>
      <c r="E100" s="511">
        <f>IF(D100="","",IFERROR(VLOOKUP(D100,CCN_Library!$A$4:$B$13,2,FALSE),"NOT IN LIBRARY"))</f>
        <v/>
      </c>
      <c r="F100" s="538">
        <f>LEFT(H100,6)</f>
        <v/>
      </c>
      <c r="G100" s="513" t="inlineStr">
        <is>
          <t>E</t>
        </is>
      </c>
      <c r="H100" s="513" t="inlineStr">
        <is>
          <t>M2826101475</t>
        </is>
      </c>
      <c r="I100" s="513" t="inlineStr">
        <is>
          <t>MOTOR VEHICLE OPERATOR</t>
        </is>
      </c>
      <c r="J100" s="513" t="inlineStr">
        <is>
          <t>LCPL</t>
        </is>
      </c>
      <c r="K100" s="514" t="inlineStr">
        <is>
          <t>3531</t>
        </is>
      </c>
      <c r="L100" s="513" t="inlineStr">
        <is>
          <t>3531</t>
        </is>
      </c>
      <c r="M100" s="513" t="inlineStr">
        <is>
          <t>M</t>
        </is>
      </c>
      <c r="N100" s="513" t="inlineStr">
        <is>
          <t>E</t>
        </is>
      </c>
      <c r="O100" s="513" t="inlineStr">
        <is>
          <t>A</t>
        </is>
      </c>
      <c r="P100" s="513" t="inlineStr">
        <is>
          <t>A</t>
        </is>
      </c>
      <c r="Q100" s="515" t="n"/>
      <c r="R100" s="513" t="inlineStr">
        <is>
          <t>U</t>
        </is>
      </c>
      <c r="S100" s="513" t="inlineStr">
        <is>
          <t>M</t>
        </is>
      </c>
      <c r="T100" s="515" t="n"/>
      <c r="U100" s="1761" t="n">
        <v>0</v>
      </c>
      <c r="V100" s="1761" t="n">
        <v>1</v>
      </c>
      <c r="W100" s="1761" t="n">
        <v>0</v>
      </c>
      <c r="X100" s="1761" t="n">
        <v>0</v>
      </c>
      <c r="Y100" s="1761" t="n">
        <v>0</v>
      </c>
      <c r="Z100" s="1761" t="n">
        <v>0</v>
      </c>
      <c r="AA100" s="1761" t="n">
        <v>0</v>
      </c>
      <c r="AB100" s="1761" t="n">
        <v>0</v>
      </c>
      <c r="AC100" s="1761" t="n">
        <v>0</v>
      </c>
      <c r="AD100" s="1761" t="n">
        <v>0</v>
      </c>
      <c r="AE100" s="1761" t="n">
        <v>0</v>
      </c>
      <c r="AF100" s="1761" t="n">
        <v>0</v>
      </c>
      <c r="AG100" s="1761" t="n">
        <v>0</v>
      </c>
      <c r="AH100" s="1761" t="n">
        <v>0</v>
      </c>
      <c r="AI100" s="1761" t="n">
        <v>0</v>
      </c>
      <c r="AJ100" s="1761" t="n">
        <v>0</v>
      </c>
      <c r="AK100" s="1761" t="n">
        <v>0</v>
      </c>
      <c r="AL100" s="1761" t="n">
        <v>0</v>
      </c>
      <c r="AM100" s="1761" t="n">
        <v>0</v>
      </c>
      <c r="AN100" s="515" t="n"/>
      <c r="AO100" s="515" t="n"/>
      <c r="AP100" s="513" t="inlineStr">
        <is>
          <t>1</t>
        </is>
      </c>
      <c r="AQ100" s="513" t="inlineStr">
        <is>
          <t>A-M510</t>
        </is>
      </c>
      <c r="AR100" s="513" t="inlineStr">
        <is>
          <t>1CP</t>
        </is>
      </c>
      <c r="AS100" s="515" t="n"/>
      <c r="AT100" s="517" t="n"/>
    </row>
    <row r="101" ht="12.75" customHeight="1" s="667">
      <c r="B101" s="509">
        <f>B100+1</f>
        <v/>
      </c>
      <c r="C101" s="510" t="inlineStr">
        <is>
          <t>21451c</t>
        </is>
      </c>
      <c r="D101" s="511" t="n">
        <v>21451</v>
      </c>
      <c r="E101" s="511">
        <f>IF(D101="","",IFERROR(VLOOKUP(D101,CCN_Library!$A$4:$B$13,2,FALSE),"NOT IN LIBRARY"))</f>
        <v/>
      </c>
      <c r="F101" s="538">
        <f>LEFT(H101,6)</f>
        <v/>
      </c>
      <c r="G101" s="513" t="inlineStr">
        <is>
          <t>E</t>
        </is>
      </c>
      <c r="H101" s="513" t="inlineStr">
        <is>
          <t>M2826101476</t>
        </is>
      </c>
      <c r="I101" s="513" t="inlineStr">
        <is>
          <t>MOTOR VEHICLE OPERATOR</t>
        </is>
      </c>
      <c r="J101" s="513" t="inlineStr">
        <is>
          <t>LCPL</t>
        </is>
      </c>
      <c r="K101" s="514" t="inlineStr">
        <is>
          <t>3531</t>
        </is>
      </c>
      <c r="L101" s="513" t="inlineStr">
        <is>
          <t>3531</t>
        </is>
      </c>
      <c r="M101" s="513" t="inlineStr">
        <is>
          <t>M</t>
        </is>
      </c>
      <c r="N101" s="513" t="inlineStr">
        <is>
          <t>E</t>
        </is>
      </c>
      <c r="O101" s="513" t="inlineStr">
        <is>
          <t>A</t>
        </is>
      </c>
      <c r="P101" s="513" t="inlineStr">
        <is>
          <t>A</t>
        </is>
      </c>
      <c r="Q101" s="515" t="n"/>
      <c r="R101" s="513" t="inlineStr">
        <is>
          <t>U</t>
        </is>
      </c>
      <c r="S101" s="513" t="inlineStr">
        <is>
          <t>M</t>
        </is>
      </c>
      <c r="T101" s="515" t="n"/>
      <c r="U101" s="1761" t="n">
        <v>0</v>
      </c>
      <c r="V101" s="1761" t="n">
        <v>1</v>
      </c>
      <c r="W101" s="1761" t="n">
        <v>0</v>
      </c>
      <c r="X101" s="1761" t="n">
        <v>0</v>
      </c>
      <c r="Y101" s="1761" t="n">
        <v>0</v>
      </c>
      <c r="Z101" s="1761" t="n">
        <v>0</v>
      </c>
      <c r="AA101" s="1761" t="n">
        <v>0</v>
      </c>
      <c r="AB101" s="1761" t="n">
        <v>0</v>
      </c>
      <c r="AC101" s="1761" t="n">
        <v>0</v>
      </c>
      <c r="AD101" s="1761" t="n">
        <v>0</v>
      </c>
      <c r="AE101" s="1761" t="n">
        <v>0</v>
      </c>
      <c r="AF101" s="1761" t="n">
        <v>0</v>
      </c>
      <c r="AG101" s="1761" t="n">
        <v>0</v>
      </c>
      <c r="AH101" s="1761" t="n">
        <v>0</v>
      </c>
      <c r="AI101" s="1761" t="n">
        <v>0</v>
      </c>
      <c r="AJ101" s="1761" t="n">
        <v>0</v>
      </c>
      <c r="AK101" s="1761" t="n">
        <v>0</v>
      </c>
      <c r="AL101" s="1761" t="n">
        <v>0</v>
      </c>
      <c r="AM101" s="1761" t="n">
        <v>0</v>
      </c>
      <c r="AN101" s="515" t="n"/>
      <c r="AO101" s="515" t="n"/>
      <c r="AP101" s="513" t="inlineStr">
        <is>
          <t>1</t>
        </is>
      </c>
      <c r="AQ101" s="513" t="inlineStr">
        <is>
          <t>A-M510</t>
        </is>
      </c>
      <c r="AR101" s="513" t="inlineStr">
        <is>
          <t>1CP</t>
        </is>
      </c>
      <c r="AS101" s="515" t="n"/>
      <c r="AT101" s="517" t="n"/>
    </row>
    <row r="102" ht="12.75" customHeight="1" s="667">
      <c r="B102" s="509">
        <f>B101+1</f>
        <v/>
      </c>
      <c r="C102" s="510" t="inlineStr">
        <is>
          <t>21451c</t>
        </is>
      </c>
      <c r="D102" s="511" t="n">
        <v>21451</v>
      </c>
      <c r="E102" s="511">
        <f>IF(D102="","",IFERROR(VLOOKUP(D102,CCN_Library!$A$4:$B$13,2,FALSE),"NOT IN LIBRARY"))</f>
        <v/>
      </c>
      <c r="F102" s="538">
        <f>LEFT(H102,6)</f>
        <v/>
      </c>
      <c r="G102" s="513" t="inlineStr">
        <is>
          <t>E</t>
        </is>
      </c>
      <c r="H102" s="513" t="inlineStr">
        <is>
          <t>M2826101477</t>
        </is>
      </c>
      <c r="I102" s="513" t="inlineStr">
        <is>
          <t>MOTOR VEHICLE OPERATOR</t>
        </is>
      </c>
      <c r="J102" s="513" t="inlineStr">
        <is>
          <t>LCPL</t>
        </is>
      </c>
      <c r="K102" s="514" t="inlineStr">
        <is>
          <t>3531</t>
        </is>
      </c>
      <c r="L102" s="513" t="inlineStr">
        <is>
          <t>3531</t>
        </is>
      </c>
      <c r="M102" s="513" t="inlineStr">
        <is>
          <t>M</t>
        </is>
      </c>
      <c r="N102" s="513" t="inlineStr">
        <is>
          <t>E</t>
        </is>
      </c>
      <c r="O102" s="513" t="inlineStr">
        <is>
          <t>A</t>
        </is>
      </c>
      <c r="P102" s="513" t="inlineStr">
        <is>
          <t>A</t>
        </is>
      </c>
      <c r="Q102" s="515" t="n"/>
      <c r="R102" s="513" t="inlineStr">
        <is>
          <t>U</t>
        </is>
      </c>
      <c r="S102" s="513" t="inlineStr">
        <is>
          <t>M</t>
        </is>
      </c>
      <c r="T102" s="515" t="n"/>
      <c r="U102" s="1761" t="n">
        <v>0</v>
      </c>
      <c r="V102" s="1761" t="n">
        <v>1</v>
      </c>
      <c r="W102" s="1761" t="n">
        <v>0</v>
      </c>
      <c r="X102" s="1761" t="n">
        <v>0</v>
      </c>
      <c r="Y102" s="1761" t="n">
        <v>0</v>
      </c>
      <c r="Z102" s="1761" t="n">
        <v>0</v>
      </c>
      <c r="AA102" s="1761" t="n">
        <v>0</v>
      </c>
      <c r="AB102" s="1761" t="n">
        <v>0</v>
      </c>
      <c r="AC102" s="1761" t="n">
        <v>0</v>
      </c>
      <c r="AD102" s="1761" t="n">
        <v>0</v>
      </c>
      <c r="AE102" s="1761" t="n">
        <v>0</v>
      </c>
      <c r="AF102" s="1761" t="n">
        <v>0</v>
      </c>
      <c r="AG102" s="1761" t="n">
        <v>0</v>
      </c>
      <c r="AH102" s="1761" t="n">
        <v>0</v>
      </c>
      <c r="AI102" s="1761" t="n">
        <v>0</v>
      </c>
      <c r="AJ102" s="1761" t="n">
        <v>0</v>
      </c>
      <c r="AK102" s="1761" t="n">
        <v>0</v>
      </c>
      <c r="AL102" s="1761" t="n">
        <v>0</v>
      </c>
      <c r="AM102" s="1761" t="n">
        <v>0</v>
      </c>
      <c r="AN102" s="515" t="n"/>
      <c r="AO102" s="515" t="n"/>
      <c r="AP102" s="513" t="inlineStr">
        <is>
          <t>1</t>
        </is>
      </c>
      <c r="AQ102" s="513" t="inlineStr">
        <is>
          <t>A-M510</t>
        </is>
      </c>
      <c r="AR102" s="513" t="inlineStr">
        <is>
          <t>1CP</t>
        </is>
      </c>
      <c r="AS102" s="515" t="n"/>
      <c r="AT102" s="517" t="n"/>
    </row>
    <row r="103" ht="12.75" customHeight="1" s="667">
      <c r="B103" s="509">
        <f>B102+1</f>
        <v/>
      </c>
      <c r="C103" s="510" t="inlineStr">
        <is>
          <t>21451c</t>
        </is>
      </c>
      <c r="D103" s="511" t="n">
        <v>21451</v>
      </c>
      <c r="E103" s="511">
        <f>IF(D103="","",IFERROR(VLOOKUP(D103,CCN_Library!$A$4:$B$13,2,FALSE),"NOT IN LIBRARY"))</f>
        <v/>
      </c>
      <c r="F103" s="538">
        <f>LEFT(H103,6)</f>
        <v/>
      </c>
      <c r="G103" s="513" t="inlineStr">
        <is>
          <t>E</t>
        </is>
      </c>
      <c r="H103" s="513" t="inlineStr">
        <is>
          <t>M2826101478</t>
        </is>
      </c>
      <c r="I103" s="513" t="inlineStr">
        <is>
          <t>MOTOR VEHICLE OPERATOR</t>
        </is>
      </c>
      <c r="J103" s="513" t="inlineStr">
        <is>
          <t>LCPL</t>
        </is>
      </c>
      <c r="K103" s="514" t="inlineStr">
        <is>
          <t>3531</t>
        </is>
      </c>
      <c r="L103" s="513" t="inlineStr">
        <is>
          <t>3531</t>
        </is>
      </c>
      <c r="M103" s="513" t="inlineStr">
        <is>
          <t>M</t>
        </is>
      </c>
      <c r="N103" s="513" t="inlineStr">
        <is>
          <t>E</t>
        </is>
      </c>
      <c r="O103" s="513" t="inlineStr">
        <is>
          <t>A</t>
        </is>
      </c>
      <c r="P103" s="513" t="inlineStr">
        <is>
          <t>A</t>
        </is>
      </c>
      <c r="Q103" s="515" t="n"/>
      <c r="R103" s="513" t="inlineStr">
        <is>
          <t>U</t>
        </is>
      </c>
      <c r="S103" s="513" t="inlineStr">
        <is>
          <t>M</t>
        </is>
      </c>
      <c r="T103" s="515" t="n"/>
      <c r="U103" s="1761" t="n">
        <v>0</v>
      </c>
      <c r="V103" s="1761" t="n">
        <v>1</v>
      </c>
      <c r="W103" s="1761" t="n">
        <v>0</v>
      </c>
      <c r="X103" s="1761" t="n">
        <v>0</v>
      </c>
      <c r="Y103" s="1761" t="n">
        <v>0</v>
      </c>
      <c r="Z103" s="1761" t="n">
        <v>0</v>
      </c>
      <c r="AA103" s="1761" t="n">
        <v>0</v>
      </c>
      <c r="AB103" s="1761" t="n">
        <v>0</v>
      </c>
      <c r="AC103" s="1761" t="n">
        <v>0</v>
      </c>
      <c r="AD103" s="1761" t="n">
        <v>0</v>
      </c>
      <c r="AE103" s="1761" t="n">
        <v>0</v>
      </c>
      <c r="AF103" s="1761" t="n">
        <v>0</v>
      </c>
      <c r="AG103" s="1761" t="n">
        <v>0</v>
      </c>
      <c r="AH103" s="1761" t="n">
        <v>0</v>
      </c>
      <c r="AI103" s="1761" t="n">
        <v>0</v>
      </c>
      <c r="AJ103" s="1761" t="n">
        <v>0</v>
      </c>
      <c r="AK103" s="1761" t="n">
        <v>0</v>
      </c>
      <c r="AL103" s="1761" t="n">
        <v>0</v>
      </c>
      <c r="AM103" s="1761" t="n">
        <v>0</v>
      </c>
      <c r="AN103" s="515" t="n"/>
      <c r="AO103" s="515" t="n"/>
      <c r="AP103" s="513" t="inlineStr">
        <is>
          <t>1</t>
        </is>
      </c>
      <c r="AQ103" s="513" t="inlineStr">
        <is>
          <t>A-M510</t>
        </is>
      </c>
      <c r="AR103" s="513" t="inlineStr">
        <is>
          <t>1CP</t>
        </is>
      </c>
      <c r="AS103" s="515" t="n"/>
      <c r="AT103" s="517" t="n"/>
    </row>
    <row r="104" ht="12.75" customHeight="1" s="667">
      <c r="B104" s="509">
        <f>B103+1</f>
        <v/>
      </c>
      <c r="C104" s="510" t="inlineStr">
        <is>
          <t>21451c</t>
        </is>
      </c>
      <c r="D104" s="511" t="n">
        <v>21451</v>
      </c>
      <c r="E104" s="511">
        <f>IF(D104="","",IFERROR(VLOOKUP(D104,CCN_Library!$A$4:$B$13,2,FALSE),"NOT IN LIBRARY"))</f>
        <v/>
      </c>
      <c r="F104" s="538">
        <f>LEFT(H104,6)</f>
        <v/>
      </c>
      <c r="G104" s="513" t="inlineStr">
        <is>
          <t>E</t>
        </is>
      </c>
      <c r="H104" s="513" t="inlineStr">
        <is>
          <t>M2826101479</t>
        </is>
      </c>
      <c r="I104" s="513" t="inlineStr">
        <is>
          <t>MOTOR VEHICLE OPERATOR</t>
        </is>
      </c>
      <c r="J104" s="513" t="inlineStr">
        <is>
          <t>LCPL</t>
        </is>
      </c>
      <c r="K104" s="514" t="inlineStr">
        <is>
          <t>3531</t>
        </is>
      </c>
      <c r="L104" s="513" t="inlineStr">
        <is>
          <t>3531</t>
        </is>
      </c>
      <c r="M104" s="513" t="inlineStr">
        <is>
          <t>M</t>
        </is>
      </c>
      <c r="N104" s="513" t="inlineStr">
        <is>
          <t>E</t>
        </is>
      </c>
      <c r="O104" s="513" t="inlineStr">
        <is>
          <t>A</t>
        </is>
      </c>
      <c r="P104" s="513" t="inlineStr">
        <is>
          <t>A</t>
        </is>
      </c>
      <c r="Q104" s="515" t="n"/>
      <c r="R104" s="513" t="inlineStr">
        <is>
          <t>U</t>
        </is>
      </c>
      <c r="S104" s="513" t="inlineStr">
        <is>
          <t>M</t>
        </is>
      </c>
      <c r="T104" s="515" t="n"/>
      <c r="U104" s="1761" t="n">
        <v>0</v>
      </c>
      <c r="V104" s="1761" t="n">
        <v>1</v>
      </c>
      <c r="W104" s="1761" t="n">
        <v>0</v>
      </c>
      <c r="X104" s="1761" t="n">
        <v>0</v>
      </c>
      <c r="Y104" s="1761" t="n">
        <v>0</v>
      </c>
      <c r="Z104" s="1761" t="n">
        <v>0</v>
      </c>
      <c r="AA104" s="1761" t="n">
        <v>0</v>
      </c>
      <c r="AB104" s="1761" t="n">
        <v>0</v>
      </c>
      <c r="AC104" s="1761" t="n">
        <v>0</v>
      </c>
      <c r="AD104" s="1761" t="n">
        <v>0</v>
      </c>
      <c r="AE104" s="1761" t="n">
        <v>0</v>
      </c>
      <c r="AF104" s="1761" t="n">
        <v>0</v>
      </c>
      <c r="AG104" s="1761" t="n">
        <v>0</v>
      </c>
      <c r="AH104" s="1761" t="n">
        <v>0</v>
      </c>
      <c r="AI104" s="1761" t="n">
        <v>0</v>
      </c>
      <c r="AJ104" s="1761" t="n">
        <v>0</v>
      </c>
      <c r="AK104" s="1761" t="n">
        <v>0</v>
      </c>
      <c r="AL104" s="1761" t="n">
        <v>0</v>
      </c>
      <c r="AM104" s="1761" t="n">
        <v>0</v>
      </c>
      <c r="AN104" s="515" t="n"/>
      <c r="AO104" s="515" t="n"/>
      <c r="AP104" s="513" t="inlineStr">
        <is>
          <t>1</t>
        </is>
      </c>
      <c r="AQ104" s="513" t="inlineStr">
        <is>
          <t>A-M510</t>
        </is>
      </c>
      <c r="AR104" s="513" t="inlineStr">
        <is>
          <t>1CP</t>
        </is>
      </c>
      <c r="AS104" s="515" t="n"/>
      <c r="AT104" s="517" t="n"/>
    </row>
    <row r="105" ht="12.75" customHeight="1" s="667">
      <c r="B105" s="509">
        <f>B104+1</f>
        <v/>
      </c>
      <c r="C105" s="510" t="inlineStr">
        <is>
          <t>21451c</t>
        </is>
      </c>
      <c r="D105" s="511" t="n">
        <v>21451</v>
      </c>
      <c r="E105" s="511">
        <f>IF(D105="","",IFERROR(VLOOKUP(D105,CCN_Library!$A$4:$B$13,2,FALSE),"NOT IN LIBRARY"))</f>
        <v/>
      </c>
      <c r="F105" s="538">
        <f>LEFT(H105,6)</f>
        <v/>
      </c>
      <c r="G105" s="513" t="inlineStr">
        <is>
          <t>E</t>
        </is>
      </c>
      <c r="H105" s="513" t="inlineStr">
        <is>
          <t>M2826101480</t>
        </is>
      </c>
      <c r="I105" s="513" t="inlineStr">
        <is>
          <t>MOTOR VEHICLE OPERATOR</t>
        </is>
      </c>
      <c r="J105" s="513" t="inlineStr">
        <is>
          <t>LCPL</t>
        </is>
      </c>
      <c r="K105" s="514" t="inlineStr">
        <is>
          <t>3531</t>
        </is>
      </c>
      <c r="L105" s="513" t="inlineStr">
        <is>
          <t>3531</t>
        </is>
      </c>
      <c r="M105" s="513" t="inlineStr">
        <is>
          <t>M</t>
        </is>
      </c>
      <c r="N105" s="513" t="inlineStr">
        <is>
          <t>E</t>
        </is>
      </c>
      <c r="O105" s="513" t="inlineStr">
        <is>
          <t>A</t>
        </is>
      </c>
      <c r="P105" s="513" t="inlineStr">
        <is>
          <t>A</t>
        </is>
      </c>
      <c r="Q105" s="515" t="n"/>
      <c r="R105" s="513" t="inlineStr">
        <is>
          <t>U</t>
        </is>
      </c>
      <c r="S105" s="513" t="inlineStr">
        <is>
          <t>M</t>
        </is>
      </c>
      <c r="T105" s="515" t="n"/>
      <c r="U105" s="1761" t="n">
        <v>0</v>
      </c>
      <c r="V105" s="1761" t="n">
        <v>1</v>
      </c>
      <c r="W105" s="1761" t="n">
        <v>0</v>
      </c>
      <c r="X105" s="1761" t="n">
        <v>0</v>
      </c>
      <c r="Y105" s="1761" t="n">
        <v>0</v>
      </c>
      <c r="Z105" s="1761" t="n">
        <v>0</v>
      </c>
      <c r="AA105" s="1761" t="n">
        <v>0</v>
      </c>
      <c r="AB105" s="1761" t="n">
        <v>0</v>
      </c>
      <c r="AC105" s="1761" t="n">
        <v>0</v>
      </c>
      <c r="AD105" s="1761" t="n">
        <v>0</v>
      </c>
      <c r="AE105" s="1761" t="n">
        <v>0</v>
      </c>
      <c r="AF105" s="1761" t="n">
        <v>0</v>
      </c>
      <c r="AG105" s="1761" t="n">
        <v>0</v>
      </c>
      <c r="AH105" s="1761" t="n">
        <v>0</v>
      </c>
      <c r="AI105" s="1761" t="n">
        <v>0</v>
      </c>
      <c r="AJ105" s="1761" t="n">
        <v>0</v>
      </c>
      <c r="AK105" s="1761" t="n">
        <v>0</v>
      </c>
      <c r="AL105" s="1761" t="n">
        <v>0</v>
      </c>
      <c r="AM105" s="1761" t="n">
        <v>0</v>
      </c>
      <c r="AN105" s="515" t="n"/>
      <c r="AO105" s="515" t="n"/>
      <c r="AP105" s="513" t="inlineStr">
        <is>
          <t>1</t>
        </is>
      </c>
      <c r="AQ105" s="513" t="inlineStr">
        <is>
          <t>A-M510</t>
        </is>
      </c>
      <c r="AR105" s="513" t="inlineStr">
        <is>
          <t>1CP</t>
        </is>
      </c>
      <c r="AS105" s="515" t="n"/>
      <c r="AT105" s="517" t="n"/>
    </row>
    <row r="106" ht="12.75" customHeight="1" s="667">
      <c r="B106" s="709">
        <f>B105+1</f>
        <v/>
      </c>
      <c r="C106" s="701" t="inlineStr">
        <is>
          <t>21451o</t>
        </is>
      </c>
      <c r="D106" s="519" t="n">
        <v>21451</v>
      </c>
      <c r="E106" s="519" t="n"/>
      <c r="F106" s="520">
        <f>LEFT(H106,6)</f>
        <v/>
      </c>
      <c r="G106" s="521" t="inlineStr">
        <is>
          <t>D</t>
        </is>
      </c>
      <c r="H106" s="521" t="inlineStr">
        <is>
          <t>M2826100602</t>
        </is>
      </c>
      <c r="I106" s="521" t="inlineStr">
        <is>
          <t>UTILITIES SECTION</t>
        </is>
      </c>
      <c r="J106" s="522" t="n"/>
      <c r="K106" s="522" t="n"/>
      <c r="L106" s="522" t="n"/>
      <c r="M106" s="522" t="n"/>
      <c r="N106" s="522" t="n"/>
      <c r="O106" s="522" t="n"/>
      <c r="P106" s="522" t="n"/>
      <c r="Q106" s="522" t="n"/>
      <c r="R106" s="522" t="n"/>
      <c r="S106" s="522" t="n"/>
      <c r="T106" s="522" t="n"/>
      <c r="U106" s="1762" t="n">
        <v>0</v>
      </c>
      <c r="V106" s="1762" t="n">
        <v>0</v>
      </c>
      <c r="W106" s="1762" t="n">
        <v>0</v>
      </c>
      <c r="X106" s="1762" t="n">
        <v>0</v>
      </c>
      <c r="Y106" s="1762" t="n">
        <v>0</v>
      </c>
      <c r="Z106" s="1762" t="n">
        <v>0</v>
      </c>
      <c r="AA106" s="1762" t="n">
        <v>0</v>
      </c>
      <c r="AB106" s="1762" t="n">
        <v>0</v>
      </c>
      <c r="AC106" s="1762" t="n">
        <v>0</v>
      </c>
      <c r="AD106" s="1762" t="n">
        <v>0</v>
      </c>
      <c r="AE106" s="1762" t="n">
        <v>0</v>
      </c>
      <c r="AF106" s="1762" t="n">
        <v>0</v>
      </c>
      <c r="AG106" s="1762" t="n">
        <v>0</v>
      </c>
      <c r="AH106" s="1762" t="n">
        <v>0</v>
      </c>
      <c r="AI106" s="1762" t="n">
        <v>0</v>
      </c>
      <c r="AJ106" s="1762" t="n">
        <v>0</v>
      </c>
      <c r="AK106" s="1762" t="n">
        <v>0</v>
      </c>
      <c r="AL106" s="1762" t="n">
        <v>0</v>
      </c>
      <c r="AM106" s="1762" t="n">
        <v>0</v>
      </c>
      <c r="AN106" s="522" t="n"/>
      <c r="AO106" s="522" t="n"/>
      <c r="AP106" s="522" t="n"/>
      <c r="AQ106" s="522" t="n"/>
      <c r="AR106" s="522" t="n"/>
      <c r="AS106" s="522" t="n"/>
      <c r="AT106" s="524" t="n"/>
    </row>
    <row r="107" ht="12.75" customHeight="1" s="667">
      <c r="B107" s="509">
        <f>B106+1</f>
        <v/>
      </c>
      <c r="C107" s="510" t="inlineStr">
        <is>
          <t>21451o</t>
        </is>
      </c>
      <c r="D107" s="511" t="n">
        <v>21451</v>
      </c>
      <c r="E107" s="511">
        <f>IF(D107="","",IFERROR(VLOOKUP(D107,CCN_Library!$A$4:$B$13,2,FALSE),"NOT IN LIBRARY"))</f>
        <v/>
      </c>
      <c r="F107" s="538">
        <f>LEFT(H107,6)</f>
        <v/>
      </c>
      <c r="G107" s="513" t="inlineStr">
        <is>
          <t>E</t>
        </is>
      </c>
      <c r="H107" s="513" t="inlineStr">
        <is>
          <t>M2826101481</t>
        </is>
      </c>
      <c r="I107" s="513" t="inlineStr">
        <is>
          <t>UTILITIES/ENGINEERING CHIEF</t>
        </is>
      </c>
      <c r="J107" s="513" t="inlineStr">
        <is>
          <t>GYSGT</t>
        </is>
      </c>
      <c r="K107" s="514" t="inlineStr">
        <is>
          <t>1169</t>
        </is>
      </c>
      <c r="L107" s="513" t="inlineStr">
        <is>
          <t>1169</t>
        </is>
      </c>
      <c r="M107" s="513" t="inlineStr">
        <is>
          <t>M</t>
        </is>
      </c>
      <c r="N107" s="513" t="inlineStr">
        <is>
          <t>E</t>
        </is>
      </c>
      <c r="O107" s="513" t="inlineStr">
        <is>
          <t>A</t>
        </is>
      </c>
      <c r="P107" s="513" t="inlineStr">
        <is>
          <t>A</t>
        </is>
      </c>
      <c r="Q107" s="515" t="n"/>
      <c r="R107" s="513" t="inlineStr">
        <is>
          <t>U</t>
        </is>
      </c>
      <c r="S107" s="513" t="inlineStr">
        <is>
          <t>C</t>
        </is>
      </c>
      <c r="T107" s="515" t="n"/>
      <c r="U107" s="1761" t="n">
        <v>0</v>
      </c>
      <c r="V107" s="1761" t="n">
        <v>1</v>
      </c>
      <c r="W107" s="1761" t="n">
        <v>0</v>
      </c>
      <c r="X107" s="1761" t="n">
        <v>0</v>
      </c>
      <c r="Y107" s="1761" t="n">
        <v>0</v>
      </c>
      <c r="Z107" s="1761" t="n">
        <v>0</v>
      </c>
      <c r="AA107" s="1761" t="n">
        <v>0</v>
      </c>
      <c r="AB107" s="1761" t="n">
        <v>0</v>
      </c>
      <c r="AC107" s="1761" t="n">
        <v>0</v>
      </c>
      <c r="AD107" s="1761" t="n">
        <v>0</v>
      </c>
      <c r="AE107" s="1761" t="n">
        <v>0</v>
      </c>
      <c r="AF107" s="1761" t="n">
        <v>0</v>
      </c>
      <c r="AG107" s="1761" t="n">
        <v>0</v>
      </c>
      <c r="AH107" s="1761" t="n">
        <v>0</v>
      </c>
      <c r="AI107" s="1761" t="n">
        <v>0</v>
      </c>
      <c r="AJ107" s="1761" t="n">
        <v>0</v>
      </c>
      <c r="AK107" s="1761" t="n">
        <v>0</v>
      </c>
      <c r="AL107" s="1761" t="n">
        <v>0</v>
      </c>
      <c r="AM107" s="1761" t="n">
        <v>0</v>
      </c>
      <c r="AN107" s="515" t="n"/>
      <c r="AO107" s="515" t="n"/>
      <c r="AP107" s="513" t="inlineStr">
        <is>
          <t>1</t>
        </is>
      </c>
      <c r="AQ107" s="513" t="inlineStr">
        <is>
          <t>A-M510</t>
        </is>
      </c>
      <c r="AR107" s="513" t="inlineStr">
        <is>
          <t>1CP</t>
        </is>
      </c>
      <c r="AS107" s="515" t="n"/>
      <c r="AT107" s="517" t="n"/>
    </row>
    <row r="108" ht="12.75" customHeight="1" s="667">
      <c r="B108" s="509">
        <f>B107+1</f>
        <v/>
      </c>
      <c r="C108" s="510" t="inlineStr">
        <is>
          <t>21451c</t>
        </is>
      </c>
      <c r="D108" s="511" t="n">
        <v>21451</v>
      </c>
      <c r="E108" s="511">
        <f>IF(D108="","",IFERROR(VLOOKUP(D108,CCN_Library!$A$4:$B$13,2,FALSE),"NOT IN LIBRARY"))</f>
        <v/>
      </c>
      <c r="F108" s="538">
        <f>LEFT(H108,6)</f>
        <v/>
      </c>
      <c r="G108" s="513" t="inlineStr">
        <is>
          <t>E</t>
        </is>
      </c>
      <c r="H108" s="513" t="inlineStr">
        <is>
          <t>M2826101482</t>
        </is>
      </c>
      <c r="I108" s="513" t="inlineStr">
        <is>
          <t>REFRIGERATION MECHANIC</t>
        </is>
      </c>
      <c r="J108" s="513" t="inlineStr">
        <is>
          <t>SGT</t>
        </is>
      </c>
      <c r="K108" s="514" t="inlineStr">
        <is>
          <t>1161</t>
        </is>
      </c>
      <c r="L108" s="513" t="inlineStr">
        <is>
          <t>1161</t>
        </is>
      </c>
      <c r="M108" s="513" t="inlineStr">
        <is>
          <t>M</t>
        </is>
      </c>
      <c r="N108" s="513" t="inlineStr">
        <is>
          <t>E</t>
        </is>
      </c>
      <c r="O108" s="513" t="inlineStr">
        <is>
          <t>A</t>
        </is>
      </c>
      <c r="P108" s="513" t="inlineStr">
        <is>
          <t>A</t>
        </is>
      </c>
      <c r="Q108" s="515" t="n"/>
      <c r="R108" s="513" t="inlineStr">
        <is>
          <t>U</t>
        </is>
      </c>
      <c r="S108" s="513" t="inlineStr">
        <is>
          <t>M</t>
        </is>
      </c>
      <c r="T108" s="515" t="n"/>
      <c r="U108" s="1761" t="n">
        <v>0</v>
      </c>
      <c r="V108" s="1761" t="n">
        <v>1</v>
      </c>
      <c r="W108" s="1761" t="n">
        <v>0</v>
      </c>
      <c r="X108" s="1761" t="n">
        <v>0</v>
      </c>
      <c r="Y108" s="1761" t="n">
        <v>0</v>
      </c>
      <c r="Z108" s="1761" t="n">
        <v>0</v>
      </c>
      <c r="AA108" s="1761" t="n">
        <v>0</v>
      </c>
      <c r="AB108" s="1761" t="n">
        <v>0</v>
      </c>
      <c r="AC108" s="1761" t="n">
        <v>0</v>
      </c>
      <c r="AD108" s="1761" t="n">
        <v>0</v>
      </c>
      <c r="AE108" s="1761" t="n">
        <v>0</v>
      </c>
      <c r="AF108" s="1761" t="n">
        <v>0</v>
      </c>
      <c r="AG108" s="1761" t="n">
        <v>0</v>
      </c>
      <c r="AH108" s="1761" t="n">
        <v>0</v>
      </c>
      <c r="AI108" s="1761" t="n">
        <v>0</v>
      </c>
      <c r="AJ108" s="1761" t="n">
        <v>0</v>
      </c>
      <c r="AK108" s="1761" t="n">
        <v>0</v>
      </c>
      <c r="AL108" s="1761" t="n">
        <v>0</v>
      </c>
      <c r="AM108" s="1761" t="n">
        <v>0</v>
      </c>
      <c r="AN108" s="515" t="n"/>
      <c r="AO108" s="515" t="n"/>
      <c r="AP108" s="513" t="inlineStr">
        <is>
          <t>1</t>
        </is>
      </c>
      <c r="AQ108" s="513" t="inlineStr">
        <is>
          <t>A-M510</t>
        </is>
      </c>
      <c r="AR108" s="513" t="inlineStr">
        <is>
          <t>1CP</t>
        </is>
      </c>
      <c r="AS108" s="515" t="n"/>
      <c r="AT108" s="517" t="n"/>
    </row>
    <row r="109" ht="12.75" customHeight="1" s="667">
      <c r="B109" s="509">
        <f>B108+1</f>
        <v/>
      </c>
      <c r="C109" s="510" t="inlineStr">
        <is>
          <t>21451c</t>
        </is>
      </c>
      <c r="D109" s="511" t="n">
        <v>21451</v>
      </c>
      <c r="E109" s="511">
        <f>IF(D109="","",IFERROR(VLOOKUP(D109,CCN_Library!$A$4:$B$13,2,FALSE),"NOT IN LIBRARY"))</f>
        <v/>
      </c>
      <c r="F109" s="538">
        <f>LEFT(H109,6)</f>
        <v/>
      </c>
      <c r="G109" s="513" t="inlineStr">
        <is>
          <t>E</t>
        </is>
      </c>
      <c r="H109" s="513" t="inlineStr">
        <is>
          <t>M2826101484</t>
        </is>
      </c>
      <c r="I109" s="513" t="inlineStr">
        <is>
          <t>ELECTRICAL EQUIPMENT REPAIR TECHNICIAN</t>
        </is>
      </c>
      <c r="J109" s="513" t="inlineStr">
        <is>
          <t>CPL</t>
        </is>
      </c>
      <c r="K109" s="514" t="inlineStr">
        <is>
          <t>1142</t>
        </is>
      </c>
      <c r="L109" s="513" t="inlineStr">
        <is>
          <t>1142</t>
        </is>
      </c>
      <c r="M109" s="513" t="inlineStr">
        <is>
          <t>M</t>
        </is>
      </c>
      <c r="N109" s="513" t="inlineStr">
        <is>
          <t>E</t>
        </is>
      </c>
      <c r="O109" s="513" t="inlineStr">
        <is>
          <t>A</t>
        </is>
      </c>
      <c r="P109" s="513" t="inlineStr">
        <is>
          <t>A</t>
        </is>
      </c>
      <c r="Q109" s="515" t="n"/>
      <c r="R109" s="513" t="inlineStr">
        <is>
          <t>U</t>
        </is>
      </c>
      <c r="S109" s="513" t="inlineStr">
        <is>
          <t>M</t>
        </is>
      </c>
      <c r="T109" s="515" t="n"/>
      <c r="U109" s="1761" t="n">
        <v>0</v>
      </c>
      <c r="V109" s="1761" t="n">
        <v>1</v>
      </c>
      <c r="W109" s="1761" t="n">
        <v>0</v>
      </c>
      <c r="X109" s="1761" t="n">
        <v>0</v>
      </c>
      <c r="Y109" s="1761" t="n">
        <v>0</v>
      </c>
      <c r="Z109" s="1761" t="n">
        <v>0</v>
      </c>
      <c r="AA109" s="1761" t="n">
        <v>0</v>
      </c>
      <c r="AB109" s="1761" t="n">
        <v>0</v>
      </c>
      <c r="AC109" s="1761" t="n">
        <v>0</v>
      </c>
      <c r="AD109" s="1761" t="n">
        <v>0</v>
      </c>
      <c r="AE109" s="1761" t="n">
        <v>0</v>
      </c>
      <c r="AF109" s="1761" t="n">
        <v>0</v>
      </c>
      <c r="AG109" s="1761" t="n">
        <v>0</v>
      </c>
      <c r="AH109" s="1761" t="n">
        <v>0</v>
      </c>
      <c r="AI109" s="1761" t="n">
        <v>0</v>
      </c>
      <c r="AJ109" s="1761" t="n">
        <v>0</v>
      </c>
      <c r="AK109" s="1761" t="n">
        <v>0</v>
      </c>
      <c r="AL109" s="1761" t="n">
        <v>0</v>
      </c>
      <c r="AM109" s="1761" t="n">
        <v>0</v>
      </c>
      <c r="AN109" s="515" t="n"/>
      <c r="AO109" s="515" t="n"/>
      <c r="AP109" s="513" t="inlineStr">
        <is>
          <t>1</t>
        </is>
      </c>
      <c r="AQ109" s="513" t="inlineStr">
        <is>
          <t>A-M510</t>
        </is>
      </c>
      <c r="AR109" s="513" t="inlineStr">
        <is>
          <t>1CP</t>
        </is>
      </c>
      <c r="AS109" s="515" t="n"/>
      <c r="AT109" s="525" t="n"/>
    </row>
    <row r="110" ht="12.75" customHeight="1" s="667">
      <c r="B110" s="509">
        <f>B109+1</f>
        <v/>
      </c>
      <c r="C110" s="510" t="inlineStr">
        <is>
          <t>21451c</t>
        </is>
      </c>
      <c r="D110" s="511" t="n">
        <v>21451</v>
      </c>
      <c r="E110" s="511">
        <f>IF(D110="","",IFERROR(VLOOKUP(D110,CCN_Library!$A$4:$B$13,2,FALSE),"NOT IN LIBRARY"))</f>
        <v/>
      </c>
      <c r="F110" s="538">
        <f>LEFT(H110,6)</f>
        <v/>
      </c>
      <c r="G110" s="513" t="inlineStr">
        <is>
          <t>E</t>
        </is>
      </c>
      <c r="H110" s="513" t="inlineStr">
        <is>
          <t>M2826101488</t>
        </is>
      </c>
      <c r="I110" s="513" t="inlineStr">
        <is>
          <t>ELECTRICIAN</t>
        </is>
      </c>
      <c r="J110" s="513" t="inlineStr">
        <is>
          <t>SGT</t>
        </is>
      </c>
      <c r="K110" s="514" t="inlineStr">
        <is>
          <t>1141</t>
        </is>
      </c>
      <c r="L110" s="513" t="inlineStr">
        <is>
          <t>1141</t>
        </is>
      </c>
      <c r="M110" s="513" t="inlineStr">
        <is>
          <t>M</t>
        </is>
      </c>
      <c r="N110" s="513" t="inlineStr">
        <is>
          <t>E</t>
        </is>
      </c>
      <c r="O110" s="513" t="inlineStr">
        <is>
          <t>A</t>
        </is>
      </c>
      <c r="P110" s="513" t="inlineStr">
        <is>
          <t>A</t>
        </is>
      </c>
      <c r="Q110" s="515" t="n"/>
      <c r="R110" s="513" t="inlineStr">
        <is>
          <t>U</t>
        </is>
      </c>
      <c r="S110" s="513" t="inlineStr">
        <is>
          <t>M</t>
        </is>
      </c>
      <c r="T110" s="515" t="n"/>
      <c r="U110" s="1761" t="n">
        <v>0</v>
      </c>
      <c r="V110" s="1761" t="n">
        <v>1</v>
      </c>
      <c r="W110" s="1761" t="n">
        <v>0</v>
      </c>
      <c r="X110" s="1761" t="n">
        <v>0</v>
      </c>
      <c r="Y110" s="1761" t="n">
        <v>0</v>
      </c>
      <c r="Z110" s="1761" t="n">
        <v>0</v>
      </c>
      <c r="AA110" s="1761" t="n">
        <v>0</v>
      </c>
      <c r="AB110" s="1761" t="n">
        <v>0</v>
      </c>
      <c r="AC110" s="1761" t="n">
        <v>0</v>
      </c>
      <c r="AD110" s="1761" t="n">
        <v>0</v>
      </c>
      <c r="AE110" s="1761" t="n">
        <v>0</v>
      </c>
      <c r="AF110" s="1761" t="n">
        <v>0</v>
      </c>
      <c r="AG110" s="1761" t="n">
        <v>0</v>
      </c>
      <c r="AH110" s="1761" t="n">
        <v>0</v>
      </c>
      <c r="AI110" s="1761" t="n">
        <v>0</v>
      </c>
      <c r="AJ110" s="1761" t="n">
        <v>0</v>
      </c>
      <c r="AK110" s="1761" t="n">
        <v>0</v>
      </c>
      <c r="AL110" s="1761" t="n">
        <v>0</v>
      </c>
      <c r="AM110" s="1761" t="n">
        <v>0</v>
      </c>
      <c r="AN110" s="515" t="n"/>
      <c r="AO110" s="515" t="n"/>
      <c r="AP110" s="513" t="inlineStr">
        <is>
          <t>1</t>
        </is>
      </c>
      <c r="AQ110" s="513" t="inlineStr">
        <is>
          <t>A-M510</t>
        </is>
      </c>
      <c r="AR110" s="513" t="inlineStr">
        <is>
          <t>1CP</t>
        </is>
      </c>
      <c r="AS110" s="515" t="n"/>
      <c r="AT110" s="517" t="n"/>
    </row>
    <row r="111" ht="12.75" customHeight="1" s="667">
      <c r="B111" s="509">
        <f>B110+1</f>
        <v/>
      </c>
      <c r="C111" s="510" t="inlineStr">
        <is>
          <t>21451c</t>
        </is>
      </c>
      <c r="D111" s="511" t="n">
        <v>21451</v>
      </c>
      <c r="E111" s="511">
        <f>IF(D111="","",IFERROR(VLOOKUP(D111,CCN_Library!$A$4:$B$13,2,FALSE),"NOT IN LIBRARY"))</f>
        <v/>
      </c>
      <c r="F111" s="538">
        <f>LEFT(H111,6)</f>
        <v/>
      </c>
      <c r="G111" s="513" t="inlineStr">
        <is>
          <t>E</t>
        </is>
      </c>
      <c r="H111" s="513" t="inlineStr">
        <is>
          <t>M2826101489</t>
        </is>
      </c>
      <c r="I111" s="513" t="inlineStr">
        <is>
          <t>ELECTRICIAN</t>
        </is>
      </c>
      <c r="J111" s="513" t="inlineStr">
        <is>
          <t>CPL</t>
        </is>
      </c>
      <c r="K111" s="514" t="inlineStr">
        <is>
          <t>1141</t>
        </is>
      </c>
      <c r="L111" s="513" t="inlineStr">
        <is>
          <t>1141</t>
        </is>
      </c>
      <c r="M111" s="513" t="inlineStr">
        <is>
          <t>M</t>
        </is>
      </c>
      <c r="N111" s="513" t="inlineStr">
        <is>
          <t>E</t>
        </is>
      </c>
      <c r="O111" s="513" t="inlineStr">
        <is>
          <t>A</t>
        </is>
      </c>
      <c r="P111" s="513" t="inlineStr">
        <is>
          <t>A</t>
        </is>
      </c>
      <c r="Q111" s="515" t="n"/>
      <c r="R111" s="513" t="inlineStr">
        <is>
          <t>U</t>
        </is>
      </c>
      <c r="S111" s="513" t="inlineStr">
        <is>
          <t>M</t>
        </is>
      </c>
      <c r="T111" s="515" t="n"/>
      <c r="U111" s="1761" t="n">
        <v>0</v>
      </c>
      <c r="V111" s="1761" t="n">
        <v>1</v>
      </c>
      <c r="W111" s="1761" t="n">
        <v>0</v>
      </c>
      <c r="X111" s="1761" t="n">
        <v>0</v>
      </c>
      <c r="Y111" s="1761" t="n">
        <v>0</v>
      </c>
      <c r="Z111" s="1761" t="n">
        <v>0</v>
      </c>
      <c r="AA111" s="1761" t="n">
        <v>0</v>
      </c>
      <c r="AB111" s="1761" t="n">
        <v>0</v>
      </c>
      <c r="AC111" s="1761" t="n">
        <v>0</v>
      </c>
      <c r="AD111" s="1761" t="n">
        <v>0</v>
      </c>
      <c r="AE111" s="1761" t="n">
        <v>0</v>
      </c>
      <c r="AF111" s="1761" t="n">
        <v>0</v>
      </c>
      <c r="AG111" s="1761" t="n">
        <v>0</v>
      </c>
      <c r="AH111" s="1761" t="n">
        <v>0</v>
      </c>
      <c r="AI111" s="1761" t="n">
        <v>0</v>
      </c>
      <c r="AJ111" s="1761" t="n">
        <v>0</v>
      </c>
      <c r="AK111" s="1761" t="n">
        <v>0</v>
      </c>
      <c r="AL111" s="1761" t="n">
        <v>0</v>
      </c>
      <c r="AM111" s="1761" t="n">
        <v>0</v>
      </c>
      <c r="AN111" s="515" t="n"/>
      <c r="AO111" s="515" t="n"/>
      <c r="AP111" s="513" t="inlineStr">
        <is>
          <t>1</t>
        </is>
      </c>
      <c r="AQ111" s="513" t="inlineStr">
        <is>
          <t>A-M510</t>
        </is>
      </c>
      <c r="AR111" s="513" t="inlineStr">
        <is>
          <t>1CP</t>
        </is>
      </c>
      <c r="AS111" s="515" t="n"/>
      <c r="AT111" s="517" t="n"/>
    </row>
    <row r="112" ht="12.75" customHeight="1" s="667">
      <c r="B112" s="709">
        <f>B111+1</f>
        <v/>
      </c>
      <c r="C112" s="701" t="inlineStr">
        <is>
          <t>61072o</t>
        </is>
      </c>
      <c r="D112" s="519" t="n">
        <v>61072</v>
      </c>
      <c r="E112" s="519" t="n"/>
      <c r="F112" s="520">
        <f>LEFT(H112,6)</f>
        <v/>
      </c>
      <c r="G112" s="521" t="inlineStr">
        <is>
          <t>D</t>
        </is>
      </c>
      <c r="H112" s="521" t="inlineStr">
        <is>
          <t>M2826101064</t>
        </is>
      </c>
      <c r="I112" s="521" t="inlineStr">
        <is>
          <t>CHAPLAIN SECTION</t>
        </is>
      </c>
      <c r="J112" s="522" t="n"/>
      <c r="K112" s="522" t="n"/>
      <c r="L112" s="522" t="n"/>
      <c r="M112" s="522" t="n"/>
      <c r="N112" s="522" t="n"/>
      <c r="O112" s="522" t="n"/>
      <c r="P112" s="522" t="n"/>
      <c r="Q112" s="522" t="n"/>
      <c r="R112" s="522" t="n"/>
      <c r="S112" s="522" t="n"/>
      <c r="T112" s="522" t="n"/>
      <c r="U112" s="1762" t="n">
        <v>0</v>
      </c>
      <c r="V112" s="1762" t="n">
        <v>0</v>
      </c>
      <c r="W112" s="1762" t="n">
        <v>0</v>
      </c>
      <c r="X112" s="1762" t="n">
        <v>0</v>
      </c>
      <c r="Y112" s="1762" t="n">
        <v>0</v>
      </c>
      <c r="Z112" s="1762" t="n">
        <v>0</v>
      </c>
      <c r="AA112" s="1762" t="n">
        <v>0</v>
      </c>
      <c r="AB112" s="1762" t="n">
        <v>0</v>
      </c>
      <c r="AC112" s="1762" t="n">
        <v>0</v>
      </c>
      <c r="AD112" s="1762" t="n">
        <v>0</v>
      </c>
      <c r="AE112" s="1762" t="n">
        <v>0</v>
      </c>
      <c r="AF112" s="1762" t="n">
        <v>0</v>
      </c>
      <c r="AG112" s="1762" t="n">
        <v>0</v>
      </c>
      <c r="AH112" s="1762" t="n">
        <v>0</v>
      </c>
      <c r="AI112" s="1762" t="n">
        <v>0</v>
      </c>
      <c r="AJ112" s="1762" t="n">
        <v>0</v>
      </c>
      <c r="AK112" s="1762" t="n">
        <v>0</v>
      </c>
      <c r="AL112" s="1762" t="n">
        <v>0</v>
      </c>
      <c r="AM112" s="1762" t="n">
        <v>0</v>
      </c>
      <c r="AN112" s="522" t="n"/>
      <c r="AO112" s="522" t="n"/>
      <c r="AP112" s="522" t="n"/>
      <c r="AQ112" s="522" t="n"/>
      <c r="AR112" s="522" t="n"/>
      <c r="AS112" s="522" t="n"/>
      <c r="AT112" s="524" t="n"/>
    </row>
    <row r="113" ht="12.75" customHeight="1" s="667">
      <c r="B113" s="509">
        <f>B112+1</f>
        <v/>
      </c>
      <c r="C113" s="510" t="inlineStr">
        <is>
          <t>61072o</t>
        </is>
      </c>
      <c r="D113" s="511" t="n">
        <v>61072</v>
      </c>
      <c r="E113" s="511">
        <f>IF(D113="","",IFERROR(VLOOKUP(D113,CCN_Library!$A$4:$B$13,2,FALSE),"NOT IN LIBRARY"))</f>
        <v/>
      </c>
      <c r="F113" s="538">
        <f>LEFT(H113,6)</f>
        <v/>
      </c>
      <c r="G113" s="513" t="inlineStr">
        <is>
          <t>E</t>
        </is>
      </c>
      <c r="H113" s="513" t="inlineStr">
        <is>
          <t>M2826101065</t>
        </is>
      </c>
      <c r="I113" s="513" t="inlineStr">
        <is>
          <t>SUPV CHAPLAIN</t>
        </is>
      </c>
      <c r="J113" s="513" t="inlineStr">
        <is>
          <t>LCDR</t>
        </is>
      </c>
      <c r="K113" s="514" t="inlineStr">
        <is>
          <t>4100</t>
        </is>
      </c>
      <c r="L113" s="513" t="inlineStr">
        <is>
          <t>4100</t>
        </is>
      </c>
      <c r="M113" s="513" t="inlineStr">
        <is>
          <t>N</t>
        </is>
      </c>
      <c r="N113" s="513" t="inlineStr">
        <is>
          <t>O</t>
        </is>
      </c>
      <c r="O113" s="513" t="inlineStr">
        <is>
          <t>A</t>
        </is>
      </c>
      <c r="P113" s="513" t="inlineStr">
        <is>
          <t>A</t>
        </is>
      </c>
      <c r="Q113" s="515" t="n"/>
      <c r="R113" s="513" t="inlineStr">
        <is>
          <t>U</t>
        </is>
      </c>
      <c r="S113" s="513" t="inlineStr">
        <is>
          <t>U</t>
        </is>
      </c>
      <c r="T113" s="515" t="n"/>
      <c r="U113" s="1761" t="n">
        <v>0</v>
      </c>
      <c r="V113" s="1761" t="n">
        <v>0</v>
      </c>
      <c r="W113" s="1761" t="n">
        <v>0</v>
      </c>
      <c r="X113" s="1761" t="n">
        <v>0</v>
      </c>
      <c r="Y113" s="1761" t="n">
        <v>0</v>
      </c>
      <c r="Z113" s="1761" t="n">
        <v>1</v>
      </c>
      <c r="AA113" s="1761" t="n">
        <v>0</v>
      </c>
      <c r="AB113" s="1761" t="n">
        <v>0</v>
      </c>
      <c r="AC113" s="1761" t="n">
        <v>0</v>
      </c>
      <c r="AD113" s="1761" t="n">
        <v>0</v>
      </c>
      <c r="AE113" s="1761" t="n">
        <v>0</v>
      </c>
      <c r="AF113" s="1761" t="n">
        <v>0</v>
      </c>
      <c r="AG113" s="1761" t="n">
        <v>0</v>
      </c>
      <c r="AH113" s="1761" t="n">
        <v>0</v>
      </c>
      <c r="AI113" s="1761" t="n">
        <v>0</v>
      </c>
      <c r="AJ113" s="1761" t="n">
        <v>0</v>
      </c>
      <c r="AK113" s="1761" t="n">
        <v>0</v>
      </c>
      <c r="AL113" s="1761" t="n">
        <v>0</v>
      </c>
      <c r="AM113" s="1761" t="n">
        <v>0</v>
      </c>
      <c r="AN113" s="515" t="n"/>
      <c r="AO113" s="515" t="n"/>
      <c r="AP113" s="513" t="inlineStr">
        <is>
          <t>1</t>
        </is>
      </c>
      <c r="AQ113" s="513" t="inlineStr">
        <is>
          <t>A-M510</t>
        </is>
      </c>
      <c r="AR113" s="513" t="inlineStr">
        <is>
          <t>1CP</t>
        </is>
      </c>
      <c r="AS113" s="515" t="n"/>
      <c r="AT113" s="517" t="n"/>
    </row>
    <row r="114" ht="12.75" customHeight="1" s="667">
      <c r="B114" s="509">
        <f>B113+1</f>
        <v/>
      </c>
      <c r="C114" s="510" t="inlineStr">
        <is>
          <t>61072c</t>
        </is>
      </c>
      <c r="D114" s="511" t="n">
        <v>61072</v>
      </c>
      <c r="E114" s="511">
        <f>IF(D114="","",IFERROR(VLOOKUP(D114,CCN_Library!$A$4:$B$13,2,FALSE),"NOT IN LIBRARY"))</f>
        <v/>
      </c>
      <c r="F114" s="538">
        <f>LEFT(H114,6)</f>
        <v/>
      </c>
      <c r="G114" s="513" t="inlineStr">
        <is>
          <t>E</t>
        </is>
      </c>
      <c r="H114" s="513" t="inlineStr">
        <is>
          <t>M2826101066</t>
        </is>
      </c>
      <c r="I114" s="513" t="inlineStr">
        <is>
          <t>REL PROG SPEC</t>
        </is>
      </c>
      <c r="J114" s="513" t="inlineStr">
        <is>
          <t>RP2</t>
        </is>
      </c>
      <c r="K114" s="514" t="inlineStr">
        <is>
          <t>A17A</t>
        </is>
      </c>
      <c r="L114" s="513" t="inlineStr">
        <is>
          <t>A17A</t>
        </is>
      </c>
      <c r="M114" s="513" t="inlineStr">
        <is>
          <t>N</t>
        </is>
      </c>
      <c r="N114" s="513" t="inlineStr">
        <is>
          <t>E</t>
        </is>
      </c>
      <c r="O114" s="513" t="inlineStr">
        <is>
          <t>A</t>
        </is>
      </c>
      <c r="P114" s="513" t="inlineStr">
        <is>
          <t>A</t>
        </is>
      </c>
      <c r="Q114" s="515" t="n"/>
      <c r="R114" s="513" t="inlineStr">
        <is>
          <t>U</t>
        </is>
      </c>
      <c r="S114" s="513" t="inlineStr">
        <is>
          <t>C</t>
        </is>
      </c>
      <c r="T114" s="515" t="n"/>
      <c r="U114" s="1761" t="n">
        <v>0</v>
      </c>
      <c r="V114" s="1761" t="n">
        <v>0</v>
      </c>
      <c r="W114" s="1761" t="n">
        <v>0</v>
      </c>
      <c r="X114" s="1761" t="n">
        <v>0</v>
      </c>
      <c r="Y114" s="1761" t="n">
        <v>0</v>
      </c>
      <c r="Z114" s="1761" t="n">
        <v>0</v>
      </c>
      <c r="AA114" s="1761" t="n">
        <v>1</v>
      </c>
      <c r="AB114" s="1761" t="n">
        <v>0</v>
      </c>
      <c r="AC114" s="1761" t="n">
        <v>0</v>
      </c>
      <c r="AD114" s="1761" t="n">
        <v>0</v>
      </c>
      <c r="AE114" s="1761" t="n">
        <v>0</v>
      </c>
      <c r="AF114" s="1761" t="n">
        <v>0</v>
      </c>
      <c r="AG114" s="1761" t="n">
        <v>0</v>
      </c>
      <c r="AH114" s="1761" t="n">
        <v>0</v>
      </c>
      <c r="AI114" s="1761" t="n">
        <v>0</v>
      </c>
      <c r="AJ114" s="1761" t="n">
        <v>0</v>
      </c>
      <c r="AK114" s="1761" t="n">
        <v>0</v>
      </c>
      <c r="AL114" s="1761" t="n">
        <v>0</v>
      </c>
      <c r="AM114" s="1761" t="n">
        <v>0</v>
      </c>
      <c r="AN114" s="515" t="n"/>
      <c r="AO114" s="515" t="n"/>
      <c r="AP114" s="513" t="inlineStr">
        <is>
          <t>1</t>
        </is>
      </c>
      <c r="AQ114" s="513" t="inlineStr">
        <is>
          <t>A-M510</t>
        </is>
      </c>
      <c r="AR114" s="513" t="inlineStr">
        <is>
          <t>1CP</t>
        </is>
      </c>
      <c r="AS114" s="515" t="n"/>
      <c r="AT114" s="517" t="n"/>
    </row>
    <row r="115" ht="12.75" customHeight="1" s="667">
      <c r="B115" s="709">
        <f>B114+1</f>
        <v/>
      </c>
      <c r="C115" s="701" t="inlineStr">
        <is>
          <t>61073o</t>
        </is>
      </c>
      <c r="D115" s="519" t="n">
        <v>61073</v>
      </c>
      <c r="E115" s="519" t="n"/>
      <c r="F115" s="520">
        <f>LEFT(H115,6)</f>
        <v/>
      </c>
      <c r="G115" s="521" t="inlineStr">
        <is>
          <t>D</t>
        </is>
      </c>
      <c r="H115" s="521" t="inlineStr">
        <is>
          <t>M2826101067</t>
        </is>
      </c>
      <c r="I115" s="521" t="inlineStr">
        <is>
          <t>PREVENTIVE MED SECTION</t>
        </is>
      </c>
      <c r="J115" s="522" t="n"/>
      <c r="K115" s="522" t="n"/>
      <c r="L115" s="522" t="n"/>
      <c r="M115" s="522" t="n"/>
      <c r="N115" s="522" t="n"/>
      <c r="O115" s="522" t="n"/>
      <c r="P115" s="522" t="n"/>
      <c r="Q115" s="522" t="n"/>
      <c r="R115" s="522" t="n"/>
      <c r="S115" s="522" t="n"/>
      <c r="T115" s="522" t="n"/>
      <c r="U115" s="1762" t="n">
        <v>0</v>
      </c>
      <c r="V115" s="1762" t="n">
        <v>0</v>
      </c>
      <c r="W115" s="1762" t="n">
        <v>0</v>
      </c>
      <c r="X115" s="1762" t="n">
        <v>0</v>
      </c>
      <c r="Y115" s="1762" t="n">
        <v>0</v>
      </c>
      <c r="Z115" s="1762" t="n">
        <v>0</v>
      </c>
      <c r="AA115" s="1762" t="n">
        <v>0</v>
      </c>
      <c r="AB115" s="1762" t="n">
        <v>0</v>
      </c>
      <c r="AC115" s="1762" t="n">
        <v>0</v>
      </c>
      <c r="AD115" s="1762" t="n">
        <v>0</v>
      </c>
      <c r="AE115" s="1762" t="n">
        <v>0</v>
      </c>
      <c r="AF115" s="1762" t="n">
        <v>0</v>
      </c>
      <c r="AG115" s="1762" t="n">
        <v>0</v>
      </c>
      <c r="AH115" s="1762" t="n">
        <v>0</v>
      </c>
      <c r="AI115" s="1762" t="n">
        <v>0</v>
      </c>
      <c r="AJ115" s="1762" t="n">
        <v>0</v>
      </c>
      <c r="AK115" s="1762" t="n">
        <v>0</v>
      </c>
      <c r="AL115" s="1762" t="n">
        <v>0</v>
      </c>
      <c r="AM115" s="1762" t="n">
        <v>0</v>
      </c>
      <c r="AN115" s="522" t="n"/>
      <c r="AO115" s="522" t="n"/>
      <c r="AP115" s="522" t="n"/>
      <c r="AQ115" s="522" t="n"/>
      <c r="AR115" s="522" t="n"/>
      <c r="AS115" s="522" t="n"/>
      <c r="AT115" s="524" t="n"/>
    </row>
    <row r="116" ht="12.75" customHeight="1" s="667">
      <c r="B116" s="509">
        <f>B115+1</f>
        <v/>
      </c>
      <c r="C116" s="510" t="inlineStr">
        <is>
          <t>61073o</t>
        </is>
      </c>
      <c r="D116" s="699" t="n">
        <v>61073</v>
      </c>
      <c r="E116" s="511">
        <f>IF(D116="","",IFERROR(VLOOKUP(D116,CCN_Library!$A$4:$B$13,2,FALSE),"NOT IN LIBRARY"))</f>
        <v/>
      </c>
      <c r="F116" s="538">
        <f>LEFT(H116,6)</f>
        <v/>
      </c>
      <c r="G116" s="513" t="inlineStr">
        <is>
          <t>E</t>
        </is>
      </c>
      <c r="H116" s="513" t="inlineStr">
        <is>
          <t>M2826101578</t>
        </is>
      </c>
      <c r="I116" s="513" t="inlineStr">
        <is>
          <t>INTERNIST</t>
        </is>
      </c>
      <c r="J116" s="513" t="inlineStr">
        <is>
          <t>CDR</t>
        </is>
      </c>
      <c r="K116" s="514" t="inlineStr">
        <is>
          <t>2100</t>
        </is>
      </c>
      <c r="L116" s="513" t="inlineStr">
        <is>
          <t>2100</t>
        </is>
      </c>
      <c r="M116" s="513" t="inlineStr">
        <is>
          <t>N</t>
        </is>
      </c>
      <c r="N116" s="513" t="inlineStr">
        <is>
          <t>O</t>
        </is>
      </c>
      <c r="O116" s="513" t="inlineStr">
        <is>
          <t>A</t>
        </is>
      </c>
      <c r="P116" s="513" t="inlineStr">
        <is>
          <t>A</t>
        </is>
      </c>
      <c r="Q116" s="515" t="n"/>
      <c r="R116" s="513" t="inlineStr">
        <is>
          <t>U</t>
        </is>
      </c>
      <c r="S116" s="513" t="inlineStr">
        <is>
          <t>P</t>
        </is>
      </c>
      <c r="T116" s="515" t="n"/>
      <c r="U116" s="1761" t="n">
        <v>0</v>
      </c>
      <c r="V116" s="1761" t="n">
        <v>0</v>
      </c>
      <c r="W116" s="1761" t="n">
        <v>0</v>
      </c>
      <c r="X116" s="1761" t="n">
        <v>0</v>
      </c>
      <c r="Y116" s="1761" t="n">
        <v>0</v>
      </c>
      <c r="Z116" s="1761" t="n">
        <v>1</v>
      </c>
      <c r="AA116" s="1761" t="n">
        <v>0</v>
      </c>
      <c r="AB116" s="1761" t="n">
        <v>0</v>
      </c>
      <c r="AC116" s="1761" t="n">
        <v>0</v>
      </c>
      <c r="AD116" s="1761" t="n">
        <v>0</v>
      </c>
      <c r="AE116" s="1761" t="n">
        <v>0</v>
      </c>
      <c r="AF116" s="1761" t="n">
        <v>0</v>
      </c>
      <c r="AG116" s="1761" t="n">
        <v>0</v>
      </c>
      <c r="AH116" s="1761" t="n">
        <v>0</v>
      </c>
      <c r="AI116" s="1761" t="n">
        <v>0</v>
      </c>
      <c r="AJ116" s="1761" t="n">
        <v>0</v>
      </c>
      <c r="AK116" s="1761" t="n">
        <v>0</v>
      </c>
      <c r="AL116" s="1761" t="n">
        <v>0</v>
      </c>
      <c r="AM116" s="1761" t="n">
        <v>0</v>
      </c>
      <c r="AN116" s="515" t="n"/>
      <c r="AO116" s="515" t="n"/>
      <c r="AP116" s="513" t="inlineStr">
        <is>
          <t>1</t>
        </is>
      </c>
      <c r="AQ116" s="513" t="inlineStr">
        <is>
          <t>A-M510</t>
        </is>
      </c>
      <c r="AR116" s="513" t="inlineStr">
        <is>
          <t>1CP</t>
        </is>
      </c>
      <c r="AS116" s="515" t="n"/>
      <c r="AT116" s="517" t="n"/>
    </row>
    <row r="117" ht="12.75" customHeight="1" s="667">
      <c r="B117" s="509">
        <f>B116+1</f>
        <v/>
      </c>
      <c r="C117" s="510" t="inlineStr">
        <is>
          <t>61073o</t>
        </is>
      </c>
      <c r="D117" s="699" t="n">
        <v>61073</v>
      </c>
      <c r="E117" s="511">
        <f>IF(D117="","",IFERROR(VLOOKUP(D117,CCN_Library!$A$4:$B$13,2,FALSE),"NOT IN LIBRARY"))</f>
        <v/>
      </c>
      <c r="F117" s="538">
        <f>LEFT(H117,6)</f>
        <v/>
      </c>
      <c r="G117" s="513" t="inlineStr">
        <is>
          <t>E</t>
        </is>
      </c>
      <c r="H117" s="513" t="inlineStr">
        <is>
          <t>M2826101579</t>
        </is>
      </c>
      <c r="I117" s="513" t="inlineStr">
        <is>
          <t>ENVR HLT OFF</t>
        </is>
      </c>
      <c r="J117" s="513" t="inlineStr">
        <is>
          <t>LCDR</t>
        </is>
      </c>
      <c r="K117" s="514" t="inlineStr">
        <is>
          <t>2300</t>
        </is>
      </c>
      <c r="L117" s="513" t="inlineStr">
        <is>
          <t>2300</t>
        </is>
      </c>
      <c r="M117" s="513" t="inlineStr">
        <is>
          <t>N</t>
        </is>
      </c>
      <c r="N117" s="513" t="inlineStr">
        <is>
          <t>O</t>
        </is>
      </c>
      <c r="O117" s="513" t="inlineStr">
        <is>
          <t>A</t>
        </is>
      </c>
      <c r="P117" s="513" t="inlineStr">
        <is>
          <t>A</t>
        </is>
      </c>
      <c r="Q117" s="515" t="n"/>
      <c r="R117" s="513" t="inlineStr">
        <is>
          <t>U</t>
        </is>
      </c>
      <c r="S117" s="513" t="inlineStr">
        <is>
          <t>P</t>
        </is>
      </c>
      <c r="T117" s="515" t="n"/>
      <c r="U117" s="1761" t="n">
        <v>0</v>
      </c>
      <c r="V117" s="1761" t="n">
        <v>0</v>
      </c>
      <c r="W117" s="1761" t="n">
        <v>0</v>
      </c>
      <c r="X117" s="1761" t="n">
        <v>0</v>
      </c>
      <c r="Y117" s="1761" t="n">
        <v>0</v>
      </c>
      <c r="Z117" s="1761" t="n">
        <v>1</v>
      </c>
      <c r="AA117" s="1761" t="n">
        <v>0</v>
      </c>
      <c r="AB117" s="1761" t="n">
        <v>0</v>
      </c>
      <c r="AC117" s="1761" t="n">
        <v>0</v>
      </c>
      <c r="AD117" s="1761" t="n">
        <v>0</v>
      </c>
      <c r="AE117" s="1761" t="n">
        <v>0</v>
      </c>
      <c r="AF117" s="1761" t="n">
        <v>0</v>
      </c>
      <c r="AG117" s="1761" t="n">
        <v>0</v>
      </c>
      <c r="AH117" s="1761" t="n">
        <v>0</v>
      </c>
      <c r="AI117" s="1761" t="n">
        <v>0</v>
      </c>
      <c r="AJ117" s="1761" t="n">
        <v>0</v>
      </c>
      <c r="AK117" s="1761" t="n">
        <v>0</v>
      </c>
      <c r="AL117" s="1761" t="n">
        <v>0</v>
      </c>
      <c r="AM117" s="1761" t="n">
        <v>0</v>
      </c>
      <c r="AN117" s="515" t="n"/>
      <c r="AO117" s="515" t="n"/>
      <c r="AP117" s="513" t="inlineStr">
        <is>
          <t>1</t>
        </is>
      </c>
      <c r="AQ117" s="513" t="inlineStr">
        <is>
          <t>A-M510</t>
        </is>
      </c>
      <c r="AR117" s="513" t="inlineStr">
        <is>
          <t>1CP</t>
        </is>
      </c>
      <c r="AS117" s="515" t="n"/>
      <c r="AT117" s="517" t="n"/>
    </row>
    <row r="118" ht="12.75" customHeight="1" s="667">
      <c r="B118" s="509">
        <f>B117+1</f>
        <v/>
      </c>
      <c r="C118" s="510" t="inlineStr">
        <is>
          <t>61073o</t>
        </is>
      </c>
      <c r="D118" s="699" t="n">
        <v>61073</v>
      </c>
      <c r="E118" s="511">
        <f>IF(D118="","",IFERROR(VLOOKUP(D118,CCN_Library!$A$4:$B$13,2,FALSE),"NOT IN LIBRARY"))</f>
        <v/>
      </c>
      <c r="F118" s="538">
        <f>LEFT(H118,6)</f>
        <v/>
      </c>
      <c r="G118" s="513" t="inlineStr">
        <is>
          <t>E</t>
        </is>
      </c>
      <c r="H118" s="513" t="inlineStr">
        <is>
          <t>M2826101070</t>
        </is>
      </c>
      <c r="I118" s="513" t="inlineStr">
        <is>
          <t>ENVR HLT OFF</t>
        </is>
      </c>
      <c r="J118" s="513" t="inlineStr">
        <is>
          <t>LTJG</t>
        </is>
      </c>
      <c r="K118" s="514" t="inlineStr">
        <is>
          <t>2300</t>
        </is>
      </c>
      <c r="L118" s="513" t="inlineStr">
        <is>
          <t>2300</t>
        </is>
      </c>
      <c r="M118" s="513" t="inlineStr">
        <is>
          <t>N</t>
        </is>
      </c>
      <c r="N118" s="513" t="inlineStr">
        <is>
          <t>O</t>
        </is>
      </c>
      <c r="O118" s="513" t="inlineStr">
        <is>
          <t>A</t>
        </is>
      </c>
      <c r="P118" s="513" t="inlineStr">
        <is>
          <t>A</t>
        </is>
      </c>
      <c r="Q118" s="515" t="n"/>
      <c r="R118" s="513" t="inlineStr">
        <is>
          <t>U</t>
        </is>
      </c>
      <c r="S118" s="513" t="inlineStr">
        <is>
          <t>P</t>
        </is>
      </c>
      <c r="T118" s="515" t="n"/>
      <c r="U118" s="1761" t="n">
        <v>0</v>
      </c>
      <c r="V118" s="1761" t="n">
        <v>0</v>
      </c>
      <c r="W118" s="1761" t="n">
        <v>0</v>
      </c>
      <c r="X118" s="1761" t="n">
        <v>0</v>
      </c>
      <c r="Y118" s="1761" t="n">
        <v>0</v>
      </c>
      <c r="Z118" s="1761" t="n">
        <v>1</v>
      </c>
      <c r="AA118" s="1761" t="n">
        <v>0</v>
      </c>
      <c r="AB118" s="1761" t="n">
        <v>0</v>
      </c>
      <c r="AC118" s="1761" t="n">
        <v>0</v>
      </c>
      <c r="AD118" s="1761" t="n">
        <v>0</v>
      </c>
      <c r="AE118" s="1761" t="n">
        <v>0</v>
      </c>
      <c r="AF118" s="1761" t="n">
        <v>0</v>
      </c>
      <c r="AG118" s="1761" t="n">
        <v>0</v>
      </c>
      <c r="AH118" s="1761" t="n">
        <v>0</v>
      </c>
      <c r="AI118" s="1761" t="n">
        <v>0</v>
      </c>
      <c r="AJ118" s="1761" t="n">
        <v>0</v>
      </c>
      <c r="AK118" s="1761" t="n">
        <v>0</v>
      </c>
      <c r="AL118" s="1761" t="n">
        <v>0</v>
      </c>
      <c r="AM118" s="1761" t="n">
        <v>0</v>
      </c>
      <c r="AN118" s="515" t="n"/>
      <c r="AO118" s="515" t="n"/>
      <c r="AP118" s="513" t="inlineStr">
        <is>
          <t>1</t>
        </is>
      </c>
      <c r="AQ118" s="513" t="inlineStr">
        <is>
          <t>A-M510</t>
        </is>
      </c>
      <c r="AR118" s="513" t="inlineStr">
        <is>
          <t>1CP</t>
        </is>
      </c>
      <c r="AS118" s="515" t="n"/>
      <c r="AT118" s="517" t="n"/>
    </row>
    <row r="119" ht="12.75" customHeight="1" s="667">
      <c r="B119" s="509">
        <f>B118+1</f>
        <v/>
      </c>
      <c r="C119" s="510" t="inlineStr">
        <is>
          <t>61073o</t>
        </is>
      </c>
      <c r="D119" s="699" t="n">
        <v>61073</v>
      </c>
      <c r="E119" s="511">
        <f>IF(D119="","",IFERROR(VLOOKUP(D119,CCN_Library!$A$4:$B$13,2,FALSE),"NOT IN LIBRARY"))</f>
        <v/>
      </c>
      <c r="F119" s="538">
        <f>LEFT(H119,6)</f>
        <v/>
      </c>
      <c r="G119" s="513" t="inlineStr">
        <is>
          <t>E</t>
        </is>
      </c>
      <c r="H119" s="513" t="inlineStr">
        <is>
          <t>M2826101071</t>
        </is>
      </c>
      <c r="I119" s="513" t="inlineStr">
        <is>
          <t>ENVR HLT OFF</t>
        </is>
      </c>
      <c r="J119" s="513" t="inlineStr">
        <is>
          <t>LTJG</t>
        </is>
      </c>
      <c r="K119" s="514" t="inlineStr">
        <is>
          <t>2300</t>
        </is>
      </c>
      <c r="L119" s="513" t="inlineStr">
        <is>
          <t>2300</t>
        </is>
      </c>
      <c r="M119" s="513" t="inlineStr">
        <is>
          <t>N</t>
        </is>
      </c>
      <c r="N119" s="513" t="inlineStr">
        <is>
          <t>O</t>
        </is>
      </c>
      <c r="O119" s="513" t="inlineStr">
        <is>
          <t>A</t>
        </is>
      </c>
      <c r="P119" s="513" t="inlineStr">
        <is>
          <t>A</t>
        </is>
      </c>
      <c r="Q119" s="515" t="n"/>
      <c r="R119" s="513" t="inlineStr">
        <is>
          <t>U</t>
        </is>
      </c>
      <c r="S119" s="513" t="inlineStr">
        <is>
          <t>P</t>
        </is>
      </c>
      <c r="T119" s="515" t="n"/>
      <c r="U119" s="1761" t="n">
        <v>0</v>
      </c>
      <c r="V119" s="1761" t="n">
        <v>0</v>
      </c>
      <c r="W119" s="1761" t="n">
        <v>0</v>
      </c>
      <c r="X119" s="1761" t="n">
        <v>0</v>
      </c>
      <c r="Y119" s="1761" t="n">
        <v>0</v>
      </c>
      <c r="Z119" s="1761" t="n">
        <v>1</v>
      </c>
      <c r="AA119" s="1761" t="n">
        <v>0</v>
      </c>
      <c r="AB119" s="1761" t="n">
        <v>0</v>
      </c>
      <c r="AC119" s="1761" t="n">
        <v>0</v>
      </c>
      <c r="AD119" s="1761" t="n">
        <v>0</v>
      </c>
      <c r="AE119" s="1761" t="n">
        <v>0</v>
      </c>
      <c r="AF119" s="1761" t="n">
        <v>0</v>
      </c>
      <c r="AG119" s="1761" t="n">
        <v>0</v>
      </c>
      <c r="AH119" s="1761" t="n">
        <v>0</v>
      </c>
      <c r="AI119" s="1761" t="n">
        <v>0</v>
      </c>
      <c r="AJ119" s="1761" t="n">
        <v>0</v>
      </c>
      <c r="AK119" s="1761" t="n">
        <v>0</v>
      </c>
      <c r="AL119" s="1761" t="n">
        <v>0</v>
      </c>
      <c r="AM119" s="1761" t="n">
        <v>0</v>
      </c>
      <c r="AN119" s="515" t="n"/>
      <c r="AO119" s="515" t="n"/>
      <c r="AP119" s="513" t="inlineStr">
        <is>
          <t>1</t>
        </is>
      </c>
      <c r="AQ119" s="513" t="inlineStr">
        <is>
          <t>A-M510</t>
        </is>
      </c>
      <c r="AR119" s="513" t="inlineStr">
        <is>
          <t>1CP</t>
        </is>
      </c>
      <c r="AS119" s="515" t="n"/>
      <c r="AT119" s="517" t="n"/>
    </row>
    <row r="120" ht="12.75" customHeight="1" s="667">
      <c r="B120" s="509">
        <f>B119+1</f>
        <v/>
      </c>
      <c r="C120" s="510" t="inlineStr">
        <is>
          <t>61073o</t>
        </is>
      </c>
      <c r="D120" s="699" t="n">
        <v>61073</v>
      </c>
      <c r="E120" s="511">
        <f>IF(D120="","",IFERROR(VLOOKUP(D120,CCN_Library!$A$4:$B$13,2,FALSE),"NOT IN LIBRARY"))</f>
        <v/>
      </c>
      <c r="F120" s="538">
        <f>LEFT(H120,6)</f>
        <v/>
      </c>
      <c r="G120" s="513" t="inlineStr">
        <is>
          <t>E</t>
        </is>
      </c>
      <c r="H120" s="513" t="inlineStr">
        <is>
          <t>M2826101072</t>
        </is>
      </c>
      <c r="I120" s="513" t="inlineStr">
        <is>
          <t>ENVR HLT OFF</t>
        </is>
      </c>
      <c r="J120" s="513" t="inlineStr">
        <is>
          <t>LTJG</t>
        </is>
      </c>
      <c r="K120" s="514" t="inlineStr">
        <is>
          <t>2300</t>
        </is>
      </c>
      <c r="L120" s="513" t="inlineStr">
        <is>
          <t>2300</t>
        </is>
      </c>
      <c r="M120" s="513" t="inlineStr">
        <is>
          <t>N</t>
        </is>
      </c>
      <c r="N120" s="513" t="inlineStr">
        <is>
          <t>O</t>
        </is>
      </c>
      <c r="O120" s="513" t="inlineStr">
        <is>
          <t>A</t>
        </is>
      </c>
      <c r="P120" s="513" t="inlineStr">
        <is>
          <t>A</t>
        </is>
      </c>
      <c r="Q120" s="515" t="n"/>
      <c r="R120" s="513" t="inlineStr">
        <is>
          <t>U</t>
        </is>
      </c>
      <c r="S120" s="513" t="inlineStr">
        <is>
          <t>P</t>
        </is>
      </c>
      <c r="T120" s="515" t="n"/>
      <c r="U120" s="1761" t="n">
        <v>0</v>
      </c>
      <c r="V120" s="1761" t="n">
        <v>0</v>
      </c>
      <c r="W120" s="1761" t="n">
        <v>0</v>
      </c>
      <c r="X120" s="1761" t="n">
        <v>0</v>
      </c>
      <c r="Y120" s="1761" t="n">
        <v>0</v>
      </c>
      <c r="Z120" s="1761" t="n">
        <v>1</v>
      </c>
      <c r="AA120" s="1761" t="n">
        <v>0</v>
      </c>
      <c r="AB120" s="1761" t="n">
        <v>0</v>
      </c>
      <c r="AC120" s="1761" t="n">
        <v>0</v>
      </c>
      <c r="AD120" s="1761" t="n">
        <v>0</v>
      </c>
      <c r="AE120" s="1761" t="n">
        <v>0</v>
      </c>
      <c r="AF120" s="1761" t="n">
        <v>0</v>
      </c>
      <c r="AG120" s="1761" t="n">
        <v>0</v>
      </c>
      <c r="AH120" s="1761" t="n">
        <v>0</v>
      </c>
      <c r="AI120" s="1761" t="n">
        <v>0</v>
      </c>
      <c r="AJ120" s="1761" t="n">
        <v>0</v>
      </c>
      <c r="AK120" s="1761" t="n">
        <v>0</v>
      </c>
      <c r="AL120" s="1761" t="n">
        <v>0</v>
      </c>
      <c r="AM120" s="1761" t="n">
        <v>0</v>
      </c>
      <c r="AN120" s="515" t="n"/>
      <c r="AO120" s="515" t="n"/>
      <c r="AP120" s="513" t="inlineStr">
        <is>
          <t>1</t>
        </is>
      </c>
      <c r="AQ120" s="513" t="inlineStr">
        <is>
          <t>A-M510</t>
        </is>
      </c>
      <c r="AR120" s="513" t="inlineStr">
        <is>
          <t>1CP</t>
        </is>
      </c>
      <c r="AS120" s="515" t="n"/>
      <c r="AT120" s="525" t="n"/>
    </row>
    <row r="121" ht="12.75" customHeight="1" s="667">
      <c r="B121" s="509">
        <f>B120+1</f>
        <v/>
      </c>
      <c r="C121" s="510" t="inlineStr">
        <is>
          <t>61073o</t>
        </is>
      </c>
      <c r="D121" s="699" t="n">
        <v>61073</v>
      </c>
      <c r="E121" s="511">
        <f>IF(D121="","",IFERROR(VLOOKUP(D121,CCN_Library!$A$4:$B$13,2,FALSE),"NOT IN LIBRARY"))</f>
        <v/>
      </c>
      <c r="F121" s="538">
        <f>LEFT(H121,6)</f>
        <v/>
      </c>
      <c r="G121" s="513" t="inlineStr">
        <is>
          <t>E</t>
        </is>
      </c>
      <c r="H121" s="513" t="inlineStr">
        <is>
          <t>M2826101073</t>
        </is>
      </c>
      <c r="I121" s="513" t="inlineStr">
        <is>
          <t>ENTOMOLOGIST</t>
        </is>
      </c>
      <c r="J121" s="513" t="inlineStr">
        <is>
          <t>LT</t>
        </is>
      </c>
      <c r="K121" s="514" t="inlineStr">
        <is>
          <t>2300</t>
        </is>
      </c>
      <c r="L121" s="513" t="inlineStr">
        <is>
          <t>2300</t>
        </is>
      </c>
      <c r="M121" s="513" t="inlineStr">
        <is>
          <t>N</t>
        </is>
      </c>
      <c r="N121" s="513" t="inlineStr">
        <is>
          <t>O</t>
        </is>
      </c>
      <c r="O121" s="513" t="inlineStr">
        <is>
          <t>A</t>
        </is>
      </c>
      <c r="P121" s="513" t="inlineStr">
        <is>
          <t>A</t>
        </is>
      </c>
      <c r="Q121" s="515" t="n"/>
      <c r="R121" s="513" t="inlineStr">
        <is>
          <t>U</t>
        </is>
      </c>
      <c r="S121" s="513" t="inlineStr">
        <is>
          <t>P</t>
        </is>
      </c>
      <c r="T121" s="515" t="n"/>
      <c r="U121" s="1761" t="n">
        <v>0</v>
      </c>
      <c r="V121" s="1761" t="n">
        <v>0</v>
      </c>
      <c r="W121" s="1761" t="n">
        <v>0</v>
      </c>
      <c r="X121" s="1761" t="n">
        <v>0</v>
      </c>
      <c r="Y121" s="1761" t="n">
        <v>0</v>
      </c>
      <c r="Z121" s="1761" t="n">
        <v>1</v>
      </c>
      <c r="AA121" s="1761" t="n">
        <v>0</v>
      </c>
      <c r="AB121" s="1761" t="n">
        <v>0</v>
      </c>
      <c r="AC121" s="1761" t="n">
        <v>0</v>
      </c>
      <c r="AD121" s="1761" t="n">
        <v>0</v>
      </c>
      <c r="AE121" s="1761" t="n">
        <v>0</v>
      </c>
      <c r="AF121" s="1761" t="n">
        <v>0</v>
      </c>
      <c r="AG121" s="1761" t="n">
        <v>0</v>
      </c>
      <c r="AH121" s="1761" t="n">
        <v>0</v>
      </c>
      <c r="AI121" s="1761" t="n">
        <v>0</v>
      </c>
      <c r="AJ121" s="1761" t="n">
        <v>0</v>
      </c>
      <c r="AK121" s="1761" t="n">
        <v>0</v>
      </c>
      <c r="AL121" s="1761" t="n">
        <v>0</v>
      </c>
      <c r="AM121" s="1761" t="n">
        <v>0</v>
      </c>
      <c r="AN121" s="515" t="n"/>
      <c r="AO121" s="515" t="n"/>
      <c r="AP121" s="513" t="inlineStr">
        <is>
          <t>1</t>
        </is>
      </c>
      <c r="AQ121" s="513" t="inlineStr">
        <is>
          <t>A-M510</t>
        </is>
      </c>
      <c r="AR121" s="513" t="inlineStr">
        <is>
          <t>1CP</t>
        </is>
      </c>
      <c r="AS121" s="515" t="n"/>
      <c r="AT121" s="517" t="n"/>
    </row>
    <row r="122" ht="12.75" customHeight="1" s="667">
      <c r="B122" s="509">
        <f>B121+1</f>
        <v/>
      </c>
      <c r="C122" s="510" t="inlineStr">
        <is>
          <t>61073o</t>
        </is>
      </c>
      <c r="D122" s="699" t="n">
        <v>61073</v>
      </c>
      <c r="E122" s="511">
        <f>IF(D122="","",IFERROR(VLOOKUP(D122,CCN_Library!$A$4:$B$13,2,FALSE),"NOT IN LIBRARY"))</f>
        <v/>
      </c>
      <c r="F122" s="538">
        <f>LEFT(H122,6)</f>
        <v/>
      </c>
      <c r="G122" s="513" t="inlineStr">
        <is>
          <t>E</t>
        </is>
      </c>
      <c r="H122" s="513" t="inlineStr">
        <is>
          <t>M2826101580</t>
        </is>
      </c>
      <c r="I122" s="513" t="inlineStr">
        <is>
          <t>ENTOMOLOGIST</t>
        </is>
      </c>
      <c r="J122" s="513" t="inlineStr">
        <is>
          <t>LT</t>
        </is>
      </c>
      <c r="K122" s="514" t="inlineStr">
        <is>
          <t>2300</t>
        </is>
      </c>
      <c r="L122" s="513" t="inlineStr">
        <is>
          <t>2300</t>
        </is>
      </c>
      <c r="M122" s="513" t="inlineStr">
        <is>
          <t>N</t>
        </is>
      </c>
      <c r="N122" s="513" t="inlineStr">
        <is>
          <t>O</t>
        </is>
      </c>
      <c r="O122" s="513" t="inlineStr">
        <is>
          <t>A</t>
        </is>
      </c>
      <c r="P122" s="513" t="inlineStr">
        <is>
          <t>A</t>
        </is>
      </c>
      <c r="Q122" s="515" t="n"/>
      <c r="R122" s="513" t="inlineStr">
        <is>
          <t>U</t>
        </is>
      </c>
      <c r="S122" s="513" t="inlineStr">
        <is>
          <t>P</t>
        </is>
      </c>
      <c r="T122" s="515" t="n"/>
      <c r="U122" s="1761" t="n">
        <v>0</v>
      </c>
      <c r="V122" s="1761" t="n">
        <v>0</v>
      </c>
      <c r="W122" s="1761" t="n">
        <v>0</v>
      </c>
      <c r="X122" s="1761" t="n">
        <v>0</v>
      </c>
      <c r="Y122" s="1761" t="n">
        <v>0</v>
      </c>
      <c r="Z122" s="1761" t="n">
        <v>1</v>
      </c>
      <c r="AA122" s="1761" t="n">
        <v>0</v>
      </c>
      <c r="AB122" s="1761" t="n">
        <v>0</v>
      </c>
      <c r="AC122" s="1761" t="n">
        <v>0</v>
      </c>
      <c r="AD122" s="1761" t="n">
        <v>0</v>
      </c>
      <c r="AE122" s="1761" t="n">
        <v>0</v>
      </c>
      <c r="AF122" s="1761" t="n">
        <v>0</v>
      </c>
      <c r="AG122" s="1761" t="n">
        <v>0</v>
      </c>
      <c r="AH122" s="1761" t="n">
        <v>0</v>
      </c>
      <c r="AI122" s="1761" t="n">
        <v>0</v>
      </c>
      <c r="AJ122" s="1761" t="n">
        <v>0</v>
      </c>
      <c r="AK122" s="1761" t="n">
        <v>0</v>
      </c>
      <c r="AL122" s="1761" t="n">
        <v>0</v>
      </c>
      <c r="AM122" s="1761" t="n">
        <v>0</v>
      </c>
      <c r="AN122" s="515" t="n"/>
      <c r="AO122" s="515" t="n"/>
      <c r="AP122" s="513" t="inlineStr">
        <is>
          <t>1</t>
        </is>
      </c>
      <c r="AQ122" s="513" t="inlineStr">
        <is>
          <t>A-M510</t>
        </is>
      </c>
      <c r="AR122" s="513" t="inlineStr">
        <is>
          <t>1CP</t>
        </is>
      </c>
      <c r="AS122" s="515" t="n"/>
      <c r="AT122" s="517" t="n"/>
    </row>
    <row r="123" ht="12.75" customHeight="1" s="667">
      <c r="B123" s="509">
        <f>B122+1</f>
        <v/>
      </c>
      <c r="C123" s="510" t="inlineStr">
        <is>
          <t>61073o</t>
        </is>
      </c>
      <c r="D123" s="699" t="n">
        <v>61073</v>
      </c>
      <c r="E123" s="511">
        <f>IF(D123="","",IFERROR(VLOOKUP(D123,CCN_Library!$A$4:$B$13,2,FALSE),"NOT IN LIBRARY"))</f>
        <v/>
      </c>
      <c r="F123" s="538">
        <f>LEFT(H123,6)</f>
        <v/>
      </c>
      <c r="G123" s="513" t="inlineStr">
        <is>
          <t>E</t>
        </is>
      </c>
      <c r="H123" s="513" t="inlineStr">
        <is>
          <t>M2826101075</t>
        </is>
      </c>
      <c r="I123" s="513" t="inlineStr">
        <is>
          <t>ENTOMOLOGIST</t>
        </is>
      </c>
      <c r="J123" s="513" t="inlineStr">
        <is>
          <t>LT</t>
        </is>
      </c>
      <c r="K123" s="514" t="inlineStr">
        <is>
          <t>2300</t>
        </is>
      </c>
      <c r="L123" s="513" t="inlineStr">
        <is>
          <t>2300</t>
        </is>
      </c>
      <c r="M123" s="513" t="inlineStr">
        <is>
          <t>N</t>
        </is>
      </c>
      <c r="N123" s="513" t="inlineStr">
        <is>
          <t>O</t>
        </is>
      </c>
      <c r="O123" s="513" t="inlineStr">
        <is>
          <t>A</t>
        </is>
      </c>
      <c r="P123" s="513" t="inlineStr">
        <is>
          <t>A</t>
        </is>
      </c>
      <c r="Q123" s="515" t="n"/>
      <c r="R123" s="513" t="inlineStr">
        <is>
          <t>U</t>
        </is>
      </c>
      <c r="S123" s="513" t="inlineStr">
        <is>
          <t>P</t>
        </is>
      </c>
      <c r="T123" s="515" t="n"/>
      <c r="U123" s="1761" t="n">
        <v>0</v>
      </c>
      <c r="V123" s="1761" t="n">
        <v>0</v>
      </c>
      <c r="W123" s="1761" t="n">
        <v>0</v>
      </c>
      <c r="X123" s="1761" t="n">
        <v>0</v>
      </c>
      <c r="Y123" s="1761" t="n">
        <v>0</v>
      </c>
      <c r="Z123" s="1761" t="n">
        <v>1</v>
      </c>
      <c r="AA123" s="1761" t="n">
        <v>0</v>
      </c>
      <c r="AB123" s="1761" t="n">
        <v>0</v>
      </c>
      <c r="AC123" s="1761" t="n">
        <v>0</v>
      </c>
      <c r="AD123" s="1761" t="n">
        <v>0</v>
      </c>
      <c r="AE123" s="1761" t="n">
        <v>0</v>
      </c>
      <c r="AF123" s="1761" t="n">
        <v>0</v>
      </c>
      <c r="AG123" s="1761" t="n">
        <v>0</v>
      </c>
      <c r="AH123" s="1761" t="n">
        <v>0</v>
      </c>
      <c r="AI123" s="1761" t="n">
        <v>0</v>
      </c>
      <c r="AJ123" s="1761" t="n">
        <v>0</v>
      </c>
      <c r="AK123" s="1761" t="n">
        <v>0</v>
      </c>
      <c r="AL123" s="1761" t="n">
        <v>0</v>
      </c>
      <c r="AM123" s="1761" t="n">
        <v>0</v>
      </c>
      <c r="AN123" s="515" t="n"/>
      <c r="AO123" s="515" t="n"/>
      <c r="AP123" s="513" t="inlineStr">
        <is>
          <t>1</t>
        </is>
      </c>
      <c r="AQ123" s="513" t="inlineStr">
        <is>
          <t>A-M510</t>
        </is>
      </c>
      <c r="AR123" s="513" t="inlineStr">
        <is>
          <t>1CP</t>
        </is>
      </c>
      <c r="AS123" s="515" t="n"/>
      <c r="AT123" s="517" t="n"/>
    </row>
    <row r="124" ht="12.75" customHeight="1" s="667">
      <c r="B124" s="509">
        <f>B123+1</f>
        <v/>
      </c>
      <c r="C124" s="510" t="inlineStr">
        <is>
          <t>61073o</t>
        </is>
      </c>
      <c r="D124" s="699" t="n">
        <v>61073</v>
      </c>
      <c r="E124" s="511">
        <f>IF(D124="","",IFERROR(VLOOKUP(D124,CCN_Library!$A$4:$B$13,2,FALSE),"NOT IN LIBRARY"))</f>
        <v/>
      </c>
      <c r="F124" s="538">
        <f>LEFT(H124,6)</f>
        <v/>
      </c>
      <c r="G124" s="513" t="inlineStr">
        <is>
          <t>E</t>
        </is>
      </c>
      <c r="H124" s="513" t="inlineStr">
        <is>
          <t>M2826101076</t>
        </is>
      </c>
      <c r="I124" s="513" t="inlineStr">
        <is>
          <t>PREV MED TECH</t>
        </is>
      </c>
      <c r="J124" s="513" t="inlineStr">
        <is>
          <t>HMC</t>
        </is>
      </c>
      <c r="K124" s="514" t="inlineStr">
        <is>
          <t>L12A</t>
        </is>
      </c>
      <c r="L124" s="513" t="inlineStr">
        <is>
          <t>L03A</t>
        </is>
      </c>
      <c r="M124" s="513" t="inlineStr">
        <is>
          <t>N</t>
        </is>
      </c>
      <c r="N124" s="513" t="inlineStr">
        <is>
          <t>E</t>
        </is>
      </c>
      <c r="O124" s="513" t="inlineStr">
        <is>
          <t>A</t>
        </is>
      </c>
      <c r="P124" s="513" t="inlineStr">
        <is>
          <t>A</t>
        </is>
      </c>
      <c r="Q124" s="515" t="n"/>
      <c r="R124" s="513" t="inlineStr">
        <is>
          <t>U</t>
        </is>
      </c>
      <c r="S124" s="513" t="inlineStr">
        <is>
          <t>P</t>
        </is>
      </c>
      <c r="T124" s="515" t="n"/>
      <c r="U124" s="1761" t="n">
        <v>0</v>
      </c>
      <c r="V124" s="1761" t="n">
        <v>0</v>
      </c>
      <c r="W124" s="1761" t="n">
        <v>0</v>
      </c>
      <c r="X124" s="1761" t="n">
        <v>0</v>
      </c>
      <c r="Y124" s="1761" t="n">
        <v>0</v>
      </c>
      <c r="Z124" s="1761" t="n">
        <v>0</v>
      </c>
      <c r="AA124" s="1761" t="n">
        <v>1</v>
      </c>
      <c r="AB124" s="1761" t="n">
        <v>0</v>
      </c>
      <c r="AC124" s="1761" t="n">
        <v>0</v>
      </c>
      <c r="AD124" s="1761" t="n">
        <v>0</v>
      </c>
      <c r="AE124" s="1761" t="n">
        <v>0</v>
      </c>
      <c r="AF124" s="1761" t="n">
        <v>0</v>
      </c>
      <c r="AG124" s="1761" t="n">
        <v>0</v>
      </c>
      <c r="AH124" s="1761" t="n">
        <v>0</v>
      </c>
      <c r="AI124" s="1761" t="n">
        <v>0</v>
      </c>
      <c r="AJ124" s="1761" t="n">
        <v>0</v>
      </c>
      <c r="AK124" s="1761" t="n">
        <v>0</v>
      </c>
      <c r="AL124" s="1761" t="n">
        <v>0</v>
      </c>
      <c r="AM124" s="1761" t="n">
        <v>0</v>
      </c>
      <c r="AN124" s="515" t="n"/>
      <c r="AO124" s="515" t="n"/>
      <c r="AP124" s="513" t="inlineStr">
        <is>
          <t>1</t>
        </is>
      </c>
      <c r="AQ124" s="513" t="inlineStr">
        <is>
          <t>A-M510</t>
        </is>
      </c>
      <c r="AR124" s="513" t="inlineStr">
        <is>
          <t>1CP</t>
        </is>
      </c>
      <c r="AS124" s="515" t="n"/>
      <c r="AT124" s="517" t="n"/>
    </row>
    <row r="125" ht="12.75" customHeight="1" s="667">
      <c r="B125" s="509">
        <f>B124+1</f>
        <v/>
      </c>
      <c r="C125" s="510" t="inlineStr">
        <is>
          <t>61073o</t>
        </is>
      </c>
      <c r="D125" s="699" t="n">
        <v>61073</v>
      </c>
      <c r="E125" s="511">
        <f>IF(D125="","",IFERROR(VLOOKUP(D125,CCN_Library!$A$4:$B$13,2,FALSE),"NOT IN LIBRARY"))</f>
        <v/>
      </c>
      <c r="F125" s="538">
        <f>LEFT(H125,6)</f>
        <v/>
      </c>
      <c r="G125" s="513" t="inlineStr">
        <is>
          <t>E</t>
        </is>
      </c>
      <c r="H125" s="513" t="inlineStr">
        <is>
          <t>M2826101077</t>
        </is>
      </c>
      <c r="I125" s="513" t="inlineStr">
        <is>
          <t>PREV MED TECH</t>
        </is>
      </c>
      <c r="J125" s="513" t="inlineStr">
        <is>
          <t>HM1</t>
        </is>
      </c>
      <c r="K125" s="514" t="inlineStr">
        <is>
          <t>L12A</t>
        </is>
      </c>
      <c r="L125" s="513" t="inlineStr">
        <is>
          <t>L03A</t>
        </is>
      </c>
      <c r="M125" s="513" t="inlineStr">
        <is>
          <t>N</t>
        </is>
      </c>
      <c r="N125" s="513" t="inlineStr">
        <is>
          <t>E</t>
        </is>
      </c>
      <c r="O125" s="513" t="inlineStr">
        <is>
          <t>A</t>
        </is>
      </c>
      <c r="P125" s="513" t="inlineStr">
        <is>
          <t>A</t>
        </is>
      </c>
      <c r="Q125" s="515" t="n"/>
      <c r="R125" s="513" t="inlineStr">
        <is>
          <t>U</t>
        </is>
      </c>
      <c r="S125" s="513" t="inlineStr">
        <is>
          <t>P</t>
        </is>
      </c>
      <c r="T125" s="515" t="n"/>
      <c r="U125" s="1761" t="n">
        <v>0</v>
      </c>
      <c r="V125" s="1761" t="n">
        <v>0</v>
      </c>
      <c r="W125" s="1761" t="n">
        <v>0</v>
      </c>
      <c r="X125" s="1761" t="n">
        <v>0</v>
      </c>
      <c r="Y125" s="1761" t="n">
        <v>0</v>
      </c>
      <c r="Z125" s="1761" t="n">
        <v>0</v>
      </c>
      <c r="AA125" s="1761" t="n">
        <v>1</v>
      </c>
      <c r="AB125" s="1761" t="n">
        <v>0</v>
      </c>
      <c r="AC125" s="1761" t="n">
        <v>0</v>
      </c>
      <c r="AD125" s="1761" t="n">
        <v>0</v>
      </c>
      <c r="AE125" s="1761" t="n">
        <v>0</v>
      </c>
      <c r="AF125" s="1761" t="n">
        <v>0</v>
      </c>
      <c r="AG125" s="1761" t="n">
        <v>0</v>
      </c>
      <c r="AH125" s="1761" t="n">
        <v>0</v>
      </c>
      <c r="AI125" s="1761" t="n">
        <v>0</v>
      </c>
      <c r="AJ125" s="1761" t="n">
        <v>0</v>
      </c>
      <c r="AK125" s="1761" t="n">
        <v>0</v>
      </c>
      <c r="AL125" s="1761" t="n">
        <v>0</v>
      </c>
      <c r="AM125" s="1761" t="n">
        <v>0</v>
      </c>
      <c r="AN125" s="515" t="n"/>
      <c r="AO125" s="515" t="n"/>
      <c r="AP125" s="513" t="inlineStr">
        <is>
          <t>1</t>
        </is>
      </c>
      <c r="AQ125" s="513" t="inlineStr">
        <is>
          <t>A-M510</t>
        </is>
      </c>
      <c r="AR125" s="513" t="inlineStr">
        <is>
          <t>1CP</t>
        </is>
      </c>
      <c r="AS125" s="515" t="n"/>
      <c r="AT125" s="517" t="n"/>
    </row>
    <row r="126" ht="12.75" customHeight="1" s="667">
      <c r="B126" s="509">
        <f>B125+1</f>
        <v/>
      </c>
      <c r="C126" s="510" t="inlineStr">
        <is>
          <t>61073o</t>
        </is>
      </c>
      <c r="D126" s="699" t="n">
        <v>61073</v>
      </c>
      <c r="E126" s="511">
        <f>IF(D126="","",IFERROR(VLOOKUP(D126,CCN_Library!$A$4:$B$13,2,FALSE),"NOT IN LIBRARY"))</f>
        <v/>
      </c>
      <c r="F126" s="538">
        <f>LEFT(H126,6)</f>
        <v/>
      </c>
      <c r="G126" s="513" t="inlineStr">
        <is>
          <t>E</t>
        </is>
      </c>
      <c r="H126" s="513" t="inlineStr">
        <is>
          <t>M2826101078</t>
        </is>
      </c>
      <c r="I126" s="513" t="inlineStr">
        <is>
          <t>PREV MED TECH</t>
        </is>
      </c>
      <c r="J126" s="513" t="inlineStr">
        <is>
          <t>HM1</t>
        </is>
      </c>
      <c r="K126" s="514" t="inlineStr">
        <is>
          <t>L12A</t>
        </is>
      </c>
      <c r="L126" s="513" t="inlineStr">
        <is>
          <t>L03A</t>
        </is>
      </c>
      <c r="M126" s="513" t="inlineStr">
        <is>
          <t>N</t>
        </is>
      </c>
      <c r="N126" s="513" t="inlineStr">
        <is>
          <t>E</t>
        </is>
      </c>
      <c r="O126" s="513" t="inlineStr">
        <is>
          <t>A</t>
        </is>
      </c>
      <c r="P126" s="513" t="inlineStr">
        <is>
          <t>A</t>
        </is>
      </c>
      <c r="Q126" s="515" t="n"/>
      <c r="R126" s="513" t="inlineStr">
        <is>
          <t>U</t>
        </is>
      </c>
      <c r="S126" s="513" t="inlineStr">
        <is>
          <t>P</t>
        </is>
      </c>
      <c r="T126" s="515" t="n"/>
      <c r="U126" s="1761" t="n">
        <v>0</v>
      </c>
      <c r="V126" s="1761" t="n">
        <v>0</v>
      </c>
      <c r="W126" s="1761" t="n">
        <v>0</v>
      </c>
      <c r="X126" s="1761" t="n">
        <v>0</v>
      </c>
      <c r="Y126" s="1761" t="n">
        <v>0</v>
      </c>
      <c r="Z126" s="1761" t="n">
        <v>0</v>
      </c>
      <c r="AA126" s="1761" t="n">
        <v>1</v>
      </c>
      <c r="AB126" s="1761" t="n">
        <v>0</v>
      </c>
      <c r="AC126" s="1761" t="n">
        <v>0</v>
      </c>
      <c r="AD126" s="1761" t="n">
        <v>0</v>
      </c>
      <c r="AE126" s="1761" t="n">
        <v>0</v>
      </c>
      <c r="AF126" s="1761" t="n">
        <v>0</v>
      </c>
      <c r="AG126" s="1761" t="n">
        <v>0</v>
      </c>
      <c r="AH126" s="1761" t="n">
        <v>0</v>
      </c>
      <c r="AI126" s="1761" t="n">
        <v>0</v>
      </c>
      <c r="AJ126" s="1761" t="n">
        <v>0</v>
      </c>
      <c r="AK126" s="1761" t="n">
        <v>0</v>
      </c>
      <c r="AL126" s="1761" t="n">
        <v>0</v>
      </c>
      <c r="AM126" s="1761" t="n">
        <v>0</v>
      </c>
      <c r="AN126" s="515" t="n"/>
      <c r="AO126" s="515" t="n"/>
      <c r="AP126" s="513" t="inlineStr">
        <is>
          <t>1</t>
        </is>
      </c>
      <c r="AQ126" s="513" t="inlineStr">
        <is>
          <t>A-M510</t>
        </is>
      </c>
      <c r="AR126" s="513" t="inlineStr">
        <is>
          <t>1CP</t>
        </is>
      </c>
      <c r="AS126" s="515" t="n"/>
      <c r="AT126" s="517" t="n"/>
    </row>
    <row r="127" ht="12.75" customHeight="1" s="667">
      <c r="B127" s="509">
        <f>B126+1</f>
        <v/>
      </c>
      <c r="C127" s="510" t="inlineStr">
        <is>
          <t>61073c</t>
        </is>
      </c>
      <c r="D127" s="699" t="n">
        <v>61073</v>
      </c>
      <c r="E127" s="511">
        <f>IF(D127="","",IFERROR(VLOOKUP(D127,CCN_Library!$A$4:$B$13,2,FALSE),"NOT IN LIBRARY"))</f>
        <v/>
      </c>
      <c r="F127" s="538">
        <f>LEFT(H127,6)</f>
        <v/>
      </c>
      <c r="G127" s="513" t="inlineStr">
        <is>
          <t>E</t>
        </is>
      </c>
      <c r="H127" s="513" t="inlineStr">
        <is>
          <t>M2826101079</t>
        </is>
      </c>
      <c r="I127" s="513" t="inlineStr">
        <is>
          <t>PREV MED TECH</t>
        </is>
      </c>
      <c r="J127" s="513" t="inlineStr">
        <is>
          <t>HM2</t>
        </is>
      </c>
      <c r="K127" s="514" t="inlineStr">
        <is>
          <t>L12A</t>
        </is>
      </c>
      <c r="L127" s="513" t="inlineStr">
        <is>
          <t>L03A</t>
        </is>
      </c>
      <c r="M127" s="513" t="inlineStr">
        <is>
          <t>N</t>
        </is>
      </c>
      <c r="N127" s="513" t="inlineStr">
        <is>
          <t>E</t>
        </is>
      </c>
      <c r="O127" s="513" t="inlineStr">
        <is>
          <t>A</t>
        </is>
      </c>
      <c r="P127" s="513" t="inlineStr">
        <is>
          <t>A</t>
        </is>
      </c>
      <c r="Q127" s="515" t="n"/>
      <c r="R127" s="513" t="inlineStr">
        <is>
          <t>U</t>
        </is>
      </c>
      <c r="S127" s="513" t="inlineStr">
        <is>
          <t>C</t>
        </is>
      </c>
      <c r="T127" s="515" t="n"/>
      <c r="U127" s="1761" t="n">
        <v>0</v>
      </c>
      <c r="V127" s="1761" t="n">
        <v>0</v>
      </c>
      <c r="W127" s="1761" t="n">
        <v>0</v>
      </c>
      <c r="X127" s="1761" t="n">
        <v>0</v>
      </c>
      <c r="Y127" s="1761" t="n">
        <v>0</v>
      </c>
      <c r="Z127" s="1761" t="n">
        <v>0</v>
      </c>
      <c r="AA127" s="1761" t="n">
        <v>1</v>
      </c>
      <c r="AB127" s="1761" t="n">
        <v>0</v>
      </c>
      <c r="AC127" s="1761" t="n">
        <v>0</v>
      </c>
      <c r="AD127" s="1761" t="n">
        <v>0</v>
      </c>
      <c r="AE127" s="1761" t="n">
        <v>0</v>
      </c>
      <c r="AF127" s="1761" t="n">
        <v>0</v>
      </c>
      <c r="AG127" s="1761" t="n">
        <v>0</v>
      </c>
      <c r="AH127" s="1761" t="n">
        <v>0</v>
      </c>
      <c r="AI127" s="1761" t="n">
        <v>0</v>
      </c>
      <c r="AJ127" s="1761" t="n">
        <v>0</v>
      </c>
      <c r="AK127" s="1761" t="n">
        <v>0</v>
      </c>
      <c r="AL127" s="1761" t="n">
        <v>0</v>
      </c>
      <c r="AM127" s="1761" t="n">
        <v>0</v>
      </c>
      <c r="AN127" s="513" t="inlineStr">
        <is>
          <t>MT</t>
        </is>
      </c>
      <c r="AO127" s="513" t="inlineStr">
        <is>
          <t>M29494</t>
        </is>
      </c>
      <c r="AP127" s="513" t="inlineStr">
        <is>
          <t>1</t>
        </is>
      </c>
      <c r="AQ127" s="513" t="inlineStr">
        <is>
          <t>A-M510</t>
        </is>
      </c>
      <c r="AR127" s="513" t="inlineStr">
        <is>
          <t>1CV</t>
        </is>
      </c>
      <c r="AS127" s="515" t="n"/>
      <c r="AT127" s="517" t="n"/>
    </row>
    <row r="128" ht="12.75" customHeight="1" s="667">
      <c r="B128" s="509">
        <f>B127+1</f>
        <v/>
      </c>
      <c r="C128" s="510" t="inlineStr">
        <is>
          <t>61073c</t>
        </is>
      </c>
      <c r="D128" s="699" t="n">
        <v>61073</v>
      </c>
      <c r="E128" s="511">
        <f>IF(D128="","",IFERROR(VLOOKUP(D128,CCN_Library!$A$4:$B$13,2,FALSE),"NOT IN LIBRARY"))</f>
        <v/>
      </c>
      <c r="F128" s="538">
        <f>LEFT(H128,6)</f>
        <v/>
      </c>
      <c r="G128" s="513" t="inlineStr">
        <is>
          <t>E</t>
        </is>
      </c>
      <c r="H128" s="513" t="inlineStr">
        <is>
          <t>M2826101080</t>
        </is>
      </c>
      <c r="I128" s="513" t="inlineStr">
        <is>
          <t>PREV MED TECH</t>
        </is>
      </c>
      <c r="J128" s="513" t="inlineStr">
        <is>
          <t>HM2</t>
        </is>
      </c>
      <c r="K128" s="514" t="inlineStr">
        <is>
          <t>L12A</t>
        </is>
      </c>
      <c r="L128" s="513" t="inlineStr">
        <is>
          <t>L03A</t>
        </is>
      </c>
      <c r="M128" s="513" t="inlineStr">
        <is>
          <t>N</t>
        </is>
      </c>
      <c r="N128" s="513" t="inlineStr">
        <is>
          <t>E</t>
        </is>
      </c>
      <c r="O128" s="513" t="inlineStr">
        <is>
          <t>A</t>
        </is>
      </c>
      <c r="P128" s="513" t="inlineStr">
        <is>
          <t>A</t>
        </is>
      </c>
      <c r="Q128" s="515" t="n"/>
      <c r="R128" s="513" t="inlineStr">
        <is>
          <t>U</t>
        </is>
      </c>
      <c r="S128" s="513" t="inlineStr">
        <is>
          <t>C</t>
        </is>
      </c>
      <c r="T128" s="515" t="n"/>
      <c r="U128" s="1761" t="n">
        <v>0</v>
      </c>
      <c r="V128" s="1761" t="n">
        <v>0</v>
      </c>
      <c r="W128" s="1761" t="n">
        <v>0</v>
      </c>
      <c r="X128" s="1761" t="n">
        <v>0</v>
      </c>
      <c r="Y128" s="1761" t="n">
        <v>0</v>
      </c>
      <c r="Z128" s="1761" t="n">
        <v>0</v>
      </c>
      <c r="AA128" s="1761" t="n">
        <v>1</v>
      </c>
      <c r="AB128" s="1761" t="n">
        <v>0</v>
      </c>
      <c r="AC128" s="1761" t="n">
        <v>0</v>
      </c>
      <c r="AD128" s="1761" t="n">
        <v>0</v>
      </c>
      <c r="AE128" s="1761" t="n">
        <v>0</v>
      </c>
      <c r="AF128" s="1761" t="n">
        <v>0</v>
      </c>
      <c r="AG128" s="1761" t="n">
        <v>0</v>
      </c>
      <c r="AH128" s="1761" t="n">
        <v>0</v>
      </c>
      <c r="AI128" s="1761" t="n">
        <v>0</v>
      </c>
      <c r="AJ128" s="1761" t="n">
        <v>0</v>
      </c>
      <c r="AK128" s="1761" t="n">
        <v>0</v>
      </c>
      <c r="AL128" s="1761" t="n">
        <v>0</v>
      </c>
      <c r="AM128" s="1761" t="n">
        <v>0</v>
      </c>
      <c r="AN128" s="515" t="n"/>
      <c r="AO128" s="515" t="n"/>
      <c r="AP128" s="513" t="inlineStr">
        <is>
          <t>1</t>
        </is>
      </c>
      <c r="AQ128" s="513" t="inlineStr">
        <is>
          <t>A-M510</t>
        </is>
      </c>
      <c r="AR128" s="513" t="inlineStr">
        <is>
          <t>1CP</t>
        </is>
      </c>
      <c r="AS128" s="515" t="n"/>
      <c r="AT128" s="525" t="n"/>
    </row>
    <row r="129" ht="12.75" customHeight="1" s="667">
      <c r="B129" s="509">
        <f>B128+1</f>
        <v/>
      </c>
      <c r="C129" s="510" t="inlineStr">
        <is>
          <t>61073c</t>
        </is>
      </c>
      <c r="D129" s="699" t="n">
        <v>61073</v>
      </c>
      <c r="E129" s="511">
        <f>IF(D129="","",IFERROR(VLOOKUP(D129,CCN_Library!$A$4:$B$13,2,FALSE),"NOT IN LIBRARY"))</f>
        <v/>
      </c>
      <c r="F129" s="538">
        <f>LEFT(H129,6)</f>
        <v/>
      </c>
      <c r="G129" s="513" t="inlineStr">
        <is>
          <t>E</t>
        </is>
      </c>
      <c r="H129" s="513" t="inlineStr">
        <is>
          <t>M2826101081</t>
        </is>
      </c>
      <c r="I129" s="513" t="inlineStr">
        <is>
          <t>PREV MED TECH</t>
        </is>
      </c>
      <c r="J129" s="513" t="inlineStr">
        <is>
          <t>HM2</t>
        </is>
      </c>
      <c r="K129" s="514" t="inlineStr">
        <is>
          <t>L12A</t>
        </is>
      </c>
      <c r="L129" s="513" t="inlineStr">
        <is>
          <t>L03A</t>
        </is>
      </c>
      <c r="M129" s="513" t="inlineStr">
        <is>
          <t>N</t>
        </is>
      </c>
      <c r="N129" s="513" t="inlineStr">
        <is>
          <t>E</t>
        </is>
      </c>
      <c r="O129" s="513" t="inlineStr">
        <is>
          <t>A</t>
        </is>
      </c>
      <c r="P129" s="513" t="inlineStr">
        <is>
          <t>A</t>
        </is>
      </c>
      <c r="Q129" s="515" t="n"/>
      <c r="R129" s="513" t="inlineStr">
        <is>
          <t>U</t>
        </is>
      </c>
      <c r="S129" s="513" t="inlineStr">
        <is>
          <t>C</t>
        </is>
      </c>
      <c r="T129" s="515" t="n"/>
      <c r="U129" s="1761" t="n">
        <v>0</v>
      </c>
      <c r="V129" s="1761" t="n">
        <v>0</v>
      </c>
      <c r="W129" s="1761" t="n">
        <v>0</v>
      </c>
      <c r="X129" s="1761" t="n">
        <v>0</v>
      </c>
      <c r="Y129" s="1761" t="n">
        <v>0</v>
      </c>
      <c r="Z129" s="1761" t="n">
        <v>0</v>
      </c>
      <c r="AA129" s="1761" t="n">
        <v>1</v>
      </c>
      <c r="AB129" s="1761" t="n">
        <v>0</v>
      </c>
      <c r="AC129" s="1761" t="n">
        <v>0</v>
      </c>
      <c r="AD129" s="1761" t="n">
        <v>0</v>
      </c>
      <c r="AE129" s="1761" t="n">
        <v>0</v>
      </c>
      <c r="AF129" s="1761" t="n">
        <v>0</v>
      </c>
      <c r="AG129" s="1761" t="n">
        <v>0</v>
      </c>
      <c r="AH129" s="1761" t="n">
        <v>0</v>
      </c>
      <c r="AI129" s="1761" t="n">
        <v>0</v>
      </c>
      <c r="AJ129" s="1761" t="n">
        <v>0</v>
      </c>
      <c r="AK129" s="1761" t="n">
        <v>0</v>
      </c>
      <c r="AL129" s="1761" t="n">
        <v>0</v>
      </c>
      <c r="AM129" s="1761" t="n">
        <v>0</v>
      </c>
      <c r="AN129" s="515" t="n"/>
      <c r="AO129" s="515" t="n"/>
      <c r="AP129" s="513" t="inlineStr">
        <is>
          <t>1</t>
        </is>
      </c>
      <c r="AQ129" s="513" t="inlineStr">
        <is>
          <t>A-M510</t>
        </is>
      </c>
      <c r="AR129" s="513" t="inlineStr">
        <is>
          <t>1CP</t>
        </is>
      </c>
      <c r="AS129" s="515" t="n"/>
      <c r="AT129" s="517" t="n"/>
    </row>
    <row r="130" ht="12.75" customHeight="1" s="667">
      <c r="B130" s="509">
        <f>B129+1</f>
        <v/>
      </c>
      <c r="C130" s="510" t="inlineStr">
        <is>
          <t>61073c</t>
        </is>
      </c>
      <c r="D130" s="699" t="n">
        <v>61073</v>
      </c>
      <c r="E130" s="511">
        <f>IF(D130="","",IFERROR(VLOOKUP(D130,CCN_Library!$A$4:$B$13,2,FALSE),"NOT IN LIBRARY"))</f>
        <v/>
      </c>
      <c r="F130" s="538">
        <f>LEFT(H130,6)</f>
        <v/>
      </c>
      <c r="G130" s="513" t="inlineStr">
        <is>
          <t>E</t>
        </is>
      </c>
      <c r="H130" s="513" t="inlineStr">
        <is>
          <t>M2826101082</t>
        </is>
      </c>
      <c r="I130" s="513" t="inlineStr">
        <is>
          <t>PREV MED TECH</t>
        </is>
      </c>
      <c r="J130" s="513" t="inlineStr">
        <is>
          <t>HM2</t>
        </is>
      </c>
      <c r="K130" s="514" t="inlineStr">
        <is>
          <t>L12A</t>
        </is>
      </c>
      <c r="L130" s="513" t="inlineStr">
        <is>
          <t>L03A</t>
        </is>
      </c>
      <c r="M130" s="513" t="inlineStr">
        <is>
          <t>N</t>
        </is>
      </c>
      <c r="N130" s="513" t="inlineStr">
        <is>
          <t>E</t>
        </is>
      </c>
      <c r="O130" s="513" t="inlineStr">
        <is>
          <t>A</t>
        </is>
      </c>
      <c r="P130" s="513" t="inlineStr">
        <is>
          <t>A</t>
        </is>
      </c>
      <c r="Q130" s="515" t="n"/>
      <c r="R130" s="513" t="inlineStr">
        <is>
          <t>U</t>
        </is>
      </c>
      <c r="S130" s="513" t="inlineStr">
        <is>
          <t>C</t>
        </is>
      </c>
      <c r="T130" s="515" t="n"/>
      <c r="U130" s="1761" t="n">
        <v>0</v>
      </c>
      <c r="V130" s="1761" t="n">
        <v>0</v>
      </c>
      <c r="W130" s="1761" t="n">
        <v>0</v>
      </c>
      <c r="X130" s="1761" t="n">
        <v>0</v>
      </c>
      <c r="Y130" s="1761" t="n">
        <v>0</v>
      </c>
      <c r="Z130" s="1761" t="n">
        <v>0</v>
      </c>
      <c r="AA130" s="1761" t="n">
        <v>1</v>
      </c>
      <c r="AB130" s="1761" t="n">
        <v>0</v>
      </c>
      <c r="AC130" s="1761" t="n">
        <v>0</v>
      </c>
      <c r="AD130" s="1761" t="n">
        <v>0</v>
      </c>
      <c r="AE130" s="1761" t="n">
        <v>0</v>
      </c>
      <c r="AF130" s="1761" t="n">
        <v>0</v>
      </c>
      <c r="AG130" s="1761" t="n">
        <v>0</v>
      </c>
      <c r="AH130" s="1761" t="n">
        <v>0</v>
      </c>
      <c r="AI130" s="1761" t="n">
        <v>0</v>
      </c>
      <c r="AJ130" s="1761" t="n">
        <v>0</v>
      </c>
      <c r="AK130" s="1761" t="n">
        <v>0</v>
      </c>
      <c r="AL130" s="1761" t="n">
        <v>0</v>
      </c>
      <c r="AM130" s="1761" t="n">
        <v>0</v>
      </c>
      <c r="AN130" s="515" t="n"/>
      <c r="AO130" s="515" t="n"/>
      <c r="AP130" s="513" t="inlineStr">
        <is>
          <t>1</t>
        </is>
      </c>
      <c r="AQ130" s="513" t="inlineStr">
        <is>
          <t>A-M510</t>
        </is>
      </c>
      <c r="AR130" s="513" t="inlineStr">
        <is>
          <t>1CP</t>
        </is>
      </c>
      <c r="AS130" s="515" t="n"/>
      <c r="AT130" s="517" t="n"/>
    </row>
    <row r="131" ht="12.75" customHeight="1" s="667">
      <c r="B131" s="509">
        <f>B130+1</f>
        <v/>
      </c>
      <c r="C131" s="510" t="inlineStr">
        <is>
          <t>61073c</t>
        </is>
      </c>
      <c r="D131" s="699" t="n">
        <v>61073</v>
      </c>
      <c r="E131" s="511">
        <f>IF(D131="","",IFERROR(VLOOKUP(D131,CCN_Library!$A$4:$B$13,2,FALSE),"NOT IN LIBRARY"))</f>
        <v/>
      </c>
      <c r="F131" s="538">
        <f>LEFT(H131,6)</f>
        <v/>
      </c>
      <c r="G131" s="513" t="inlineStr">
        <is>
          <t>E</t>
        </is>
      </c>
      <c r="H131" s="513" t="inlineStr">
        <is>
          <t>M2826101083</t>
        </is>
      </c>
      <c r="I131" s="513" t="inlineStr">
        <is>
          <t>PREV MED TECH</t>
        </is>
      </c>
      <c r="J131" s="513" t="inlineStr">
        <is>
          <t>HM2</t>
        </is>
      </c>
      <c r="K131" s="514" t="inlineStr">
        <is>
          <t>L12A</t>
        </is>
      </c>
      <c r="L131" s="513" t="inlineStr">
        <is>
          <t>L03A</t>
        </is>
      </c>
      <c r="M131" s="513" t="inlineStr">
        <is>
          <t>N</t>
        </is>
      </c>
      <c r="N131" s="513" t="inlineStr">
        <is>
          <t>E</t>
        </is>
      </c>
      <c r="O131" s="513" t="inlineStr">
        <is>
          <t>A</t>
        </is>
      </c>
      <c r="P131" s="513" t="inlineStr">
        <is>
          <t>A</t>
        </is>
      </c>
      <c r="Q131" s="515" t="n"/>
      <c r="R131" s="513" t="inlineStr">
        <is>
          <t>U</t>
        </is>
      </c>
      <c r="S131" s="513" t="inlineStr">
        <is>
          <t>C</t>
        </is>
      </c>
      <c r="T131" s="515" t="n"/>
      <c r="U131" s="1761" t="n">
        <v>0</v>
      </c>
      <c r="V131" s="1761" t="n">
        <v>0</v>
      </c>
      <c r="W131" s="1761" t="n">
        <v>0</v>
      </c>
      <c r="X131" s="1761" t="n">
        <v>0</v>
      </c>
      <c r="Y131" s="1761" t="n">
        <v>0</v>
      </c>
      <c r="Z131" s="1761" t="n">
        <v>0</v>
      </c>
      <c r="AA131" s="1761" t="n">
        <v>1</v>
      </c>
      <c r="AB131" s="1761" t="n">
        <v>0</v>
      </c>
      <c r="AC131" s="1761" t="n">
        <v>0</v>
      </c>
      <c r="AD131" s="1761" t="n">
        <v>0</v>
      </c>
      <c r="AE131" s="1761" t="n">
        <v>0</v>
      </c>
      <c r="AF131" s="1761" t="n">
        <v>0</v>
      </c>
      <c r="AG131" s="1761" t="n">
        <v>0</v>
      </c>
      <c r="AH131" s="1761" t="n">
        <v>0</v>
      </c>
      <c r="AI131" s="1761" t="n">
        <v>0</v>
      </c>
      <c r="AJ131" s="1761" t="n">
        <v>0</v>
      </c>
      <c r="AK131" s="1761" t="n">
        <v>0</v>
      </c>
      <c r="AL131" s="1761" t="n">
        <v>0</v>
      </c>
      <c r="AM131" s="1761" t="n">
        <v>0</v>
      </c>
      <c r="AN131" s="515" t="n"/>
      <c r="AO131" s="515" t="n"/>
      <c r="AP131" s="513" t="inlineStr">
        <is>
          <t>1</t>
        </is>
      </c>
      <c r="AQ131" s="513" t="inlineStr">
        <is>
          <t>A-M510</t>
        </is>
      </c>
      <c r="AR131" s="513" t="inlineStr">
        <is>
          <t>1CP</t>
        </is>
      </c>
      <c r="AS131" s="515" t="n"/>
      <c r="AT131" s="517" t="n"/>
    </row>
    <row r="132" ht="12.75" customHeight="1" s="667">
      <c r="B132" s="509">
        <f>B131+1</f>
        <v/>
      </c>
      <c r="C132" s="510" t="inlineStr">
        <is>
          <t>61073c</t>
        </is>
      </c>
      <c r="D132" s="699" t="n">
        <v>61073</v>
      </c>
      <c r="E132" s="511">
        <f>IF(D132="","",IFERROR(VLOOKUP(D132,CCN_Library!$A$4:$B$13,2,FALSE),"NOT IN LIBRARY"))</f>
        <v/>
      </c>
      <c r="F132" s="538">
        <f>LEFT(H132,6)</f>
        <v/>
      </c>
      <c r="G132" s="513" t="inlineStr">
        <is>
          <t>E</t>
        </is>
      </c>
      <c r="H132" s="513" t="inlineStr">
        <is>
          <t>M2826101084</t>
        </is>
      </c>
      <c r="I132" s="513" t="inlineStr">
        <is>
          <t>PREV MED TECH</t>
        </is>
      </c>
      <c r="J132" s="513" t="inlineStr">
        <is>
          <t>HM2</t>
        </is>
      </c>
      <c r="K132" s="514" t="inlineStr">
        <is>
          <t>L12A</t>
        </is>
      </c>
      <c r="L132" s="513" t="inlineStr">
        <is>
          <t>L03A</t>
        </is>
      </c>
      <c r="M132" s="513" t="inlineStr">
        <is>
          <t>N</t>
        </is>
      </c>
      <c r="N132" s="513" t="inlineStr">
        <is>
          <t>E</t>
        </is>
      </c>
      <c r="O132" s="513" t="inlineStr">
        <is>
          <t>A</t>
        </is>
      </c>
      <c r="P132" s="513" t="inlineStr">
        <is>
          <t>A</t>
        </is>
      </c>
      <c r="Q132" s="515" t="n"/>
      <c r="R132" s="513" t="inlineStr">
        <is>
          <t>U</t>
        </is>
      </c>
      <c r="S132" s="513" t="inlineStr">
        <is>
          <t>C</t>
        </is>
      </c>
      <c r="T132" s="515" t="n"/>
      <c r="U132" s="1761" t="n">
        <v>0</v>
      </c>
      <c r="V132" s="1761" t="n">
        <v>0</v>
      </c>
      <c r="W132" s="1761" t="n">
        <v>0</v>
      </c>
      <c r="X132" s="1761" t="n">
        <v>0</v>
      </c>
      <c r="Y132" s="1761" t="n">
        <v>0</v>
      </c>
      <c r="Z132" s="1761" t="n">
        <v>0</v>
      </c>
      <c r="AA132" s="1761" t="n">
        <v>1</v>
      </c>
      <c r="AB132" s="1761" t="n">
        <v>0</v>
      </c>
      <c r="AC132" s="1761" t="n">
        <v>0</v>
      </c>
      <c r="AD132" s="1761" t="n">
        <v>0</v>
      </c>
      <c r="AE132" s="1761" t="n">
        <v>0</v>
      </c>
      <c r="AF132" s="1761" t="n">
        <v>0</v>
      </c>
      <c r="AG132" s="1761" t="n">
        <v>0</v>
      </c>
      <c r="AH132" s="1761" t="n">
        <v>0</v>
      </c>
      <c r="AI132" s="1761" t="n">
        <v>0</v>
      </c>
      <c r="AJ132" s="1761" t="n">
        <v>0</v>
      </c>
      <c r="AK132" s="1761" t="n">
        <v>0</v>
      </c>
      <c r="AL132" s="1761" t="n">
        <v>0</v>
      </c>
      <c r="AM132" s="1761" t="n">
        <v>0</v>
      </c>
      <c r="AN132" s="515" t="n"/>
      <c r="AO132" s="515" t="n"/>
      <c r="AP132" s="513" t="inlineStr">
        <is>
          <t>1</t>
        </is>
      </c>
      <c r="AQ132" s="513" t="inlineStr">
        <is>
          <t>A-M510</t>
        </is>
      </c>
      <c r="AR132" s="513" t="inlineStr">
        <is>
          <t>1CP</t>
        </is>
      </c>
      <c r="AS132" s="515" t="n"/>
      <c r="AT132" s="517" t="n"/>
    </row>
    <row r="133" ht="12.75" customHeight="1" s="667">
      <c r="B133" s="509">
        <f>B132+1</f>
        <v/>
      </c>
      <c r="C133" s="510" t="inlineStr">
        <is>
          <t>61073c</t>
        </is>
      </c>
      <c r="D133" s="699" t="n">
        <v>61073</v>
      </c>
      <c r="E133" s="511">
        <f>IF(D133="","",IFERROR(VLOOKUP(D133,CCN_Library!$A$4:$B$13,2,FALSE),"NOT IN LIBRARY"))</f>
        <v/>
      </c>
      <c r="F133" s="538">
        <f>LEFT(H133,6)</f>
        <v/>
      </c>
      <c r="G133" s="513" t="inlineStr">
        <is>
          <t>E</t>
        </is>
      </c>
      <c r="H133" s="513" t="inlineStr">
        <is>
          <t>M2826101085</t>
        </is>
      </c>
      <c r="I133" s="513" t="inlineStr">
        <is>
          <t>PREV MED TECH</t>
        </is>
      </c>
      <c r="J133" s="513" t="inlineStr">
        <is>
          <t>HM2</t>
        </is>
      </c>
      <c r="K133" s="514" t="inlineStr">
        <is>
          <t>L12A</t>
        </is>
      </c>
      <c r="L133" s="513" t="inlineStr">
        <is>
          <t>L03A</t>
        </is>
      </c>
      <c r="M133" s="513" t="inlineStr">
        <is>
          <t>N</t>
        </is>
      </c>
      <c r="N133" s="513" t="inlineStr">
        <is>
          <t>E</t>
        </is>
      </c>
      <c r="O133" s="513" t="inlineStr">
        <is>
          <t>A</t>
        </is>
      </c>
      <c r="P133" s="513" t="inlineStr">
        <is>
          <t>A</t>
        </is>
      </c>
      <c r="Q133" s="515" t="n"/>
      <c r="R133" s="513" t="inlineStr">
        <is>
          <t>U</t>
        </is>
      </c>
      <c r="S133" s="513" t="inlineStr">
        <is>
          <t>C</t>
        </is>
      </c>
      <c r="T133" s="515" t="n"/>
      <c r="U133" s="1761" t="n">
        <v>0</v>
      </c>
      <c r="V133" s="1761" t="n">
        <v>0</v>
      </c>
      <c r="W133" s="1761" t="n">
        <v>0</v>
      </c>
      <c r="X133" s="1761" t="n">
        <v>0</v>
      </c>
      <c r="Y133" s="1761" t="n">
        <v>0</v>
      </c>
      <c r="Z133" s="1761" t="n">
        <v>0</v>
      </c>
      <c r="AA133" s="1761" t="n">
        <v>1</v>
      </c>
      <c r="AB133" s="1761" t="n">
        <v>0</v>
      </c>
      <c r="AC133" s="1761" t="n">
        <v>0</v>
      </c>
      <c r="AD133" s="1761" t="n">
        <v>0</v>
      </c>
      <c r="AE133" s="1761" t="n">
        <v>0</v>
      </c>
      <c r="AF133" s="1761" t="n">
        <v>0</v>
      </c>
      <c r="AG133" s="1761" t="n">
        <v>0</v>
      </c>
      <c r="AH133" s="1761" t="n">
        <v>0</v>
      </c>
      <c r="AI133" s="1761" t="n">
        <v>0</v>
      </c>
      <c r="AJ133" s="1761" t="n">
        <v>0</v>
      </c>
      <c r="AK133" s="1761" t="n">
        <v>0</v>
      </c>
      <c r="AL133" s="1761" t="n">
        <v>0</v>
      </c>
      <c r="AM133" s="1761" t="n">
        <v>0</v>
      </c>
      <c r="AN133" s="515" t="n"/>
      <c r="AO133" s="515" t="n"/>
      <c r="AP133" s="513" t="inlineStr">
        <is>
          <t>1</t>
        </is>
      </c>
      <c r="AQ133" s="513" t="inlineStr">
        <is>
          <t>A-M510</t>
        </is>
      </c>
      <c r="AR133" s="513" t="inlineStr">
        <is>
          <t>1CP</t>
        </is>
      </c>
      <c r="AS133" s="515" t="n"/>
      <c r="AT133" s="517" t="n"/>
    </row>
    <row r="134" ht="12.75" customHeight="1" s="667">
      <c r="B134" s="509">
        <f>B133+1</f>
        <v/>
      </c>
      <c r="C134" s="510" t="inlineStr">
        <is>
          <t>61073c</t>
        </is>
      </c>
      <c r="D134" s="699" t="n">
        <v>61073</v>
      </c>
      <c r="E134" s="511">
        <f>IF(D134="","",IFERROR(VLOOKUP(D134,CCN_Library!$A$4:$B$13,2,FALSE),"NOT IN LIBRARY"))</f>
        <v/>
      </c>
      <c r="F134" s="538">
        <f>LEFT(H134,6)</f>
        <v/>
      </c>
      <c r="G134" s="513" t="inlineStr">
        <is>
          <t>E</t>
        </is>
      </c>
      <c r="H134" s="513" t="inlineStr">
        <is>
          <t>M2826101087</t>
        </is>
      </c>
      <c r="I134" s="513" t="inlineStr">
        <is>
          <t>PREV MED TECH</t>
        </is>
      </c>
      <c r="J134" s="513" t="inlineStr">
        <is>
          <t>HM3</t>
        </is>
      </c>
      <c r="K134" s="514" t="inlineStr">
        <is>
          <t>L12A</t>
        </is>
      </c>
      <c r="L134" s="513" t="inlineStr">
        <is>
          <t>L03A</t>
        </is>
      </c>
      <c r="M134" s="513" t="inlineStr">
        <is>
          <t>N</t>
        </is>
      </c>
      <c r="N134" s="513" t="inlineStr">
        <is>
          <t>E</t>
        </is>
      </c>
      <c r="O134" s="513" t="inlineStr">
        <is>
          <t>A</t>
        </is>
      </c>
      <c r="P134" s="513" t="inlineStr">
        <is>
          <t>A</t>
        </is>
      </c>
      <c r="Q134" s="515" t="n"/>
      <c r="R134" s="513" t="inlineStr">
        <is>
          <t>U</t>
        </is>
      </c>
      <c r="S134" s="513" t="inlineStr">
        <is>
          <t>C</t>
        </is>
      </c>
      <c r="T134" s="515" t="n"/>
      <c r="U134" s="1761" t="n">
        <v>0</v>
      </c>
      <c r="V134" s="1761" t="n">
        <v>0</v>
      </c>
      <c r="W134" s="1761" t="n">
        <v>0</v>
      </c>
      <c r="X134" s="1761" t="n">
        <v>0</v>
      </c>
      <c r="Y134" s="1761" t="n">
        <v>0</v>
      </c>
      <c r="Z134" s="1761" t="n">
        <v>0</v>
      </c>
      <c r="AA134" s="1761" t="n">
        <v>1</v>
      </c>
      <c r="AB134" s="1761" t="n">
        <v>0</v>
      </c>
      <c r="AC134" s="1761" t="n">
        <v>0</v>
      </c>
      <c r="AD134" s="1761" t="n">
        <v>0</v>
      </c>
      <c r="AE134" s="1761" t="n">
        <v>0</v>
      </c>
      <c r="AF134" s="1761" t="n">
        <v>0</v>
      </c>
      <c r="AG134" s="1761" t="n">
        <v>0</v>
      </c>
      <c r="AH134" s="1761" t="n">
        <v>0</v>
      </c>
      <c r="AI134" s="1761" t="n">
        <v>0</v>
      </c>
      <c r="AJ134" s="1761" t="n">
        <v>0</v>
      </c>
      <c r="AK134" s="1761" t="n">
        <v>0</v>
      </c>
      <c r="AL134" s="1761" t="n">
        <v>0</v>
      </c>
      <c r="AM134" s="1761" t="n">
        <v>0</v>
      </c>
      <c r="AN134" s="515" t="n"/>
      <c r="AO134" s="515" t="n"/>
      <c r="AP134" s="513" t="inlineStr">
        <is>
          <t>1</t>
        </is>
      </c>
      <c r="AQ134" s="513" t="inlineStr">
        <is>
          <t>A-M510</t>
        </is>
      </c>
      <c r="AR134" s="513" t="inlineStr">
        <is>
          <t>1CP</t>
        </is>
      </c>
      <c r="AS134" s="515" t="n"/>
      <c r="AT134" s="517" t="n"/>
    </row>
    <row r="135" ht="12.75" customHeight="1" s="667">
      <c r="B135" s="509">
        <f>B134+1</f>
        <v/>
      </c>
      <c r="C135" s="510" t="inlineStr">
        <is>
          <t>61073c</t>
        </is>
      </c>
      <c r="D135" s="699" t="n">
        <v>61073</v>
      </c>
      <c r="E135" s="511">
        <f>IF(D135="","",IFERROR(VLOOKUP(D135,CCN_Library!$A$4:$B$13,2,FALSE),"NOT IN LIBRARY"))</f>
        <v/>
      </c>
      <c r="F135" s="538">
        <f>LEFT(H135,6)</f>
        <v/>
      </c>
      <c r="G135" s="513" t="inlineStr">
        <is>
          <t>E</t>
        </is>
      </c>
      <c r="H135" s="513" t="inlineStr">
        <is>
          <t>M2826101088</t>
        </is>
      </c>
      <c r="I135" s="513" t="inlineStr">
        <is>
          <t>PREV MED TECH</t>
        </is>
      </c>
      <c r="J135" s="513" t="inlineStr">
        <is>
          <t>HM3</t>
        </is>
      </c>
      <c r="K135" s="514" t="inlineStr">
        <is>
          <t>L12A</t>
        </is>
      </c>
      <c r="L135" s="513" t="inlineStr">
        <is>
          <t>L03A</t>
        </is>
      </c>
      <c r="M135" s="513" t="inlineStr">
        <is>
          <t>N</t>
        </is>
      </c>
      <c r="N135" s="513" t="inlineStr">
        <is>
          <t>E</t>
        </is>
      </c>
      <c r="O135" s="513" t="inlineStr">
        <is>
          <t>A</t>
        </is>
      </c>
      <c r="P135" s="513" t="inlineStr">
        <is>
          <t>A</t>
        </is>
      </c>
      <c r="Q135" s="515" t="n"/>
      <c r="R135" s="513" t="inlineStr">
        <is>
          <t>U</t>
        </is>
      </c>
      <c r="S135" s="513" t="inlineStr">
        <is>
          <t>C</t>
        </is>
      </c>
      <c r="T135" s="515" t="n"/>
      <c r="U135" s="1761" t="n">
        <v>0</v>
      </c>
      <c r="V135" s="1761" t="n">
        <v>0</v>
      </c>
      <c r="W135" s="1761" t="n">
        <v>0</v>
      </c>
      <c r="X135" s="1761" t="n">
        <v>0</v>
      </c>
      <c r="Y135" s="1761" t="n">
        <v>0</v>
      </c>
      <c r="Z135" s="1761" t="n">
        <v>0</v>
      </c>
      <c r="AA135" s="1761" t="n">
        <v>1</v>
      </c>
      <c r="AB135" s="1761" t="n">
        <v>0</v>
      </c>
      <c r="AC135" s="1761" t="n">
        <v>0</v>
      </c>
      <c r="AD135" s="1761" t="n">
        <v>0</v>
      </c>
      <c r="AE135" s="1761" t="n">
        <v>0</v>
      </c>
      <c r="AF135" s="1761" t="n">
        <v>0</v>
      </c>
      <c r="AG135" s="1761" t="n">
        <v>0</v>
      </c>
      <c r="AH135" s="1761" t="n">
        <v>0</v>
      </c>
      <c r="AI135" s="1761" t="n">
        <v>0</v>
      </c>
      <c r="AJ135" s="1761" t="n">
        <v>0</v>
      </c>
      <c r="AK135" s="1761" t="n">
        <v>0</v>
      </c>
      <c r="AL135" s="1761" t="n">
        <v>0</v>
      </c>
      <c r="AM135" s="1761" t="n">
        <v>0</v>
      </c>
      <c r="AN135" s="515" t="n"/>
      <c r="AO135" s="515" t="n"/>
      <c r="AP135" s="513" t="inlineStr">
        <is>
          <t>1</t>
        </is>
      </c>
      <c r="AQ135" s="513" t="inlineStr">
        <is>
          <t>A-M510</t>
        </is>
      </c>
      <c r="AR135" s="513" t="inlineStr">
        <is>
          <t>1CP</t>
        </is>
      </c>
      <c r="AS135" s="515" t="n"/>
      <c r="AT135" s="517" t="n"/>
    </row>
    <row r="136" ht="12.75" customHeight="1" s="667">
      <c r="B136" s="509">
        <f>B135+1</f>
        <v/>
      </c>
      <c r="C136" s="510" t="inlineStr">
        <is>
          <t>61073c</t>
        </is>
      </c>
      <c r="D136" s="699" t="n">
        <v>61073</v>
      </c>
      <c r="E136" s="511">
        <f>IF(D136="","",IFERROR(VLOOKUP(D136,CCN_Library!$A$4:$B$13,2,FALSE),"NOT IN LIBRARY"))</f>
        <v/>
      </c>
      <c r="F136" s="538">
        <f>LEFT(H136,6)</f>
        <v/>
      </c>
      <c r="G136" s="513" t="inlineStr">
        <is>
          <t>E</t>
        </is>
      </c>
      <c r="H136" s="513" t="inlineStr">
        <is>
          <t>M2826101089</t>
        </is>
      </c>
      <c r="I136" s="513" t="inlineStr">
        <is>
          <t>PREV MED TECH</t>
        </is>
      </c>
      <c r="J136" s="513" t="inlineStr">
        <is>
          <t>HM3</t>
        </is>
      </c>
      <c r="K136" s="514" t="inlineStr">
        <is>
          <t>L12A</t>
        </is>
      </c>
      <c r="L136" s="513" t="inlineStr">
        <is>
          <t>L03A</t>
        </is>
      </c>
      <c r="M136" s="513" t="inlineStr">
        <is>
          <t>N</t>
        </is>
      </c>
      <c r="N136" s="513" t="inlineStr">
        <is>
          <t>E</t>
        </is>
      </c>
      <c r="O136" s="513" t="inlineStr">
        <is>
          <t>A</t>
        </is>
      </c>
      <c r="P136" s="513" t="inlineStr">
        <is>
          <t>A</t>
        </is>
      </c>
      <c r="Q136" s="515" t="n"/>
      <c r="R136" s="513" t="inlineStr">
        <is>
          <t>U</t>
        </is>
      </c>
      <c r="S136" s="513" t="inlineStr">
        <is>
          <t>C</t>
        </is>
      </c>
      <c r="T136" s="515" t="n"/>
      <c r="U136" s="1761" t="n">
        <v>0</v>
      </c>
      <c r="V136" s="1761" t="n">
        <v>0</v>
      </c>
      <c r="W136" s="1761" t="n">
        <v>0</v>
      </c>
      <c r="X136" s="1761" t="n">
        <v>0</v>
      </c>
      <c r="Y136" s="1761" t="n">
        <v>0</v>
      </c>
      <c r="Z136" s="1761" t="n">
        <v>0</v>
      </c>
      <c r="AA136" s="1761" t="n">
        <v>1</v>
      </c>
      <c r="AB136" s="1761" t="n">
        <v>0</v>
      </c>
      <c r="AC136" s="1761" t="n">
        <v>0</v>
      </c>
      <c r="AD136" s="1761" t="n">
        <v>0</v>
      </c>
      <c r="AE136" s="1761" t="n">
        <v>0</v>
      </c>
      <c r="AF136" s="1761" t="n">
        <v>0</v>
      </c>
      <c r="AG136" s="1761" t="n">
        <v>0</v>
      </c>
      <c r="AH136" s="1761" t="n">
        <v>0</v>
      </c>
      <c r="AI136" s="1761" t="n">
        <v>0</v>
      </c>
      <c r="AJ136" s="1761" t="n">
        <v>0</v>
      </c>
      <c r="AK136" s="1761" t="n">
        <v>0</v>
      </c>
      <c r="AL136" s="1761" t="n">
        <v>0</v>
      </c>
      <c r="AM136" s="1761" t="n">
        <v>0</v>
      </c>
      <c r="AN136" s="515" t="n"/>
      <c r="AO136" s="515" t="n"/>
      <c r="AP136" s="513" t="inlineStr">
        <is>
          <t>1</t>
        </is>
      </c>
      <c r="AQ136" s="513" t="inlineStr">
        <is>
          <t>A-M510</t>
        </is>
      </c>
      <c r="AR136" s="513" t="inlineStr">
        <is>
          <t>1CP</t>
        </is>
      </c>
      <c r="AS136" s="515" t="n"/>
      <c r="AT136" s="525" t="n"/>
    </row>
    <row r="137" ht="12.75" customHeight="1" s="667">
      <c r="B137" s="509">
        <f>B136+1</f>
        <v/>
      </c>
      <c r="C137" s="510" t="inlineStr">
        <is>
          <t>61073c</t>
        </is>
      </c>
      <c r="D137" s="699" t="n">
        <v>61073</v>
      </c>
      <c r="E137" s="511">
        <f>IF(D137="","",IFERROR(VLOOKUP(D137,CCN_Library!$A$4:$B$13,2,FALSE),"NOT IN LIBRARY"))</f>
        <v/>
      </c>
      <c r="F137" s="538">
        <f>LEFT(H137,6)</f>
        <v/>
      </c>
      <c r="G137" s="513" t="inlineStr">
        <is>
          <t>E</t>
        </is>
      </c>
      <c r="H137" s="513" t="inlineStr">
        <is>
          <t>M2826101090</t>
        </is>
      </c>
      <c r="I137" s="513" t="inlineStr">
        <is>
          <t>PREV MED TECH</t>
        </is>
      </c>
      <c r="J137" s="513" t="inlineStr">
        <is>
          <t>HM3</t>
        </is>
      </c>
      <c r="K137" s="514" t="inlineStr">
        <is>
          <t>L12A</t>
        </is>
      </c>
      <c r="L137" s="513" t="inlineStr">
        <is>
          <t>L03A</t>
        </is>
      </c>
      <c r="M137" s="513" t="inlineStr">
        <is>
          <t>N</t>
        </is>
      </c>
      <c r="N137" s="513" t="inlineStr">
        <is>
          <t>E</t>
        </is>
      </c>
      <c r="O137" s="513" t="inlineStr">
        <is>
          <t>A</t>
        </is>
      </c>
      <c r="P137" s="513" t="inlineStr">
        <is>
          <t>A</t>
        </is>
      </c>
      <c r="Q137" s="515" t="n"/>
      <c r="R137" s="513" t="inlineStr">
        <is>
          <t>U</t>
        </is>
      </c>
      <c r="S137" s="513" t="inlineStr">
        <is>
          <t>C</t>
        </is>
      </c>
      <c r="T137" s="515" t="n"/>
      <c r="U137" s="1761" t="n">
        <v>0</v>
      </c>
      <c r="V137" s="1761" t="n">
        <v>0</v>
      </c>
      <c r="W137" s="1761" t="n">
        <v>0</v>
      </c>
      <c r="X137" s="1761" t="n">
        <v>0</v>
      </c>
      <c r="Y137" s="1761" t="n">
        <v>0</v>
      </c>
      <c r="Z137" s="1761" t="n">
        <v>0</v>
      </c>
      <c r="AA137" s="1761" t="n">
        <v>1</v>
      </c>
      <c r="AB137" s="1761" t="n">
        <v>0</v>
      </c>
      <c r="AC137" s="1761" t="n">
        <v>0</v>
      </c>
      <c r="AD137" s="1761" t="n">
        <v>0</v>
      </c>
      <c r="AE137" s="1761" t="n">
        <v>0</v>
      </c>
      <c r="AF137" s="1761" t="n">
        <v>0</v>
      </c>
      <c r="AG137" s="1761" t="n">
        <v>0</v>
      </c>
      <c r="AH137" s="1761" t="n">
        <v>0</v>
      </c>
      <c r="AI137" s="1761" t="n">
        <v>0</v>
      </c>
      <c r="AJ137" s="1761" t="n">
        <v>0</v>
      </c>
      <c r="AK137" s="1761" t="n">
        <v>0</v>
      </c>
      <c r="AL137" s="1761" t="n">
        <v>0</v>
      </c>
      <c r="AM137" s="1761" t="n">
        <v>0</v>
      </c>
      <c r="AN137" s="515" t="n"/>
      <c r="AO137" s="515" t="n"/>
      <c r="AP137" s="513" t="inlineStr">
        <is>
          <t>1</t>
        </is>
      </c>
      <c r="AQ137" s="513" t="inlineStr">
        <is>
          <t>A-M510</t>
        </is>
      </c>
      <c r="AR137" s="513" t="inlineStr">
        <is>
          <t>1CP</t>
        </is>
      </c>
      <c r="AS137" s="515" t="n"/>
      <c r="AT137" s="517" t="n"/>
    </row>
    <row r="138" ht="12.75" customHeight="1" s="667">
      <c r="B138" s="509">
        <f>B137+1</f>
        <v/>
      </c>
      <c r="C138" s="510" t="inlineStr">
        <is>
          <t>61073c</t>
        </is>
      </c>
      <c r="D138" s="699" t="n">
        <v>61073</v>
      </c>
      <c r="E138" s="511">
        <f>IF(D138="","",IFERROR(VLOOKUP(D138,CCN_Library!$A$4:$B$13,2,FALSE),"NOT IN LIBRARY"))</f>
        <v/>
      </c>
      <c r="F138" s="538">
        <f>LEFT(H138,6)</f>
        <v/>
      </c>
      <c r="G138" s="513" t="inlineStr">
        <is>
          <t>E</t>
        </is>
      </c>
      <c r="H138" s="513" t="inlineStr">
        <is>
          <t>M2826101091</t>
        </is>
      </c>
      <c r="I138" s="513" t="inlineStr">
        <is>
          <t>PREV MED TECH</t>
        </is>
      </c>
      <c r="J138" s="513" t="inlineStr">
        <is>
          <t>HM3</t>
        </is>
      </c>
      <c r="K138" s="514" t="inlineStr">
        <is>
          <t>L12A</t>
        </is>
      </c>
      <c r="L138" s="513" t="inlineStr">
        <is>
          <t>L03A</t>
        </is>
      </c>
      <c r="M138" s="513" t="inlineStr">
        <is>
          <t>N</t>
        </is>
      </c>
      <c r="N138" s="513" t="inlineStr">
        <is>
          <t>E</t>
        </is>
      </c>
      <c r="O138" s="513" t="inlineStr">
        <is>
          <t>A</t>
        </is>
      </c>
      <c r="P138" s="513" t="inlineStr">
        <is>
          <t>A</t>
        </is>
      </c>
      <c r="Q138" s="515" t="n"/>
      <c r="R138" s="513" t="inlineStr">
        <is>
          <t>U</t>
        </is>
      </c>
      <c r="S138" s="513" t="inlineStr">
        <is>
          <t>C</t>
        </is>
      </c>
      <c r="T138" s="515" t="n"/>
      <c r="U138" s="1761" t="n">
        <v>0</v>
      </c>
      <c r="V138" s="1761" t="n">
        <v>0</v>
      </c>
      <c r="W138" s="1761" t="n">
        <v>0</v>
      </c>
      <c r="X138" s="1761" t="n">
        <v>0</v>
      </c>
      <c r="Y138" s="1761" t="n">
        <v>0</v>
      </c>
      <c r="Z138" s="1761" t="n">
        <v>0</v>
      </c>
      <c r="AA138" s="1761" t="n">
        <v>1</v>
      </c>
      <c r="AB138" s="1761" t="n">
        <v>0</v>
      </c>
      <c r="AC138" s="1761" t="n">
        <v>0</v>
      </c>
      <c r="AD138" s="1761" t="n">
        <v>0</v>
      </c>
      <c r="AE138" s="1761" t="n">
        <v>0</v>
      </c>
      <c r="AF138" s="1761" t="n">
        <v>0</v>
      </c>
      <c r="AG138" s="1761" t="n">
        <v>0</v>
      </c>
      <c r="AH138" s="1761" t="n">
        <v>0</v>
      </c>
      <c r="AI138" s="1761" t="n">
        <v>0</v>
      </c>
      <c r="AJ138" s="1761" t="n">
        <v>0</v>
      </c>
      <c r="AK138" s="1761" t="n">
        <v>0</v>
      </c>
      <c r="AL138" s="1761" t="n">
        <v>0</v>
      </c>
      <c r="AM138" s="1761" t="n">
        <v>0</v>
      </c>
      <c r="AN138" s="515" t="n"/>
      <c r="AO138" s="515" t="n"/>
      <c r="AP138" s="513" t="inlineStr">
        <is>
          <t>1</t>
        </is>
      </c>
      <c r="AQ138" s="513" t="inlineStr">
        <is>
          <t>A-M510</t>
        </is>
      </c>
      <c r="AR138" s="513" t="inlineStr">
        <is>
          <t>1CP</t>
        </is>
      </c>
      <c r="AS138" s="515" t="n"/>
      <c r="AT138" s="517" t="n"/>
    </row>
    <row r="139" ht="12.75" customHeight="1" s="667">
      <c r="B139" s="509">
        <f>B138+1</f>
        <v/>
      </c>
      <c r="C139" s="510" t="inlineStr">
        <is>
          <t>61073c</t>
        </is>
      </c>
      <c r="D139" s="699" t="n">
        <v>61073</v>
      </c>
      <c r="E139" s="511">
        <f>IF(D139="","",IFERROR(VLOOKUP(D139,CCN_Library!$A$4:$B$13,2,FALSE),"NOT IN LIBRARY"))</f>
        <v/>
      </c>
      <c r="F139" s="538">
        <f>LEFT(H139,6)</f>
        <v/>
      </c>
      <c r="G139" s="513" t="inlineStr">
        <is>
          <t>E</t>
        </is>
      </c>
      <c r="H139" s="513" t="inlineStr">
        <is>
          <t>M2826101092</t>
        </is>
      </c>
      <c r="I139" s="513" t="inlineStr">
        <is>
          <t>PREV MED TECH</t>
        </is>
      </c>
      <c r="J139" s="513" t="inlineStr">
        <is>
          <t>HM3</t>
        </is>
      </c>
      <c r="K139" s="514" t="inlineStr">
        <is>
          <t>L12A</t>
        </is>
      </c>
      <c r="L139" s="513" t="inlineStr">
        <is>
          <t>L03A</t>
        </is>
      </c>
      <c r="M139" s="513" t="inlineStr">
        <is>
          <t>N</t>
        </is>
      </c>
      <c r="N139" s="513" t="inlineStr">
        <is>
          <t>E</t>
        </is>
      </c>
      <c r="O139" s="513" t="inlineStr">
        <is>
          <t>A</t>
        </is>
      </c>
      <c r="P139" s="513" t="inlineStr">
        <is>
          <t>A</t>
        </is>
      </c>
      <c r="Q139" s="515" t="n"/>
      <c r="R139" s="513" t="inlineStr">
        <is>
          <t>U</t>
        </is>
      </c>
      <c r="S139" s="513" t="inlineStr">
        <is>
          <t>C</t>
        </is>
      </c>
      <c r="T139" s="515" t="n"/>
      <c r="U139" s="1761" t="n">
        <v>0</v>
      </c>
      <c r="V139" s="1761" t="n">
        <v>0</v>
      </c>
      <c r="W139" s="1761" t="n">
        <v>0</v>
      </c>
      <c r="X139" s="1761" t="n">
        <v>0</v>
      </c>
      <c r="Y139" s="1761" t="n">
        <v>0</v>
      </c>
      <c r="Z139" s="1761" t="n">
        <v>0</v>
      </c>
      <c r="AA139" s="1761" t="n">
        <v>1</v>
      </c>
      <c r="AB139" s="1761" t="n">
        <v>0</v>
      </c>
      <c r="AC139" s="1761" t="n">
        <v>0</v>
      </c>
      <c r="AD139" s="1761" t="n">
        <v>0</v>
      </c>
      <c r="AE139" s="1761" t="n">
        <v>0</v>
      </c>
      <c r="AF139" s="1761" t="n">
        <v>0</v>
      </c>
      <c r="AG139" s="1761" t="n">
        <v>0</v>
      </c>
      <c r="AH139" s="1761" t="n">
        <v>0</v>
      </c>
      <c r="AI139" s="1761" t="n">
        <v>0</v>
      </c>
      <c r="AJ139" s="1761" t="n">
        <v>0</v>
      </c>
      <c r="AK139" s="1761" t="n">
        <v>0</v>
      </c>
      <c r="AL139" s="1761" t="n">
        <v>0</v>
      </c>
      <c r="AM139" s="1761" t="n">
        <v>0</v>
      </c>
      <c r="AN139" s="515" t="n"/>
      <c r="AO139" s="515" t="n"/>
      <c r="AP139" s="513" t="inlineStr">
        <is>
          <t>1</t>
        </is>
      </c>
      <c r="AQ139" s="513" t="inlineStr">
        <is>
          <t>A-M510</t>
        </is>
      </c>
      <c r="AR139" s="513" t="inlineStr">
        <is>
          <t>1CP</t>
        </is>
      </c>
      <c r="AS139" s="515" t="n"/>
      <c r="AT139" s="517" t="n"/>
    </row>
    <row r="140" ht="12.75" customHeight="1" s="667">
      <c r="B140" s="509">
        <f>B139+1</f>
        <v/>
      </c>
      <c r="C140" s="510" t="inlineStr">
        <is>
          <t>61073c</t>
        </is>
      </c>
      <c r="D140" s="699" t="n">
        <v>61073</v>
      </c>
      <c r="E140" s="511">
        <f>IF(D140="","",IFERROR(VLOOKUP(D140,CCN_Library!$A$4:$B$13,2,FALSE),"NOT IN LIBRARY"))</f>
        <v/>
      </c>
      <c r="F140" s="538">
        <f>LEFT(H140,6)</f>
        <v/>
      </c>
      <c r="G140" s="513" t="inlineStr">
        <is>
          <t>E</t>
        </is>
      </c>
      <c r="H140" s="513" t="inlineStr">
        <is>
          <t>M2826101093</t>
        </is>
      </c>
      <c r="I140" s="513" t="inlineStr">
        <is>
          <t>PREV MED TECH</t>
        </is>
      </c>
      <c r="J140" s="513" t="inlineStr">
        <is>
          <t>HM3</t>
        </is>
      </c>
      <c r="K140" s="514" t="inlineStr">
        <is>
          <t>L12A</t>
        </is>
      </c>
      <c r="L140" s="513" t="inlineStr">
        <is>
          <t>L03A</t>
        </is>
      </c>
      <c r="M140" s="513" t="inlineStr">
        <is>
          <t>N</t>
        </is>
      </c>
      <c r="N140" s="513" t="inlineStr">
        <is>
          <t>E</t>
        </is>
      </c>
      <c r="O140" s="513" t="inlineStr">
        <is>
          <t>A</t>
        </is>
      </c>
      <c r="P140" s="513" t="inlineStr">
        <is>
          <t>A</t>
        </is>
      </c>
      <c r="Q140" s="515" t="n"/>
      <c r="R140" s="513" t="inlineStr">
        <is>
          <t>U</t>
        </is>
      </c>
      <c r="S140" s="513" t="inlineStr">
        <is>
          <t>C</t>
        </is>
      </c>
      <c r="T140" s="515" t="n"/>
      <c r="U140" s="1761" t="n">
        <v>0</v>
      </c>
      <c r="V140" s="1761" t="n">
        <v>0</v>
      </c>
      <c r="W140" s="1761" t="n">
        <v>0</v>
      </c>
      <c r="X140" s="1761" t="n">
        <v>0</v>
      </c>
      <c r="Y140" s="1761" t="n">
        <v>0</v>
      </c>
      <c r="Z140" s="1761" t="n">
        <v>0</v>
      </c>
      <c r="AA140" s="1761" t="n">
        <v>1</v>
      </c>
      <c r="AB140" s="1761" t="n">
        <v>0</v>
      </c>
      <c r="AC140" s="1761" t="n">
        <v>0</v>
      </c>
      <c r="AD140" s="1761" t="n">
        <v>0</v>
      </c>
      <c r="AE140" s="1761" t="n">
        <v>0</v>
      </c>
      <c r="AF140" s="1761" t="n">
        <v>0</v>
      </c>
      <c r="AG140" s="1761" t="n">
        <v>0</v>
      </c>
      <c r="AH140" s="1761" t="n">
        <v>0</v>
      </c>
      <c r="AI140" s="1761" t="n">
        <v>0</v>
      </c>
      <c r="AJ140" s="1761" t="n">
        <v>0</v>
      </c>
      <c r="AK140" s="1761" t="n">
        <v>0</v>
      </c>
      <c r="AL140" s="1761" t="n">
        <v>0</v>
      </c>
      <c r="AM140" s="1761" t="n">
        <v>0</v>
      </c>
      <c r="AN140" s="515" t="n"/>
      <c r="AO140" s="515" t="n"/>
      <c r="AP140" s="513" t="inlineStr">
        <is>
          <t>1</t>
        </is>
      </c>
      <c r="AQ140" s="513" t="inlineStr">
        <is>
          <t>A-M510</t>
        </is>
      </c>
      <c r="AR140" s="513" t="inlineStr">
        <is>
          <t>1CP</t>
        </is>
      </c>
      <c r="AS140" s="515" t="n"/>
      <c r="AT140" s="517" t="n"/>
    </row>
    <row r="141" ht="12.75" customHeight="1" s="667">
      <c r="B141" s="509">
        <f>B140+1</f>
        <v/>
      </c>
      <c r="C141" s="510" t="inlineStr">
        <is>
          <t>61073c</t>
        </is>
      </c>
      <c r="D141" s="699" t="n">
        <v>61073</v>
      </c>
      <c r="E141" s="511">
        <f>IF(D141="","",IFERROR(VLOOKUP(D141,CCN_Library!$A$4:$B$13,2,FALSE),"NOT IN LIBRARY"))</f>
        <v/>
      </c>
      <c r="F141" s="538">
        <f>LEFT(H141,6)</f>
        <v/>
      </c>
      <c r="G141" s="513" t="inlineStr">
        <is>
          <t>E</t>
        </is>
      </c>
      <c r="H141" s="513" t="inlineStr">
        <is>
          <t>M2826101094</t>
        </is>
      </c>
      <c r="I141" s="513" t="inlineStr">
        <is>
          <t>PREV MED TECH</t>
        </is>
      </c>
      <c r="J141" s="513" t="inlineStr">
        <is>
          <t>HM3</t>
        </is>
      </c>
      <c r="K141" s="514" t="inlineStr">
        <is>
          <t>L12A</t>
        </is>
      </c>
      <c r="L141" s="513" t="inlineStr">
        <is>
          <t>L03A</t>
        </is>
      </c>
      <c r="M141" s="513" t="inlineStr">
        <is>
          <t>N</t>
        </is>
      </c>
      <c r="N141" s="513" t="inlineStr">
        <is>
          <t>E</t>
        </is>
      </c>
      <c r="O141" s="513" t="inlineStr">
        <is>
          <t>A</t>
        </is>
      </c>
      <c r="P141" s="513" t="inlineStr">
        <is>
          <t>A</t>
        </is>
      </c>
      <c r="Q141" s="515" t="n"/>
      <c r="R141" s="513" t="inlineStr">
        <is>
          <t>U</t>
        </is>
      </c>
      <c r="S141" s="513" t="inlineStr">
        <is>
          <t>C</t>
        </is>
      </c>
      <c r="T141" s="515" t="n"/>
      <c r="U141" s="1761" t="n">
        <v>0</v>
      </c>
      <c r="V141" s="1761" t="n">
        <v>0</v>
      </c>
      <c r="W141" s="1761" t="n">
        <v>0</v>
      </c>
      <c r="X141" s="1761" t="n">
        <v>0</v>
      </c>
      <c r="Y141" s="1761" t="n">
        <v>0</v>
      </c>
      <c r="Z141" s="1761" t="n">
        <v>0</v>
      </c>
      <c r="AA141" s="1761" t="n">
        <v>1</v>
      </c>
      <c r="AB141" s="1761" t="n">
        <v>0</v>
      </c>
      <c r="AC141" s="1761" t="n">
        <v>0</v>
      </c>
      <c r="AD141" s="1761" t="n">
        <v>0</v>
      </c>
      <c r="AE141" s="1761" t="n">
        <v>0</v>
      </c>
      <c r="AF141" s="1761" t="n">
        <v>0</v>
      </c>
      <c r="AG141" s="1761" t="n">
        <v>0</v>
      </c>
      <c r="AH141" s="1761" t="n">
        <v>0</v>
      </c>
      <c r="AI141" s="1761" t="n">
        <v>0</v>
      </c>
      <c r="AJ141" s="1761" t="n">
        <v>0</v>
      </c>
      <c r="AK141" s="1761" t="n">
        <v>0</v>
      </c>
      <c r="AL141" s="1761" t="n">
        <v>0</v>
      </c>
      <c r="AM141" s="1761" t="n">
        <v>0</v>
      </c>
      <c r="AN141" s="515" t="n"/>
      <c r="AO141" s="515" t="n"/>
      <c r="AP141" s="513" t="inlineStr">
        <is>
          <t>1</t>
        </is>
      </c>
      <c r="AQ141" s="513" t="inlineStr">
        <is>
          <t>A-M510</t>
        </is>
      </c>
      <c r="AR141" s="513" t="inlineStr">
        <is>
          <t>1CP</t>
        </is>
      </c>
      <c r="AS141" s="515" t="n"/>
      <c r="AT141" s="517" t="n"/>
    </row>
    <row r="142" ht="12.75" customHeight="1" s="667">
      <c r="B142" s="509">
        <f>B141+1</f>
        <v/>
      </c>
      <c r="C142" s="510" t="inlineStr">
        <is>
          <t>61073c</t>
        </is>
      </c>
      <c r="D142" s="699" t="n">
        <v>61073</v>
      </c>
      <c r="E142" s="511">
        <f>IF(D142="","",IFERROR(VLOOKUP(D142,CCN_Library!$A$4:$B$13,2,FALSE),"NOT IN LIBRARY"))</f>
        <v/>
      </c>
      <c r="F142" s="538">
        <f>LEFT(H142,6)</f>
        <v/>
      </c>
      <c r="G142" s="513" t="inlineStr">
        <is>
          <t>E</t>
        </is>
      </c>
      <c r="H142" s="513" t="inlineStr">
        <is>
          <t>M2826101095</t>
        </is>
      </c>
      <c r="I142" s="513" t="inlineStr">
        <is>
          <t>PREV MED TECH</t>
        </is>
      </c>
      <c r="J142" s="513" t="inlineStr">
        <is>
          <t>HM3</t>
        </is>
      </c>
      <c r="K142" s="514" t="inlineStr">
        <is>
          <t>L12A</t>
        </is>
      </c>
      <c r="L142" s="513" t="inlineStr">
        <is>
          <t>L03A</t>
        </is>
      </c>
      <c r="M142" s="513" t="inlineStr">
        <is>
          <t>N</t>
        </is>
      </c>
      <c r="N142" s="513" t="inlineStr">
        <is>
          <t>E</t>
        </is>
      </c>
      <c r="O142" s="513" t="inlineStr">
        <is>
          <t>A</t>
        </is>
      </c>
      <c r="P142" s="513" t="inlineStr">
        <is>
          <t>A</t>
        </is>
      </c>
      <c r="Q142" s="515" t="n"/>
      <c r="R142" s="513" t="inlineStr">
        <is>
          <t>U</t>
        </is>
      </c>
      <c r="S142" s="513" t="inlineStr">
        <is>
          <t>C</t>
        </is>
      </c>
      <c r="T142" s="515" t="n"/>
      <c r="U142" s="1761" t="n">
        <v>0</v>
      </c>
      <c r="V142" s="1761" t="n">
        <v>0</v>
      </c>
      <c r="W142" s="1761" t="n">
        <v>0</v>
      </c>
      <c r="X142" s="1761" t="n">
        <v>0</v>
      </c>
      <c r="Y142" s="1761" t="n">
        <v>0</v>
      </c>
      <c r="Z142" s="1761" t="n">
        <v>0</v>
      </c>
      <c r="AA142" s="1761" t="n">
        <v>1</v>
      </c>
      <c r="AB142" s="1761" t="n">
        <v>0</v>
      </c>
      <c r="AC142" s="1761" t="n">
        <v>0</v>
      </c>
      <c r="AD142" s="1761" t="n">
        <v>0</v>
      </c>
      <c r="AE142" s="1761" t="n">
        <v>0</v>
      </c>
      <c r="AF142" s="1761" t="n">
        <v>0</v>
      </c>
      <c r="AG142" s="1761" t="n">
        <v>0</v>
      </c>
      <c r="AH142" s="1761" t="n">
        <v>0</v>
      </c>
      <c r="AI142" s="1761" t="n">
        <v>0</v>
      </c>
      <c r="AJ142" s="1761" t="n">
        <v>0</v>
      </c>
      <c r="AK142" s="1761" t="n">
        <v>0</v>
      </c>
      <c r="AL142" s="1761" t="n">
        <v>0</v>
      </c>
      <c r="AM142" s="1761" t="n">
        <v>0</v>
      </c>
      <c r="AN142" s="515" t="n"/>
      <c r="AO142" s="515" t="n"/>
      <c r="AP142" s="513" t="inlineStr">
        <is>
          <t>1</t>
        </is>
      </c>
      <c r="AQ142" s="513" t="inlineStr">
        <is>
          <t>A-M510</t>
        </is>
      </c>
      <c r="AR142" s="513" t="inlineStr">
        <is>
          <t>1CP</t>
        </is>
      </c>
      <c r="AS142" s="515" t="n"/>
      <c r="AT142" s="517" t="n"/>
    </row>
    <row r="143" ht="12.75" customHeight="1" s="667">
      <c r="B143" s="509">
        <f>B142+1</f>
        <v/>
      </c>
      <c r="C143" s="510" t="inlineStr">
        <is>
          <t>61073c</t>
        </is>
      </c>
      <c r="D143" s="699" t="n">
        <v>61073</v>
      </c>
      <c r="E143" s="511">
        <f>IF(D143="","",IFERROR(VLOOKUP(D143,CCN_Library!$A$4:$B$13,2,FALSE),"NOT IN LIBRARY"))</f>
        <v/>
      </c>
      <c r="F143" s="538">
        <f>LEFT(H143,6)</f>
        <v/>
      </c>
      <c r="G143" s="513" t="inlineStr">
        <is>
          <t>E</t>
        </is>
      </c>
      <c r="H143" s="513" t="inlineStr">
        <is>
          <t>M2826101096</t>
        </is>
      </c>
      <c r="I143" s="513" t="inlineStr">
        <is>
          <t>PREV MED TECH</t>
        </is>
      </c>
      <c r="J143" s="513" t="inlineStr">
        <is>
          <t>HM3</t>
        </is>
      </c>
      <c r="K143" s="514" t="inlineStr">
        <is>
          <t>L12A</t>
        </is>
      </c>
      <c r="L143" s="513" t="inlineStr">
        <is>
          <t>L03A</t>
        </is>
      </c>
      <c r="M143" s="513" t="inlineStr">
        <is>
          <t>N</t>
        </is>
      </c>
      <c r="N143" s="513" t="inlineStr">
        <is>
          <t>E</t>
        </is>
      </c>
      <c r="O143" s="513" t="inlineStr">
        <is>
          <t>A</t>
        </is>
      </c>
      <c r="P143" s="513" t="inlineStr">
        <is>
          <t>A</t>
        </is>
      </c>
      <c r="Q143" s="515" t="n"/>
      <c r="R143" s="513" t="inlineStr">
        <is>
          <t>U</t>
        </is>
      </c>
      <c r="S143" s="513" t="inlineStr">
        <is>
          <t>C</t>
        </is>
      </c>
      <c r="T143" s="515" t="n"/>
      <c r="U143" s="1761" t="n">
        <v>0</v>
      </c>
      <c r="V143" s="1761" t="n">
        <v>0</v>
      </c>
      <c r="W143" s="1761" t="n">
        <v>0</v>
      </c>
      <c r="X143" s="1761" t="n">
        <v>0</v>
      </c>
      <c r="Y143" s="1761" t="n">
        <v>0</v>
      </c>
      <c r="Z143" s="1761" t="n">
        <v>0</v>
      </c>
      <c r="AA143" s="1761" t="n">
        <v>1</v>
      </c>
      <c r="AB143" s="1761" t="n">
        <v>0</v>
      </c>
      <c r="AC143" s="1761" t="n">
        <v>0</v>
      </c>
      <c r="AD143" s="1761" t="n">
        <v>0</v>
      </c>
      <c r="AE143" s="1761" t="n">
        <v>0</v>
      </c>
      <c r="AF143" s="1761" t="n">
        <v>0</v>
      </c>
      <c r="AG143" s="1761" t="n">
        <v>0</v>
      </c>
      <c r="AH143" s="1761" t="n">
        <v>0</v>
      </c>
      <c r="AI143" s="1761" t="n">
        <v>0</v>
      </c>
      <c r="AJ143" s="1761" t="n">
        <v>0</v>
      </c>
      <c r="AK143" s="1761" t="n">
        <v>0</v>
      </c>
      <c r="AL143" s="1761" t="n">
        <v>0</v>
      </c>
      <c r="AM143" s="1761" t="n">
        <v>0</v>
      </c>
      <c r="AN143" s="515" t="n"/>
      <c r="AO143" s="515" t="n"/>
      <c r="AP143" s="513" t="inlineStr">
        <is>
          <t>1</t>
        </is>
      </c>
      <c r="AQ143" s="513" t="inlineStr">
        <is>
          <t>A-M510</t>
        </is>
      </c>
      <c r="AR143" s="513" t="inlineStr">
        <is>
          <t>1CP</t>
        </is>
      </c>
      <c r="AS143" s="515" t="n"/>
      <c r="AT143" s="517" t="n"/>
    </row>
    <row r="144" ht="12.75" customHeight="1" s="667">
      <c r="B144" s="509">
        <f>B143+1</f>
        <v/>
      </c>
      <c r="C144" s="510" t="inlineStr">
        <is>
          <t>61073c</t>
        </is>
      </c>
      <c r="D144" s="699" t="n">
        <v>61073</v>
      </c>
      <c r="E144" s="511">
        <f>IF(D144="","",IFERROR(VLOOKUP(D144,CCN_Library!$A$4:$B$13,2,FALSE),"NOT IN LIBRARY"))</f>
        <v/>
      </c>
      <c r="F144" s="538">
        <f>LEFT(H144,6)</f>
        <v/>
      </c>
      <c r="G144" s="513" t="inlineStr">
        <is>
          <t>E</t>
        </is>
      </c>
      <c r="H144" s="513" t="inlineStr">
        <is>
          <t>M2826101097</t>
        </is>
      </c>
      <c r="I144" s="513" t="inlineStr">
        <is>
          <t>PREV MED TECH</t>
        </is>
      </c>
      <c r="J144" s="513" t="inlineStr">
        <is>
          <t>HM3</t>
        </is>
      </c>
      <c r="K144" s="514" t="inlineStr">
        <is>
          <t>L12A</t>
        </is>
      </c>
      <c r="L144" s="513" t="inlineStr">
        <is>
          <t>L03A</t>
        </is>
      </c>
      <c r="M144" s="513" t="inlineStr">
        <is>
          <t>N</t>
        </is>
      </c>
      <c r="N144" s="513" t="inlineStr">
        <is>
          <t>E</t>
        </is>
      </c>
      <c r="O144" s="513" t="inlineStr">
        <is>
          <t>A</t>
        </is>
      </c>
      <c r="P144" s="513" t="inlineStr">
        <is>
          <t>A</t>
        </is>
      </c>
      <c r="Q144" s="515" t="n"/>
      <c r="R144" s="513" t="inlineStr">
        <is>
          <t>U</t>
        </is>
      </c>
      <c r="S144" s="513" t="inlineStr">
        <is>
          <t>C</t>
        </is>
      </c>
      <c r="T144" s="515" t="n"/>
      <c r="U144" s="1761" t="n">
        <v>0</v>
      </c>
      <c r="V144" s="1761" t="n">
        <v>0</v>
      </c>
      <c r="W144" s="1761" t="n">
        <v>0</v>
      </c>
      <c r="X144" s="1761" t="n">
        <v>0</v>
      </c>
      <c r="Y144" s="1761" t="n">
        <v>0</v>
      </c>
      <c r="Z144" s="1761" t="n">
        <v>0</v>
      </c>
      <c r="AA144" s="1761" t="n">
        <v>1</v>
      </c>
      <c r="AB144" s="1761" t="n">
        <v>0</v>
      </c>
      <c r="AC144" s="1761" t="n">
        <v>0</v>
      </c>
      <c r="AD144" s="1761" t="n">
        <v>0</v>
      </c>
      <c r="AE144" s="1761" t="n">
        <v>0</v>
      </c>
      <c r="AF144" s="1761" t="n">
        <v>0</v>
      </c>
      <c r="AG144" s="1761" t="n">
        <v>0</v>
      </c>
      <c r="AH144" s="1761" t="n">
        <v>0</v>
      </c>
      <c r="AI144" s="1761" t="n">
        <v>0</v>
      </c>
      <c r="AJ144" s="1761" t="n">
        <v>0</v>
      </c>
      <c r="AK144" s="1761" t="n">
        <v>0</v>
      </c>
      <c r="AL144" s="1761" t="n">
        <v>0</v>
      </c>
      <c r="AM144" s="1761" t="n">
        <v>0</v>
      </c>
      <c r="AN144" s="515" t="n"/>
      <c r="AO144" s="515" t="n"/>
      <c r="AP144" s="513" t="inlineStr">
        <is>
          <t>1</t>
        </is>
      </c>
      <c r="AQ144" s="513" t="inlineStr">
        <is>
          <t>A-M510</t>
        </is>
      </c>
      <c r="AR144" s="513" t="inlineStr">
        <is>
          <t>1CP</t>
        </is>
      </c>
      <c r="AS144" s="515" t="n"/>
      <c r="AT144" s="517" t="n"/>
    </row>
    <row r="145" ht="12.75" customHeight="1" s="667">
      <c r="B145" s="509">
        <f>B144+1</f>
        <v/>
      </c>
      <c r="C145" s="510" t="inlineStr">
        <is>
          <t>61073c</t>
        </is>
      </c>
      <c r="D145" s="699" t="n">
        <v>61073</v>
      </c>
      <c r="E145" s="511">
        <f>IF(D145="","",IFERROR(VLOOKUP(D145,CCN_Library!$A$4:$B$13,2,FALSE),"NOT IN LIBRARY"))</f>
        <v/>
      </c>
      <c r="F145" s="538">
        <f>LEFT(H145,6)</f>
        <v/>
      </c>
      <c r="G145" s="513" t="inlineStr">
        <is>
          <t>E</t>
        </is>
      </c>
      <c r="H145" s="513" t="inlineStr">
        <is>
          <t>M2826101098</t>
        </is>
      </c>
      <c r="I145" s="513" t="inlineStr">
        <is>
          <t>FLD MED TECH</t>
        </is>
      </c>
      <c r="J145" s="513" t="inlineStr">
        <is>
          <t>HM3</t>
        </is>
      </c>
      <c r="K145" s="514" t="inlineStr">
        <is>
          <t>L03A</t>
        </is>
      </c>
      <c r="L145" s="513" t="inlineStr">
        <is>
          <t>L03A</t>
        </is>
      </c>
      <c r="M145" s="513" t="inlineStr">
        <is>
          <t>N</t>
        </is>
      </c>
      <c r="N145" s="513" t="inlineStr">
        <is>
          <t>E</t>
        </is>
      </c>
      <c r="O145" s="513" t="inlineStr">
        <is>
          <t>A</t>
        </is>
      </c>
      <c r="P145" s="513" t="inlineStr">
        <is>
          <t>A</t>
        </is>
      </c>
      <c r="Q145" s="515" t="n"/>
      <c r="R145" s="513" t="inlineStr">
        <is>
          <t>U</t>
        </is>
      </c>
      <c r="S145" s="513" t="inlineStr">
        <is>
          <t>C</t>
        </is>
      </c>
      <c r="T145" s="515" t="n"/>
      <c r="U145" s="1761" t="n">
        <v>0</v>
      </c>
      <c r="V145" s="1761" t="n">
        <v>0</v>
      </c>
      <c r="W145" s="1761" t="n">
        <v>0</v>
      </c>
      <c r="X145" s="1761" t="n">
        <v>0</v>
      </c>
      <c r="Y145" s="1761" t="n">
        <v>0</v>
      </c>
      <c r="Z145" s="1761" t="n">
        <v>0</v>
      </c>
      <c r="AA145" s="1761" t="n">
        <v>1</v>
      </c>
      <c r="AB145" s="1761" t="n">
        <v>0</v>
      </c>
      <c r="AC145" s="1761" t="n">
        <v>0</v>
      </c>
      <c r="AD145" s="1761" t="n">
        <v>0</v>
      </c>
      <c r="AE145" s="1761" t="n">
        <v>0</v>
      </c>
      <c r="AF145" s="1761" t="n">
        <v>0</v>
      </c>
      <c r="AG145" s="1761" t="n">
        <v>0</v>
      </c>
      <c r="AH145" s="1761" t="n">
        <v>0</v>
      </c>
      <c r="AI145" s="1761" t="n">
        <v>0</v>
      </c>
      <c r="AJ145" s="1761" t="n">
        <v>0</v>
      </c>
      <c r="AK145" s="1761" t="n">
        <v>0</v>
      </c>
      <c r="AL145" s="1761" t="n">
        <v>0</v>
      </c>
      <c r="AM145" s="1761" t="n">
        <v>0</v>
      </c>
      <c r="AN145" s="515" t="n"/>
      <c r="AO145" s="515" t="n"/>
      <c r="AP145" s="513" t="inlineStr">
        <is>
          <t>1</t>
        </is>
      </c>
      <c r="AQ145" s="513" t="inlineStr">
        <is>
          <t>A-M510</t>
        </is>
      </c>
      <c r="AR145" s="513" t="inlineStr">
        <is>
          <t>1CP</t>
        </is>
      </c>
      <c r="AS145" s="515" t="n"/>
      <c r="AT145" s="517" t="n"/>
    </row>
    <row r="146" ht="12.75" customHeight="1" s="667">
      <c r="B146" s="509">
        <f>B145+1</f>
        <v/>
      </c>
      <c r="C146" s="510" t="inlineStr">
        <is>
          <t>61073c</t>
        </is>
      </c>
      <c r="D146" s="699" t="n">
        <v>61073</v>
      </c>
      <c r="E146" s="511">
        <f>IF(D146="","",IFERROR(VLOOKUP(D146,CCN_Library!$A$4:$B$13,2,FALSE),"NOT IN LIBRARY"))</f>
        <v/>
      </c>
      <c r="F146" s="538">
        <f>LEFT(H146,6)</f>
        <v/>
      </c>
      <c r="G146" s="513" t="inlineStr">
        <is>
          <t>E</t>
        </is>
      </c>
      <c r="H146" s="513" t="inlineStr">
        <is>
          <t>M2826101099</t>
        </is>
      </c>
      <c r="I146" s="513" t="inlineStr">
        <is>
          <t>FLD MED TECH</t>
        </is>
      </c>
      <c r="J146" s="513" t="inlineStr">
        <is>
          <t>HM3</t>
        </is>
      </c>
      <c r="K146" s="514" t="inlineStr">
        <is>
          <t>L03A</t>
        </is>
      </c>
      <c r="L146" s="513" t="inlineStr">
        <is>
          <t>L03A</t>
        </is>
      </c>
      <c r="M146" s="513" t="inlineStr">
        <is>
          <t>N</t>
        </is>
      </c>
      <c r="N146" s="513" t="inlineStr">
        <is>
          <t>E</t>
        </is>
      </c>
      <c r="O146" s="513" t="inlineStr">
        <is>
          <t>A</t>
        </is>
      </c>
      <c r="P146" s="513" t="inlineStr">
        <is>
          <t>A</t>
        </is>
      </c>
      <c r="Q146" s="515" t="n"/>
      <c r="R146" s="513" t="inlineStr">
        <is>
          <t>U</t>
        </is>
      </c>
      <c r="S146" s="513" t="inlineStr">
        <is>
          <t>C</t>
        </is>
      </c>
      <c r="T146" s="515" t="n"/>
      <c r="U146" s="1761" t="n">
        <v>0</v>
      </c>
      <c r="V146" s="1761" t="n">
        <v>0</v>
      </c>
      <c r="W146" s="1761" t="n">
        <v>0</v>
      </c>
      <c r="X146" s="1761" t="n">
        <v>0</v>
      </c>
      <c r="Y146" s="1761" t="n">
        <v>0</v>
      </c>
      <c r="Z146" s="1761" t="n">
        <v>0</v>
      </c>
      <c r="AA146" s="1761" t="n">
        <v>1</v>
      </c>
      <c r="AB146" s="1761" t="n">
        <v>0</v>
      </c>
      <c r="AC146" s="1761" t="n">
        <v>0</v>
      </c>
      <c r="AD146" s="1761" t="n">
        <v>0</v>
      </c>
      <c r="AE146" s="1761" t="n">
        <v>0</v>
      </c>
      <c r="AF146" s="1761" t="n">
        <v>0</v>
      </c>
      <c r="AG146" s="1761" t="n">
        <v>0</v>
      </c>
      <c r="AH146" s="1761" t="n">
        <v>0</v>
      </c>
      <c r="AI146" s="1761" t="n">
        <v>0</v>
      </c>
      <c r="AJ146" s="1761" t="n">
        <v>0</v>
      </c>
      <c r="AK146" s="1761" t="n">
        <v>0</v>
      </c>
      <c r="AL146" s="1761" t="n">
        <v>0</v>
      </c>
      <c r="AM146" s="1761" t="n">
        <v>0</v>
      </c>
      <c r="AN146" s="515" t="n"/>
      <c r="AO146" s="515" t="n"/>
      <c r="AP146" s="513" t="inlineStr">
        <is>
          <t>1</t>
        </is>
      </c>
      <c r="AQ146" s="513" t="inlineStr">
        <is>
          <t>A-M510</t>
        </is>
      </c>
      <c r="AR146" s="513" t="inlineStr">
        <is>
          <t>1CP</t>
        </is>
      </c>
      <c r="AS146" s="515" t="n"/>
      <c r="AT146" s="517" t="n"/>
    </row>
    <row r="147" ht="12.75" customHeight="1" s="667">
      <c r="B147" s="709">
        <f>B146+1</f>
        <v/>
      </c>
      <c r="C147" s="701" t="inlineStr">
        <is>
          <t>61073o</t>
        </is>
      </c>
      <c r="D147" s="519" t="n">
        <v>61073</v>
      </c>
      <c r="E147" s="519" t="n"/>
      <c r="F147" s="520">
        <f>LEFT(H147,6)</f>
        <v/>
      </c>
      <c r="G147" s="521" t="inlineStr">
        <is>
          <t>C</t>
        </is>
      </c>
      <c r="H147" s="521" t="inlineStr">
        <is>
          <t>M2826101100</t>
        </is>
      </c>
      <c r="I147" s="521" t="inlineStr">
        <is>
          <t>COMBAT STRESS PLATOON</t>
        </is>
      </c>
      <c r="J147" s="522" t="n"/>
      <c r="K147" s="522" t="n"/>
      <c r="L147" s="522" t="n"/>
      <c r="M147" s="522" t="n"/>
      <c r="N147" s="522" t="n"/>
      <c r="O147" s="522" t="n"/>
      <c r="P147" s="522" t="n"/>
      <c r="Q147" s="522" t="n"/>
      <c r="R147" s="522" t="n"/>
      <c r="S147" s="522" t="n"/>
      <c r="T147" s="522" t="n"/>
      <c r="U147" s="1762" t="n">
        <v>0</v>
      </c>
      <c r="V147" s="1762" t="n">
        <v>0</v>
      </c>
      <c r="W147" s="1762" t="n">
        <v>0</v>
      </c>
      <c r="X147" s="1762" t="n">
        <v>0</v>
      </c>
      <c r="Y147" s="1762" t="n">
        <v>0</v>
      </c>
      <c r="Z147" s="1762" t="n">
        <v>0</v>
      </c>
      <c r="AA147" s="1762" t="n">
        <v>0</v>
      </c>
      <c r="AB147" s="1762" t="n">
        <v>0</v>
      </c>
      <c r="AC147" s="1762" t="n">
        <v>0</v>
      </c>
      <c r="AD147" s="1762" t="n">
        <v>0</v>
      </c>
      <c r="AE147" s="1762" t="n">
        <v>0</v>
      </c>
      <c r="AF147" s="1762" t="n">
        <v>0</v>
      </c>
      <c r="AG147" s="1762" t="n">
        <v>0</v>
      </c>
      <c r="AH147" s="1762" t="n">
        <v>0</v>
      </c>
      <c r="AI147" s="1762" t="n">
        <v>0</v>
      </c>
      <c r="AJ147" s="1762" t="n">
        <v>0</v>
      </c>
      <c r="AK147" s="1762" t="n">
        <v>0</v>
      </c>
      <c r="AL147" s="1762" t="n">
        <v>0</v>
      </c>
      <c r="AM147" s="1762" t="n">
        <v>0</v>
      </c>
      <c r="AN147" s="522" t="n"/>
      <c r="AO147" s="522" t="n"/>
      <c r="AP147" s="522" t="n"/>
      <c r="AQ147" s="522" t="n"/>
      <c r="AR147" s="522" t="n"/>
      <c r="AS147" s="522" t="n"/>
      <c r="AT147" s="524" t="n"/>
    </row>
    <row r="148" ht="12.75" customHeight="1" s="667">
      <c r="B148" s="709">
        <f>B147+1</f>
        <v/>
      </c>
      <c r="C148" s="701" t="inlineStr">
        <is>
          <t>61073o</t>
        </is>
      </c>
      <c r="D148" s="519" t="n">
        <v>61073</v>
      </c>
      <c r="E148" s="519" t="n"/>
      <c r="F148" s="520">
        <f>LEFT(H148,6)</f>
        <v/>
      </c>
      <c r="G148" s="521" t="inlineStr">
        <is>
          <t>D</t>
        </is>
      </c>
      <c r="H148" s="521" t="inlineStr">
        <is>
          <t>M2826101101</t>
        </is>
      </c>
      <c r="I148" s="521" t="inlineStr">
        <is>
          <t>TEAM 1</t>
        </is>
      </c>
      <c r="J148" s="522" t="n"/>
      <c r="K148" s="522" t="n"/>
      <c r="L148" s="522" t="n"/>
      <c r="M148" s="522" t="n"/>
      <c r="N148" s="522" t="n"/>
      <c r="O148" s="522" t="n"/>
      <c r="P148" s="522" t="n"/>
      <c r="Q148" s="522" t="n"/>
      <c r="R148" s="522" t="n"/>
      <c r="S148" s="522" t="n"/>
      <c r="T148" s="522" t="n"/>
      <c r="U148" s="1762" t="n">
        <v>0</v>
      </c>
      <c r="V148" s="1762" t="n">
        <v>0</v>
      </c>
      <c r="W148" s="1762" t="n">
        <v>0</v>
      </c>
      <c r="X148" s="1762" t="n">
        <v>0</v>
      </c>
      <c r="Y148" s="1762" t="n">
        <v>0</v>
      </c>
      <c r="Z148" s="1762" t="n">
        <v>0</v>
      </c>
      <c r="AA148" s="1762" t="n">
        <v>0</v>
      </c>
      <c r="AB148" s="1762" t="n">
        <v>0</v>
      </c>
      <c r="AC148" s="1762" t="n">
        <v>0</v>
      </c>
      <c r="AD148" s="1762" t="n">
        <v>0</v>
      </c>
      <c r="AE148" s="1762" t="n">
        <v>0</v>
      </c>
      <c r="AF148" s="1762" t="n">
        <v>0</v>
      </c>
      <c r="AG148" s="1762" t="n">
        <v>0</v>
      </c>
      <c r="AH148" s="1762" t="n">
        <v>0</v>
      </c>
      <c r="AI148" s="1762" t="n">
        <v>0</v>
      </c>
      <c r="AJ148" s="1762" t="n">
        <v>0</v>
      </c>
      <c r="AK148" s="1762" t="n">
        <v>0</v>
      </c>
      <c r="AL148" s="1762" t="n">
        <v>0</v>
      </c>
      <c r="AM148" s="1762" t="n">
        <v>0</v>
      </c>
      <c r="AN148" s="522" t="n"/>
      <c r="AO148" s="522" t="n"/>
      <c r="AP148" s="522" t="n"/>
      <c r="AQ148" s="522" t="n"/>
      <c r="AR148" s="522" t="n"/>
      <c r="AS148" s="522" t="n"/>
      <c r="AT148" s="524" t="n"/>
    </row>
    <row r="149" ht="12.75" customHeight="1" s="667">
      <c r="B149" s="509">
        <f>B148+1</f>
        <v/>
      </c>
      <c r="C149" s="510" t="inlineStr">
        <is>
          <t>61073o</t>
        </is>
      </c>
      <c r="D149" s="699" t="n">
        <v>61073</v>
      </c>
      <c r="E149" s="511">
        <f>IF(D149="","",IFERROR(VLOOKUP(D149,CCN_Library!$A$4:$B$13,2,FALSE),"NOT IN LIBRARY"))</f>
        <v/>
      </c>
      <c r="F149" s="538">
        <f>LEFT(H149,6)</f>
        <v/>
      </c>
      <c r="G149" s="513" t="inlineStr">
        <is>
          <t>E</t>
        </is>
      </c>
      <c r="H149" s="513" t="inlineStr">
        <is>
          <t>M2826101581</t>
        </is>
      </c>
      <c r="I149" s="513" t="inlineStr">
        <is>
          <t>PSYCHIATRIST</t>
        </is>
      </c>
      <c r="J149" s="513" t="inlineStr">
        <is>
          <t>LCDR</t>
        </is>
      </c>
      <c r="K149" s="514" t="inlineStr">
        <is>
          <t>2100</t>
        </is>
      </c>
      <c r="L149" s="513" t="inlineStr">
        <is>
          <t>2100</t>
        </is>
      </c>
      <c r="M149" s="513" t="inlineStr">
        <is>
          <t>N</t>
        </is>
      </c>
      <c r="N149" s="513" t="inlineStr">
        <is>
          <t>O</t>
        </is>
      </c>
      <c r="O149" s="513" t="inlineStr">
        <is>
          <t>A</t>
        </is>
      </c>
      <c r="P149" s="513" t="inlineStr">
        <is>
          <t>A</t>
        </is>
      </c>
      <c r="Q149" s="515" t="n"/>
      <c r="R149" s="513" t="inlineStr">
        <is>
          <t>U</t>
        </is>
      </c>
      <c r="S149" s="513" t="inlineStr">
        <is>
          <t>P</t>
        </is>
      </c>
      <c r="T149" s="515" t="n"/>
      <c r="U149" s="1761" t="n">
        <v>0</v>
      </c>
      <c r="V149" s="1761" t="n">
        <v>0</v>
      </c>
      <c r="W149" s="1761" t="n">
        <v>0</v>
      </c>
      <c r="X149" s="1761" t="n">
        <v>0</v>
      </c>
      <c r="Y149" s="1761" t="n">
        <v>0</v>
      </c>
      <c r="Z149" s="1761" t="n">
        <v>1</v>
      </c>
      <c r="AA149" s="1761" t="n">
        <v>0</v>
      </c>
      <c r="AB149" s="1761" t="n">
        <v>0</v>
      </c>
      <c r="AC149" s="1761" t="n">
        <v>0</v>
      </c>
      <c r="AD149" s="1761" t="n">
        <v>0</v>
      </c>
      <c r="AE149" s="1761" t="n">
        <v>0</v>
      </c>
      <c r="AF149" s="1761" t="n">
        <v>0</v>
      </c>
      <c r="AG149" s="1761" t="n">
        <v>0</v>
      </c>
      <c r="AH149" s="1761" t="n">
        <v>0</v>
      </c>
      <c r="AI149" s="1761" t="n">
        <v>0</v>
      </c>
      <c r="AJ149" s="1761" t="n">
        <v>0</v>
      </c>
      <c r="AK149" s="1761" t="n">
        <v>0</v>
      </c>
      <c r="AL149" s="1761" t="n">
        <v>0</v>
      </c>
      <c r="AM149" s="1761" t="n">
        <v>0</v>
      </c>
      <c r="AN149" s="515" t="n"/>
      <c r="AO149" s="515" t="n"/>
      <c r="AP149" s="513" t="inlineStr">
        <is>
          <t>1</t>
        </is>
      </c>
      <c r="AQ149" s="513" t="inlineStr">
        <is>
          <t>A-M510</t>
        </is>
      </c>
      <c r="AR149" s="513" t="inlineStr">
        <is>
          <t>1CP</t>
        </is>
      </c>
      <c r="AS149" s="515" t="n"/>
      <c r="AT149" s="525" t="n"/>
    </row>
    <row r="150" ht="12.75" customHeight="1" s="667">
      <c r="B150" s="509">
        <f>B149+1</f>
        <v/>
      </c>
      <c r="C150" s="510" t="inlineStr">
        <is>
          <t>61073o</t>
        </is>
      </c>
      <c r="D150" s="699" t="n">
        <v>61073</v>
      </c>
      <c r="E150" s="511">
        <f>IF(D150="","",IFERROR(VLOOKUP(D150,CCN_Library!$A$4:$B$13,2,FALSE),"NOT IN LIBRARY"))</f>
        <v/>
      </c>
      <c r="F150" s="538">
        <f>LEFT(H150,6)</f>
        <v/>
      </c>
      <c r="G150" s="513" t="inlineStr">
        <is>
          <t>E</t>
        </is>
      </c>
      <c r="H150" s="513" t="inlineStr">
        <is>
          <t>M2826101582</t>
        </is>
      </c>
      <c r="I150" s="513" t="inlineStr">
        <is>
          <t>CLIN PSYCH</t>
        </is>
      </c>
      <c r="J150" s="513" t="inlineStr">
        <is>
          <t>LT</t>
        </is>
      </c>
      <c r="K150" s="514" t="inlineStr">
        <is>
          <t>2300</t>
        </is>
      </c>
      <c r="L150" s="513" t="inlineStr">
        <is>
          <t>2300</t>
        </is>
      </c>
      <c r="M150" s="513" t="inlineStr">
        <is>
          <t>N</t>
        </is>
      </c>
      <c r="N150" s="513" t="inlineStr">
        <is>
          <t>O</t>
        </is>
      </c>
      <c r="O150" s="513" t="inlineStr">
        <is>
          <t>A</t>
        </is>
      </c>
      <c r="P150" s="513" t="inlineStr">
        <is>
          <t>A</t>
        </is>
      </c>
      <c r="Q150" s="515" t="n"/>
      <c r="R150" s="513" t="inlineStr">
        <is>
          <t>U</t>
        </is>
      </c>
      <c r="S150" s="513" t="inlineStr">
        <is>
          <t>P</t>
        </is>
      </c>
      <c r="T150" s="515" t="n"/>
      <c r="U150" s="1761" t="n">
        <v>0</v>
      </c>
      <c r="V150" s="1761" t="n">
        <v>0</v>
      </c>
      <c r="W150" s="1761" t="n">
        <v>0</v>
      </c>
      <c r="X150" s="1761" t="n">
        <v>0</v>
      </c>
      <c r="Y150" s="1761" t="n">
        <v>0</v>
      </c>
      <c r="Z150" s="1761" t="n">
        <v>1</v>
      </c>
      <c r="AA150" s="1761" t="n">
        <v>0</v>
      </c>
      <c r="AB150" s="1761" t="n">
        <v>0</v>
      </c>
      <c r="AC150" s="1761" t="n">
        <v>0</v>
      </c>
      <c r="AD150" s="1761" t="n">
        <v>0</v>
      </c>
      <c r="AE150" s="1761" t="n">
        <v>0</v>
      </c>
      <c r="AF150" s="1761" t="n">
        <v>0</v>
      </c>
      <c r="AG150" s="1761" t="n">
        <v>0</v>
      </c>
      <c r="AH150" s="1761" t="n">
        <v>0</v>
      </c>
      <c r="AI150" s="1761" t="n">
        <v>0</v>
      </c>
      <c r="AJ150" s="1761" t="n">
        <v>0</v>
      </c>
      <c r="AK150" s="1761" t="n">
        <v>0</v>
      </c>
      <c r="AL150" s="1761" t="n">
        <v>0</v>
      </c>
      <c r="AM150" s="1761" t="n">
        <v>0</v>
      </c>
      <c r="AN150" s="515" t="n"/>
      <c r="AO150" s="515" t="n"/>
      <c r="AP150" s="513" t="inlineStr">
        <is>
          <t>1</t>
        </is>
      </c>
      <c r="AQ150" s="513" t="inlineStr">
        <is>
          <t>A-M510</t>
        </is>
      </c>
      <c r="AR150" s="513" t="inlineStr">
        <is>
          <t>1CP</t>
        </is>
      </c>
      <c r="AS150" s="515" t="n"/>
      <c r="AT150" s="517" t="n"/>
    </row>
    <row r="151" ht="12.75" customHeight="1" s="667">
      <c r="B151" s="509">
        <f>B150+1</f>
        <v/>
      </c>
      <c r="C151" s="510" t="inlineStr">
        <is>
          <t>61073o</t>
        </is>
      </c>
      <c r="D151" s="699" t="n">
        <v>61073</v>
      </c>
      <c r="E151" s="511">
        <f>IF(D151="","",IFERROR(VLOOKUP(D151,CCN_Library!$A$4:$B$13,2,FALSE),"NOT IN LIBRARY"))</f>
        <v/>
      </c>
      <c r="F151" s="538">
        <f>LEFT(H151,6)</f>
        <v/>
      </c>
      <c r="G151" s="513" t="inlineStr">
        <is>
          <t>E</t>
        </is>
      </c>
      <c r="H151" s="513" t="inlineStr">
        <is>
          <t>M2826101594</t>
        </is>
      </c>
      <c r="I151" s="513" t="inlineStr">
        <is>
          <t>CLIN PSYCH</t>
        </is>
      </c>
      <c r="J151" s="513" t="inlineStr">
        <is>
          <t>LT</t>
        </is>
      </c>
      <c r="K151" s="514" t="inlineStr">
        <is>
          <t>2300</t>
        </is>
      </c>
      <c r="L151" s="513" t="inlineStr">
        <is>
          <t>2300</t>
        </is>
      </c>
      <c r="M151" s="513" t="inlineStr">
        <is>
          <t>N</t>
        </is>
      </c>
      <c r="N151" s="513" t="inlineStr">
        <is>
          <t>O</t>
        </is>
      </c>
      <c r="O151" s="513" t="inlineStr">
        <is>
          <t>A</t>
        </is>
      </c>
      <c r="P151" s="513" t="inlineStr">
        <is>
          <t>A</t>
        </is>
      </c>
      <c r="Q151" s="515" t="n"/>
      <c r="R151" s="513" t="inlineStr">
        <is>
          <t>U</t>
        </is>
      </c>
      <c r="S151" s="513" t="inlineStr">
        <is>
          <t>P</t>
        </is>
      </c>
      <c r="T151" s="515" t="n"/>
      <c r="U151" s="1761" t="n">
        <v>0</v>
      </c>
      <c r="V151" s="1761" t="n">
        <v>0</v>
      </c>
      <c r="W151" s="1761" t="n">
        <v>0</v>
      </c>
      <c r="X151" s="1761" t="n">
        <v>0</v>
      </c>
      <c r="Y151" s="1761" t="n">
        <v>0</v>
      </c>
      <c r="Z151" s="1761" t="n">
        <v>1</v>
      </c>
      <c r="AA151" s="1761" t="n">
        <v>0</v>
      </c>
      <c r="AB151" s="1761" t="n">
        <v>0</v>
      </c>
      <c r="AC151" s="1761" t="n">
        <v>0</v>
      </c>
      <c r="AD151" s="1761" t="n">
        <v>0</v>
      </c>
      <c r="AE151" s="1761" t="n">
        <v>0</v>
      </c>
      <c r="AF151" s="1761" t="n">
        <v>0</v>
      </c>
      <c r="AG151" s="1761" t="n">
        <v>0</v>
      </c>
      <c r="AH151" s="1761" t="n">
        <v>0</v>
      </c>
      <c r="AI151" s="1761" t="n">
        <v>0</v>
      </c>
      <c r="AJ151" s="1761" t="n">
        <v>0</v>
      </c>
      <c r="AK151" s="1761" t="n">
        <v>0</v>
      </c>
      <c r="AL151" s="1761" t="n">
        <v>0</v>
      </c>
      <c r="AM151" s="1761" t="n">
        <v>0</v>
      </c>
      <c r="AN151" s="515" t="n"/>
      <c r="AO151" s="515" t="n"/>
      <c r="AP151" s="513" t="inlineStr">
        <is>
          <t>1</t>
        </is>
      </c>
      <c r="AQ151" s="513" t="inlineStr">
        <is>
          <t>A-M510</t>
        </is>
      </c>
      <c r="AR151" s="513" t="inlineStr">
        <is>
          <t>1CP</t>
        </is>
      </c>
      <c r="AS151" s="515" t="n"/>
      <c r="AT151" s="525" t="n"/>
    </row>
    <row r="152" ht="12.75" customHeight="1" s="667">
      <c r="B152" s="509">
        <f>B151+1</f>
        <v/>
      </c>
      <c r="C152" s="510" t="inlineStr">
        <is>
          <t>61073c</t>
        </is>
      </c>
      <c r="D152" s="699" t="n">
        <v>61073</v>
      </c>
      <c r="E152" s="511">
        <f>IF(D152="","",IFERROR(VLOOKUP(D152,CCN_Library!$A$4:$B$13,2,FALSE),"NOT IN LIBRARY"))</f>
        <v/>
      </c>
      <c r="F152" s="538">
        <f>LEFT(H152,6)</f>
        <v/>
      </c>
      <c r="G152" s="513" t="inlineStr">
        <is>
          <t>E</t>
        </is>
      </c>
      <c r="H152" s="513" t="inlineStr">
        <is>
          <t>M2826101600</t>
        </is>
      </c>
      <c r="I152" s="513" t="inlineStr">
        <is>
          <t>BEHAVIORAL HLTH TECH</t>
        </is>
      </c>
      <c r="J152" s="513" t="inlineStr">
        <is>
          <t>HM2</t>
        </is>
      </c>
      <c r="K152" s="514" t="inlineStr">
        <is>
          <t>L24A</t>
        </is>
      </c>
      <c r="L152" s="513" t="inlineStr">
        <is>
          <t>L03A</t>
        </is>
      </c>
      <c r="M152" s="513" t="inlineStr">
        <is>
          <t>N</t>
        </is>
      </c>
      <c r="N152" s="513" t="inlineStr">
        <is>
          <t>E</t>
        </is>
      </c>
      <c r="O152" s="513" t="inlineStr">
        <is>
          <t>A</t>
        </is>
      </c>
      <c r="P152" s="513" t="inlineStr">
        <is>
          <t>A</t>
        </is>
      </c>
      <c r="Q152" s="515" t="n"/>
      <c r="R152" s="513" t="inlineStr">
        <is>
          <t>U</t>
        </is>
      </c>
      <c r="S152" s="513" t="inlineStr">
        <is>
          <t>C</t>
        </is>
      </c>
      <c r="T152" s="515" t="n"/>
      <c r="U152" s="1761" t="n">
        <v>0</v>
      </c>
      <c r="V152" s="1761" t="n">
        <v>0</v>
      </c>
      <c r="W152" s="1761" t="n">
        <v>0</v>
      </c>
      <c r="X152" s="1761" t="n">
        <v>0</v>
      </c>
      <c r="Y152" s="1761" t="n">
        <v>0</v>
      </c>
      <c r="Z152" s="1761" t="n">
        <v>0</v>
      </c>
      <c r="AA152" s="1761" t="n">
        <v>1</v>
      </c>
      <c r="AB152" s="1761" t="n">
        <v>0</v>
      </c>
      <c r="AC152" s="1761" t="n">
        <v>0</v>
      </c>
      <c r="AD152" s="1761" t="n">
        <v>0</v>
      </c>
      <c r="AE152" s="1761" t="n">
        <v>0</v>
      </c>
      <c r="AF152" s="1761" t="n">
        <v>0</v>
      </c>
      <c r="AG152" s="1761" t="n">
        <v>0</v>
      </c>
      <c r="AH152" s="1761" t="n">
        <v>0</v>
      </c>
      <c r="AI152" s="1761" t="n">
        <v>0</v>
      </c>
      <c r="AJ152" s="1761" t="n">
        <v>0</v>
      </c>
      <c r="AK152" s="1761" t="n">
        <v>0</v>
      </c>
      <c r="AL152" s="1761" t="n">
        <v>0</v>
      </c>
      <c r="AM152" s="1761" t="n">
        <v>0</v>
      </c>
      <c r="AN152" s="515" t="n"/>
      <c r="AO152" s="515" t="n"/>
      <c r="AP152" s="513" t="inlineStr">
        <is>
          <t>1</t>
        </is>
      </c>
      <c r="AQ152" s="513" t="inlineStr">
        <is>
          <t>A-M510</t>
        </is>
      </c>
      <c r="AR152" s="513" t="inlineStr">
        <is>
          <t>1CP</t>
        </is>
      </c>
      <c r="AS152" s="515" t="n"/>
      <c r="AT152" s="517" t="n"/>
    </row>
    <row r="153" ht="12.75" customHeight="1" s="667">
      <c r="B153" s="509">
        <f>B152+1</f>
        <v/>
      </c>
      <c r="C153" s="510" t="inlineStr">
        <is>
          <t>61073c</t>
        </is>
      </c>
      <c r="D153" s="699" t="n">
        <v>61073</v>
      </c>
      <c r="E153" s="511">
        <f>IF(D153="","",IFERROR(VLOOKUP(D153,CCN_Library!$A$4:$B$13,2,FALSE),"NOT IN LIBRARY"))</f>
        <v/>
      </c>
      <c r="F153" s="538">
        <f>LEFT(H153,6)</f>
        <v/>
      </c>
      <c r="G153" s="513" t="inlineStr">
        <is>
          <t>E</t>
        </is>
      </c>
      <c r="H153" s="513" t="inlineStr">
        <is>
          <t>M2826101601</t>
        </is>
      </c>
      <c r="I153" s="513" t="inlineStr">
        <is>
          <t>BEHAVIORAL HLTH TECH</t>
        </is>
      </c>
      <c r="J153" s="513" t="inlineStr">
        <is>
          <t>HM2</t>
        </is>
      </c>
      <c r="K153" s="514" t="inlineStr">
        <is>
          <t>L24A</t>
        </is>
      </c>
      <c r="L153" s="513" t="inlineStr">
        <is>
          <t>L03A</t>
        </is>
      </c>
      <c r="M153" s="513" t="inlineStr">
        <is>
          <t>N</t>
        </is>
      </c>
      <c r="N153" s="513" t="inlineStr">
        <is>
          <t>E</t>
        </is>
      </c>
      <c r="O153" s="513" t="inlineStr">
        <is>
          <t>A</t>
        </is>
      </c>
      <c r="P153" s="513" t="inlineStr">
        <is>
          <t>A</t>
        </is>
      </c>
      <c r="Q153" s="515" t="n"/>
      <c r="R153" s="513" t="inlineStr">
        <is>
          <t>U</t>
        </is>
      </c>
      <c r="S153" s="513" t="inlineStr">
        <is>
          <t>C</t>
        </is>
      </c>
      <c r="T153" s="515" t="n"/>
      <c r="U153" s="1761" t="n">
        <v>0</v>
      </c>
      <c r="V153" s="1761" t="n">
        <v>0</v>
      </c>
      <c r="W153" s="1761" t="n">
        <v>0</v>
      </c>
      <c r="X153" s="1761" t="n">
        <v>0</v>
      </c>
      <c r="Y153" s="1761" t="n">
        <v>0</v>
      </c>
      <c r="Z153" s="1761" t="n">
        <v>0</v>
      </c>
      <c r="AA153" s="1761" t="n">
        <v>1</v>
      </c>
      <c r="AB153" s="1761" t="n">
        <v>0</v>
      </c>
      <c r="AC153" s="1761" t="n">
        <v>0</v>
      </c>
      <c r="AD153" s="1761" t="n">
        <v>0</v>
      </c>
      <c r="AE153" s="1761" t="n">
        <v>0</v>
      </c>
      <c r="AF153" s="1761" t="n">
        <v>0</v>
      </c>
      <c r="AG153" s="1761" t="n">
        <v>0</v>
      </c>
      <c r="AH153" s="1761" t="n">
        <v>0</v>
      </c>
      <c r="AI153" s="1761" t="n">
        <v>0</v>
      </c>
      <c r="AJ153" s="1761" t="n">
        <v>0</v>
      </c>
      <c r="AK153" s="1761" t="n">
        <v>0</v>
      </c>
      <c r="AL153" s="1761" t="n">
        <v>0</v>
      </c>
      <c r="AM153" s="1761" t="n">
        <v>0</v>
      </c>
      <c r="AN153" s="515" t="n"/>
      <c r="AO153" s="515" t="n"/>
      <c r="AP153" s="513" t="inlineStr">
        <is>
          <t>1</t>
        </is>
      </c>
      <c r="AQ153" s="513" t="inlineStr">
        <is>
          <t>A-M510</t>
        </is>
      </c>
      <c r="AR153" s="513" t="inlineStr">
        <is>
          <t>1CP</t>
        </is>
      </c>
      <c r="AS153" s="515" t="n"/>
      <c r="AT153" s="517" t="n"/>
    </row>
    <row r="154" ht="12.75" customHeight="1" s="667">
      <c r="B154" s="509">
        <f>B153+1</f>
        <v/>
      </c>
      <c r="C154" s="510" t="inlineStr">
        <is>
          <t>61073c</t>
        </is>
      </c>
      <c r="D154" s="699" t="n">
        <v>61073</v>
      </c>
      <c r="E154" s="511">
        <f>IF(D154="","",IFERROR(VLOOKUP(D154,CCN_Library!$A$4:$B$13,2,FALSE),"NOT IN LIBRARY"))</f>
        <v/>
      </c>
      <c r="F154" s="538">
        <f>LEFT(H154,6)</f>
        <v/>
      </c>
      <c r="G154" s="513" t="inlineStr">
        <is>
          <t>E</t>
        </is>
      </c>
      <c r="H154" s="513" t="inlineStr">
        <is>
          <t>M2826101602</t>
        </is>
      </c>
      <c r="I154" s="513" t="inlineStr">
        <is>
          <t>BEHAVIORAL HLTH TECH</t>
        </is>
      </c>
      <c r="J154" s="513" t="inlineStr">
        <is>
          <t>HM2</t>
        </is>
      </c>
      <c r="K154" s="514" t="inlineStr">
        <is>
          <t>L24A</t>
        </is>
      </c>
      <c r="L154" s="513" t="inlineStr">
        <is>
          <t>L03A</t>
        </is>
      </c>
      <c r="M154" s="513" t="inlineStr">
        <is>
          <t>N</t>
        </is>
      </c>
      <c r="N154" s="513" t="inlineStr">
        <is>
          <t>E</t>
        </is>
      </c>
      <c r="O154" s="513" t="inlineStr">
        <is>
          <t>A</t>
        </is>
      </c>
      <c r="P154" s="513" t="inlineStr">
        <is>
          <t>A</t>
        </is>
      </c>
      <c r="Q154" s="515" t="n"/>
      <c r="R154" s="513" t="inlineStr">
        <is>
          <t>U</t>
        </is>
      </c>
      <c r="S154" s="513" t="inlineStr">
        <is>
          <t>C</t>
        </is>
      </c>
      <c r="T154" s="515" t="n"/>
      <c r="U154" s="1761" t="n">
        <v>0</v>
      </c>
      <c r="V154" s="1761" t="n">
        <v>0</v>
      </c>
      <c r="W154" s="1761" t="n">
        <v>0</v>
      </c>
      <c r="X154" s="1761" t="n">
        <v>0</v>
      </c>
      <c r="Y154" s="1761" t="n">
        <v>0</v>
      </c>
      <c r="Z154" s="1761" t="n">
        <v>0</v>
      </c>
      <c r="AA154" s="1761" t="n">
        <v>1</v>
      </c>
      <c r="AB154" s="1761" t="n">
        <v>0</v>
      </c>
      <c r="AC154" s="1761" t="n">
        <v>0</v>
      </c>
      <c r="AD154" s="1761" t="n">
        <v>0</v>
      </c>
      <c r="AE154" s="1761" t="n">
        <v>0</v>
      </c>
      <c r="AF154" s="1761" t="n">
        <v>0</v>
      </c>
      <c r="AG154" s="1761" t="n">
        <v>0</v>
      </c>
      <c r="AH154" s="1761" t="n">
        <v>0</v>
      </c>
      <c r="AI154" s="1761" t="n">
        <v>0</v>
      </c>
      <c r="AJ154" s="1761" t="n">
        <v>0</v>
      </c>
      <c r="AK154" s="1761" t="n">
        <v>0</v>
      </c>
      <c r="AL154" s="1761" t="n">
        <v>0</v>
      </c>
      <c r="AM154" s="1761" t="n">
        <v>0</v>
      </c>
      <c r="AN154" s="515" t="n"/>
      <c r="AO154" s="515" t="n"/>
      <c r="AP154" s="513" t="inlineStr">
        <is>
          <t>1</t>
        </is>
      </c>
      <c r="AQ154" s="513" t="inlineStr">
        <is>
          <t>A-M510</t>
        </is>
      </c>
      <c r="AR154" s="513" t="inlineStr">
        <is>
          <t>1CP</t>
        </is>
      </c>
      <c r="AS154" s="515" t="n"/>
      <c r="AT154" s="517" t="n"/>
    </row>
    <row r="155" ht="12.75" customHeight="1" s="667">
      <c r="B155" s="709">
        <f>B154+1</f>
        <v/>
      </c>
      <c r="C155" s="701" t="inlineStr">
        <is>
          <t>61073o</t>
        </is>
      </c>
      <c r="D155" s="519" t="n">
        <v>61073</v>
      </c>
      <c r="E155" s="519" t="n"/>
      <c r="F155" s="520">
        <f>LEFT(H155,6)</f>
        <v/>
      </c>
      <c r="G155" s="521" t="inlineStr">
        <is>
          <t>D</t>
        </is>
      </c>
      <c r="H155" s="521" t="inlineStr">
        <is>
          <t>M2826101108</t>
        </is>
      </c>
      <c r="I155" s="521" t="inlineStr">
        <is>
          <t>TEAM 2</t>
        </is>
      </c>
      <c r="J155" s="522" t="n"/>
      <c r="K155" s="522" t="n"/>
      <c r="L155" s="522" t="n"/>
      <c r="M155" s="522" t="n"/>
      <c r="N155" s="522" t="n"/>
      <c r="O155" s="522" t="n"/>
      <c r="P155" s="522" t="n"/>
      <c r="Q155" s="522" t="n"/>
      <c r="R155" s="522" t="n"/>
      <c r="S155" s="522" t="n"/>
      <c r="T155" s="522" t="n"/>
      <c r="U155" s="1762" t="n">
        <v>0</v>
      </c>
      <c r="V155" s="1762" t="n">
        <v>0</v>
      </c>
      <c r="W155" s="1762" t="n">
        <v>0</v>
      </c>
      <c r="X155" s="1762" t="n">
        <v>0</v>
      </c>
      <c r="Y155" s="1762" t="n">
        <v>0</v>
      </c>
      <c r="Z155" s="1762" t="n">
        <v>0</v>
      </c>
      <c r="AA155" s="1762" t="n">
        <v>0</v>
      </c>
      <c r="AB155" s="1762" t="n">
        <v>0</v>
      </c>
      <c r="AC155" s="1762" t="n">
        <v>0</v>
      </c>
      <c r="AD155" s="1762" t="n">
        <v>0</v>
      </c>
      <c r="AE155" s="1762" t="n">
        <v>0</v>
      </c>
      <c r="AF155" s="1762" t="n">
        <v>0</v>
      </c>
      <c r="AG155" s="1762" t="n">
        <v>0</v>
      </c>
      <c r="AH155" s="1762" t="n">
        <v>0</v>
      </c>
      <c r="AI155" s="1762" t="n">
        <v>0</v>
      </c>
      <c r="AJ155" s="1762" t="n">
        <v>0</v>
      </c>
      <c r="AK155" s="1762" t="n">
        <v>0</v>
      </c>
      <c r="AL155" s="1762" t="n">
        <v>0</v>
      </c>
      <c r="AM155" s="1762" t="n">
        <v>0</v>
      </c>
      <c r="AN155" s="522" t="n"/>
      <c r="AO155" s="522" t="n"/>
      <c r="AP155" s="522" t="n"/>
      <c r="AQ155" s="522" t="n"/>
      <c r="AR155" s="522" t="n"/>
      <c r="AS155" s="522" t="n"/>
      <c r="AT155" s="524" t="n"/>
    </row>
    <row r="156" ht="12.75" customHeight="1" s="667">
      <c r="B156" s="509">
        <f>B155+1</f>
        <v/>
      </c>
      <c r="C156" s="510" t="inlineStr">
        <is>
          <t>61073o</t>
        </is>
      </c>
      <c r="D156" s="699" t="n">
        <v>61073</v>
      </c>
      <c r="E156" s="511">
        <f>IF(D156="","",IFERROR(VLOOKUP(D156,CCN_Library!$A$4:$B$13,2,FALSE),"NOT IN LIBRARY"))</f>
        <v/>
      </c>
      <c r="F156" s="538">
        <f>LEFT(H156,6)</f>
        <v/>
      </c>
      <c r="G156" s="513" t="inlineStr">
        <is>
          <t>E</t>
        </is>
      </c>
      <c r="H156" s="513" t="inlineStr">
        <is>
          <t>M2826101584</t>
        </is>
      </c>
      <c r="I156" s="513" t="inlineStr">
        <is>
          <t>PSYCHIATRIST</t>
        </is>
      </c>
      <c r="J156" s="513" t="inlineStr">
        <is>
          <t>LCDR</t>
        </is>
      </c>
      <c r="K156" s="514" t="inlineStr">
        <is>
          <t>2100</t>
        </is>
      </c>
      <c r="L156" s="513" t="inlineStr">
        <is>
          <t>2100</t>
        </is>
      </c>
      <c r="M156" s="513" t="inlineStr">
        <is>
          <t>N</t>
        </is>
      </c>
      <c r="N156" s="513" t="inlineStr">
        <is>
          <t>O</t>
        </is>
      </c>
      <c r="O156" s="513" t="inlineStr">
        <is>
          <t>A</t>
        </is>
      </c>
      <c r="P156" s="513" t="inlineStr">
        <is>
          <t>A</t>
        </is>
      </c>
      <c r="Q156" s="515" t="n"/>
      <c r="R156" s="513" t="inlineStr">
        <is>
          <t>U</t>
        </is>
      </c>
      <c r="S156" s="513" t="inlineStr">
        <is>
          <t>P</t>
        </is>
      </c>
      <c r="T156" s="515" t="n"/>
      <c r="U156" s="1761" t="n">
        <v>0</v>
      </c>
      <c r="V156" s="1761" t="n">
        <v>0</v>
      </c>
      <c r="W156" s="1761" t="n">
        <v>0</v>
      </c>
      <c r="X156" s="1761" t="n">
        <v>0</v>
      </c>
      <c r="Y156" s="1761" t="n">
        <v>0</v>
      </c>
      <c r="Z156" s="1761" t="n">
        <v>1</v>
      </c>
      <c r="AA156" s="1761" t="n">
        <v>0</v>
      </c>
      <c r="AB156" s="1761" t="n">
        <v>0</v>
      </c>
      <c r="AC156" s="1761" t="n">
        <v>0</v>
      </c>
      <c r="AD156" s="1761" t="n">
        <v>0</v>
      </c>
      <c r="AE156" s="1761" t="n">
        <v>0</v>
      </c>
      <c r="AF156" s="1761" t="n">
        <v>0</v>
      </c>
      <c r="AG156" s="1761" t="n">
        <v>0</v>
      </c>
      <c r="AH156" s="1761" t="n">
        <v>0</v>
      </c>
      <c r="AI156" s="1761" t="n">
        <v>0</v>
      </c>
      <c r="AJ156" s="1761" t="n">
        <v>0</v>
      </c>
      <c r="AK156" s="1761" t="n">
        <v>0</v>
      </c>
      <c r="AL156" s="1761" t="n">
        <v>0</v>
      </c>
      <c r="AM156" s="1761" t="n">
        <v>0</v>
      </c>
      <c r="AN156" s="515" t="n"/>
      <c r="AO156" s="515" t="n"/>
      <c r="AP156" s="513" t="inlineStr">
        <is>
          <t>1</t>
        </is>
      </c>
      <c r="AQ156" s="513" t="inlineStr">
        <is>
          <t>A-M510</t>
        </is>
      </c>
      <c r="AR156" s="513" t="inlineStr">
        <is>
          <t>1CP</t>
        </is>
      </c>
      <c r="AS156" s="515" t="n"/>
      <c r="AT156" s="525" t="n"/>
    </row>
    <row r="157" ht="12.75" customHeight="1" s="667">
      <c r="B157" s="509">
        <f>B156+1</f>
        <v/>
      </c>
      <c r="C157" s="510" t="inlineStr">
        <is>
          <t>61073o</t>
        </is>
      </c>
      <c r="D157" s="699" t="n">
        <v>61073</v>
      </c>
      <c r="E157" s="511">
        <f>IF(D157="","",IFERROR(VLOOKUP(D157,CCN_Library!$A$4:$B$13,2,FALSE),"NOT IN LIBRARY"))</f>
        <v/>
      </c>
      <c r="F157" s="538">
        <f>LEFT(H157,6)</f>
        <v/>
      </c>
      <c r="G157" s="513" t="inlineStr">
        <is>
          <t>E</t>
        </is>
      </c>
      <c r="H157" s="513" t="inlineStr">
        <is>
          <t>M2826101603</t>
        </is>
      </c>
      <c r="I157" s="513" t="inlineStr">
        <is>
          <t>CLIN PSYCH</t>
        </is>
      </c>
      <c r="J157" s="513" t="inlineStr">
        <is>
          <t>LT</t>
        </is>
      </c>
      <c r="K157" s="514" t="inlineStr">
        <is>
          <t>2300</t>
        </is>
      </c>
      <c r="L157" s="513" t="inlineStr">
        <is>
          <t>2300</t>
        </is>
      </c>
      <c r="M157" s="513" t="inlineStr">
        <is>
          <t>N</t>
        </is>
      </c>
      <c r="N157" s="513" t="inlineStr">
        <is>
          <t>O</t>
        </is>
      </c>
      <c r="O157" s="513" t="inlineStr">
        <is>
          <t>A</t>
        </is>
      </c>
      <c r="P157" s="513" t="inlineStr">
        <is>
          <t>A</t>
        </is>
      </c>
      <c r="Q157" s="515" t="n"/>
      <c r="R157" s="513" t="inlineStr">
        <is>
          <t>U</t>
        </is>
      </c>
      <c r="S157" s="513" t="inlineStr">
        <is>
          <t>P</t>
        </is>
      </c>
      <c r="T157" s="515" t="n"/>
      <c r="U157" s="1761" t="n">
        <v>0</v>
      </c>
      <c r="V157" s="1761" t="n">
        <v>0</v>
      </c>
      <c r="W157" s="1761" t="n">
        <v>0</v>
      </c>
      <c r="X157" s="1761" t="n">
        <v>0</v>
      </c>
      <c r="Y157" s="1761" t="n">
        <v>0</v>
      </c>
      <c r="Z157" s="1761" t="n">
        <v>1</v>
      </c>
      <c r="AA157" s="1761" t="n">
        <v>0</v>
      </c>
      <c r="AB157" s="1761" t="n">
        <v>0</v>
      </c>
      <c r="AC157" s="1761" t="n">
        <v>0</v>
      </c>
      <c r="AD157" s="1761" t="n">
        <v>0</v>
      </c>
      <c r="AE157" s="1761" t="n">
        <v>0</v>
      </c>
      <c r="AF157" s="1761" t="n">
        <v>0</v>
      </c>
      <c r="AG157" s="1761" t="n">
        <v>0</v>
      </c>
      <c r="AH157" s="1761" t="n">
        <v>0</v>
      </c>
      <c r="AI157" s="1761" t="n">
        <v>0</v>
      </c>
      <c r="AJ157" s="1761" t="n">
        <v>0</v>
      </c>
      <c r="AK157" s="1761" t="n">
        <v>0</v>
      </c>
      <c r="AL157" s="1761" t="n">
        <v>0</v>
      </c>
      <c r="AM157" s="1761" t="n">
        <v>0</v>
      </c>
      <c r="AN157" s="515" t="n"/>
      <c r="AO157" s="515" t="n"/>
      <c r="AP157" s="513" t="inlineStr">
        <is>
          <t>1</t>
        </is>
      </c>
      <c r="AQ157" s="513" t="inlineStr">
        <is>
          <t>A-M510</t>
        </is>
      </c>
      <c r="AR157" s="513" t="inlineStr">
        <is>
          <t>1CP</t>
        </is>
      </c>
      <c r="AS157" s="515" t="n"/>
      <c r="AT157" s="517" t="n"/>
    </row>
    <row r="158" ht="12.75" customHeight="1" s="667">
      <c r="B158" s="509">
        <f>B157+1</f>
        <v/>
      </c>
      <c r="C158" s="510" t="inlineStr">
        <is>
          <t>61073o</t>
        </is>
      </c>
      <c r="D158" s="699" t="n">
        <v>61073</v>
      </c>
      <c r="E158" s="511">
        <f>IF(D158="","",IFERROR(VLOOKUP(D158,CCN_Library!$A$4:$B$13,2,FALSE),"NOT IN LIBRARY"))</f>
        <v/>
      </c>
      <c r="F158" s="538">
        <f>LEFT(H158,6)</f>
        <v/>
      </c>
      <c r="G158" s="513" t="inlineStr">
        <is>
          <t>E</t>
        </is>
      </c>
      <c r="H158" s="513" t="inlineStr">
        <is>
          <t>M2826101593</t>
        </is>
      </c>
      <c r="I158" s="513" t="inlineStr">
        <is>
          <t>CLIN PSYCH</t>
        </is>
      </c>
      <c r="J158" s="513" t="inlineStr">
        <is>
          <t>LT</t>
        </is>
      </c>
      <c r="K158" s="514" t="inlineStr">
        <is>
          <t>2300</t>
        </is>
      </c>
      <c r="L158" s="513" t="inlineStr">
        <is>
          <t>2300</t>
        </is>
      </c>
      <c r="M158" s="513" t="inlineStr">
        <is>
          <t>N</t>
        </is>
      </c>
      <c r="N158" s="513" t="inlineStr">
        <is>
          <t>O</t>
        </is>
      </c>
      <c r="O158" s="513" t="inlineStr">
        <is>
          <t>A</t>
        </is>
      </c>
      <c r="P158" s="513" t="inlineStr">
        <is>
          <t>A</t>
        </is>
      </c>
      <c r="Q158" s="515" t="n"/>
      <c r="R158" s="513" t="inlineStr">
        <is>
          <t>U</t>
        </is>
      </c>
      <c r="S158" s="513" t="inlineStr">
        <is>
          <t>P</t>
        </is>
      </c>
      <c r="T158" s="515" t="n"/>
      <c r="U158" s="1761" t="n">
        <v>0</v>
      </c>
      <c r="V158" s="1761" t="n">
        <v>0</v>
      </c>
      <c r="W158" s="1761" t="n">
        <v>0</v>
      </c>
      <c r="X158" s="1761" t="n">
        <v>0</v>
      </c>
      <c r="Y158" s="1761" t="n">
        <v>0</v>
      </c>
      <c r="Z158" s="1761" t="n">
        <v>1</v>
      </c>
      <c r="AA158" s="1761" t="n">
        <v>0</v>
      </c>
      <c r="AB158" s="1761" t="n">
        <v>0</v>
      </c>
      <c r="AC158" s="1761" t="n">
        <v>0</v>
      </c>
      <c r="AD158" s="1761" t="n">
        <v>0</v>
      </c>
      <c r="AE158" s="1761" t="n">
        <v>0</v>
      </c>
      <c r="AF158" s="1761" t="n">
        <v>0</v>
      </c>
      <c r="AG158" s="1761" t="n">
        <v>0</v>
      </c>
      <c r="AH158" s="1761" t="n">
        <v>0</v>
      </c>
      <c r="AI158" s="1761" t="n">
        <v>0</v>
      </c>
      <c r="AJ158" s="1761" t="n">
        <v>0</v>
      </c>
      <c r="AK158" s="1761" t="n">
        <v>0</v>
      </c>
      <c r="AL158" s="1761" t="n">
        <v>0</v>
      </c>
      <c r="AM158" s="1761" t="n">
        <v>0</v>
      </c>
      <c r="AN158" s="515" t="n"/>
      <c r="AO158" s="515" t="n"/>
      <c r="AP158" s="513" t="inlineStr">
        <is>
          <t>1</t>
        </is>
      </c>
      <c r="AQ158" s="513" t="inlineStr">
        <is>
          <t>A-M510</t>
        </is>
      </c>
      <c r="AR158" s="513" t="inlineStr">
        <is>
          <t>1CP</t>
        </is>
      </c>
      <c r="AS158" s="515" t="n"/>
      <c r="AT158" s="517" t="n"/>
    </row>
    <row r="159" ht="12.75" customHeight="1" s="667">
      <c r="B159" s="509">
        <f>B158+1</f>
        <v/>
      </c>
      <c r="C159" s="510" t="inlineStr">
        <is>
          <t>61073c</t>
        </is>
      </c>
      <c r="D159" s="699" t="n">
        <v>61073</v>
      </c>
      <c r="E159" s="511">
        <f>IF(D159="","",IFERROR(VLOOKUP(D159,CCN_Library!$A$4:$B$13,2,FALSE),"NOT IN LIBRARY"))</f>
        <v/>
      </c>
      <c r="F159" s="538">
        <f>LEFT(H159,6)</f>
        <v/>
      </c>
      <c r="G159" s="513" t="inlineStr">
        <is>
          <t>E</t>
        </is>
      </c>
      <c r="H159" s="513" t="inlineStr">
        <is>
          <t>M2826101604</t>
        </is>
      </c>
      <c r="I159" s="513" t="inlineStr">
        <is>
          <t>BEHAVIORAL HLTH TECH</t>
        </is>
      </c>
      <c r="J159" s="513" t="inlineStr">
        <is>
          <t>HM2</t>
        </is>
      </c>
      <c r="K159" s="514" t="inlineStr">
        <is>
          <t>L24A</t>
        </is>
      </c>
      <c r="L159" s="513" t="inlineStr">
        <is>
          <t>L03A</t>
        </is>
      </c>
      <c r="M159" s="513" t="inlineStr">
        <is>
          <t>N</t>
        </is>
      </c>
      <c r="N159" s="513" t="inlineStr">
        <is>
          <t>E</t>
        </is>
      </c>
      <c r="O159" s="513" t="inlineStr">
        <is>
          <t>A</t>
        </is>
      </c>
      <c r="P159" s="513" t="inlineStr">
        <is>
          <t>A</t>
        </is>
      </c>
      <c r="Q159" s="515" t="n"/>
      <c r="R159" s="513" t="inlineStr">
        <is>
          <t>U</t>
        </is>
      </c>
      <c r="S159" s="513" t="inlineStr">
        <is>
          <t>C</t>
        </is>
      </c>
      <c r="T159" s="515" t="n"/>
      <c r="U159" s="1761" t="n">
        <v>0</v>
      </c>
      <c r="V159" s="1761" t="n">
        <v>0</v>
      </c>
      <c r="W159" s="1761" t="n">
        <v>0</v>
      </c>
      <c r="X159" s="1761" t="n">
        <v>0</v>
      </c>
      <c r="Y159" s="1761" t="n">
        <v>0</v>
      </c>
      <c r="Z159" s="1761" t="n">
        <v>0</v>
      </c>
      <c r="AA159" s="1761" t="n">
        <v>1</v>
      </c>
      <c r="AB159" s="1761" t="n">
        <v>0</v>
      </c>
      <c r="AC159" s="1761" t="n">
        <v>0</v>
      </c>
      <c r="AD159" s="1761" t="n">
        <v>0</v>
      </c>
      <c r="AE159" s="1761" t="n">
        <v>0</v>
      </c>
      <c r="AF159" s="1761" t="n">
        <v>0</v>
      </c>
      <c r="AG159" s="1761" t="n">
        <v>0</v>
      </c>
      <c r="AH159" s="1761" t="n">
        <v>0</v>
      </c>
      <c r="AI159" s="1761" t="n">
        <v>0</v>
      </c>
      <c r="AJ159" s="1761" t="n">
        <v>0</v>
      </c>
      <c r="AK159" s="1761" t="n">
        <v>0</v>
      </c>
      <c r="AL159" s="1761" t="n">
        <v>0</v>
      </c>
      <c r="AM159" s="1761" t="n">
        <v>0</v>
      </c>
      <c r="AN159" s="515" t="n"/>
      <c r="AO159" s="515" t="n"/>
      <c r="AP159" s="513" t="inlineStr">
        <is>
          <t>1</t>
        </is>
      </c>
      <c r="AQ159" s="513" t="inlineStr">
        <is>
          <t>A-M510</t>
        </is>
      </c>
      <c r="AR159" s="513" t="inlineStr">
        <is>
          <t>1CP</t>
        </is>
      </c>
      <c r="AS159" s="515" t="n"/>
      <c r="AT159" s="517" t="n"/>
    </row>
    <row r="160" ht="12.75" customHeight="1" s="667">
      <c r="B160" s="509">
        <f>B159+1</f>
        <v/>
      </c>
      <c r="C160" s="510" t="inlineStr">
        <is>
          <t>61073c</t>
        </is>
      </c>
      <c r="D160" s="699" t="n">
        <v>61073</v>
      </c>
      <c r="E160" s="511">
        <f>IF(D160="","",IFERROR(VLOOKUP(D160,CCN_Library!$A$4:$B$13,2,FALSE),"NOT IN LIBRARY"))</f>
        <v/>
      </c>
      <c r="F160" s="538">
        <f>LEFT(H160,6)</f>
        <v/>
      </c>
      <c r="G160" s="513" t="inlineStr">
        <is>
          <t>E</t>
        </is>
      </c>
      <c r="H160" s="513" t="inlineStr">
        <is>
          <t>M2826101605</t>
        </is>
      </c>
      <c r="I160" s="513" t="inlineStr">
        <is>
          <t>BEHAVIORAL HLTH TECH</t>
        </is>
      </c>
      <c r="J160" s="513" t="inlineStr">
        <is>
          <t>HM2</t>
        </is>
      </c>
      <c r="K160" s="514" t="inlineStr">
        <is>
          <t>L24A</t>
        </is>
      </c>
      <c r="L160" s="513" t="inlineStr">
        <is>
          <t>L03A</t>
        </is>
      </c>
      <c r="M160" s="513" t="inlineStr">
        <is>
          <t>N</t>
        </is>
      </c>
      <c r="N160" s="513" t="inlineStr">
        <is>
          <t>E</t>
        </is>
      </c>
      <c r="O160" s="513" t="inlineStr">
        <is>
          <t>A</t>
        </is>
      </c>
      <c r="P160" s="513" t="inlineStr">
        <is>
          <t>A</t>
        </is>
      </c>
      <c r="Q160" s="515" t="n"/>
      <c r="R160" s="513" t="inlineStr">
        <is>
          <t>U</t>
        </is>
      </c>
      <c r="S160" s="513" t="inlineStr">
        <is>
          <t>C</t>
        </is>
      </c>
      <c r="T160" s="515" t="n"/>
      <c r="U160" s="1761" t="n">
        <v>0</v>
      </c>
      <c r="V160" s="1761" t="n">
        <v>0</v>
      </c>
      <c r="W160" s="1761" t="n">
        <v>0</v>
      </c>
      <c r="X160" s="1761" t="n">
        <v>0</v>
      </c>
      <c r="Y160" s="1761" t="n">
        <v>0</v>
      </c>
      <c r="Z160" s="1761" t="n">
        <v>0</v>
      </c>
      <c r="AA160" s="1761" t="n">
        <v>1</v>
      </c>
      <c r="AB160" s="1761" t="n">
        <v>0</v>
      </c>
      <c r="AC160" s="1761" t="n">
        <v>0</v>
      </c>
      <c r="AD160" s="1761" t="n">
        <v>0</v>
      </c>
      <c r="AE160" s="1761" t="n">
        <v>0</v>
      </c>
      <c r="AF160" s="1761" t="n">
        <v>0</v>
      </c>
      <c r="AG160" s="1761" t="n">
        <v>0</v>
      </c>
      <c r="AH160" s="1761" t="n">
        <v>0</v>
      </c>
      <c r="AI160" s="1761" t="n">
        <v>0</v>
      </c>
      <c r="AJ160" s="1761" t="n">
        <v>0</v>
      </c>
      <c r="AK160" s="1761" t="n">
        <v>0</v>
      </c>
      <c r="AL160" s="1761" t="n">
        <v>0</v>
      </c>
      <c r="AM160" s="1761" t="n">
        <v>0</v>
      </c>
      <c r="AN160" s="515" t="n"/>
      <c r="AO160" s="515" t="n"/>
      <c r="AP160" s="513" t="inlineStr">
        <is>
          <t>1</t>
        </is>
      </c>
      <c r="AQ160" s="513" t="inlineStr">
        <is>
          <t>A-M510</t>
        </is>
      </c>
      <c r="AR160" s="513" t="inlineStr">
        <is>
          <t>1CP</t>
        </is>
      </c>
      <c r="AS160" s="515" t="n"/>
      <c r="AT160" s="517" t="n"/>
    </row>
    <row r="161" ht="12.75" customHeight="1" s="667">
      <c r="B161" s="509">
        <f>B160+1</f>
        <v/>
      </c>
      <c r="C161" s="510" t="inlineStr">
        <is>
          <t>61073c</t>
        </is>
      </c>
      <c r="D161" s="699" t="n">
        <v>61073</v>
      </c>
      <c r="E161" s="511">
        <f>IF(D161="","",IFERROR(VLOOKUP(D161,CCN_Library!$A$4:$B$13,2,FALSE),"NOT IN LIBRARY"))</f>
        <v/>
      </c>
      <c r="F161" s="538">
        <f>LEFT(H161,6)</f>
        <v/>
      </c>
      <c r="G161" s="513" t="inlineStr">
        <is>
          <t>E</t>
        </is>
      </c>
      <c r="H161" s="513" t="inlineStr">
        <is>
          <t>M2826101606</t>
        </is>
      </c>
      <c r="I161" s="513" t="inlineStr">
        <is>
          <t>BEHAVIORAL HLTH TECH</t>
        </is>
      </c>
      <c r="J161" s="513" t="inlineStr">
        <is>
          <t>HM2</t>
        </is>
      </c>
      <c r="K161" s="514" t="inlineStr">
        <is>
          <t>L24A</t>
        </is>
      </c>
      <c r="L161" s="513" t="inlineStr">
        <is>
          <t>L03A</t>
        </is>
      </c>
      <c r="M161" s="513" t="inlineStr">
        <is>
          <t>N</t>
        </is>
      </c>
      <c r="N161" s="513" t="inlineStr">
        <is>
          <t>E</t>
        </is>
      </c>
      <c r="O161" s="513" t="inlineStr">
        <is>
          <t>A</t>
        </is>
      </c>
      <c r="P161" s="513" t="inlineStr">
        <is>
          <t>A</t>
        </is>
      </c>
      <c r="Q161" s="515" t="n"/>
      <c r="R161" s="513" t="inlineStr">
        <is>
          <t>U</t>
        </is>
      </c>
      <c r="S161" s="513" t="inlineStr">
        <is>
          <t>C</t>
        </is>
      </c>
      <c r="T161" s="515" t="n"/>
      <c r="U161" s="1761" t="n">
        <v>0</v>
      </c>
      <c r="V161" s="1761" t="n">
        <v>0</v>
      </c>
      <c r="W161" s="1761" t="n">
        <v>0</v>
      </c>
      <c r="X161" s="1761" t="n">
        <v>0</v>
      </c>
      <c r="Y161" s="1761" t="n">
        <v>0</v>
      </c>
      <c r="Z161" s="1761" t="n">
        <v>0</v>
      </c>
      <c r="AA161" s="1761" t="n">
        <v>1</v>
      </c>
      <c r="AB161" s="1761" t="n">
        <v>0</v>
      </c>
      <c r="AC161" s="1761" t="n">
        <v>0</v>
      </c>
      <c r="AD161" s="1761" t="n">
        <v>0</v>
      </c>
      <c r="AE161" s="1761" t="n">
        <v>0</v>
      </c>
      <c r="AF161" s="1761" t="n">
        <v>0</v>
      </c>
      <c r="AG161" s="1761" t="n">
        <v>0</v>
      </c>
      <c r="AH161" s="1761" t="n">
        <v>0</v>
      </c>
      <c r="AI161" s="1761" t="n">
        <v>0</v>
      </c>
      <c r="AJ161" s="1761" t="n">
        <v>0</v>
      </c>
      <c r="AK161" s="1761" t="n">
        <v>0</v>
      </c>
      <c r="AL161" s="1761" t="n">
        <v>0</v>
      </c>
      <c r="AM161" s="1761" t="n">
        <v>0</v>
      </c>
      <c r="AN161" s="515" t="n"/>
      <c r="AO161" s="515" t="n"/>
      <c r="AP161" s="513" t="inlineStr">
        <is>
          <t>1</t>
        </is>
      </c>
      <c r="AQ161" s="513" t="inlineStr">
        <is>
          <t>A-M510</t>
        </is>
      </c>
      <c r="AR161" s="513" t="inlineStr">
        <is>
          <t>1CP</t>
        </is>
      </c>
      <c r="AS161" s="515" t="n"/>
      <c r="AT161" s="525" t="n"/>
    </row>
    <row r="162" ht="12.75" customHeight="1" s="667">
      <c r="B162" s="709">
        <f>B161+1</f>
        <v/>
      </c>
      <c r="C162" s="701" t="inlineStr">
        <is>
          <t>61073o</t>
        </is>
      </c>
      <c r="D162" s="519" t="n">
        <v>61073</v>
      </c>
      <c r="E162" s="519" t="n"/>
      <c r="F162" s="520">
        <f>LEFT(H162,6)</f>
        <v/>
      </c>
      <c r="G162" s="521" t="inlineStr">
        <is>
          <t>D</t>
        </is>
      </c>
      <c r="H162" s="521" t="inlineStr">
        <is>
          <t>M2826101115</t>
        </is>
      </c>
      <c r="I162" s="521" t="inlineStr">
        <is>
          <t>TEAM 3</t>
        </is>
      </c>
      <c r="J162" s="522" t="n"/>
      <c r="K162" s="522" t="n"/>
      <c r="L162" s="522" t="n"/>
      <c r="M162" s="522" t="n"/>
      <c r="N162" s="522" t="n"/>
      <c r="O162" s="522" t="n"/>
      <c r="P162" s="522" t="n"/>
      <c r="Q162" s="522" t="n"/>
      <c r="R162" s="522" t="n"/>
      <c r="S162" s="522" t="n"/>
      <c r="T162" s="522" t="n"/>
      <c r="U162" s="1762" t="n">
        <v>0</v>
      </c>
      <c r="V162" s="1762" t="n">
        <v>0</v>
      </c>
      <c r="W162" s="1762" t="n">
        <v>0</v>
      </c>
      <c r="X162" s="1762" t="n">
        <v>0</v>
      </c>
      <c r="Y162" s="1762" t="n">
        <v>0</v>
      </c>
      <c r="Z162" s="1762" t="n">
        <v>0</v>
      </c>
      <c r="AA162" s="1762" t="n">
        <v>0</v>
      </c>
      <c r="AB162" s="1762" t="n">
        <v>0</v>
      </c>
      <c r="AC162" s="1762" t="n">
        <v>0</v>
      </c>
      <c r="AD162" s="1762" t="n">
        <v>0</v>
      </c>
      <c r="AE162" s="1762" t="n">
        <v>0</v>
      </c>
      <c r="AF162" s="1762" t="n">
        <v>0</v>
      </c>
      <c r="AG162" s="1762" t="n">
        <v>0</v>
      </c>
      <c r="AH162" s="1762" t="n">
        <v>0</v>
      </c>
      <c r="AI162" s="1762" t="n">
        <v>0</v>
      </c>
      <c r="AJ162" s="1762" t="n">
        <v>0</v>
      </c>
      <c r="AK162" s="1762" t="n">
        <v>0</v>
      </c>
      <c r="AL162" s="1762" t="n">
        <v>0</v>
      </c>
      <c r="AM162" s="1762" t="n">
        <v>0</v>
      </c>
      <c r="AN162" s="522" t="n"/>
      <c r="AO162" s="522" t="n"/>
      <c r="AP162" s="522" t="n"/>
      <c r="AQ162" s="522" t="n"/>
      <c r="AR162" s="522" t="n"/>
      <c r="AS162" s="522" t="n"/>
      <c r="AT162" s="524" t="n"/>
    </row>
    <row r="163" ht="12.75" customHeight="1" s="667">
      <c r="B163" s="509">
        <f>B162+1</f>
        <v/>
      </c>
      <c r="C163" s="510" t="inlineStr">
        <is>
          <t>61073o</t>
        </is>
      </c>
      <c r="D163" s="699" t="n">
        <v>61073</v>
      </c>
      <c r="E163" s="511">
        <f>IF(D163="","",IFERROR(VLOOKUP(D163,CCN_Library!$A$4:$B$13,2,FALSE),"NOT IN LIBRARY"))</f>
        <v/>
      </c>
      <c r="F163" s="538">
        <f>LEFT(H163,6)</f>
        <v/>
      </c>
      <c r="G163" s="513" t="inlineStr">
        <is>
          <t>E</t>
        </is>
      </c>
      <c r="H163" s="513" t="inlineStr">
        <is>
          <t>M2826101116</t>
        </is>
      </c>
      <c r="I163" s="513" t="inlineStr">
        <is>
          <t>PSYCHIATRIST</t>
        </is>
      </c>
      <c r="J163" s="513" t="inlineStr">
        <is>
          <t>LCDR</t>
        </is>
      </c>
      <c r="K163" s="514" t="inlineStr">
        <is>
          <t>2100</t>
        </is>
      </c>
      <c r="L163" s="513" t="inlineStr">
        <is>
          <t>2100</t>
        </is>
      </c>
      <c r="M163" s="513" t="inlineStr">
        <is>
          <t>N</t>
        </is>
      </c>
      <c r="N163" s="513" t="inlineStr">
        <is>
          <t>O</t>
        </is>
      </c>
      <c r="O163" s="513" t="inlineStr">
        <is>
          <t>A</t>
        </is>
      </c>
      <c r="P163" s="513" t="inlineStr">
        <is>
          <t>A</t>
        </is>
      </c>
      <c r="Q163" s="515" t="n"/>
      <c r="R163" s="513" t="inlineStr">
        <is>
          <t>U</t>
        </is>
      </c>
      <c r="S163" s="513" t="inlineStr">
        <is>
          <t>P</t>
        </is>
      </c>
      <c r="T163" s="515" t="n"/>
      <c r="U163" s="1761" t="n">
        <v>0</v>
      </c>
      <c r="V163" s="1761" t="n">
        <v>0</v>
      </c>
      <c r="W163" s="1761" t="n">
        <v>0</v>
      </c>
      <c r="X163" s="1761" t="n">
        <v>0</v>
      </c>
      <c r="Y163" s="1761" t="n">
        <v>0</v>
      </c>
      <c r="Z163" s="1761" t="n">
        <v>1</v>
      </c>
      <c r="AA163" s="1761" t="n">
        <v>0</v>
      </c>
      <c r="AB163" s="1761" t="n">
        <v>0</v>
      </c>
      <c r="AC163" s="1761" t="n">
        <v>0</v>
      </c>
      <c r="AD163" s="1761" t="n">
        <v>0</v>
      </c>
      <c r="AE163" s="1761" t="n">
        <v>0</v>
      </c>
      <c r="AF163" s="1761" t="n">
        <v>0</v>
      </c>
      <c r="AG163" s="1761" t="n">
        <v>0</v>
      </c>
      <c r="AH163" s="1761" t="n">
        <v>0</v>
      </c>
      <c r="AI163" s="1761" t="n">
        <v>0</v>
      </c>
      <c r="AJ163" s="1761" t="n">
        <v>0</v>
      </c>
      <c r="AK163" s="1761" t="n">
        <v>0</v>
      </c>
      <c r="AL163" s="1761" t="n">
        <v>0</v>
      </c>
      <c r="AM163" s="1761" t="n">
        <v>0</v>
      </c>
      <c r="AN163" s="515" t="n"/>
      <c r="AO163" s="515" t="n"/>
      <c r="AP163" s="513" t="inlineStr">
        <is>
          <t>1</t>
        </is>
      </c>
      <c r="AQ163" s="513" t="inlineStr">
        <is>
          <t>A-M510</t>
        </is>
      </c>
      <c r="AR163" s="513" t="inlineStr">
        <is>
          <t>1CP</t>
        </is>
      </c>
      <c r="AS163" s="515" t="n"/>
      <c r="AT163" s="517" t="n"/>
    </row>
    <row r="164" ht="12.75" customHeight="1" s="667">
      <c r="B164" s="509">
        <f>B163+1</f>
        <v/>
      </c>
      <c r="C164" s="510" t="inlineStr">
        <is>
          <t>61073o</t>
        </is>
      </c>
      <c r="D164" s="699" t="n">
        <v>61073</v>
      </c>
      <c r="E164" s="511">
        <f>IF(D164="","",IFERROR(VLOOKUP(D164,CCN_Library!$A$4:$B$13,2,FALSE),"NOT IN LIBRARY"))</f>
        <v/>
      </c>
      <c r="F164" s="538">
        <f>LEFT(H164,6)</f>
        <v/>
      </c>
      <c r="G164" s="513" t="inlineStr">
        <is>
          <t>E</t>
        </is>
      </c>
      <c r="H164" s="513" t="inlineStr">
        <is>
          <t>M2826101117</t>
        </is>
      </c>
      <c r="I164" s="513" t="inlineStr">
        <is>
          <t>CLIN PSYCH</t>
        </is>
      </c>
      <c r="J164" s="513" t="inlineStr">
        <is>
          <t>LT</t>
        </is>
      </c>
      <c r="K164" s="514" t="inlineStr">
        <is>
          <t>2300</t>
        </is>
      </c>
      <c r="L164" s="513" t="inlineStr">
        <is>
          <t>2300</t>
        </is>
      </c>
      <c r="M164" s="513" t="inlineStr">
        <is>
          <t>N</t>
        </is>
      </c>
      <c r="N164" s="513" t="inlineStr">
        <is>
          <t>O</t>
        </is>
      </c>
      <c r="O164" s="513" t="inlineStr">
        <is>
          <t>A</t>
        </is>
      </c>
      <c r="P164" s="513" t="inlineStr">
        <is>
          <t>A</t>
        </is>
      </c>
      <c r="Q164" s="515" t="n"/>
      <c r="R164" s="513" t="inlineStr">
        <is>
          <t>U</t>
        </is>
      </c>
      <c r="S164" s="513" t="inlineStr">
        <is>
          <t>P</t>
        </is>
      </c>
      <c r="T164" s="515" t="n"/>
      <c r="U164" s="1761" t="n">
        <v>0</v>
      </c>
      <c r="V164" s="1761" t="n">
        <v>0</v>
      </c>
      <c r="W164" s="1761" t="n">
        <v>0</v>
      </c>
      <c r="X164" s="1761" t="n">
        <v>0</v>
      </c>
      <c r="Y164" s="1761" t="n">
        <v>0</v>
      </c>
      <c r="Z164" s="1761" t="n">
        <v>1</v>
      </c>
      <c r="AA164" s="1761" t="n">
        <v>0</v>
      </c>
      <c r="AB164" s="1761" t="n">
        <v>0</v>
      </c>
      <c r="AC164" s="1761" t="n">
        <v>0</v>
      </c>
      <c r="AD164" s="1761" t="n">
        <v>0</v>
      </c>
      <c r="AE164" s="1761" t="n">
        <v>0</v>
      </c>
      <c r="AF164" s="1761" t="n">
        <v>0</v>
      </c>
      <c r="AG164" s="1761" t="n">
        <v>0</v>
      </c>
      <c r="AH164" s="1761" t="n">
        <v>0</v>
      </c>
      <c r="AI164" s="1761" t="n">
        <v>0</v>
      </c>
      <c r="AJ164" s="1761" t="n">
        <v>0</v>
      </c>
      <c r="AK164" s="1761" t="n">
        <v>0</v>
      </c>
      <c r="AL164" s="1761" t="n">
        <v>0</v>
      </c>
      <c r="AM164" s="1761" t="n">
        <v>0</v>
      </c>
      <c r="AN164" s="515" t="n"/>
      <c r="AO164" s="515" t="n"/>
      <c r="AP164" s="513" t="inlineStr">
        <is>
          <t>1</t>
        </is>
      </c>
      <c r="AQ164" s="513" t="inlineStr">
        <is>
          <t>A-M510</t>
        </is>
      </c>
      <c r="AR164" s="513" t="inlineStr">
        <is>
          <t>1CP</t>
        </is>
      </c>
      <c r="AS164" s="515" t="n"/>
      <c r="AT164" s="517" t="n"/>
    </row>
    <row r="165" ht="12.75" customHeight="1" s="667">
      <c r="B165" s="509">
        <f>B164+1</f>
        <v/>
      </c>
      <c r="C165" s="510" t="inlineStr">
        <is>
          <t>61073o</t>
        </is>
      </c>
      <c r="D165" s="699" t="n">
        <v>61073</v>
      </c>
      <c r="E165" s="511">
        <f>IF(D165="","",IFERROR(VLOOKUP(D165,CCN_Library!$A$4:$B$13,2,FALSE),"NOT IN LIBRARY"))</f>
        <v/>
      </c>
      <c r="F165" s="538">
        <f>LEFT(H165,6)</f>
        <v/>
      </c>
      <c r="G165" s="513" t="inlineStr">
        <is>
          <t>E</t>
        </is>
      </c>
      <c r="H165" s="513" t="inlineStr">
        <is>
          <t>M2826101118</t>
        </is>
      </c>
      <c r="I165" s="513" t="inlineStr">
        <is>
          <t>CLIN PSYCH</t>
        </is>
      </c>
      <c r="J165" s="513" t="inlineStr">
        <is>
          <t>LT</t>
        </is>
      </c>
      <c r="K165" s="514" t="inlineStr">
        <is>
          <t>2300</t>
        </is>
      </c>
      <c r="L165" s="513" t="inlineStr">
        <is>
          <t>2300</t>
        </is>
      </c>
      <c r="M165" s="513" t="inlineStr">
        <is>
          <t>N</t>
        </is>
      </c>
      <c r="N165" s="513" t="inlineStr">
        <is>
          <t>O</t>
        </is>
      </c>
      <c r="O165" s="513" t="inlineStr">
        <is>
          <t>A</t>
        </is>
      </c>
      <c r="P165" s="513" t="inlineStr">
        <is>
          <t>A</t>
        </is>
      </c>
      <c r="Q165" s="515" t="n"/>
      <c r="R165" s="513" t="inlineStr">
        <is>
          <t>U</t>
        </is>
      </c>
      <c r="S165" s="513" t="inlineStr">
        <is>
          <t>P</t>
        </is>
      </c>
      <c r="T165" s="515" t="n"/>
      <c r="U165" s="1761" t="n">
        <v>0</v>
      </c>
      <c r="V165" s="1761" t="n">
        <v>0</v>
      </c>
      <c r="W165" s="1761" t="n">
        <v>0</v>
      </c>
      <c r="X165" s="1761" t="n">
        <v>0</v>
      </c>
      <c r="Y165" s="1761" t="n">
        <v>0</v>
      </c>
      <c r="Z165" s="1761" t="n">
        <v>1</v>
      </c>
      <c r="AA165" s="1761" t="n">
        <v>0</v>
      </c>
      <c r="AB165" s="1761" t="n">
        <v>0</v>
      </c>
      <c r="AC165" s="1761" t="n">
        <v>0</v>
      </c>
      <c r="AD165" s="1761" t="n">
        <v>0</v>
      </c>
      <c r="AE165" s="1761" t="n">
        <v>0</v>
      </c>
      <c r="AF165" s="1761" t="n">
        <v>0</v>
      </c>
      <c r="AG165" s="1761" t="n">
        <v>0</v>
      </c>
      <c r="AH165" s="1761" t="n">
        <v>0</v>
      </c>
      <c r="AI165" s="1761" t="n">
        <v>0</v>
      </c>
      <c r="AJ165" s="1761" t="n">
        <v>0</v>
      </c>
      <c r="AK165" s="1761" t="n">
        <v>0</v>
      </c>
      <c r="AL165" s="1761" t="n">
        <v>0</v>
      </c>
      <c r="AM165" s="1761" t="n">
        <v>0</v>
      </c>
      <c r="AN165" s="515" t="n"/>
      <c r="AO165" s="515" t="n"/>
      <c r="AP165" s="513" t="inlineStr">
        <is>
          <t>1</t>
        </is>
      </c>
      <c r="AQ165" s="513" t="inlineStr">
        <is>
          <t>A-M510</t>
        </is>
      </c>
      <c r="AR165" s="513" t="inlineStr">
        <is>
          <t>1CP</t>
        </is>
      </c>
      <c r="AS165" s="515" t="n"/>
      <c r="AT165" s="517" t="n"/>
    </row>
    <row r="166" ht="12.75" customHeight="1" s="667">
      <c r="B166" s="509">
        <f>B165+1</f>
        <v/>
      </c>
      <c r="C166" s="510" t="inlineStr">
        <is>
          <t>61073c</t>
        </is>
      </c>
      <c r="D166" s="699" t="n">
        <v>61073</v>
      </c>
      <c r="E166" s="511">
        <f>IF(D166="","",IFERROR(VLOOKUP(D166,CCN_Library!$A$4:$B$13,2,FALSE),"NOT IN LIBRARY"))</f>
        <v/>
      </c>
      <c r="F166" s="538">
        <f>LEFT(H166,6)</f>
        <v/>
      </c>
      <c r="G166" s="513" t="inlineStr">
        <is>
          <t>E</t>
        </is>
      </c>
      <c r="H166" s="513" t="inlineStr">
        <is>
          <t>M2826101119</t>
        </is>
      </c>
      <c r="I166" s="513" t="inlineStr">
        <is>
          <t>BEHAVIORAL HLTH TECH</t>
        </is>
      </c>
      <c r="J166" s="513" t="inlineStr">
        <is>
          <t>HM2</t>
        </is>
      </c>
      <c r="K166" s="514" t="inlineStr">
        <is>
          <t>L24A</t>
        </is>
      </c>
      <c r="L166" s="513" t="inlineStr">
        <is>
          <t>L03A</t>
        </is>
      </c>
      <c r="M166" s="513" t="inlineStr">
        <is>
          <t>N</t>
        </is>
      </c>
      <c r="N166" s="513" t="inlineStr">
        <is>
          <t>E</t>
        </is>
      </c>
      <c r="O166" s="513" t="inlineStr">
        <is>
          <t>A</t>
        </is>
      </c>
      <c r="P166" s="513" t="inlineStr">
        <is>
          <t>A</t>
        </is>
      </c>
      <c r="Q166" s="515" t="n"/>
      <c r="R166" s="513" t="inlineStr">
        <is>
          <t>U</t>
        </is>
      </c>
      <c r="S166" s="513" t="inlineStr">
        <is>
          <t>C</t>
        </is>
      </c>
      <c r="T166" s="515" t="n"/>
      <c r="U166" s="1761" t="n">
        <v>0</v>
      </c>
      <c r="V166" s="1761" t="n">
        <v>0</v>
      </c>
      <c r="W166" s="1761" t="n">
        <v>0</v>
      </c>
      <c r="X166" s="1761" t="n">
        <v>0</v>
      </c>
      <c r="Y166" s="1761" t="n">
        <v>0</v>
      </c>
      <c r="Z166" s="1761" t="n">
        <v>0</v>
      </c>
      <c r="AA166" s="1761" t="n">
        <v>1</v>
      </c>
      <c r="AB166" s="1761" t="n">
        <v>0</v>
      </c>
      <c r="AC166" s="1761" t="n">
        <v>0</v>
      </c>
      <c r="AD166" s="1761" t="n">
        <v>0</v>
      </c>
      <c r="AE166" s="1761" t="n">
        <v>0</v>
      </c>
      <c r="AF166" s="1761" t="n">
        <v>0</v>
      </c>
      <c r="AG166" s="1761" t="n">
        <v>0</v>
      </c>
      <c r="AH166" s="1761" t="n">
        <v>0</v>
      </c>
      <c r="AI166" s="1761" t="n">
        <v>0</v>
      </c>
      <c r="AJ166" s="1761" t="n">
        <v>0</v>
      </c>
      <c r="AK166" s="1761" t="n">
        <v>0</v>
      </c>
      <c r="AL166" s="1761" t="n">
        <v>0</v>
      </c>
      <c r="AM166" s="1761" t="n">
        <v>0</v>
      </c>
      <c r="AN166" s="515" t="n"/>
      <c r="AO166" s="515" t="n"/>
      <c r="AP166" s="513" t="inlineStr">
        <is>
          <t>1</t>
        </is>
      </c>
      <c r="AQ166" s="513" t="inlineStr">
        <is>
          <t>A-M510</t>
        </is>
      </c>
      <c r="AR166" s="513" t="inlineStr">
        <is>
          <t>1CP</t>
        </is>
      </c>
      <c r="AS166" s="515" t="n"/>
      <c r="AT166" s="525" t="n"/>
    </row>
    <row r="167" ht="12.75" customHeight="1" s="667">
      <c r="B167" s="509">
        <f>B166+1</f>
        <v/>
      </c>
      <c r="C167" s="510" t="inlineStr">
        <is>
          <t>61073c</t>
        </is>
      </c>
      <c r="D167" s="699" t="n">
        <v>61073</v>
      </c>
      <c r="E167" s="511">
        <f>IF(D167="","",IFERROR(VLOOKUP(D167,CCN_Library!$A$4:$B$13,2,FALSE),"NOT IN LIBRARY"))</f>
        <v/>
      </c>
      <c r="F167" s="538">
        <f>LEFT(H167,6)</f>
        <v/>
      </c>
      <c r="G167" s="513" t="inlineStr">
        <is>
          <t>E</t>
        </is>
      </c>
      <c r="H167" s="513" t="inlineStr">
        <is>
          <t>M2826101120</t>
        </is>
      </c>
      <c r="I167" s="513" t="inlineStr">
        <is>
          <t>BEHAVIORAL HLTH TECH</t>
        </is>
      </c>
      <c r="J167" s="513" t="inlineStr">
        <is>
          <t>HM2</t>
        </is>
      </c>
      <c r="K167" s="514" t="inlineStr">
        <is>
          <t>L24A</t>
        </is>
      </c>
      <c r="L167" s="513" t="inlineStr">
        <is>
          <t>L03A</t>
        </is>
      </c>
      <c r="M167" s="513" t="inlineStr">
        <is>
          <t>N</t>
        </is>
      </c>
      <c r="N167" s="513" t="inlineStr">
        <is>
          <t>E</t>
        </is>
      </c>
      <c r="O167" s="513" t="inlineStr">
        <is>
          <t>A</t>
        </is>
      </c>
      <c r="P167" s="513" t="inlineStr">
        <is>
          <t>A</t>
        </is>
      </c>
      <c r="Q167" s="515" t="n"/>
      <c r="R167" s="513" t="inlineStr">
        <is>
          <t>U</t>
        </is>
      </c>
      <c r="S167" s="513" t="inlineStr">
        <is>
          <t>C</t>
        </is>
      </c>
      <c r="T167" s="515" t="n"/>
      <c r="U167" s="1761" t="n">
        <v>0</v>
      </c>
      <c r="V167" s="1761" t="n">
        <v>0</v>
      </c>
      <c r="W167" s="1761" t="n">
        <v>0</v>
      </c>
      <c r="X167" s="1761" t="n">
        <v>0</v>
      </c>
      <c r="Y167" s="1761" t="n">
        <v>0</v>
      </c>
      <c r="Z167" s="1761" t="n">
        <v>0</v>
      </c>
      <c r="AA167" s="1761" t="n">
        <v>1</v>
      </c>
      <c r="AB167" s="1761" t="n">
        <v>0</v>
      </c>
      <c r="AC167" s="1761" t="n">
        <v>0</v>
      </c>
      <c r="AD167" s="1761" t="n">
        <v>0</v>
      </c>
      <c r="AE167" s="1761" t="n">
        <v>0</v>
      </c>
      <c r="AF167" s="1761" t="n">
        <v>0</v>
      </c>
      <c r="AG167" s="1761" t="n">
        <v>0</v>
      </c>
      <c r="AH167" s="1761" t="n">
        <v>0</v>
      </c>
      <c r="AI167" s="1761" t="n">
        <v>0</v>
      </c>
      <c r="AJ167" s="1761" t="n">
        <v>0</v>
      </c>
      <c r="AK167" s="1761" t="n">
        <v>0</v>
      </c>
      <c r="AL167" s="1761" t="n">
        <v>0</v>
      </c>
      <c r="AM167" s="1761" t="n">
        <v>0</v>
      </c>
      <c r="AN167" s="515" t="n"/>
      <c r="AO167" s="515" t="n"/>
      <c r="AP167" s="513" t="inlineStr">
        <is>
          <t>1</t>
        </is>
      </c>
      <c r="AQ167" s="513" t="inlineStr">
        <is>
          <t>A-M510</t>
        </is>
      </c>
      <c r="AR167" s="513" t="inlineStr">
        <is>
          <t>1CP</t>
        </is>
      </c>
      <c r="AS167" s="515" t="n"/>
      <c r="AT167" s="517" t="n"/>
    </row>
    <row r="168" ht="12.75" customHeight="1" s="667">
      <c r="B168" s="509">
        <f>B167+1</f>
        <v/>
      </c>
      <c r="C168" s="510" t="inlineStr">
        <is>
          <t>61073c</t>
        </is>
      </c>
      <c r="D168" s="699" t="n">
        <v>61073</v>
      </c>
      <c r="E168" s="511">
        <f>IF(D168="","",IFERROR(VLOOKUP(D168,CCN_Library!$A$4:$B$13,2,FALSE),"NOT IN LIBRARY"))</f>
        <v/>
      </c>
      <c r="F168" s="538">
        <f>LEFT(H168,6)</f>
        <v/>
      </c>
      <c r="G168" s="513" t="inlineStr">
        <is>
          <t>E</t>
        </is>
      </c>
      <c r="H168" s="513" t="inlineStr">
        <is>
          <t>M2826101121</t>
        </is>
      </c>
      <c r="I168" s="513" t="inlineStr">
        <is>
          <t>BEHAVIORAL HLTH TECH</t>
        </is>
      </c>
      <c r="J168" s="513" t="inlineStr">
        <is>
          <t>HM2</t>
        </is>
      </c>
      <c r="K168" s="514" t="inlineStr">
        <is>
          <t>L24A</t>
        </is>
      </c>
      <c r="L168" s="513" t="inlineStr">
        <is>
          <t>L03A</t>
        </is>
      </c>
      <c r="M168" s="513" t="inlineStr">
        <is>
          <t>N</t>
        </is>
      </c>
      <c r="N168" s="513" t="inlineStr">
        <is>
          <t>E</t>
        </is>
      </c>
      <c r="O168" s="513" t="inlineStr">
        <is>
          <t>A</t>
        </is>
      </c>
      <c r="P168" s="513" t="inlineStr">
        <is>
          <t>A</t>
        </is>
      </c>
      <c r="Q168" s="515" t="n"/>
      <c r="R168" s="513" t="inlineStr">
        <is>
          <t>U</t>
        </is>
      </c>
      <c r="S168" s="513" t="inlineStr">
        <is>
          <t>C</t>
        </is>
      </c>
      <c r="T168" s="515" t="n"/>
      <c r="U168" s="1761" t="n">
        <v>0</v>
      </c>
      <c r="V168" s="1761" t="n">
        <v>0</v>
      </c>
      <c r="W168" s="1761" t="n">
        <v>0</v>
      </c>
      <c r="X168" s="1761" t="n">
        <v>0</v>
      </c>
      <c r="Y168" s="1761" t="n">
        <v>0</v>
      </c>
      <c r="Z168" s="1761" t="n">
        <v>0</v>
      </c>
      <c r="AA168" s="1761" t="n">
        <v>1</v>
      </c>
      <c r="AB168" s="1761" t="n">
        <v>0</v>
      </c>
      <c r="AC168" s="1761" t="n">
        <v>0</v>
      </c>
      <c r="AD168" s="1761" t="n">
        <v>0</v>
      </c>
      <c r="AE168" s="1761" t="n">
        <v>0</v>
      </c>
      <c r="AF168" s="1761" t="n">
        <v>0</v>
      </c>
      <c r="AG168" s="1761" t="n">
        <v>0</v>
      </c>
      <c r="AH168" s="1761" t="n">
        <v>0</v>
      </c>
      <c r="AI168" s="1761" t="n">
        <v>0</v>
      </c>
      <c r="AJ168" s="1761" t="n">
        <v>0</v>
      </c>
      <c r="AK168" s="1761" t="n">
        <v>0</v>
      </c>
      <c r="AL168" s="1761" t="n">
        <v>0</v>
      </c>
      <c r="AM168" s="1761" t="n">
        <v>0</v>
      </c>
      <c r="AN168" s="515" t="n"/>
      <c r="AO168" s="515" t="n"/>
      <c r="AP168" s="513" t="inlineStr">
        <is>
          <t>1</t>
        </is>
      </c>
      <c r="AQ168" s="513" t="inlineStr">
        <is>
          <t>A-M510</t>
        </is>
      </c>
      <c r="AR168" s="513" t="inlineStr">
        <is>
          <t>1CP</t>
        </is>
      </c>
      <c r="AS168" s="515" t="n"/>
      <c r="AT168" s="517" t="n"/>
    </row>
    <row r="169" ht="12.75" customHeight="1" s="667">
      <c r="B169" s="709">
        <f>B168+1</f>
        <v/>
      </c>
      <c r="C169" s="701" t="inlineStr">
        <is>
          <t>61073o</t>
        </is>
      </c>
      <c r="D169" s="519" t="n">
        <v>61073</v>
      </c>
      <c r="E169" s="519" t="n"/>
      <c r="F169" s="520">
        <f>LEFT(H169,6)</f>
        <v/>
      </c>
      <c r="G169" s="521" t="inlineStr">
        <is>
          <t>C</t>
        </is>
      </c>
      <c r="H169" s="521" t="inlineStr">
        <is>
          <t>M2826101405</t>
        </is>
      </c>
      <c r="I169" s="521" t="inlineStr">
        <is>
          <t>PHARMACY PLATOON</t>
        </is>
      </c>
      <c r="J169" s="522" t="n"/>
      <c r="K169" s="522" t="n"/>
      <c r="L169" s="522" t="n"/>
      <c r="M169" s="522" t="n"/>
      <c r="N169" s="522" t="n"/>
      <c r="O169" s="522" t="n"/>
      <c r="P169" s="522" t="n"/>
      <c r="Q169" s="522" t="n"/>
      <c r="R169" s="522" t="n"/>
      <c r="S169" s="522" t="n"/>
      <c r="T169" s="522" t="n"/>
      <c r="U169" s="1762" t="n">
        <v>0</v>
      </c>
      <c r="V169" s="1762" t="n">
        <v>0</v>
      </c>
      <c r="W169" s="1762" t="n">
        <v>0</v>
      </c>
      <c r="X169" s="1762" t="n">
        <v>0</v>
      </c>
      <c r="Y169" s="1762" t="n">
        <v>0</v>
      </c>
      <c r="Z169" s="1762" t="n">
        <v>0</v>
      </c>
      <c r="AA169" s="1762" t="n">
        <v>0</v>
      </c>
      <c r="AB169" s="1762" t="n">
        <v>0</v>
      </c>
      <c r="AC169" s="1762" t="n">
        <v>0</v>
      </c>
      <c r="AD169" s="1762" t="n">
        <v>0</v>
      </c>
      <c r="AE169" s="1762" t="n">
        <v>0</v>
      </c>
      <c r="AF169" s="1762" t="n">
        <v>0</v>
      </c>
      <c r="AG169" s="1762" t="n">
        <v>0</v>
      </c>
      <c r="AH169" s="1762" t="n">
        <v>0</v>
      </c>
      <c r="AI169" s="1762" t="n">
        <v>0</v>
      </c>
      <c r="AJ169" s="1762" t="n">
        <v>0</v>
      </c>
      <c r="AK169" s="1762" t="n">
        <v>0</v>
      </c>
      <c r="AL169" s="1762" t="n">
        <v>0</v>
      </c>
      <c r="AM169" s="1762" t="n">
        <v>0</v>
      </c>
      <c r="AN169" s="522" t="n"/>
      <c r="AO169" s="522" t="n"/>
      <c r="AP169" s="522" t="n"/>
      <c r="AQ169" s="522" t="n"/>
      <c r="AR169" s="522" t="n"/>
      <c r="AS169" s="522" t="n"/>
      <c r="AT169" s="524" t="n"/>
    </row>
    <row r="170" ht="12.75" customHeight="1" s="667">
      <c r="B170" s="709">
        <f>B169+1</f>
        <v/>
      </c>
      <c r="C170" s="701" t="inlineStr">
        <is>
          <t>61073o</t>
        </is>
      </c>
      <c r="D170" s="519" t="n">
        <v>61073</v>
      </c>
      <c r="E170" s="519" t="n"/>
      <c r="F170" s="520">
        <f>LEFT(H170,6)</f>
        <v/>
      </c>
      <c r="G170" s="521" t="inlineStr">
        <is>
          <t>D</t>
        </is>
      </c>
      <c r="H170" s="521" t="inlineStr">
        <is>
          <t>M2826101406</t>
        </is>
      </c>
      <c r="I170" s="521" t="inlineStr">
        <is>
          <t>PHARMACY DET 1</t>
        </is>
      </c>
      <c r="J170" s="522" t="n"/>
      <c r="K170" s="522" t="n"/>
      <c r="L170" s="522" t="n"/>
      <c r="M170" s="522" t="n"/>
      <c r="N170" s="522" t="n"/>
      <c r="O170" s="522" t="n"/>
      <c r="P170" s="522" t="n"/>
      <c r="Q170" s="522" t="n"/>
      <c r="R170" s="522" t="n"/>
      <c r="S170" s="522" t="n"/>
      <c r="T170" s="522" t="n"/>
      <c r="U170" s="1762" t="n">
        <v>0</v>
      </c>
      <c r="V170" s="1762" t="n">
        <v>0</v>
      </c>
      <c r="W170" s="1762" t="n">
        <v>0</v>
      </c>
      <c r="X170" s="1762" t="n">
        <v>0</v>
      </c>
      <c r="Y170" s="1762" t="n">
        <v>0</v>
      </c>
      <c r="Z170" s="1762" t="n">
        <v>0</v>
      </c>
      <c r="AA170" s="1762" t="n">
        <v>0</v>
      </c>
      <c r="AB170" s="1762" t="n">
        <v>0</v>
      </c>
      <c r="AC170" s="1762" t="n">
        <v>0</v>
      </c>
      <c r="AD170" s="1762" t="n">
        <v>0</v>
      </c>
      <c r="AE170" s="1762" t="n">
        <v>0</v>
      </c>
      <c r="AF170" s="1762" t="n">
        <v>0</v>
      </c>
      <c r="AG170" s="1762" t="n">
        <v>0</v>
      </c>
      <c r="AH170" s="1762" t="n">
        <v>0</v>
      </c>
      <c r="AI170" s="1762" t="n">
        <v>0</v>
      </c>
      <c r="AJ170" s="1762" t="n">
        <v>0</v>
      </c>
      <c r="AK170" s="1762" t="n">
        <v>0</v>
      </c>
      <c r="AL170" s="1762" t="n">
        <v>0</v>
      </c>
      <c r="AM170" s="1762" t="n">
        <v>0</v>
      </c>
      <c r="AN170" s="522" t="n"/>
      <c r="AO170" s="522" t="n"/>
      <c r="AP170" s="522" t="n"/>
      <c r="AQ170" s="522" t="n"/>
      <c r="AR170" s="522" t="n"/>
      <c r="AS170" s="522" t="n"/>
      <c r="AT170" s="524" t="n"/>
    </row>
    <row r="171" ht="12.75" customHeight="1" s="667">
      <c r="B171" s="509">
        <f>B170+1</f>
        <v/>
      </c>
      <c r="C171" s="510" t="inlineStr">
        <is>
          <t>61073o</t>
        </is>
      </c>
      <c r="D171" s="699" t="n">
        <v>61073</v>
      </c>
      <c r="E171" s="511">
        <f>IF(D171="","",IFERROR(VLOOKUP(D171,CCN_Library!$A$4:$B$13,2,FALSE),"NOT IN LIBRARY"))</f>
        <v/>
      </c>
      <c r="F171" s="538">
        <f>LEFT(H171,6)</f>
        <v/>
      </c>
      <c r="G171" s="513" t="inlineStr">
        <is>
          <t>E</t>
        </is>
      </c>
      <c r="H171" s="513" t="inlineStr">
        <is>
          <t>M2826101407</t>
        </is>
      </c>
      <c r="I171" s="513" t="inlineStr">
        <is>
          <t>PHARM TECH</t>
        </is>
      </c>
      <c r="J171" s="513" t="inlineStr">
        <is>
          <t>HM1</t>
        </is>
      </c>
      <c r="K171" s="514" t="inlineStr">
        <is>
          <t>L22A</t>
        </is>
      </c>
      <c r="L171" s="513" t="inlineStr">
        <is>
          <t>L03A</t>
        </is>
      </c>
      <c r="M171" s="513" t="inlineStr">
        <is>
          <t>N</t>
        </is>
      </c>
      <c r="N171" s="513" t="inlineStr">
        <is>
          <t>E</t>
        </is>
      </c>
      <c r="O171" s="513" t="inlineStr">
        <is>
          <t>A</t>
        </is>
      </c>
      <c r="P171" s="513" t="inlineStr">
        <is>
          <t>A</t>
        </is>
      </c>
      <c r="Q171" s="515" t="n"/>
      <c r="R171" s="513" t="inlineStr">
        <is>
          <t>U</t>
        </is>
      </c>
      <c r="S171" s="513" t="inlineStr">
        <is>
          <t>P</t>
        </is>
      </c>
      <c r="T171" s="515" t="n"/>
      <c r="U171" s="1761" t="n">
        <v>0</v>
      </c>
      <c r="V171" s="1761" t="n">
        <v>0</v>
      </c>
      <c r="W171" s="1761" t="n">
        <v>0</v>
      </c>
      <c r="X171" s="1761" t="n">
        <v>0</v>
      </c>
      <c r="Y171" s="1761" t="n">
        <v>0</v>
      </c>
      <c r="Z171" s="1761" t="n">
        <v>0</v>
      </c>
      <c r="AA171" s="1761" t="n">
        <v>1</v>
      </c>
      <c r="AB171" s="1761" t="n">
        <v>0</v>
      </c>
      <c r="AC171" s="1761" t="n">
        <v>0</v>
      </c>
      <c r="AD171" s="1761" t="n">
        <v>0</v>
      </c>
      <c r="AE171" s="1761" t="n">
        <v>0</v>
      </c>
      <c r="AF171" s="1761" t="n">
        <v>0</v>
      </c>
      <c r="AG171" s="1761" t="n">
        <v>0</v>
      </c>
      <c r="AH171" s="1761" t="n">
        <v>0</v>
      </c>
      <c r="AI171" s="1761" t="n">
        <v>0</v>
      </c>
      <c r="AJ171" s="1761" t="n">
        <v>0</v>
      </c>
      <c r="AK171" s="1761" t="n">
        <v>0</v>
      </c>
      <c r="AL171" s="1761" t="n">
        <v>0</v>
      </c>
      <c r="AM171" s="1761" t="n">
        <v>0</v>
      </c>
      <c r="AN171" s="515" t="n"/>
      <c r="AO171" s="515" t="n"/>
      <c r="AP171" s="513" t="inlineStr">
        <is>
          <t>1</t>
        </is>
      </c>
      <c r="AQ171" s="513" t="inlineStr">
        <is>
          <t>A-M510</t>
        </is>
      </c>
      <c r="AR171" s="513" t="inlineStr">
        <is>
          <t>1CP</t>
        </is>
      </c>
      <c r="AS171" s="515" t="n"/>
      <c r="AT171" s="525" t="n"/>
    </row>
    <row r="172" ht="12.75" customHeight="1" s="667">
      <c r="B172" s="509">
        <f>B171+1</f>
        <v/>
      </c>
      <c r="C172" s="510" t="inlineStr">
        <is>
          <t>61073c</t>
        </is>
      </c>
      <c r="D172" s="699" t="n">
        <v>61073</v>
      </c>
      <c r="E172" s="511">
        <f>IF(D172="","",IFERROR(VLOOKUP(D172,CCN_Library!$A$4:$B$13,2,FALSE),"NOT IN LIBRARY"))</f>
        <v/>
      </c>
      <c r="F172" s="538">
        <f>LEFT(H172,6)</f>
        <v/>
      </c>
      <c r="G172" s="513" t="inlineStr">
        <is>
          <t>E</t>
        </is>
      </c>
      <c r="H172" s="513" t="inlineStr">
        <is>
          <t>M2826101408</t>
        </is>
      </c>
      <c r="I172" s="513" t="inlineStr">
        <is>
          <t>PHARM TECH</t>
        </is>
      </c>
      <c r="J172" s="513" t="inlineStr">
        <is>
          <t>HM2</t>
        </is>
      </c>
      <c r="K172" s="514" t="inlineStr">
        <is>
          <t>L22A</t>
        </is>
      </c>
      <c r="L172" s="513" t="inlineStr">
        <is>
          <t>L03A</t>
        </is>
      </c>
      <c r="M172" s="513" t="inlineStr">
        <is>
          <t>N</t>
        </is>
      </c>
      <c r="N172" s="513" t="inlineStr">
        <is>
          <t>E</t>
        </is>
      </c>
      <c r="O172" s="513" t="inlineStr">
        <is>
          <t>A</t>
        </is>
      </c>
      <c r="P172" s="513" t="inlineStr">
        <is>
          <t>A</t>
        </is>
      </c>
      <c r="Q172" s="515" t="n"/>
      <c r="R172" s="513" t="inlineStr">
        <is>
          <t>U</t>
        </is>
      </c>
      <c r="S172" s="513" t="inlineStr">
        <is>
          <t>C</t>
        </is>
      </c>
      <c r="T172" s="515" t="n"/>
      <c r="U172" s="1761" t="n">
        <v>0</v>
      </c>
      <c r="V172" s="1761" t="n">
        <v>0</v>
      </c>
      <c r="W172" s="1761" t="n">
        <v>0</v>
      </c>
      <c r="X172" s="1761" t="n">
        <v>0</v>
      </c>
      <c r="Y172" s="1761" t="n">
        <v>0</v>
      </c>
      <c r="Z172" s="1761" t="n">
        <v>0</v>
      </c>
      <c r="AA172" s="1761" t="n">
        <v>1</v>
      </c>
      <c r="AB172" s="1761" t="n">
        <v>0</v>
      </c>
      <c r="AC172" s="1761" t="n">
        <v>0</v>
      </c>
      <c r="AD172" s="1761" t="n">
        <v>0</v>
      </c>
      <c r="AE172" s="1761" t="n">
        <v>0</v>
      </c>
      <c r="AF172" s="1761" t="n">
        <v>0</v>
      </c>
      <c r="AG172" s="1761" t="n">
        <v>0</v>
      </c>
      <c r="AH172" s="1761" t="n">
        <v>0</v>
      </c>
      <c r="AI172" s="1761" t="n">
        <v>0</v>
      </c>
      <c r="AJ172" s="1761" t="n">
        <v>0</v>
      </c>
      <c r="AK172" s="1761" t="n">
        <v>0</v>
      </c>
      <c r="AL172" s="1761" t="n">
        <v>0</v>
      </c>
      <c r="AM172" s="1761" t="n">
        <v>0</v>
      </c>
      <c r="AN172" s="515" t="n"/>
      <c r="AO172" s="515" t="n"/>
      <c r="AP172" s="513" t="inlineStr">
        <is>
          <t>1</t>
        </is>
      </c>
      <c r="AQ172" s="513" t="inlineStr">
        <is>
          <t>A-M510</t>
        </is>
      </c>
      <c r="AR172" s="513" t="inlineStr">
        <is>
          <t>1CP</t>
        </is>
      </c>
      <c r="AS172" s="515" t="n"/>
      <c r="AT172" s="517" t="n"/>
    </row>
    <row r="173" ht="12.75" customHeight="1" s="667">
      <c r="B173" s="509">
        <f>B172+1</f>
        <v/>
      </c>
      <c r="C173" s="510" t="inlineStr">
        <is>
          <t>61073c</t>
        </is>
      </c>
      <c r="D173" s="699" t="n">
        <v>61073</v>
      </c>
      <c r="E173" s="511">
        <f>IF(D173="","",IFERROR(VLOOKUP(D173,CCN_Library!$A$4:$B$13,2,FALSE),"NOT IN LIBRARY"))</f>
        <v/>
      </c>
      <c r="F173" s="538">
        <f>LEFT(H173,6)</f>
        <v/>
      </c>
      <c r="G173" s="513" t="inlineStr">
        <is>
          <t>E</t>
        </is>
      </c>
      <c r="H173" s="513" t="inlineStr">
        <is>
          <t>M2826101409</t>
        </is>
      </c>
      <c r="I173" s="513" t="inlineStr">
        <is>
          <t>PHARM TECH</t>
        </is>
      </c>
      <c r="J173" s="513" t="inlineStr">
        <is>
          <t>HM2</t>
        </is>
      </c>
      <c r="K173" s="514" t="inlineStr">
        <is>
          <t>L22A</t>
        </is>
      </c>
      <c r="L173" s="513" t="inlineStr">
        <is>
          <t>L03A</t>
        </is>
      </c>
      <c r="M173" s="513" t="inlineStr">
        <is>
          <t>N</t>
        </is>
      </c>
      <c r="N173" s="513" t="inlineStr">
        <is>
          <t>E</t>
        </is>
      </c>
      <c r="O173" s="513" t="inlineStr">
        <is>
          <t>A</t>
        </is>
      </c>
      <c r="P173" s="513" t="inlineStr">
        <is>
          <t>A</t>
        </is>
      </c>
      <c r="Q173" s="515" t="n"/>
      <c r="R173" s="513" t="inlineStr">
        <is>
          <t>U</t>
        </is>
      </c>
      <c r="S173" s="513" t="inlineStr">
        <is>
          <t>C</t>
        </is>
      </c>
      <c r="T173" s="515" t="n"/>
      <c r="U173" s="1761" t="n">
        <v>0</v>
      </c>
      <c r="V173" s="1761" t="n">
        <v>0</v>
      </c>
      <c r="W173" s="1761" t="n">
        <v>0</v>
      </c>
      <c r="X173" s="1761" t="n">
        <v>0</v>
      </c>
      <c r="Y173" s="1761" t="n">
        <v>0</v>
      </c>
      <c r="Z173" s="1761" t="n">
        <v>0</v>
      </c>
      <c r="AA173" s="1761" t="n">
        <v>1</v>
      </c>
      <c r="AB173" s="1761" t="n">
        <v>0</v>
      </c>
      <c r="AC173" s="1761" t="n">
        <v>0</v>
      </c>
      <c r="AD173" s="1761" t="n">
        <v>0</v>
      </c>
      <c r="AE173" s="1761" t="n">
        <v>0</v>
      </c>
      <c r="AF173" s="1761" t="n">
        <v>0</v>
      </c>
      <c r="AG173" s="1761" t="n">
        <v>0</v>
      </c>
      <c r="AH173" s="1761" t="n">
        <v>0</v>
      </c>
      <c r="AI173" s="1761" t="n">
        <v>0</v>
      </c>
      <c r="AJ173" s="1761" t="n">
        <v>0</v>
      </c>
      <c r="AK173" s="1761" t="n">
        <v>0</v>
      </c>
      <c r="AL173" s="1761" t="n">
        <v>0</v>
      </c>
      <c r="AM173" s="1761" t="n">
        <v>0</v>
      </c>
      <c r="AN173" s="515" t="n"/>
      <c r="AO173" s="515" t="n"/>
      <c r="AP173" s="513" t="inlineStr">
        <is>
          <t>1</t>
        </is>
      </c>
      <c r="AQ173" s="513" t="inlineStr">
        <is>
          <t>A-M510</t>
        </is>
      </c>
      <c r="AR173" s="513" t="inlineStr">
        <is>
          <t>1CP</t>
        </is>
      </c>
      <c r="AS173" s="515" t="n"/>
      <c r="AT173" s="517" t="n"/>
    </row>
    <row r="174" ht="12.75" customHeight="1" s="667">
      <c r="B174" s="709">
        <f>B173+1</f>
        <v/>
      </c>
      <c r="C174" s="701" t="inlineStr">
        <is>
          <t>61073o</t>
        </is>
      </c>
      <c r="D174" s="519" t="n">
        <v>61073</v>
      </c>
      <c r="E174" s="519" t="n"/>
      <c r="F174" s="520">
        <f>LEFT(H174,6)</f>
        <v/>
      </c>
      <c r="G174" s="521" t="inlineStr">
        <is>
          <t>D</t>
        </is>
      </c>
      <c r="H174" s="521" t="inlineStr">
        <is>
          <t>M2826101410</t>
        </is>
      </c>
      <c r="I174" s="521" t="inlineStr">
        <is>
          <t>PHARMACY DET 2</t>
        </is>
      </c>
      <c r="J174" s="522" t="n"/>
      <c r="K174" s="522" t="n"/>
      <c r="L174" s="522" t="n"/>
      <c r="M174" s="522" t="n"/>
      <c r="N174" s="522" t="n"/>
      <c r="O174" s="522" t="n"/>
      <c r="P174" s="522" t="n"/>
      <c r="Q174" s="522" t="n"/>
      <c r="R174" s="522" t="n"/>
      <c r="S174" s="522" t="n"/>
      <c r="T174" s="522" t="n"/>
      <c r="U174" s="1762" t="n">
        <v>0</v>
      </c>
      <c r="V174" s="1762" t="n">
        <v>0</v>
      </c>
      <c r="W174" s="1762" t="n">
        <v>0</v>
      </c>
      <c r="X174" s="1762" t="n">
        <v>0</v>
      </c>
      <c r="Y174" s="1762" t="n">
        <v>0</v>
      </c>
      <c r="Z174" s="1762" t="n">
        <v>0</v>
      </c>
      <c r="AA174" s="1762" t="n">
        <v>0</v>
      </c>
      <c r="AB174" s="1762" t="n">
        <v>0</v>
      </c>
      <c r="AC174" s="1762" t="n">
        <v>0</v>
      </c>
      <c r="AD174" s="1762" t="n">
        <v>0</v>
      </c>
      <c r="AE174" s="1762" t="n">
        <v>0</v>
      </c>
      <c r="AF174" s="1762" t="n">
        <v>0</v>
      </c>
      <c r="AG174" s="1762" t="n">
        <v>0</v>
      </c>
      <c r="AH174" s="1762" t="n">
        <v>0</v>
      </c>
      <c r="AI174" s="1762" t="n">
        <v>0</v>
      </c>
      <c r="AJ174" s="1762" t="n">
        <v>0</v>
      </c>
      <c r="AK174" s="1762" t="n">
        <v>0</v>
      </c>
      <c r="AL174" s="1762" t="n">
        <v>0</v>
      </c>
      <c r="AM174" s="1762" t="n">
        <v>0</v>
      </c>
      <c r="AN174" s="522" t="n"/>
      <c r="AO174" s="522" t="n"/>
      <c r="AP174" s="522" t="n"/>
      <c r="AQ174" s="522" t="n"/>
      <c r="AR174" s="522" t="n"/>
      <c r="AS174" s="522" t="n"/>
      <c r="AT174" s="524" t="n"/>
    </row>
    <row r="175" ht="12.75" customHeight="1" s="667">
      <c r="B175" s="509">
        <f>B174+1</f>
        <v/>
      </c>
      <c r="C175" s="510" t="inlineStr">
        <is>
          <t>61073o</t>
        </is>
      </c>
      <c r="D175" s="699" t="n">
        <v>61073</v>
      </c>
      <c r="E175" s="511">
        <f>IF(D175="","",IFERROR(VLOOKUP(D175,CCN_Library!$A$4:$B$13,2,FALSE),"NOT IN LIBRARY"))</f>
        <v/>
      </c>
      <c r="F175" s="538">
        <f>LEFT(H175,6)</f>
        <v/>
      </c>
      <c r="G175" s="513" t="inlineStr">
        <is>
          <t>E</t>
        </is>
      </c>
      <c r="H175" s="513" t="inlineStr">
        <is>
          <t>M2826101411</t>
        </is>
      </c>
      <c r="I175" s="513" t="inlineStr">
        <is>
          <t>PHARM TECH</t>
        </is>
      </c>
      <c r="J175" s="513" t="inlineStr">
        <is>
          <t>HM1</t>
        </is>
      </c>
      <c r="K175" s="514" t="inlineStr">
        <is>
          <t>L22A</t>
        </is>
      </c>
      <c r="L175" s="513" t="inlineStr">
        <is>
          <t>L03A</t>
        </is>
      </c>
      <c r="M175" s="513" t="inlineStr">
        <is>
          <t>N</t>
        </is>
      </c>
      <c r="N175" s="513" t="inlineStr">
        <is>
          <t>E</t>
        </is>
      </c>
      <c r="O175" s="513" t="inlineStr">
        <is>
          <t>A</t>
        </is>
      </c>
      <c r="P175" s="513" t="inlineStr">
        <is>
          <t>A</t>
        </is>
      </c>
      <c r="Q175" s="515" t="n"/>
      <c r="R175" s="513" t="inlineStr">
        <is>
          <t>U</t>
        </is>
      </c>
      <c r="S175" s="513" t="inlineStr">
        <is>
          <t>P</t>
        </is>
      </c>
      <c r="T175" s="515" t="n"/>
      <c r="U175" s="1761" t="n">
        <v>0</v>
      </c>
      <c r="V175" s="1761" t="n">
        <v>0</v>
      </c>
      <c r="W175" s="1761" t="n">
        <v>0</v>
      </c>
      <c r="X175" s="1761" t="n">
        <v>0</v>
      </c>
      <c r="Y175" s="1761" t="n">
        <v>0</v>
      </c>
      <c r="Z175" s="1761" t="n">
        <v>0</v>
      </c>
      <c r="AA175" s="1761" t="n">
        <v>1</v>
      </c>
      <c r="AB175" s="1761" t="n">
        <v>0</v>
      </c>
      <c r="AC175" s="1761" t="n">
        <v>0</v>
      </c>
      <c r="AD175" s="1761" t="n">
        <v>0</v>
      </c>
      <c r="AE175" s="1761" t="n">
        <v>0</v>
      </c>
      <c r="AF175" s="1761" t="n">
        <v>0</v>
      </c>
      <c r="AG175" s="1761" t="n">
        <v>0</v>
      </c>
      <c r="AH175" s="1761" t="n">
        <v>0</v>
      </c>
      <c r="AI175" s="1761" t="n">
        <v>0</v>
      </c>
      <c r="AJ175" s="1761" t="n">
        <v>0</v>
      </c>
      <c r="AK175" s="1761" t="n">
        <v>0</v>
      </c>
      <c r="AL175" s="1761" t="n">
        <v>0</v>
      </c>
      <c r="AM175" s="1761" t="n">
        <v>0</v>
      </c>
      <c r="AN175" s="515" t="n"/>
      <c r="AO175" s="515" t="n"/>
      <c r="AP175" s="513" t="inlineStr">
        <is>
          <t>1</t>
        </is>
      </c>
      <c r="AQ175" s="513" t="inlineStr">
        <is>
          <t>A-M510</t>
        </is>
      </c>
      <c r="AR175" s="513" t="inlineStr">
        <is>
          <t>1CP</t>
        </is>
      </c>
      <c r="AS175" s="515" t="n"/>
      <c r="AT175" s="525" t="n"/>
    </row>
    <row r="176" ht="12.75" customHeight="1" s="667">
      <c r="B176" s="509">
        <f>B175+1</f>
        <v/>
      </c>
      <c r="C176" s="510" t="inlineStr">
        <is>
          <t>61073c</t>
        </is>
      </c>
      <c r="D176" s="699" t="n">
        <v>61073</v>
      </c>
      <c r="E176" s="511">
        <f>IF(D176="","",IFERROR(VLOOKUP(D176,CCN_Library!$A$4:$B$13,2,FALSE),"NOT IN LIBRARY"))</f>
        <v/>
      </c>
      <c r="F176" s="538">
        <f>LEFT(H176,6)</f>
        <v/>
      </c>
      <c r="G176" s="513" t="inlineStr">
        <is>
          <t>E</t>
        </is>
      </c>
      <c r="H176" s="513" t="inlineStr">
        <is>
          <t>M2826101412</t>
        </is>
      </c>
      <c r="I176" s="513" t="inlineStr">
        <is>
          <t>PHARM TECH</t>
        </is>
      </c>
      <c r="J176" s="513" t="inlineStr">
        <is>
          <t>HM2</t>
        </is>
      </c>
      <c r="K176" s="514" t="inlineStr">
        <is>
          <t>L22A</t>
        </is>
      </c>
      <c r="L176" s="513" t="inlineStr">
        <is>
          <t>L03A</t>
        </is>
      </c>
      <c r="M176" s="513" t="inlineStr">
        <is>
          <t>N</t>
        </is>
      </c>
      <c r="N176" s="513" t="inlineStr">
        <is>
          <t>E</t>
        </is>
      </c>
      <c r="O176" s="513" t="inlineStr">
        <is>
          <t>A</t>
        </is>
      </c>
      <c r="P176" s="513" t="inlineStr">
        <is>
          <t>A</t>
        </is>
      </c>
      <c r="Q176" s="515" t="n"/>
      <c r="R176" s="513" t="inlineStr">
        <is>
          <t>U</t>
        </is>
      </c>
      <c r="S176" s="513" t="inlineStr">
        <is>
          <t>C</t>
        </is>
      </c>
      <c r="T176" s="515" t="n"/>
      <c r="U176" s="1761" t="n">
        <v>0</v>
      </c>
      <c r="V176" s="1761" t="n">
        <v>0</v>
      </c>
      <c r="W176" s="1761" t="n">
        <v>0</v>
      </c>
      <c r="X176" s="1761" t="n">
        <v>0</v>
      </c>
      <c r="Y176" s="1761" t="n">
        <v>0</v>
      </c>
      <c r="Z176" s="1761" t="n">
        <v>0</v>
      </c>
      <c r="AA176" s="1761" t="n">
        <v>1</v>
      </c>
      <c r="AB176" s="1761" t="n">
        <v>0</v>
      </c>
      <c r="AC176" s="1761" t="n">
        <v>0</v>
      </c>
      <c r="AD176" s="1761" t="n">
        <v>0</v>
      </c>
      <c r="AE176" s="1761" t="n">
        <v>0</v>
      </c>
      <c r="AF176" s="1761" t="n">
        <v>0</v>
      </c>
      <c r="AG176" s="1761" t="n">
        <v>0</v>
      </c>
      <c r="AH176" s="1761" t="n">
        <v>0</v>
      </c>
      <c r="AI176" s="1761" t="n">
        <v>0</v>
      </c>
      <c r="AJ176" s="1761" t="n">
        <v>0</v>
      </c>
      <c r="AK176" s="1761" t="n">
        <v>0</v>
      </c>
      <c r="AL176" s="1761" t="n">
        <v>0</v>
      </c>
      <c r="AM176" s="1761" t="n">
        <v>0</v>
      </c>
      <c r="AN176" s="515" t="n"/>
      <c r="AO176" s="515" t="n"/>
      <c r="AP176" s="513" t="inlineStr">
        <is>
          <t>1</t>
        </is>
      </c>
      <c r="AQ176" s="513" t="inlineStr">
        <is>
          <t>A-M510</t>
        </is>
      </c>
      <c r="AR176" s="513" t="inlineStr">
        <is>
          <t>1CP</t>
        </is>
      </c>
      <c r="AS176" s="515" t="n"/>
      <c r="AT176" s="517" t="n"/>
    </row>
    <row r="177" ht="12.75" customHeight="1" s="667">
      <c r="B177" s="509">
        <f>B176+1</f>
        <v/>
      </c>
      <c r="C177" s="510" t="inlineStr">
        <is>
          <t>61073c</t>
        </is>
      </c>
      <c r="D177" s="699" t="n">
        <v>61073</v>
      </c>
      <c r="E177" s="511">
        <f>IF(D177="","",IFERROR(VLOOKUP(D177,CCN_Library!$A$4:$B$13,2,FALSE),"NOT IN LIBRARY"))</f>
        <v/>
      </c>
      <c r="F177" s="538">
        <f>LEFT(H177,6)</f>
        <v/>
      </c>
      <c r="G177" s="513" t="inlineStr">
        <is>
          <t>E</t>
        </is>
      </c>
      <c r="H177" s="513" t="inlineStr">
        <is>
          <t>M2826101413</t>
        </is>
      </c>
      <c r="I177" s="513" t="inlineStr">
        <is>
          <t>PHARM TECH</t>
        </is>
      </c>
      <c r="J177" s="513" t="inlineStr">
        <is>
          <t>HM2</t>
        </is>
      </c>
      <c r="K177" s="514" t="inlineStr">
        <is>
          <t>L22A</t>
        </is>
      </c>
      <c r="L177" s="513" t="inlineStr">
        <is>
          <t>L03A</t>
        </is>
      </c>
      <c r="M177" s="513" t="inlineStr">
        <is>
          <t>N</t>
        </is>
      </c>
      <c r="N177" s="513" t="inlineStr">
        <is>
          <t>E</t>
        </is>
      </c>
      <c r="O177" s="513" t="inlineStr">
        <is>
          <t>A</t>
        </is>
      </c>
      <c r="P177" s="513" t="inlineStr">
        <is>
          <t>A</t>
        </is>
      </c>
      <c r="Q177" s="515" t="n"/>
      <c r="R177" s="513" t="inlineStr">
        <is>
          <t>U</t>
        </is>
      </c>
      <c r="S177" s="513" t="inlineStr">
        <is>
          <t>C</t>
        </is>
      </c>
      <c r="T177" s="515" t="n"/>
      <c r="U177" s="1761" t="n">
        <v>0</v>
      </c>
      <c r="V177" s="1761" t="n">
        <v>0</v>
      </c>
      <c r="W177" s="1761" t="n">
        <v>0</v>
      </c>
      <c r="X177" s="1761" t="n">
        <v>0</v>
      </c>
      <c r="Y177" s="1761" t="n">
        <v>0</v>
      </c>
      <c r="Z177" s="1761" t="n">
        <v>0</v>
      </c>
      <c r="AA177" s="1761" t="n">
        <v>1</v>
      </c>
      <c r="AB177" s="1761" t="n">
        <v>0</v>
      </c>
      <c r="AC177" s="1761" t="n">
        <v>0</v>
      </c>
      <c r="AD177" s="1761" t="n">
        <v>0</v>
      </c>
      <c r="AE177" s="1761" t="n">
        <v>0</v>
      </c>
      <c r="AF177" s="1761" t="n">
        <v>0</v>
      </c>
      <c r="AG177" s="1761" t="n">
        <v>0</v>
      </c>
      <c r="AH177" s="1761" t="n">
        <v>0</v>
      </c>
      <c r="AI177" s="1761" t="n">
        <v>0</v>
      </c>
      <c r="AJ177" s="1761" t="n">
        <v>0</v>
      </c>
      <c r="AK177" s="1761" t="n">
        <v>0</v>
      </c>
      <c r="AL177" s="1761" t="n">
        <v>0</v>
      </c>
      <c r="AM177" s="1761" t="n">
        <v>0</v>
      </c>
      <c r="AN177" s="515" t="n"/>
      <c r="AO177" s="515" t="n"/>
      <c r="AP177" s="513" t="inlineStr">
        <is>
          <t>1</t>
        </is>
      </c>
      <c r="AQ177" s="513" t="inlineStr">
        <is>
          <t>A-M510</t>
        </is>
      </c>
      <c r="AR177" s="513" t="inlineStr">
        <is>
          <t>1CP</t>
        </is>
      </c>
      <c r="AS177" s="515" t="n"/>
      <c r="AT177" s="517" t="n"/>
    </row>
    <row r="178" ht="12.75" customHeight="1" s="667">
      <c r="B178" s="709">
        <f>B177+1</f>
        <v/>
      </c>
      <c r="C178" s="701" t="inlineStr">
        <is>
          <t>61073o</t>
        </is>
      </c>
      <c r="D178" s="519" t="n">
        <v>61073</v>
      </c>
      <c r="E178" s="519" t="n"/>
      <c r="F178" s="520">
        <f>LEFT(H178,6)</f>
        <v/>
      </c>
      <c r="G178" s="521" t="inlineStr">
        <is>
          <t>C</t>
        </is>
      </c>
      <c r="H178" s="521" t="inlineStr">
        <is>
          <t>M2826101492</t>
        </is>
      </c>
      <c r="I178" s="521" t="inlineStr">
        <is>
          <t>BLOOD BANK SECTION</t>
        </is>
      </c>
      <c r="J178" s="522" t="n"/>
      <c r="K178" s="522" t="n"/>
      <c r="L178" s="522" t="n"/>
      <c r="M178" s="522" t="n"/>
      <c r="N178" s="522" t="n"/>
      <c r="O178" s="522" t="n"/>
      <c r="P178" s="522" t="n"/>
      <c r="Q178" s="522" t="n"/>
      <c r="R178" s="522" t="n"/>
      <c r="S178" s="522" t="n"/>
      <c r="T178" s="522" t="n"/>
      <c r="U178" s="1762" t="n">
        <v>0</v>
      </c>
      <c r="V178" s="1762" t="n">
        <v>0</v>
      </c>
      <c r="W178" s="1762" t="n">
        <v>0</v>
      </c>
      <c r="X178" s="1762" t="n">
        <v>0</v>
      </c>
      <c r="Y178" s="1762" t="n">
        <v>0</v>
      </c>
      <c r="Z178" s="1762" t="n">
        <v>0</v>
      </c>
      <c r="AA178" s="1762" t="n">
        <v>0</v>
      </c>
      <c r="AB178" s="1762" t="n">
        <v>0</v>
      </c>
      <c r="AC178" s="1762" t="n">
        <v>0</v>
      </c>
      <c r="AD178" s="1762" t="n">
        <v>0</v>
      </c>
      <c r="AE178" s="1762" t="n">
        <v>0</v>
      </c>
      <c r="AF178" s="1762" t="n">
        <v>0</v>
      </c>
      <c r="AG178" s="1762" t="n">
        <v>0</v>
      </c>
      <c r="AH178" s="1762" t="n">
        <v>0</v>
      </c>
      <c r="AI178" s="1762" t="n">
        <v>0</v>
      </c>
      <c r="AJ178" s="1762" t="n">
        <v>0</v>
      </c>
      <c r="AK178" s="1762" t="n">
        <v>0</v>
      </c>
      <c r="AL178" s="1762" t="n">
        <v>0</v>
      </c>
      <c r="AM178" s="1762" t="n">
        <v>0</v>
      </c>
      <c r="AN178" s="522" t="n"/>
      <c r="AO178" s="522" t="n"/>
      <c r="AP178" s="522" t="n"/>
      <c r="AQ178" s="522" t="n"/>
      <c r="AR178" s="522" t="n"/>
      <c r="AS178" s="522" t="n"/>
      <c r="AT178" s="524" t="n"/>
    </row>
    <row r="179" ht="12.75" customHeight="1" s="667">
      <c r="B179" s="509">
        <f>B178+1</f>
        <v/>
      </c>
      <c r="C179" s="510" t="inlineStr">
        <is>
          <t>61073o</t>
        </is>
      </c>
      <c r="D179" s="699" t="n">
        <v>61073</v>
      </c>
      <c r="E179" s="511">
        <f>IF(D179="","",IFERROR(VLOOKUP(D179,CCN_Library!$A$4:$B$13,2,FALSE),"NOT IN LIBRARY"))</f>
        <v/>
      </c>
      <c r="F179" s="538">
        <f>LEFT(H179,6)</f>
        <v/>
      </c>
      <c r="G179" s="513" t="inlineStr">
        <is>
          <t>E</t>
        </is>
      </c>
      <c r="H179" s="513" t="inlineStr">
        <is>
          <t>M2826101596</t>
        </is>
      </c>
      <c r="I179" s="513" t="inlineStr">
        <is>
          <t>LABORATORY OFFICER</t>
        </is>
      </c>
      <c r="J179" s="513" t="inlineStr">
        <is>
          <t>LCDR</t>
        </is>
      </c>
      <c r="K179" s="514" t="inlineStr">
        <is>
          <t>2300</t>
        </is>
      </c>
      <c r="L179" s="513" t="inlineStr">
        <is>
          <t>2300</t>
        </is>
      </c>
      <c r="M179" s="513" t="inlineStr">
        <is>
          <t>N</t>
        </is>
      </c>
      <c r="N179" s="513" t="inlineStr">
        <is>
          <t>O</t>
        </is>
      </c>
      <c r="O179" s="513" t="inlineStr">
        <is>
          <t>A</t>
        </is>
      </c>
      <c r="P179" s="513" t="inlineStr">
        <is>
          <t>A</t>
        </is>
      </c>
      <c r="Q179" s="515" t="n"/>
      <c r="R179" s="513" t="inlineStr">
        <is>
          <t>U</t>
        </is>
      </c>
      <c r="S179" s="513" t="inlineStr">
        <is>
          <t>P</t>
        </is>
      </c>
      <c r="T179" s="515" t="n"/>
      <c r="U179" s="1761" t="n">
        <v>0</v>
      </c>
      <c r="V179" s="1761" t="n">
        <v>0</v>
      </c>
      <c r="W179" s="1761" t="n">
        <v>0</v>
      </c>
      <c r="X179" s="1761" t="n">
        <v>0</v>
      </c>
      <c r="Y179" s="1761" t="n">
        <v>0</v>
      </c>
      <c r="Z179" s="1761" t="n">
        <v>1</v>
      </c>
      <c r="AA179" s="1761" t="n">
        <v>0</v>
      </c>
      <c r="AB179" s="1761" t="n">
        <v>0</v>
      </c>
      <c r="AC179" s="1761" t="n">
        <v>0</v>
      </c>
      <c r="AD179" s="1761" t="n">
        <v>0</v>
      </c>
      <c r="AE179" s="1761" t="n">
        <v>0</v>
      </c>
      <c r="AF179" s="1761" t="n">
        <v>0</v>
      </c>
      <c r="AG179" s="1761" t="n">
        <v>0</v>
      </c>
      <c r="AH179" s="1761" t="n">
        <v>0</v>
      </c>
      <c r="AI179" s="1761" t="n">
        <v>0</v>
      </c>
      <c r="AJ179" s="1761" t="n">
        <v>0</v>
      </c>
      <c r="AK179" s="1761" t="n">
        <v>0</v>
      </c>
      <c r="AL179" s="1761" t="n">
        <v>0</v>
      </c>
      <c r="AM179" s="1761" t="n">
        <v>0</v>
      </c>
      <c r="AN179" s="515" t="n"/>
      <c r="AO179" s="515" t="n"/>
      <c r="AP179" s="513" t="inlineStr">
        <is>
          <t>1</t>
        </is>
      </c>
      <c r="AQ179" s="513" t="inlineStr">
        <is>
          <t>A-M510</t>
        </is>
      </c>
      <c r="AR179" s="513" t="inlineStr">
        <is>
          <t>1CP</t>
        </is>
      </c>
      <c r="AS179" s="515" t="n"/>
      <c r="AT179" s="525" t="n"/>
    </row>
    <row r="180" ht="12.75" customHeight="1" s="667">
      <c r="B180" s="509">
        <f>B179+1</f>
        <v/>
      </c>
      <c r="C180" s="510" t="inlineStr">
        <is>
          <t>61073o</t>
        </is>
      </c>
      <c r="D180" s="699" t="n">
        <v>61073</v>
      </c>
      <c r="E180" s="511">
        <f>IF(D180="","",IFERROR(VLOOKUP(D180,CCN_Library!$A$4:$B$13,2,FALSE),"NOT IN LIBRARY"))</f>
        <v/>
      </c>
      <c r="F180" s="538">
        <f>LEFT(H180,6)</f>
        <v/>
      </c>
      <c r="G180" s="513" t="inlineStr">
        <is>
          <t>E</t>
        </is>
      </c>
      <c r="H180" s="513" t="inlineStr">
        <is>
          <t>M2826101494</t>
        </is>
      </c>
      <c r="I180" s="513" t="inlineStr">
        <is>
          <t>LABORATORY OFFICER</t>
        </is>
      </c>
      <c r="J180" s="513" t="inlineStr">
        <is>
          <t>LT</t>
        </is>
      </c>
      <c r="K180" s="514" t="inlineStr">
        <is>
          <t>2300</t>
        </is>
      </c>
      <c r="L180" s="513" t="inlineStr">
        <is>
          <t>2300</t>
        </is>
      </c>
      <c r="M180" s="513" t="inlineStr">
        <is>
          <t>N</t>
        </is>
      </c>
      <c r="N180" s="513" t="inlineStr">
        <is>
          <t>O</t>
        </is>
      </c>
      <c r="O180" s="513" t="inlineStr">
        <is>
          <t>A</t>
        </is>
      </c>
      <c r="P180" s="513" t="inlineStr">
        <is>
          <t>A</t>
        </is>
      </c>
      <c r="Q180" s="515" t="n"/>
      <c r="R180" s="513" t="inlineStr">
        <is>
          <t>U</t>
        </is>
      </c>
      <c r="S180" s="513" t="inlineStr">
        <is>
          <t>U</t>
        </is>
      </c>
      <c r="T180" s="515" t="n"/>
      <c r="U180" s="1761" t="n">
        <v>0</v>
      </c>
      <c r="V180" s="1761" t="n">
        <v>0</v>
      </c>
      <c r="W180" s="1761" t="n">
        <v>0</v>
      </c>
      <c r="X180" s="1761" t="n">
        <v>0</v>
      </c>
      <c r="Y180" s="1761" t="n">
        <v>0</v>
      </c>
      <c r="Z180" s="1761" t="n">
        <v>1</v>
      </c>
      <c r="AA180" s="1761" t="n">
        <v>0</v>
      </c>
      <c r="AB180" s="1761" t="n">
        <v>0</v>
      </c>
      <c r="AC180" s="1761" t="n">
        <v>0</v>
      </c>
      <c r="AD180" s="1761" t="n">
        <v>0</v>
      </c>
      <c r="AE180" s="1761" t="n">
        <v>0</v>
      </c>
      <c r="AF180" s="1761" t="n">
        <v>0</v>
      </c>
      <c r="AG180" s="1761" t="n">
        <v>0</v>
      </c>
      <c r="AH180" s="1761" t="n">
        <v>0</v>
      </c>
      <c r="AI180" s="1761" t="n">
        <v>0</v>
      </c>
      <c r="AJ180" s="1761" t="n">
        <v>0</v>
      </c>
      <c r="AK180" s="1761" t="n">
        <v>0</v>
      </c>
      <c r="AL180" s="1761" t="n">
        <v>0</v>
      </c>
      <c r="AM180" s="1761" t="n">
        <v>0</v>
      </c>
      <c r="AN180" s="515" t="n"/>
      <c r="AO180" s="515" t="n"/>
      <c r="AP180" s="513" t="inlineStr">
        <is>
          <t>1</t>
        </is>
      </c>
      <c r="AQ180" s="513" t="inlineStr">
        <is>
          <t>A-M510</t>
        </is>
      </c>
      <c r="AR180" s="513" t="inlineStr">
        <is>
          <t>1CP</t>
        </is>
      </c>
      <c r="AS180" s="515" t="n"/>
      <c r="AT180" s="525" t="n"/>
    </row>
    <row r="181" ht="12.75" customHeight="1" s="667">
      <c r="B181" s="509">
        <f>B180+1</f>
        <v/>
      </c>
      <c r="C181" s="510" t="inlineStr">
        <is>
          <t>61073o</t>
        </is>
      </c>
      <c r="D181" s="699" t="n">
        <v>61073</v>
      </c>
      <c r="E181" s="511">
        <f>IF(D181="","",IFERROR(VLOOKUP(D181,CCN_Library!$A$4:$B$13,2,FALSE),"NOT IN LIBRARY"))</f>
        <v/>
      </c>
      <c r="F181" s="538">
        <f>LEFT(H181,6)</f>
        <v/>
      </c>
      <c r="G181" s="513" t="inlineStr">
        <is>
          <t>E</t>
        </is>
      </c>
      <c r="H181" s="513" t="inlineStr">
        <is>
          <t>M2826101495</t>
        </is>
      </c>
      <c r="I181" s="513" t="inlineStr">
        <is>
          <t>LABORATORY OFFICER</t>
        </is>
      </c>
      <c r="J181" s="513" t="inlineStr">
        <is>
          <t>LT</t>
        </is>
      </c>
      <c r="K181" s="514" t="inlineStr">
        <is>
          <t>2300</t>
        </is>
      </c>
      <c r="L181" s="513" t="inlineStr">
        <is>
          <t>2300</t>
        </is>
      </c>
      <c r="M181" s="513" t="inlineStr">
        <is>
          <t>N</t>
        </is>
      </c>
      <c r="N181" s="513" t="inlineStr">
        <is>
          <t>O</t>
        </is>
      </c>
      <c r="O181" s="513" t="inlineStr">
        <is>
          <t>A</t>
        </is>
      </c>
      <c r="P181" s="513" t="inlineStr">
        <is>
          <t>A</t>
        </is>
      </c>
      <c r="Q181" s="515" t="n"/>
      <c r="R181" s="513" t="inlineStr">
        <is>
          <t>U</t>
        </is>
      </c>
      <c r="S181" s="513" t="inlineStr">
        <is>
          <t>U</t>
        </is>
      </c>
      <c r="T181" s="515" t="n"/>
      <c r="U181" s="1761" t="n">
        <v>0</v>
      </c>
      <c r="V181" s="1761" t="n">
        <v>0</v>
      </c>
      <c r="W181" s="1761" t="n">
        <v>0</v>
      </c>
      <c r="X181" s="1761" t="n">
        <v>0</v>
      </c>
      <c r="Y181" s="1761" t="n">
        <v>0</v>
      </c>
      <c r="Z181" s="1761" t="n">
        <v>1</v>
      </c>
      <c r="AA181" s="1761" t="n">
        <v>0</v>
      </c>
      <c r="AB181" s="1761" t="n">
        <v>0</v>
      </c>
      <c r="AC181" s="1761" t="n">
        <v>0</v>
      </c>
      <c r="AD181" s="1761" t="n">
        <v>0</v>
      </c>
      <c r="AE181" s="1761" t="n">
        <v>0</v>
      </c>
      <c r="AF181" s="1761" t="n">
        <v>0</v>
      </c>
      <c r="AG181" s="1761" t="n">
        <v>0</v>
      </c>
      <c r="AH181" s="1761" t="n">
        <v>0</v>
      </c>
      <c r="AI181" s="1761" t="n">
        <v>0</v>
      </c>
      <c r="AJ181" s="1761" t="n">
        <v>0</v>
      </c>
      <c r="AK181" s="1761" t="n">
        <v>0</v>
      </c>
      <c r="AL181" s="1761" t="n">
        <v>0</v>
      </c>
      <c r="AM181" s="1761" t="n">
        <v>0</v>
      </c>
      <c r="AN181" s="515" t="n"/>
      <c r="AO181" s="515" t="n"/>
      <c r="AP181" s="513" t="inlineStr">
        <is>
          <t>1</t>
        </is>
      </c>
      <c r="AQ181" s="513" t="inlineStr">
        <is>
          <t>A-M510</t>
        </is>
      </c>
      <c r="AR181" s="513" t="inlineStr">
        <is>
          <t>1CP</t>
        </is>
      </c>
      <c r="AS181" s="515" t="n"/>
      <c r="AT181" s="517" t="n"/>
    </row>
    <row r="182" ht="12.75" customHeight="1" s="667">
      <c r="B182" s="509">
        <f>B181+1</f>
        <v/>
      </c>
      <c r="C182" s="510" t="inlineStr">
        <is>
          <t>61073o</t>
        </is>
      </c>
      <c r="D182" s="699" t="n">
        <v>61073</v>
      </c>
      <c r="E182" s="511">
        <f>IF(D182="","",IFERROR(VLOOKUP(D182,CCN_Library!$A$4:$B$13,2,FALSE),"NOT IN LIBRARY"))</f>
        <v/>
      </c>
      <c r="F182" s="538">
        <f>LEFT(H182,6)</f>
        <v/>
      </c>
      <c r="G182" s="513" t="inlineStr">
        <is>
          <t>E</t>
        </is>
      </c>
      <c r="H182" s="513" t="inlineStr">
        <is>
          <t>M2826101607</t>
        </is>
      </c>
      <c r="I182" s="513" t="inlineStr">
        <is>
          <t>MED LAB TECH</t>
        </is>
      </c>
      <c r="J182" s="513" t="inlineStr">
        <is>
          <t>HM1</t>
        </is>
      </c>
      <c r="K182" s="514" t="inlineStr">
        <is>
          <t>L31A</t>
        </is>
      </c>
      <c r="L182" s="513" t="inlineStr">
        <is>
          <t>L03A</t>
        </is>
      </c>
      <c r="M182" s="513" t="inlineStr">
        <is>
          <t>N</t>
        </is>
      </c>
      <c r="N182" s="513" t="inlineStr">
        <is>
          <t>E</t>
        </is>
      </c>
      <c r="O182" s="513" t="inlineStr">
        <is>
          <t>A</t>
        </is>
      </c>
      <c r="P182" s="513" t="inlineStr">
        <is>
          <t>A</t>
        </is>
      </c>
      <c r="Q182" s="515" t="n"/>
      <c r="R182" s="513" t="inlineStr">
        <is>
          <t>U</t>
        </is>
      </c>
      <c r="S182" s="513" t="inlineStr">
        <is>
          <t>P</t>
        </is>
      </c>
      <c r="T182" s="515" t="n"/>
      <c r="U182" s="1761" t="n">
        <v>0</v>
      </c>
      <c r="V182" s="1761" t="n">
        <v>0</v>
      </c>
      <c r="W182" s="1761" t="n">
        <v>0</v>
      </c>
      <c r="X182" s="1761" t="n">
        <v>0</v>
      </c>
      <c r="Y182" s="1761" t="n">
        <v>0</v>
      </c>
      <c r="Z182" s="1761" t="n">
        <v>0</v>
      </c>
      <c r="AA182" s="1761" t="n">
        <v>1</v>
      </c>
      <c r="AB182" s="1761" t="n">
        <v>0</v>
      </c>
      <c r="AC182" s="1761" t="n">
        <v>0</v>
      </c>
      <c r="AD182" s="1761" t="n">
        <v>0</v>
      </c>
      <c r="AE182" s="1761" t="n">
        <v>0</v>
      </c>
      <c r="AF182" s="1761" t="n">
        <v>0</v>
      </c>
      <c r="AG182" s="1761" t="n">
        <v>0</v>
      </c>
      <c r="AH182" s="1761" t="n">
        <v>0</v>
      </c>
      <c r="AI182" s="1761" t="n">
        <v>0</v>
      </c>
      <c r="AJ182" s="1761" t="n">
        <v>0</v>
      </c>
      <c r="AK182" s="1761" t="n">
        <v>0</v>
      </c>
      <c r="AL182" s="1761" t="n">
        <v>0</v>
      </c>
      <c r="AM182" s="1761" t="n">
        <v>0</v>
      </c>
      <c r="AN182" s="515" t="n"/>
      <c r="AO182" s="515" t="n"/>
      <c r="AP182" s="513" t="inlineStr">
        <is>
          <t>1</t>
        </is>
      </c>
      <c r="AQ182" s="513" t="inlineStr">
        <is>
          <t>A-M510</t>
        </is>
      </c>
      <c r="AR182" s="513" t="inlineStr">
        <is>
          <t>1CP</t>
        </is>
      </c>
      <c r="AS182" s="515" t="n"/>
      <c r="AT182" s="517" t="n"/>
    </row>
    <row r="183" ht="12.75" customHeight="1" s="667">
      <c r="B183" s="509">
        <f>B182+1</f>
        <v/>
      </c>
      <c r="C183" s="510" t="inlineStr">
        <is>
          <t>61073c</t>
        </is>
      </c>
      <c r="D183" s="699" t="n">
        <v>61073</v>
      </c>
      <c r="E183" s="511">
        <f>IF(D183="","",IFERROR(VLOOKUP(D183,CCN_Library!$A$4:$B$13,2,FALSE),"NOT IN LIBRARY"))</f>
        <v/>
      </c>
      <c r="F183" s="538">
        <f>LEFT(H183,6)</f>
        <v/>
      </c>
      <c r="G183" s="513" t="inlineStr">
        <is>
          <t>E</t>
        </is>
      </c>
      <c r="H183" s="513" t="inlineStr">
        <is>
          <t>M2826101497</t>
        </is>
      </c>
      <c r="I183" s="513" t="inlineStr">
        <is>
          <t>MED LAB TECH</t>
        </is>
      </c>
      <c r="J183" s="513" t="inlineStr">
        <is>
          <t>HM2</t>
        </is>
      </c>
      <c r="K183" s="514" t="inlineStr">
        <is>
          <t>L31A</t>
        </is>
      </c>
      <c r="L183" s="513" t="inlineStr">
        <is>
          <t>L03A</t>
        </is>
      </c>
      <c r="M183" s="513" t="inlineStr">
        <is>
          <t>N</t>
        </is>
      </c>
      <c r="N183" s="513" t="inlineStr">
        <is>
          <t>E</t>
        </is>
      </c>
      <c r="O183" s="513" t="inlineStr">
        <is>
          <t>A</t>
        </is>
      </c>
      <c r="P183" s="513" t="inlineStr">
        <is>
          <t>A</t>
        </is>
      </c>
      <c r="Q183" s="515" t="n"/>
      <c r="R183" s="513" t="inlineStr">
        <is>
          <t>U</t>
        </is>
      </c>
      <c r="S183" s="513" t="inlineStr">
        <is>
          <t>U</t>
        </is>
      </c>
      <c r="T183" s="515" t="n"/>
      <c r="U183" s="1761" t="n">
        <v>0</v>
      </c>
      <c r="V183" s="1761" t="n">
        <v>0</v>
      </c>
      <c r="W183" s="1761" t="n">
        <v>0</v>
      </c>
      <c r="X183" s="1761" t="n">
        <v>0</v>
      </c>
      <c r="Y183" s="1761" t="n">
        <v>0</v>
      </c>
      <c r="Z183" s="1761" t="n">
        <v>0</v>
      </c>
      <c r="AA183" s="1761" t="n">
        <v>1</v>
      </c>
      <c r="AB183" s="1761" t="n">
        <v>0</v>
      </c>
      <c r="AC183" s="1761" t="n">
        <v>0</v>
      </c>
      <c r="AD183" s="1761" t="n">
        <v>0</v>
      </c>
      <c r="AE183" s="1761" t="n">
        <v>0</v>
      </c>
      <c r="AF183" s="1761" t="n">
        <v>0</v>
      </c>
      <c r="AG183" s="1761" t="n">
        <v>0</v>
      </c>
      <c r="AH183" s="1761" t="n">
        <v>0</v>
      </c>
      <c r="AI183" s="1761" t="n">
        <v>0</v>
      </c>
      <c r="AJ183" s="1761" t="n">
        <v>0</v>
      </c>
      <c r="AK183" s="1761" t="n">
        <v>0</v>
      </c>
      <c r="AL183" s="1761" t="n">
        <v>0</v>
      </c>
      <c r="AM183" s="1761" t="n">
        <v>0</v>
      </c>
      <c r="AN183" s="515" t="n"/>
      <c r="AO183" s="515" t="n"/>
      <c r="AP183" s="513" t="inlineStr">
        <is>
          <t>1</t>
        </is>
      </c>
      <c r="AQ183" s="513" t="inlineStr">
        <is>
          <t>A-M510</t>
        </is>
      </c>
      <c r="AR183" s="513" t="inlineStr">
        <is>
          <t>1CP</t>
        </is>
      </c>
      <c r="AS183" s="515" t="n"/>
      <c r="AT183" s="517" t="n"/>
    </row>
    <row r="184" ht="12.75" customHeight="1" s="667">
      <c r="B184" s="509">
        <f>B183+1</f>
        <v/>
      </c>
      <c r="C184" s="510" t="inlineStr">
        <is>
          <t>61073c</t>
        </is>
      </c>
      <c r="D184" s="699" t="n">
        <v>61073</v>
      </c>
      <c r="E184" s="511">
        <f>IF(D184="","",IFERROR(VLOOKUP(D184,CCN_Library!$A$4:$B$13,2,FALSE),"NOT IN LIBRARY"))</f>
        <v/>
      </c>
      <c r="F184" s="538">
        <f>LEFT(H184,6)</f>
        <v/>
      </c>
      <c r="G184" s="513" t="inlineStr">
        <is>
          <t>E</t>
        </is>
      </c>
      <c r="H184" s="513" t="inlineStr">
        <is>
          <t>M2826101498</t>
        </is>
      </c>
      <c r="I184" s="513" t="inlineStr">
        <is>
          <t>MED LAB TECH</t>
        </is>
      </c>
      <c r="J184" s="513" t="inlineStr">
        <is>
          <t>HM2</t>
        </is>
      </c>
      <c r="K184" s="514" t="inlineStr">
        <is>
          <t>L31A</t>
        </is>
      </c>
      <c r="L184" s="513" t="inlineStr">
        <is>
          <t>L03A</t>
        </is>
      </c>
      <c r="M184" s="513" t="inlineStr">
        <is>
          <t>N</t>
        </is>
      </c>
      <c r="N184" s="513" t="inlineStr">
        <is>
          <t>E</t>
        </is>
      </c>
      <c r="O184" s="513" t="inlineStr">
        <is>
          <t>A</t>
        </is>
      </c>
      <c r="P184" s="513" t="inlineStr">
        <is>
          <t>A</t>
        </is>
      </c>
      <c r="Q184" s="515" t="n"/>
      <c r="R184" s="513" t="inlineStr">
        <is>
          <t>U</t>
        </is>
      </c>
      <c r="S184" s="513" t="inlineStr">
        <is>
          <t>U</t>
        </is>
      </c>
      <c r="T184" s="515" t="n"/>
      <c r="U184" s="1761" t="n">
        <v>0</v>
      </c>
      <c r="V184" s="1761" t="n">
        <v>0</v>
      </c>
      <c r="W184" s="1761" t="n">
        <v>0</v>
      </c>
      <c r="X184" s="1761" t="n">
        <v>0</v>
      </c>
      <c r="Y184" s="1761" t="n">
        <v>0</v>
      </c>
      <c r="Z184" s="1761" t="n">
        <v>0</v>
      </c>
      <c r="AA184" s="1761" t="n">
        <v>1</v>
      </c>
      <c r="AB184" s="1761" t="n">
        <v>0</v>
      </c>
      <c r="AC184" s="1761" t="n">
        <v>0</v>
      </c>
      <c r="AD184" s="1761" t="n">
        <v>0</v>
      </c>
      <c r="AE184" s="1761" t="n">
        <v>0</v>
      </c>
      <c r="AF184" s="1761" t="n">
        <v>0</v>
      </c>
      <c r="AG184" s="1761" t="n">
        <v>0</v>
      </c>
      <c r="AH184" s="1761" t="n">
        <v>0</v>
      </c>
      <c r="AI184" s="1761" t="n">
        <v>0</v>
      </c>
      <c r="AJ184" s="1761" t="n">
        <v>0</v>
      </c>
      <c r="AK184" s="1761" t="n">
        <v>0</v>
      </c>
      <c r="AL184" s="1761" t="n">
        <v>0</v>
      </c>
      <c r="AM184" s="1761" t="n">
        <v>0</v>
      </c>
      <c r="AN184" s="515" t="n"/>
      <c r="AO184" s="515" t="n"/>
      <c r="AP184" s="513" t="inlineStr">
        <is>
          <t>1</t>
        </is>
      </c>
      <c r="AQ184" s="513" t="inlineStr">
        <is>
          <t>A-M510</t>
        </is>
      </c>
      <c r="AR184" s="513" t="inlineStr">
        <is>
          <t>1CP</t>
        </is>
      </c>
      <c r="AS184" s="515" t="n"/>
      <c r="AT184" s="525" t="n"/>
    </row>
    <row r="185" ht="12.75" customHeight="1" s="667">
      <c r="B185" s="709">
        <f>B184+1</f>
        <v/>
      </c>
      <c r="C185" s="701" t="inlineStr">
        <is>
          <t>61073o</t>
        </is>
      </c>
      <c r="D185" s="519" t="n">
        <v>61073</v>
      </c>
      <c r="E185" s="519" t="n"/>
      <c r="F185" s="520">
        <f>LEFT(H185,6)</f>
        <v/>
      </c>
      <c r="G185" s="521" t="inlineStr">
        <is>
          <t>C</t>
        </is>
      </c>
      <c r="H185" s="521" t="inlineStr">
        <is>
          <t>M2826101122</t>
        </is>
      </c>
      <c r="I185" s="521" t="inlineStr">
        <is>
          <t>SURGICAL PLATOON 1 (GS CLR)</t>
        </is>
      </c>
      <c r="J185" s="522" t="n"/>
      <c r="K185" s="522" t="n"/>
      <c r="L185" s="522" t="n"/>
      <c r="M185" s="522" t="n"/>
      <c r="N185" s="522" t="n"/>
      <c r="O185" s="522" t="n"/>
      <c r="P185" s="522" t="n"/>
      <c r="Q185" s="522" t="n"/>
      <c r="R185" s="522" t="n"/>
      <c r="S185" s="522" t="n"/>
      <c r="T185" s="522" t="n"/>
      <c r="U185" s="1762" t="n">
        <v>0</v>
      </c>
      <c r="V185" s="1762" t="n">
        <v>0</v>
      </c>
      <c r="W185" s="1762" t="n">
        <v>0</v>
      </c>
      <c r="X185" s="1762" t="n">
        <v>0</v>
      </c>
      <c r="Y185" s="1762" t="n">
        <v>0</v>
      </c>
      <c r="Z185" s="1762" t="n">
        <v>0</v>
      </c>
      <c r="AA185" s="1762" t="n">
        <v>0</v>
      </c>
      <c r="AB185" s="1762" t="n">
        <v>0</v>
      </c>
      <c r="AC185" s="1762" t="n">
        <v>0</v>
      </c>
      <c r="AD185" s="1762" t="n">
        <v>0</v>
      </c>
      <c r="AE185" s="1762" t="n">
        <v>0</v>
      </c>
      <c r="AF185" s="1762" t="n">
        <v>0</v>
      </c>
      <c r="AG185" s="1762" t="n">
        <v>0</v>
      </c>
      <c r="AH185" s="1762" t="n">
        <v>0</v>
      </c>
      <c r="AI185" s="1762" t="n">
        <v>0</v>
      </c>
      <c r="AJ185" s="1762" t="n">
        <v>0</v>
      </c>
      <c r="AK185" s="1762" t="n">
        <v>0</v>
      </c>
      <c r="AL185" s="1762" t="n">
        <v>0</v>
      </c>
      <c r="AM185" s="1762" t="n">
        <v>0</v>
      </c>
      <c r="AN185" s="522" t="n"/>
      <c r="AO185" s="522" t="n"/>
      <c r="AP185" s="522" t="n"/>
      <c r="AQ185" s="522" t="n"/>
      <c r="AR185" s="522" t="n"/>
      <c r="AS185" s="522" t="n"/>
      <c r="AT185" s="524" t="n"/>
    </row>
    <row r="186" ht="12.75" customHeight="1" s="667">
      <c r="B186" s="709">
        <f>B185+1</f>
        <v/>
      </c>
      <c r="C186" s="701" t="inlineStr">
        <is>
          <t>61073o</t>
        </is>
      </c>
      <c r="D186" s="519" t="n">
        <v>61073</v>
      </c>
      <c r="E186" s="519" t="n"/>
      <c r="F186" s="520">
        <f>LEFT(H186,6)</f>
        <v/>
      </c>
      <c r="G186" s="521" t="inlineStr">
        <is>
          <t>D</t>
        </is>
      </c>
      <c r="H186" s="521" t="inlineStr">
        <is>
          <t>M2826101151</t>
        </is>
      </c>
      <c r="I186" s="521" t="inlineStr">
        <is>
          <t>FRSS TEAM 1</t>
        </is>
      </c>
      <c r="J186" s="522" t="n"/>
      <c r="K186" s="522" t="n"/>
      <c r="L186" s="522" t="n"/>
      <c r="M186" s="522" t="n"/>
      <c r="N186" s="522" t="n"/>
      <c r="O186" s="522" t="n"/>
      <c r="P186" s="522" t="n"/>
      <c r="Q186" s="522" t="n"/>
      <c r="R186" s="522" t="n"/>
      <c r="S186" s="522" t="n"/>
      <c r="T186" s="522" t="n"/>
      <c r="U186" s="1762" t="n">
        <v>0</v>
      </c>
      <c r="V186" s="1762" t="n">
        <v>0</v>
      </c>
      <c r="W186" s="1762" t="n">
        <v>0</v>
      </c>
      <c r="X186" s="1762" t="n">
        <v>0</v>
      </c>
      <c r="Y186" s="1762" t="n">
        <v>0</v>
      </c>
      <c r="Z186" s="1762" t="n">
        <v>0</v>
      </c>
      <c r="AA186" s="1762" t="n">
        <v>0</v>
      </c>
      <c r="AB186" s="1762" t="n">
        <v>0</v>
      </c>
      <c r="AC186" s="1762" t="n">
        <v>0</v>
      </c>
      <c r="AD186" s="1762" t="n">
        <v>0</v>
      </c>
      <c r="AE186" s="1762" t="n">
        <v>0</v>
      </c>
      <c r="AF186" s="1762" t="n">
        <v>0</v>
      </c>
      <c r="AG186" s="1762" t="n">
        <v>0</v>
      </c>
      <c r="AH186" s="1762" t="n">
        <v>0</v>
      </c>
      <c r="AI186" s="1762" t="n">
        <v>0</v>
      </c>
      <c r="AJ186" s="1762" t="n">
        <v>0</v>
      </c>
      <c r="AK186" s="1762" t="n">
        <v>0</v>
      </c>
      <c r="AL186" s="1762" t="n">
        <v>0</v>
      </c>
      <c r="AM186" s="1762" t="n">
        <v>0</v>
      </c>
      <c r="AN186" s="522" t="n"/>
      <c r="AO186" s="522" t="n"/>
      <c r="AP186" s="522" t="n"/>
      <c r="AQ186" s="522" t="n"/>
      <c r="AR186" s="522" t="n"/>
      <c r="AS186" s="522" t="n"/>
      <c r="AT186" s="524" t="n"/>
    </row>
    <row r="187" ht="12.75" customHeight="1" s="667">
      <c r="B187" s="509">
        <f>B186+1</f>
        <v/>
      </c>
      <c r="C187" s="510" t="inlineStr">
        <is>
          <t>61073o</t>
        </is>
      </c>
      <c r="D187" s="699" t="n">
        <v>61073</v>
      </c>
      <c r="E187" s="511">
        <f>IF(D187="","",IFERROR(VLOOKUP(D187,CCN_Library!$A$4:$B$13,2,FALSE),"NOT IN LIBRARY"))</f>
        <v/>
      </c>
      <c r="F187" s="538">
        <f>LEFT(H187,6)</f>
        <v/>
      </c>
      <c r="G187" s="513" t="inlineStr">
        <is>
          <t>E</t>
        </is>
      </c>
      <c r="H187" s="513" t="inlineStr">
        <is>
          <t>M2826101533</t>
        </is>
      </c>
      <c r="I187" s="513" t="inlineStr">
        <is>
          <t>GEN SGN</t>
        </is>
      </c>
      <c r="J187" s="513" t="inlineStr">
        <is>
          <t>LCDR</t>
        </is>
      </c>
      <c r="K187" s="514" t="inlineStr">
        <is>
          <t>2100</t>
        </is>
      </c>
      <c r="L187" s="513" t="inlineStr">
        <is>
          <t>2100</t>
        </is>
      </c>
      <c r="M187" s="513" t="inlineStr">
        <is>
          <t>N</t>
        </is>
      </c>
      <c r="N187" s="513" t="inlineStr">
        <is>
          <t>O</t>
        </is>
      </c>
      <c r="O187" s="513" t="inlineStr">
        <is>
          <t>A</t>
        </is>
      </c>
      <c r="P187" s="513" t="inlineStr">
        <is>
          <t>A</t>
        </is>
      </c>
      <c r="Q187" s="515" t="n"/>
      <c r="R187" s="513" t="inlineStr">
        <is>
          <t>U</t>
        </is>
      </c>
      <c r="S187" s="513" t="inlineStr">
        <is>
          <t>P</t>
        </is>
      </c>
      <c r="T187" s="515" t="n"/>
      <c r="U187" s="1761" t="n">
        <v>0</v>
      </c>
      <c r="V187" s="1761" t="n">
        <v>0</v>
      </c>
      <c r="W187" s="1761" t="n">
        <v>0</v>
      </c>
      <c r="X187" s="1761" t="n">
        <v>0</v>
      </c>
      <c r="Y187" s="1761" t="n">
        <v>0</v>
      </c>
      <c r="Z187" s="1761" t="n">
        <v>1</v>
      </c>
      <c r="AA187" s="1761" t="n">
        <v>0</v>
      </c>
      <c r="AB187" s="1761" t="n">
        <v>0</v>
      </c>
      <c r="AC187" s="1761" t="n">
        <v>0</v>
      </c>
      <c r="AD187" s="1761" t="n">
        <v>0</v>
      </c>
      <c r="AE187" s="1761" t="n">
        <v>0</v>
      </c>
      <c r="AF187" s="1761" t="n">
        <v>0</v>
      </c>
      <c r="AG187" s="1761" t="n">
        <v>0</v>
      </c>
      <c r="AH187" s="1761" t="n">
        <v>0</v>
      </c>
      <c r="AI187" s="1761" t="n">
        <v>0</v>
      </c>
      <c r="AJ187" s="1761" t="n">
        <v>0</v>
      </c>
      <c r="AK187" s="1761" t="n">
        <v>0</v>
      </c>
      <c r="AL187" s="1761" t="n">
        <v>0</v>
      </c>
      <c r="AM187" s="1761" t="n">
        <v>0</v>
      </c>
      <c r="AN187" s="515" t="n"/>
      <c r="AO187" s="515" t="n"/>
      <c r="AP187" s="513" t="inlineStr">
        <is>
          <t>1</t>
        </is>
      </c>
      <c r="AQ187" s="513" t="inlineStr">
        <is>
          <t>A-M510</t>
        </is>
      </c>
      <c r="AR187" s="513" t="inlineStr">
        <is>
          <t>1CP</t>
        </is>
      </c>
      <c r="AS187" s="515" t="n"/>
      <c r="AT187" s="517" t="n"/>
    </row>
    <row r="188" ht="12.75" customHeight="1" s="667">
      <c r="B188" s="509">
        <f>B187+1</f>
        <v/>
      </c>
      <c r="C188" s="510" t="inlineStr">
        <is>
          <t>61073o</t>
        </is>
      </c>
      <c r="D188" s="699" t="n">
        <v>61073</v>
      </c>
      <c r="E188" s="511">
        <f>IF(D188="","",IFERROR(VLOOKUP(D188,CCN_Library!$A$4:$B$13,2,FALSE),"NOT IN LIBRARY"))</f>
        <v/>
      </c>
      <c r="F188" s="538">
        <f>LEFT(H188,6)</f>
        <v/>
      </c>
      <c r="G188" s="513" t="inlineStr">
        <is>
          <t>E</t>
        </is>
      </c>
      <c r="H188" s="513" t="inlineStr">
        <is>
          <t>M2826101534</t>
        </is>
      </c>
      <c r="I188" s="513" t="inlineStr">
        <is>
          <t>ORTHOPEDIC SGN</t>
        </is>
      </c>
      <c r="J188" s="513" t="inlineStr">
        <is>
          <t>LCDR</t>
        </is>
      </c>
      <c r="K188" s="514" t="inlineStr">
        <is>
          <t>2100</t>
        </is>
      </c>
      <c r="L188" s="513" t="inlineStr">
        <is>
          <t>2100</t>
        </is>
      </c>
      <c r="M188" s="513" t="inlineStr">
        <is>
          <t>N</t>
        </is>
      </c>
      <c r="N188" s="513" t="inlineStr">
        <is>
          <t>O</t>
        </is>
      </c>
      <c r="O188" s="513" t="inlineStr">
        <is>
          <t>A</t>
        </is>
      </c>
      <c r="P188" s="513" t="inlineStr">
        <is>
          <t>A</t>
        </is>
      </c>
      <c r="Q188" s="515" t="n"/>
      <c r="R188" s="513" t="inlineStr">
        <is>
          <t>U</t>
        </is>
      </c>
      <c r="S188" s="513" t="inlineStr">
        <is>
          <t>P</t>
        </is>
      </c>
      <c r="T188" s="515" t="n"/>
      <c r="U188" s="1761" t="n">
        <v>0</v>
      </c>
      <c r="V188" s="1761" t="n">
        <v>0</v>
      </c>
      <c r="W188" s="1761" t="n">
        <v>0</v>
      </c>
      <c r="X188" s="1761" t="n">
        <v>0</v>
      </c>
      <c r="Y188" s="1761" t="n">
        <v>0</v>
      </c>
      <c r="Z188" s="1761" t="n">
        <v>1</v>
      </c>
      <c r="AA188" s="1761" t="n">
        <v>0</v>
      </c>
      <c r="AB188" s="1761" t="n">
        <v>0</v>
      </c>
      <c r="AC188" s="1761" t="n">
        <v>0</v>
      </c>
      <c r="AD188" s="1761" t="n">
        <v>0</v>
      </c>
      <c r="AE188" s="1761" t="n">
        <v>0</v>
      </c>
      <c r="AF188" s="1761" t="n">
        <v>0</v>
      </c>
      <c r="AG188" s="1761" t="n">
        <v>0</v>
      </c>
      <c r="AH188" s="1761" t="n">
        <v>0</v>
      </c>
      <c r="AI188" s="1761" t="n">
        <v>0</v>
      </c>
      <c r="AJ188" s="1761" t="n">
        <v>0</v>
      </c>
      <c r="AK188" s="1761" t="n">
        <v>0</v>
      </c>
      <c r="AL188" s="1761" t="n">
        <v>0</v>
      </c>
      <c r="AM188" s="1761" t="n">
        <v>0</v>
      </c>
      <c r="AN188" s="515" t="n"/>
      <c r="AO188" s="515" t="n"/>
      <c r="AP188" s="513" t="inlineStr">
        <is>
          <t>1</t>
        </is>
      </c>
      <c r="AQ188" s="513" t="inlineStr">
        <is>
          <t>A-M510</t>
        </is>
      </c>
      <c r="AR188" s="513" t="inlineStr">
        <is>
          <t>1CP</t>
        </is>
      </c>
      <c r="AS188" s="515" t="n"/>
      <c r="AT188" s="517" t="n"/>
    </row>
    <row r="189" ht="12.75" customHeight="1" s="667">
      <c r="B189" s="509">
        <f>B188+1</f>
        <v/>
      </c>
      <c r="C189" s="510" t="inlineStr">
        <is>
          <t>61073o</t>
        </is>
      </c>
      <c r="D189" s="699" t="n">
        <v>61073</v>
      </c>
      <c r="E189" s="511">
        <f>IF(D189="","",IFERROR(VLOOKUP(D189,CCN_Library!$A$4:$B$13,2,FALSE),"NOT IN LIBRARY"))</f>
        <v/>
      </c>
      <c r="F189" s="538">
        <f>LEFT(H189,6)</f>
        <v/>
      </c>
      <c r="G189" s="513" t="inlineStr">
        <is>
          <t>E</t>
        </is>
      </c>
      <c r="H189" s="513" t="inlineStr">
        <is>
          <t>M2826101535</t>
        </is>
      </c>
      <c r="I189" s="513" t="inlineStr">
        <is>
          <t>ANESTHESIOLOGIST</t>
        </is>
      </c>
      <c r="J189" s="513" t="inlineStr">
        <is>
          <t>LCDR</t>
        </is>
      </c>
      <c r="K189" s="514" t="inlineStr">
        <is>
          <t>2100</t>
        </is>
      </c>
      <c r="L189" s="513" t="inlineStr">
        <is>
          <t>2100</t>
        </is>
      </c>
      <c r="M189" s="513" t="inlineStr">
        <is>
          <t>N</t>
        </is>
      </c>
      <c r="N189" s="513" t="inlineStr">
        <is>
          <t>O</t>
        </is>
      </c>
      <c r="O189" s="513" t="inlineStr">
        <is>
          <t>A</t>
        </is>
      </c>
      <c r="P189" s="513" t="inlineStr">
        <is>
          <t>A</t>
        </is>
      </c>
      <c r="Q189" s="515" t="n"/>
      <c r="R189" s="513" t="inlineStr">
        <is>
          <t>U</t>
        </is>
      </c>
      <c r="S189" s="513" t="inlineStr">
        <is>
          <t>P</t>
        </is>
      </c>
      <c r="T189" s="515" t="n"/>
      <c r="U189" s="1761" t="n">
        <v>0</v>
      </c>
      <c r="V189" s="1761" t="n">
        <v>0</v>
      </c>
      <c r="W189" s="1761" t="n">
        <v>0</v>
      </c>
      <c r="X189" s="1761" t="n">
        <v>0</v>
      </c>
      <c r="Y189" s="1761" t="n">
        <v>0</v>
      </c>
      <c r="Z189" s="1761" t="n">
        <v>1</v>
      </c>
      <c r="AA189" s="1761" t="n">
        <v>0</v>
      </c>
      <c r="AB189" s="1761" t="n">
        <v>0</v>
      </c>
      <c r="AC189" s="1761" t="n">
        <v>0</v>
      </c>
      <c r="AD189" s="1761" t="n">
        <v>0</v>
      </c>
      <c r="AE189" s="1761" t="n">
        <v>0</v>
      </c>
      <c r="AF189" s="1761" t="n">
        <v>0</v>
      </c>
      <c r="AG189" s="1761" t="n">
        <v>0</v>
      </c>
      <c r="AH189" s="1761" t="n">
        <v>0</v>
      </c>
      <c r="AI189" s="1761" t="n">
        <v>0</v>
      </c>
      <c r="AJ189" s="1761" t="n">
        <v>0</v>
      </c>
      <c r="AK189" s="1761" t="n">
        <v>0</v>
      </c>
      <c r="AL189" s="1761" t="n">
        <v>0</v>
      </c>
      <c r="AM189" s="1761" t="n">
        <v>0</v>
      </c>
      <c r="AN189" s="515" t="n"/>
      <c r="AO189" s="515" t="n"/>
      <c r="AP189" s="513" t="inlineStr">
        <is>
          <t>1</t>
        </is>
      </c>
      <c r="AQ189" s="513" t="inlineStr">
        <is>
          <t>A-M510</t>
        </is>
      </c>
      <c r="AR189" s="513" t="inlineStr">
        <is>
          <t>1CP</t>
        </is>
      </c>
      <c r="AS189" s="513" t="inlineStr">
        <is>
          <t>*</t>
        </is>
      </c>
      <c r="AT189" s="517" t="n"/>
    </row>
    <row r="190" ht="12.75" customHeight="1" s="667">
      <c r="B190" s="509">
        <f>B189+1</f>
        <v/>
      </c>
      <c r="C190" s="510" t="inlineStr">
        <is>
          <t>61073o</t>
        </is>
      </c>
      <c r="D190" s="699" t="n">
        <v>61073</v>
      </c>
      <c r="E190" s="511">
        <f>IF(D190="","",IFERROR(VLOOKUP(D190,CCN_Library!$A$4:$B$13,2,FALSE),"NOT IN LIBRARY"))</f>
        <v/>
      </c>
      <c r="F190" s="538">
        <f>LEFT(H190,6)</f>
        <v/>
      </c>
      <c r="G190" s="513" t="inlineStr">
        <is>
          <t>E</t>
        </is>
      </c>
      <c r="H190" s="513" t="inlineStr">
        <is>
          <t>M2826101536</t>
        </is>
      </c>
      <c r="I190" s="513" t="inlineStr">
        <is>
          <t>CC NRS</t>
        </is>
      </c>
      <c r="J190" s="513" t="inlineStr">
        <is>
          <t>LT</t>
        </is>
      </c>
      <c r="K190" s="514" t="inlineStr">
        <is>
          <t>2900</t>
        </is>
      </c>
      <c r="L190" s="513" t="inlineStr">
        <is>
          <t>2900</t>
        </is>
      </c>
      <c r="M190" s="513" t="inlineStr">
        <is>
          <t>N</t>
        </is>
      </c>
      <c r="N190" s="513" t="inlineStr">
        <is>
          <t>O</t>
        </is>
      </c>
      <c r="O190" s="513" t="inlineStr">
        <is>
          <t>A</t>
        </is>
      </c>
      <c r="P190" s="513" t="inlineStr">
        <is>
          <t>A</t>
        </is>
      </c>
      <c r="Q190" s="515" t="n"/>
      <c r="R190" s="513" t="inlineStr">
        <is>
          <t>U</t>
        </is>
      </c>
      <c r="S190" s="513" t="inlineStr">
        <is>
          <t>P</t>
        </is>
      </c>
      <c r="T190" s="515" t="n"/>
      <c r="U190" s="1761" t="n">
        <v>0</v>
      </c>
      <c r="V190" s="1761" t="n">
        <v>0</v>
      </c>
      <c r="W190" s="1761" t="n">
        <v>0</v>
      </c>
      <c r="X190" s="1761" t="n">
        <v>0</v>
      </c>
      <c r="Y190" s="1761" t="n">
        <v>0</v>
      </c>
      <c r="Z190" s="1761" t="n">
        <v>1</v>
      </c>
      <c r="AA190" s="1761" t="n">
        <v>0</v>
      </c>
      <c r="AB190" s="1761" t="n">
        <v>0</v>
      </c>
      <c r="AC190" s="1761" t="n">
        <v>0</v>
      </c>
      <c r="AD190" s="1761" t="n">
        <v>0</v>
      </c>
      <c r="AE190" s="1761" t="n">
        <v>0</v>
      </c>
      <c r="AF190" s="1761" t="n">
        <v>0</v>
      </c>
      <c r="AG190" s="1761" t="n">
        <v>0</v>
      </c>
      <c r="AH190" s="1761" t="n">
        <v>0</v>
      </c>
      <c r="AI190" s="1761" t="n">
        <v>0</v>
      </c>
      <c r="AJ190" s="1761" t="n">
        <v>0</v>
      </c>
      <c r="AK190" s="1761" t="n">
        <v>0</v>
      </c>
      <c r="AL190" s="1761" t="n">
        <v>0</v>
      </c>
      <c r="AM190" s="1761" t="n">
        <v>0</v>
      </c>
      <c r="AN190" s="515" t="n"/>
      <c r="AO190" s="515" t="n"/>
      <c r="AP190" s="513" t="inlineStr">
        <is>
          <t>1</t>
        </is>
      </c>
      <c r="AQ190" s="513" t="inlineStr">
        <is>
          <t>A-M510</t>
        </is>
      </c>
      <c r="AR190" s="513" t="inlineStr">
        <is>
          <t>1CP</t>
        </is>
      </c>
      <c r="AS190" s="515" t="n"/>
      <c r="AT190" s="517" t="n"/>
    </row>
    <row r="191" ht="12.75" customHeight="1" s="667">
      <c r="B191" s="509">
        <f>B190+1</f>
        <v/>
      </c>
      <c r="C191" s="510" t="inlineStr">
        <is>
          <t>61073o</t>
        </is>
      </c>
      <c r="D191" s="699" t="n">
        <v>61073</v>
      </c>
      <c r="E191" s="511">
        <f>IF(D191="","",IFERROR(VLOOKUP(D191,CCN_Library!$A$4:$B$13,2,FALSE),"NOT IN LIBRARY"))</f>
        <v/>
      </c>
      <c r="F191" s="538">
        <f>LEFT(H191,6)</f>
        <v/>
      </c>
      <c r="G191" s="513" t="inlineStr">
        <is>
          <t>E</t>
        </is>
      </c>
      <c r="H191" s="513" t="inlineStr">
        <is>
          <t>M2826101537</t>
        </is>
      </c>
      <c r="I191" s="513" t="inlineStr">
        <is>
          <t>SURFACE IDC</t>
        </is>
      </c>
      <c r="J191" s="513" t="inlineStr">
        <is>
          <t>HM1</t>
        </is>
      </c>
      <c r="K191" s="514" t="inlineStr">
        <is>
          <t>L10A</t>
        </is>
      </c>
      <c r="L191" s="513" t="inlineStr">
        <is>
          <t>L03A</t>
        </is>
      </c>
      <c r="M191" s="513" t="inlineStr">
        <is>
          <t>N</t>
        </is>
      </c>
      <c r="N191" s="513" t="inlineStr">
        <is>
          <t>E</t>
        </is>
      </c>
      <c r="O191" s="513" t="inlineStr">
        <is>
          <t>A</t>
        </is>
      </c>
      <c r="P191" s="513" t="inlineStr">
        <is>
          <t>A</t>
        </is>
      </c>
      <c r="Q191" s="515" t="n"/>
      <c r="R191" s="513" t="inlineStr">
        <is>
          <t>U</t>
        </is>
      </c>
      <c r="S191" s="513" t="inlineStr">
        <is>
          <t>P</t>
        </is>
      </c>
      <c r="T191" s="515" t="n"/>
      <c r="U191" s="1761" t="n">
        <v>0</v>
      </c>
      <c r="V191" s="1761" t="n">
        <v>0</v>
      </c>
      <c r="W191" s="1761" t="n">
        <v>0</v>
      </c>
      <c r="X191" s="1761" t="n">
        <v>0</v>
      </c>
      <c r="Y191" s="1761" t="n">
        <v>0</v>
      </c>
      <c r="Z191" s="1761" t="n">
        <v>0</v>
      </c>
      <c r="AA191" s="1761" t="n">
        <v>1</v>
      </c>
      <c r="AB191" s="1761" t="n">
        <v>0</v>
      </c>
      <c r="AC191" s="1761" t="n">
        <v>0</v>
      </c>
      <c r="AD191" s="1761" t="n">
        <v>0</v>
      </c>
      <c r="AE191" s="1761" t="n">
        <v>0</v>
      </c>
      <c r="AF191" s="1761" t="n">
        <v>0</v>
      </c>
      <c r="AG191" s="1761" t="n">
        <v>0</v>
      </c>
      <c r="AH191" s="1761" t="n">
        <v>0</v>
      </c>
      <c r="AI191" s="1761" t="n">
        <v>0</v>
      </c>
      <c r="AJ191" s="1761" t="n">
        <v>0</v>
      </c>
      <c r="AK191" s="1761" t="n">
        <v>0</v>
      </c>
      <c r="AL191" s="1761" t="n">
        <v>0</v>
      </c>
      <c r="AM191" s="1761" t="n">
        <v>0</v>
      </c>
      <c r="AN191" s="515" t="n"/>
      <c r="AO191" s="515" t="n"/>
      <c r="AP191" s="513" t="inlineStr">
        <is>
          <t>1</t>
        </is>
      </c>
      <c r="AQ191" s="513" t="inlineStr">
        <is>
          <t>A-M510</t>
        </is>
      </c>
      <c r="AR191" s="513" t="inlineStr">
        <is>
          <t>1CP</t>
        </is>
      </c>
      <c r="AS191" s="515" t="n"/>
      <c r="AT191" s="517" t="n"/>
    </row>
    <row r="192" ht="12.75" customHeight="1" s="667">
      <c r="B192" s="509">
        <f>B191+1</f>
        <v/>
      </c>
      <c r="C192" s="510" t="inlineStr">
        <is>
          <t>61073c</t>
        </is>
      </c>
      <c r="D192" s="699" t="n">
        <v>61073</v>
      </c>
      <c r="E192" s="511">
        <f>IF(D192="","",IFERROR(VLOOKUP(D192,CCN_Library!$A$4:$B$13,2,FALSE),"NOT IN LIBRARY"))</f>
        <v/>
      </c>
      <c r="F192" s="538">
        <f>LEFT(H192,6)</f>
        <v/>
      </c>
      <c r="G192" s="513" t="inlineStr">
        <is>
          <t>E</t>
        </is>
      </c>
      <c r="H192" s="513" t="inlineStr">
        <is>
          <t>M2826101157</t>
        </is>
      </c>
      <c r="I192" s="513" t="inlineStr">
        <is>
          <t>SURG TECH</t>
        </is>
      </c>
      <c r="J192" s="513" t="inlineStr">
        <is>
          <t>HM2</t>
        </is>
      </c>
      <c r="K192" s="514" t="inlineStr">
        <is>
          <t>L23A</t>
        </is>
      </c>
      <c r="L192" s="513" t="inlineStr">
        <is>
          <t>L03A</t>
        </is>
      </c>
      <c r="M192" s="513" t="inlineStr">
        <is>
          <t>N</t>
        </is>
      </c>
      <c r="N192" s="513" t="inlineStr">
        <is>
          <t>E</t>
        </is>
      </c>
      <c r="O192" s="513" t="inlineStr">
        <is>
          <t>A</t>
        </is>
      </c>
      <c r="P192" s="513" t="inlineStr">
        <is>
          <t>A</t>
        </is>
      </c>
      <c r="Q192" s="515" t="n"/>
      <c r="R192" s="513" t="inlineStr">
        <is>
          <t>U</t>
        </is>
      </c>
      <c r="S192" s="513" t="inlineStr">
        <is>
          <t>C</t>
        </is>
      </c>
      <c r="T192" s="515" t="n"/>
      <c r="U192" s="1761" t="n">
        <v>0</v>
      </c>
      <c r="V192" s="1761" t="n">
        <v>0</v>
      </c>
      <c r="W192" s="1761" t="n">
        <v>0</v>
      </c>
      <c r="X192" s="1761" t="n">
        <v>0</v>
      </c>
      <c r="Y192" s="1761" t="n">
        <v>0</v>
      </c>
      <c r="Z192" s="1761" t="n">
        <v>0</v>
      </c>
      <c r="AA192" s="1761" t="n">
        <v>1</v>
      </c>
      <c r="AB192" s="1761" t="n">
        <v>0</v>
      </c>
      <c r="AC192" s="1761" t="n">
        <v>0</v>
      </c>
      <c r="AD192" s="1761" t="n">
        <v>0</v>
      </c>
      <c r="AE192" s="1761" t="n">
        <v>0</v>
      </c>
      <c r="AF192" s="1761" t="n">
        <v>0</v>
      </c>
      <c r="AG192" s="1761" t="n">
        <v>0</v>
      </c>
      <c r="AH192" s="1761" t="n">
        <v>0</v>
      </c>
      <c r="AI192" s="1761" t="n">
        <v>0</v>
      </c>
      <c r="AJ192" s="1761" t="n">
        <v>0</v>
      </c>
      <c r="AK192" s="1761" t="n">
        <v>0</v>
      </c>
      <c r="AL192" s="1761" t="n">
        <v>0</v>
      </c>
      <c r="AM192" s="1761" t="n">
        <v>0</v>
      </c>
      <c r="AN192" s="515" t="n"/>
      <c r="AO192" s="515" t="n"/>
      <c r="AP192" s="513" t="inlineStr">
        <is>
          <t>1</t>
        </is>
      </c>
      <c r="AQ192" s="513" t="inlineStr">
        <is>
          <t>A-M510</t>
        </is>
      </c>
      <c r="AR192" s="513" t="inlineStr">
        <is>
          <t>1CP</t>
        </is>
      </c>
      <c r="AS192" s="515" t="n"/>
      <c r="AT192" s="517" t="n"/>
    </row>
    <row r="193" ht="12.75" customHeight="1" s="667">
      <c r="B193" s="509">
        <f>B192+1</f>
        <v/>
      </c>
      <c r="C193" s="510" t="inlineStr">
        <is>
          <t>61073c</t>
        </is>
      </c>
      <c r="D193" s="699" t="n">
        <v>61073</v>
      </c>
      <c r="E193" s="511">
        <f>IF(D193="","",IFERROR(VLOOKUP(D193,CCN_Library!$A$4:$B$13,2,FALSE),"NOT IN LIBRARY"))</f>
        <v/>
      </c>
      <c r="F193" s="538">
        <f>LEFT(H193,6)</f>
        <v/>
      </c>
      <c r="G193" s="513" t="inlineStr">
        <is>
          <t>E</t>
        </is>
      </c>
      <c r="H193" s="513" t="inlineStr">
        <is>
          <t>M2826101158</t>
        </is>
      </c>
      <c r="I193" s="513" t="inlineStr">
        <is>
          <t>SURG TECH</t>
        </is>
      </c>
      <c r="J193" s="513" t="inlineStr">
        <is>
          <t>HM3</t>
        </is>
      </c>
      <c r="K193" s="514" t="inlineStr">
        <is>
          <t>L23A</t>
        </is>
      </c>
      <c r="L193" s="513" t="inlineStr">
        <is>
          <t>L03A</t>
        </is>
      </c>
      <c r="M193" s="513" t="inlineStr">
        <is>
          <t>N</t>
        </is>
      </c>
      <c r="N193" s="513" t="inlineStr">
        <is>
          <t>E</t>
        </is>
      </c>
      <c r="O193" s="513" t="inlineStr">
        <is>
          <t>A</t>
        </is>
      </c>
      <c r="P193" s="513" t="inlineStr">
        <is>
          <t>A</t>
        </is>
      </c>
      <c r="Q193" s="515" t="n"/>
      <c r="R193" s="513" t="inlineStr">
        <is>
          <t>U</t>
        </is>
      </c>
      <c r="S193" s="513" t="inlineStr">
        <is>
          <t>C</t>
        </is>
      </c>
      <c r="T193" s="515" t="n"/>
      <c r="U193" s="1761" t="n">
        <v>0</v>
      </c>
      <c r="V193" s="1761" t="n">
        <v>0</v>
      </c>
      <c r="W193" s="1761" t="n">
        <v>0</v>
      </c>
      <c r="X193" s="1761" t="n">
        <v>0</v>
      </c>
      <c r="Y193" s="1761" t="n">
        <v>0</v>
      </c>
      <c r="Z193" s="1761" t="n">
        <v>0</v>
      </c>
      <c r="AA193" s="1761" t="n">
        <v>1</v>
      </c>
      <c r="AB193" s="1761" t="n">
        <v>0</v>
      </c>
      <c r="AC193" s="1761" t="n">
        <v>0</v>
      </c>
      <c r="AD193" s="1761" t="n">
        <v>0</v>
      </c>
      <c r="AE193" s="1761" t="n">
        <v>0</v>
      </c>
      <c r="AF193" s="1761" t="n">
        <v>0</v>
      </c>
      <c r="AG193" s="1761" t="n">
        <v>0</v>
      </c>
      <c r="AH193" s="1761" t="n">
        <v>0</v>
      </c>
      <c r="AI193" s="1761" t="n">
        <v>0</v>
      </c>
      <c r="AJ193" s="1761" t="n">
        <v>0</v>
      </c>
      <c r="AK193" s="1761" t="n">
        <v>0</v>
      </c>
      <c r="AL193" s="1761" t="n">
        <v>0</v>
      </c>
      <c r="AM193" s="1761" t="n">
        <v>0</v>
      </c>
      <c r="AN193" s="515" t="n"/>
      <c r="AO193" s="515" t="n"/>
      <c r="AP193" s="513" t="inlineStr">
        <is>
          <t>1</t>
        </is>
      </c>
      <c r="AQ193" s="513" t="inlineStr">
        <is>
          <t>A-M510</t>
        </is>
      </c>
      <c r="AR193" s="513" t="inlineStr">
        <is>
          <t>1CP</t>
        </is>
      </c>
      <c r="AS193" s="515" t="n"/>
      <c r="AT193" s="525" t="n"/>
    </row>
    <row r="194" ht="12.75" customHeight="1" s="667">
      <c r="B194" s="509">
        <f>B193+1</f>
        <v/>
      </c>
      <c r="C194" s="510" t="inlineStr">
        <is>
          <t>61073c</t>
        </is>
      </c>
      <c r="D194" s="699" t="n">
        <v>61073</v>
      </c>
      <c r="E194" s="511">
        <f>IF(D194="","",IFERROR(VLOOKUP(D194,CCN_Library!$A$4:$B$13,2,FALSE),"NOT IN LIBRARY"))</f>
        <v/>
      </c>
      <c r="F194" s="538">
        <f>LEFT(H194,6)</f>
        <v/>
      </c>
      <c r="G194" s="513" t="inlineStr">
        <is>
          <t>E</t>
        </is>
      </c>
      <c r="H194" s="513" t="inlineStr">
        <is>
          <t>M2826101159</t>
        </is>
      </c>
      <c r="I194" s="513" t="inlineStr">
        <is>
          <t>FLD MED TECH</t>
        </is>
      </c>
      <c r="J194" s="513" t="inlineStr">
        <is>
          <t>HM3</t>
        </is>
      </c>
      <c r="K194" s="514" t="inlineStr">
        <is>
          <t>L03A</t>
        </is>
      </c>
      <c r="L194" s="513" t="inlineStr">
        <is>
          <t>L03A</t>
        </is>
      </c>
      <c r="M194" s="513" t="inlineStr">
        <is>
          <t>N</t>
        </is>
      </c>
      <c r="N194" s="513" t="inlineStr">
        <is>
          <t>E</t>
        </is>
      </c>
      <c r="O194" s="513" t="inlineStr">
        <is>
          <t>A</t>
        </is>
      </c>
      <c r="P194" s="513" t="inlineStr">
        <is>
          <t>A</t>
        </is>
      </c>
      <c r="Q194" s="515" t="n"/>
      <c r="R194" s="513" t="inlineStr">
        <is>
          <t>U</t>
        </is>
      </c>
      <c r="S194" s="513" t="inlineStr">
        <is>
          <t>C</t>
        </is>
      </c>
      <c r="T194" s="515" t="n"/>
      <c r="U194" s="1761" t="n">
        <v>0</v>
      </c>
      <c r="V194" s="1761" t="n">
        <v>0</v>
      </c>
      <c r="W194" s="1761" t="n">
        <v>0</v>
      </c>
      <c r="X194" s="1761" t="n">
        <v>0</v>
      </c>
      <c r="Y194" s="1761" t="n">
        <v>0</v>
      </c>
      <c r="Z194" s="1761" t="n">
        <v>0</v>
      </c>
      <c r="AA194" s="1761" t="n">
        <v>1</v>
      </c>
      <c r="AB194" s="1761" t="n">
        <v>0</v>
      </c>
      <c r="AC194" s="1761" t="n">
        <v>0</v>
      </c>
      <c r="AD194" s="1761" t="n">
        <v>0</v>
      </c>
      <c r="AE194" s="1761" t="n">
        <v>0</v>
      </c>
      <c r="AF194" s="1761" t="n">
        <v>0</v>
      </c>
      <c r="AG194" s="1761" t="n">
        <v>0</v>
      </c>
      <c r="AH194" s="1761" t="n">
        <v>0</v>
      </c>
      <c r="AI194" s="1761" t="n">
        <v>0</v>
      </c>
      <c r="AJ194" s="1761" t="n">
        <v>0</v>
      </c>
      <c r="AK194" s="1761" t="n">
        <v>0</v>
      </c>
      <c r="AL194" s="1761" t="n">
        <v>0</v>
      </c>
      <c r="AM194" s="1761" t="n">
        <v>0</v>
      </c>
      <c r="AN194" s="515" t="n"/>
      <c r="AO194" s="515" t="n"/>
      <c r="AP194" s="513" t="inlineStr">
        <is>
          <t>1</t>
        </is>
      </c>
      <c r="AQ194" s="513" t="inlineStr">
        <is>
          <t>A-M510</t>
        </is>
      </c>
      <c r="AR194" s="513" t="inlineStr">
        <is>
          <t>1CP</t>
        </is>
      </c>
      <c r="AS194" s="515" t="n"/>
      <c r="AT194" s="517" t="n"/>
    </row>
    <row r="195" ht="12.75" customHeight="1" s="667">
      <c r="B195" s="709">
        <f>B194+1</f>
        <v/>
      </c>
      <c r="C195" s="701" t="inlineStr">
        <is>
          <t>61073o</t>
        </is>
      </c>
      <c r="D195" s="519" t="n">
        <v>61073</v>
      </c>
      <c r="E195" s="519" t="n"/>
      <c r="F195" s="520">
        <f>LEFT(H195,6)</f>
        <v/>
      </c>
      <c r="G195" s="521" t="inlineStr">
        <is>
          <t>D</t>
        </is>
      </c>
      <c r="H195" s="521" t="inlineStr">
        <is>
          <t>M2826101178</t>
        </is>
      </c>
      <c r="I195" s="521" t="inlineStr">
        <is>
          <t>SHOCK TRAUMA PLATOON 1</t>
        </is>
      </c>
      <c r="J195" s="522" t="n"/>
      <c r="K195" s="522" t="n"/>
      <c r="L195" s="522" t="n"/>
      <c r="M195" s="522" t="n"/>
      <c r="N195" s="522" t="n"/>
      <c r="O195" s="522" t="n"/>
      <c r="P195" s="522" t="n"/>
      <c r="Q195" s="522" t="n"/>
      <c r="R195" s="522" t="n"/>
      <c r="S195" s="522" t="n"/>
      <c r="T195" s="522" t="n"/>
      <c r="U195" s="1762" t="n">
        <v>0</v>
      </c>
      <c r="V195" s="1762" t="n">
        <v>0</v>
      </c>
      <c r="W195" s="1762" t="n">
        <v>0</v>
      </c>
      <c r="X195" s="1762" t="n">
        <v>0</v>
      </c>
      <c r="Y195" s="1762" t="n">
        <v>0</v>
      </c>
      <c r="Z195" s="1762" t="n">
        <v>0</v>
      </c>
      <c r="AA195" s="1762" t="n">
        <v>0</v>
      </c>
      <c r="AB195" s="1762" t="n">
        <v>0</v>
      </c>
      <c r="AC195" s="1762" t="n">
        <v>0</v>
      </c>
      <c r="AD195" s="1762" t="n">
        <v>0</v>
      </c>
      <c r="AE195" s="1762" t="n">
        <v>0</v>
      </c>
      <c r="AF195" s="1762" t="n">
        <v>0</v>
      </c>
      <c r="AG195" s="1762" t="n">
        <v>0</v>
      </c>
      <c r="AH195" s="1762" t="n">
        <v>0</v>
      </c>
      <c r="AI195" s="1762" t="n">
        <v>0</v>
      </c>
      <c r="AJ195" s="1762" t="n">
        <v>0</v>
      </c>
      <c r="AK195" s="1762" t="n">
        <v>0</v>
      </c>
      <c r="AL195" s="1762" t="n">
        <v>0</v>
      </c>
      <c r="AM195" s="1762" t="n">
        <v>0</v>
      </c>
      <c r="AN195" s="522" t="n"/>
      <c r="AO195" s="522" t="n"/>
      <c r="AP195" s="522" t="n"/>
      <c r="AQ195" s="522" t="n"/>
      <c r="AR195" s="522" t="n"/>
      <c r="AS195" s="522" t="n"/>
      <c r="AT195" s="524" t="n"/>
    </row>
    <row r="196" ht="12.75" customHeight="1" s="667">
      <c r="B196" s="709">
        <f>B195+1</f>
        <v/>
      </c>
      <c r="C196" s="701" t="inlineStr">
        <is>
          <t>61073o</t>
        </is>
      </c>
      <c r="D196" s="519" t="n">
        <v>61073</v>
      </c>
      <c r="E196" s="519" t="n"/>
      <c r="F196" s="520">
        <f>LEFT(H196,6)</f>
        <v/>
      </c>
      <c r="G196" s="521" t="inlineStr">
        <is>
          <t>D</t>
        </is>
      </c>
      <c r="H196" s="521" t="inlineStr">
        <is>
          <t>M2826101179</t>
        </is>
      </c>
      <c r="I196" s="521" t="inlineStr">
        <is>
          <t>STABILIZATION SECTION (A)</t>
        </is>
      </c>
      <c r="J196" s="522" t="n"/>
      <c r="K196" s="522" t="n"/>
      <c r="L196" s="522" t="n"/>
      <c r="M196" s="522" t="n"/>
      <c r="N196" s="522" t="n"/>
      <c r="O196" s="522" t="n"/>
      <c r="P196" s="522" t="n"/>
      <c r="Q196" s="522" t="n"/>
      <c r="R196" s="522" t="n"/>
      <c r="S196" s="522" t="n"/>
      <c r="T196" s="522" t="n"/>
      <c r="U196" s="1762" t="n">
        <v>0</v>
      </c>
      <c r="V196" s="1762" t="n">
        <v>0</v>
      </c>
      <c r="W196" s="1762" t="n">
        <v>0</v>
      </c>
      <c r="X196" s="1762" t="n">
        <v>0</v>
      </c>
      <c r="Y196" s="1762" t="n">
        <v>0</v>
      </c>
      <c r="Z196" s="1762" t="n">
        <v>0</v>
      </c>
      <c r="AA196" s="1762" t="n">
        <v>0</v>
      </c>
      <c r="AB196" s="1762" t="n">
        <v>0</v>
      </c>
      <c r="AC196" s="1762" t="n">
        <v>0</v>
      </c>
      <c r="AD196" s="1762" t="n">
        <v>0</v>
      </c>
      <c r="AE196" s="1762" t="n">
        <v>0</v>
      </c>
      <c r="AF196" s="1762" t="n">
        <v>0</v>
      </c>
      <c r="AG196" s="1762" t="n">
        <v>0</v>
      </c>
      <c r="AH196" s="1762" t="n">
        <v>0</v>
      </c>
      <c r="AI196" s="1762" t="n">
        <v>0</v>
      </c>
      <c r="AJ196" s="1762" t="n">
        <v>0</v>
      </c>
      <c r="AK196" s="1762" t="n">
        <v>0</v>
      </c>
      <c r="AL196" s="1762" t="n">
        <v>0</v>
      </c>
      <c r="AM196" s="1762" t="n">
        <v>0</v>
      </c>
      <c r="AN196" s="522" t="n"/>
      <c r="AO196" s="522" t="n"/>
      <c r="AP196" s="522" t="n"/>
      <c r="AQ196" s="522" t="n"/>
      <c r="AR196" s="522" t="n"/>
      <c r="AS196" s="522" t="n"/>
      <c r="AT196" s="524" t="n"/>
    </row>
    <row r="197" ht="12.75" customHeight="1" s="667">
      <c r="B197" s="509">
        <f>B196+1</f>
        <v/>
      </c>
      <c r="C197" s="510" t="inlineStr">
        <is>
          <t>61073o</t>
        </is>
      </c>
      <c r="D197" s="699" t="n">
        <v>61073</v>
      </c>
      <c r="E197" s="511">
        <f>IF(D197="","",IFERROR(VLOOKUP(D197,CCN_Library!$A$4:$B$13,2,FALSE),"NOT IN LIBRARY"))</f>
        <v/>
      </c>
      <c r="F197" s="538">
        <f>LEFT(H197,6)</f>
        <v/>
      </c>
      <c r="G197" s="513" t="inlineStr">
        <is>
          <t>E</t>
        </is>
      </c>
      <c r="H197" s="513" t="inlineStr">
        <is>
          <t>M2826101538</t>
        </is>
      </c>
      <c r="I197" s="513" t="inlineStr">
        <is>
          <t>EMERG MED SPEC</t>
        </is>
      </c>
      <c r="J197" s="513" t="inlineStr">
        <is>
          <t>LCDR</t>
        </is>
      </c>
      <c r="K197" s="514" t="inlineStr">
        <is>
          <t>2100</t>
        </is>
      </c>
      <c r="L197" s="513" t="inlineStr">
        <is>
          <t>2100</t>
        </is>
      </c>
      <c r="M197" s="513" t="inlineStr">
        <is>
          <t>N</t>
        </is>
      </c>
      <c r="N197" s="513" t="inlineStr">
        <is>
          <t>O</t>
        </is>
      </c>
      <c r="O197" s="513" t="inlineStr">
        <is>
          <t>A</t>
        </is>
      </c>
      <c r="P197" s="513" t="inlineStr">
        <is>
          <t>A</t>
        </is>
      </c>
      <c r="Q197" s="515" t="n"/>
      <c r="R197" s="513" t="inlineStr">
        <is>
          <t>U</t>
        </is>
      </c>
      <c r="S197" s="513" t="inlineStr">
        <is>
          <t>P</t>
        </is>
      </c>
      <c r="T197" s="515" t="n"/>
      <c r="U197" s="1761" t="n">
        <v>0</v>
      </c>
      <c r="V197" s="1761" t="n">
        <v>0</v>
      </c>
      <c r="W197" s="1761" t="n">
        <v>0</v>
      </c>
      <c r="X197" s="1761" t="n">
        <v>0</v>
      </c>
      <c r="Y197" s="1761" t="n">
        <v>0</v>
      </c>
      <c r="Z197" s="1761" t="n">
        <v>1</v>
      </c>
      <c r="AA197" s="1761" t="n">
        <v>0</v>
      </c>
      <c r="AB197" s="1761" t="n">
        <v>0</v>
      </c>
      <c r="AC197" s="1761" t="n">
        <v>0</v>
      </c>
      <c r="AD197" s="1761" t="n">
        <v>0</v>
      </c>
      <c r="AE197" s="1761" t="n">
        <v>0</v>
      </c>
      <c r="AF197" s="1761" t="n">
        <v>0</v>
      </c>
      <c r="AG197" s="1761" t="n">
        <v>0</v>
      </c>
      <c r="AH197" s="1761" t="n">
        <v>0</v>
      </c>
      <c r="AI197" s="1761" t="n">
        <v>0</v>
      </c>
      <c r="AJ197" s="1761" t="n">
        <v>0</v>
      </c>
      <c r="AK197" s="1761" t="n">
        <v>0</v>
      </c>
      <c r="AL197" s="1761" t="n">
        <v>0</v>
      </c>
      <c r="AM197" s="1761" t="n">
        <v>0</v>
      </c>
      <c r="AN197" s="515" t="n"/>
      <c r="AO197" s="515" t="n"/>
      <c r="AP197" s="513" t="inlineStr">
        <is>
          <t>1</t>
        </is>
      </c>
      <c r="AQ197" s="513" t="inlineStr">
        <is>
          <t>A-M510</t>
        </is>
      </c>
      <c r="AR197" s="513" t="inlineStr">
        <is>
          <t>1CP</t>
        </is>
      </c>
      <c r="AS197" s="515" t="n"/>
      <c r="AT197" s="517" t="n"/>
    </row>
    <row r="198" ht="12.75" customHeight="1" s="667">
      <c r="B198" s="509">
        <f>B197+1</f>
        <v/>
      </c>
      <c r="C198" s="510" t="inlineStr">
        <is>
          <t>61073o</t>
        </is>
      </c>
      <c r="D198" s="699" t="n">
        <v>61073</v>
      </c>
      <c r="E198" s="511">
        <f>IF(D198="","",IFERROR(VLOOKUP(D198,CCN_Library!$A$4:$B$13,2,FALSE),"NOT IN LIBRARY"))</f>
        <v/>
      </c>
      <c r="F198" s="538">
        <f>LEFT(H198,6)</f>
        <v/>
      </c>
      <c r="G198" s="513" t="inlineStr">
        <is>
          <t>E</t>
        </is>
      </c>
      <c r="H198" s="513" t="inlineStr">
        <is>
          <t>M2826101539</t>
        </is>
      </c>
      <c r="I198" s="513" t="inlineStr">
        <is>
          <t>EMERG MED SPEC</t>
        </is>
      </c>
      <c r="J198" s="513" t="inlineStr">
        <is>
          <t>LCDR</t>
        </is>
      </c>
      <c r="K198" s="514" t="inlineStr">
        <is>
          <t>2100</t>
        </is>
      </c>
      <c r="L198" s="513" t="inlineStr">
        <is>
          <t>2100</t>
        </is>
      </c>
      <c r="M198" s="513" t="inlineStr">
        <is>
          <t>N</t>
        </is>
      </c>
      <c r="N198" s="513" t="inlineStr">
        <is>
          <t>O</t>
        </is>
      </c>
      <c r="O198" s="513" t="inlineStr">
        <is>
          <t>A</t>
        </is>
      </c>
      <c r="P198" s="513" t="inlineStr">
        <is>
          <t>A</t>
        </is>
      </c>
      <c r="Q198" s="515" t="n"/>
      <c r="R198" s="513" t="inlineStr">
        <is>
          <t>U</t>
        </is>
      </c>
      <c r="S198" s="513" t="inlineStr">
        <is>
          <t>P</t>
        </is>
      </c>
      <c r="T198" s="515" t="n"/>
      <c r="U198" s="1761" t="n">
        <v>0</v>
      </c>
      <c r="V198" s="1761" t="n">
        <v>0</v>
      </c>
      <c r="W198" s="1761" t="n">
        <v>0</v>
      </c>
      <c r="X198" s="1761" t="n">
        <v>0</v>
      </c>
      <c r="Y198" s="1761" t="n">
        <v>0</v>
      </c>
      <c r="Z198" s="1761" t="n">
        <v>1</v>
      </c>
      <c r="AA198" s="1761" t="n">
        <v>0</v>
      </c>
      <c r="AB198" s="1761" t="n">
        <v>0</v>
      </c>
      <c r="AC198" s="1761" t="n">
        <v>0</v>
      </c>
      <c r="AD198" s="1761" t="n">
        <v>0</v>
      </c>
      <c r="AE198" s="1761" t="n">
        <v>0</v>
      </c>
      <c r="AF198" s="1761" t="n">
        <v>0</v>
      </c>
      <c r="AG198" s="1761" t="n">
        <v>0</v>
      </c>
      <c r="AH198" s="1761" t="n">
        <v>0</v>
      </c>
      <c r="AI198" s="1761" t="n">
        <v>0</v>
      </c>
      <c r="AJ198" s="1761" t="n">
        <v>0</v>
      </c>
      <c r="AK198" s="1761" t="n">
        <v>0</v>
      </c>
      <c r="AL198" s="1761" t="n">
        <v>0</v>
      </c>
      <c r="AM198" s="1761" t="n">
        <v>0</v>
      </c>
      <c r="AN198" s="515" t="n"/>
      <c r="AO198" s="515" t="n"/>
      <c r="AP198" s="513" t="inlineStr">
        <is>
          <t>1</t>
        </is>
      </c>
      <c r="AQ198" s="513" t="inlineStr">
        <is>
          <t>A-M510</t>
        </is>
      </c>
      <c r="AR198" s="513" t="inlineStr">
        <is>
          <t>1CP</t>
        </is>
      </c>
      <c r="AS198" s="515" t="n"/>
      <c r="AT198" s="525" t="n"/>
    </row>
    <row r="199" ht="12.75" customHeight="1" s="667">
      <c r="B199" s="509">
        <f>B198+1</f>
        <v/>
      </c>
      <c r="C199" s="510" t="inlineStr">
        <is>
          <t>61073o</t>
        </is>
      </c>
      <c r="D199" s="699" t="n">
        <v>61073</v>
      </c>
      <c r="E199" s="511">
        <f>IF(D199="","",IFERROR(VLOOKUP(D199,CCN_Library!$A$4:$B$13,2,FALSE),"NOT IN LIBRARY"))</f>
        <v/>
      </c>
      <c r="F199" s="538">
        <f>LEFT(H199,6)</f>
        <v/>
      </c>
      <c r="G199" s="513" t="inlineStr">
        <is>
          <t>E</t>
        </is>
      </c>
      <c r="H199" s="513" t="inlineStr">
        <is>
          <t>M2826101540</t>
        </is>
      </c>
      <c r="I199" s="513" t="inlineStr">
        <is>
          <t>PHYSICIAN ASST</t>
        </is>
      </c>
      <c r="J199" s="513" t="inlineStr">
        <is>
          <t>LT</t>
        </is>
      </c>
      <c r="K199" s="514" t="inlineStr">
        <is>
          <t>2300</t>
        </is>
      </c>
      <c r="L199" s="513" t="inlineStr">
        <is>
          <t>2300</t>
        </is>
      </c>
      <c r="M199" s="513" t="inlineStr">
        <is>
          <t>N</t>
        </is>
      </c>
      <c r="N199" s="513" t="inlineStr">
        <is>
          <t>O</t>
        </is>
      </c>
      <c r="O199" s="513" t="inlineStr">
        <is>
          <t>A</t>
        </is>
      </c>
      <c r="P199" s="513" t="inlineStr">
        <is>
          <t>A</t>
        </is>
      </c>
      <c r="Q199" s="515" t="n"/>
      <c r="R199" s="513" t="inlineStr">
        <is>
          <t>U</t>
        </is>
      </c>
      <c r="S199" s="513" t="inlineStr">
        <is>
          <t>P</t>
        </is>
      </c>
      <c r="T199" s="515" t="n"/>
      <c r="U199" s="1761" t="n">
        <v>0</v>
      </c>
      <c r="V199" s="1761" t="n">
        <v>0</v>
      </c>
      <c r="W199" s="1761" t="n">
        <v>0</v>
      </c>
      <c r="X199" s="1761" t="n">
        <v>0</v>
      </c>
      <c r="Y199" s="1761" t="n">
        <v>0</v>
      </c>
      <c r="Z199" s="1761" t="n">
        <v>1</v>
      </c>
      <c r="AA199" s="1761" t="n">
        <v>0</v>
      </c>
      <c r="AB199" s="1761" t="n">
        <v>0</v>
      </c>
      <c r="AC199" s="1761" t="n">
        <v>0</v>
      </c>
      <c r="AD199" s="1761" t="n">
        <v>0</v>
      </c>
      <c r="AE199" s="1761" t="n">
        <v>0</v>
      </c>
      <c r="AF199" s="1761" t="n">
        <v>0</v>
      </c>
      <c r="AG199" s="1761" t="n">
        <v>0</v>
      </c>
      <c r="AH199" s="1761" t="n">
        <v>0</v>
      </c>
      <c r="AI199" s="1761" t="n">
        <v>0</v>
      </c>
      <c r="AJ199" s="1761" t="n">
        <v>0</v>
      </c>
      <c r="AK199" s="1761" t="n">
        <v>0</v>
      </c>
      <c r="AL199" s="1761" t="n">
        <v>0</v>
      </c>
      <c r="AM199" s="1761" t="n">
        <v>0</v>
      </c>
      <c r="AN199" s="515" t="n"/>
      <c r="AO199" s="515" t="n"/>
      <c r="AP199" s="513" t="inlineStr">
        <is>
          <t>1</t>
        </is>
      </c>
      <c r="AQ199" s="513" t="inlineStr">
        <is>
          <t>A-M510</t>
        </is>
      </c>
      <c r="AR199" s="513" t="inlineStr">
        <is>
          <t>1CP</t>
        </is>
      </c>
      <c r="AS199" s="515" t="n"/>
      <c r="AT199" s="517" t="n"/>
    </row>
    <row r="200" ht="12.75" customHeight="1" s="667">
      <c r="B200" s="509">
        <f>B199+1</f>
        <v/>
      </c>
      <c r="C200" s="510" t="inlineStr">
        <is>
          <t>61073o</t>
        </is>
      </c>
      <c r="D200" s="699" t="n">
        <v>61073</v>
      </c>
      <c r="E200" s="511">
        <f>IF(D200="","",IFERROR(VLOOKUP(D200,CCN_Library!$A$4:$B$13,2,FALSE),"NOT IN LIBRARY"))</f>
        <v/>
      </c>
      <c r="F200" s="538">
        <f>LEFT(H200,6)</f>
        <v/>
      </c>
      <c r="G200" s="513" t="inlineStr">
        <is>
          <t>E</t>
        </is>
      </c>
      <c r="H200" s="513" t="inlineStr">
        <is>
          <t>M2826101183</t>
        </is>
      </c>
      <c r="I200" s="513" t="inlineStr">
        <is>
          <t>SURFACE IDC</t>
        </is>
      </c>
      <c r="J200" s="513" t="inlineStr">
        <is>
          <t>HMC</t>
        </is>
      </c>
      <c r="K200" s="514" t="inlineStr">
        <is>
          <t>L10A</t>
        </is>
      </c>
      <c r="L200" s="513" t="inlineStr">
        <is>
          <t>L03A</t>
        </is>
      </c>
      <c r="M200" s="513" t="inlineStr">
        <is>
          <t>N</t>
        </is>
      </c>
      <c r="N200" s="513" t="inlineStr">
        <is>
          <t>E</t>
        </is>
      </c>
      <c r="O200" s="513" t="inlineStr">
        <is>
          <t>A</t>
        </is>
      </c>
      <c r="P200" s="513" t="inlineStr">
        <is>
          <t>A</t>
        </is>
      </c>
      <c r="Q200" s="515" t="n"/>
      <c r="R200" s="513" t="inlineStr">
        <is>
          <t>U</t>
        </is>
      </c>
      <c r="S200" s="513" t="inlineStr">
        <is>
          <t>P</t>
        </is>
      </c>
      <c r="T200" s="515" t="n"/>
      <c r="U200" s="1761" t="n">
        <v>0</v>
      </c>
      <c r="V200" s="1761" t="n">
        <v>0</v>
      </c>
      <c r="W200" s="1761" t="n">
        <v>0</v>
      </c>
      <c r="X200" s="1761" t="n">
        <v>0</v>
      </c>
      <c r="Y200" s="1761" t="n">
        <v>0</v>
      </c>
      <c r="Z200" s="1761" t="n">
        <v>0</v>
      </c>
      <c r="AA200" s="1761" t="n">
        <v>1</v>
      </c>
      <c r="AB200" s="1761" t="n">
        <v>0</v>
      </c>
      <c r="AC200" s="1761" t="n">
        <v>0</v>
      </c>
      <c r="AD200" s="1761" t="n">
        <v>0</v>
      </c>
      <c r="AE200" s="1761" t="n">
        <v>0</v>
      </c>
      <c r="AF200" s="1761" t="n">
        <v>0</v>
      </c>
      <c r="AG200" s="1761" t="n">
        <v>0</v>
      </c>
      <c r="AH200" s="1761" t="n">
        <v>0</v>
      </c>
      <c r="AI200" s="1761" t="n">
        <v>0</v>
      </c>
      <c r="AJ200" s="1761" t="n">
        <v>0</v>
      </c>
      <c r="AK200" s="1761" t="n">
        <v>0</v>
      </c>
      <c r="AL200" s="1761" t="n">
        <v>0</v>
      </c>
      <c r="AM200" s="1761" t="n">
        <v>0</v>
      </c>
      <c r="AN200" s="515" t="n"/>
      <c r="AO200" s="515" t="n"/>
      <c r="AP200" s="513" t="inlineStr">
        <is>
          <t>1</t>
        </is>
      </c>
      <c r="AQ200" s="513" t="inlineStr">
        <is>
          <t>A-M510</t>
        </is>
      </c>
      <c r="AR200" s="513" t="inlineStr">
        <is>
          <t>1CP</t>
        </is>
      </c>
      <c r="AS200" s="515" t="n"/>
      <c r="AT200" s="517" t="n"/>
    </row>
    <row r="201" ht="12.75" customHeight="1" s="667">
      <c r="B201" s="509">
        <f>B200+1</f>
        <v/>
      </c>
      <c r="C201" s="510" t="inlineStr">
        <is>
          <t>61073c</t>
        </is>
      </c>
      <c r="D201" s="699" t="n">
        <v>61073</v>
      </c>
      <c r="E201" s="511">
        <f>IF(D201="","",IFERROR(VLOOKUP(D201,CCN_Library!$A$4:$B$13,2,FALSE),"NOT IN LIBRARY"))</f>
        <v/>
      </c>
      <c r="F201" s="538">
        <f>LEFT(H201,6)</f>
        <v/>
      </c>
      <c r="G201" s="513" t="inlineStr">
        <is>
          <t>E</t>
        </is>
      </c>
      <c r="H201" s="513" t="inlineStr">
        <is>
          <t>M2826101184</t>
        </is>
      </c>
      <c r="I201" s="513" t="inlineStr">
        <is>
          <t>FLD MED TECH</t>
        </is>
      </c>
      <c r="J201" s="513" t="inlineStr">
        <is>
          <t>HM2</t>
        </is>
      </c>
      <c r="K201" s="514" t="inlineStr">
        <is>
          <t>L03A</t>
        </is>
      </c>
      <c r="L201" s="513" t="inlineStr">
        <is>
          <t>L03A</t>
        </is>
      </c>
      <c r="M201" s="513" t="inlineStr">
        <is>
          <t>N</t>
        </is>
      </c>
      <c r="N201" s="513" t="inlineStr">
        <is>
          <t>E</t>
        </is>
      </c>
      <c r="O201" s="513" t="inlineStr">
        <is>
          <t>A</t>
        </is>
      </c>
      <c r="P201" s="513" t="inlineStr">
        <is>
          <t>A</t>
        </is>
      </c>
      <c r="Q201" s="515" t="n"/>
      <c r="R201" s="513" t="inlineStr">
        <is>
          <t>U</t>
        </is>
      </c>
      <c r="S201" s="513" t="inlineStr">
        <is>
          <t>C</t>
        </is>
      </c>
      <c r="T201" s="515" t="n"/>
      <c r="U201" s="1761" t="n">
        <v>0</v>
      </c>
      <c r="V201" s="1761" t="n">
        <v>0</v>
      </c>
      <c r="W201" s="1761" t="n">
        <v>0</v>
      </c>
      <c r="X201" s="1761" t="n">
        <v>0</v>
      </c>
      <c r="Y201" s="1761" t="n">
        <v>0</v>
      </c>
      <c r="Z201" s="1761" t="n">
        <v>0</v>
      </c>
      <c r="AA201" s="1761" t="n">
        <v>1</v>
      </c>
      <c r="AB201" s="1761" t="n">
        <v>0</v>
      </c>
      <c r="AC201" s="1761" t="n">
        <v>0</v>
      </c>
      <c r="AD201" s="1761" t="n">
        <v>0</v>
      </c>
      <c r="AE201" s="1761" t="n">
        <v>0</v>
      </c>
      <c r="AF201" s="1761" t="n">
        <v>0</v>
      </c>
      <c r="AG201" s="1761" t="n">
        <v>0</v>
      </c>
      <c r="AH201" s="1761" t="n">
        <v>0</v>
      </c>
      <c r="AI201" s="1761" t="n">
        <v>0</v>
      </c>
      <c r="AJ201" s="1761" t="n">
        <v>0</v>
      </c>
      <c r="AK201" s="1761" t="n">
        <v>0</v>
      </c>
      <c r="AL201" s="1761" t="n">
        <v>0</v>
      </c>
      <c r="AM201" s="1761" t="n">
        <v>0</v>
      </c>
      <c r="AN201" s="515" t="n"/>
      <c r="AO201" s="515" t="n"/>
      <c r="AP201" s="513" t="inlineStr">
        <is>
          <t>1</t>
        </is>
      </c>
      <c r="AQ201" s="513" t="inlineStr">
        <is>
          <t>A-M510</t>
        </is>
      </c>
      <c r="AR201" s="513" t="inlineStr">
        <is>
          <t>1CP</t>
        </is>
      </c>
      <c r="AS201" s="515" t="n"/>
      <c r="AT201" s="517" t="n"/>
    </row>
    <row r="202" ht="12.75" customHeight="1" s="667">
      <c r="B202" s="509">
        <f>B201+1</f>
        <v/>
      </c>
      <c r="C202" s="510" t="inlineStr">
        <is>
          <t>61073c</t>
        </is>
      </c>
      <c r="D202" s="699" t="n">
        <v>61073</v>
      </c>
      <c r="E202" s="511">
        <f>IF(D202="","",IFERROR(VLOOKUP(D202,CCN_Library!$A$4:$B$13,2,FALSE),"NOT IN LIBRARY"))</f>
        <v/>
      </c>
      <c r="F202" s="538">
        <f>LEFT(H202,6)</f>
        <v/>
      </c>
      <c r="G202" s="513" t="inlineStr">
        <is>
          <t>E</t>
        </is>
      </c>
      <c r="H202" s="513" t="inlineStr">
        <is>
          <t>M2826101541</t>
        </is>
      </c>
      <c r="I202" s="513" t="inlineStr">
        <is>
          <t>FLD MED TECH</t>
        </is>
      </c>
      <c r="J202" s="513" t="inlineStr">
        <is>
          <t>HM2</t>
        </is>
      </c>
      <c r="K202" s="514" t="inlineStr">
        <is>
          <t>L03A</t>
        </is>
      </c>
      <c r="L202" s="513" t="inlineStr">
        <is>
          <t>L03A</t>
        </is>
      </c>
      <c r="M202" s="513" t="inlineStr">
        <is>
          <t>N</t>
        </is>
      </c>
      <c r="N202" s="513" t="inlineStr">
        <is>
          <t>E</t>
        </is>
      </c>
      <c r="O202" s="513" t="inlineStr">
        <is>
          <t>A</t>
        </is>
      </c>
      <c r="P202" s="513" t="inlineStr">
        <is>
          <t>A</t>
        </is>
      </c>
      <c r="Q202" s="515" t="n"/>
      <c r="R202" s="513" t="inlineStr">
        <is>
          <t>U</t>
        </is>
      </c>
      <c r="S202" s="513" t="inlineStr">
        <is>
          <t>C</t>
        </is>
      </c>
      <c r="T202" s="515" t="n"/>
      <c r="U202" s="1761" t="n">
        <v>0</v>
      </c>
      <c r="V202" s="1761" t="n">
        <v>0</v>
      </c>
      <c r="W202" s="1761" t="n">
        <v>0</v>
      </c>
      <c r="X202" s="1761" t="n">
        <v>0</v>
      </c>
      <c r="Y202" s="1761" t="n">
        <v>0</v>
      </c>
      <c r="Z202" s="1761" t="n">
        <v>0</v>
      </c>
      <c r="AA202" s="1761" t="n">
        <v>1</v>
      </c>
      <c r="AB202" s="1761" t="n">
        <v>0</v>
      </c>
      <c r="AC202" s="1761" t="n">
        <v>0</v>
      </c>
      <c r="AD202" s="1761" t="n">
        <v>0</v>
      </c>
      <c r="AE202" s="1761" t="n">
        <v>0</v>
      </c>
      <c r="AF202" s="1761" t="n">
        <v>0</v>
      </c>
      <c r="AG202" s="1761" t="n">
        <v>0</v>
      </c>
      <c r="AH202" s="1761" t="n">
        <v>0</v>
      </c>
      <c r="AI202" s="1761" t="n">
        <v>0</v>
      </c>
      <c r="AJ202" s="1761" t="n">
        <v>0</v>
      </c>
      <c r="AK202" s="1761" t="n">
        <v>0</v>
      </c>
      <c r="AL202" s="1761" t="n">
        <v>0</v>
      </c>
      <c r="AM202" s="1761" t="n">
        <v>0</v>
      </c>
      <c r="AN202" s="515" t="n"/>
      <c r="AO202" s="515" t="n"/>
      <c r="AP202" s="513" t="inlineStr">
        <is>
          <t>1</t>
        </is>
      </c>
      <c r="AQ202" s="513" t="inlineStr">
        <is>
          <t>A-M510</t>
        </is>
      </c>
      <c r="AR202" s="513" t="inlineStr">
        <is>
          <t>1CP</t>
        </is>
      </c>
      <c r="AS202" s="515" t="n"/>
      <c r="AT202" s="517" t="n"/>
    </row>
    <row r="203" ht="12.75" customHeight="1" s="667">
      <c r="B203" s="509">
        <f>B202+1</f>
        <v/>
      </c>
      <c r="C203" s="510" t="inlineStr">
        <is>
          <t>61073c</t>
        </is>
      </c>
      <c r="D203" s="699" t="n">
        <v>61073</v>
      </c>
      <c r="E203" s="511">
        <f>IF(D203="","",IFERROR(VLOOKUP(D203,CCN_Library!$A$4:$B$13,2,FALSE),"NOT IN LIBRARY"))</f>
        <v/>
      </c>
      <c r="F203" s="538">
        <f>LEFT(H203,6)</f>
        <v/>
      </c>
      <c r="G203" s="513" t="inlineStr">
        <is>
          <t>E</t>
        </is>
      </c>
      <c r="H203" s="513" t="inlineStr">
        <is>
          <t>M2826101188</t>
        </is>
      </c>
      <c r="I203" s="513" t="inlineStr">
        <is>
          <t>FLD MED TECH</t>
        </is>
      </c>
      <c r="J203" s="513" t="inlineStr">
        <is>
          <t>HM2</t>
        </is>
      </c>
      <c r="K203" s="514" t="inlineStr">
        <is>
          <t>L03A</t>
        </is>
      </c>
      <c r="L203" s="513" t="inlineStr">
        <is>
          <t>L03A</t>
        </is>
      </c>
      <c r="M203" s="513" t="inlineStr">
        <is>
          <t>N</t>
        </is>
      </c>
      <c r="N203" s="513" t="inlineStr">
        <is>
          <t>E</t>
        </is>
      </c>
      <c r="O203" s="513" t="inlineStr">
        <is>
          <t>A</t>
        </is>
      </c>
      <c r="P203" s="513" t="inlineStr">
        <is>
          <t>A</t>
        </is>
      </c>
      <c r="Q203" s="515" t="n"/>
      <c r="R203" s="513" t="inlineStr">
        <is>
          <t>U</t>
        </is>
      </c>
      <c r="S203" s="513" t="inlineStr">
        <is>
          <t>C</t>
        </is>
      </c>
      <c r="T203" s="515" t="n"/>
      <c r="U203" s="1761" t="n">
        <v>0</v>
      </c>
      <c r="V203" s="1761" t="n">
        <v>0</v>
      </c>
      <c r="W203" s="1761" t="n">
        <v>0</v>
      </c>
      <c r="X203" s="1761" t="n">
        <v>0</v>
      </c>
      <c r="Y203" s="1761" t="n">
        <v>0</v>
      </c>
      <c r="Z203" s="1761" t="n">
        <v>0</v>
      </c>
      <c r="AA203" s="1761" t="n">
        <v>1</v>
      </c>
      <c r="AB203" s="1761" t="n">
        <v>0</v>
      </c>
      <c r="AC203" s="1761" t="n">
        <v>0</v>
      </c>
      <c r="AD203" s="1761" t="n">
        <v>0</v>
      </c>
      <c r="AE203" s="1761" t="n">
        <v>0</v>
      </c>
      <c r="AF203" s="1761" t="n">
        <v>0</v>
      </c>
      <c r="AG203" s="1761" t="n">
        <v>0</v>
      </c>
      <c r="AH203" s="1761" t="n">
        <v>0</v>
      </c>
      <c r="AI203" s="1761" t="n">
        <v>0</v>
      </c>
      <c r="AJ203" s="1761" t="n">
        <v>0</v>
      </c>
      <c r="AK203" s="1761" t="n">
        <v>0</v>
      </c>
      <c r="AL203" s="1761" t="n">
        <v>0</v>
      </c>
      <c r="AM203" s="1761" t="n">
        <v>0</v>
      </c>
      <c r="AN203" s="515" t="n"/>
      <c r="AO203" s="515" t="n"/>
      <c r="AP203" s="513" t="inlineStr">
        <is>
          <t>1</t>
        </is>
      </c>
      <c r="AQ203" s="513" t="inlineStr">
        <is>
          <t>A-M510</t>
        </is>
      </c>
      <c r="AR203" s="513" t="inlineStr">
        <is>
          <t>1CP</t>
        </is>
      </c>
      <c r="AS203" s="515" t="n"/>
      <c r="AT203" s="517" t="n"/>
    </row>
    <row r="204" ht="12.75" customHeight="1" s="667">
      <c r="B204" s="509">
        <f>B203+1</f>
        <v/>
      </c>
      <c r="C204" s="510" t="inlineStr">
        <is>
          <t>61073c</t>
        </is>
      </c>
      <c r="D204" s="699" t="n">
        <v>61073</v>
      </c>
      <c r="E204" s="511">
        <f>IF(D204="","",IFERROR(VLOOKUP(D204,CCN_Library!$A$4:$B$13,2,FALSE),"NOT IN LIBRARY"))</f>
        <v/>
      </c>
      <c r="F204" s="538">
        <f>LEFT(H204,6)</f>
        <v/>
      </c>
      <c r="G204" s="513" t="inlineStr">
        <is>
          <t>E</t>
        </is>
      </c>
      <c r="H204" s="513" t="inlineStr">
        <is>
          <t>M2826101186</t>
        </is>
      </c>
      <c r="I204" s="513" t="inlineStr">
        <is>
          <t>FLD MED TECH</t>
        </is>
      </c>
      <c r="J204" s="513" t="inlineStr">
        <is>
          <t>HM3</t>
        </is>
      </c>
      <c r="K204" s="514" t="inlineStr">
        <is>
          <t>L03A</t>
        </is>
      </c>
      <c r="L204" s="513" t="inlineStr">
        <is>
          <t>L03A</t>
        </is>
      </c>
      <c r="M204" s="513" t="inlineStr">
        <is>
          <t>N</t>
        </is>
      </c>
      <c r="N204" s="513" t="inlineStr">
        <is>
          <t>E</t>
        </is>
      </c>
      <c r="O204" s="513" t="inlineStr">
        <is>
          <t>A</t>
        </is>
      </c>
      <c r="P204" s="513" t="inlineStr">
        <is>
          <t>A</t>
        </is>
      </c>
      <c r="Q204" s="515" t="n"/>
      <c r="R204" s="513" t="inlineStr">
        <is>
          <t>U</t>
        </is>
      </c>
      <c r="S204" s="513" t="inlineStr">
        <is>
          <t>C</t>
        </is>
      </c>
      <c r="T204" s="515" t="n"/>
      <c r="U204" s="1761" t="n">
        <v>0</v>
      </c>
      <c r="V204" s="1761" t="n">
        <v>0</v>
      </c>
      <c r="W204" s="1761" t="n">
        <v>0</v>
      </c>
      <c r="X204" s="1761" t="n">
        <v>0</v>
      </c>
      <c r="Y204" s="1761" t="n">
        <v>0</v>
      </c>
      <c r="Z204" s="1761" t="n">
        <v>0</v>
      </c>
      <c r="AA204" s="1761" t="n">
        <v>1</v>
      </c>
      <c r="AB204" s="1761" t="n">
        <v>0</v>
      </c>
      <c r="AC204" s="1761" t="n">
        <v>0</v>
      </c>
      <c r="AD204" s="1761" t="n">
        <v>0</v>
      </c>
      <c r="AE204" s="1761" t="n">
        <v>0</v>
      </c>
      <c r="AF204" s="1761" t="n">
        <v>0</v>
      </c>
      <c r="AG204" s="1761" t="n">
        <v>0</v>
      </c>
      <c r="AH204" s="1761" t="n">
        <v>0</v>
      </c>
      <c r="AI204" s="1761" t="n">
        <v>0</v>
      </c>
      <c r="AJ204" s="1761" t="n">
        <v>0</v>
      </c>
      <c r="AK204" s="1761" t="n">
        <v>0</v>
      </c>
      <c r="AL204" s="1761" t="n">
        <v>0</v>
      </c>
      <c r="AM204" s="1761" t="n">
        <v>0</v>
      </c>
      <c r="AN204" s="515" t="n"/>
      <c r="AO204" s="515" t="n"/>
      <c r="AP204" s="513" t="inlineStr">
        <is>
          <t>1</t>
        </is>
      </c>
      <c r="AQ204" s="513" t="inlineStr">
        <is>
          <t>A-M510</t>
        </is>
      </c>
      <c r="AR204" s="513" t="inlineStr">
        <is>
          <t>1CP</t>
        </is>
      </c>
      <c r="AS204" s="515" t="n"/>
      <c r="AT204" s="517" t="n"/>
    </row>
    <row r="205" ht="12.75" customHeight="1" s="667">
      <c r="B205" s="509">
        <f>B204+1</f>
        <v/>
      </c>
      <c r="C205" s="510" t="inlineStr">
        <is>
          <t>61073c</t>
        </is>
      </c>
      <c r="D205" s="699" t="n">
        <v>61073</v>
      </c>
      <c r="E205" s="511">
        <f>IF(D205="","",IFERROR(VLOOKUP(D205,CCN_Library!$A$4:$B$13,2,FALSE),"NOT IN LIBRARY"))</f>
        <v/>
      </c>
      <c r="F205" s="538">
        <f>LEFT(H205,6)</f>
        <v/>
      </c>
      <c r="G205" s="513" t="inlineStr">
        <is>
          <t>E</t>
        </is>
      </c>
      <c r="H205" s="513" t="inlineStr">
        <is>
          <t>M2826101187</t>
        </is>
      </c>
      <c r="I205" s="513" t="inlineStr">
        <is>
          <t>FLD MED TECH</t>
        </is>
      </c>
      <c r="J205" s="513" t="inlineStr">
        <is>
          <t>HM3</t>
        </is>
      </c>
      <c r="K205" s="514" t="inlineStr">
        <is>
          <t>L03A</t>
        </is>
      </c>
      <c r="L205" s="513" t="inlineStr">
        <is>
          <t>L03A</t>
        </is>
      </c>
      <c r="M205" s="513" t="inlineStr">
        <is>
          <t>N</t>
        </is>
      </c>
      <c r="N205" s="513" t="inlineStr">
        <is>
          <t>E</t>
        </is>
      </c>
      <c r="O205" s="513" t="inlineStr">
        <is>
          <t>A</t>
        </is>
      </c>
      <c r="P205" s="513" t="inlineStr">
        <is>
          <t>A</t>
        </is>
      </c>
      <c r="Q205" s="515" t="n"/>
      <c r="R205" s="513" t="inlineStr">
        <is>
          <t>U</t>
        </is>
      </c>
      <c r="S205" s="513" t="inlineStr">
        <is>
          <t>C</t>
        </is>
      </c>
      <c r="T205" s="515" t="n"/>
      <c r="U205" s="1761" t="n">
        <v>0</v>
      </c>
      <c r="V205" s="1761" t="n">
        <v>0</v>
      </c>
      <c r="W205" s="1761" t="n">
        <v>0</v>
      </c>
      <c r="X205" s="1761" t="n">
        <v>0</v>
      </c>
      <c r="Y205" s="1761" t="n">
        <v>0</v>
      </c>
      <c r="Z205" s="1761" t="n">
        <v>0</v>
      </c>
      <c r="AA205" s="1761" t="n">
        <v>1</v>
      </c>
      <c r="AB205" s="1761" t="n">
        <v>0</v>
      </c>
      <c r="AC205" s="1761" t="n">
        <v>0</v>
      </c>
      <c r="AD205" s="1761" t="n">
        <v>0</v>
      </c>
      <c r="AE205" s="1761" t="n">
        <v>0</v>
      </c>
      <c r="AF205" s="1761" t="n">
        <v>0</v>
      </c>
      <c r="AG205" s="1761" t="n">
        <v>0</v>
      </c>
      <c r="AH205" s="1761" t="n">
        <v>0</v>
      </c>
      <c r="AI205" s="1761" t="n">
        <v>0</v>
      </c>
      <c r="AJ205" s="1761" t="n">
        <v>0</v>
      </c>
      <c r="AK205" s="1761" t="n">
        <v>0</v>
      </c>
      <c r="AL205" s="1761" t="n">
        <v>0</v>
      </c>
      <c r="AM205" s="1761" t="n">
        <v>0</v>
      </c>
      <c r="AN205" s="515" t="n"/>
      <c r="AO205" s="515" t="n"/>
      <c r="AP205" s="513" t="inlineStr">
        <is>
          <t>1</t>
        </is>
      </c>
      <c r="AQ205" s="513" t="inlineStr">
        <is>
          <t>A-M510</t>
        </is>
      </c>
      <c r="AR205" s="513" t="inlineStr">
        <is>
          <t>1CP</t>
        </is>
      </c>
      <c r="AS205" s="515" t="n"/>
      <c r="AT205" s="517" t="n"/>
    </row>
    <row r="206" ht="12.75" customHeight="1" s="667">
      <c r="B206" s="509">
        <f>B205+1</f>
        <v/>
      </c>
      <c r="C206" s="510" t="inlineStr">
        <is>
          <t>61073c</t>
        </is>
      </c>
      <c r="D206" s="699" t="n">
        <v>61073</v>
      </c>
      <c r="E206" s="511">
        <f>IF(D206="","",IFERROR(VLOOKUP(D206,CCN_Library!$A$4:$B$13,2,FALSE),"NOT IN LIBRARY"))</f>
        <v/>
      </c>
      <c r="F206" s="538">
        <f>LEFT(H206,6)</f>
        <v/>
      </c>
      <c r="G206" s="513" t="inlineStr">
        <is>
          <t>E</t>
        </is>
      </c>
      <c r="H206" s="513" t="inlineStr">
        <is>
          <t>M2826101189</t>
        </is>
      </c>
      <c r="I206" s="513" t="inlineStr">
        <is>
          <t>FLD MED TECH</t>
        </is>
      </c>
      <c r="J206" s="513" t="inlineStr">
        <is>
          <t>HM3</t>
        </is>
      </c>
      <c r="K206" s="514" t="inlineStr">
        <is>
          <t>L03A</t>
        </is>
      </c>
      <c r="L206" s="513" t="inlineStr">
        <is>
          <t>L03A</t>
        </is>
      </c>
      <c r="M206" s="513" t="inlineStr">
        <is>
          <t>N</t>
        </is>
      </c>
      <c r="N206" s="513" t="inlineStr">
        <is>
          <t>E</t>
        </is>
      </c>
      <c r="O206" s="513" t="inlineStr">
        <is>
          <t>A</t>
        </is>
      </c>
      <c r="P206" s="513" t="inlineStr">
        <is>
          <t>A</t>
        </is>
      </c>
      <c r="Q206" s="515" t="n"/>
      <c r="R206" s="513" t="inlineStr">
        <is>
          <t>U</t>
        </is>
      </c>
      <c r="S206" s="513" t="inlineStr">
        <is>
          <t>C</t>
        </is>
      </c>
      <c r="T206" s="515" t="n"/>
      <c r="U206" s="1761" t="n">
        <v>0</v>
      </c>
      <c r="V206" s="1761" t="n">
        <v>0</v>
      </c>
      <c r="W206" s="1761" t="n">
        <v>0</v>
      </c>
      <c r="X206" s="1761" t="n">
        <v>0</v>
      </c>
      <c r="Y206" s="1761" t="n">
        <v>0</v>
      </c>
      <c r="Z206" s="1761" t="n">
        <v>0</v>
      </c>
      <c r="AA206" s="1761" t="n">
        <v>1</v>
      </c>
      <c r="AB206" s="1761" t="n">
        <v>0</v>
      </c>
      <c r="AC206" s="1761" t="n">
        <v>0</v>
      </c>
      <c r="AD206" s="1761" t="n">
        <v>0</v>
      </c>
      <c r="AE206" s="1761" t="n">
        <v>0</v>
      </c>
      <c r="AF206" s="1761" t="n">
        <v>0</v>
      </c>
      <c r="AG206" s="1761" t="n">
        <v>0</v>
      </c>
      <c r="AH206" s="1761" t="n">
        <v>0</v>
      </c>
      <c r="AI206" s="1761" t="n">
        <v>0</v>
      </c>
      <c r="AJ206" s="1761" t="n">
        <v>0</v>
      </c>
      <c r="AK206" s="1761" t="n">
        <v>0</v>
      </c>
      <c r="AL206" s="1761" t="n">
        <v>0</v>
      </c>
      <c r="AM206" s="1761" t="n">
        <v>0</v>
      </c>
      <c r="AN206" s="515" t="n"/>
      <c r="AO206" s="515" t="n"/>
      <c r="AP206" s="513" t="inlineStr">
        <is>
          <t>1</t>
        </is>
      </c>
      <c r="AQ206" s="513" t="inlineStr">
        <is>
          <t>A-M510</t>
        </is>
      </c>
      <c r="AR206" s="513" t="inlineStr">
        <is>
          <t>1CP</t>
        </is>
      </c>
      <c r="AS206" s="515" t="n"/>
      <c r="AT206" s="517" t="n"/>
    </row>
    <row r="207" ht="12.75" customHeight="1" s="667">
      <c r="B207" s="709">
        <f>B206+1</f>
        <v/>
      </c>
      <c r="C207" s="701" t="inlineStr">
        <is>
          <t>61073o</t>
        </is>
      </c>
      <c r="D207" s="519" t="n">
        <v>61073</v>
      </c>
      <c r="E207" s="519" t="n"/>
      <c r="F207" s="520">
        <f>LEFT(H207,6)</f>
        <v/>
      </c>
      <c r="G207" s="521" t="inlineStr">
        <is>
          <t>D</t>
        </is>
      </c>
      <c r="H207" s="521" t="inlineStr">
        <is>
          <t>M2826101268</t>
        </is>
      </c>
      <c r="I207" s="521" t="inlineStr">
        <is>
          <t>COLLECTING/EVAC SECTION (A)</t>
        </is>
      </c>
      <c r="J207" s="522" t="n"/>
      <c r="K207" s="522" t="n"/>
      <c r="L207" s="522" t="n"/>
      <c r="M207" s="522" t="n"/>
      <c r="N207" s="522" t="n"/>
      <c r="O207" s="522" t="n"/>
      <c r="P207" s="522" t="n"/>
      <c r="Q207" s="522" t="n"/>
      <c r="R207" s="522" t="n"/>
      <c r="S207" s="522" t="n"/>
      <c r="T207" s="522" t="n"/>
      <c r="U207" s="1762" t="n">
        <v>0</v>
      </c>
      <c r="V207" s="1762" t="n">
        <v>0</v>
      </c>
      <c r="W207" s="1762" t="n">
        <v>0</v>
      </c>
      <c r="X207" s="1762" t="n">
        <v>0</v>
      </c>
      <c r="Y207" s="1762" t="n">
        <v>0</v>
      </c>
      <c r="Z207" s="1762" t="n">
        <v>0</v>
      </c>
      <c r="AA207" s="1762" t="n">
        <v>0</v>
      </c>
      <c r="AB207" s="1762" t="n">
        <v>0</v>
      </c>
      <c r="AC207" s="1762" t="n">
        <v>0</v>
      </c>
      <c r="AD207" s="1762" t="n">
        <v>0</v>
      </c>
      <c r="AE207" s="1762" t="n">
        <v>0</v>
      </c>
      <c r="AF207" s="1762" t="n">
        <v>0</v>
      </c>
      <c r="AG207" s="1762" t="n">
        <v>0</v>
      </c>
      <c r="AH207" s="1762" t="n">
        <v>0</v>
      </c>
      <c r="AI207" s="1762" t="n">
        <v>0</v>
      </c>
      <c r="AJ207" s="1762" t="n">
        <v>0</v>
      </c>
      <c r="AK207" s="1762" t="n">
        <v>0</v>
      </c>
      <c r="AL207" s="1762" t="n">
        <v>0</v>
      </c>
      <c r="AM207" s="1762" t="n">
        <v>0</v>
      </c>
      <c r="AN207" s="522" t="n"/>
      <c r="AO207" s="522" t="n"/>
      <c r="AP207" s="522" t="n"/>
      <c r="AQ207" s="522" t="n"/>
      <c r="AR207" s="522" t="n"/>
      <c r="AS207" s="522" t="n"/>
      <c r="AT207" s="524" t="n"/>
    </row>
    <row r="208" ht="12.75" customHeight="1" s="667">
      <c r="B208" s="509">
        <f>B207+1</f>
        <v/>
      </c>
      <c r="C208" s="510" t="inlineStr">
        <is>
          <t>61073o</t>
        </is>
      </c>
      <c r="D208" s="699" t="n">
        <v>61073</v>
      </c>
      <c r="E208" s="511">
        <f>IF(D208="","",IFERROR(VLOOKUP(D208,CCN_Library!$A$4:$B$13,2,FALSE),"NOT IN LIBRARY"))</f>
        <v/>
      </c>
      <c r="F208" s="538">
        <f>LEFT(H208,6)</f>
        <v/>
      </c>
      <c r="G208" s="513" t="inlineStr">
        <is>
          <t>E</t>
        </is>
      </c>
      <c r="H208" s="513" t="inlineStr">
        <is>
          <t>M2826101542</t>
        </is>
      </c>
      <c r="I208" s="513" t="inlineStr">
        <is>
          <t>EMERG-TRAUMA NRS</t>
        </is>
      </c>
      <c r="J208" s="513" t="inlineStr">
        <is>
          <t>LT</t>
        </is>
      </c>
      <c r="K208" s="514" t="inlineStr">
        <is>
          <t>2900</t>
        </is>
      </c>
      <c r="L208" s="513" t="inlineStr">
        <is>
          <t>2900</t>
        </is>
      </c>
      <c r="M208" s="513" t="inlineStr">
        <is>
          <t>N</t>
        </is>
      </c>
      <c r="N208" s="513" t="inlineStr">
        <is>
          <t>O</t>
        </is>
      </c>
      <c r="O208" s="513" t="inlineStr">
        <is>
          <t>A</t>
        </is>
      </c>
      <c r="P208" s="513" t="inlineStr">
        <is>
          <t>A</t>
        </is>
      </c>
      <c r="Q208" s="515" t="n"/>
      <c r="R208" s="513" t="inlineStr">
        <is>
          <t>U</t>
        </is>
      </c>
      <c r="S208" s="513" t="inlineStr">
        <is>
          <t>P</t>
        </is>
      </c>
      <c r="T208" s="515" t="n"/>
      <c r="U208" s="1761" t="n">
        <v>0</v>
      </c>
      <c r="V208" s="1761" t="n">
        <v>0</v>
      </c>
      <c r="W208" s="1761" t="n">
        <v>0</v>
      </c>
      <c r="X208" s="1761" t="n">
        <v>0</v>
      </c>
      <c r="Y208" s="1761" t="n">
        <v>0</v>
      </c>
      <c r="Z208" s="1761" t="n">
        <v>1</v>
      </c>
      <c r="AA208" s="1761" t="n">
        <v>0</v>
      </c>
      <c r="AB208" s="1761" t="n">
        <v>0</v>
      </c>
      <c r="AC208" s="1761" t="n">
        <v>0</v>
      </c>
      <c r="AD208" s="1761" t="n">
        <v>0</v>
      </c>
      <c r="AE208" s="1761" t="n">
        <v>0</v>
      </c>
      <c r="AF208" s="1761" t="n">
        <v>0</v>
      </c>
      <c r="AG208" s="1761" t="n">
        <v>0</v>
      </c>
      <c r="AH208" s="1761" t="n">
        <v>0</v>
      </c>
      <c r="AI208" s="1761" t="n">
        <v>0</v>
      </c>
      <c r="AJ208" s="1761" t="n">
        <v>0</v>
      </c>
      <c r="AK208" s="1761" t="n">
        <v>0</v>
      </c>
      <c r="AL208" s="1761" t="n">
        <v>0</v>
      </c>
      <c r="AM208" s="1761" t="n">
        <v>0</v>
      </c>
      <c r="AN208" s="515" t="n"/>
      <c r="AO208" s="515" t="n"/>
      <c r="AP208" s="513" t="inlineStr">
        <is>
          <t>1</t>
        </is>
      </c>
      <c r="AQ208" s="513" t="inlineStr">
        <is>
          <t>A-M510</t>
        </is>
      </c>
      <c r="AR208" s="513" t="inlineStr">
        <is>
          <t>1CP</t>
        </is>
      </c>
      <c r="AS208" s="515" t="n"/>
      <c r="AT208" s="517" t="n"/>
    </row>
    <row r="209" ht="12.75" customHeight="1" s="667">
      <c r="B209" s="509">
        <f>B208+1</f>
        <v/>
      </c>
      <c r="C209" s="510" t="inlineStr">
        <is>
          <t>61073o</t>
        </is>
      </c>
      <c r="D209" s="699" t="n">
        <v>61073</v>
      </c>
      <c r="E209" s="511">
        <f>IF(D209="","",IFERROR(VLOOKUP(D209,CCN_Library!$A$4:$B$13,2,FALSE),"NOT IN LIBRARY"))</f>
        <v/>
      </c>
      <c r="F209" s="538">
        <f>LEFT(H209,6)</f>
        <v/>
      </c>
      <c r="G209" s="513" t="inlineStr">
        <is>
          <t>E</t>
        </is>
      </c>
      <c r="H209" s="513" t="inlineStr">
        <is>
          <t>M2826101270</t>
        </is>
      </c>
      <c r="I209" s="513" t="inlineStr">
        <is>
          <t>FLD MED TECH</t>
        </is>
      </c>
      <c r="J209" s="513" t="inlineStr">
        <is>
          <t>HM1</t>
        </is>
      </c>
      <c r="K209" s="514" t="inlineStr">
        <is>
          <t>L03A</t>
        </is>
      </c>
      <c r="L209" s="513" t="inlineStr">
        <is>
          <t>L03A</t>
        </is>
      </c>
      <c r="M209" s="513" t="inlineStr">
        <is>
          <t>N</t>
        </is>
      </c>
      <c r="N209" s="513" t="inlineStr">
        <is>
          <t>E</t>
        </is>
      </c>
      <c r="O209" s="513" t="inlineStr">
        <is>
          <t>A</t>
        </is>
      </c>
      <c r="P209" s="513" t="inlineStr">
        <is>
          <t>A</t>
        </is>
      </c>
      <c r="Q209" s="515" t="n"/>
      <c r="R209" s="513" t="inlineStr">
        <is>
          <t>U</t>
        </is>
      </c>
      <c r="S209" s="513" t="inlineStr">
        <is>
          <t>P</t>
        </is>
      </c>
      <c r="T209" s="515" t="n"/>
      <c r="U209" s="1761" t="n">
        <v>0</v>
      </c>
      <c r="V209" s="1761" t="n">
        <v>0</v>
      </c>
      <c r="W209" s="1761" t="n">
        <v>0</v>
      </c>
      <c r="X209" s="1761" t="n">
        <v>0</v>
      </c>
      <c r="Y209" s="1761" t="n">
        <v>0</v>
      </c>
      <c r="Z209" s="1761" t="n">
        <v>0</v>
      </c>
      <c r="AA209" s="1761" t="n">
        <v>1</v>
      </c>
      <c r="AB209" s="1761" t="n">
        <v>0</v>
      </c>
      <c r="AC209" s="1761" t="n">
        <v>0</v>
      </c>
      <c r="AD209" s="1761" t="n">
        <v>0</v>
      </c>
      <c r="AE209" s="1761" t="n">
        <v>0</v>
      </c>
      <c r="AF209" s="1761" t="n">
        <v>0</v>
      </c>
      <c r="AG209" s="1761" t="n">
        <v>0</v>
      </c>
      <c r="AH209" s="1761" t="n">
        <v>0</v>
      </c>
      <c r="AI209" s="1761" t="n">
        <v>0</v>
      </c>
      <c r="AJ209" s="1761" t="n">
        <v>0</v>
      </c>
      <c r="AK209" s="1761" t="n">
        <v>0</v>
      </c>
      <c r="AL209" s="1761" t="n">
        <v>0</v>
      </c>
      <c r="AM209" s="1761" t="n">
        <v>0</v>
      </c>
      <c r="AN209" s="515" t="n"/>
      <c r="AO209" s="515" t="n"/>
      <c r="AP209" s="513" t="inlineStr">
        <is>
          <t>1</t>
        </is>
      </c>
      <c r="AQ209" s="513" t="inlineStr">
        <is>
          <t>A-M510</t>
        </is>
      </c>
      <c r="AR209" s="513" t="inlineStr">
        <is>
          <t>1CP</t>
        </is>
      </c>
      <c r="AS209" s="515" t="n"/>
      <c r="AT209" s="517" t="n"/>
    </row>
    <row r="210" ht="12.75" customHeight="1" s="667">
      <c r="B210" s="509">
        <f>B209+1</f>
        <v/>
      </c>
      <c r="C210" s="510" t="inlineStr">
        <is>
          <t>61073c</t>
        </is>
      </c>
      <c r="D210" s="699" t="n">
        <v>61073</v>
      </c>
      <c r="E210" s="511">
        <f>IF(D210="","",IFERROR(VLOOKUP(D210,CCN_Library!$A$4:$B$13,2,FALSE),"NOT IN LIBRARY"))</f>
        <v/>
      </c>
      <c r="F210" s="538">
        <f>LEFT(H210,6)</f>
        <v/>
      </c>
      <c r="G210" s="513" t="inlineStr">
        <is>
          <t>E</t>
        </is>
      </c>
      <c r="H210" s="513" t="inlineStr">
        <is>
          <t>M2826101543</t>
        </is>
      </c>
      <c r="I210" s="513" t="inlineStr">
        <is>
          <t>FLD MED TECH</t>
        </is>
      </c>
      <c r="J210" s="513" t="inlineStr">
        <is>
          <t>HM2</t>
        </is>
      </c>
      <c r="K210" s="514" t="inlineStr">
        <is>
          <t>L03A</t>
        </is>
      </c>
      <c r="L210" s="513" t="inlineStr">
        <is>
          <t>L03A</t>
        </is>
      </c>
      <c r="M210" s="513" t="inlineStr">
        <is>
          <t>N</t>
        </is>
      </c>
      <c r="N210" s="513" t="inlineStr">
        <is>
          <t>E</t>
        </is>
      </c>
      <c r="O210" s="513" t="inlineStr">
        <is>
          <t>A</t>
        </is>
      </c>
      <c r="P210" s="513" t="inlineStr">
        <is>
          <t>A</t>
        </is>
      </c>
      <c r="Q210" s="515" t="n"/>
      <c r="R210" s="513" t="inlineStr">
        <is>
          <t>U</t>
        </is>
      </c>
      <c r="S210" s="513" t="inlineStr">
        <is>
          <t>C</t>
        </is>
      </c>
      <c r="T210" s="515" t="n"/>
      <c r="U210" s="1761" t="n">
        <v>0</v>
      </c>
      <c r="V210" s="1761" t="n">
        <v>0</v>
      </c>
      <c r="W210" s="1761" t="n">
        <v>0</v>
      </c>
      <c r="X210" s="1761" t="n">
        <v>0</v>
      </c>
      <c r="Y210" s="1761" t="n">
        <v>0</v>
      </c>
      <c r="Z210" s="1761" t="n">
        <v>0</v>
      </c>
      <c r="AA210" s="1761" t="n">
        <v>1</v>
      </c>
      <c r="AB210" s="1761" t="n">
        <v>0</v>
      </c>
      <c r="AC210" s="1761" t="n">
        <v>0</v>
      </c>
      <c r="AD210" s="1761" t="n">
        <v>0</v>
      </c>
      <c r="AE210" s="1761" t="n">
        <v>0</v>
      </c>
      <c r="AF210" s="1761" t="n">
        <v>0</v>
      </c>
      <c r="AG210" s="1761" t="n">
        <v>0</v>
      </c>
      <c r="AH210" s="1761" t="n">
        <v>0</v>
      </c>
      <c r="AI210" s="1761" t="n">
        <v>0</v>
      </c>
      <c r="AJ210" s="1761" t="n">
        <v>0</v>
      </c>
      <c r="AK210" s="1761" t="n">
        <v>0</v>
      </c>
      <c r="AL210" s="1761" t="n">
        <v>0</v>
      </c>
      <c r="AM210" s="1761" t="n">
        <v>0</v>
      </c>
      <c r="AN210" s="515" t="n"/>
      <c r="AO210" s="515" t="n"/>
      <c r="AP210" s="513" t="inlineStr">
        <is>
          <t>1</t>
        </is>
      </c>
      <c r="AQ210" s="513" t="inlineStr">
        <is>
          <t>A-M510</t>
        </is>
      </c>
      <c r="AR210" s="513" t="inlineStr">
        <is>
          <t>1CP</t>
        </is>
      </c>
      <c r="AS210" s="515" t="n"/>
      <c r="AT210" s="517" t="n"/>
    </row>
    <row r="211" ht="12.75" customHeight="1" s="667">
      <c r="B211" s="509">
        <f>B210+1</f>
        <v/>
      </c>
      <c r="C211" s="510" t="inlineStr">
        <is>
          <t>61073c</t>
        </is>
      </c>
      <c r="D211" s="699" t="n">
        <v>61073</v>
      </c>
      <c r="E211" s="511">
        <f>IF(D211="","",IFERROR(VLOOKUP(D211,CCN_Library!$A$4:$B$13,2,FALSE),"NOT IN LIBRARY"))</f>
        <v/>
      </c>
      <c r="F211" s="538">
        <f>LEFT(H211,6)</f>
        <v/>
      </c>
      <c r="G211" s="513" t="inlineStr">
        <is>
          <t>E</t>
        </is>
      </c>
      <c r="H211" s="513" t="inlineStr">
        <is>
          <t>M2826101544</t>
        </is>
      </c>
      <c r="I211" s="513" t="inlineStr">
        <is>
          <t>FLD MED TECH</t>
        </is>
      </c>
      <c r="J211" s="513" t="inlineStr">
        <is>
          <t>HM2</t>
        </is>
      </c>
      <c r="K211" s="514" t="inlineStr">
        <is>
          <t>L03A</t>
        </is>
      </c>
      <c r="L211" s="513" t="inlineStr">
        <is>
          <t>L03A</t>
        </is>
      </c>
      <c r="M211" s="513" t="inlineStr">
        <is>
          <t>N</t>
        </is>
      </c>
      <c r="N211" s="513" t="inlineStr">
        <is>
          <t>E</t>
        </is>
      </c>
      <c r="O211" s="513" t="inlineStr">
        <is>
          <t>A</t>
        </is>
      </c>
      <c r="P211" s="513" t="inlineStr">
        <is>
          <t>A</t>
        </is>
      </c>
      <c r="Q211" s="515" t="n"/>
      <c r="R211" s="513" t="inlineStr">
        <is>
          <t>U</t>
        </is>
      </c>
      <c r="S211" s="513" t="inlineStr">
        <is>
          <t>C</t>
        </is>
      </c>
      <c r="T211" s="515" t="n"/>
      <c r="U211" s="1761" t="n">
        <v>0</v>
      </c>
      <c r="V211" s="1761" t="n">
        <v>0</v>
      </c>
      <c r="W211" s="1761" t="n">
        <v>0</v>
      </c>
      <c r="X211" s="1761" t="n">
        <v>0</v>
      </c>
      <c r="Y211" s="1761" t="n">
        <v>0</v>
      </c>
      <c r="Z211" s="1761" t="n">
        <v>0</v>
      </c>
      <c r="AA211" s="1761" t="n">
        <v>1</v>
      </c>
      <c r="AB211" s="1761" t="n">
        <v>0</v>
      </c>
      <c r="AC211" s="1761" t="n">
        <v>0</v>
      </c>
      <c r="AD211" s="1761" t="n">
        <v>0</v>
      </c>
      <c r="AE211" s="1761" t="n">
        <v>0</v>
      </c>
      <c r="AF211" s="1761" t="n">
        <v>0</v>
      </c>
      <c r="AG211" s="1761" t="n">
        <v>0</v>
      </c>
      <c r="AH211" s="1761" t="n">
        <v>0</v>
      </c>
      <c r="AI211" s="1761" t="n">
        <v>0</v>
      </c>
      <c r="AJ211" s="1761" t="n">
        <v>0</v>
      </c>
      <c r="AK211" s="1761" t="n">
        <v>0</v>
      </c>
      <c r="AL211" s="1761" t="n">
        <v>0</v>
      </c>
      <c r="AM211" s="1761" t="n">
        <v>0</v>
      </c>
      <c r="AN211" s="515" t="n"/>
      <c r="AO211" s="515" t="n"/>
      <c r="AP211" s="513" t="inlineStr">
        <is>
          <t>1</t>
        </is>
      </c>
      <c r="AQ211" s="513" t="inlineStr">
        <is>
          <t>A-M510</t>
        </is>
      </c>
      <c r="AR211" s="513" t="inlineStr">
        <is>
          <t>1CP</t>
        </is>
      </c>
      <c r="AS211" s="515" t="n"/>
      <c r="AT211" s="517" t="n"/>
    </row>
    <row r="212" ht="12.75" customHeight="1" s="667">
      <c r="B212" s="509">
        <f>B211+1</f>
        <v/>
      </c>
      <c r="C212" s="510" t="inlineStr">
        <is>
          <t>61073c</t>
        </is>
      </c>
      <c r="D212" s="699" t="n">
        <v>61073</v>
      </c>
      <c r="E212" s="511">
        <f>IF(D212="","",IFERROR(VLOOKUP(D212,CCN_Library!$A$4:$B$13,2,FALSE),"NOT IN LIBRARY"))</f>
        <v/>
      </c>
      <c r="F212" s="538">
        <f>LEFT(H212,6)</f>
        <v/>
      </c>
      <c r="G212" s="513" t="inlineStr">
        <is>
          <t>E</t>
        </is>
      </c>
      <c r="H212" s="513" t="inlineStr">
        <is>
          <t>M2826101273</t>
        </is>
      </c>
      <c r="I212" s="513" t="inlineStr">
        <is>
          <t>FLD MED TECH</t>
        </is>
      </c>
      <c r="J212" s="513" t="inlineStr">
        <is>
          <t>HM2</t>
        </is>
      </c>
      <c r="K212" s="514" t="inlineStr">
        <is>
          <t>L03A</t>
        </is>
      </c>
      <c r="L212" s="513" t="inlineStr">
        <is>
          <t>L03A</t>
        </is>
      </c>
      <c r="M212" s="513" t="inlineStr">
        <is>
          <t>N</t>
        </is>
      </c>
      <c r="N212" s="513" t="inlineStr">
        <is>
          <t>E</t>
        </is>
      </c>
      <c r="O212" s="513" t="inlineStr">
        <is>
          <t>A</t>
        </is>
      </c>
      <c r="P212" s="513" t="inlineStr">
        <is>
          <t>A</t>
        </is>
      </c>
      <c r="Q212" s="515" t="n"/>
      <c r="R212" s="513" t="inlineStr">
        <is>
          <t>U</t>
        </is>
      </c>
      <c r="S212" s="513" t="inlineStr">
        <is>
          <t>C</t>
        </is>
      </c>
      <c r="T212" s="515" t="n"/>
      <c r="U212" s="1761" t="n">
        <v>0</v>
      </c>
      <c r="V212" s="1761" t="n">
        <v>0</v>
      </c>
      <c r="W212" s="1761" t="n">
        <v>0</v>
      </c>
      <c r="X212" s="1761" t="n">
        <v>0</v>
      </c>
      <c r="Y212" s="1761" t="n">
        <v>0</v>
      </c>
      <c r="Z212" s="1761" t="n">
        <v>0</v>
      </c>
      <c r="AA212" s="1761" t="n">
        <v>1</v>
      </c>
      <c r="AB212" s="1761" t="n">
        <v>0</v>
      </c>
      <c r="AC212" s="1761" t="n">
        <v>0</v>
      </c>
      <c r="AD212" s="1761" t="n">
        <v>0</v>
      </c>
      <c r="AE212" s="1761" t="n">
        <v>0</v>
      </c>
      <c r="AF212" s="1761" t="n">
        <v>0</v>
      </c>
      <c r="AG212" s="1761" t="n">
        <v>0</v>
      </c>
      <c r="AH212" s="1761" t="n">
        <v>0</v>
      </c>
      <c r="AI212" s="1761" t="n">
        <v>0</v>
      </c>
      <c r="AJ212" s="1761" t="n">
        <v>0</v>
      </c>
      <c r="AK212" s="1761" t="n">
        <v>0</v>
      </c>
      <c r="AL212" s="1761" t="n">
        <v>0</v>
      </c>
      <c r="AM212" s="1761" t="n">
        <v>0</v>
      </c>
      <c r="AN212" s="515" t="n"/>
      <c r="AO212" s="515" t="n"/>
      <c r="AP212" s="513" t="inlineStr">
        <is>
          <t>1</t>
        </is>
      </c>
      <c r="AQ212" s="513" t="inlineStr">
        <is>
          <t>A-M510</t>
        </is>
      </c>
      <c r="AR212" s="513" t="inlineStr">
        <is>
          <t>1CP</t>
        </is>
      </c>
      <c r="AS212" s="515" t="n"/>
      <c r="AT212" s="517" t="n"/>
    </row>
    <row r="213" ht="12.75" customHeight="1" s="667">
      <c r="B213" s="509">
        <f>B212+1</f>
        <v/>
      </c>
      <c r="C213" s="510" t="inlineStr">
        <is>
          <t>61073c</t>
        </is>
      </c>
      <c r="D213" s="699" t="n">
        <v>61073</v>
      </c>
      <c r="E213" s="511">
        <f>IF(D213="","",IFERROR(VLOOKUP(D213,CCN_Library!$A$4:$B$13,2,FALSE),"NOT IN LIBRARY"))</f>
        <v/>
      </c>
      <c r="F213" s="538">
        <f>LEFT(H213,6)</f>
        <v/>
      </c>
      <c r="G213" s="513" t="inlineStr">
        <is>
          <t>E</t>
        </is>
      </c>
      <c r="H213" s="513" t="inlineStr">
        <is>
          <t>M2826101274</t>
        </is>
      </c>
      <c r="I213" s="513" t="inlineStr">
        <is>
          <t>FLD MED TECH</t>
        </is>
      </c>
      <c r="J213" s="513" t="inlineStr">
        <is>
          <t>HM3</t>
        </is>
      </c>
      <c r="K213" s="514" t="inlineStr">
        <is>
          <t>L03A</t>
        </is>
      </c>
      <c r="L213" s="513" t="inlineStr">
        <is>
          <t>L03A</t>
        </is>
      </c>
      <c r="M213" s="513" t="inlineStr">
        <is>
          <t>N</t>
        </is>
      </c>
      <c r="N213" s="513" t="inlineStr">
        <is>
          <t>E</t>
        </is>
      </c>
      <c r="O213" s="513" t="inlineStr">
        <is>
          <t>A</t>
        </is>
      </c>
      <c r="P213" s="513" t="inlineStr">
        <is>
          <t>A</t>
        </is>
      </c>
      <c r="Q213" s="515" t="n"/>
      <c r="R213" s="513" t="inlineStr">
        <is>
          <t>U</t>
        </is>
      </c>
      <c r="S213" s="513" t="inlineStr">
        <is>
          <t>C</t>
        </is>
      </c>
      <c r="T213" s="515" t="n"/>
      <c r="U213" s="1761" t="n">
        <v>0</v>
      </c>
      <c r="V213" s="1761" t="n">
        <v>0</v>
      </c>
      <c r="W213" s="1761" t="n">
        <v>0</v>
      </c>
      <c r="X213" s="1761" t="n">
        <v>0</v>
      </c>
      <c r="Y213" s="1761" t="n">
        <v>0</v>
      </c>
      <c r="Z213" s="1761" t="n">
        <v>0</v>
      </c>
      <c r="AA213" s="1761" t="n">
        <v>1</v>
      </c>
      <c r="AB213" s="1761" t="n">
        <v>0</v>
      </c>
      <c r="AC213" s="1761" t="n">
        <v>0</v>
      </c>
      <c r="AD213" s="1761" t="n">
        <v>0</v>
      </c>
      <c r="AE213" s="1761" t="n">
        <v>0</v>
      </c>
      <c r="AF213" s="1761" t="n">
        <v>0</v>
      </c>
      <c r="AG213" s="1761" t="n">
        <v>0</v>
      </c>
      <c r="AH213" s="1761" t="n">
        <v>0</v>
      </c>
      <c r="AI213" s="1761" t="n">
        <v>0</v>
      </c>
      <c r="AJ213" s="1761" t="n">
        <v>0</v>
      </c>
      <c r="AK213" s="1761" t="n">
        <v>0</v>
      </c>
      <c r="AL213" s="1761" t="n">
        <v>0</v>
      </c>
      <c r="AM213" s="1761" t="n">
        <v>0</v>
      </c>
      <c r="AN213" s="515" t="n"/>
      <c r="AO213" s="515" t="n"/>
      <c r="AP213" s="513" t="inlineStr">
        <is>
          <t>1</t>
        </is>
      </c>
      <c r="AQ213" s="513" t="inlineStr">
        <is>
          <t>A-M510</t>
        </is>
      </c>
      <c r="AR213" s="513" t="inlineStr">
        <is>
          <t>1CP</t>
        </is>
      </c>
      <c r="AS213" s="515" t="n"/>
      <c r="AT213" s="517" t="n"/>
    </row>
    <row r="214" ht="12.75" customHeight="1" s="667">
      <c r="B214" s="509">
        <f>B213+1</f>
        <v/>
      </c>
      <c r="C214" s="510" t="inlineStr">
        <is>
          <t>61073c</t>
        </is>
      </c>
      <c r="D214" s="699" t="n">
        <v>61073</v>
      </c>
      <c r="E214" s="511">
        <f>IF(D214="","",IFERROR(VLOOKUP(D214,CCN_Library!$A$4:$B$13,2,FALSE),"NOT IN LIBRARY"))</f>
        <v/>
      </c>
      <c r="F214" s="538">
        <f>LEFT(H214,6)</f>
        <v/>
      </c>
      <c r="G214" s="513" t="inlineStr">
        <is>
          <t>E</t>
        </is>
      </c>
      <c r="H214" s="513" t="inlineStr">
        <is>
          <t>M2826101275</t>
        </is>
      </c>
      <c r="I214" s="513" t="inlineStr">
        <is>
          <t>FLD MED TECH</t>
        </is>
      </c>
      <c r="J214" s="513" t="inlineStr">
        <is>
          <t>HM3</t>
        </is>
      </c>
      <c r="K214" s="514" t="inlineStr">
        <is>
          <t>L03A</t>
        </is>
      </c>
      <c r="L214" s="513" t="inlineStr">
        <is>
          <t>L03A</t>
        </is>
      </c>
      <c r="M214" s="513" t="inlineStr">
        <is>
          <t>N</t>
        </is>
      </c>
      <c r="N214" s="513" t="inlineStr">
        <is>
          <t>E</t>
        </is>
      </c>
      <c r="O214" s="513" t="inlineStr">
        <is>
          <t>A</t>
        </is>
      </c>
      <c r="P214" s="513" t="inlineStr">
        <is>
          <t>A</t>
        </is>
      </c>
      <c r="Q214" s="515" t="n"/>
      <c r="R214" s="513" t="inlineStr">
        <is>
          <t>U</t>
        </is>
      </c>
      <c r="S214" s="513" t="inlineStr">
        <is>
          <t>C</t>
        </is>
      </c>
      <c r="T214" s="515" t="n"/>
      <c r="U214" s="1761" t="n">
        <v>0</v>
      </c>
      <c r="V214" s="1761" t="n">
        <v>0</v>
      </c>
      <c r="W214" s="1761" t="n">
        <v>0</v>
      </c>
      <c r="X214" s="1761" t="n">
        <v>0</v>
      </c>
      <c r="Y214" s="1761" t="n">
        <v>0</v>
      </c>
      <c r="Z214" s="1761" t="n">
        <v>0</v>
      </c>
      <c r="AA214" s="1761" t="n">
        <v>1</v>
      </c>
      <c r="AB214" s="1761" t="n">
        <v>0</v>
      </c>
      <c r="AC214" s="1761" t="n">
        <v>0</v>
      </c>
      <c r="AD214" s="1761" t="n">
        <v>0</v>
      </c>
      <c r="AE214" s="1761" t="n">
        <v>0</v>
      </c>
      <c r="AF214" s="1761" t="n">
        <v>0</v>
      </c>
      <c r="AG214" s="1761" t="n">
        <v>0</v>
      </c>
      <c r="AH214" s="1761" t="n">
        <v>0</v>
      </c>
      <c r="AI214" s="1761" t="n">
        <v>0</v>
      </c>
      <c r="AJ214" s="1761" t="n">
        <v>0</v>
      </c>
      <c r="AK214" s="1761" t="n">
        <v>0</v>
      </c>
      <c r="AL214" s="1761" t="n">
        <v>0</v>
      </c>
      <c r="AM214" s="1761" t="n">
        <v>0</v>
      </c>
      <c r="AN214" s="515" t="n"/>
      <c r="AO214" s="515" t="n"/>
      <c r="AP214" s="513" t="inlineStr">
        <is>
          <t>1</t>
        </is>
      </c>
      <c r="AQ214" s="513" t="inlineStr">
        <is>
          <t>A-M510</t>
        </is>
      </c>
      <c r="AR214" s="513" t="inlineStr">
        <is>
          <t>1CP</t>
        </is>
      </c>
      <c r="AS214" s="515" t="n"/>
      <c r="AT214" s="517" t="n"/>
    </row>
    <row r="215" ht="12.75" customHeight="1" s="667">
      <c r="B215" s="509">
        <f>B214+1</f>
        <v/>
      </c>
      <c r="C215" s="510" t="inlineStr">
        <is>
          <t>61073c</t>
        </is>
      </c>
      <c r="D215" s="699" t="n">
        <v>61073</v>
      </c>
      <c r="E215" s="511">
        <f>IF(D215="","",IFERROR(VLOOKUP(D215,CCN_Library!$A$4:$B$13,2,FALSE),"NOT IN LIBRARY"))</f>
        <v/>
      </c>
      <c r="F215" s="538">
        <f>LEFT(H215,6)</f>
        <v/>
      </c>
      <c r="G215" s="513" t="inlineStr">
        <is>
          <t>E</t>
        </is>
      </c>
      <c r="H215" s="513" t="inlineStr">
        <is>
          <t>M2826101276</t>
        </is>
      </c>
      <c r="I215" s="513" t="inlineStr">
        <is>
          <t>FLD MED TECH</t>
        </is>
      </c>
      <c r="J215" s="513" t="inlineStr">
        <is>
          <t>HM3</t>
        </is>
      </c>
      <c r="K215" s="514" t="inlineStr">
        <is>
          <t>L03A</t>
        </is>
      </c>
      <c r="L215" s="513" t="inlineStr">
        <is>
          <t>L03A</t>
        </is>
      </c>
      <c r="M215" s="513" t="inlineStr">
        <is>
          <t>N</t>
        </is>
      </c>
      <c r="N215" s="513" t="inlineStr">
        <is>
          <t>E</t>
        </is>
      </c>
      <c r="O215" s="513" t="inlineStr">
        <is>
          <t>A</t>
        </is>
      </c>
      <c r="P215" s="513" t="inlineStr">
        <is>
          <t>A</t>
        </is>
      </c>
      <c r="Q215" s="515" t="n"/>
      <c r="R215" s="513" t="inlineStr">
        <is>
          <t>U</t>
        </is>
      </c>
      <c r="S215" s="513" t="inlineStr">
        <is>
          <t>C</t>
        </is>
      </c>
      <c r="T215" s="515" t="n"/>
      <c r="U215" s="1761" t="n">
        <v>0</v>
      </c>
      <c r="V215" s="1761" t="n">
        <v>0</v>
      </c>
      <c r="W215" s="1761" t="n">
        <v>0</v>
      </c>
      <c r="X215" s="1761" t="n">
        <v>0</v>
      </c>
      <c r="Y215" s="1761" t="n">
        <v>0</v>
      </c>
      <c r="Z215" s="1761" t="n">
        <v>0</v>
      </c>
      <c r="AA215" s="1761" t="n">
        <v>1</v>
      </c>
      <c r="AB215" s="1761" t="n">
        <v>0</v>
      </c>
      <c r="AC215" s="1761" t="n">
        <v>0</v>
      </c>
      <c r="AD215" s="1761" t="n">
        <v>0</v>
      </c>
      <c r="AE215" s="1761" t="n">
        <v>0</v>
      </c>
      <c r="AF215" s="1761" t="n">
        <v>0</v>
      </c>
      <c r="AG215" s="1761" t="n">
        <v>0</v>
      </c>
      <c r="AH215" s="1761" t="n">
        <v>0</v>
      </c>
      <c r="AI215" s="1761" t="n">
        <v>0</v>
      </c>
      <c r="AJ215" s="1761" t="n">
        <v>0</v>
      </c>
      <c r="AK215" s="1761" t="n">
        <v>0</v>
      </c>
      <c r="AL215" s="1761" t="n">
        <v>0</v>
      </c>
      <c r="AM215" s="1761" t="n">
        <v>0</v>
      </c>
      <c r="AN215" s="515" t="n"/>
      <c r="AO215" s="515" t="n"/>
      <c r="AP215" s="513" t="inlineStr">
        <is>
          <t>1</t>
        </is>
      </c>
      <c r="AQ215" s="513" t="inlineStr">
        <is>
          <t>A-M510</t>
        </is>
      </c>
      <c r="AR215" s="513" t="inlineStr">
        <is>
          <t>1CP</t>
        </is>
      </c>
      <c r="AS215" s="515" t="n"/>
      <c r="AT215" s="517" t="n"/>
    </row>
    <row r="216" ht="12.75" customHeight="1" s="667">
      <c r="B216" s="709">
        <f>B215+1</f>
        <v/>
      </c>
      <c r="C216" s="701" t="inlineStr">
        <is>
          <t>61073o</t>
        </is>
      </c>
      <c r="D216" s="519" t="n">
        <v>61073</v>
      </c>
      <c r="E216" s="519" t="n"/>
      <c r="F216" s="520">
        <f>LEFT(H216,6)</f>
        <v/>
      </c>
      <c r="G216" s="521" t="inlineStr">
        <is>
          <t>D</t>
        </is>
      </c>
      <c r="H216" s="521" t="inlineStr">
        <is>
          <t>M2826101278</t>
        </is>
      </c>
      <c r="I216" s="521" t="inlineStr">
        <is>
          <t>ERCS TEAM 1</t>
        </is>
      </c>
      <c r="J216" s="522" t="n"/>
      <c r="K216" s="522" t="n"/>
      <c r="L216" s="522" t="n"/>
      <c r="M216" s="522" t="n"/>
      <c r="N216" s="522" t="n"/>
      <c r="O216" s="522" t="n"/>
      <c r="P216" s="522" t="n"/>
      <c r="Q216" s="522" t="n"/>
      <c r="R216" s="522" t="n"/>
      <c r="S216" s="522" t="n"/>
      <c r="T216" s="522" t="n"/>
      <c r="U216" s="1762" t="n">
        <v>0</v>
      </c>
      <c r="V216" s="1762" t="n">
        <v>0</v>
      </c>
      <c r="W216" s="1762" t="n">
        <v>0</v>
      </c>
      <c r="X216" s="1762" t="n">
        <v>0</v>
      </c>
      <c r="Y216" s="1762" t="n">
        <v>0</v>
      </c>
      <c r="Z216" s="1762" t="n">
        <v>0</v>
      </c>
      <c r="AA216" s="1762" t="n">
        <v>0</v>
      </c>
      <c r="AB216" s="1762" t="n">
        <v>0</v>
      </c>
      <c r="AC216" s="1762" t="n">
        <v>0</v>
      </c>
      <c r="AD216" s="1762" t="n">
        <v>0</v>
      </c>
      <c r="AE216" s="1762" t="n">
        <v>0</v>
      </c>
      <c r="AF216" s="1762" t="n">
        <v>0</v>
      </c>
      <c r="AG216" s="1762" t="n">
        <v>0</v>
      </c>
      <c r="AH216" s="1762" t="n">
        <v>0</v>
      </c>
      <c r="AI216" s="1762" t="n">
        <v>0</v>
      </c>
      <c r="AJ216" s="1762" t="n">
        <v>0</v>
      </c>
      <c r="AK216" s="1762" t="n">
        <v>0</v>
      </c>
      <c r="AL216" s="1762" t="n">
        <v>0</v>
      </c>
      <c r="AM216" s="1762" t="n">
        <v>0</v>
      </c>
      <c r="AN216" s="522" t="n"/>
      <c r="AO216" s="522" t="n"/>
      <c r="AP216" s="522" t="n"/>
      <c r="AQ216" s="522" t="n"/>
      <c r="AR216" s="522" t="n"/>
      <c r="AS216" s="522" t="n"/>
      <c r="AT216" s="524" t="n"/>
    </row>
    <row r="217" ht="12.75" customHeight="1" s="667">
      <c r="B217" s="509">
        <f>B216+1</f>
        <v/>
      </c>
      <c r="C217" s="510" t="inlineStr">
        <is>
          <t>61073o</t>
        </is>
      </c>
      <c r="D217" s="699" t="n">
        <v>61073</v>
      </c>
      <c r="E217" s="511">
        <f>IF(D217="","",IFERROR(VLOOKUP(D217,CCN_Library!$A$4:$B$13,2,FALSE),"NOT IN LIBRARY"))</f>
        <v/>
      </c>
      <c r="F217" s="538">
        <f>LEFT(H217,6)</f>
        <v/>
      </c>
      <c r="G217" s="513" t="inlineStr">
        <is>
          <t>E</t>
        </is>
      </c>
      <c r="H217" s="513" t="inlineStr">
        <is>
          <t>M2826101545</t>
        </is>
      </c>
      <c r="I217" s="513" t="inlineStr">
        <is>
          <t>CC NRS</t>
        </is>
      </c>
      <c r="J217" s="513" t="inlineStr">
        <is>
          <t>LT</t>
        </is>
      </c>
      <c r="K217" s="514" t="inlineStr">
        <is>
          <t>2900</t>
        </is>
      </c>
      <c r="L217" s="513" t="inlineStr">
        <is>
          <t>2900</t>
        </is>
      </c>
      <c r="M217" s="513" t="inlineStr">
        <is>
          <t>N</t>
        </is>
      </c>
      <c r="N217" s="513" t="inlineStr">
        <is>
          <t>O</t>
        </is>
      </c>
      <c r="O217" s="513" t="inlineStr">
        <is>
          <t>A</t>
        </is>
      </c>
      <c r="P217" s="513" t="inlineStr">
        <is>
          <t>A</t>
        </is>
      </c>
      <c r="Q217" s="515" t="n"/>
      <c r="R217" s="513" t="inlineStr">
        <is>
          <t>U</t>
        </is>
      </c>
      <c r="S217" s="513" t="inlineStr">
        <is>
          <t>P</t>
        </is>
      </c>
      <c r="T217" s="515" t="n"/>
      <c r="U217" s="1761" t="n">
        <v>0</v>
      </c>
      <c r="V217" s="1761" t="n">
        <v>0</v>
      </c>
      <c r="W217" s="1761" t="n">
        <v>0</v>
      </c>
      <c r="X217" s="1761" t="n">
        <v>0</v>
      </c>
      <c r="Y217" s="1761" t="n">
        <v>0</v>
      </c>
      <c r="Z217" s="1761" t="n">
        <v>1</v>
      </c>
      <c r="AA217" s="1761" t="n">
        <v>0</v>
      </c>
      <c r="AB217" s="1761" t="n">
        <v>0</v>
      </c>
      <c r="AC217" s="1761" t="n">
        <v>0</v>
      </c>
      <c r="AD217" s="1761" t="n">
        <v>0</v>
      </c>
      <c r="AE217" s="1761" t="n">
        <v>0</v>
      </c>
      <c r="AF217" s="1761" t="n">
        <v>0</v>
      </c>
      <c r="AG217" s="1761" t="n">
        <v>0</v>
      </c>
      <c r="AH217" s="1761" t="n">
        <v>0</v>
      </c>
      <c r="AI217" s="1761" t="n">
        <v>0</v>
      </c>
      <c r="AJ217" s="1761" t="n">
        <v>0</v>
      </c>
      <c r="AK217" s="1761" t="n">
        <v>0</v>
      </c>
      <c r="AL217" s="1761" t="n">
        <v>0</v>
      </c>
      <c r="AM217" s="1761" t="n">
        <v>0</v>
      </c>
      <c r="AN217" s="515" t="n"/>
      <c r="AO217" s="515" t="n"/>
      <c r="AP217" s="513" t="inlineStr">
        <is>
          <t>1</t>
        </is>
      </c>
      <c r="AQ217" s="513" t="inlineStr">
        <is>
          <t>A-M510</t>
        </is>
      </c>
      <c r="AR217" s="513" t="inlineStr">
        <is>
          <t>1CP</t>
        </is>
      </c>
      <c r="AS217" s="515" t="n"/>
      <c r="AT217" s="517" t="n"/>
    </row>
    <row r="218" ht="12.75" customHeight="1" s="667">
      <c r="B218" s="509">
        <f>B217+1</f>
        <v/>
      </c>
      <c r="C218" s="510" t="inlineStr">
        <is>
          <t>61073c</t>
        </is>
      </c>
      <c r="D218" s="699" t="n">
        <v>61073</v>
      </c>
      <c r="E218" s="511">
        <f>IF(D218="","",IFERROR(VLOOKUP(D218,CCN_Library!$A$4:$B$13,2,FALSE),"NOT IN LIBRARY"))</f>
        <v/>
      </c>
      <c r="F218" s="538">
        <f>LEFT(H218,6)</f>
        <v/>
      </c>
      <c r="G218" s="513" t="inlineStr">
        <is>
          <t>E</t>
        </is>
      </c>
      <c r="H218" s="513" t="inlineStr">
        <is>
          <t>M2826101280</t>
        </is>
      </c>
      <c r="I218" s="513" t="inlineStr">
        <is>
          <t>FLD MED TECH</t>
        </is>
      </c>
      <c r="J218" s="513" t="inlineStr">
        <is>
          <t>HM2</t>
        </is>
      </c>
      <c r="K218" s="514" t="inlineStr">
        <is>
          <t>L03A</t>
        </is>
      </c>
      <c r="L218" s="513" t="inlineStr">
        <is>
          <t>L03A</t>
        </is>
      </c>
      <c r="M218" s="513" t="inlineStr">
        <is>
          <t>N</t>
        </is>
      </c>
      <c r="N218" s="513" t="inlineStr">
        <is>
          <t>E</t>
        </is>
      </c>
      <c r="O218" s="513" t="inlineStr">
        <is>
          <t>A</t>
        </is>
      </c>
      <c r="P218" s="513" t="inlineStr">
        <is>
          <t>A</t>
        </is>
      </c>
      <c r="Q218" s="515" t="n"/>
      <c r="R218" s="513" t="inlineStr">
        <is>
          <t>U</t>
        </is>
      </c>
      <c r="S218" s="513" t="inlineStr">
        <is>
          <t>C</t>
        </is>
      </c>
      <c r="T218" s="515" t="n"/>
      <c r="U218" s="1761" t="n">
        <v>0</v>
      </c>
      <c r="V218" s="1761" t="n">
        <v>0</v>
      </c>
      <c r="W218" s="1761" t="n">
        <v>0</v>
      </c>
      <c r="X218" s="1761" t="n">
        <v>0</v>
      </c>
      <c r="Y218" s="1761" t="n">
        <v>0</v>
      </c>
      <c r="Z218" s="1761" t="n">
        <v>0</v>
      </c>
      <c r="AA218" s="1761" t="n">
        <v>1</v>
      </c>
      <c r="AB218" s="1761" t="n">
        <v>0</v>
      </c>
      <c r="AC218" s="1761" t="n">
        <v>0</v>
      </c>
      <c r="AD218" s="1761" t="n">
        <v>0</v>
      </c>
      <c r="AE218" s="1761" t="n">
        <v>0</v>
      </c>
      <c r="AF218" s="1761" t="n">
        <v>0</v>
      </c>
      <c r="AG218" s="1761" t="n">
        <v>0</v>
      </c>
      <c r="AH218" s="1761" t="n">
        <v>0</v>
      </c>
      <c r="AI218" s="1761" t="n">
        <v>0</v>
      </c>
      <c r="AJ218" s="1761" t="n">
        <v>0</v>
      </c>
      <c r="AK218" s="1761" t="n">
        <v>0</v>
      </c>
      <c r="AL218" s="1761" t="n">
        <v>0</v>
      </c>
      <c r="AM218" s="1761" t="n">
        <v>0</v>
      </c>
      <c r="AN218" s="515" t="n"/>
      <c r="AO218" s="515" t="n"/>
      <c r="AP218" s="513" t="inlineStr">
        <is>
          <t>1</t>
        </is>
      </c>
      <c r="AQ218" s="513" t="inlineStr">
        <is>
          <t>A-M510</t>
        </is>
      </c>
      <c r="AR218" s="513" t="inlineStr">
        <is>
          <t>1CP</t>
        </is>
      </c>
      <c r="AS218" s="515" t="n"/>
      <c r="AT218" s="517" t="n"/>
    </row>
    <row r="219" ht="12.75" customHeight="1" s="667">
      <c r="B219" s="709">
        <f>B218+1</f>
        <v/>
      </c>
      <c r="C219" s="701" t="inlineStr">
        <is>
          <t>61073o</t>
        </is>
      </c>
      <c r="D219" s="519" t="n">
        <v>61073</v>
      </c>
      <c r="E219" s="519" t="n"/>
      <c r="F219" s="520">
        <f>LEFT(H219,6)</f>
        <v/>
      </c>
      <c r="G219" s="521" t="inlineStr">
        <is>
          <t>D</t>
        </is>
      </c>
      <c r="H219" s="521" t="inlineStr">
        <is>
          <t>M2826101415</t>
        </is>
      </c>
      <c r="I219" s="521" t="inlineStr">
        <is>
          <t>RADIOLOGY SECTION 1</t>
        </is>
      </c>
      <c r="J219" s="522" t="n"/>
      <c r="K219" s="522" t="n"/>
      <c r="L219" s="522" t="n"/>
      <c r="M219" s="522" t="n"/>
      <c r="N219" s="522" t="n"/>
      <c r="O219" s="522" t="n"/>
      <c r="P219" s="522" t="n"/>
      <c r="Q219" s="522" t="n"/>
      <c r="R219" s="522" t="n"/>
      <c r="S219" s="522" t="n"/>
      <c r="T219" s="522" t="n"/>
      <c r="U219" s="1762" t="n">
        <v>0</v>
      </c>
      <c r="V219" s="1762" t="n">
        <v>0</v>
      </c>
      <c r="W219" s="1762" t="n">
        <v>0</v>
      </c>
      <c r="X219" s="1762" t="n">
        <v>0</v>
      </c>
      <c r="Y219" s="1762" t="n">
        <v>0</v>
      </c>
      <c r="Z219" s="1762" t="n">
        <v>0</v>
      </c>
      <c r="AA219" s="1762" t="n">
        <v>0</v>
      </c>
      <c r="AB219" s="1762" t="n">
        <v>0</v>
      </c>
      <c r="AC219" s="1762" t="n">
        <v>0</v>
      </c>
      <c r="AD219" s="1762" t="n">
        <v>0</v>
      </c>
      <c r="AE219" s="1762" t="n">
        <v>0</v>
      </c>
      <c r="AF219" s="1762" t="n">
        <v>0</v>
      </c>
      <c r="AG219" s="1762" t="n">
        <v>0</v>
      </c>
      <c r="AH219" s="1762" t="n">
        <v>0</v>
      </c>
      <c r="AI219" s="1762" t="n">
        <v>0</v>
      </c>
      <c r="AJ219" s="1762" t="n">
        <v>0</v>
      </c>
      <c r="AK219" s="1762" t="n">
        <v>0</v>
      </c>
      <c r="AL219" s="1762" t="n">
        <v>0</v>
      </c>
      <c r="AM219" s="1762" t="n">
        <v>0</v>
      </c>
      <c r="AN219" s="522" t="n"/>
      <c r="AO219" s="522" t="n"/>
      <c r="AP219" s="522" t="n"/>
      <c r="AQ219" s="522" t="n"/>
      <c r="AR219" s="522" t="n"/>
      <c r="AS219" s="522" t="n"/>
      <c r="AT219" s="524" t="n"/>
    </row>
    <row r="220" ht="12.75" customHeight="1" s="667">
      <c r="B220" s="509">
        <f>B219+1</f>
        <v/>
      </c>
      <c r="C220" s="510" t="inlineStr">
        <is>
          <t>61073o</t>
        </is>
      </c>
      <c r="D220" s="699" t="n">
        <v>61073</v>
      </c>
      <c r="E220" s="511">
        <f>IF(D220="","",IFERROR(VLOOKUP(D220,CCN_Library!$A$4:$B$13,2,FALSE),"NOT IN LIBRARY"))</f>
        <v/>
      </c>
      <c r="F220" s="538">
        <f>LEFT(H220,6)</f>
        <v/>
      </c>
      <c r="G220" s="513" t="inlineStr">
        <is>
          <t>E</t>
        </is>
      </c>
      <c r="H220" s="513" t="inlineStr">
        <is>
          <t>M2826101416</t>
        </is>
      </c>
      <c r="I220" s="513" t="inlineStr">
        <is>
          <t>ADV X-RAY</t>
        </is>
      </c>
      <c r="J220" s="513" t="inlineStr">
        <is>
          <t>HM1</t>
        </is>
      </c>
      <c r="K220" s="514" t="inlineStr">
        <is>
          <t>L17A</t>
        </is>
      </c>
      <c r="L220" s="513" t="inlineStr">
        <is>
          <t>L03A</t>
        </is>
      </c>
      <c r="M220" s="513" t="inlineStr">
        <is>
          <t>N</t>
        </is>
      </c>
      <c r="N220" s="513" t="inlineStr">
        <is>
          <t>E</t>
        </is>
      </c>
      <c r="O220" s="513" t="inlineStr">
        <is>
          <t>A</t>
        </is>
      </c>
      <c r="P220" s="513" t="inlineStr">
        <is>
          <t>A</t>
        </is>
      </c>
      <c r="Q220" s="515" t="n"/>
      <c r="R220" s="513" t="inlineStr">
        <is>
          <t>U</t>
        </is>
      </c>
      <c r="S220" s="513" t="inlineStr">
        <is>
          <t>P</t>
        </is>
      </c>
      <c r="T220" s="515" t="n"/>
      <c r="U220" s="1761" t="n">
        <v>0</v>
      </c>
      <c r="V220" s="1761" t="n">
        <v>0</v>
      </c>
      <c r="W220" s="1761" t="n">
        <v>0</v>
      </c>
      <c r="X220" s="1761" t="n">
        <v>0</v>
      </c>
      <c r="Y220" s="1761" t="n">
        <v>0</v>
      </c>
      <c r="Z220" s="1761" t="n">
        <v>0</v>
      </c>
      <c r="AA220" s="1761" t="n">
        <v>1</v>
      </c>
      <c r="AB220" s="1761" t="n">
        <v>0</v>
      </c>
      <c r="AC220" s="1761" t="n">
        <v>0</v>
      </c>
      <c r="AD220" s="1761" t="n">
        <v>0</v>
      </c>
      <c r="AE220" s="1761" t="n">
        <v>0</v>
      </c>
      <c r="AF220" s="1761" t="n">
        <v>0</v>
      </c>
      <c r="AG220" s="1761" t="n">
        <v>0</v>
      </c>
      <c r="AH220" s="1761" t="n">
        <v>0</v>
      </c>
      <c r="AI220" s="1761" t="n">
        <v>0</v>
      </c>
      <c r="AJ220" s="1761" t="n">
        <v>0</v>
      </c>
      <c r="AK220" s="1761" t="n">
        <v>0</v>
      </c>
      <c r="AL220" s="1761" t="n">
        <v>0</v>
      </c>
      <c r="AM220" s="1761" t="n">
        <v>0</v>
      </c>
      <c r="AN220" s="515" t="n"/>
      <c r="AO220" s="515" t="n"/>
      <c r="AP220" s="513" t="inlineStr">
        <is>
          <t>1</t>
        </is>
      </c>
      <c r="AQ220" s="513" t="inlineStr">
        <is>
          <t>A-M510</t>
        </is>
      </c>
      <c r="AR220" s="513" t="inlineStr">
        <is>
          <t>1CP</t>
        </is>
      </c>
      <c r="AS220" s="515" t="n"/>
      <c r="AT220" s="517" t="n"/>
    </row>
    <row r="221" ht="12.75" customHeight="1" s="667">
      <c r="B221" s="509">
        <f>B220+1</f>
        <v/>
      </c>
      <c r="C221" s="510" t="inlineStr">
        <is>
          <t>61073c</t>
        </is>
      </c>
      <c r="D221" s="699" t="n">
        <v>61073</v>
      </c>
      <c r="E221" s="511">
        <f>IF(D221="","",IFERROR(VLOOKUP(D221,CCN_Library!$A$4:$B$13,2,FALSE),"NOT IN LIBRARY"))</f>
        <v/>
      </c>
      <c r="F221" s="538">
        <f>LEFT(H221,6)</f>
        <v/>
      </c>
      <c r="G221" s="513" t="inlineStr">
        <is>
          <t>E</t>
        </is>
      </c>
      <c r="H221" s="513" t="inlineStr">
        <is>
          <t>M2826101417</t>
        </is>
      </c>
      <c r="I221" s="513" t="inlineStr">
        <is>
          <t>ADV X-RAY</t>
        </is>
      </c>
      <c r="J221" s="513" t="inlineStr">
        <is>
          <t>HM2</t>
        </is>
      </c>
      <c r="K221" s="514" t="inlineStr">
        <is>
          <t>L17A</t>
        </is>
      </c>
      <c r="L221" s="513" t="inlineStr">
        <is>
          <t>L03A</t>
        </is>
      </c>
      <c r="M221" s="513" t="inlineStr">
        <is>
          <t>N</t>
        </is>
      </c>
      <c r="N221" s="513" t="inlineStr">
        <is>
          <t>E</t>
        </is>
      </c>
      <c r="O221" s="513" t="inlineStr">
        <is>
          <t>A</t>
        </is>
      </c>
      <c r="P221" s="513" t="inlineStr">
        <is>
          <t>A</t>
        </is>
      </c>
      <c r="Q221" s="515" t="n"/>
      <c r="R221" s="513" t="inlineStr">
        <is>
          <t>U</t>
        </is>
      </c>
      <c r="S221" s="513" t="inlineStr">
        <is>
          <t>C</t>
        </is>
      </c>
      <c r="T221" s="515" t="n"/>
      <c r="U221" s="1761" t="n">
        <v>0</v>
      </c>
      <c r="V221" s="1761" t="n">
        <v>0</v>
      </c>
      <c r="W221" s="1761" t="n">
        <v>0</v>
      </c>
      <c r="X221" s="1761" t="n">
        <v>0</v>
      </c>
      <c r="Y221" s="1761" t="n">
        <v>0</v>
      </c>
      <c r="Z221" s="1761" t="n">
        <v>0</v>
      </c>
      <c r="AA221" s="1761" t="n">
        <v>1</v>
      </c>
      <c r="AB221" s="1761" t="n">
        <v>0</v>
      </c>
      <c r="AC221" s="1761" t="n">
        <v>0</v>
      </c>
      <c r="AD221" s="1761" t="n">
        <v>0</v>
      </c>
      <c r="AE221" s="1761" t="n">
        <v>0</v>
      </c>
      <c r="AF221" s="1761" t="n">
        <v>0</v>
      </c>
      <c r="AG221" s="1761" t="n">
        <v>0</v>
      </c>
      <c r="AH221" s="1761" t="n">
        <v>0</v>
      </c>
      <c r="AI221" s="1761" t="n">
        <v>0</v>
      </c>
      <c r="AJ221" s="1761" t="n">
        <v>0</v>
      </c>
      <c r="AK221" s="1761" t="n">
        <v>0</v>
      </c>
      <c r="AL221" s="1761" t="n">
        <v>0</v>
      </c>
      <c r="AM221" s="1761" t="n">
        <v>0</v>
      </c>
      <c r="AN221" s="515" t="n"/>
      <c r="AO221" s="515" t="n"/>
      <c r="AP221" s="513" t="inlineStr">
        <is>
          <t>1</t>
        </is>
      </c>
      <c r="AQ221" s="513" t="inlineStr">
        <is>
          <t>A-M510</t>
        </is>
      </c>
      <c r="AR221" s="513" t="inlineStr">
        <is>
          <t>1CP</t>
        </is>
      </c>
      <c r="AS221" s="515" t="n"/>
      <c r="AT221" s="517" t="n"/>
    </row>
    <row r="222" ht="12.75" customHeight="1" s="667">
      <c r="B222" s="509">
        <f>B221+1</f>
        <v/>
      </c>
      <c r="C222" s="510" t="inlineStr">
        <is>
          <t>61073c</t>
        </is>
      </c>
      <c r="D222" s="699" t="n">
        <v>61073</v>
      </c>
      <c r="E222" s="511">
        <f>IF(D222="","",IFERROR(VLOOKUP(D222,CCN_Library!$A$4:$B$13,2,FALSE),"NOT IN LIBRARY"))</f>
        <v/>
      </c>
      <c r="F222" s="538">
        <f>LEFT(H222,6)</f>
        <v/>
      </c>
      <c r="G222" s="513" t="inlineStr">
        <is>
          <t>E</t>
        </is>
      </c>
      <c r="H222" s="513" t="inlineStr">
        <is>
          <t>M2826101546</t>
        </is>
      </c>
      <c r="I222" s="513" t="inlineStr">
        <is>
          <t>ADV X-RAY</t>
        </is>
      </c>
      <c r="J222" s="513" t="inlineStr">
        <is>
          <t>HM2</t>
        </is>
      </c>
      <c r="K222" s="514" t="inlineStr">
        <is>
          <t>L17A</t>
        </is>
      </c>
      <c r="L222" s="513" t="inlineStr">
        <is>
          <t>L03A</t>
        </is>
      </c>
      <c r="M222" s="513" t="inlineStr">
        <is>
          <t>N</t>
        </is>
      </c>
      <c r="N222" s="513" t="inlineStr">
        <is>
          <t>E</t>
        </is>
      </c>
      <c r="O222" s="513" t="inlineStr">
        <is>
          <t>A</t>
        </is>
      </c>
      <c r="P222" s="513" t="inlineStr">
        <is>
          <t>A</t>
        </is>
      </c>
      <c r="Q222" s="515" t="n"/>
      <c r="R222" s="513" t="inlineStr">
        <is>
          <t>U</t>
        </is>
      </c>
      <c r="S222" s="513" t="inlineStr">
        <is>
          <t>C</t>
        </is>
      </c>
      <c r="T222" s="515" t="n"/>
      <c r="U222" s="1761" t="n">
        <v>0</v>
      </c>
      <c r="V222" s="1761" t="n">
        <v>0</v>
      </c>
      <c r="W222" s="1761" t="n">
        <v>0</v>
      </c>
      <c r="X222" s="1761" t="n">
        <v>0</v>
      </c>
      <c r="Y222" s="1761" t="n">
        <v>0</v>
      </c>
      <c r="Z222" s="1761" t="n">
        <v>0</v>
      </c>
      <c r="AA222" s="1761" t="n">
        <v>1</v>
      </c>
      <c r="AB222" s="1761" t="n">
        <v>0</v>
      </c>
      <c r="AC222" s="1761" t="n">
        <v>0</v>
      </c>
      <c r="AD222" s="1761" t="n">
        <v>0</v>
      </c>
      <c r="AE222" s="1761" t="n">
        <v>0</v>
      </c>
      <c r="AF222" s="1761" t="n">
        <v>0</v>
      </c>
      <c r="AG222" s="1761" t="n">
        <v>0</v>
      </c>
      <c r="AH222" s="1761" t="n">
        <v>0</v>
      </c>
      <c r="AI222" s="1761" t="n">
        <v>0</v>
      </c>
      <c r="AJ222" s="1761" t="n">
        <v>0</v>
      </c>
      <c r="AK222" s="1761" t="n">
        <v>0</v>
      </c>
      <c r="AL222" s="1761" t="n">
        <v>0</v>
      </c>
      <c r="AM222" s="1761" t="n">
        <v>0</v>
      </c>
      <c r="AN222" s="515" t="n"/>
      <c r="AO222" s="515" t="n"/>
      <c r="AP222" s="513" t="inlineStr">
        <is>
          <t>1</t>
        </is>
      </c>
      <c r="AQ222" s="513" t="inlineStr">
        <is>
          <t>A-M510</t>
        </is>
      </c>
      <c r="AR222" s="513" t="inlineStr">
        <is>
          <t>1CP</t>
        </is>
      </c>
      <c r="AS222" s="515" t="n"/>
      <c r="AT222" s="525" t="n"/>
    </row>
    <row r="223" ht="12.75" customHeight="1" s="667">
      <c r="B223" s="709">
        <f>B222+1</f>
        <v/>
      </c>
      <c r="C223" s="701" t="inlineStr">
        <is>
          <t>61073o</t>
        </is>
      </c>
      <c r="D223" s="519" t="n">
        <v>61073</v>
      </c>
      <c r="E223" s="519" t="n"/>
      <c r="F223" s="520">
        <f>LEFT(H223,6)</f>
        <v/>
      </c>
      <c r="G223" s="521" t="inlineStr">
        <is>
          <t>D</t>
        </is>
      </c>
      <c r="H223" s="521" t="inlineStr">
        <is>
          <t>M2826101499</t>
        </is>
      </c>
      <c r="I223" s="521" t="inlineStr">
        <is>
          <t>LABORATORY SECTION 1</t>
        </is>
      </c>
      <c r="J223" s="522" t="n"/>
      <c r="K223" s="522" t="n"/>
      <c r="L223" s="522" t="n"/>
      <c r="M223" s="522" t="n"/>
      <c r="N223" s="522" t="n"/>
      <c r="O223" s="522" t="n"/>
      <c r="P223" s="522" t="n"/>
      <c r="Q223" s="522" t="n"/>
      <c r="R223" s="522" t="n"/>
      <c r="S223" s="522" t="n"/>
      <c r="T223" s="522" t="n"/>
      <c r="U223" s="1762" t="n">
        <v>0</v>
      </c>
      <c r="V223" s="1762" t="n">
        <v>0</v>
      </c>
      <c r="W223" s="1762" t="n">
        <v>0</v>
      </c>
      <c r="X223" s="1762" t="n">
        <v>0</v>
      </c>
      <c r="Y223" s="1762" t="n">
        <v>0</v>
      </c>
      <c r="Z223" s="1762" t="n">
        <v>0</v>
      </c>
      <c r="AA223" s="1762" t="n">
        <v>0</v>
      </c>
      <c r="AB223" s="1762" t="n">
        <v>0</v>
      </c>
      <c r="AC223" s="1762" t="n">
        <v>0</v>
      </c>
      <c r="AD223" s="1762" t="n">
        <v>0</v>
      </c>
      <c r="AE223" s="1762" t="n">
        <v>0</v>
      </c>
      <c r="AF223" s="1762" t="n">
        <v>0</v>
      </c>
      <c r="AG223" s="1762" t="n">
        <v>0</v>
      </c>
      <c r="AH223" s="1762" t="n">
        <v>0</v>
      </c>
      <c r="AI223" s="1762" t="n">
        <v>0</v>
      </c>
      <c r="AJ223" s="1762" t="n">
        <v>0</v>
      </c>
      <c r="AK223" s="1762" t="n">
        <v>0</v>
      </c>
      <c r="AL223" s="1762" t="n">
        <v>0</v>
      </c>
      <c r="AM223" s="1762" t="n">
        <v>0</v>
      </c>
      <c r="AN223" s="522" t="n"/>
      <c r="AO223" s="522" t="n"/>
      <c r="AP223" s="522" t="n"/>
      <c r="AQ223" s="522" t="n"/>
      <c r="AR223" s="522" t="n"/>
      <c r="AS223" s="522" t="n"/>
      <c r="AT223" s="524" t="n"/>
    </row>
    <row r="224" ht="12.75" customHeight="1" s="667">
      <c r="B224" s="509">
        <f>B223+1</f>
        <v/>
      </c>
      <c r="C224" s="510" t="inlineStr">
        <is>
          <t>61073o</t>
        </is>
      </c>
      <c r="D224" s="699" t="n">
        <v>61073</v>
      </c>
      <c r="E224" s="511">
        <f>IF(D224="","",IFERROR(VLOOKUP(D224,CCN_Library!$A$4:$B$13,2,FALSE),"NOT IN LIBRARY"))</f>
        <v/>
      </c>
      <c r="F224" s="538">
        <f>LEFT(H224,6)</f>
        <v/>
      </c>
      <c r="G224" s="513" t="inlineStr">
        <is>
          <t>E</t>
        </is>
      </c>
      <c r="H224" s="513" t="inlineStr">
        <is>
          <t>M2826101547</t>
        </is>
      </c>
      <c r="I224" s="513" t="inlineStr">
        <is>
          <t>MED LAB TECH</t>
        </is>
      </c>
      <c r="J224" s="513" t="inlineStr">
        <is>
          <t>HM1</t>
        </is>
      </c>
      <c r="K224" s="514" t="inlineStr">
        <is>
          <t>L31A</t>
        </is>
      </c>
      <c r="L224" s="513" t="inlineStr">
        <is>
          <t>L03A</t>
        </is>
      </c>
      <c r="M224" s="513" t="inlineStr">
        <is>
          <t>N</t>
        </is>
      </c>
      <c r="N224" s="513" t="inlineStr">
        <is>
          <t>E</t>
        </is>
      </c>
      <c r="O224" s="513" t="inlineStr">
        <is>
          <t>A</t>
        </is>
      </c>
      <c r="P224" s="513" t="inlineStr">
        <is>
          <t>A</t>
        </is>
      </c>
      <c r="Q224" s="515" t="n"/>
      <c r="R224" s="513" t="inlineStr">
        <is>
          <t>U</t>
        </is>
      </c>
      <c r="S224" s="513" t="inlineStr">
        <is>
          <t>P</t>
        </is>
      </c>
      <c r="T224" s="515" t="n"/>
      <c r="U224" s="1761" t="n">
        <v>0</v>
      </c>
      <c r="V224" s="1761" t="n">
        <v>0</v>
      </c>
      <c r="W224" s="1761" t="n">
        <v>0</v>
      </c>
      <c r="X224" s="1761" t="n">
        <v>0</v>
      </c>
      <c r="Y224" s="1761" t="n">
        <v>0</v>
      </c>
      <c r="Z224" s="1761" t="n">
        <v>0</v>
      </c>
      <c r="AA224" s="1761" t="n">
        <v>1</v>
      </c>
      <c r="AB224" s="1761" t="n">
        <v>0</v>
      </c>
      <c r="AC224" s="1761" t="n">
        <v>0</v>
      </c>
      <c r="AD224" s="1761" t="n">
        <v>0</v>
      </c>
      <c r="AE224" s="1761" t="n">
        <v>0</v>
      </c>
      <c r="AF224" s="1761" t="n">
        <v>0</v>
      </c>
      <c r="AG224" s="1761" t="n">
        <v>0</v>
      </c>
      <c r="AH224" s="1761" t="n">
        <v>0</v>
      </c>
      <c r="AI224" s="1761" t="n">
        <v>0</v>
      </c>
      <c r="AJ224" s="1761" t="n">
        <v>0</v>
      </c>
      <c r="AK224" s="1761" t="n">
        <v>0</v>
      </c>
      <c r="AL224" s="1761" t="n">
        <v>0</v>
      </c>
      <c r="AM224" s="1761" t="n">
        <v>0</v>
      </c>
      <c r="AN224" s="515" t="n"/>
      <c r="AO224" s="515" t="n"/>
      <c r="AP224" s="513" t="inlineStr">
        <is>
          <t>1</t>
        </is>
      </c>
      <c r="AQ224" s="513" t="inlineStr">
        <is>
          <t>A-M510</t>
        </is>
      </c>
      <c r="AR224" s="513" t="inlineStr">
        <is>
          <t>1CP</t>
        </is>
      </c>
      <c r="AS224" s="515" t="n"/>
      <c r="AT224" s="517" t="n"/>
    </row>
    <row r="225" ht="12.75" customHeight="1" s="667">
      <c r="B225" s="509">
        <f>B224+1</f>
        <v/>
      </c>
      <c r="C225" s="510" t="inlineStr">
        <is>
          <t>61073c</t>
        </is>
      </c>
      <c r="D225" s="699" t="n">
        <v>61073</v>
      </c>
      <c r="E225" s="511">
        <f>IF(D225="","",IFERROR(VLOOKUP(D225,CCN_Library!$A$4:$B$13,2,FALSE),"NOT IN LIBRARY"))</f>
        <v/>
      </c>
      <c r="F225" s="538">
        <f>LEFT(H225,6)</f>
        <v/>
      </c>
      <c r="G225" s="513" t="inlineStr">
        <is>
          <t>E</t>
        </is>
      </c>
      <c r="H225" s="513" t="inlineStr">
        <is>
          <t>M2826101548</t>
        </is>
      </c>
      <c r="I225" s="513" t="inlineStr">
        <is>
          <t>MED LAB TECH</t>
        </is>
      </c>
      <c r="J225" s="513" t="inlineStr">
        <is>
          <t>HM2</t>
        </is>
      </c>
      <c r="K225" s="514" t="inlineStr">
        <is>
          <t>L31A</t>
        </is>
      </c>
      <c r="L225" s="513" t="inlineStr">
        <is>
          <t>L03A</t>
        </is>
      </c>
      <c r="M225" s="513" t="inlineStr">
        <is>
          <t>N</t>
        </is>
      </c>
      <c r="N225" s="513" t="inlineStr">
        <is>
          <t>E</t>
        </is>
      </c>
      <c r="O225" s="513" t="inlineStr">
        <is>
          <t>A</t>
        </is>
      </c>
      <c r="P225" s="513" t="inlineStr">
        <is>
          <t>A</t>
        </is>
      </c>
      <c r="Q225" s="515" t="n"/>
      <c r="R225" s="513" t="inlineStr">
        <is>
          <t>U</t>
        </is>
      </c>
      <c r="S225" s="513" t="inlineStr">
        <is>
          <t>C</t>
        </is>
      </c>
      <c r="T225" s="515" t="n"/>
      <c r="U225" s="1761" t="n">
        <v>0</v>
      </c>
      <c r="V225" s="1761" t="n">
        <v>0</v>
      </c>
      <c r="W225" s="1761" t="n">
        <v>0</v>
      </c>
      <c r="X225" s="1761" t="n">
        <v>0</v>
      </c>
      <c r="Y225" s="1761" t="n">
        <v>0</v>
      </c>
      <c r="Z225" s="1761" t="n">
        <v>0</v>
      </c>
      <c r="AA225" s="1761" t="n">
        <v>1</v>
      </c>
      <c r="AB225" s="1761" t="n">
        <v>0</v>
      </c>
      <c r="AC225" s="1761" t="n">
        <v>0</v>
      </c>
      <c r="AD225" s="1761" t="n">
        <v>0</v>
      </c>
      <c r="AE225" s="1761" t="n">
        <v>0</v>
      </c>
      <c r="AF225" s="1761" t="n">
        <v>0</v>
      </c>
      <c r="AG225" s="1761" t="n">
        <v>0</v>
      </c>
      <c r="AH225" s="1761" t="n">
        <v>0</v>
      </c>
      <c r="AI225" s="1761" t="n">
        <v>0</v>
      </c>
      <c r="AJ225" s="1761" t="n">
        <v>0</v>
      </c>
      <c r="AK225" s="1761" t="n">
        <v>0</v>
      </c>
      <c r="AL225" s="1761" t="n">
        <v>0</v>
      </c>
      <c r="AM225" s="1761" t="n">
        <v>0</v>
      </c>
      <c r="AN225" s="515" t="n"/>
      <c r="AO225" s="515" t="n"/>
      <c r="AP225" s="513" t="inlineStr">
        <is>
          <t>1</t>
        </is>
      </c>
      <c r="AQ225" s="513" t="inlineStr">
        <is>
          <t>A-M510</t>
        </is>
      </c>
      <c r="AR225" s="513" t="inlineStr">
        <is>
          <t>1CP</t>
        </is>
      </c>
      <c r="AS225" s="515" t="n"/>
      <c r="AT225" s="517" t="n"/>
    </row>
    <row r="226" ht="12.75" customHeight="1" s="667">
      <c r="B226" s="509">
        <f>B225+1</f>
        <v/>
      </c>
      <c r="C226" s="510" t="inlineStr">
        <is>
          <t>61073c</t>
        </is>
      </c>
      <c r="D226" s="699" t="n">
        <v>61073</v>
      </c>
      <c r="E226" s="511">
        <f>IF(D226="","",IFERROR(VLOOKUP(D226,CCN_Library!$A$4:$B$13,2,FALSE),"NOT IN LIBRARY"))</f>
        <v/>
      </c>
      <c r="F226" s="538">
        <f>LEFT(H226,6)</f>
        <v/>
      </c>
      <c r="G226" s="513" t="inlineStr">
        <is>
          <t>E</t>
        </is>
      </c>
      <c r="H226" s="513" t="inlineStr">
        <is>
          <t>M2826101549</t>
        </is>
      </c>
      <c r="I226" s="513" t="inlineStr">
        <is>
          <t>MED LAB TECH</t>
        </is>
      </c>
      <c r="J226" s="513" t="inlineStr">
        <is>
          <t>HM3</t>
        </is>
      </c>
      <c r="K226" s="514" t="inlineStr">
        <is>
          <t>L31A</t>
        </is>
      </c>
      <c r="L226" s="513" t="inlineStr">
        <is>
          <t>L03A</t>
        </is>
      </c>
      <c r="M226" s="513" t="inlineStr">
        <is>
          <t>N</t>
        </is>
      </c>
      <c r="N226" s="513" t="inlineStr">
        <is>
          <t>E</t>
        </is>
      </c>
      <c r="O226" s="513" t="inlineStr">
        <is>
          <t>A</t>
        </is>
      </c>
      <c r="P226" s="513" t="inlineStr">
        <is>
          <t>A</t>
        </is>
      </c>
      <c r="Q226" s="515" t="n"/>
      <c r="R226" s="513" t="inlineStr">
        <is>
          <t>U</t>
        </is>
      </c>
      <c r="S226" s="513" t="inlineStr">
        <is>
          <t>C</t>
        </is>
      </c>
      <c r="T226" s="515" t="n"/>
      <c r="U226" s="1761" t="n">
        <v>0</v>
      </c>
      <c r="V226" s="1761" t="n">
        <v>0</v>
      </c>
      <c r="W226" s="1761" t="n">
        <v>0</v>
      </c>
      <c r="X226" s="1761" t="n">
        <v>0</v>
      </c>
      <c r="Y226" s="1761" t="n">
        <v>0</v>
      </c>
      <c r="Z226" s="1761" t="n">
        <v>0</v>
      </c>
      <c r="AA226" s="1761" t="n">
        <v>1</v>
      </c>
      <c r="AB226" s="1761" t="n">
        <v>0</v>
      </c>
      <c r="AC226" s="1761" t="n">
        <v>0</v>
      </c>
      <c r="AD226" s="1761" t="n">
        <v>0</v>
      </c>
      <c r="AE226" s="1761" t="n">
        <v>0</v>
      </c>
      <c r="AF226" s="1761" t="n">
        <v>0</v>
      </c>
      <c r="AG226" s="1761" t="n">
        <v>0</v>
      </c>
      <c r="AH226" s="1761" t="n">
        <v>0</v>
      </c>
      <c r="AI226" s="1761" t="n">
        <v>0</v>
      </c>
      <c r="AJ226" s="1761" t="n">
        <v>0</v>
      </c>
      <c r="AK226" s="1761" t="n">
        <v>0</v>
      </c>
      <c r="AL226" s="1761" t="n">
        <v>0</v>
      </c>
      <c r="AM226" s="1761" t="n">
        <v>0</v>
      </c>
      <c r="AN226" s="515" t="n"/>
      <c r="AO226" s="515" t="n"/>
      <c r="AP226" s="513" t="inlineStr">
        <is>
          <t>1</t>
        </is>
      </c>
      <c r="AQ226" s="513" t="inlineStr">
        <is>
          <t>A-M510</t>
        </is>
      </c>
      <c r="AR226" s="513" t="inlineStr">
        <is>
          <t>1CP</t>
        </is>
      </c>
      <c r="AS226" s="515" t="n"/>
      <c r="AT226" s="517" t="n"/>
    </row>
    <row r="227" ht="12.75" customHeight="1" s="667">
      <c r="B227" s="709">
        <f>B226+1</f>
        <v/>
      </c>
      <c r="C227" s="701" t="inlineStr">
        <is>
          <t>61073o</t>
        </is>
      </c>
      <c r="D227" s="519" t="n">
        <v>61073</v>
      </c>
      <c r="E227" s="519" t="n"/>
      <c r="F227" s="520">
        <f>LEFT(H227,6)</f>
        <v/>
      </c>
      <c r="G227" s="521" t="inlineStr">
        <is>
          <t>D</t>
        </is>
      </c>
      <c r="H227" s="521" t="inlineStr">
        <is>
          <t>M2826101503</t>
        </is>
      </c>
      <c r="I227" s="521" t="inlineStr">
        <is>
          <t>HOLDING WARD SECTION 1</t>
        </is>
      </c>
      <c r="J227" s="522" t="n"/>
      <c r="K227" s="522" t="n"/>
      <c r="L227" s="522" t="n"/>
      <c r="M227" s="522" t="n"/>
      <c r="N227" s="522" t="n"/>
      <c r="O227" s="522" t="n"/>
      <c r="P227" s="522" t="n"/>
      <c r="Q227" s="522" t="n"/>
      <c r="R227" s="522" t="n"/>
      <c r="S227" s="522" t="n"/>
      <c r="T227" s="522" t="n"/>
      <c r="U227" s="1762" t="n">
        <v>0</v>
      </c>
      <c r="V227" s="1762" t="n">
        <v>0</v>
      </c>
      <c r="W227" s="1762" t="n">
        <v>0</v>
      </c>
      <c r="X227" s="1762" t="n">
        <v>0</v>
      </c>
      <c r="Y227" s="1762" t="n">
        <v>0</v>
      </c>
      <c r="Z227" s="1762" t="n">
        <v>0</v>
      </c>
      <c r="AA227" s="1762" t="n">
        <v>0</v>
      </c>
      <c r="AB227" s="1762" t="n">
        <v>0</v>
      </c>
      <c r="AC227" s="1762" t="n">
        <v>0</v>
      </c>
      <c r="AD227" s="1762" t="n">
        <v>0</v>
      </c>
      <c r="AE227" s="1762" t="n">
        <v>0</v>
      </c>
      <c r="AF227" s="1762" t="n">
        <v>0</v>
      </c>
      <c r="AG227" s="1762" t="n">
        <v>0</v>
      </c>
      <c r="AH227" s="1762" t="n">
        <v>0</v>
      </c>
      <c r="AI227" s="1762" t="n">
        <v>0</v>
      </c>
      <c r="AJ227" s="1762" t="n">
        <v>0</v>
      </c>
      <c r="AK227" s="1762" t="n">
        <v>0</v>
      </c>
      <c r="AL227" s="1762" t="n">
        <v>0</v>
      </c>
      <c r="AM227" s="1762" t="n">
        <v>0</v>
      </c>
      <c r="AN227" s="522" t="n"/>
      <c r="AO227" s="522" t="n"/>
      <c r="AP227" s="522" t="n"/>
      <c r="AQ227" s="522" t="n"/>
      <c r="AR227" s="522" t="n"/>
      <c r="AS227" s="522" t="n"/>
      <c r="AT227" s="524" t="n"/>
    </row>
    <row r="228" ht="12.75" customHeight="1" s="667">
      <c r="B228" s="509">
        <f>B227+1</f>
        <v/>
      </c>
      <c r="C228" s="510" t="inlineStr">
        <is>
          <t>61073o</t>
        </is>
      </c>
      <c r="D228" s="699" t="n">
        <v>61073</v>
      </c>
      <c r="E228" s="511">
        <f>IF(D228="","",IFERROR(VLOOKUP(D228,CCN_Library!$A$4:$B$13,2,FALSE),"NOT IN LIBRARY"))</f>
        <v/>
      </c>
      <c r="F228" s="538">
        <f>LEFT(H228,6)</f>
        <v/>
      </c>
      <c r="G228" s="513" t="inlineStr">
        <is>
          <t>E</t>
        </is>
      </c>
      <c r="H228" s="513" t="inlineStr">
        <is>
          <t>M2826101550</t>
        </is>
      </c>
      <c r="I228" s="513" t="inlineStr">
        <is>
          <t>FAM PHYS</t>
        </is>
      </c>
      <c r="J228" s="513" t="inlineStr">
        <is>
          <t>LCDR</t>
        </is>
      </c>
      <c r="K228" s="514" t="inlineStr">
        <is>
          <t>2100</t>
        </is>
      </c>
      <c r="L228" s="513" t="inlineStr">
        <is>
          <t>2100</t>
        </is>
      </c>
      <c r="M228" s="513" t="inlineStr">
        <is>
          <t>N</t>
        </is>
      </c>
      <c r="N228" s="513" t="inlineStr">
        <is>
          <t>O</t>
        </is>
      </c>
      <c r="O228" s="513" t="inlineStr">
        <is>
          <t>A</t>
        </is>
      </c>
      <c r="P228" s="513" t="inlineStr">
        <is>
          <t>A</t>
        </is>
      </c>
      <c r="Q228" s="515" t="n"/>
      <c r="R228" s="513" t="inlineStr">
        <is>
          <t>U</t>
        </is>
      </c>
      <c r="S228" s="513" t="inlineStr">
        <is>
          <t>P</t>
        </is>
      </c>
      <c r="T228" s="515" t="n"/>
      <c r="U228" s="1761" t="n">
        <v>0</v>
      </c>
      <c r="V228" s="1761" t="n">
        <v>0</v>
      </c>
      <c r="W228" s="1761" t="n">
        <v>0</v>
      </c>
      <c r="X228" s="1761" t="n">
        <v>0</v>
      </c>
      <c r="Y228" s="1761" t="n">
        <v>0</v>
      </c>
      <c r="Z228" s="1761" t="n">
        <v>1</v>
      </c>
      <c r="AA228" s="1761" t="n">
        <v>0</v>
      </c>
      <c r="AB228" s="1761" t="n">
        <v>0</v>
      </c>
      <c r="AC228" s="1761" t="n">
        <v>0</v>
      </c>
      <c r="AD228" s="1761" t="n">
        <v>0</v>
      </c>
      <c r="AE228" s="1761" t="n">
        <v>0</v>
      </c>
      <c r="AF228" s="1761" t="n">
        <v>0</v>
      </c>
      <c r="AG228" s="1761" t="n">
        <v>0</v>
      </c>
      <c r="AH228" s="1761" t="n">
        <v>0</v>
      </c>
      <c r="AI228" s="1761" t="n">
        <v>0</v>
      </c>
      <c r="AJ228" s="1761" t="n">
        <v>0</v>
      </c>
      <c r="AK228" s="1761" t="n">
        <v>0</v>
      </c>
      <c r="AL228" s="1761" t="n">
        <v>0</v>
      </c>
      <c r="AM228" s="1761" t="n">
        <v>0</v>
      </c>
      <c r="AN228" s="515" t="n"/>
      <c r="AO228" s="515" t="n"/>
      <c r="AP228" s="513" t="inlineStr">
        <is>
          <t>1</t>
        </is>
      </c>
      <c r="AQ228" s="513" t="inlineStr">
        <is>
          <t>A-M510</t>
        </is>
      </c>
      <c r="AR228" s="513" t="inlineStr">
        <is>
          <t>1CP</t>
        </is>
      </c>
      <c r="AS228" s="515" t="n"/>
      <c r="AT228" s="517" t="n"/>
    </row>
    <row r="229" ht="12.75" customHeight="1" s="667">
      <c r="B229" s="509">
        <f>B228+1</f>
        <v/>
      </c>
      <c r="C229" s="510" t="inlineStr">
        <is>
          <t>61073o</t>
        </is>
      </c>
      <c r="D229" s="699" t="n">
        <v>61073</v>
      </c>
      <c r="E229" s="511">
        <f>IF(D229="","",IFERROR(VLOOKUP(D229,CCN_Library!$A$4:$B$13,2,FALSE),"NOT IN LIBRARY"))</f>
        <v/>
      </c>
      <c r="F229" s="538">
        <f>LEFT(H229,6)</f>
        <v/>
      </c>
      <c r="G229" s="513" t="inlineStr">
        <is>
          <t>E</t>
        </is>
      </c>
      <c r="H229" s="513" t="inlineStr">
        <is>
          <t>M2826101551</t>
        </is>
      </c>
      <c r="I229" s="513" t="inlineStr">
        <is>
          <t>CC NRS</t>
        </is>
      </c>
      <c r="J229" s="513" t="inlineStr">
        <is>
          <t>LCDR</t>
        </is>
      </c>
      <c r="K229" s="514" t="inlineStr">
        <is>
          <t>2900</t>
        </is>
      </c>
      <c r="L229" s="513" t="inlineStr">
        <is>
          <t>2900</t>
        </is>
      </c>
      <c r="M229" s="513" t="inlineStr">
        <is>
          <t>N</t>
        </is>
      </c>
      <c r="N229" s="513" t="inlineStr">
        <is>
          <t>O</t>
        </is>
      </c>
      <c r="O229" s="513" t="inlineStr">
        <is>
          <t>A</t>
        </is>
      </c>
      <c r="P229" s="513" t="inlineStr">
        <is>
          <t>A</t>
        </is>
      </c>
      <c r="Q229" s="515" t="n"/>
      <c r="R229" s="513" t="inlineStr">
        <is>
          <t>U</t>
        </is>
      </c>
      <c r="S229" s="513" t="inlineStr">
        <is>
          <t>P</t>
        </is>
      </c>
      <c r="T229" s="515" t="n"/>
      <c r="U229" s="1761" t="n">
        <v>0</v>
      </c>
      <c r="V229" s="1761" t="n">
        <v>0</v>
      </c>
      <c r="W229" s="1761" t="n">
        <v>0</v>
      </c>
      <c r="X229" s="1761" t="n">
        <v>0</v>
      </c>
      <c r="Y229" s="1761" t="n">
        <v>0</v>
      </c>
      <c r="Z229" s="1761" t="n">
        <v>1</v>
      </c>
      <c r="AA229" s="1761" t="n">
        <v>0</v>
      </c>
      <c r="AB229" s="1761" t="n">
        <v>0</v>
      </c>
      <c r="AC229" s="1761" t="n">
        <v>0</v>
      </c>
      <c r="AD229" s="1761" t="n">
        <v>0</v>
      </c>
      <c r="AE229" s="1761" t="n">
        <v>0</v>
      </c>
      <c r="AF229" s="1761" t="n">
        <v>0</v>
      </c>
      <c r="AG229" s="1761" t="n">
        <v>0</v>
      </c>
      <c r="AH229" s="1761" t="n">
        <v>0</v>
      </c>
      <c r="AI229" s="1761" t="n">
        <v>0</v>
      </c>
      <c r="AJ229" s="1761" t="n">
        <v>0</v>
      </c>
      <c r="AK229" s="1761" t="n">
        <v>0</v>
      </c>
      <c r="AL229" s="1761" t="n">
        <v>0</v>
      </c>
      <c r="AM229" s="1761" t="n">
        <v>0</v>
      </c>
      <c r="AN229" s="515" t="n"/>
      <c r="AO229" s="515" t="n"/>
      <c r="AP229" s="513" t="inlineStr">
        <is>
          <t>1</t>
        </is>
      </c>
      <c r="AQ229" s="513" t="inlineStr">
        <is>
          <t>A-M510</t>
        </is>
      </c>
      <c r="AR229" s="513" t="inlineStr">
        <is>
          <t>1CP</t>
        </is>
      </c>
      <c r="AS229" s="515" t="n"/>
      <c r="AT229" s="517" t="n"/>
    </row>
    <row r="230" ht="12.75" customHeight="1" s="667">
      <c r="B230" s="509">
        <f>B229+1</f>
        <v/>
      </c>
      <c r="C230" s="510" t="inlineStr">
        <is>
          <t>61073o</t>
        </is>
      </c>
      <c r="D230" s="699" t="n">
        <v>61073</v>
      </c>
      <c r="E230" s="511">
        <f>IF(D230="","",IFERROR(VLOOKUP(D230,CCN_Library!$A$4:$B$13,2,FALSE),"NOT IN LIBRARY"))</f>
        <v/>
      </c>
      <c r="F230" s="538">
        <f>LEFT(H230,6)</f>
        <v/>
      </c>
      <c r="G230" s="513" t="inlineStr">
        <is>
          <t>E</t>
        </is>
      </c>
      <c r="H230" s="513" t="inlineStr">
        <is>
          <t>M2826101552</t>
        </is>
      </c>
      <c r="I230" s="513" t="inlineStr">
        <is>
          <t>PROF REG NRS</t>
        </is>
      </c>
      <c r="J230" s="513" t="inlineStr">
        <is>
          <t>LT</t>
        </is>
      </c>
      <c r="K230" s="514" t="inlineStr">
        <is>
          <t>2900</t>
        </is>
      </c>
      <c r="L230" s="513" t="inlineStr">
        <is>
          <t>2900</t>
        </is>
      </c>
      <c r="M230" s="513" t="inlineStr">
        <is>
          <t>N</t>
        </is>
      </c>
      <c r="N230" s="513" t="inlineStr">
        <is>
          <t>O</t>
        </is>
      </c>
      <c r="O230" s="513" t="inlineStr">
        <is>
          <t>A</t>
        </is>
      </c>
      <c r="P230" s="513" t="inlineStr">
        <is>
          <t>A</t>
        </is>
      </c>
      <c r="Q230" s="515" t="n"/>
      <c r="R230" s="513" t="inlineStr">
        <is>
          <t>U</t>
        </is>
      </c>
      <c r="S230" s="513" t="inlineStr">
        <is>
          <t>P</t>
        </is>
      </c>
      <c r="T230" s="515" t="n"/>
      <c r="U230" s="1761" t="n">
        <v>0</v>
      </c>
      <c r="V230" s="1761" t="n">
        <v>0</v>
      </c>
      <c r="W230" s="1761" t="n">
        <v>0</v>
      </c>
      <c r="X230" s="1761" t="n">
        <v>0</v>
      </c>
      <c r="Y230" s="1761" t="n">
        <v>0</v>
      </c>
      <c r="Z230" s="1761" t="n">
        <v>1</v>
      </c>
      <c r="AA230" s="1761" t="n">
        <v>0</v>
      </c>
      <c r="AB230" s="1761" t="n">
        <v>0</v>
      </c>
      <c r="AC230" s="1761" t="n">
        <v>0</v>
      </c>
      <c r="AD230" s="1761" t="n">
        <v>0</v>
      </c>
      <c r="AE230" s="1761" t="n">
        <v>0</v>
      </c>
      <c r="AF230" s="1761" t="n">
        <v>0</v>
      </c>
      <c r="AG230" s="1761" t="n">
        <v>0</v>
      </c>
      <c r="AH230" s="1761" t="n">
        <v>0</v>
      </c>
      <c r="AI230" s="1761" t="n">
        <v>0</v>
      </c>
      <c r="AJ230" s="1761" t="n">
        <v>0</v>
      </c>
      <c r="AK230" s="1761" t="n">
        <v>0</v>
      </c>
      <c r="AL230" s="1761" t="n">
        <v>0</v>
      </c>
      <c r="AM230" s="1761" t="n">
        <v>0</v>
      </c>
      <c r="AN230" s="515" t="n"/>
      <c r="AO230" s="515" t="n"/>
      <c r="AP230" s="513" t="inlineStr">
        <is>
          <t>1</t>
        </is>
      </c>
      <c r="AQ230" s="513" t="inlineStr">
        <is>
          <t>A-M510</t>
        </is>
      </c>
      <c r="AR230" s="513" t="inlineStr">
        <is>
          <t>1CP</t>
        </is>
      </c>
      <c r="AS230" s="515" t="n"/>
      <c r="AT230" s="525" t="n"/>
    </row>
    <row r="231" ht="12.75" customHeight="1" s="667">
      <c r="B231" s="509">
        <f>B230+1</f>
        <v/>
      </c>
      <c r="C231" s="510" t="inlineStr">
        <is>
          <t>61073o</t>
        </is>
      </c>
      <c r="D231" s="699" t="n">
        <v>61073</v>
      </c>
      <c r="E231" s="511">
        <f>IF(D231="","",IFERROR(VLOOKUP(D231,CCN_Library!$A$4:$B$13,2,FALSE),"NOT IN LIBRARY"))</f>
        <v/>
      </c>
      <c r="F231" s="538">
        <f>LEFT(H231,6)</f>
        <v/>
      </c>
      <c r="G231" s="513" t="inlineStr">
        <is>
          <t>E</t>
        </is>
      </c>
      <c r="H231" s="513" t="inlineStr">
        <is>
          <t>M2826101553</t>
        </is>
      </c>
      <c r="I231" s="513" t="inlineStr">
        <is>
          <t>FLD MED TECH</t>
        </is>
      </c>
      <c r="J231" s="513" t="inlineStr">
        <is>
          <t>HM1</t>
        </is>
      </c>
      <c r="K231" s="514" t="inlineStr">
        <is>
          <t>L03A</t>
        </is>
      </c>
      <c r="L231" s="513" t="inlineStr">
        <is>
          <t>L03A</t>
        </is>
      </c>
      <c r="M231" s="513" t="inlineStr">
        <is>
          <t>N</t>
        </is>
      </c>
      <c r="N231" s="513" t="inlineStr">
        <is>
          <t>E</t>
        </is>
      </c>
      <c r="O231" s="513" t="inlineStr">
        <is>
          <t>A</t>
        </is>
      </c>
      <c r="P231" s="513" t="inlineStr">
        <is>
          <t>A</t>
        </is>
      </c>
      <c r="Q231" s="515" t="n"/>
      <c r="R231" s="513" t="inlineStr">
        <is>
          <t>U</t>
        </is>
      </c>
      <c r="S231" s="513" t="inlineStr">
        <is>
          <t>P</t>
        </is>
      </c>
      <c r="T231" s="515" t="n"/>
      <c r="U231" s="1761" t="n">
        <v>0</v>
      </c>
      <c r="V231" s="1761" t="n">
        <v>0</v>
      </c>
      <c r="W231" s="1761" t="n">
        <v>0</v>
      </c>
      <c r="X231" s="1761" t="n">
        <v>0</v>
      </c>
      <c r="Y231" s="1761" t="n">
        <v>0</v>
      </c>
      <c r="Z231" s="1761" t="n">
        <v>0</v>
      </c>
      <c r="AA231" s="1761" t="n">
        <v>1</v>
      </c>
      <c r="AB231" s="1761" t="n">
        <v>0</v>
      </c>
      <c r="AC231" s="1761" t="n">
        <v>0</v>
      </c>
      <c r="AD231" s="1761" t="n">
        <v>0</v>
      </c>
      <c r="AE231" s="1761" t="n">
        <v>0</v>
      </c>
      <c r="AF231" s="1761" t="n">
        <v>0</v>
      </c>
      <c r="AG231" s="1761" t="n">
        <v>0</v>
      </c>
      <c r="AH231" s="1761" t="n">
        <v>0</v>
      </c>
      <c r="AI231" s="1761" t="n">
        <v>0</v>
      </c>
      <c r="AJ231" s="1761" t="n">
        <v>0</v>
      </c>
      <c r="AK231" s="1761" t="n">
        <v>0</v>
      </c>
      <c r="AL231" s="1761" t="n">
        <v>0</v>
      </c>
      <c r="AM231" s="1761" t="n">
        <v>0</v>
      </c>
      <c r="AN231" s="515" t="n"/>
      <c r="AO231" s="515" t="n"/>
      <c r="AP231" s="513" t="inlineStr">
        <is>
          <t>1</t>
        </is>
      </c>
      <c r="AQ231" s="513" t="inlineStr">
        <is>
          <t>A-M510</t>
        </is>
      </c>
      <c r="AR231" s="513" t="inlineStr">
        <is>
          <t>1CP</t>
        </is>
      </c>
      <c r="AS231" s="515" t="n"/>
      <c r="AT231" s="517" t="n"/>
    </row>
    <row r="232" ht="12.75" customHeight="1" s="667">
      <c r="B232" s="509">
        <f>B231+1</f>
        <v/>
      </c>
      <c r="C232" s="510" t="inlineStr">
        <is>
          <t>61073c</t>
        </is>
      </c>
      <c r="D232" s="699" t="n">
        <v>61073</v>
      </c>
      <c r="E232" s="511">
        <f>IF(D232="","",IFERROR(VLOOKUP(D232,CCN_Library!$A$4:$B$13,2,FALSE),"NOT IN LIBRARY"))</f>
        <v/>
      </c>
      <c r="F232" s="538">
        <f>LEFT(H232,6)</f>
        <v/>
      </c>
      <c r="G232" s="513" t="inlineStr">
        <is>
          <t>E</t>
        </is>
      </c>
      <c r="H232" s="513" t="inlineStr">
        <is>
          <t>M2826101555</t>
        </is>
      </c>
      <c r="I232" s="513" t="inlineStr">
        <is>
          <t>FLD MED TECH</t>
        </is>
      </c>
      <c r="J232" s="513" t="inlineStr">
        <is>
          <t>HM2</t>
        </is>
      </c>
      <c r="K232" s="514" t="inlineStr">
        <is>
          <t>L03A</t>
        </is>
      </c>
      <c r="L232" s="513" t="inlineStr">
        <is>
          <t>L03A</t>
        </is>
      </c>
      <c r="M232" s="513" t="inlineStr">
        <is>
          <t>N</t>
        </is>
      </c>
      <c r="N232" s="513" t="inlineStr">
        <is>
          <t>E</t>
        </is>
      </c>
      <c r="O232" s="513" t="inlineStr">
        <is>
          <t>A</t>
        </is>
      </c>
      <c r="P232" s="513" t="inlineStr">
        <is>
          <t>A</t>
        </is>
      </c>
      <c r="Q232" s="515" t="n"/>
      <c r="R232" s="513" t="inlineStr">
        <is>
          <t>U</t>
        </is>
      </c>
      <c r="S232" s="513" t="inlineStr">
        <is>
          <t>C</t>
        </is>
      </c>
      <c r="T232" s="515" t="n"/>
      <c r="U232" s="1761" t="n">
        <v>0</v>
      </c>
      <c r="V232" s="1761" t="n">
        <v>0</v>
      </c>
      <c r="W232" s="1761" t="n">
        <v>0</v>
      </c>
      <c r="X232" s="1761" t="n">
        <v>0</v>
      </c>
      <c r="Y232" s="1761" t="n">
        <v>0</v>
      </c>
      <c r="Z232" s="1761" t="n">
        <v>0</v>
      </c>
      <c r="AA232" s="1761" t="n">
        <v>1</v>
      </c>
      <c r="AB232" s="1761" t="n">
        <v>0</v>
      </c>
      <c r="AC232" s="1761" t="n">
        <v>0</v>
      </c>
      <c r="AD232" s="1761" t="n">
        <v>0</v>
      </c>
      <c r="AE232" s="1761" t="n">
        <v>0</v>
      </c>
      <c r="AF232" s="1761" t="n">
        <v>0</v>
      </c>
      <c r="AG232" s="1761" t="n">
        <v>0</v>
      </c>
      <c r="AH232" s="1761" t="n">
        <v>0</v>
      </c>
      <c r="AI232" s="1761" t="n">
        <v>0</v>
      </c>
      <c r="AJ232" s="1761" t="n">
        <v>0</v>
      </c>
      <c r="AK232" s="1761" t="n">
        <v>0</v>
      </c>
      <c r="AL232" s="1761" t="n">
        <v>0</v>
      </c>
      <c r="AM232" s="1761" t="n">
        <v>0</v>
      </c>
      <c r="AN232" s="515" t="n"/>
      <c r="AO232" s="515" t="n"/>
      <c r="AP232" s="513" t="inlineStr">
        <is>
          <t>1</t>
        </is>
      </c>
      <c r="AQ232" s="513" t="inlineStr">
        <is>
          <t>A-M510</t>
        </is>
      </c>
      <c r="AR232" s="513" t="inlineStr">
        <is>
          <t>1CP</t>
        </is>
      </c>
      <c r="AS232" s="515" t="n"/>
      <c r="AT232" s="517" t="n"/>
    </row>
    <row r="233" ht="12.75" customHeight="1" s="667">
      <c r="B233" s="509">
        <f>B232+1</f>
        <v/>
      </c>
      <c r="C233" s="510" t="inlineStr">
        <is>
          <t>61073c</t>
        </is>
      </c>
      <c r="D233" s="699" t="n">
        <v>61073</v>
      </c>
      <c r="E233" s="511">
        <f>IF(D233="","",IFERROR(VLOOKUP(D233,CCN_Library!$A$4:$B$13,2,FALSE),"NOT IN LIBRARY"))</f>
        <v/>
      </c>
      <c r="F233" s="538">
        <f>LEFT(H233,6)</f>
        <v/>
      </c>
      <c r="G233" s="513" t="inlineStr">
        <is>
          <t>E</t>
        </is>
      </c>
      <c r="H233" s="513" t="inlineStr">
        <is>
          <t>M2826101554</t>
        </is>
      </c>
      <c r="I233" s="513" t="inlineStr">
        <is>
          <t>FLD MED TECH</t>
        </is>
      </c>
      <c r="J233" s="513" t="inlineStr">
        <is>
          <t>HN</t>
        </is>
      </c>
      <c r="K233" s="514" t="inlineStr">
        <is>
          <t>L03A</t>
        </is>
      </c>
      <c r="L233" s="513" t="inlineStr">
        <is>
          <t>L03A</t>
        </is>
      </c>
      <c r="M233" s="513" t="inlineStr">
        <is>
          <t>N</t>
        </is>
      </c>
      <c r="N233" s="513" t="inlineStr">
        <is>
          <t>E</t>
        </is>
      </c>
      <c r="O233" s="513" t="inlineStr">
        <is>
          <t>A</t>
        </is>
      </c>
      <c r="P233" s="513" t="inlineStr">
        <is>
          <t>A</t>
        </is>
      </c>
      <c r="Q233" s="515" t="n"/>
      <c r="R233" s="513" t="inlineStr">
        <is>
          <t>U</t>
        </is>
      </c>
      <c r="S233" s="513" t="inlineStr">
        <is>
          <t>C</t>
        </is>
      </c>
      <c r="T233" s="515" t="n"/>
      <c r="U233" s="1761" t="n">
        <v>0</v>
      </c>
      <c r="V233" s="1761" t="n">
        <v>0</v>
      </c>
      <c r="W233" s="1761" t="n">
        <v>0</v>
      </c>
      <c r="X233" s="1761" t="n">
        <v>0</v>
      </c>
      <c r="Y233" s="1761" t="n">
        <v>0</v>
      </c>
      <c r="Z233" s="1761" t="n">
        <v>0</v>
      </c>
      <c r="AA233" s="1761" t="n">
        <v>1</v>
      </c>
      <c r="AB233" s="1761" t="n">
        <v>0</v>
      </c>
      <c r="AC233" s="1761" t="n">
        <v>0</v>
      </c>
      <c r="AD233" s="1761" t="n">
        <v>0</v>
      </c>
      <c r="AE233" s="1761" t="n">
        <v>0</v>
      </c>
      <c r="AF233" s="1761" t="n">
        <v>0</v>
      </c>
      <c r="AG233" s="1761" t="n">
        <v>0</v>
      </c>
      <c r="AH233" s="1761" t="n">
        <v>0</v>
      </c>
      <c r="AI233" s="1761" t="n">
        <v>0</v>
      </c>
      <c r="AJ233" s="1761" t="n">
        <v>0</v>
      </c>
      <c r="AK233" s="1761" t="n">
        <v>0</v>
      </c>
      <c r="AL233" s="1761" t="n">
        <v>0</v>
      </c>
      <c r="AM233" s="1761" t="n">
        <v>0</v>
      </c>
      <c r="AN233" s="515" t="n"/>
      <c r="AO233" s="515" t="n"/>
      <c r="AP233" s="513" t="inlineStr">
        <is>
          <t>1</t>
        </is>
      </c>
      <c r="AQ233" s="513" t="inlineStr">
        <is>
          <t>A-M510</t>
        </is>
      </c>
      <c r="AR233" s="513" t="inlineStr">
        <is>
          <t>1CP</t>
        </is>
      </c>
      <c r="AS233" s="515" t="n"/>
      <c r="AT233" s="517" t="n"/>
    </row>
    <row r="234" ht="12.75" customHeight="1" s="667">
      <c r="B234" s="509">
        <f>B233+1</f>
        <v/>
      </c>
      <c r="C234" s="510" t="inlineStr">
        <is>
          <t>61073c</t>
        </is>
      </c>
      <c r="D234" s="699" t="n">
        <v>61073</v>
      </c>
      <c r="E234" s="511">
        <f>IF(D234="","",IFERROR(VLOOKUP(D234,CCN_Library!$A$4:$B$13,2,FALSE),"NOT IN LIBRARY"))</f>
        <v/>
      </c>
      <c r="F234" s="538">
        <f>LEFT(H234,6)</f>
        <v/>
      </c>
      <c r="G234" s="513" t="inlineStr">
        <is>
          <t>E</t>
        </is>
      </c>
      <c r="H234" s="513" t="inlineStr">
        <is>
          <t>M2826101560</t>
        </is>
      </c>
      <c r="I234" s="513" t="inlineStr">
        <is>
          <t>FLD MED TECH</t>
        </is>
      </c>
      <c r="J234" s="513" t="inlineStr">
        <is>
          <t>HN</t>
        </is>
      </c>
      <c r="K234" s="514" t="inlineStr">
        <is>
          <t>L03A</t>
        </is>
      </c>
      <c r="L234" s="513" t="inlineStr">
        <is>
          <t>L03A</t>
        </is>
      </c>
      <c r="M234" s="513" t="inlineStr">
        <is>
          <t>N</t>
        </is>
      </c>
      <c r="N234" s="513" t="inlineStr">
        <is>
          <t>E</t>
        </is>
      </c>
      <c r="O234" s="513" t="inlineStr">
        <is>
          <t>A</t>
        </is>
      </c>
      <c r="P234" s="513" t="inlineStr">
        <is>
          <t>A</t>
        </is>
      </c>
      <c r="Q234" s="515" t="n"/>
      <c r="R234" s="513" t="inlineStr">
        <is>
          <t>U</t>
        </is>
      </c>
      <c r="S234" s="513" t="inlineStr">
        <is>
          <t>C</t>
        </is>
      </c>
      <c r="T234" s="515" t="n"/>
      <c r="U234" s="1761" t="n">
        <v>0</v>
      </c>
      <c r="V234" s="1761" t="n">
        <v>0</v>
      </c>
      <c r="W234" s="1761" t="n">
        <v>0</v>
      </c>
      <c r="X234" s="1761" t="n">
        <v>0</v>
      </c>
      <c r="Y234" s="1761" t="n">
        <v>0</v>
      </c>
      <c r="Z234" s="1761" t="n">
        <v>0</v>
      </c>
      <c r="AA234" s="1761" t="n">
        <v>1</v>
      </c>
      <c r="AB234" s="1761" t="n">
        <v>0</v>
      </c>
      <c r="AC234" s="1761" t="n">
        <v>0</v>
      </c>
      <c r="AD234" s="1761" t="n">
        <v>0</v>
      </c>
      <c r="AE234" s="1761" t="n">
        <v>0</v>
      </c>
      <c r="AF234" s="1761" t="n">
        <v>0</v>
      </c>
      <c r="AG234" s="1761" t="n">
        <v>0</v>
      </c>
      <c r="AH234" s="1761" t="n">
        <v>0</v>
      </c>
      <c r="AI234" s="1761" t="n">
        <v>0</v>
      </c>
      <c r="AJ234" s="1761" t="n">
        <v>0</v>
      </c>
      <c r="AK234" s="1761" t="n">
        <v>0</v>
      </c>
      <c r="AL234" s="1761" t="n">
        <v>0</v>
      </c>
      <c r="AM234" s="1761" t="n">
        <v>0</v>
      </c>
      <c r="AN234" s="515" t="n"/>
      <c r="AO234" s="515" t="n"/>
      <c r="AP234" s="513" t="inlineStr">
        <is>
          <t>1</t>
        </is>
      </c>
      <c r="AQ234" s="513" t="inlineStr">
        <is>
          <t>A-M510</t>
        </is>
      </c>
      <c r="AR234" s="513" t="inlineStr">
        <is>
          <t>1CP</t>
        </is>
      </c>
      <c r="AS234" s="515" t="n"/>
      <c r="AT234" s="517" t="n"/>
    </row>
    <row r="235" ht="12.75" customHeight="1" s="667">
      <c r="B235" s="509">
        <f>B234+1</f>
        <v/>
      </c>
      <c r="C235" s="510" t="inlineStr">
        <is>
          <t>61073c</t>
        </is>
      </c>
      <c r="D235" s="699" t="n">
        <v>61073</v>
      </c>
      <c r="E235" s="511">
        <f>IF(D235="","",IFERROR(VLOOKUP(D235,CCN_Library!$A$4:$B$13,2,FALSE),"NOT IN LIBRARY"))</f>
        <v/>
      </c>
      <c r="F235" s="538">
        <f>LEFT(H235,6)</f>
        <v/>
      </c>
      <c r="G235" s="513" t="inlineStr">
        <is>
          <t>E</t>
        </is>
      </c>
      <c r="H235" s="513" t="inlineStr">
        <is>
          <t>M2826101557</t>
        </is>
      </c>
      <c r="I235" s="513" t="inlineStr">
        <is>
          <t>FLD MED TECH</t>
        </is>
      </c>
      <c r="J235" s="513" t="inlineStr">
        <is>
          <t>HM2</t>
        </is>
      </c>
      <c r="K235" s="514" t="inlineStr">
        <is>
          <t>L03A</t>
        </is>
      </c>
      <c r="L235" s="513" t="inlineStr">
        <is>
          <t>L03A</t>
        </is>
      </c>
      <c r="M235" s="513" t="inlineStr">
        <is>
          <t>N</t>
        </is>
      </c>
      <c r="N235" s="513" t="inlineStr">
        <is>
          <t>E</t>
        </is>
      </c>
      <c r="O235" s="513" t="inlineStr">
        <is>
          <t>A</t>
        </is>
      </c>
      <c r="P235" s="513" t="inlineStr">
        <is>
          <t>A</t>
        </is>
      </c>
      <c r="Q235" s="515" t="n"/>
      <c r="R235" s="513" t="inlineStr">
        <is>
          <t>U</t>
        </is>
      </c>
      <c r="S235" s="513" t="inlineStr">
        <is>
          <t>C</t>
        </is>
      </c>
      <c r="T235" s="515" t="n"/>
      <c r="U235" s="1761" t="n">
        <v>0</v>
      </c>
      <c r="V235" s="1761" t="n">
        <v>0</v>
      </c>
      <c r="W235" s="1761" t="n">
        <v>0</v>
      </c>
      <c r="X235" s="1761" t="n">
        <v>0</v>
      </c>
      <c r="Y235" s="1761" t="n">
        <v>0</v>
      </c>
      <c r="Z235" s="1761" t="n">
        <v>0</v>
      </c>
      <c r="AA235" s="1761" t="n">
        <v>1</v>
      </c>
      <c r="AB235" s="1761" t="n">
        <v>0</v>
      </c>
      <c r="AC235" s="1761" t="n">
        <v>0</v>
      </c>
      <c r="AD235" s="1761" t="n">
        <v>0</v>
      </c>
      <c r="AE235" s="1761" t="n">
        <v>0</v>
      </c>
      <c r="AF235" s="1761" t="n">
        <v>0</v>
      </c>
      <c r="AG235" s="1761" t="n">
        <v>0</v>
      </c>
      <c r="AH235" s="1761" t="n">
        <v>0</v>
      </c>
      <c r="AI235" s="1761" t="n">
        <v>0</v>
      </c>
      <c r="AJ235" s="1761" t="n">
        <v>0</v>
      </c>
      <c r="AK235" s="1761" t="n">
        <v>0</v>
      </c>
      <c r="AL235" s="1761" t="n">
        <v>0</v>
      </c>
      <c r="AM235" s="1761" t="n">
        <v>0</v>
      </c>
      <c r="AN235" s="515" t="n"/>
      <c r="AO235" s="515" t="n"/>
      <c r="AP235" s="513" t="inlineStr">
        <is>
          <t>1</t>
        </is>
      </c>
      <c r="AQ235" s="513" t="inlineStr">
        <is>
          <t>A-M510</t>
        </is>
      </c>
      <c r="AR235" s="513" t="inlineStr">
        <is>
          <t>1CP</t>
        </is>
      </c>
      <c r="AS235" s="515" t="n"/>
      <c r="AT235" s="517" t="n"/>
    </row>
    <row r="236" ht="12.75" customHeight="1" s="667">
      <c r="B236" s="509">
        <f>B235+1</f>
        <v/>
      </c>
      <c r="C236" s="510" t="inlineStr">
        <is>
          <t>61073c</t>
        </is>
      </c>
      <c r="D236" s="699" t="n">
        <v>61073</v>
      </c>
      <c r="E236" s="511">
        <f>IF(D236="","",IFERROR(VLOOKUP(D236,CCN_Library!$A$4:$B$13,2,FALSE),"NOT IN LIBRARY"))</f>
        <v/>
      </c>
      <c r="F236" s="538">
        <f>LEFT(H236,6)</f>
        <v/>
      </c>
      <c r="G236" s="513" t="inlineStr">
        <is>
          <t>E</t>
        </is>
      </c>
      <c r="H236" s="513" t="inlineStr">
        <is>
          <t>M2826101558</t>
        </is>
      </c>
      <c r="I236" s="513" t="inlineStr">
        <is>
          <t>FLD MED TECH</t>
        </is>
      </c>
      <c r="J236" s="513" t="inlineStr">
        <is>
          <t>HN</t>
        </is>
      </c>
      <c r="K236" s="514" t="inlineStr">
        <is>
          <t>L03A</t>
        </is>
      </c>
      <c r="L236" s="513" t="inlineStr">
        <is>
          <t>L03A</t>
        </is>
      </c>
      <c r="M236" s="513" t="inlineStr">
        <is>
          <t>N</t>
        </is>
      </c>
      <c r="N236" s="513" t="inlineStr">
        <is>
          <t>E</t>
        </is>
      </c>
      <c r="O236" s="513" t="inlineStr">
        <is>
          <t>A</t>
        </is>
      </c>
      <c r="P236" s="513" t="inlineStr">
        <is>
          <t>A</t>
        </is>
      </c>
      <c r="Q236" s="515" t="n"/>
      <c r="R236" s="513" t="inlineStr">
        <is>
          <t>U</t>
        </is>
      </c>
      <c r="S236" s="513" t="inlineStr">
        <is>
          <t>C</t>
        </is>
      </c>
      <c r="T236" s="515" t="n"/>
      <c r="U236" s="1761" t="n">
        <v>0</v>
      </c>
      <c r="V236" s="1761" t="n">
        <v>0</v>
      </c>
      <c r="W236" s="1761" t="n">
        <v>0</v>
      </c>
      <c r="X236" s="1761" t="n">
        <v>0</v>
      </c>
      <c r="Y236" s="1761" t="n">
        <v>0</v>
      </c>
      <c r="Z236" s="1761" t="n">
        <v>0</v>
      </c>
      <c r="AA236" s="1761" t="n">
        <v>1</v>
      </c>
      <c r="AB236" s="1761" t="n">
        <v>0</v>
      </c>
      <c r="AC236" s="1761" t="n">
        <v>0</v>
      </c>
      <c r="AD236" s="1761" t="n">
        <v>0</v>
      </c>
      <c r="AE236" s="1761" t="n">
        <v>0</v>
      </c>
      <c r="AF236" s="1761" t="n">
        <v>0</v>
      </c>
      <c r="AG236" s="1761" t="n">
        <v>0</v>
      </c>
      <c r="AH236" s="1761" t="n">
        <v>0</v>
      </c>
      <c r="AI236" s="1761" t="n">
        <v>0</v>
      </c>
      <c r="AJ236" s="1761" t="n">
        <v>0</v>
      </c>
      <c r="AK236" s="1761" t="n">
        <v>0</v>
      </c>
      <c r="AL236" s="1761" t="n">
        <v>0</v>
      </c>
      <c r="AM236" s="1761" t="n">
        <v>0</v>
      </c>
      <c r="AN236" s="515" t="n"/>
      <c r="AO236" s="515" t="n"/>
      <c r="AP236" s="513" t="inlineStr">
        <is>
          <t>1</t>
        </is>
      </c>
      <c r="AQ236" s="513" t="inlineStr">
        <is>
          <t>A-M510</t>
        </is>
      </c>
      <c r="AR236" s="513" t="inlineStr">
        <is>
          <t>1CP</t>
        </is>
      </c>
      <c r="AS236" s="515" t="n"/>
      <c r="AT236" s="517" t="n"/>
    </row>
    <row r="237" ht="12.75" customHeight="1" s="667">
      <c r="B237" s="509">
        <f>B236+1</f>
        <v/>
      </c>
      <c r="C237" s="510" t="inlineStr">
        <is>
          <t>61073c</t>
        </is>
      </c>
      <c r="D237" s="699" t="n">
        <v>61073</v>
      </c>
      <c r="E237" s="511">
        <f>IF(D237="","",IFERROR(VLOOKUP(D237,CCN_Library!$A$4:$B$13,2,FALSE),"NOT IN LIBRARY"))</f>
        <v/>
      </c>
      <c r="F237" s="538">
        <f>LEFT(H237,6)</f>
        <v/>
      </c>
      <c r="G237" s="513" t="inlineStr">
        <is>
          <t>E</t>
        </is>
      </c>
      <c r="H237" s="513" t="inlineStr">
        <is>
          <t>M2826101559</t>
        </is>
      </c>
      <c r="I237" s="513" t="inlineStr">
        <is>
          <t>FLD MED TECH</t>
        </is>
      </c>
      <c r="J237" s="513" t="inlineStr">
        <is>
          <t>HN</t>
        </is>
      </c>
      <c r="K237" s="514" t="inlineStr">
        <is>
          <t>L03A</t>
        </is>
      </c>
      <c r="L237" s="513" t="inlineStr">
        <is>
          <t>L03A</t>
        </is>
      </c>
      <c r="M237" s="513" t="inlineStr">
        <is>
          <t>N</t>
        </is>
      </c>
      <c r="N237" s="513" t="inlineStr">
        <is>
          <t>E</t>
        </is>
      </c>
      <c r="O237" s="513" t="inlineStr">
        <is>
          <t>A</t>
        </is>
      </c>
      <c r="P237" s="513" t="inlineStr">
        <is>
          <t>A</t>
        </is>
      </c>
      <c r="Q237" s="515" t="n"/>
      <c r="R237" s="513" t="inlineStr">
        <is>
          <t>U</t>
        </is>
      </c>
      <c r="S237" s="513" t="inlineStr">
        <is>
          <t>C</t>
        </is>
      </c>
      <c r="T237" s="515" t="n"/>
      <c r="U237" s="1761" t="n">
        <v>0</v>
      </c>
      <c r="V237" s="1761" t="n">
        <v>0</v>
      </c>
      <c r="W237" s="1761" t="n">
        <v>0</v>
      </c>
      <c r="X237" s="1761" t="n">
        <v>0</v>
      </c>
      <c r="Y237" s="1761" t="n">
        <v>0</v>
      </c>
      <c r="Z237" s="1761" t="n">
        <v>0</v>
      </c>
      <c r="AA237" s="1761" t="n">
        <v>1</v>
      </c>
      <c r="AB237" s="1761" t="n">
        <v>0</v>
      </c>
      <c r="AC237" s="1761" t="n">
        <v>0</v>
      </c>
      <c r="AD237" s="1761" t="n">
        <v>0</v>
      </c>
      <c r="AE237" s="1761" t="n">
        <v>0</v>
      </c>
      <c r="AF237" s="1761" t="n">
        <v>0</v>
      </c>
      <c r="AG237" s="1761" t="n">
        <v>0</v>
      </c>
      <c r="AH237" s="1761" t="n">
        <v>0</v>
      </c>
      <c r="AI237" s="1761" t="n">
        <v>0</v>
      </c>
      <c r="AJ237" s="1761" t="n">
        <v>0</v>
      </c>
      <c r="AK237" s="1761" t="n">
        <v>0</v>
      </c>
      <c r="AL237" s="1761" t="n">
        <v>0</v>
      </c>
      <c r="AM237" s="1761" t="n">
        <v>0</v>
      </c>
      <c r="AN237" s="515" t="n"/>
      <c r="AO237" s="515" t="n"/>
      <c r="AP237" s="513" t="inlineStr">
        <is>
          <t>1</t>
        </is>
      </c>
      <c r="AQ237" s="513" t="inlineStr">
        <is>
          <t>A-M510</t>
        </is>
      </c>
      <c r="AR237" s="513" t="inlineStr">
        <is>
          <t>1CP</t>
        </is>
      </c>
      <c r="AS237" s="515" t="n"/>
      <c r="AT237" s="517" t="n"/>
    </row>
    <row r="238" ht="12.75" customHeight="1" s="667">
      <c r="B238" s="509">
        <f>B237+1</f>
        <v/>
      </c>
      <c r="C238" s="510" t="inlineStr">
        <is>
          <t>61073c</t>
        </is>
      </c>
      <c r="D238" s="699" t="n">
        <v>61073</v>
      </c>
      <c r="E238" s="511">
        <f>IF(D238="","",IFERROR(VLOOKUP(D238,CCN_Library!$A$4:$B$13,2,FALSE),"NOT IN LIBRARY"))</f>
        <v/>
      </c>
      <c r="F238" s="538">
        <f>LEFT(H238,6)</f>
        <v/>
      </c>
      <c r="G238" s="513" t="inlineStr">
        <is>
          <t>E</t>
        </is>
      </c>
      <c r="H238" s="513" t="inlineStr">
        <is>
          <t>M2826101561</t>
        </is>
      </c>
      <c r="I238" s="513" t="inlineStr">
        <is>
          <t>FLD MED TECH</t>
        </is>
      </c>
      <c r="J238" s="513" t="inlineStr">
        <is>
          <t>HN</t>
        </is>
      </c>
      <c r="K238" s="514" t="inlineStr">
        <is>
          <t>L03A</t>
        </is>
      </c>
      <c r="L238" s="513" t="inlineStr">
        <is>
          <t>L03A</t>
        </is>
      </c>
      <c r="M238" s="513" t="inlineStr">
        <is>
          <t>N</t>
        </is>
      </c>
      <c r="N238" s="513" t="inlineStr">
        <is>
          <t>E</t>
        </is>
      </c>
      <c r="O238" s="513" t="inlineStr">
        <is>
          <t>A</t>
        </is>
      </c>
      <c r="P238" s="513" t="inlineStr">
        <is>
          <t>A</t>
        </is>
      </c>
      <c r="Q238" s="515" t="n"/>
      <c r="R238" s="513" t="inlineStr">
        <is>
          <t>U</t>
        </is>
      </c>
      <c r="S238" s="513" t="inlineStr">
        <is>
          <t>C</t>
        </is>
      </c>
      <c r="T238" s="515" t="n"/>
      <c r="U238" s="1761" t="n">
        <v>0</v>
      </c>
      <c r="V238" s="1761" t="n">
        <v>0</v>
      </c>
      <c r="W238" s="1761" t="n">
        <v>0</v>
      </c>
      <c r="X238" s="1761" t="n">
        <v>0</v>
      </c>
      <c r="Y238" s="1761" t="n">
        <v>0</v>
      </c>
      <c r="Z238" s="1761" t="n">
        <v>0</v>
      </c>
      <c r="AA238" s="1761" t="n">
        <v>1</v>
      </c>
      <c r="AB238" s="1761" t="n">
        <v>0</v>
      </c>
      <c r="AC238" s="1761" t="n">
        <v>0</v>
      </c>
      <c r="AD238" s="1761" t="n">
        <v>0</v>
      </c>
      <c r="AE238" s="1761" t="n">
        <v>0</v>
      </c>
      <c r="AF238" s="1761" t="n">
        <v>0</v>
      </c>
      <c r="AG238" s="1761" t="n">
        <v>0</v>
      </c>
      <c r="AH238" s="1761" t="n">
        <v>0</v>
      </c>
      <c r="AI238" s="1761" t="n">
        <v>0</v>
      </c>
      <c r="AJ238" s="1761" t="n">
        <v>0</v>
      </c>
      <c r="AK238" s="1761" t="n">
        <v>0</v>
      </c>
      <c r="AL238" s="1761" t="n">
        <v>0</v>
      </c>
      <c r="AM238" s="1761" t="n">
        <v>0</v>
      </c>
      <c r="AN238" s="515" t="n"/>
      <c r="AO238" s="515" t="n"/>
      <c r="AP238" s="513" t="inlineStr">
        <is>
          <t>1</t>
        </is>
      </c>
      <c r="AQ238" s="513" t="inlineStr">
        <is>
          <t>A-M510</t>
        </is>
      </c>
      <c r="AR238" s="513" t="inlineStr">
        <is>
          <t>1CP</t>
        </is>
      </c>
      <c r="AS238" s="515" t="n"/>
      <c r="AT238" s="517" t="n"/>
    </row>
    <row r="239" ht="12.75" customHeight="1" s="667">
      <c r="B239" s="709">
        <f>B238+1</f>
        <v/>
      </c>
      <c r="C239" s="701" t="inlineStr">
        <is>
          <t>61073o</t>
        </is>
      </c>
      <c r="D239" s="519" t="n">
        <v>61073</v>
      </c>
      <c r="E239" s="519" t="n"/>
      <c r="F239" s="520">
        <f>LEFT(H239,6)</f>
        <v/>
      </c>
      <c r="G239" s="521" t="inlineStr">
        <is>
          <t>C</t>
        </is>
      </c>
      <c r="H239" s="521" t="inlineStr">
        <is>
          <t>M2826101490</t>
        </is>
      </c>
      <c r="I239" s="521" t="inlineStr">
        <is>
          <t>SURGICAL PLATOON 2 (DS CLR)</t>
        </is>
      </c>
      <c r="J239" s="522" t="n"/>
      <c r="K239" s="522" t="n"/>
      <c r="L239" s="522" t="n"/>
      <c r="M239" s="522" t="n"/>
      <c r="N239" s="522" t="n"/>
      <c r="O239" s="522" t="n"/>
      <c r="P239" s="522" t="n"/>
      <c r="Q239" s="522" t="n"/>
      <c r="R239" s="522" t="n"/>
      <c r="S239" s="522" t="n"/>
      <c r="T239" s="522" t="n"/>
      <c r="U239" s="1762" t="n">
        <v>0</v>
      </c>
      <c r="V239" s="1762" t="n">
        <v>0</v>
      </c>
      <c r="W239" s="1762" t="n">
        <v>0</v>
      </c>
      <c r="X239" s="1762" t="n">
        <v>0</v>
      </c>
      <c r="Y239" s="1762" t="n">
        <v>0</v>
      </c>
      <c r="Z239" s="1762" t="n">
        <v>0</v>
      </c>
      <c r="AA239" s="1762" t="n">
        <v>0</v>
      </c>
      <c r="AB239" s="1762" t="n">
        <v>0</v>
      </c>
      <c r="AC239" s="1762" t="n">
        <v>0</v>
      </c>
      <c r="AD239" s="1762" t="n">
        <v>0</v>
      </c>
      <c r="AE239" s="1762" t="n">
        <v>0</v>
      </c>
      <c r="AF239" s="1762" t="n">
        <v>0</v>
      </c>
      <c r="AG239" s="1762" t="n">
        <v>0</v>
      </c>
      <c r="AH239" s="1762" t="n">
        <v>0</v>
      </c>
      <c r="AI239" s="1762" t="n">
        <v>0</v>
      </c>
      <c r="AJ239" s="1762" t="n">
        <v>0</v>
      </c>
      <c r="AK239" s="1762" t="n">
        <v>0</v>
      </c>
      <c r="AL239" s="1762" t="n">
        <v>0</v>
      </c>
      <c r="AM239" s="1762" t="n">
        <v>0</v>
      </c>
      <c r="AN239" s="522" t="n"/>
      <c r="AO239" s="522" t="n"/>
      <c r="AP239" s="522" t="n"/>
      <c r="AQ239" s="522" t="n"/>
      <c r="AR239" s="522" t="n"/>
      <c r="AS239" s="522" t="n"/>
      <c r="AT239" s="524" t="n"/>
    </row>
    <row r="240" ht="12.75" customHeight="1" s="667">
      <c r="B240" s="709">
        <f>B239+1</f>
        <v/>
      </c>
      <c r="C240" s="701" t="inlineStr">
        <is>
          <t>61073o</t>
        </is>
      </c>
      <c r="D240" s="519" t="n">
        <v>61073</v>
      </c>
      <c r="E240" s="519" t="n"/>
      <c r="F240" s="520">
        <f>LEFT(H240,6)</f>
        <v/>
      </c>
      <c r="G240" s="521" t="inlineStr">
        <is>
          <t>D</t>
        </is>
      </c>
      <c r="H240" s="521" t="inlineStr">
        <is>
          <t>M2826101160</t>
        </is>
      </c>
      <c r="I240" s="521" t="inlineStr">
        <is>
          <t>FRSS TEAM 2</t>
        </is>
      </c>
      <c r="J240" s="522" t="n"/>
      <c r="K240" s="522" t="n"/>
      <c r="L240" s="522" t="n"/>
      <c r="M240" s="522" t="n"/>
      <c r="N240" s="522" t="n"/>
      <c r="O240" s="522" t="n"/>
      <c r="P240" s="522" t="n"/>
      <c r="Q240" s="522" t="n"/>
      <c r="R240" s="522" t="n"/>
      <c r="S240" s="522" t="n"/>
      <c r="T240" s="522" t="n"/>
      <c r="U240" s="1762" t="n">
        <v>0</v>
      </c>
      <c r="V240" s="1762" t="n">
        <v>0</v>
      </c>
      <c r="W240" s="1762" t="n">
        <v>0</v>
      </c>
      <c r="X240" s="1762" t="n">
        <v>0</v>
      </c>
      <c r="Y240" s="1762" t="n">
        <v>0</v>
      </c>
      <c r="Z240" s="1762" t="n">
        <v>0</v>
      </c>
      <c r="AA240" s="1762" t="n">
        <v>0</v>
      </c>
      <c r="AB240" s="1762" t="n">
        <v>0</v>
      </c>
      <c r="AC240" s="1762" t="n">
        <v>0</v>
      </c>
      <c r="AD240" s="1762" t="n">
        <v>0</v>
      </c>
      <c r="AE240" s="1762" t="n">
        <v>0</v>
      </c>
      <c r="AF240" s="1762" t="n">
        <v>0</v>
      </c>
      <c r="AG240" s="1762" t="n">
        <v>0</v>
      </c>
      <c r="AH240" s="1762" t="n">
        <v>0</v>
      </c>
      <c r="AI240" s="1762" t="n">
        <v>0</v>
      </c>
      <c r="AJ240" s="1762" t="n">
        <v>0</v>
      </c>
      <c r="AK240" s="1762" t="n">
        <v>0</v>
      </c>
      <c r="AL240" s="1762" t="n">
        <v>0</v>
      </c>
      <c r="AM240" s="1762" t="n">
        <v>0</v>
      </c>
      <c r="AN240" s="522" t="n"/>
      <c r="AO240" s="522" t="n"/>
      <c r="AP240" s="522" t="n"/>
      <c r="AQ240" s="522" t="n"/>
      <c r="AR240" s="522" t="n"/>
      <c r="AS240" s="522" t="n"/>
      <c r="AT240" s="524" t="n"/>
    </row>
    <row r="241" ht="12.75" customHeight="1" s="667">
      <c r="B241" s="509">
        <f>B240+1</f>
        <v/>
      </c>
      <c r="C241" s="510" t="inlineStr">
        <is>
          <t>61073o</t>
        </is>
      </c>
      <c r="D241" s="699" t="n">
        <v>61073</v>
      </c>
      <c r="E241" s="511">
        <f>IF(D241="","",IFERROR(VLOOKUP(D241,CCN_Library!$A$4:$B$13,2,FALSE),"NOT IN LIBRARY"))</f>
        <v/>
      </c>
      <c r="F241" s="538">
        <f>LEFT(H241,6)</f>
        <v/>
      </c>
      <c r="G241" s="513" t="inlineStr">
        <is>
          <t>E</t>
        </is>
      </c>
      <c r="H241" s="513" t="inlineStr">
        <is>
          <t>M2826101161</t>
        </is>
      </c>
      <c r="I241" s="513" t="inlineStr">
        <is>
          <t>GEN SGN</t>
        </is>
      </c>
      <c r="J241" s="513" t="inlineStr">
        <is>
          <t>LCDR</t>
        </is>
      </c>
      <c r="K241" s="514" t="inlineStr">
        <is>
          <t>2100</t>
        </is>
      </c>
      <c r="L241" s="513" t="inlineStr">
        <is>
          <t>2100</t>
        </is>
      </c>
      <c r="M241" s="513" t="inlineStr">
        <is>
          <t>N</t>
        </is>
      </c>
      <c r="N241" s="513" t="inlineStr">
        <is>
          <t>O</t>
        </is>
      </c>
      <c r="O241" s="513" t="inlineStr">
        <is>
          <t>A</t>
        </is>
      </c>
      <c r="P241" s="513" t="inlineStr">
        <is>
          <t>A</t>
        </is>
      </c>
      <c r="Q241" s="515" t="n"/>
      <c r="R241" s="513" t="inlineStr">
        <is>
          <t>U</t>
        </is>
      </c>
      <c r="S241" s="513" t="inlineStr">
        <is>
          <t>P</t>
        </is>
      </c>
      <c r="T241" s="515" t="n"/>
      <c r="U241" s="1761" t="n">
        <v>0</v>
      </c>
      <c r="V241" s="1761" t="n">
        <v>0</v>
      </c>
      <c r="W241" s="1761" t="n">
        <v>0</v>
      </c>
      <c r="X241" s="1761" t="n">
        <v>0</v>
      </c>
      <c r="Y241" s="1761" t="n">
        <v>0</v>
      </c>
      <c r="Z241" s="1761" t="n">
        <v>1</v>
      </c>
      <c r="AA241" s="1761" t="n">
        <v>0</v>
      </c>
      <c r="AB241" s="1761" t="n">
        <v>0</v>
      </c>
      <c r="AC241" s="1761" t="n">
        <v>0</v>
      </c>
      <c r="AD241" s="1761" t="n">
        <v>0</v>
      </c>
      <c r="AE241" s="1761" t="n">
        <v>0</v>
      </c>
      <c r="AF241" s="1761" t="n">
        <v>0</v>
      </c>
      <c r="AG241" s="1761" t="n">
        <v>0</v>
      </c>
      <c r="AH241" s="1761" t="n">
        <v>0</v>
      </c>
      <c r="AI241" s="1761" t="n">
        <v>0</v>
      </c>
      <c r="AJ241" s="1761" t="n">
        <v>0</v>
      </c>
      <c r="AK241" s="1761" t="n">
        <v>0</v>
      </c>
      <c r="AL241" s="1761" t="n">
        <v>0</v>
      </c>
      <c r="AM241" s="1761" t="n">
        <v>0</v>
      </c>
      <c r="AN241" s="515" t="n"/>
      <c r="AO241" s="515" t="n"/>
      <c r="AP241" s="513" t="inlineStr">
        <is>
          <t>1</t>
        </is>
      </c>
      <c r="AQ241" s="513" t="inlineStr">
        <is>
          <t>A-M510</t>
        </is>
      </c>
      <c r="AR241" s="513" t="inlineStr">
        <is>
          <t>1CP</t>
        </is>
      </c>
      <c r="AS241" s="515" t="n"/>
      <c r="AT241" s="517" t="n"/>
    </row>
    <row r="242" ht="12.75" customHeight="1" s="667">
      <c r="B242" s="509">
        <f>B241+1</f>
        <v/>
      </c>
      <c r="C242" s="510" t="inlineStr">
        <is>
          <t>61073o</t>
        </is>
      </c>
      <c r="D242" s="699" t="n">
        <v>61073</v>
      </c>
      <c r="E242" s="511">
        <f>IF(D242="","",IFERROR(VLOOKUP(D242,CCN_Library!$A$4:$B$13,2,FALSE),"NOT IN LIBRARY"))</f>
        <v/>
      </c>
      <c r="F242" s="538">
        <f>LEFT(H242,6)</f>
        <v/>
      </c>
      <c r="G242" s="513" t="inlineStr">
        <is>
          <t>E</t>
        </is>
      </c>
      <c r="H242" s="513" t="inlineStr">
        <is>
          <t>M2826101162</t>
        </is>
      </c>
      <c r="I242" s="513" t="inlineStr">
        <is>
          <t>ORTHOPEDIC SGN</t>
        </is>
      </c>
      <c r="J242" s="513" t="inlineStr">
        <is>
          <t>LCDR</t>
        </is>
      </c>
      <c r="K242" s="514" t="inlineStr">
        <is>
          <t>2100</t>
        </is>
      </c>
      <c r="L242" s="513" t="inlineStr">
        <is>
          <t>2100</t>
        </is>
      </c>
      <c r="M242" s="513" t="inlineStr">
        <is>
          <t>N</t>
        </is>
      </c>
      <c r="N242" s="513" t="inlineStr">
        <is>
          <t>O</t>
        </is>
      </c>
      <c r="O242" s="513" t="inlineStr">
        <is>
          <t>A</t>
        </is>
      </c>
      <c r="P242" s="513" t="inlineStr">
        <is>
          <t>A</t>
        </is>
      </c>
      <c r="Q242" s="515" t="n"/>
      <c r="R242" s="513" t="inlineStr">
        <is>
          <t>U</t>
        </is>
      </c>
      <c r="S242" s="513" t="inlineStr">
        <is>
          <t>P</t>
        </is>
      </c>
      <c r="T242" s="515" t="n"/>
      <c r="U242" s="1761" t="n">
        <v>0</v>
      </c>
      <c r="V242" s="1761" t="n">
        <v>0</v>
      </c>
      <c r="W242" s="1761" t="n">
        <v>0</v>
      </c>
      <c r="X242" s="1761" t="n">
        <v>0</v>
      </c>
      <c r="Y242" s="1761" t="n">
        <v>0</v>
      </c>
      <c r="Z242" s="1761" t="n">
        <v>1</v>
      </c>
      <c r="AA242" s="1761" t="n">
        <v>0</v>
      </c>
      <c r="AB242" s="1761" t="n">
        <v>0</v>
      </c>
      <c r="AC242" s="1761" t="n">
        <v>0</v>
      </c>
      <c r="AD242" s="1761" t="n">
        <v>0</v>
      </c>
      <c r="AE242" s="1761" t="n">
        <v>0</v>
      </c>
      <c r="AF242" s="1761" t="n">
        <v>0</v>
      </c>
      <c r="AG242" s="1761" t="n">
        <v>0</v>
      </c>
      <c r="AH242" s="1761" t="n">
        <v>0</v>
      </c>
      <c r="AI242" s="1761" t="n">
        <v>0</v>
      </c>
      <c r="AJ242" s="1761" t="n">
        <v>0</v>
      </c>
      <c r="AK242" s="1761" t="n">
        <v>0</v>
      </c>
      <c r="AL242" s="1761" t="n">
        <v>0</v>
      </c>
      <c r="AM242" s="1761" t="n">
        <v>0</v>
      </c>
      <c r="AN242" s="515" t="n"/>
      <c r="AO242" s="515" t="n"/>
      <c r="AP242" s="513" t="inlineStr">
        <is>
          <t>1</t>
        </is>
      </c>
      <c r="AQ242" s="513" t="inlineStr">
        <is>
          <t>A-M510</t>
        </is>
      </c>
      <c r="AR242" s="513" t="inlineStr">
        <is>
          <t>1CP</t>
        </is>
      </c>
      <c r="AS242" s="515" t="n"/>
      <c r="AT242" s="517" t="n"/>
    </row>
    <row r="243" ht="12.75" customHeight="1" s="667">
      <c r="B243" s="509">
        <f>B242+1</f>
        <v/>
      </c>
      <c r="C243" s="510" t="inlineStr">
        <is>
          <t>61073o</t>
        </is>
      </c>
      <c r="D243" s="699" t="n">
        <v>61073</v>
      </c>
      <c r="E243" s="511">
        <f>IF(D243="","",IFERROR(VLOOKUP(D243,CCN_Library!$A$4:$B$13,2,FALSE),"NOT IN LIBRARY"))</f>
        <v/>
      </c>
      <c r="F243" s="538">
        <f>LEFT(H243,6)</f>
        <v/>
      </c>
      <c r="G243" s="513" t="inlineStr">
        <is>
          <t>E</t>
        </is>
      </c>
      <c r="H243" s="513" t="inlineStr">
        <is>
          <t>M2826101163</t>
        </is>
      </c>
      <c r="I243" s="513" t="inlineStr">
        <is>
          <t>ANESTHESIOLOGIST</t>
        </is>
      </c>
      <c r="J243" s="513" t="inlineStr">
        <is>
          <t>LCDR</t>
        </is>
      </c>
      <c r="K243" s="514" t="inlineStr">
        <is>
          <t>2100</t>
        </is>
      </c>
      <c r="L243" s="513" t="inlineStr">
        <is>
          <t>2100</t>
        </is>
      </c>
      <c r="M243" s="513" t="inlineStr">
        <is>
          <t>N</t>
        </is>
      </c>
      <c r="N243" s="513" t="inlineStr">
        <is>
          <t>O</t>
        </is>
      </c>
      <c r="O243" s="513" t="inlineStr">
        <is>
          <t>A</t>
        </is>
      </c>
      <c r="P243" s="513" t="inlineStr">
        <is>
          <t>A</t>
        </is>
      </c>
      <c r="Q243" s="515" t="n"/>
      <c r="R243" s="513" t="inlineStr">
        <is>
          <t>U</t>
        </is>
      </c>
      <c r="S243" s="513" t="inlineStr">
        <is>
          <t>P</t>
        </is>
      </c>
      <c r="T243" s="515" t="n"/>
      <c r="U243" s="1761" t="n">
        <v>0</v>
      </c>
      <c r="V243" s="1761" t="n">
        <v>0</v>
      </c>
      <c r="W243" s="1761" t="n">
        <v>0</v>
      </c>
      <c r="X243" s="1761" t="n">
        <v>0</v>
      </c>
      <c r="Y243" s="1761" t="n">
        <v>0</v>
      </c>
      <c r="Z243" s="1761" t="n">
        <v>1</v>
      </c>
      <c r="AA243" s="1761" t="n">
        <v>0</v>
      </c>
      <c r="AB243" s="1761" t="n">
        <v>0</v>
      </c>
      <c r="AC243" s="1761" t="n">
        <v>0</v>
      </c>
      <c r="AD243" s="1761" t="n">
        <v>0</v>
      </c>
      <c r="AE243" s="1761" t="n">
        <v>0</v>
      </c>
      <c r="AF243" s="1761" t="n">
        <v>0</v>
      </c>
      <c r="AG243" s="1761" t="n">
        <v>0</v>
      </c>
      <c r="AH243" s="1761" t="n">
        <v>0</v>
      </c>
      <c r="AI243" s="1761" t="n">
        <v>0</v>
      </c>
      <c r="AJ243" s="1761" t="n">
        <v>0</v>
      </c>
      <c r="AK243" s="1761" t="n">
        <v>0</v>
      </c>
      <c r="AL243" s="1761" t="n">
        <v>0</v>
      </c>
      <c r="AM243" s="1761" t="n">
        <v>0</v>
      </c>
      <c r="AN243" s="515" t="n"/>
      <c r="AO243" s="515" t="n"/>
      <c r="AP243" s="513" t="inlineStr">
        <is>
          <t>1</t>
        </is>
      </c>
      <c r="AQ243" s="513" t="inlineStr">
        <is>
          <t>A-M510</t>
        </is>
      </c>
      <c r="AR243" s="513" t="inlineStr">
        <is>
          <t>1CP</t>
        </is>
      </c>
      <c r="AS243" s="515" t="n"/>
      <c r="AT243" s="525" t="n"/>
    </row>
    <row r="244" ht="12.75" customHeight="1" s="667">
      <c r="B244" s="509">
        <f>B243+1</f>
        <v/>
      </c>
      <c r="C244" s="510" t="inlineStr">
        <is>
          <t>61073o</t>
        </is>
      </c>
      <c r="D244" s="699" t="n">
        <v>61073</v>
      </c>
      <c r="E244" s="511">
        <f>IF(D244="","",IFERROR(VLOOKUP(D244,CCN_Library!$A$4:$B$13,2,FALSE),"NOT IN LIBRARY"))</f>
        <v/>
      </c>
      <c r="F244" s="538">
        <f>LEFT(H244,6)</f>
        <v/>
      </c>
      <c r="G244" s="513" t="inlineStr">
        <is>
          <t>E</t>
        </is>
      </c>
      <c r="H244" s="513" t="inlineStr">
        <is>
          <t>M2826101164</t>
        </is>
      </c>
      <c r="I244" s="513" t="inlineStr">
        <is>
          <t>CC NRS</t>
        </is>
      </c>
      <c r="J244" s="513" t="inlineStr">
        <is>
          <t>LT</t>
        </is>
      </c>
      <c r="K244" s="514" t="inlineStr">
        <is>
          <t>2900</t>
        </is>
      </c>
      <c r="L244" s="513" t="inlineStr">
        <is>
          <t>2900</t>
        </is>
      </c>
      <c r="M244" s="513" t="inlineStr">
        <is>
          <t>N</t>
        </is>
      </c>
      <c r="N244" s="513" t="inlineStr">
        <is>
          <t>O</t>
        </is>
      </c>
      <c r="O244" s="513" t="inlineStr">
        <is>
          <t>A</t>
        </is>
      </c>
      <c r="P244" s="513" t="inlineStr">
        <is>
          <t>A</t>
        </is>
      </c>
      <c r="Q244" s="515" t="n"/>
      <c r="R244" s="513" t="inlineStr">
        <is>
          <t>U</t>
        </is>
      </c>
      <c r="S244" s="513" t="inlineStr">
        <is>
          <t>P</t>
        </is>
      </c>
      <c r="T244" s="515" t="n"/>
      <c r="U244" s="1761" t="n">
        <v>0</v>
      </c>
      <c r="V244" s="1761" t="n">
        <v>0</v>
      </c>
      <c r="W244" s="1761" t="n">
        <v>0</v>
      </c>
      <c r="X244" s="1761" t="n">
        <v>0</v>
      </c>
      <c r="Y244" s="1761" t="n">
        <v>0</v>
      </c>
      <c r="Z244" s="1761" t="n">
        <v>1</v>
      </c>
      <c r="AA244" s="1761" t="n">
        <v>0</v>
      </c>
      <c r="AB244" s="1761" t="n">
        <v>0</v>
      </c>
      <c r="AC244" s="1761" t="n">
        <v>0</v>
      </c>
      <c r="AD244" s="1761" t="n">
        <v>0</v>
      </c>
      <c r="AE244" s="1761" t="n">
        <v>0</v>
      </c>
      <c r="AF244" s="1761" t="n">
        <v>0</v>
      </c>
      <c r="AG244" s="1761" t="n">
        <v>0</v>
      </c>
      <c r="AH244" s="1761" t="n">
        <v>0</v>
      </c>
      <c r="AI244" s="1761" t="n">
        <v>0</v>
      </c>
      <c r="AJ244" s="1761" t="n">
        <v>0</v>
      </c>
      <c r="AK244" s="1761" t="n">
        <v>0</v>
      </c>
      <c r="AL244" s="1761" t="n">
        <v>0</v>
      </c>
      <c r="AM244" s="1761" t="n">
        <v>0</v>
      </c>
      <c r="AN244" s="515" t="n"/>
      <c r="AO244" s="515" t="n"/>
      <c r="AP244" s="513" t="inlineStr">
        <is>
          <t>1</t>
        </is>
      </c>
      <c r="AQ244" s="513" t="inlineStr">
        <is>
          <t>A-M510</t>
        </is>
      </c>
      <c r="AR244" s="513" t="inlineStr">
        <is>
          <t>1CP</t>
        </is>
      </c>
      <c r="AS244" s="515" t="n"/>
      <c r="AT244" s="525" t="n"/>
    </row>
    <row r="245" ht="12.75" customHeight="1" s="667">
      <c r="B245" s="509">
        <f>B244+1</f>
        <v/>
      </c>
      <c r="C245" s="510" t="inlineStr">
        <is>
          <t>61073o</t>
        </is>
      </c>
      <c r="D245" s="699" t="n">
        <v>61073</v>
      </c>
      <c r="E245" s="511">
        <f>IF(D245="","",IFERROR(VLOOKUP(D245,CCN_Library!$A$4:$B$13,2,FALSE),"NOT IN LIBRARY"))</f>
        <v/>
      </c>
      <c r="F245" s="538">
        <f>LEFT(H245,6)</f>
        <v/>
      </c>
      <c r="G245" s="513" t="inlineStr">
        <is>
          <t>E</t>
        </is>
      </c>
      <c r="H245" s="513" t="inlineStr">
        <is>
          <t>M2826101562</t>
        </is>
      </c>
      <c r="I245" s="513" t="inlineStr">
        <is>
          <t>SURFACE IDC</t>
        </is>
      </c>
      <c r="J245" s="513" t="inlineStr">
        <is>
          <t>HM1</t>
        </is>
      </c>
      <c r="K245" s="514" t="inlineStr">
        <is>
          <t>L10A</t>
        </is>
      </c>
      <c r="L245" s="513" t="inlineStr">
        <is>
          <t>L03A</t>
        </is>
      </c>
      <c r="M245" s="513" t="inlineStr">
        <is>
          <t>N</t>
        </is>
      </c>
      <c r="N245" s="513" t="inlineStr">
        <is>
          <t>E</t>
        </is>
      </c>
      <c r="O245" s="513" t="inlineStr">
        <is>
          <t>A</t>
        </is>
      </c>
      <c r="P245" s="513" t="inlineStr">
        <is>
          <t>A</t>
        </is>
      </c>
      <c r="Q245" s="515" t="n"/>
      <c r="R245" s="513" t="inlineStr">
        <is>
          <t>U</t>
        </is>
      </c>
      <c r="S245" s="513" t="inlineStr">
        <is>
          <t>P</t>
        </is>
      </c>
      <c r="T245" s="515" t="n"/>
      <c r="U245" s="1761" t="n">
        <v>0</v>
      </c>
      <c r="V245" s="1761" t="n">
        <v>0</v>
      </c>
      <c r="W245" s="1761" t="n">
        <v>0</v>
      </c>
      <c r="X245" s="1761" t="n">
        <v>0</v>
      </c>
      <c r="Y245" s="1761" t="n">
        <v>0</v>
      </c>
      <c r="Z245" s="1761" t="n">
        <v>0</v>
      </c>
      <c r="AA245" s="1761" t="n">
        <v>1</v>
      </c>
      <c r="AB245" s="1761" t="n">
        <v>0</v>
      </c>
      <c r="AC245" s="1761" t="n">
        <v>0</v>
      </c>
      <c r="AD245" s="1761" t="n">
        <v>0</v>
      </c>
      <c r="AE245" s="1761" t="n">
        <v>0</v>
      </c>
      <c r="AF245" s="1761" t="n">
        <v>0</v>
      </c>
      <c r="AG245" s="1761" t="n">
        <v>0</v>
      </c>
      <c r="AH245" s="1761" t="n">
        <v>0</v>
      </c>
      <c r="AI245" s="1761" t="n">
        <v>0</v>
      </c>
      <c r="AJ245" s="1761" t="n">
        <v>0</v>
      </c>
      <c r="AK245" s="1761" t="n">
        <v>0</v>
      </c>
      <c r="AL245" s="1761" t="n">
        <v>0</v>
      </c>
      <c r="AM245" s="1761" t="n">
        <v>0</v>
      </c>
      <c r="AN245" s="515" t="n"/>
      <c r="AO245" s="515" t="n"/>
      <c r="AP245" s="513" t="inlineStr">
        <is>
          <t>1</t>
        </is>
      </c>
      <c r="AQ245" s="513" t="inlineStr">
        <is>
          <t>A-M510</t>
        </is>
      </c>
      <c r="AR245" s="513" t="inlineStr">
        <is>
          <t>1CP</t>
        </is>
      </c>
      <c r="AS245" s="515" t="n"/>
      <c r="AT245" s="517" t="n"/>
    </row>
    <row r="246" ht="12.75" customHeight="1" s="667">
      <c r="B246" s="509">
        <f>B245+1</f>
        <v/>
      </c>
      <c r="C246" s="510" t="inlineStr">
        <is>
          <t>61073c</t>
        </is>
      </c>
      <c r="D246" s="699" t="n">
        <v>61073</v>
      </c>
      <c r="E246" s="511">
        <f>IF(D246="","",IFERROR(VLOOKUP(D246,CCN_Library!$A$4:$B$13,2,FALSE),"NOT IN LIBRARY"))</f>
        <v/>
      </c>
      <c r="F246" s="538">
        <f>LEFT(H246,6)</f>
        <v/>
      </c>
      <c r="G246" s="513" t="inlineStr">
        <is>
          <t>E</t>
        </is>
      </c>
      <c r="H246" s="513" t="inlineStr">
        <is>
          <t>M2826101563</t>
        </is>
      </c>
      <c r="I246" s="513" t="inlineStr">
        <is>
          <t>SURG TECH</t>
        </is>
      </c>
      <c r="J246" s="513" t="inlineStr">
        <is>
          <t>HM2</t>
        </is>
      </c>
      <c r="K246" s="514" t="inlineStr">
        <is>
          <t>L23A</t>
        </is>
      </c>
      <c r="L246" s="513" t="inlineStr">
        <is>
          <t>L03A</t>
        </is>
      </c>
      <c r="M246" s="513" t="inlineStr">
        <is>
          <t>N</t>
        </is>
      </c>
      <c r="N246" s="513" t="inlineStr">
        <is>
          <t>E</t>
        </is>
      </c>
      <c r="O246" s="513" t="inlineStr">
        <is>
          <t>A</t>
        </is>
      </c>
      <c r="P246" s="513" t="inlineStr">
        <is>
          <t>A</t>
        </is>
      </c>
      <c r="Q246" s="515" t="n"/>
      <c r="R246" s="513" t="inlineStr">
        <is>
          <t>U</t>
        </is>
      </c>
      <c r="S246" s="513" t="inlineStr">
        <is>
          <t>U</t>
        </is>
      </c>
      <c r="T246" s="515" t="n"/>
      <c r="U246" s="1761" t="n">
        <v>0</v>
      </c>
      <c r="V246" s="1761" t="n">
        <v>0</v>
      </c>
      <c r="W246" s="1761" t="n">
        <v>0</v>
      </c>
      <c r="X246" s="1761" t="n">
        <v>0</v>
      </c>
      <c r="Y246" s="1761" t="n">
        <v>0</v>
      </c>
      <c r="Z246" s="1761" t="n">
        <v>0</v>
      </c>
      <c r="AA246" s="1761" t="n">
        <v>1</v>
      </c>
      <c r="AB246" s="1761" t="n">
        <v>0</v>
      </c>
      <c r="AC246" s="1761" t="n">
        <v>0</v>
      </c>
      <c r="AD246" s="1761" t="n">
        <v>0</v>
      </c>
      <c r="AE246" s="1761" t="n">
        <v>0</v>
      </c>
      <c r="AF246" s="1761" t="n">
        <v>0</v>
      </c>
      <c r="AG246" s="1761" t="n">
        <v>0</v>
      </c>
      <c r="AH246" s="1761" t="n">
        <v>0</v>
      </c>
      <c r="AI246" s="1761" t="n">
        <v>0</v>
      </c>
      <c r="AJ246" s="1761" t="n">
        <v>0</v>
      </c>
      <c r="AK246" s="1761" t="n">
        <v>0</v>
      </c>
      <c r="AL246" s="1761" t="n">
        <v>0</v>
      </c>
      <c r="AM246" s="1761" t="n">
        <v>0</v>
      </c>
      <c r="AN246" s="515" t="n"/>
      <c r="AO246" s="515" t="n"/>
      <c r="AP246" s="513" t="inlineStr">
        <is>
          <t>1</t>
        </is>
      </c>
      <c r="AQ246" s="513" t="inlineStr">
        <is>
          <t>A-M510</t>
        </is>
      </c>
      <c r="AR246" s="513" t="inlineStr">
        <is>
          <t>1CP</t>
        </is>
      </c>
      <c r="AS246" s="515" t="n"/>
      <c r="AT246" s="517" t="n"/>
    </row>
    <row r="247" ht="12.75" customHeight="1" s="667">
      <c r="B247" s="509">
        <f>B246+1</f>
        <v/>
      </c>
      <c r="C247" s="510" t="inlineStr">
        <is>
          <t>61073c</t>
        </is>
      </c>
      <c r="D247" s="699" t="n">
        <v>61073</v>
      </c>
      <c r="E247" s="511">
        <f>IF(D247="","",IFERROR(VLOOKUP(D247,CCN_Library!$A$4:$B$13,2,FALSE),"NOT IN LIBRARY"))</f>
        <v/>
      </c>
      <c r="F247" s="538">
        <f>LEFT(H247,6)</f>
        <v/>
      </c>
      <c r="G247" s="513" t="inlineStr">
        <is>
          <t>E</t>
        </is>
      </c>
      <c r="H247" s="513" t="inlineStr">
        <is>
          <t>M2826101564</t>
        </is>
      </c>
      <c r="I247" s="513" t="inlineStr">
        <is>
          <t>SURG TECH</t>
        </is>
      </c>
      <c r="J247" s="513" t="inlineStr">
        <is>
          <t>HM3</t>
        </is>
      </c>
      <c r="K247" s="514" t="inlineStr">
        <is>
          <t>L23A</t>
        </is>
      </c>
      <c r="L247" s="513" t="inlineStr">
        <is>
          <t>L03A</t>
        </is>
      </c>
      <c r="M247" s="513" t="inlineStr">
        <is>
          <t>N</t>
        </is>
      </c>
      <c r="N247" s="513" t="inlineStr">
        <is>
          <t>E</t>
        </is>
      </c>
      <c r="O247" s="513" t="inlineStr">
        <is>
          <t>A</t>
        </is>
      </c>
      <c r="P247" s="513" t="inlineStr">
        <is>
          <t>A</t>
        </is>
      </c>
      <c r="Q247" s="515" t="n"/>
      <c r="R247" s="513" t="inlineStr">
        <is>
          <t>U</t>
        </is>
      </c>
      <c r="S247" s="513" t="inlineStr">
        <is>
          <t>U</t>
        </is>
      </c>
      <c r="T247" s="515" t="n"/>
      <c r="U247" s="1761" t="n">
        <v>0</v>
      </c>
      <c r="V247" s="1761" t="n">
        <v>0</v>
      </c>
      <c r="W247" s="1761" t="n">
        <v>0</v>
      </c>
      <c r="X247" s="1761" t="n">
        <v>0</v>
      </c>
      <c r="Y247" s="1761" t="n">
        <v>0</v>
      </c>
      <c r="Z247" s="1761" t="n">
        <v>0</v>
      </c>
      <c r="AA247" s="1761" t="n">
        <v>1</v>
      </c>
      <c r="AB247" s="1761" t="n">
        <v>0</v>
      </c>
      <c r="AC247" s="1761" t="n">
        <v>0</v>
      </c>
      <c r="AD247" s="1761" t="n">
        <v>0</v>
      </c>
      <c r="AE247" s="1761" t="n">
        <v>0</v>
      </c>
      <c r="AF247" s="1761" t="n">
        <v>0</v>
      </c>
      <c r="AG247" s="1761" t="n">
        <v>0</v>
      </c>
      <c r="AH247" s="1761" t="n">
        <v>0</v>
      </c>
      <c r="AI247" s="1761" t="n">
        <v>0</v>
      </c>
      <c r="AJ247" s="1761" t="n">
        <v>0</v>
      </c>
      <c r="AK247" s="1761" t="n">
        <v>0</v>
      </c>
      <c r="AL247" s="1761" t="n">
        <v>0</v>
      </c>
      <c r="AM247" s="1761" t="n">
        <v>0</v>
      </c>
      <c r="AN247" s="515" t="n"/>
      <c r="AO247" s="515" t="n"/>
      <c r="AP247" s="513" t="inlineStr">
        <is>
          <t>1</t>
        </is>
      </c>
      <c r="AQ247" s="513" t="inlineStr">
        <is>
          <t>A-M510</t>
        </is>
      </c>
      <c r="AR247" s="513" t="inlineStr">
        <is>
          <t>1CP</t>
        </is>
      </c>
      <c r="AS247" s="515" t="n"/>
      <c r="AT247" s="517" t="n"/>
    </row>
    <row r="248" ht="12.75" customHeight="1" s="667">
      <c r="B248" s="509">
        <f>B247+1</f>
        <v/>
      </c>
      <c r="C248" s="510" t="inlineStr">
        <is>
          <t>61073c</t>
        </is>
      </c>
      <c r="D248" s="699" t="n">
        <v>61073</v>
      </c>
      <c r="E248" s="511">
        <f>IF(D248="","",IFERROR(VLOOKUP(D248,CCN_Library!$A$4:$B$13,2,FALSE),"NOT IN LIBRARY"))</f>
        <v/>
      </c>
      <c r="F248" s="538">
        <f>LEFT(H248,6)</f>
        <v/>
      </c>
      <c r="G248" s="513" t="inlineStr">
        <is>
          <t>E</t>
        </is>
      </c>
      <c r="H248" s="513" t="inlineStr">
        <is>
          <t>M2826101565</t>
        </is>
      </c>
      <c r="I248" s="513" t="inlineStr">
        <is>
          <t>FLD MED TECH</t>
        </is>
      </c>
      <c r="J248" s="513" t="inlineStr">
        <is>
          <t>HM3</t>
        </is>
      </c>
      <c r="K248" s="514" t="inlineStr">
        <is>
          <t>L03A</t>
        </is>
      </c>
      <c r="L248" s="513" t="inlineStr">
        <is>
          <t>L03A</t>
        </is>
      </c>
      <c r="M248" s="513" t="inlineStr">
        <is>
          <t>N</t>
        </is>
      </c>
      <c r="N248" s="513" t="inlineStr">
        <is>
          <t>E</t>
        </is>
      </c>
      <c r="O248" s="513" t="inlineStr">
        <is>
          <t>A</t>
        </is>
      </c>
      <c r="P248" s="513" t="inlineStr">
        <is>
          <t>A</t>
        </is>
      </c>
      <c r="Q248" s="515" t="n"/>
      <c r="R248" s="513" t="inlineStr">
        <is>
          <t>U</t>
        </is>
      </c>
      <c r="S248" s="513" t="inlineStr">
        <is>
          <t>U</t>
        </is>
      </c>
      <c r="T248" s="515" t="n"/>
      <c r="U248" s="1761" t="n">
        <v>0</v>
      </c>
      <c r="V248" s="1761" t="n">
        <v>0</v>
      </c>
      <c r="W248" s="1761" t="n">
        <v>0</v>
      </c>
      <c r="X248" s="1761" t="n">
        <v>0</v>
      </c>
      <c r="Y248" s="1761" t="n">
        <v>0</v>
      </c>
      <c r="Z248" s="1761" t="n">
        <v>0</v>
      </c>
      <c r="AA248" s="1761" t="n">
        <v>1</v>
      </c>
      <c r="AB248" s="1761" t="n">
        <v>0</v>
      </c>
      <c r="AC248" s="1761" t="n">
        <v>0</v>
      </c>
      <c r="AD248" s="1761" t="n">
        <v>0</v>
      </c>
      <c r="AE248" s="1761" t="n">
        <v>0</v>
      </c>
      <c r="AF248" s="1761" t="n">
        <v>0</v>
      </c>
      <c r="AG248" s="1761" t="n">
        <v>0</v>
      </c>
      <c r="AH248" s="1761" t="n">
        <v>0</v>
      </c>
      <c r="AI248" s="1761" t="n">
        <v>0</v>
      </c>
      <c r="AJ248" s="1761" t="n">
        <v>0</v>
      </c>
      <c r="AK248" s="1761" t="n">
        <v>0</v>
      </c>
      <c r="AL248" s="1761" t="n">
        <v>0</v>
      </c>
      <c r="AM248" s="1761" t="n">
        <v>0</v>
      </c>
      <c r="AN248" s="515" t="n"/>
      <c r="AO248" s="515" t="n"/>
      <c r="AP248" s="513" t="inlineStr">
        <is>
          <t>1</t>
        </is>
      </c>
      <c r="AQ248" s="513" t="inlineStr">
        <is>
          <t>A-M510</t>
        </is>
      </c>
      <c r="AR248" s="513" t="inlineStr">
        <is>
          <t>1CP</t>
        </is>
      </c>
      <c r="AS248" s="515" t="n"/>
      <c r="AT248" s="517" t="n"/>
    </row>
    <row r="249" ht="12.75" customHeight="1" s="667">
      <c r="B249" s="709">
        <f>B248+1</f>
        <v/>
      </c>
      <c r="C249" s="701" t="inlineStr">
        <is>
          <t>61073o</t>
        </is>
      </c>
      <c r="D249" s="519" t="n">
        <v>61073</v>
      </c>
      <c r="E249" s="519" t="n"/>
      <c r="F249" s="520">
        <f>LEFT(H249,6)</f>
        <v/>
      </c>
      <c r="G249" s="521" t="inlineStr">
        <is>
          <t>D</t>
        </is>
      </c>
      <c r="H249" s="521" t="inlineStr">
        <is>
          <t>M2826101219</t>
        </is>
      </c>
      <c r="I249" s="521" t="inlineStr">
        <is>
          <t>SHOCK TRAUMA PLATOON 2</t>
        </is>
      </c>
      <c r="J249" s="522" t="n"/>
      <c r="K249" s="522" t="n"/>
      <c r="L249" s="522" t="n"/>
      <c r="M249" s="522" t="n"/>
      <c r="N249" s="522" t="n"/>
      <c r="O249" s="522" t="n"/>
      <c r="P249" s="522" t="n"/>
      <c r="Q249" s="522" t="n"/>
      <c r="R249" s="522" t="n"/>
      <c r="S249" s="522" t="n"/>
      <c r="T249" s="522" t="n"/>
      <c r="U249" s="1762" t="n">
        <v>0</v>
      </c>
      <c r="V249" s="1762" t="n">
        <v>0</v>
      </c>
      <c r="W249" s="1762" t="n">
        <v>0</v>
      </c>
      <c r="X249" s="1762" t="n">
        <v>0</v>
      </c>
      <c r="Y249" s="1762" t="n">
        <v>0</v>
      </c>
      <c r="Z249" s="1762" t="n">
        <v>0</v>
      </c>
      <c r="AA249" s="1762" t="n">
        <v>0</v>
      </c>
      <c r="AB249" s="1762" t="n">
        <v>0</v>
      </c>
      <c r="AC249" s="1762" t="n">
        <v>0</v>
      </c>
      <c r="AD249" s="1762" t="n">
        <v>0</v>
      </c>
      <c r="AE249" s="1762" t="n">
        <v>0</v>
      </c>
      <c r="AF249" s="1762" t="n">
        <v>0</v>
      </c>
      <c r="AG249" s="1762" t="n">
        <v>0</v>
      </c>
      <c r="AH249" s="1762" t="n">
        <v>0</v>
      </c>
      <c r="AI249" s="1762" t="n">
        <v>0</v>
      </c>
      <c r="AJ249" s="1762" t="n">
        <v>0</v>
      </c>
      <c r="AK249" s="1762" t="n">
        <v>0</v>
      </c>
      <c r="AL249" s="1762" t="n">
        <v>0</v>
      </c>
      <c r="AM249" s="1762" t="n">
        <v>0</v>
      </c>
      <c r="AN249" s="522" t="n"/>
      <c r="AO249" s="522" t="n"/>
      <c r="AP249" s="522" t="n"/>
      <c r="AQ249" s="522" t="n"/>
      <c r="AR249" s="522" t="n"/>
      <c r="AS249" s="522" t="n"/>
      <c r="AT249" s="524" t="n"/>
    </row>
    <row r="250" ht="12.75" customHeight="1" s="667">
      <c r="B250" s="709">
        <f>B249+1</f>
        <v/>
      </c>
      <c r="C250" s="701" t="inlineStr">
        <is>
          <t>61073o</t>
        </is>
      </c>
      <c r="D250" s="519" t="n">
        <v>61073</v>
      </c>
      <c r="E250" s="519" t="n"/>
      <c r="F250" s="520">
        <f>LEFT(H250,6)</f>
        <v/>
      </c>
      <c r="G250" s="521" t="inlineStr">
        <is>
          <t>D</t>
        </is>
      </c>
      <c r="H250" s="521" t="inlineStr">
        <is>
          <t>M2826101220</t>
        </is>
      </c>
      <c r="I250" s="521" t="inlineStr">
        <is>
          <t>STABILIZATION SECTION (B)</t>
        </is>
      </c>
      <c r="J250" s="522" t="n"/>
      <c r="K250" s="522" t="n"/>
      <c r="L250" s="522" t="n"/>
      <c r="M250" s="522" t="n"/>
      <c r="N250" s="522" t="n"/>
      <c r="O250" s="522" t="n"/>
      <c r="P250" s="522" t="n"/>
      <c r="Q250" s="522" t="n"/>
      <c r="R250" s="522" t="n"/>
      <c r="S250" s="522" t="n"/>
      <c r="T250" s="522" t="n"/>
      <c r="U250" s="1762" t="n">
        <v>0</v>
      </c>
      <c r="V250" s="1762" t="n">
        <v>0</v>
      </c>
      <c r="W250" s="1762" t="n">
        <v>0</v>
      </c>
      <c r="X250" s="1762" t="n">
        <v>0</v>
      </c>
      <c r="Y250" s="1762" t="n">
        <v>0</v>
      </c>
      <c r="Z250" s="1762" t="n">
        <v>0</v>
      </c>
      <c r="AA250" s="1762" t="n">
        <v>0</v>
      </c>
      <c r="AB250" s="1762" t="n">
        <v>0</v>
      </c>
      <c r="AC250" s="1762" t="n">
        <v>0</v>
      </c>
      <c r="AD250" s="1762" t="n">
        <v>0</v>
      </c>
      <c r="AE250" s="1762" t="n">
        <v>0</v>
      </c>
      <c r="AF250" s="1762" t="n">
        <v>0</v>
      </c>
      <c r="AG250" s="1762" t="n">
        <v>0</v>
      </c>
      <c r="AH250" s="1762" t="n">
        <v>0</v>
      </c>
      <c r="AI250" s="1762" t="n">
        <v>0</v>
      </c>
      <c r="AJ250" s="1762" t="n">
        <v>0</v>
      </c>
      <c r="AK250" s="1762" t="n">
        <v>0</v>
      </c>
      <c r="AL250" s="1762" t="n">
        <v>0</v>
      </c>
      <c r="AM250" s="1762" t="n">
        <v>0</v>
      </c>
      <c r="AN250" s="522" t="n"/>
      <c r="AO250" s="522" t="n"/>
      <c r="AP250" s="522" t="n"/>
      <c r="AQ250" s="522" t="n"/>
      <c r="AR250" s="522" t="n"/>
      <c r="AS250" s="522" t="n"/>
      <c r="AT250" s="524" t="n"/>
    </row>
    <row r="251" ht="12.75" customHeight="1" s="667">
      <c r="B251" s="509">
        <f>B250+1</f>
        <v/>
      </c>
      <c r="C251" s="510" t="inlineStr">
        <is>
          <t>61073o</t>
        </is>
      </c>
      <c r="D251" s="699" t="n">
        <v>61073</v>
      </c>
      <c r="E251" s="511">
        <f>IF(D251="","",IFERROR(VLOOKUP(D251,CCN_Library!$A$4:$B$13,2,FALSE),"NOT IN LIBRARY"))</f>
        <v/>
      </c>
      <c r="F251" s="538">
        <f>LEFT(H251,6)</f>
        <v/>
      </c>
      <c r="G251" s="513" t="inlineStr">
        <is>
          <t>E</t>
        </is>
      </c>
      <c r="H251" s="513" t="inlineStr">
        <is>
          <t>M2826101221</t>
        </is>
      </c>
      <c r="I251" s="513" t="inlineStr">
        <is>
          <t>EMERG MED SPEC</t>
        </is>
      </c>
      <c r="J251" s="513" t="inlineStr">
        <is>
          <t>LCDR</t>
        </is>
      </c>
      <c r="K251" s="514" t="inlineStr">
        <is>
          <t>2100</t>
        </is>
      </c>
      <c r="L251" s="513" t="inlineStr">
        <is>
          <t>2100</t>
        </is>
      </c>
      <c r="M251" s="513" t="inlineStr">
        <is>
          <t>N</t>
        </is>
      </c>
      <c r="N251" s="513" t="inlineStr">
        <is>
          <t>O</t>
        </is>
      </c>
      <c r="O251" s="513" t="inlineStr">
        <is>
          <t>A</t>
        </is>
      </c>
      <c r="P251" s="513" t="inlineStr">
        <is>
          <t>A</t>
        </is>
      </c>
      <c r="Q251" s="515" t="n"/>
      <c r="R251" s="513" t="inlineStr">
        <is>
          <t>U</t>
        </is>
      </c>
      <c r="S251" s="513" t="inlineStr">
        <is>
          <t>P</t>
        </is>
      </c>
      <c r="T251" s="515" t="n"/>
      <c r="U251" s="1761" t="n">
        <v>0</v>
      </c>
      <c r="V251" s="1761" t="n">
        <v>0</v>
      </c>
      <c r="W251" s="1761" t="n">
        <v>0</v>
      </c>
      <c r="X251" s="1761" t="n">
        <v>0</v>
      </c>
      <c r="Y251" s="1761" t="n">
        <v>0</v>
      </c>
      <c r="Z251" s="1761" t="n">
        <v>1</v>
      </c>
      <c r="AA251" s="1761" t="n">
        <v>0</v>
      </c>
      <c r="AB251" s="1761" t="n">
        <v>0</v>
      </c>
      <c r="AC251" s="1761" t="n">
        <v>0</v>
      </c>
      <c r="AD251" s="1761" t="n">
        <v>0</v>
      </c>
      <c r="AE251" s="1761" t="n">
        <v>0</v>
      </c>
      <c r="AF251" s="1761" t="n">
        <v>0</v>
      </c>
      <c r="AG251" s="1761" t="n">
        <v>0</v>
      </c>
      <c r="AH251" s="1761" t="n">
        <v>0</v>
      </c>
      <c r="AI251" s="1761" t="n">
        <v>0</v>
      </c>
      <c r="AJ251" s="1761" t="n">
        <v>0</v>
      </c>
      <c r="AK251" s="1761" t="n">
        <v>0</v>
      </c>
      <c r="AL251" s="1761" t="n">
        <v>0</v>
      </c>
      <c r="AM251" s="1761" t="n">
        <v>0</v>
      </c>
      <c r="AN251" s="515" t="n"/>
      <c r="AO251" s="515" t="n"/>
      <c r="AP251" s="513" t="inlineStr">
        <is>
          <t>1</t>
        </is>
      </c>
      <c r="AQ251" s="513" t="inlineStr">
        <is>
          <t>A-M510</t>
        </is>
      </c>
      <c r="AR251" s="513" t="inlineStr">
        <is>
          <t>1CP</t>
        </is>
      </c>
      <c r="AS251" s="515" t="n"/>
      <c r="AT251" s="517" t="n"/>
    </row>
    <row r="252" ht="12.75" customHeight="1" s="667">
      <c r="B252" s="509">
        <f>B251+1</f>
        <v/>
      </c>
      <c r="C252" s="510" t="inlineStr">
        <is>
          <t>61073o</t>
        </is>
      </c>
      <c r="D252" s="699" t="n">
        <v>61073</v>
      </c>
      <c r="E252" s="511">
        <f>IF(D252="","",IFERROR(VLOOKUP(D252,CCN_Library!$A$4:$B$13,2,FALSE),"NOT IN LIBRARY"))</f>
        <v/>
      </c>
      <c r="F252" s="538">
        <f>LEFT(H252,6)</f>
        <v/>
      </c>
      <c r="G252" s="513" t="inlineStr">
        <is>
          <t>E</t>
        </is>
      </c>
      <c r="H252" s="513" t="inlineStr">
        <is>
          <t>M2826101222</t>
        </is>
      </c>
      <c r="I252" s="513" t="inlineStr">
        <is>
          <t>EMERG MED SPEC</t>
        </is>
      </c>
      <c r="J252" s="513" t="inlineStr">
        <is>
          <t>LCDR</t>
        </is>
      </c>
      <c r="K252" s="514" t="inlineStr">
        <is>
          <t>2100</t>
        </is>
      </c>
      <c r="L252" s="513" t="inlineStr">
        <is>
          <t>2100</t>
        </is>
      </c>
      <c r="M252" s="513" t="inlineStr">
        <is>
          <t>N</t>
        </is>
      </c>
      <c r="N252" s="513" t="inlineStr">
        <is>
          <t>O</t>
        </is>
      </c>
      <c r="O252" s="513" t="inlineStr">
        <is>
          <t>A</t>
        </is>
      </c>
      <c r="P252" s="513" t="inlineStr">
        <is>
          <t>A</t>
        </is>
      </c>
      <c r="Q252" s="515" t="n"/>
      <c r="R252" s="513" t="inlineStr">
        <is>
          <t>U</t>
        </is>
      </c>
      <c r="S252" s="513" t="inlineStr">
        <is>
          <t>P</t>
        </is>
      </c>
      <c r="T252" s="515" t="n"/>
      <c r="U252" s="1761" t="n">
        <v>0</v>
      </c>
      <c r="V252" s="1761" t="n">
        <v>0</v>
      </c>
      <c r="W252" s="1761" t="n">
        <v>0</v>
      </c>
      <c r="X252" s="1761" t="n">
        <v>0</v>
      </c>
      <c r="Y252" s="1761" t="n">
        <v>0</v>
      </c>
      <c r="Z252" s="1761" t="n">
        <v>1</v>
      </c>
      <c r="AA252" s="1761" t="n">
        <v>0</v>
      </c>
      <c r="AB252" s="1761" t="n">
        <v>0</v>
      </c>
      <c r="AC252" s="1761" t="n">
        <v>0</v>
      </c>
      <c r="AD252" s="1761" t="n">
        <v>0</v>
      </c>
      <c r="AE252" s="1761" t="n">
        <v>0</v>
      </c>
      <c r="AF252" s="1761" t="n">
        <v>0</v>
      </c>
      <c r="AG252" s="1761" t="n">
        <v>0</v>
      </c>
      <c r="AH252" s="1761" t="n">
        <v>0</v>
      </c>
      <c r="AI252" s="1761" t="n">
        <v>0</v>
      </c>
      <c r="AJ252" s="1761" t="n">
        <v>0</v>
      </c>
      <c r="AK252" s="1761" t="n">
        <v>0</v>
      </c>
      <c r="AL252" s="1761" t="n">
        <v>0</v>
      </c>
      <c r="AM252" s="1761" t="n">
        <v>0</v>
      </c>
      <c r="AN252" s="515" t="n"/>
      <c r="AO252" s="515" t="n"/>
      <c r="AP252" s="513" t="inlineStr">
        <is>
          <t>1</t>
        </is>
      </c>
      <c r="AQ252" s="513" t="inlineStr">
        <is>
          <t>A-M510</t>
        </is>
      </c>
      <c r="AR252" s="513" t="inlineStr">
        <is>
          <t>1CP</t>
        </is>
      </c>
      <c r="AS252" s="515" t="n"/>
      <c r="AT252" s="517" t="n"/>
    </row>
    <row r="253" ht="12.75" customHeight="1" s="667">
      <c r="B253" s="509">
        <f>B252+1</f>
        <v/>
      </c>
      <c r="C253" s="510" t="inlineStr">
        <is>
          <t>61073o</t>
        </is>
      </c>
      <c r="D253" s="699" t="n">
        <v>61073</v>
      </c>
      <c r="E253" s="511">
        <f>IF(D253="","",IFERROR(VLOOKUP(D253,CCN_Library!$A$4:$B$13,2,FALSE),"NOT IN LIBRARY"))</f>
        <v/>
      </c>
      <c r="F253" s="538">
        <f>LEFT(H253,6)</f>
        <v/>
      </c>
      <c r="G253" s="513" t="inlineStr">
        <is>
          <t>E</t>
        </is>
      </c>
      <c r="H253" s="513" t="inlineStr">
        <is>
          <t>M2826101223</t>
        </is>
      </c>
      <c r="I253" s="513" t="inlineStr">
        <is>
          <t>PHYSICIAN ASST</t>
        </is>
      </c>
      <c r="J253" s="513" t="inlineStr">
        <is>
          <t>LT</t>
        </is>
      </c>
      <c r="K253" s="514" t="inlineStr">
        <is>
          <t>2300</t>
        </is>
      </c>
      <c r="L253" s="513" t="inlineStr">
        <is>
          <t>2300</t>
        </is>
      </c>
      <c r="M253" s="513" t="inlineStr">
        <is>
          <t>N</t>
        </is>
      </c>
      <c r="N253" s="513" t="inlineStr">
        <is>
          <t>O</t>
        </is>
      </c>
      <c r="O253" s="513" t="inlineStr">
        <is>
          <t>A</t>
        </is>
      </c>
      <c r="P253" s="513" t="inlineStr">
        <is>
          <t>A</t>
        </is>
      </c>
      <c r="Q253" s="515" t="n"/>
      <c r="R253" s="513" t="inlineStr">
        <is>
          <t>U</t>
        </is>
      </c>
      <c r="S253" s="513" t="inlineStr">
        <is>
          <t>P</t>
        </is>
      </c>
      <c r="T253" s="515" t="n"/>
      <c r="U253" s="1761" t="n">
        <v>0</v>
      </c>
      <c r="V253" s="1761" t="n">
        <v>0</v>
      </c>
      <c r="W253" s="1761" t="n">
        <v>0</v>
      </c>
      <c r="X253" s="1761" t="n">
        <v>0</v>
      </c>
      <c r="Y253" s="1761" t="n">
        <v>0</v>
      </c>
      <c r="Z253" s="1761" t="n">
        <v>1</v>
      </c>
      <c r="AA253" s="1761" t="n">
        <v>0</v>
      </c>
      <c r="AB253" s="1761" t="n">
        <v>0</v>
      </c>
      <c r="AC253" s="1761" t="n">
        <v>0</v>
      </c>
      <c r="AD253" s="1761" t="n">
        <v>0</v>
      </c>
      <c r="AE253" s="1761" t="n">
        <v>0</v>
      </c>
      <c r="AF253" s="1761" t="n">
        <v>0</v>
      </c>
      <c r="AG253" s="1761" t="n">
        <v>0</v>
      </c>
      <c r="AH253" s="1761" t="n">
        <v>0</v>
      </c>
      <c r="AI253" s="1761" t="n">
        <v>0</v>
      </c>
      <c r="AJ253" s="1761" t="n">
        <v>0</v>
      </c>
      <c r="AK253" s="1761" t="n">
        <v>0</v>
      </c>
      <c r="AL253" s="1761" t="n">
        <v>0</v>
      </c>
      <c r="AM253" s="1761" t="n">
        <v>0</v>
      </c>
      <c r="AN253" s="515" t="n"/>
      <c r="AO253" s="515" t="n"/>
      <c r="AP253" s="513" t="inlineStr">
        <is>
          <t>1</t>
        </is>
      </c>
      <c r="AQ253" s="513" t="inlineStr">
        <is>
          <t>A-M510</t>
        </is>
      </c>
      <c r="AR253" s="513" t="inlineStr">
        <is>
          <t>1CP</t>
        </is>
      </c>
      <c r="AS253" s="515" t="n"/>
      <c r="AT253" s="517" t="n"/>
    </row>
    <row r="254" ht="12.75" customHeight="1" s="667">
      <c r="B254" s="509">
        <f>B253+1</f>
        <v/>
      </c>
      <c r="C254" s="510" t="inlineStr">
        <is>
          <t>61073o</t>
        </is>
      </c>
      <c r="D254" s="699" t="n">
        <v>61073</v>
      </c>
      <c r="E254" s="511">
        <f>IF(D254="","",IFERROR(VLOOKUP(D254,CCN_Library!$A$4:$B$13,2,FALSE),"NOT IN LIBRARY"))</f>
        <v/>
      </c>
      <c r="F254" s="538">
        <f>LEFT(H254,6)</f>
        <v/>
      </c>
      <c r="G254" s="513" t="inlineStr">
        <is>
          <t>E</t>
        </is>
      </c>
      <c r="H254" s="513" t="inlineStr">
        <is>
          <t>M2826101224</t>
        </is>
      </c>
      <c r="I254" s="513" t="inlineStr">
        <is>
          <t>SURFACE IDC</t>
        </is>
      </c>
      <c r="J254" s="513" t="inlineStr">
        <is>
          <t>HMC</t>
        </is>
      </c>
      <c r="K254" s="514" t="inlineStr">
        <is>
          <t>L10A</t>
        </is>
      </c>
      <c r="L254" s="513" t="inlineStr">
        <is>
          <t>L03A</t>
        </is>
      </c>
      <c r="M254" s="513" t="inlineStr">
        <is>
          <t>N</t>
        </is>
      </c>
      <c r="N254" s="513" t="inlineStr">
        <is>
          <t>E</t>
        </is>
      </c>
      <c r="O254" s="513" t="inlineStr">
        <is>
          <t>A</t>
        </is>
      </c>
      <c r="P254" s="513" t="inlineStr">
        <is>
          <t>A</t>
        </is>
      </c>
      <c r="Q254" s="515" t="n"/>
      <c r="R254" s="513" t="inlineStr">
        <is>
          <t>U</t>
        </is>
      </c>
      <c r="S254" s="513" t="inlineStr">
        <is>
          <t>P</t>
        </is>
      </c>
      <c r="T254" s="515" t="n"/>
      <c r="U254" s="1761" t="n">
        <v>0</v>
      </c>
      <c r="V254" s="1761" t="n">
        <v>0</v>
      </c>
      <c r="W254" s="1761" t="n">
        <v>0</v>
      </c>
      <c r="X254" s="1761" t="n">
        <v>0</v>
      </c>
      <c r="Y254" s="1761" t="n">
        <v>0</v>
      </c>
      <c r="Z254" s="1761" t="n">
        <v>0</v>
      </c>
      <c r="AA254" s="1761" t="n">
        <v>1</v>
      </c>
      <c r="AB254" s="1761" t="n">
        <v>0</v>
      </c>
      <c r="AC254" s="1761" t="n">
        <v>0</v>
      </c>
      <c r="AD254" s="1761" t="n">
        <v>0</v>
      </c>
      <c r="AE254" s="1761" t="n">
        <v>0</v>
      </c>
      <c r="AF254" s="1761" t="n">
        <v>0</v>
      </c>
      <c r="AG254" s="1761" t="n">
        <v>0</v>
      </c>
      <c r="AH254" s="1761" t="n">
        <v>0</v>
      </c>
      <c r="AI254" s="1761" t="n">
        <v>0</v>
      </c>
      <c r="AJ254" s="1761" t="n">
        <v>0</v>
      </c>
      <c r="AK254" s="1761" t="n">
        <v>0</v>
      </c>
      <c r="AL254" s="1761" t="n">
        <v>0</v>
      </c>
      <c r="AM254" s="1761" t="n">
        <v>0</v>
      </c>
      <c r="AN254" s="515" t="n"/>
      <c r="AO254" s="515" t="n"/>
      <c r="AP254" s="513" t="inlineStr">
        <is>
          <t>1</t>
        </is>
      </c>
      <c r="AQ254" s="513" t="inlineStr">
        <is>
          <t>A-M510</t>
        </is>
      </c>
      <c r="AR254" s="513" t="inlineStr">
        <is>
          <t>1CP</t>
        </is>
      </c>
      <c r="AS254" s="515" t="n"/>
      <c r="AT254" s="517" t="n"/>
    </row>
    <row r="255" ht="12.75" customHeight="1" s="667">
      <c r="B255" s="509">
        <f>B254+1</f>
        <v/>
      </c>
      <c r="C255" s="510" t="inlineStr">
        <is>
          <t>61073c</t>
        </is>
      </c>
      <c r="D255" s="699" t="n">
        <v>61073</v>
      </c>
      <c r="E255" s="511">
        <f>IF(D255="","",IFERROR(VLOOKUP(D255,CCN_Library!$A$4:$B$13,2,FALSE),"NOT IN LIBRARY"))</f>
        <v/>
      </c>
      <c r="F255" s="538">
        <f>LEFT(H255,6)</f>
        <v/>
      </c>
      <c r="G255" s="513" t="inlineStr">
        <is>
          <t>E</t>
        </is>
      </c>
      <c r="H255" s="513" t="inlineStr">
        <is>
          <t>M2826101566</t>
        </is>
      </c>
      <c r="I255" s="513" t="inlineStr">
        <is>
          <t>FLD MED TECH</t>
        </is>
      </c>
      <c r="J255" s="513" t="inlineStr">
        <is>
          <t>HM2</t>
        </is>
      </c>
      <c r="K255" s="514" t="inlineStr">
        <is>
          <t>L03A</t>
        </is>
      </c>
      <c r="L255" s="513" t="inlineStr">
        <is>
          <t>L03A</t>
        </is>
      </c>
      <c r="M255" s="513" t="inlineStr">
        <is>
          <t>N</t>
        </is>
      </c>
      <c r="N255" s="513" t="inlineStr">
        <is>
          <t>E</t>
        </is>
      </c>
      <c r="O255" s="513" t="inlineStr">
        <is>
          <t>A</t>
        </is>
      </c>
      <c r="P255" s="513" t="inlineStr">
        <is>
          <t>A</t>
        </is>
      </c>
      <c r="Q255" s="515" t="n"/>
      <c r="R255" s="513" t="inlineStr">
        <is>
          <t>U</t>
        </is>
      </c>
      <c r="S255" s="513" t="inlineStr">
        <is>
          <t>U</t>
        </is>
      </c>
      <c r="T255" s="515" t="n"/>
      <c r="U255" s="1761" t="n">
        <v>0</v>
      </c>
      <c r="V255" s="1761" t="n">
        <v>0</v>
      </c>
      <c r="W255" s="1761" t="n">
        <v>0</v>
      </c>
      <c r="X255" s="1761" t="n">
        <v>0</v>
      </c>
      <c r="Y255" s="1761" t="n">
        <v>0</v>
      </c>
      <c r="Z255" s="1761" t="n">
        <v>0</v>
      </c>
      <c r="AA255" s="1761" t="n">
        <v>1</v>
      </c>
      <c r="AB255" s="1761" t="n">
        <v>0</v>
      </c>
      <c r="AC255" s="1761" t="n">
        <v>0</v>
      </c>
      <c r="AD255" s="1761" t="n">
        <v>0</v>
      </c>
      <c r="AE255" s="1761" t="n">
        <v>0</v>
      </c>
      <c r="AF255" s="1761" t="n">
        <v>0</v>
      </c>
      <c r="AG255" s="1761" t="n">
        <v>0</v>
      </c>
      <c r="AH255" s="1761" t="n">
        <v>0</v>
      </c>
      <c r="AI255" s="1761" t="n">
        <v>0</v>
      </c>
      <c r="AJ255" s="1761" t="n">
        <v>0</v>
      </c>
      <c r="AK255" s="1761" t="n">
        <v>0</v>
      </c>
      <c r="AL255" s="1761" t="n">
        <v>0</v>
      </c>
      <c r="AM255" s="1761" t="n">
        <v>0</v>
      </c>
      <c r="AN255" s="515" t="n"/>
      <c r="AO255" s="515" t="n"/>
      <c r="AP255" s="513" t="inlineStr">
        <is>
          <t>1</t>
        </is>
      </c>
      <c r="AQ255" s="513" t="inlineStr">
        <is>
          <t>A-M510</t>
        </is>
      </c>
      <c r="AR255" s="513" t="inlineStr">
        <is>
          <t>1CP</t>
        </is>
      </c>
      <c r="AS255" s="515" t="n"/>
      <c r="AT255" s="517" t="n"/>
    </row>
    <row r="256" ht="12.75" customHeight="1" s="667">
      <c r="B256" s="509">
        <f>B255+1</f>
        <v/>
      </c>
      <c r="C256" s="510" t="inlineStr">
        <is>
          <t>61073c</t>
        </is>
      </c>
      <c r="D256" s="699" t="n">
        <v>61073</v>
      </c>
      <c r="E256" s="511">
        <f>IF(D256="","",IFERROR(VLOOKUP(D256,CCN_Library!$A$4:$B$13,2,FALSE),"NOT IN LIBRARY"))</f>
        <v/>
      </c>
      <c r="F256" s="538">
        <f>LEFT(H256,6)</f>
        <v/>
      </c>
      <c r="G256" s="513" t="inlineStr">
        <is>
          <t>E</t>
        </is>
      </c>
      <c r="H256" s="513" t="inlineStr">
        <is>
          <t>M2826101567</t>
        </is>
      </c>
      <c r="I256" s="513" t="inlineStr">
        <is>
          <t>FLD MED TECH</t>
        </is>
      </c>
      <c r="J256" s="513" t="inlineStr">
        <is>
          <t>HM2</t>
        </is>
      </c>
      <c r="K256" s="514" t="inlineStr">
        <is>
          <t>L03A</t>
        </is>
      </c>
      <c r="L256" s="513" t="inlineStr">
        <is>
          <t>L03A</t>
        </is>
      </c>
      <c r="M256" s="513" t="inlineStr">
        <is>
          <t>N</t>
        </is>
      </c>
      <c r="N256" s="513" t="inlineStr">
        <is>
          <t>E</t>
        </is>
      </c>
      <c r="O256" s="513" t="inlineStr">
        <is>
          <t>A</t>
        </is>
      </c>
      <c r="P256" s="513" t="inlineStr">
        <is>
          <t>A</t>
        </is>
      </c>
      <c r="Q256" s="515" t="n"/>
      <c r="R256" s="513" t="inlineStr">
        <is>
          <t>U</t>
        </is>
      </c>
      <c r="S256" s="513" t="inlineStr">
        <is>
          <t>U</t>
        </is>
      </c>
      <c r="T256" s="515" t="n"/>
      <c r="U256" s="1761" t="n">
        <v>0</v>
      </c>
      <c r="V256" s="1761" t="n">
        <v>0</v>
      </c>
      <c r="W256" s="1761" t="n">
        <v>0</v>
      </c>
      <c r="X256" s="1761" t="n">
        <v>0</v>
      </c>
      <c r="Y256" s="1761" t="n">
        <v>0</v>
      </c>
      <c r="Z256" s="1761" t="n">
        <v>0</v>
      </c>
      <c r="AA256" s="1761" t="n">
        <v>1</v>
      </c>
      <c r="AB256" s="1761" t="n">
        <v>0</v>
      </c>
      <c r="AC256" s="1761" t="n">
        <v>0</v>
      </c>
      <c r="AD256" s="1761" t="n">
        <v>0</v>
      </c>
      <c r="AE256" s="1761" t="n">
        <v>0</v>
      </c>
      <c r="AF256" s="1761" t="n">
        <v>0</v>
      </c>
      <c r="AG256" s="1761" t="n">
        <v>0</v>
      </c>
      <c r="AH256" s="1761" t="n">
        <v>0</v>
      </c>
      <c r="AI256" s="1761" t="n">
        <v>0</v>
      </c>
      <c r="AJ256" s="1761" t="n">
        <v>0</v>
      </c>
      <c r="AK256" s="1761" t="n">
        <v>0</v>
      </c>
      <c r="AL256" s="1761" t="n">
        <v>0</v>
      </c>
      <c r="AM256" s="1761" t="n">
        <v>0</v>
      </c>
      <c r="AN256" s="515" t="n"/>
      <c r="AO256" s="515" t="n"/>
      <c r="AP256" s="513" t="inlineStr">
        <is>
          <t>1</t>
        </is>
      </c>
      <c r="AQ256" s="513" t="inlineStr">
        <is>
          <t>A-M510</t>
        </is>
      </c>
      <c r="AR256" s="513" t="inlineStr">
        <is>
          <t>1CP</t>
        </is>
      </c>
      <c r="AS256" s="515" t="n"/>
      <c r="AT256" s="517" t="n"/>
    </row>
    <row r="257" ht="12.75" customHeight="1" s="667">
      <c r="B257" s="509">
        <f>B256+1</f>
        <v/>
      </c>
      <c r="C257" s="510" t="inlineStr">
        <is>
          <t>61073c</t>
        </is>
      </c>
      <c r="D257" s="699" t="n">
        <v>61073</v>
      </c>
      <c r="E257" s="511">
        <f>IF(D257="","",IFERROR(VLOOKUP(D257,CCN_Library!$A$4:$B$13,2,FALSE),"NOT IN LIBRARY"))</f>
        <v/>
      </c>
      <c r="F257" s="538">
        <f>LEFT(H257,6)</f>
        <v/>
      </c>
      <c r="G257" s="513" t="inlineStr">
        <is>
          <t>E</t>
        </is>
      </c>
      <c r="H257" s="513" t="inlineStr">
        <is>
          <t>M2826101568</t>
        </is>
      </c>
      <c r="I257" s="513" t="inlineStr">
        <is>
          <t>FLD MED TECH</t>
        </is>
      </c>
      <c r="J257" s="513" t="inlineStr">
        <is>
          <t>HM2</t>
        </is>
      </c>
      <c r="K257" s="514" t="inlineStr">
        <is>
          <t>L03A</t>
        </is>
      </c>
      <c r="L257" s="513" t="inlineStr">
        <is>
          <t>L03A</t>
        </is>
      </c>
      <c r="M257" s="513" t="inlineStr">
        <is>
          <t>N</t>
        </is>
      </c>
      <c r="N257" s="513" t="inlineStr">
        <is>
          <t>E</t>
        </is>
      </c>
      <c r="O257" s="513" t="inlineStr">
        <is>
          <t>A</t>
        </is>
      </c>
      <c r="P257" s="513" t="inlineStr">
        <is>
          <t>A</t>
        </is>
      </c>
      <c r="Q257" s="515" t="n"/>
      <c r="R257" s="513" t="inlineStr">
        <is>
          <t>U</t>
        </is>
      </c>
      <c r="S257" s="513" t="inlineStr">
        <is>
          <t>U</t>
        </is>
      </c>
      <c r="T257" s="515" t="n"/>
      <c r="U257" s="1761" t="n">
        <v>0</v>
      </c>
      <c r="V257" s="1761" t="n">
        <v>0</v>
      </c>
      <c r="W257" s="1761" t="n">
        <v>0</v>
      </c>
      <c r="X257" s="1761" t="n">
        <v>0</v>
      </c>
      <c r="Y257" s="1761" t="n">
        <v>0</v>
      </c>
      <c r="Z257" s="1761" t="n">
        <v>0</v>
      </c>
      <c r="AA257" s="1761" t="n">
        <v>1</v>
      </c>
      <c r="AB257" s="1761" t="n">
        <v>0</v>
      </c>
      <c r="AC257" s="1761" t="n">
        <v>0</v>
      </c>
      <c r="AD257" s="1761" t="n">
        <v>0</v>
      </c>
      <c r="AE257" s="1761" t="n">
        <v>0</v>
      </c>
      <c r="AF257" s="1761" t="n">
        <v>0</v>
      </c>
      <c r="AG257" s="1761" t="n">
        <v>0</v>
      </c>
      <c r="AH257" s="1761" t="n">
        <v>0</v>
      </c>
      <c r="AI257" s="1761" t="n">
        <v>0</v>
      </c>
      <c r="AJ257" s="1761" t="n">
        <v>0</v>
      </c>
      <c r="AK257" s="1761" t="n">
        <v>0</v>
      </c>
      <c r="AL257" s="1761" t="n">
        <v>0</v>
      </c>
      <c r="AM257" s="1761" t="n">
        <v>0</v>
      </c>
      <c r="AN257" s="515" t="n"/>
      <c r="AO257" s="515" t="n"/>
      <c r="AP257" s="513" t="inlineStr">
        <is>
          <t>1</t>
        </is>
      </c>
      <c r="AQ257" s="513" t="inlineStr">
        <is>
          <t>A-M510</t>
        </is>
      </c>
      <c r="AR257" s="513" t="inlineStr">
        <is>
          <t>1CP</t>
        </is>
      </c>
      <c r="AS257" s="515" t="n"/>
      <c r="AT257" s="525" t="n"/>
    </row>
    <row r="258" ht="12.75" customHeight="1" s="667">
      <c r="B258" s="509">
        <f>B257+1</f>
        <v/>
      </c>
      <c r="C258" s="510" t="inlineStr">
        <is>
          <t>61073c</t>
        </is>
      </c>
      <c r="D258" s="699" t="n">
        <v>61073</v>
      </c>
      <c r="E258" s="511">
        <f>IF(D258="","",IFERROR(VLOOKUP(D258,CCN_Library!$A$4:$B$13,2,FALSE),"NOT IN LIBRARY"))</f>
        <v/>
      </c>
      <c r="F258" s="538">
        <f>LEFT(H258,6)</f>
        <v/>
      </c>
      <c r="G258" s="513" t="inlineStr">
        <is>
          <t>E</t>
        </is>
      </c>
      <c r="H258" s="513" t="inlineStr">
        <is>
          <t>M2826101569</t>
        </is>
      </c>
      <c r="I258" s="513" t="inlineStr">
        <is>
          <t>FLD MED TECH</t>
        </is>
      </c>
      <c r="J258" s="513" t="inlineStr">
        <is>
          <t>HM3</t>
        </is>
      </c>
      <c r="K258" s="514" t="inlineStr">
        <is>
          <t>L03A</t>
        </is>
      </c>
      <c r="L258" s="513" t="inlineStr">
        <is>
          <t>L03A</t>
        </is>
      </c>
      <c r="M258" s="513" t="inlineStr">
        <is>
          <t>N</t>
        </is>
      </c>
      <c r="N258" s="513" t="inlineStr">
        <is>
          <t>E</t>
        </is>
      </c>
      <c r="O258" s="513" t="inlineStr">
        <is>
          <t>A</t>
        </is>
      </c>
      <c r="P258" s="513" t="inlineStr">
        <is>
          <t>A</t>
        </is>
      </c>
      <c r="Q258" s="515" t="n"/>
      <c r="R258" s="513" t="inlineStr">
        <is>
          <t>U</t>
        </is>
      </c>
      <c r="S258" s="513" t="inlineStr">
        <is>
          <t>U</t>
        </is>
      </c>
      <c r="T258" s="515" t="n"/>
      <c r="U258" s="1761" t="n">
        <v>0</v>
      </c>
      <c r="V258" s="1761" t="n">
        <v>0</v>
      </c>
      <c r="W258" s="1761" t="n">
        <v>0</v>
      </c>
      <c r="X258" s="1761" t="n">
        <v>0</v>
      </c>
      <c r="Y258" s="1761" t="n">
        <v>0</v>
      </c>
      <c r="Z258" s="1761" t="n">
        <v>0</v>
      </c>
      <c r="AA258" s="1761" t="n">
        <v>1</v>
      </c>
      <c r="AB258" s="1761" t="n">
        <v>0</v>
      </c>
      <c r="AC258" s="1761" t="n">
        <v>0</v>
      </c>
      <c r="AD258" s="1761" t="n">
        <v>0</v>
      </c>
      <c r="AE258" s="1761" t="n">
        <v>0</v>
      </c>
      <c r="AF258" s="1761" t="n">
        <v>0</v>
      </c>
      <c r="AG258" s="1761" t="n">
        <v>0</v>
      </c>
      <c r="AH258" s="1761" t="n">
        <v>0</v>
      </c>
      <c r="AI258" s="1761" t="n">
        <v>0</v>
      </c>
      <c r="AJ258" s="1761" t="n">
        <v>0</v>
      </c>
      <c r="AK258" s="1761" t="n">
        <v>0</v>
      </c>
      <c r="AL258" s="1761" t="n">
        <v>0</v>
      </c>
      <c r="AM258" s="1761" t="n">
        <v>0</v>
      </c>
      <c r="AN258" s="515" t="n"/>
      <c r="AO258" s="515" t="n"/>
      <c r="AP258" s="513" t="inlineStr">
        <is>
          <t>1</t>
        </is>
      </c>
      <c r="AQ258" s="513" t="inlineStr">
        <is>
          <t>A-M510</t>
        </is>
      </c>
      <c r="AR258" s="513" t="inlineStr">
        <is>
          <t>1CP</t>
        </is>
      </c>
      <c r="AS258" s="515" t="n"/>
      <c r="AT258" s="517" t="n"/>
    </row>
    <row r="259" ht="12.75" customHeight="1" s="667">
      <c r="B259" s="509">
        <f>B258+1</f>
        <v/>
      </c>
      <c r="C259" s="510" t="inlineStr">
        <is>
          <t>61073c</t>
        </is>
      </c>
      <c r="D259" s="699" t="n">
        <v>61073</v>
      </c>
      <c r="E259" s="511">
        <f>IF(D259="","",IFERROR(VLOOKUP(D259,CCN_Library!$A$4:$B$13,2,FALSE),"NOT IN LIBRARY"))</f>
        <v/>
      </c>
      <c r="F259" s="538">
        <f>LEFT(H259,6)</f>
        <v/>
      </c>
      <c r="G259" s="513" t="inlineStr">
        <is>
          <t>E</t>
        </is>
      </c>
      <c r="H259" s="513" t="inlineStr">
        <is>
          <t>M2826101570</t>
        </is>
      </c>
      <c r="I259" s="513" t="inlineStr">
        <is>
          <t>FLD MED TECH</t>
        </is>
      </c>
      <c r="J259" s="513" t="inlineStr">
        <is>
          <t>HM3</t>
        </is>
      </c>
      <c r="K259" s="514" t="inlineStr">
        <is>
          <t>L03A</t>
        </is>
      </c>
      <c r="L259" s="513" t="inlineStr">
        <is>
          <t>L03A</t>
        </is>
      </c>
      <c r="M259" s="513" t="inlineStr">
        <is>
          <t>N</t>
        </is>
      </c>
      <c r="N259" s="513" t="inlineStr">
        <is>
          <t>E</t>
        </is>
      </c>
      <c r="O259" s="513" t="inlineStr">
        <is>
          <t>A</t>
        </is>
      </c>
      <c r="P259" s="513" t="inlineStr">
        <is>
          <t>A</t>
        </is>
      </c>
      <c r="Q259" s="515" t="n"/>
      <c r="R259" s="513" t="inlineStr">
        <is>
          <t>U</t>
        </is>
      </c>
      <c r="S259" s="513" t="inlineStr">
        <is>
          <t>U</t>
        </is>
      </c>
      <c r="T259" s="515" t="n"/>
      <c r="U259" s="1761" t="n">
        <v>0</v>
      </c>
      <c r="V259" s="1761" t="n">
        <v>0</v>
      </c>
      <c r="W259" s="1761" t="n">
        <v>0</v>
      </c>
      <c r="X259" s="1761" t="n">
        <v>0</v>
      </c>
      <c r="Y259" s="1761" t="n">
        <v>0</v>
      </c>
      <c r="Z259" s="1761" t="n">
        <v>0</v>
      </c>
      <c r="AA259" s="1761" t="n">
        <v>1</v>
      </c>
      <c r="AB259" s="1761" t="n">
        <v>0</v>
      </c>
      <c r="AC259" s="1761" t="n">
        <v>0</v>
      </c>
      <c r="AD259" s="1761" t="n">
        <v>0</v>
      </c>
      <c r="AE259" s="1761" t="n">
        <v>0</v>
      </c>
      <c r="AF259" s="1761" t="n">
        <v>0</v>
      </c>
      <c r="AG259" s="1761" t="n">
        <v>0</v>
      </c>
      <c r="AH259" s="1761" t="n">
        <v>0</v>
      </c>
      <c r="AI259" s="1761" t="n">
        <v>0</v>
      </c>
      <c r="AJ259" s="1761" t="n">
        <v>0</v>
      </c>
      <c r="AK259" s="1761" t="n">
        <v>0</v>
      </c>
      <c r="AL259" s="1761" t="n">
        <v>0</v>
      </c>
      <c r="AM259" s="1761" t="n">
        <v>0</v>
      </c>
      <c r="AN259" s="515" t="n"/>
      <c r="AO259" s="515" t="n"/>
      <c r="AP259" s="513" t="inlineStr">
        <is>
          <t>1</t>
        </is>
      </c>
      <c r="AQ259" s="513" t="inlineStr">
        <is>
          <t>A-M510</t>
        </is>
      </c>
      <c r="AR259" s="513" t="inlineStr">
        <is>
          <t>1CP</t>
        </is>
      </c>
      <c r="AS259" s="515" t="n"/>
      <c r="AT259" s="517" t="n"/>
    </row>
    <row r="260" ht="12.75" customHeight="1" s="667">
      <c r="B260" s="509">
        <f>B259+1</f>
        <v/>
      </c>
      <c r="C260" s="510" t="inlineStr">
        <is>
          <t>61073c</t>
        </is>
      </c>
      <c r="D260" s="699" t="n">
        <v>61073</v>
      </c>
      <c r="E260" s="511">
        <f>IF(D260="","",IFERROR(VLOOKUP(D260,CCN_Library!$A$4:$B$13,2,FALSE),"NOT IN LIBRARY"))</f>
        <v/>
      </c>
      <c r="F260" s="538">
        <f>LEFT(H260,6)</f>
        <v/>
      </c>
      <c r="G260" s="513" t="inlineStr">
        <is>
          <t>E</t>
        </is>
      </c>
      <c r="H260" s="513" t="inlineStr">
        <is>
          <t>M2826101571</t>
        </is>
      </c>
      <c r="I260" s="513" t="inlineStr">
        <is>
          <t>FLD MED TECH</t>
        </is>
      </c>
      <c r="J260" s="513" t="inlineStr">
        <is>
          <t>HM3</t>
        </is>
      </c>
      <c r="K260" s="514" t="inlineStr">
        <is>
          <t>L03A</t>
        </is>
      </c>
      <c r="L260" s="513" t="inlineStr">
        <is>
          <t>L03A</t>
        </is>
      </c>
      <c r="M260" s="513" t="inlineStr">
        <is>
          <t>N</t>
        </is>
      </c>
      <c r="N260" s="513" t="inlineStr">
        <is>
          <t>E</t>
        </is>
      </c>
      <c r="O260" s="513" t="inlineStr">
        <is>
          <t>A</t>
        </is>
      </c>
      <c r="P260" s="513" t="inlineStr">
        <is>
          <t>A</t>
        </is>
      </c>
      <c r="Q260" s="515" t="n"/>
      <c r="R260" s="513" t="inlineStr">
        <is>
          <t>U</t>
        </is>
      </c>
      <c r="S260" s="513" t="inlineStr">
        <is>
          <t>U</t>
        </is>
      </c>
      <c r="T260" s="515" t="n"/>
      <c r="U260" s="1761" t="n">
        <v>0</v>
      </c>
      <c r="V260" s="1761" t="n">
        <v>0</v>
      </c>
      <c r="W260" s="1761" t="n">
        <v>0</v>
      </c>
      <c r="X260" s="1761" t="n">
        <v>0</v>
      </c>
      <c r="Y260" s="1761" t="n">
        <v>0</v>
      </c>
      <c r="Z260" s="1761" t="n">
        <v>0</v>
      </c>
      <c r="AA260" s="1761" t="n">
        <v>1</v>
      </c>
      <c r="AB260" s="1761" t="n">
        <v>0</v>
      </c>
      <c r="AC260" s="1761" t="n">
        <v>0</v>
      </c>
      <c r="AD260" s="1761" t="n">
        <v>0</v>
      </c>
      <c r="AE260" s="1761" t="n">
        <v>0</v>
      </c>
      <c r="AF260" s="1761" t="n">
        <v>0</v>
      </c>
      <c r="AG260" s="1761" t="n">
        <v>0</v>
      </c>
      <c r="AH260" s="1761" t="n">
        <v>0</v>
      </c>
      <c r="AI260" s="1761" t="n">
        <v>0</v>
      </c>
      <c r="AJ260" s="1761" t="n">
        <v>0</v>
      </c>
      <c r="AK260" s="1761" t="n">
        <v>0</v>
      </c>
      <c r="AL260" s="1761" t="n">
        <v>0</v>
      </c>
      <c r="AM260" s="1761" t="n">
        <v>0</v>
      </c>
      <c r="AN260" s="515" t="n"/>
      <c r="AO260" s="515" t="n"/>
      <c r="AP260" s="513" t="inlineStr">
        <is>
          <t>1</t>
        </is>
      </c>
      <c r="AQ260" s="513" t="inlineStr">
        <is>
          <t>A-M510</t>
        </is>
      </c>
      <c r="AR260" s="513" t="inlineStr">
        <is>
          <t>1CP</t>
        </is>
      </c>
      <c r="AS260" s="515" t="n"/>
      <c r="AT260" s="517" t="n"/>
    </row>
    <row r="261" ht="12.75" customHeight="1" s="667">
      <c r="B261" s="709">
        <f>B260+1</f>
        <v/>
      </c>
      <c r="C261" s="701" t="inlineStr">
        <is>
          <t>61073o</t>
        </is>
      </c>
      <c r="D261" s="519" t="n">
        <v>61073</v>
      </c>
      <c r="E261" s="519" t="n"/>
      <c r="F261" s="520">
        <f>LEFT(H261,6)</f>
        <v/>
      </c>
      <c r="G261" s="521" t="inlineStr">
        <is>
          <t>D</t>
        </is>
      </c>
      <c r="H261" s="521" t="inlineStr">
        <is>
          <t>M2826101190</t>
        </is>
      </c>
      <c r="I261" s="521" t="inlineStr">
        <is>
          <t>COLLECTING/EVAC SECTION (B)</t>
        </is>
      </c>
      <c r="J261" s="522" t="n"/>
      <c r="K261" s="522" t="n"/>
      <c r="L261" s="522" t="n"/>
      <c r="M261" s="522" t="n"/>
      <c r="N261" s="522" t="n"/>
      <c r="O261" s="522" t="n"/>
      <c r="P261" s="522" t="n"/>
      <c r="Q261" s="522" t="n"/>
      <c r="R261" s="522" t="n"/>
      <c r="S261" s="522" t="n"/>
      <c r="T261" s="522" t="n"/>
      <c r="U261" s="1762" t="n">
        <v>0</v>
      </c>
      <c r="V261" s="1762" t="n">
        <v>0</v>
      </c>
      <c r="W261" s="1762" t="n">
        <v>0</v>
      </c>
      <c r="X261" s="1762" t="n">
        <v>0</v>
      </c>
      <c r="Y261" s="1762" t="n">
        <v>0</v>
      </c>
      <c r="Z261" s="1762" t="n">
        <v>0</v>
      </c>
      <c r="AA261" s="1762" t="n">
        <v>0</v>
      </c>
      <c r="AB261" s="1762" t="n">
        <v>0</v>
      </c>
      <c r="AC261" s="1762" t="n">
        <v>0</v>
      </c>
      <c r="AD261" s="1762" t="n">
        <v>0</v>
      </c>
      <c r="AE261" s="1762" t="n">
        <v>0</v>
      </c>
      <c r="AF261" s="1762" t="n">
        <v>0</v>
      </c>
      <c r="AG261" s="1762" t="n">
        <v>0</v>
      </c>
      <c r="AH261" s="1762" t="n">
        <v>0</v>
      </c>
      <c r="AI261" s="1762" t="n">
        <v>0</v>
      </c>
      <c r="AJ261" s="1762" t="n">
        <v>0</v>
      </c>
      <c r="AK261" s="1762" t="n">
        <v>0</v>
      </c>
      <c r="AL261" s="1762" t="n">
        <v>0</v>
      </c>
      <c r="AM261" s="1762" t="n">
        <v>0</v>
      </c>
      <c r="AN261" s="522" t="n"/>
      <c r="AO261" s="522" t="n"/>
      <c r="AP261" s="522" t="n"/>
      <c r="AQ261" s="522" t="n"/>
      <c r="AR261" s="522" t="n"/>
      <c r="AS261" s="522" t="n"/>
      <c r="AT261" s="524" t="n"/>
    </row>
    <row r="262" ht="12.75" customHeight="1" s="667">
      <c r="B262" s="509">
        <f>B261+1</f>
        <v/>
      </c>
      <c r="C262" s="510" t="inlineStr">
        <is>
          <t>61073o</t>
        </is>
      </c>
      <c r="D262" s="699" t="n">
        <v>61073</v>
      </c>
      <c r="E262" s="511">
        <f>IF(D262="","",IFERROR(VLOOKUP(D262,CCN_Library!$A$4:$B$13,2,FALSE),"NOT IN LIBRARY"))</f>
        <v/>
      </c>
      <c r="F262" s="538">
        <f>LEFT(H262,6)</f>
        <v/>
      </c>
      <c r="G262" s="513" t="inlineStr">
        <is>
          <t>E</t>
        </is>
      </c>
      <c r="H262" s="513" t="inlineStr">
        <is>
          <t>M2826101191</t>
        </is>
      </c>
      <c r="I262" s="513" t="inlineStr">
        <is>
          <t>EMERG-TRAUMA NRS</t>
        </is>
      </c>
      <c r="J262" s="513" t="inlineStr">
        <is>
          <t>LT</t>
        </is>
      </c>
      <c r="K262" s="514" t="inlineStr">
        <is>
          <t>2900</t>
        </is>
      </c>
      <c r="L262" s="513" t="inlineStr">
        <is>
          <t>2900</t>
        </is>
      </c>
      <c r="M262" s="513" t="inlineStr">
        <is>
          <t>N</t>
        </is>
      </c>
      <c r="N262" s="513" t="inlineStr">
        <is>
          <t>O</t>
        </is>
      </c>
      <c r="O262" s="513" t="inlineStr">
        <is>
          <t>A</t>
        </is>
      </c>
      <c r="P262" s="513" t="inlineStr">
        <is>
          <t>A</t>
        </is>
      </c>
      <c r="Q262" s="515" t="n"/>
      <c r="R262" s="513" t="inlineStr">
        <is>
          <t>U</t>
        </is>
      </c>
      <c r="S262" s="513" t="inlineStr">
        <is>
          <t>P</t>
        </is>
      </c>
      <c r="T262" s="515" t="n"/>
      <c r="U262" s="1761" t="n">
        <v>0</v>
      </c>
      <c r="V262" s="1761" t="n">
        <v>0</v>
      </c>
      <c r="W262" s="1761" t="n">
        <v>0</v>
      </c>
      <c r="X262" s="1761" t="n">
        <v>0</v>
      </c>
      <c r="Y262" s="1761" t="n">
        <v>0</v>
      </c>
      <c r="Z262" s="1761" t="n">
        <v>1</v>
      </c>
      <c r="AA262" s="1761" t="n">
        <v>0</v>
      </c>
      <c r="AB262" s="1761" t="n">
        <v>0</v>
      </c>
      <c r="AC262" s="1761" t="n">
        <v>0</v>
      </c>
      <c r="AD262" s="1761" t="n">
        <v>0</v>
      </c>
      <c r="AE262" s="1761" t="n">
        <v>0</v>
      </c>
      <c r="AF262" s="1761" t="n">
        <v>0</v>
      </c>
      <c r="AG262" s="1761" t="n">
        <v>0</v>
      </c>
      <c r="AH262" s="1761" t="n">
        <v>0</v>
      </c>
      <c r="AI262" s="1761" t="n">
        <v>0</v>
      </c>
      <c r="AJ262" s="1761" t="n">
        <v>0</v>
      </c>
      <c r="AK262" s="1761" t="n">
        <v>0</v>
      </c>
      <c r="AL262" s="1761" t="n">
        <v>0</v>
      </c>
      <c r="AM262" s="1761" t="n">
        <v>0</v>
      </c>
      <c r="AN262" s="515" t="n"/>
      <c r="AO262" s="515" t="n"/>
      <c r="AP262" s="513" t="inlineStr">
        <is>
          <t>1</t>
        </is>
      </c>
      <c r="AQ262" s="513" t="inlineStr">
        <is>
          <t>A-M510</t>
        </is>
      </c>
      <c r="AR262" s="513" t="inlineStr">
        <is>
          <t>1CP</t>
        </is>
      </c>
      <c r="AS262" s="515" t="n"/>
      <c r="AT262" s="517" t="n"/>
    </row>
    <row r="263" ht="12.75" customHeight="1" s="667">
      <c r="B263" s="509">
        <f>B262+1</f>
        <v/>
      </c>
      <c r="C263" s="510" t="inlineStr">
        <is>
          <t>61073o</t>
        </is>
      </c>
      <c r="D263" s="699" t="n">
        <v>61073</v>
      </c>
      <c r="E263" s="511">
        <f>IF(D263="","",IFERROR(VLOOKUP(D263,CCN_Library!$A$4:$B$13,2,FALSE),"NOT IN LIBRARY"))</f>
        <v/>
      </c>
      <c r="F263" s="538">
        <f>LEFT(H263,6)</f>
        <v/>
      </c>
      <c r="G263" s="513" t="inlineStr">
        <is>
          <t>E</t>
        </is>
      </c>
      <c r="H263" s="513" t="inlineStr">
        <is>
          <t>M2826101572</t>
        </is>
      </c>
      <c r="I263" s="513" t="inlineStr">
        <is>
          <t>FLD MED TECH</t>
        </is>
      </c>
      <c r="J263" s="513" t="inlineStr">
        <is>
          <t>HM1</t>
        </is>
      </c>
      <c r="K263" s="514" t="inlineStr">
        <is>
          <t>L03A</t>
        </is>
      </c>
      <c r="L263" s="513" t="inlineStr">
        <is>
          <t>L03A</t>
        </is>
      </c>
      <c r="M263" s="513" t="inlineStr">
        <is>
          <t>N</t>
        </is>
      </c>
      <c r="N263" s="513" t="inlineStr">
        <is>
          <t>E</t>
        </is>
      </c>
      <c r="O263" s="513" t="inlineStr">
        <is>
          <t>A</t>
        </is>
      </c>
      <c r="P263" s="513" t="inlineStr">
        <is>
          <t>A</t>
        </is>
      </c>
      <c r="Q263" s="515" t="n"/>
      <c r="R263" s="513" t="inlineStr">
        <is>
          <t>U</t>
        </is>
      </c>
      <c r="S263" s="513" t="inlineStr">
        <is>
          <t>P</t>
        </is>
      </c>
      <c r="T263" s="515" t="n"/>
      <c r="U263" s="1761" t="n">
        <v>0</v>
      </c>
      <c r="V263" s="1761" t="n">
        <v>0</v>
      </c>
      <c r="W263" s="1761" t="n">
        <v>0</v>
      </c>
      <c r="X263" s="1761" t="n">
        <v>0</v>
      </c>
      <c r="Y263" s="1761" t="n">
        <v>0</v>
      </c>
      <c r="Z263" s="1761" t="n">
        <v>0</v>
      </c>
      <c r="AA263" s="1761" t="n">
        <v>1</v>
      </c>
      <c r="AB263" s="1761" t="n">
        <v>0</v>
      </c>
      <c r="AC263" s="1761" t="n">
        <v>0</v>
      </c>
      <c r="AD263" s="1761" t="n">
        <v>0</v>
      </c>
      <c r="AE263" s="1761" t="n">
        <v>0</v>
      </c>
      <c r="AF263" s="1761" t="n">
        <v>0</v>
      </c>
      <c r="AG263" s="1761" t="n">
        <v>0</v>
      </c>
      <c r="AH263" s="1761" t="n">
        <v>0</v>
      </c>
      <c r="AI263" s="1761" t="n">
        <v>0</v>
      </c>
      <c r="AJ263" s="1761" t="n">
        <v>0</v>
      </c>
      <c r="AK263" s="1761" t="n">
        <v>0</v>
      </c>
      <c r="AL263" s="1761" t="n">
        <v>0</v>
      </c>
      <c r="AM263" s="1761" t="n">
        <v>0</v>
      </c>
      <c r="AN263" s="515" t="n"/>
      <c r="AO263" s="515" t="n"/>
      <c r="AP263" s="513" t="inlineStr">
        <is>
          <t>1</t>
        </is>
      </c>
      <c r="AQ263" s="513" t="inlineStr">
        <is>
          <t>A-M510</t>
        </is>
      </c>
      <c r="AR263" s="513" t="inlineStr">
        <is>
          <t>1CP</t>
        </is>
      </c>
      <c r="AS263" s="515" t="n"/>
      <c r="AT263" s="517" t="n"/>
    </row>
    <row r="264" ht="12.75" customHeight="1" s="667">
      <c r="B264" s="509">
        <f>B263+1</f>
        <v/>
      </c>
      <c r="C264" s="510" t="inlineStr">
        <is>
          <t>61073c</t>
        </is>
      </c>
      <c r="D264" s="699" t="n">
        <v>61073</v>
      </c>
      <c r="E264" s="511">
        <f>IF(D264="","",IFERROR(VLOOKUP(D264,CCN_Library!$A$4:$B$13,2,FALSE),"NOT IN LIBRARY"))</f>
        <v/>
      </c>
      <c r="F264" s="538">
        <f>LEFT(H264,6)</f>
        <v/>
      </c>
      <c r="G264" s="513" t="inlineStr">
        <is>
          <t>E</t>
        </is>
      </c>
      <c r="H264" s="513" t="inlineStr">
        <is>
          <t>M2826101193</t>
        </is>
      </c>
      <c r="I264" s="513" t="inlineStr">
        <is>
          <t>FLD MED TECH</t>
        </is>
      </c>
      <c r="J264" s="513" t="inlineStr">
        <is>
          <t>HM2</t>
        </is>
      </c>
      <c r="K264" s="514" t="inlineStr">
        <is>
          <t>L03A</t>
        </is>
      </c>
      <c r="L264" s="513" t="inlineStr">
        <is>
          <t>L03A</t>
        </is>
      </c>
      <c r="M264" s="513" t="inlineStr">
        <is>
          <t>N</t>
        </is>
      </c>
      <c r="N264" s="513" t="inlineStr">
        <is>
          <t>E</t>
        </is>
      </c>
      <c r="O264" s="513" t="inlineStr">
        <is>
          <t>A</t>
        </is>
      </c>
      <c r="P264" s="513" t="inlineStr">
        <is>
          <t>A</t>
        </is>
      </c>
      <c r="Q264" s="515" t="n"/>
      <c r="R264" s="513" t="inlineStr">
        <is>
          <t>U</t>
        </is>
      </c>
      <c r="S264" s="513" t="inlineStr">
        <is>
          <t>C</t>
        </is>
      </c>
      <c r="T264" s="515" t="n"/>
      <c r="U264" s="1761" t="n">
        <v>0</v>
      </c>
      <c r="V264" s="1761" t="n">
        <v>0</v>
      </c>
      <c r="W264" s="1761" t="n">
        <v>0</v>
      </c>
      <c r="X264" s="1761" t="n">
        <v>0</v>
      </c>
      <c r="Y264" s="1761" t="n">
        <v>0</v>
      </c>
      <c r="Z264" s="1761" t="n">
        <v>0</v>
      </c>
      <c r="AA264" s="1761" t="n">
        <v>1</v>
      </c>
      <c r="AB264" s="1761" t="n">
        <v>0</v>
      </c>
      <c r="AC264" s="1761" t="n">
        <v>0</v>
      </c>
      <c r="AD264" s="1761" t="n">
        <v>0</v>
      </c>
      <c r="AE264" s="1761" t="n">
        <v>0</v>
      </c>
      <c r="AF264" s="1761" t="n">
        <v>0</v>
      </c>
      <c r="AG264" s="1761" t="n">
        <v>0</v>
      </c>
      <c r="AH264" s="1761" t="n">
        <v>0</v>
      </c>
      <c r="AI264" s="1761" t="n">
        <v>0</v>
      </c>
      <c r="AJ264" s="1761" t="n">
        <v>0</v>
      </c>
      <c r="AK264" s="1761" t="n">
        <v>0</v>
      </c>
      <c r="AL264" s="1761" t="n">
        <v>0</v>
      </c>
      <c r="AM264" s="1761" t="n">
        <v>0</v>
      </c>
      <c r="AN264" s="515" t="n"/>
      <c r="AO264" s="515" t="n"/>
      <c r="AP264" s="513" t="inlineStr">
        <is>
          <t>1</t>
        </is>
      </c>
      <c r="AQ264" s="513" t="inlineStr">
        <is>
          <t>A-M510</t>
        </is>
      </c>
      <c r="AR264" s="513" t="inlineStr">
        <is>
          <t>1CP</t>
        </is>
      </c>
      <c r="AS264" s="515" t="n"/>
      <c r="AT264" s="517" t="n"/>
    </row>
    <row r="265" ht="12.75" customHeight="1" s="667">
      <c r="B265" s="509">
        <f>B264+1</f>
        <v/>
      </c>
      <c r="C265" s="510" t="inlineStr">
        <is>
          <t>61073c</t>
        </is>
      </c>
      <c r="D265" s="699" t="n">
        <v>61073</v>
      </c>
      <c r="E265" s="511">
        <f>IF(D265="","",IFERROR(VLOOKUP(D265,CCN_Library!$A$4:$B$13,2,FALSE),"NOT IN LIBRARY"))</f>
        <v/>
      </c>
      <c r="F265" s="538">
        <f>LEFT(H265,6)</f>
        <v/>
      </c>
      <c r="G265" s="513" t="inlineStr">
        <is>
          <t>E</t>
        </is>
      </c>
      <c r="H265" s="513" t="inlineStr">
        <is>
          <t>M2826101185</t>
        </is>
      </c>
      <c r="I265" s="513" t="inlineStr">
        <is>
          <t>FLD MED TECH</t>
        </is>
      </c>
      <c r="J265" s="513" t="inlineStr">
        <is>
          <t>HM2</t>
        </is>
      </c>
      <c r="K265" s="514" t="inlineStr">
        <is>
          <t>L03A</t>
        </is>
      </c>
      <c r="L265" s="513" t="inlineStr">
        <is>
          <t>L03A</t>
        </is>
      </c>
      <c r="M265" s="513" t="inlineStr">
        <is>
          <t>N</t>
        </is>
      </c>
      <c r="N265" s="513" t="inlineStr">
        <is>
          <t>E</t>
        </is>
      </c>
      <c r="O265" s="513" t="inlineStr">
        <is>
          <t>A</t>
        </is>
      </c>
      <c r="P265" s="513" t="inlineStr">
        <is>
          <t>A</t>
        </is>
      </c>
      <c r="Q265" s="515" t="n"/>
      <c r="R265" s="513" t="inlineStr">
        <is>
          <t>U</t>
        </is>
      </c>
      <c r="S265" s="513" t="inlineStr">
        <is>
          <t>C</t>
        </is>
      </c>
      <c r="T265" s="515" t="n"/>
      <c r="U265" s="1761" t="n">
        <v>0</v>
      </c>
      <c r="V265" s="1761" t="n">
        <v>0</v>
      </c>
      <c r="W265" s="1761" t="n">
        <v>0</v>
      </c>
      <c r="X265" s="1761" t="n">
        <v>0</v>
      </c>
      <c r="Y265" s="1761" t="n">
        <v>0</v>
      </c>
      <c r="Z265" s="1761" t="n">
        <v>0</v>
      </c>
      <c r="AA265" s="1761" t="n">
        <v>1</v>
      </c>
      <c r="AB265" s="1761" t="n">
        <v>0</v>
      </c>
      <c r="AC265" s="1761" t="n">
        <v>0</v>
      </c>
      <c r="AD265" s="1761" t="n">
        <v>0</v>
      </c>
      <c r="AE265" s="1761" t="n">
        <v>0</v>
      </c>
      <c r="AF265" s="1761" t="n">
        <v>0</v>
      </c>
      <c r="AG265" s="1761" t="n">
        <v>0</v>
      </c>
      <c r="AH265" s="1761" t="n">
        <v>0</v>
      </c>
      <c r="AI265" s="1761" t="n">
        <v>0</v>
      </c>
      <c r="AJ265" s="1761" t="n">
        <v>0</v>
      </c>
      <c r="AK265" s="1761" t="n">
        <v>0</v>
      </c>
      <c r="AL265" s="1761" t="n">
        <v>0</v>
      </c>
      <c r="AM265" s="1761" t="n">
        <v>0</v>
      </c>
      <c r="AN265" s="515" t="n"/>
      <c r="AO265" s="515" t="n"/>
      <c r="AP265" s="513" t="inlineStr">
        <is>
          <t>1</t>
        </is>
      </c>
      <c r="AQ265" s="513" t="inlineStr">
        <is>
          <t>A-M510</t>
        </is>
      </c>
      <c r="AR265" s="513" t="inlineStr">
        <is>
          <t>1CP</t>
        </is>
      </c>
      <c r="AS265" s="515" t="n"/>
      <c r="AT265" s="517" t="n"/>
    </row>
    <row r="266" ht="12.75" customHeight="1" s="667">
      <c r="B266" s="509">
        <f>B265+1</f>
        <v/>
      </c>
      <c r="C266" s="510" t="inlineStr">
        <is>
          <t>61073c</t>
        </is>
      </c>
      <c r="D266" s="699" t="n">
        <v>61073</v>
      </c>
      <c r="E266" s="511">
        <f>IF(D266="","",IFERROR(VLOOKUP(D266,CCN_Library!$A$4:$B$13,2,FALSE),"NOT IN LIBRARY"))</f>
        <v/>
      </c>
      <c r="F266" s="538">
        <f>LEFT(H266,6)</f>
        <v/>
      </c>
      <c r="G266" s="513" t="inlineStr">
        <is>
          <t>E</t>
        </is>
      </c>
      <c r="H266" s="513" t="inlineStr">
        <is>
          <t>M2826101194</t>
        </is>
      </c>
      <c r="I266" s="513" t="inlineStr">
        <is>
          <t>FLD MED TECH</t>
        </is>
      </c>
      <c r="J266" s="513" t="inlineStr">
        <is>
          <t>HM2</t>
        </is>
      </c>
      <c r="K266" s="514" t="inlineStr">
        <is>
          <t>L03A</t>
        </is>
      </c>
      <c r="L266" s="513" t="inlineStr">
        <is>
          <t>L03A</t>
        </is>
      </c>
      <c r="M266" s="513" t="inlineStr">
        <is>
          <t>N</t>
        </is>
      </c>
      <c r="N266" s="513" t="inlineStr">
        <is>
          <t>E</t>
        </is>
      </c>
      <c r="O266" s="513" t="inlineStr">
        <is>
          <t>A</t>
        </is>
      </c>
      <c r="P266" s="513" t="inlineStr">
        <is>
          <t>A</t>
        </is>
      </c>
      <c r="Q266" s="515" t="n"/>
      <c r="R266" s="513" t="inlineStr">
        <is>
          <t>U</t>
        </is>
      </c>
      <c r="S266" s="513" t="inlineStr">
        <is>
          <t>C</t>
        </is>
      </c>
      <c r="T266" s="515" t="n"/>
      <c r="U266" s="1761" t="n">
        <v>0</v>
      </c>
      <c r="V266" s="1761" t="n">
        <v>0</v>
      </c>
      <c r="W266" s="1761" t="n">
        <v>0</v>
      </c>
      <c r="X266" s="1761" t="n">
        <v>0</v>
      </c>
      <c r="Y266" s="1761" t="n">
        <v>0</v>
      </c>
      <c r="Z266" s="1761" t="n">
        <v>0</v>
      </c>
      <c r="AA266" s="1761" t="n">
        <v>1</v>
      </c>
      <c r="AB266" s="1761" t="n">
        <v>0</v>
      </c>
      <c r="AC266" s="1761" t="n">
        <v>0</v>
      </c>
      <c r="AD266" s="1761" t="n">
        <v>0</v>
      </c>
      <c r="AE266" s="1761" t="n">
        <v>0</v>
      </c>
      <c r="AF266" s="1761" t="n">
        <v>0</v>
      </c>
      <c r="AG266" s="1761" t="n">
        <v>0</v>
      </c>
      <c r="AH266" s="1761" t="n">
        <v>0</v>
      </c>
      <c r="AI266" s="1761" t="n">
        <v>0</v>
      </c>
      <c r="AJ266" s="1761" t="n">
        <v>0</v>
      </c>
      <c r="AK266" s="1761" t="n">
        <v>0</v>
      </c>
      <c r="AL266" s="1761" t="n">
        <v>0</v>
      </c>
      <c r="AM266" s="1761" t="n">
        <v>0</v>
      </c>
      <c r="AN266" s="515" t="n"/>
      <c r="AO266" s="515" t="n"/>
      <c r="AP266" s="513" t="inlineStr">
        <is>
          <t>1</t>
        </is>
      </c>
      <c r="AQ266" s="513" t="inlineStr">
        <is>
          <t>A-M510</t>
        </is>
      </c>
      <c r="AR266" s="513" t="inlineStr">
        <is>
          <t>1CP</t>
        </is>
      </c>
      <c r="AS266" s="515" t="n"/>
      <c r="AT266" s="517" t="n"/>
    </row>
    <row r="267" ht="12.75" customHeight="1" s="667">
      <c r="B267" s="509">
        <f>B266+1</f>
        <v/>
      </c>
      <c r="C267" s="510" t="inlineStr">
        <is>
          <t>61073c</t>
        </is>
      </c>
      <c r="D267" s="699" t="n">
        <v>61073</v>
      </c>
      <c r="E267" s="511">
        <f>IF(D267="","",IFERROR(VLOOKUP(D267,CCN_Library!$A$4:$B$13,2,FALSE),"NOT IN LIBRARY"))</f>
        <v/>
      </c>
      <c r="F267" s="538">
        <f>LEFT(H267,6)</f>
        <v/>
      </c>
      <c r="G267" s="513" t="inlineStr">
        <is>
          <t>E</t>
        </is>
      </c>
      <c r="H267" s="513" t="inlineStr">
        <is>
          <t>M2826101573</t>
        </is>
      </c>
      <c r="I267" s="513" t="inlineStr">
        <is>
          <t>FLD MED TECH</t>
        </is>
      </c>
      <c r="J267" s="513" t="inlineStr">
        <is>
          <t>HM3</t>
        </is>
      </c>
      <c r="K267" s="514" t="inlineStr">
        <is>
          <t>L03A</t>
        </is>
      </c>
      <c r="L267" s="513" t="inlineStr">
        <is>
          <t>L03A</t>
        </is>
      </c>
      <c r="M267" s="513" t="inlineStr">
        <is>
          <t>N</t>
        </is>
      </c>
      <c r="N267" s="513" t="inlineStr">
        <is>
          <t>E</t>
        </is>
      </c>
      <c r="O267" s="513" t="inlineStr">
        <is>
          <t>A</t>
        </is>
      </c>
      <c r="P267" s="513" t="inlineStr">
        <is>
          <t>A</t>
        </is>
      </c>
      <c r="Q267" s="515" t="n"/>
      <c r="R267" s="513" t="inlineStr">
        <is>
          <t>U</t>
        </is>
      </c>
      <c r="S267" s="513" t="inlineStr">
        <is>
          <t>U</t>
        </is>
      </c>
      <c r="T267" s="515" t="n"/>
      <c r="U267" s="1761" t="n">
        <v>0</v>
      </c>
      <c r="V267" s="1761" t="n">
        <v>0</v>
      </c>
      <c r="W267" s="1761" t="n">
        <v>0</v>
      </c>
      <c r="X267" s="1761" t="n">
        <v>0</v>
      </c>
      <c r="Y267" s="1761" t="n">
        <v>0</v>
      </c>
      <c r="Z267" s="1761" t="n">
        <v>0</v>
      </c>
      <c r="AA267" s="1761" t="n">
        <v>1</v>
      </c>
      <c r="AB267" s="1761" t="n">
        <v>0</v>
      </c>
      <c r="AC267" s="1761" t="n">
        <v>0</v>
      </c>
      <c r="AD267" s="1761" t="n">
        <v>0</v>
      </c>
      <c r="AE267" s="1761" t="n">
        <v>0</v>
      </c>
      <c r="AF267" s="1761" t="n">
        <v>0</v>
      </c>
      <c r="AG267" s="1761" t="n">
        <v>0</v>
      </c>
      <c r="AH267" s="1761" t="n">
        <v>0</v>
      </c>
      <c r="AI267" s="1761" t="n">
        <v>0</v>
      </c>
      <c r="AJ267" s="1761" t="n">
        <v>0</v>
      </c>
      <c r="AK267" s="1761" t="n">
        <v>0</v>
      </c>
      <c r="AL267" s="1761" t="n">
        <v>0</v>
      </c>
      <c r="AM267" s="1761" t="n">
        <v>0</v>
      </c>
      <c r="AN267" s="515" t="n"/>
      <c r="AO267" s="515" t="n"/>
      <c r="AP267" s="513" t="inlineStr">
        <is>
          <t>1</t>
        </is>
      </c>
      <c r="AQ267" s="513" t="inlineStr">
        <is>
          <t>A-M510</t>
        </is>
      </c>
      <c r="AR267" s="513" t="inlineStr">
        <is>
          <t>1CP</t>
        </is>
      </c>
      <c r="AS267" s="515" t="n"/>
      <c r="AT267" s="517" t="n"/>
    </row>
    <row r="268" ht="12.75" customHeight="1" s="667">
      <c r="B268" s="509">
        <f>B267+1</f>
        <v/>
      </c>
      <c r="C268" s="510" t="inlineStr">
        <is>
          <t>61073c</t>
        </is>
      </c>
      <c r="D268" s="699" t="n">
        <v>61073</v>
      </c>
      <c r="E268" s="511">
        <f>IF(D268="","",IFERROR(VLOOKUP(D268,CCN_Library!$A$4:$B$13,2,FALSE),"NOT IN LIBRARY"))</f>
        <v/>
      </c>
      <c r="F268" s="538">
        <f>LEFT(H268,6)</f>
        <v/>
      </c>
      <c r="G268" s="513" t="inlineStr">
        <is>
          <t>E</t>
        </is>
      </c>
      <c r="H268" s="513" t="inlineStr">
        <is>
          <t>M2826101574</t>
        </is>
      </c>
      <c r="I268" s="513" t="inlineStr">
        <is>
          <t>FLD MED TECH</t>
        </is>
      </c>
      <c r="J268" s="513" t="inlineStr">
        <is>
          <t>HM3</t>
        </is>
      </c>
      <c r="K268" s="514" t="inlineStr">
        <is>
          <t>L03A</t>
        </is>
      </c>
      <c r="L268" s="513" t="inlineStr">
        <is>
          <t>L03A</t>
        </is>
      </c>
      <c r="M268" s="513" t="inlineStr">
        <is>
          <t>N</t>
        </is>
      </c>
      <c r="N268" s="513" t="inlineStr">
        <is>
          <t>E</t>
        </is>
      </c>
      <c r="O268" s="513" t="inlineStr">
        <is>
          <t>A</t>
        </is>
      </c>
      <c r="P268" s="513" t="inlineStr">
        <is>
          <t>A</t>
        </is>
      </c>
      <c r="Q268" s="515" t="n"/>
      <c r="R268" s="513" t="inlineStr">
        <is>
          <t>U</t>
        </is>
      </c>
      <c r="S268" s="513" t="inlineStr">
        <is>
          <t>U</t>
        </is>
      </c>
      <c r="T268" s="515" t="n"/>
      <c r="U268" s="1761" t="n">
        <v>0</v>
      </c>
      <c r="V268" s="1761" t="n">
        <v>0</v>
      </c>
      <c r="W268" s="1761" t="n">
        <v>0</v>
      </c>
      <c r="X268" s="1761" t="n">
        <v>0</v>
      </c>
      <c r="Y268" s="1761" t="n">
        <v>0</v>
      </c>
      <c r="Z268" s="1761" t="n">
        <v>0</v>
      </c>
      <c r="AA268" s="1761" t="n">
        <v>1</v>
      </c>
      <c r="AB268" s="1761" t="n">
        <v>0</v>
      </c>
      <c r="AC268" s="1761" t="n">
        <v>0</v>
      </c>
      <c r="AD268" s="1761" t="n">
        <v>0</v>
      </c>
      <c r="AE268" s="1761" t="n">
        <v>0</v>
      </c>
      <c r="AF268" s="1761" t="n">
        <v>0</v>
      </c>
      <c r="AG268" s="1761" t="n">
        <v>0</v>
      </c>
      <c r="AH268" s="1761" t="n">
        <v>0</v>
      </c>
      <c r="AI268" s="1761" t="n">
        <v>0</v>
      </c>
      <c r="AJ268" s="1761" t="n">
        <v>0</v>
      </c>
      <c r="AK268" s="1761" t="n">
        <v>0</v>
      </c>
      <c r="AL268" s="1761" t="n">
        <v>0</v>
      </c>
      <c r="AM268" s="1761" t="n">
        <v>0</v>
      </c>
      <c r="AN268" s="515" t="n"/>
      <c r="AO268" s="515" t="n"/>
      <c r="AP268" s="513" t="inlineStr">
        <is>
          <t>1</t>
        </is>
      </c>
      <c r="AQ268" s="513" t="inlineStr">
        <is>
          <t>A-M510</t>
        </is>
      </c>
      <c r="AR268" s="513" t="inlineStr">
        <is>
          <t>1CP</t>
        </is>
      </c>
      <c r="AS268" s="515" t="n"/>
      <c r="AT268" s="517" t="n"/>
    </row>
    <row r="269" ht="12.75" customHeight="1" s="667">
      <c r="B269" s="509">
        <f>B268+1</f>
        <v/>
      </c>
      <c r="C269" s="510" t="inlineStr">
        <is>
          <t>61073c</t>
        </is>
      </c>
      <c r="D269" s="699" t="n">
        <v>61073</v>
      </c>
      <c r="E269" s="511">
        <f>IF(D269="","",IFERROR(VLOOKUP(D269,CCN_Library!$A$4:$B$13,2,FALSE),"NOT IN LIBRARY"))</f>
        <v/>
      </c>
      <c r="F269" s="538">
        <f>LEFT(H269,6)</f>
        <v/>
      </c>
      <c r="G269" s="513" t="inlineStr">
        <is>
          <t>E</t>
        </is>
      </c>
      <c r="H269" s="513" t="inlineStr">
        <is>
          <t>M2826101575</t>
        </is>
      </c>
      <c r="I269" s="513" t="inlineStr">
        <is>
          <t>FLD MED TECH</t>
        </is>
      </c>
      <c r="J269" s="513" t="inlineStr">
        <is>
          <t>HM3</t>
        </is>
      </c>
      <c r="K269" s="514" t="inlineStr">
        <is>
          <t>L03A</t>
        </is>
      </c>
      <c r="L269" s="513" t="inlineStr">
        <is>
          <t>L03A</t>
        </is>
      </c>
      <c r="M269" s="513" t="inlineStr">
        <is>
          <t>N</t>
        </is>
      </c>
      <c r="N269" s="513" t="inlineStr">
        <is>
          <t>E</t>
        </is>
      </c>
      <c r="O269" s="513" t="inlineStr">
        <is>
          <t>A</t>
        </is>
      </c>
      <c r="P269" s="513" t="inlineStr">
        <is>
          <t>A</t>
        </is>
      </c>
      <c r="Q269" s="515" t="n"/>
      <c r="R269" s="513" t="inlineStr">
        <is>
          <t>U</t>
        </is>
      </c>
      <c r="S269" s="513" t="inlineStr">
        <is>
          <t>U</t>
        </is>
      </c>
      <c r="T269" s="515" t="n"/>
      <c r="U269" s="1761" t="n">
        <v>0</v>
      </c>
      <c r="V269" s="1761" t="n">
        <v>0</v>
      </c>
      <c r="W269" s="1761" t="n">
        <v>0</v>
      </c>
      <c r="X269" s="1761" t="n">
        <v>0</v>
      </c>
      <c r="Y269" s="1761" t="n">
        <v>0</v>
      </c>
      <c r="Z269" s="1761" t="n">
        <v>0</v>
      </c>
      <c r="AA269" s="1761" t="n">
        <v>1</v>
      </c>
      <c r="AB269" s="1761" t="n">
        <v>0</v>
      </c>
      <c r="AC269" s="1761" t="n">
        <v>0</v>
      </c>
      <c r="AD269" s="1761" t="n">
        <v>0</v>
      </c>
      <c r="AE269" s="1761" t="n">
        <v>0</v>
      </c>
      <c r="AF269" s="1761" t="n">
        <v>0</v>
      </c>
      <c r="AG269" s="1761" t="n">
        <v>0</v>
      </c>
      <c r="AH269" s="1761" t="n">
        <v>0</v>
      </c>
      <c r="AI269" s="1761" t="n">
        <v>0</v>
      </c>
      <c r="AJ269" s="1761" t="n">
        <v>0</v>
      </c>
      <c r="AK269" s="1761" t="n">
        <v>0</v>
      </c>
      <c r="AL269" s="1761" t="n">
        <v>0</v>
      </c>
      <c r="AM269" s="1761" t="n">
        <v>0</v>
      </c>
      <c r="AN269" s="515" t="n"/>
      <c r="AO269" s="515" t="n"/>
      <c r="AP269" s="513" t="inlineStr">
        <is>
          <t>1</t>
        </is>
      </c>
      <c r="AQ269" s="513" t="inlineStr">
        <is>
          <t>A-M510</t>
        </is>
      </c>
      <c r="AR269" s="513" t="inlineStr">
        <is>
          <t>1CP</t>
        </is>
      </c>
      <c r="AS269" s="515" t="n"/>
      <c r="AT269" s="525" t="n"/>
    </row>
    <row r="270" ht="12.75" customHeight="1" s="667">
      <c r="B270" s="709">
        <f>B269+1</f>
        <v/>
      </c>
      <c r="C270" s="701" t="inlineStr">
        <is>
          <t>61073o</t>
        </is>
      </c>
      <c r="D270" s="519" t="n">
        <v>61073</v>
      </c>
      <c r="E270" s="519" t="n"/>
      <c r="F270" s="520">
        <f>LEFT(H270,6)</f>
        <v/>
      </c>
      <c r="G270" s="521" t="inlineStr">
        <is>
          <t>D</t>
        </is>
      </c>
      <c r="H270" s="521" t="inlineStr">
        <is>
          <t>M2826101281</t>
        </is>
      </c>
      <c r="I270" s="521" t="inlineStr">
        <is>
          <t>ERCS TEAM 2</t>
        </is>
      </c>
      <c r="J270" s="522" t="n"/>
      <c r="K270" s="522" t="n"/>
      <c r="L270" s="522" t="n"/>
      <c r="M270" s="522" t="n"/>
      <c r="N270" s="522" t="n"/>
      <c r="O270" s="522" t="n"/>
      <c r="P270" s="522" t="n"/>
      <c r="Q270" s="522" t="n"/>
      <c r="R270" s="522" t="n"/>
      <c r="S270" s="522" t="n"/>
      <c r="T270" s="522" t="n"/>
      <c r="U270" s="1762" t="n">
        <v>0</v>
      </c>
      <c r="V270" s="1762" t="n">
        <v>0</v>
      </c>
      <c r="W270" s="1762" t="n">
        <v>0</v>
      </c>
      <c r="X270" s="1762" t="n">
        <v>0</v>
      </c>
      <c r="Y270" s="1762" t="n">
        <v>0</v>
      </c>
      <c r="Z270" s="1762" t="n">
        <v>0</v>
      </c>
      <c r="AA270" s="1762" t="n">
        <v>0</v>
      </c>
      <c r="AB270" s="1762" t="n">
        <v>0</v>
      </c>
      <c r="AC270" s="1762" t="n">
        <v>0</v>
      </c>
      <c r="AD270" s="1762" t="n">
        <v>0</v>
      </c>
      <c r="AE270" s="1762" t="n">
        <v>0</v>
      </c>
      <c r="AF270" s="1762" t="n">
        <v>0</v>
      </c>
      <c r="AG270" s="1762" t="n">
        <v>0</v>
      </c>
      <c r="AH270" s="1762" t="n">
        <v>0</v>
      </c>
      <c r="AI270" s="1762" t="n">
        <v>0</v>
      </c>
      <c r="AJ270" s="1762" t="n">
        <v>0</v>
      </c>
      <c r="AK270" s="1762" t="n">
        <v>0</v>
      </c>
      <c r="AL270" s="1762" t="n">
        <v>0</v>
      </c>
      <c r="AM270" s="1762" t="n">
        <v>0</v>
      </c>
      <c r="AN270" s="522" t="n"/>
      <c r="AO270" s="522" t="n"/>
      <c r="AP270" s="522" t="n"/>
      <c r="AQ270" s="522" t="n"/>
      <c r="AR270" s="522" t="n"/>
      <c r="AS270" s="522" t="n"/>
      <c r="AT270" s="524" t="n"/>
    </row>
    <row r="271" ht="12.75" customHeight="1" s="667">
      <c r="B271" s="509">
        <f>B270+1</f>
        <v/>
      </c>
      <c r="C271" s="510" t="inlineStr">
        <is>
          <t>61073o</t>
        </is>
      </c>
      <c r="D271" s="699" t="n">
        <v>61073</v>
      </c>
      <c r="E271" s="511">
        <f>IF(D271="","",IFERROR(VLOOKUP(D271,CCN_Library!$A$4:$B$13,2,FALSE),"NOT IN LIBRARY"))</f>
        <v/>
      </c>
      <c r="F271" s="538">
        <f>LEFT(H271,6)</f>
        <v/>
      </c>
      <c r="G271" s="513" t="inlineStr">
        <is>
          <t>E</t>
        </is>
      </c>
      <c r="H271" s="513" t="inlineStr">
        <is>
          <t>M2826101282</t>
        </is>
      </c>
      <c r="I271" s="513" t="inlineStr">
        <is>
          <t>CC NRS</t>
        </is>
      </c>
      <c r="J271" s="513" t="inlineStr">
        <is>
          <t>LT</t>
        </is>
      </c>
      <c r="K271" s="514" t="inlineStr">
        <is>
          <t>2900</t>
        </is>
      </c>
      <c r="L271" s="513" t="inlineStr">
        <is>
          <t>2900</t>
        </is>
      </c>
      <c r="M271" s="513" t="inlineStr">
        <is>
          <t>N</t>
        </is>
      </c>
      <c r="N271" s="513" t="inlineStr">
        <is>
          <t>O</t>
        </is>
      </c>
      <c r="O271" s="513" t="inlineStr">
        <is>
          <t>A</t>
        </is>
      </c>
      <c r="P271" s="513" t="inlineStr">
        <is>
          <t>A</t>
        </is>
      </c>
      <c r="Q271" s="515" t="n"/>
      <c r="R271" s="513" t="inlineStr">
        <is>
          <t>U</t>
        </is>
      </c>
      <c r="S271" s="513" t="inlineStr">
        <is>
          <t>P</t>
        </is>
      </c>
      <c r="T271" s="515" t="n"/>
      <c r="U271" s="1761" t="n">
        <v>0</v>
      </c>
      <c r="V271" s="1761" t="n">
        <v>0</v>
      </c>
      <c r="W271" s="1761" t="n">
        <v>0</v>
      </c>
      <c r="X271" s="1761" t="n">
        <v>0</v>
      </c>
      <c r="Y271" s="1761" t="n">
        <v>0</v>
      </c>
      <c r="Z271" s="1761" t="n">
        <v>1</v>
      </c>
      <c r="AA271" s="1761" t="n">
        <v>0</v>
      </c>
      <c r="AB271" s="1761" t="n">
        <v>0</v>
      </c>
      <c r="AC271" s="1761" t="n">
        <v>0</v>
      </c>
      <c r="AD271" s="1761" t="n">
        <v>0</v>
      </c>
      <c r="AE271" s="1761" t="n">
        <v>0</v>
      </c>
      <c r="AF271" s="1761" t="n">
        <v>0</v>
      </c>
      <c r="AG271" s="1761" t="n">
        <v>0</v>
      </c>
      <c r="AH271" s="1761" t="n">
        <v>0</v>
      </c>
      <c r="AI271" s="1761" t="n">
        <v>0</v>
      </c>
      <c r="AJ271" s="1761" t="n">
        <v>0</v>
      </c>
      <c r="AK271" s="1761" t="n">
        <v>0</v>
      </c>
      <c r="AL271" s="1761" t="n">
        <v>0</v>
      </c>
      <c r="AM271" s="1761" t="n">
        <v>0</v>
      </c>
      <c r="AN271" s="515" t="n"/>
      <c r="AO271" s="515" t="n"/>
      <c r="AP271" s="513" t="inlineStr">
        <is>
          <t>1</t>
        </is>
      </c>
      <c r="AQ271" s="513" t="inlineStr">
        <is>
          <t>A-M510</t>
        </is>
      </c>
      <c r="AR271" s="513" t="inlineStr">
        <is>
          <t>1CP</t>
        </is>
      </c>
      <c r="AS271" s="515" t="n"/>
      <c r="AT271" s="517" t="n"/>
    </row>
    <row r="272" ht="12.75" customHeight="1" s="667">
      <c r="B272" s="509">
        <f>B271+1</f>
        <v/>
      </c>
      <c r="C272" s="510" t="inlineStr">
        <is>
          <t>61073c</t>
        </is>
      </c>
      <c r="D272" s="699" t="n">
        <v>61073</v>
      </c>
      <c r="E272" s="511">
        <f>IF(D272="","",IFERROR(VLOOKUP(D272,CCN_Library!$A$4:$B$13,2,FALSE),"NOT IN LIBRARY"))</f>
        <v/>
      </c>
      <c r="F272" s="538">
        <f>LEFT(H272,6)</f>
        <v/>
      </c>
      <c r="G272" s="513" t="inlineStr">
        <is>
          <t>E</t>
        </is>
      </c>
      <c r="H272" s="513" t="inlineStr">
        <is>
          <t>M2826101576</t>
        </is>
      </c>
      <c r="I272" s="513" t="inlineStr">
        <is>
          <t>FLD MED TECH</t>
        </is>
      </c>
      <c r="J272" s="513" t="inlineStr">
        <is>
          <t>HM2</t>
        </is>
      </c>
      <c r="K272" s="514" t="inlineStr">
        <is>
          <t>L03A</t>
        </is>
      </c>
      <c r="L272" s="513" t="inlineStr">
        <is>
          <t>L03A</t>
        </is>
      </c>
      <c r="M272" s="513" t="inlineStr">
        <is>
          <t>N</t>
        </is>
      </c>
      <c r="N272" s="513" t="inlineStr">
        <is>
          <t>E</t>
        </is>
      </c>
      <c r="O272" s="513" t="inlineStr">
        <is>
          <t>A</t>
        </is>
      </c>
      <c r="P272" s="513" t="inlineStr">
        <is>
          <t>A</t>
        </is>
      </c>
      <c r="Q272" s="515" t="n"/>
      <c r="R272" s="513" t="inlineStr">
        <is>
          <t>U</t>
        </is>
      </c>
      <c r="S272" s="513" t="inlineStr">
        <is>
          <t>U</t>
        </is>
      </c>
      <c r="T272" s="515" t="n"/>
      <c r="U272" s="1761" t="n">
        <v>0</v>
      </c>
      <c r="V272" s="1761" t="n">
        <v>0</v>
      </c>
      <c r="W272" s="1761" t="n">
        <v>0</v>
      </c>
      <c r="X272" s="1761" t="n">
        <v>0</v>
      </c>
      <c r="Y272" s="1761" t="n">
        <v>0</v>
      </c>
      <c r="Z272" s="1761" t="n">
        <v>0</v>
      </c>
      <c r="AA272" s="1761" t="n">
        <v>1</v>
      </c>
      <c r="AB272" s="1761" t="n">
        <v>0</v>
      </c>
      <c r="AC272" s="1761" t="n">
        <v>0</v>
      </c>
      <c r="AD272" s="1761" t="n">
        <v>0</v>
      </c>
      <c r="AE272" s="1761" t="n">
        <v>0</v>
      </c>
      <c r="AF272" s="1761" t="n">
        <v>0</v>
      </c>
      <c r="AG272" s="1761" t="n">
        <v>0</v>
      </c>
      <c r="AH272" s="1761" t="n">
        <v>0</v>
      </c>
      <c r="AI272" s="1761" t="n">
        <v>0</v>
      </c>
      <c r="AJ272" s="1761" t="n">
        <v>0</v>
      </c>
      <c r="AK272" s="1761" t="n">
        <v>0</v>
      </c>
      <c r="AL272" s="1761" t="n">
        <v>0</v>
      </c>
      <c r="AM272" s="1761" t="n">
        <v>0</v>
      </c>
      <c r="AN272" s="515" t="n"/>
      <c r="AO272" s="515" t="n"/>
      <c r="AP272" s="513" t="inlineStr">
        <is>
          <t>1</t>
        </is>
      </c>
      <c r="AQ272" s="513" t="inlineStr">
        <is>
          <t>A-M510</t>
        </is>
      </c>
      <c r="AR272" s="513" t="inlineStr">
        <is>
          <t>1CP</t>
        </is>
      </c>
      <c r="AS272" s="515" t="n"/>
      <c r="AT272" s="517" t="n"/>
    </row>
    <row r="273" ht="12.75" customHeight="1" s="667">
      <c r="B273" s="709">
        <f>B272+1</f>
        <v/>
      </c>
      <c r="C273" s="701" t="inlineStr">
        <is>
          <t>61073o</t>
        </is>
      </c>
      <c r="D273" s="519" t="n">
        <v>61073</v>
      </c>
      <c r="E273" s="519" t="n"/>
      <c r="F273" s="520">
        <f>LEFT(H273,6)</f>
        <v/>
      </c>
      <c r="G273" s="521" t="inlineStr">
        <is>
          <t>D</t>
        </is>
      </c>
      <c r="H273" s="521" t="inlineStr">
        <is>
          <t>M2826101419</t>
        </is>
      </c>
      <c r="I273" s="521" t="inlineStr">
        <is>
          <t>RADIOLOGY SECTION 2</t>
        </is>
      </c>
      <c r="J273" s="522" t="n"/>
      <c r="K273" s="522" t="n"/>
      <c r="L273" s="522" t="n"/>
      <c r="M273" s="522" t="n"/>
      <c r="N273" s="522" t="n"/>
      <c r="O273" s="522" t="n"/>
      <c r="P273" s="522" t="n"/>
      <c r="Q273" s="522" t="n"/>
      <c r="R273" s="522" t="n"/>
      <c r="S273" s="522" t="n"/>
      <c r="T273" s="522" t="n"/>
      <c r="U273" s="1762" t="n">
        <v>0</v>
      </c>
      <c r="V273" s="1762" t="n">
        <v>0</v>
      </c>
      <c r="W273" s="1762" t="n">
        <v>0</v>
      </c>
      <c r="X273" s="1762" t="n">
        <v>0</v>
      </c>
      <c r="Y273" s="1762" t="n">
        <v>0</v>
      </c>
      <c r="Z273" s="1762" t="n">
        <v>0</v>
      </c>
      <c r="AA273" s="1762" t="n">
        <v>0</v>
      </c>
      <c r="AB273" s="1762" t="n">
        <v>0</v>
      </c>
      <c r="AC273" s="1762" t="n">
        <v>0</v>
      </c>
      <c r="AD273" s="1762" t="n">
        <v>0</v>
      </c>
      <c r="AE273" s="1762" t="n">
        <v>0</v>
      </c>
      <c r="AF273" s="1762" t="n">
        <v>0</v>
      </c>
      <c r="AG273" s="1762" t="n">
        <v>0</v>
      </c>
      <c r="AH273" s="1762" t="n">
        <v>0</v>
      </c>
      <c r="AI273" s="1762" t="n">
        <v>0</v>
      </c>
      <c r="AJ273" s="1762" t="n">
        <v>0</v>
      </c>
      <c r="AK273" s="1762" t="n">
        <v>0</v>
      </c>
      <c r="AL273" s="1762" t="n">
        <v>0</v>
      </c>
      <c r="AM273" s="1762" t="n">
        <v>0</v>
      </c>
      <c r="AN273" s="522" t="n"/>
      <c r="AO273" s="522" t="n"/>
      <c r="AP273" s="522" t="n"/>
      <c r="AQ273" s="522" t="n"/>
      <c r="AR273" s="522" t="n"/>
      <c r="AS273" s="522" t="n"/>
      <c r="AT273" s="524" t="n"/>
    </row>
    <row r="274" ht="12.75" customHeight="1" s="667">
      <c r="B274" s="509">
        <f>B273+1</f>
        <v/>
      </c>
      <c r="C274" s="510" t="inlineStr">
        <is>
          <t>61073o</t>
        </is>
      </c>
      <c r="D274" s="699" t="n">
        <v>61073</v>
      </c>
      <c r="E274" s="511">
        <f>IF(D274="","",IFERROR(VLOOKUP(D274,CCN_Library!$A$4:$B$13,2,FALSE),"NOT IN LIBRARY"))</f>
        <v/>
      </c>
      <c r="F274" s="538">
        <f>LEFT(H274,6)</f>
        <v/>
      </c>
      <c r="G274" s="513" t="inlineStr">
        <is>
          <t>E</t>
        </is>
      </c>
      <c r="H274" s="513" t="inlineStr">
        <is>
          <t>M2826101420</t>
        </is>
      </c>
      <c r="I274" s="513" t="inlineStr">
        <is>
          <t>ADV X-RAY</t>
        </is>
      </c>
      <c r="J274" s="513" t="inlineStr">
        <is>
          <t>HM1</t>
        </is>
      </c>
      <c r="K274" s="514" t="inlineStr">
        <is>
          <t>L17A</t>
        </is>
      </c>
      <c r="L274" s="513" t="inlineStr">
        <is>
          <t>L03A</t>
        </is>
      </c>
      <c r="M274" s="513" t="inlineStr">
        <is>
          <t>N</t>
        </is>
      </c>
      <c r="N274" s="513" t="inlineStr">
        <is>
          <t>E</t>
        </is>
      </c>
      <c r="O274" s="513" t="inlineStr">
        <is>
          <t>A</t>
        </is>
      </c>
      <c r="P274" s="513" t="inlineStr">
        <is>
          <t>A</t>
        </is>
      </c>
      <c r="Q274" s="515" t="n"/>
      <c r="R274" s="513" t="inlineStr">
        <is>
          <t>U</t>
        </is>
      </c>
      <c r="S274" s="513" t="inlineStr">
        <is>
          <t>P</t>
        </is>
      </c>
      <c r="T274" s="515" t="n"/>
      <c r="U274" s="1761" t="n">
        <v>0</v>
      </c>
      <c r="V274" s="1761" t="n">
        <v>0</v>
      </c>
      <c r="W274" s="1761" t="n">
        <v>0</v>
      </c>
      <c r="X274" s="1761" t="n">
        <v>0</v>
      </c>
      <c r="Y274" s="1761" t="n">
        <v>0</v>
      </c>
      <c r="Z274" s="1761" t="n">
        <v>0</v>
      </c>
      <c r="AA274" s="1761" t="n">
        <v>1</v>
      </c>
      <c r="AB274" s="1761" t="n">
        <v>0</v>
      </c>
      <c r="AC274" s="1761" t="n">
        <v>0</v>
      </c>
      <c r="AD274" s="1761" t="n">
        <v>0</v>
      </c>
      <c r="AE274" s="1761" t="n">
        <v>0</v>
      </c>
      <c r="AF274" s="1761" t="n">
        <v>0</v>
      </c>
      <c r="AG274" s="1761" t="n">
        <v>0</v>
      </c>
      <c r="AH274" s="1761" t="n">
        <v>0</v>
      </c>
      <c r="AI274" s="1761" t="n">
        <v>0</v>
      </c>
      <c r="AJ274" s="1761" t="n">
        <v>0</v>
      </c>
      <c r="AK274" s="1761" t="n">
        <v>0</v>
      </c>
      <c r="AL274" s="1761" t="n">
        <v>0</v>
      </c>
      <c r="AM274" s="1761" t="n">
        <v>0</v>
      </c>
      <c r="AN274" s="515" t="n"/>
      <c r="AO274" s="515" t="n"/>
      <c r="AP274" s="513" t="inlineStr">
        <is>
          <t>1</t>
        </is>
      </c>
      <c r="AQ274" s="513" t="inlineStr">
        <is>
          <t>A-M510</t>
        </is>
      </c>
      <c r="AR274" s="513" t="inlineStr">
        <is>
          <t>1CP</t>
        </is>
      </c>
      <c r="AS274" s="515" t="n"/>
      <c r="AT274" s="517" t="n"/>
    </row>
    <row r="275" ht="12.75" customHeight="1" s="667">
      <c r="B275" s="509">
        <f>B274+1</f>
        <v/>
      </c>
      <c r="C275" s="510" t="inlineStr">
        <is>
          <t>61073c</t>
        </is>
      </c>
      <c r="D275" s="699" t="n">
        <v>61073</v>
      </c>
      <c r="E275" s="511">
        <f>IF(D275="","",IFERROR(VLOOKUP(D275,CCN_Library!$A$4:$B$13,2,FALSE),"NOT IN LIBRARY"))</f>
        <v/>
      </c>
      <c r="F275" s="538">
        <f>LEFT(H275,6)</f>
        <v/>
      </c>
      <c r="G275" s="513" t="inlineStr">
        <is>
          <t>E</t>
        </is>
      </c>
      <c r="H275" s="513" t="inlineStr">
        <is>
          <t>M2826101577</t>
        </is>
      </c>
      <c r="I275" s="513" t="inlineStr">
        <is>
          <t>ADV X-RAY</t>
        </is>
      </c>
      <c r="J275" s="513" t="inlineStr">
        <is>
          <t>HM2</t>
        </is>
      </c>
      <c r="K275" s="514" t="inlineStr">
        <is>
          <t>L17A</t>
        </is>
      </c>
      <c r="L275" s="513" t="inlineStr">
        <is>
          <t>L03A</t>
        </is>
      </c>
      <c r="M275" s="513" t="inlineStr">
        <is>
          <t>N</t>
        </is>
      </c>
      <c r="N275" s="513" t="inlineStr">
        <is>
          <t>E</t>
        </is>
      </c>
      <c r="O275" s="513" t="inlineStr">
        <is>
          <t>A</t>
        </is>
      </c>
      <c r="P275" s="513" t="inlineStr">
        <is>
          <t>A</t>
        </is>
      </c>
      <c r="Q275" s="515" t="n"/>
      <c r="R275" s="513" t="inlineStr">
        <is>
          <t>U</t>
        </is>
      </c>
      <c r="S275" s="513" t="inlineStr">
        <is>
          <t>U</t>
        </is>
      </c>
      <c r="T275" s="515" t="n"/>
      <c r="U275" s="1761" t="n">
        <v>0</v>
      </c>
      <c r="V275" s="1761" t="n">
        <v>0</v>
      </c>
      <c r="W275" s="1761" t="n">
        <v>0</v>
      </c>
      <c r="X275" s="1761" t="n">
        <v>0</v>
      </c>
      <c r="Y275" s="1761" t="n">
        <v>0</v>
      </c>
      <c r="Z275" s="1761" t="n">
        <v>0</v>
      </c>
      <c r="AA275" s="1761" t="n">
        <v>1</v>
      </c>
      <c r="AB275" s="1761" t="n">
        <v>0</v>
      </c>
      <c r="AC275" s="1761" t="n">
        <v>0</v>
      </c>
      <c r="AD275" s="1761" t="n">
        <v>0</v>
      </c>
      <c r="AE275" s="1761" t="n">
        <v>0</v>
      </c>
      <c r="AF275" s="1761" t="n">
        <v>0</v>
      </c>
      <c r="AG275" s="1761" t="n">
        <v>0</v>
      </c>
      <c r="AH275" s="1761" t="n">
        <v>0</v>
      </c>
      <c r="AI275" s="1761" t="n">
        <v>0</v>
      </c>
      <c r="AJ275" s="1761" t="n">
        <v>0</v>
      </c>
      <c r="AK275" s="1761" t="n">
        <v>0</v>
      </c>
      <c r="AL275" s="1761" t="n">
        <v>0</v>
      </c>
      <c r="AM275" s="1761" t="n">
        <v>0</v>
      </c>
      <c r="AN275" s="515" t="n"/>
      <c r="AO275" s="515" t="n"/>
      <c r="AP275" s="513" t="inlineStr">
        <is>
          <t>1</t>
        </is>
      </c>
      <c r="AQ275" s="513" t="inlineStr">
        <is>
          <t>A-M510</t>
        </is>
      </c>
      <c r="AR275" s="513" t="inlineStr">
        <is>
          <t>1CP</t>
        </is>
      </c>
      <c r="AS275" s="515" t="n"/>
      <c r="AT275" s="517" t="n"/>
    </row>
    <row r="276" ht="12.75" customHeight="1" s="667">
      <c r="B276" s="509">
        <f>B275+1</f>
        <v/>
      </c>
      <c r="C276" s="510" t="inlineStr">
        <is>
          <t>61073c</t>
        </is>
      </c>
      <c r="D276" s="699" t="n">
        <v>61073</v>
      </c>
      <c r="E276" s="511">
        <f>IF(D276="","",IFERROR(VLOOKUP(D276,CCN_Library!$A$4:$B$13,2,FALSE),"NOT IN LIBRARY"))</f>
        <v/>
      </c>
      <c r="F276" s="538">
        <f>LEFT(H276,6)</f>
        <v/>
      </c>
      <c r="G276" s="513" t="inlineStr">
        <is>
          <t>E</t>
        </is>
      </c>
      <c r="H276" s="513" t="inlineStr">
        <is>
          <t>M2826101422</t>
        </is>
      </c>
      <c r="I276" s="513" t="inlineStr">
        <is>
          <t>ADV X-RAY</t>
        </is>
      </c>
      <c r="J276" s="513" t="inlineStr">
        <is>
          <t>HM2</t>
        </is>
      </c>
      <c r="K276" s="514" t="inlineStr">
        <is>
          <t>L17A</t>
        </is>
      </c>
      <c r="L276" s="513" t="inlineStr">
        <is>
          <t>L03A</t>
        </is>
      </c>
      <c r="M276" s="513" t="inlineStr">
        <is>
          <t>N</t>
        </is>
      </c>
      <c r="N276" s="513" t="inlineStr">
        <is>
          <t>E</t>
        </is>
      </c>
      <c r="O276" s="513" t="inlineStr">
        <is>
          <t>A</t>
        </is>
      </c>
      <c r="P276" s="513" t="inlineStr">
        <is>
          <t>A</t>
        </is>
      </c>
      <c r="Q276" s="515" t="n"/>
      <c r="R276" s="513" t="inlineStr">
        <is>
          <t>U</t>
        </is>
      </c>
      <c r="S276" s="513" t="inlineStr">
        <is>
          <t>C</t>
        </is>
      </c>
      <c r="T276" s="515" t="n"/>
      <c r="U276" s="1761" t="n">
        <v>0</v>
      </c>
      <c r="V276" s="1761" t="n">
        <v>0</v>
      </c>
      <c r="W276" s="1761" t="n">
        <v>0</v>
      </c>
      <c r="X276" s="1761" t="n">
        <v>0</v>
      </c>
      <c r="Y276" s="1761" t="n">
        <v>0</v>
      </c>
      <c r="Z276" s="1761" t="n">
        <v>0</v>
      </c>
      <c r="AA276" s="1761" t="n">
        <v>1</v>
      </c>
      <c r="AB276" s="1761" t="n">
        <v>0</v>
      </c>
      <c r="AC276" s="1761" t="n">
        <v>0</v>
      </c>
      <c r="AD276" s="1761" t="n">
        <v>0</v>
      </c>
      <c r="AE276" s="1761" t="n">
        <v>0</v>
      </c>
      <c r="AF276" s="1761" t="n">
        <v>0</v>
      </c>
      <c r="AG276" s="1761" t="n">
        <v>0</v>
      </c>
      <c r="AH276" s="1761" t="n">
        <v>0</v>
      </c>
      <c r="AI276" s="1761" t="n">
        <v>0</v>
      </c>
      <c r="AJ276" s="1761" t="n">
        <v>0</v>
      </c>
      <c r="AK276" s="1761" t="n">
        <v>0</v>
      </c>
      <c r="AL276" s="1761" t="n">
        <v>0</v>
      </c>
      <c r="AM276" s="1761" t="n">
        <v>0</v>
      </c>
      <c r="AN276" s="515" t="n"/>
      <c r="AO276" s="515" t="n"/>
      <c r="AP276" s="513" t="inlineStr">
        <is>
          <t>1</t>
        </is>
      </c>
      <c r="AQ276" s="513" t="inlineStr">
        <is>
          <t>A-M510</t>
        </is>
      </c>
      <c r="AR276" s="513" t="inlineStr">
        <is>
          <t>1CP</t>
        </is>
      </c>
      <c r="AS276" s="515" t="n"/>
      <c r="AT276" s="517" t="n"/>
    </row>
    <row r="277" ht="12.75" customHeight="1" s="667">
      <c r="B277" s="709">
        <f>B276+1</f>
        <v/>
      </c>
      <c r="C277" s="701" t="inlineStr">
        <is>
          <t>61073o</t>
        </is>
      </c>
      <c r="D277" s="519" t="n">
        <v>61073</v>
      </c>
      <c r="E277" s="519" t="n"/>
      <c r="F277" s="520">
        <f>LEFT(H277,6)</f>
        <v/>
      </c>
      <c r="G277" s="521" t="inlineStr">
        <is>
          <t>C</t>
        </is>
      </c>
      <c r="H277" s="521" t="inlineStr">
        <is>
          <t>M2826101515</t>
        </is>
      </c>
      <c r="I277" s="521" t="inlineStr">
        <is>
          <t>LABORATORY SECTION 1</t>
        </is>
      </c>
      <c r="J277" s="522" t="n"/>
      <c r="K277" s="522" t="n"/>
      <c r="L277" s="522" t="n"/>
      <c r="M277" s="522" t="n"/>
      <c r="N277" s="522" t="n"/>
      <c r="O277" s="522" t="n"/>
      <c r="P277" s="522" t="n"/>
      <c r="Q277" s="522" t="n"/>
      <c r="R277" s="522" t="n"/>
      <c r="S277" s="522" t="n"/>
      <c r="T277" s="522" t="n"/>
      <c r="U277" s="1762" t="n">
        <v>0</v>
      </c>
      <c r="V277" s="1762" t="n">
        <v>0</v>
      </c>
      <c r="W277" s="1762" t="n">
        <v>0</v>
      </c>
      <c r="X277" s="1762" t="n">
        <v>0</v>
      </c>
      <c r="Y277" s="1762" t="n">
        <v>0</v>
      </c>
      <c r="Z277" s="1762" t="n">
        <v>0</v>
      </c>
      <c r="AA277" s="1762" t="n">
        <v>0</v>
      </c>
      <c r="AB277" s="1762" t="n">
        <v>0</v>
      </c>
      <c r="AC277" s="1762" t="n">
        <v>0</v>
      </c>
      <c r="AD277" s="1762" t="n">
        <v>0</v>
      </c>
      <c r="AE277" s="1762" t="n">
        <v>0</v>
      </c>
      <c r="AF277" s="1762" t="n">
        <v>0</v>
      </c>
      <c r="AG277" s="1762" t="n">
        <v>0</v>
      </c>
      <c r="AH277" s="1762" t="n">
        <v>0</v>
      </c>
      <c r="AI277" s="1762" t="n">
        <v>0</v>
      </c>
      <c r="AJ277" s="1762" t="n">
        <v>0</v>
      </c>
      <c r="AK277" s="1762" t="n">
        <v>0</v>
      </c>
      <c r="AL277" s="1762" t="n">
        <v>0</v>
      </c>
      <c r="AM277" s="1762" t="n">
        <v>0</v>
      </c>
      <c r="AN277" s="522" t="n"/>
      <c r="AO277" s="522" t="n"/>
      <c r="AP277" s="522" t="n"/>
      <c r="AQ277" s="522" t="n"/>
      <c r="AR277" s="522" t="n"/>
      <c r="AS277" s="522" t="n"/>
      <c r="AT277" s="524" t="n"/>
    </row>
    <row r="278" ht="12.75" customHeight="1" s="667">
      <c r="B278" s="509">
        <f>B277+1</f>
        <v/>
      </c>
      <c r="C278" s="510" t="inlineStr">
        <is>
          <t>61073o</t>
        </is>
      </c>
      <c r="D278" s="699" t="n">
        <v>61073</v>
      </c>
      <c r="E278" s="511">
        <f>IF(D278="","",IFERROR(VLOOKUP(D278,CCN_Library!$A$4:$B$13,2,FALSE),"NOT IN LIBRARY"))</f>
        <v/>
      </c>
      <c r="F278" s="538">
        <f>LEFT(H278,6)</f>
        <v/>
      </c>
      <c r="G278" s="513" t="inlineStr">
        <is>
          <t>E</t>
        </is>
      </c>
      <c r="H278" s="513" t="inlineStr">
        <is>
          <t>M2826101516</t>
        </is>
      </c>
      <c r="I278" s="513" t="inlineStr">
        <is>
          <t>MED LAB TECH</t>
        </is>
      </c>
      <c r="J278" s="513" t="inlineStr">
        <is>
          <t>HM1</t>
        </is>
      </c>
      <c r="K278" s="514" t="inlineStr">
        <is>
          <t>L31A</t>
        </is>
      </c>
      <c r="L278" s="513" t="inlineStr">
        <is>
          <t>L03A</t>
        </is>
      </c>
      <c r="M278" s="513" t="inlineStr">
        <is>
          <t>N</t>
        </is>
      </c>
      <c r="N278" s="513" t="inlineStr">
        <is>
          <t>E</t>
        </is>
      </c>
      <c r="O278" s="513" t="inlineStr">
        <is>
          <t>A</t>
        </is>
      </c>
      <c r="P278" s="513" t="inlineStr">
        <is>
          <t>A</t>
        </is>
      </c>
      <c r="Q278" s="515" t="n"/>
      <c r="R278" s="513" t="inlineStr">
        <is>
          <t>U</t>
        </is>
      </c>
      <c r="S278" s="513" t="inlineStr">
        <is>
          <t>U</t>
        </is>
      </c>
      <c r="T278" s="515" t="n"/>
      <c r="U278" s="1761" t="n">
        <v>0</v>
      </c>
      <c r="V278" s="1761" t="n">
        <v>0</v>
      </c>
      <c r="W278" s="1761" t="n">
        <v>0</v>
      </c>
      <c r="X278" s="1761" t="n">
        <v>0</v>
      </c>
      <c r="Y278" s="1761" t="n">
        <v>0</v>
      </c>
      <c r="Z278" s="1761" t="n">
        <v>0</v>
      </c>
      <c r="AA278" s="1761" t="n">
        <v>1</v>
      </c>
      <c r="AB278" s="1761" t="n">
        <v>0</v>
      </c>
      <c r="AC278" s="1761" t="n">
        <v>0</v>
      </c>
      <c r="AD278" s="1761" t="n">
        <v>0</v>
      </c>
      <c r="AE278" s="1761" t="n">
        <v>0</v>
      </c>
      <c r="AF278" s="1761" t="n">
        <v>0</v>
      </c>
      <c r="AG278" s="1761" t="n">
        <v>0</v>
      </c>
      <c r="AH278" s="1761" t="n">
        <v>0</v>
      </c>
      <c r="AI278" s="1761" t="n">
        <v>0</v>
      </c>
      <c r="AJ278" s="1761" t="n">
        <v>0</v>
      </c>
      <c r="AK278" s="1761" t="n">
        <v>0</v>
      </c>
      <c r="AL278" s="1761" t="n">
        <v>0</v>
      </c>
      <c r="AM278" s="1761" t="n">
        <v>0</v>
      </c>
      <c r="AN278" s="515" t="n"/>
      <c r="AO278" s="515" t="n"/>
      <c r="AP278" s="513" t="inlineStr">
        <is>
          <t>1</t>
        </is>
      </c>
      <c r="AQ278" s="513" t="inlineStr">
        <is>
          <t>A-M510</t>
        </is>
      </c>
      <c r="AR278" s="513" t="inlineStr">
        <is>
          <t>1CP</t>
        </is>
      </c>
      <c r="AS278" s="515" t="n"/>
      <c r="AT278" s="517" t="n"/>
    </row>
    <row r="279" ht="12.75" customHeight="1" s="667">
      <c r="B279" s="509">
        <f>B278+1</f>
        <v/>
      </c>
      <c r="C279" s="510" t="inlineStr">
        <is>
          <t>61073c</t>
        </is>
      </c>
      <c r="D279" s="699" t="n">
        <v>61073</v>
      </c>
      <c r="E279" s="511">
        <f>IF(D279="","",IFERROR(VLOOKUP(D279,CCN_Library!$A$4:$B$13,2,FALSE),"NOT IN LIBRARY"))</f>
        <v/>
      </c>
      <c r="F279" s="538">
        <f>LEFT(H279,6)</f>
        <v/>
      </c>
      <c r="G279" s="513" t="inlineStr">
        <is>
          <t>E</t>
        </is>
      </c>
      <c r="H279" s="513" t="inlineStr">
        <is>
          <t>M2826101517</t>
        </is>
      </c>
      <c r="I279" s="513" t="inlineStr">
        <is>
          <t>MED LAB TECH</t>
        </is>
      </c>
      <c r="J279" s="513" t="inlineStr">
        <is>
          <t>HM2</t>
        </is>
      </c>
      <c r="K279" s="514" t="inlineStr">
        <is>
          <t>L31A</t>
        </is>
      </c>
      <c r="L279" s="513" t="inlineStr">
        <is>
          <t>L03A</t>
        </is>
      </c>
      <c r="M279" s="513" t="inlineStr">
        <is>
          <t>N</t>
        </is>
      </c>
      <c r="N279" s="513" t="inlineStr">
        <is>
          <t>E</t>
        </is>
      </c>
      <c r="O279" s="513" t="inlineStr">
        <is>
          <t>A</t>
        </is>
      </c>
      <c r="P279" s="513" t="inlineStr">
        <is>
          <t>A</t>
        </is>
      </c>
      <c r="Q279" s="515" t="n"/>
      <c r="R279" s="513" t="inlineStr">
        <is>
          <t>U</t>
        </is>
      </c>
      <c r="S279" s="513" t="inlineStr">
        <is>
          <t>U</t>
        </is>
      </c>
      <c r="T279" s="515" t="n"/>
      <c r="U279" s="1761" t="n">
        <v>0</v>
      </c>
      <c r="V279" s="1761" t="n">
        <v>0</v>
      </c>
      <c r="W279" s="1761" t="n">
        <v>0</v>
      </c>
      <c r="X279" s="1761" t="n">
        <v>0</v>
      </c>
      <c r="Y279" s="1761" t="n">
        <v>0</v>
      </c>
      <c r="Z279" s="1761" t="n">
        <v>0</v>
      </c>
      <c r="AA279" s="1761" t="n">
        <v>1</v>
      </c>
      <c r="AB279" s="1761" t="n">
        <v>0</v>
      </c>
      <c r="AC279" s="1761" t="n">
        <v>0</v>
      </c>
      <c r="AD279" s="1761" t="n">
        <v>0</v>
      </c>
      <c r="AE279" s="1761" t="n">
        <v>0</v>
      </c>
      <c r="AF279" s="1761" t="n">
        <v>0</v>
      </c>
      <c r="AG279" s="1761" t="n">
        <v>0</v>
      </c>
      <c r="AH279" s="1761" t="n">
        <v>0</v>
      </c>
      <c r="AI279" s="1761" t="n">
        <v>0</v>
      </c>
      <c r="AJ279" s="1761" t="n">
        <v>0</v>
      </c>
      <c r="AK279" s="1761" t="n">
        <v>0</v>
      </c>
      <c r="AL279" s="1761" t="n">
        <v>0</v>
      </c>
      <c r="AM279" s="1761" t="n">
        <v>0</v>
      </c>
      <c r="AN279" s="515" t="n"/>
      <c r="AO279" s="515" t="n"/>
      <c r="AP279" s="513" t="inlineStr">
        <is>
          <t>1</t>
        </is>
      </c>
      <c r="AQ279" s="513" t="inlineStr">
        <is>
          <t>A-M510</t>
        </is>
      </c>
      <c r="AR279" s="513" t="inlineStr">
        <is>
          <t>1CP</t>
        </is>
      </c>
      <c r="AS279" s="515" t="n"/>
      <c r="AT279" s="517" t="n"/>
    </row>
    <row r="280" ht="12.75" customHeight="1" s="667">
      <c r="B280" s="509">
        <f>B279+1</f>
        <v/>
      </c>
      <c r="C280" s="510" t="inlineStr">
        <is>
          <t>61073c</t>
        </is>
      </c>
      <c r="D280" s="699" t="n">
        <v>61073</v>
      </c>
      <c r="E280" s="511">
        <f>IF(D280="","",IFERROR(VLOOKUP(D280,CCN_Library!$A$4:$B$13,2,FALSE),"NOT IN LIBRARY"))</f>
        <v/>
      </c>
      <c r="F280" s="538">
        <f>LEFT(H280,6)</f>
        <v/>
      </c>
      <c r="G280" s="513" t="inlineStr">
        <is>
          <t>E</t>
        </is>
      </c>
      <c r="H280" s="513" t="inlineStr">
        <is>
          <t>M2826101518</t>
        </is>
      </c>
      <c r="I280" s="513" t="inlineStr">
        <is>
          <t>MED LAB TECH</t>
        </is>
      </c>
      <c r="J280" s="513" t="inlineStr">
        <is>
          <t>HM3</t>
        </is>
      </c>
      <c r="K280" s="514" t="inlineStr">
        <is>
          <t>L31A</t>
        </is>
      </c>
      <c r="L280" s="513" t="inlineStr">
        <is>
          <t>L03A</t>
        </is>
      </c>
      <c r="M280" s="513" t="inlineStr">
        <is>
          <t>N</t>
        </is>
      </c>
      <c r="N280" s="513" t="inlineStr">
        <is>
          <t>E</t>
        </is>
      </c>
      <c r="O280" s="513" t="inlineStr">
        <is>
          <t>A</t>
        </is>
      </c>
      <c r="P280" s="513" t="inlineStr">
        <is>
          <t>A</t>
        </is>
      </c>
      <c r="Q280" s="515" t="n"/>
      <c r="R280" s="513" t="inlineStr">
        <is>
          <t>U</t>
        </is>
      </c>
      <c r="S280" s="513" t="inlineStr">
        <is>
          <t>U</t>
        </is>
      </c>
      <c r="T280" s="515" t="n"/>
      <c r="U280" s="1761" t="n">
        <v>0</v>
      </c>
      <c r="V280" s="1761" t="n">
        <v>0</v>
      </c>
      <c r="W280" s="1761" t="n">
        <v>0</v>
      </c>
      <c r="X280" s="1761" t="n">
        <v>0</v>
      </c>
      <c r="Y280" s="1761" t="n">
        <v>0</v>
      </c>
      <c r="Z280" s="1761" t="n">
        <v>0</v>
      </c>
      <c r="AA280" s="1761" t="n">
        <v>1</v>
      </c>
      <c r="AB280" s="1761" t="n">
        <v>0</v>
      </c>
      <c r="AC280" s="1761" t="n">
        <v>0</v>
      </c>
      <c r="AD280" s="1761" t="n">
        <v>0</v>
      </c>
      <c r="AE280" s="1761" t="n">
        <v>0</v>
      </c>
      <c r="AF280" s="1761" t="n">
        <v>0</v>
      </c>
      <c r="AG280" s="1761" t="n">
        <v>0</v>
      </c>
      <c r="AH280" s="1761" t="n">
        <v>0</v>
      </c>
      <c r="AI280" s="1761" t="n">
        <v>0</v>
      </c>
      <c r="AJ280" s="1761" t="n">
        <v>0</v>
      </c>
      <c r="AK280" s="1761" t="n">
        <v>0</v>
      </c>
      <c r="AL280" s="1761" t="n">
        <v>0</v>
      </c>
      <c r="AM280" s="1761" t="n">
        <v>0</v>
      </c>
      <c r="AN280" s="515" t="n"/>
      <c r="AO280" s="515" t="n"/>
      <c r="AP280" s="513" t="inlineStr">
        <is>
          <t>1</t>
        </is>
      </c>
      <c r="AQ280" s="513" t="inlineStr">
        <is>
          <t>A-M510</t>
        </is>
      </c>
      <c r="AR280" s="513" t="inlineStr">
        <is>
          <t>1CP</t>
        </is>
      </c>
      <c r="AS280" s="515" t="n"/>
      <c r="AT280" s="517" t="n"/>
    </row>
    <row r="281" ht="12.75" customHeight="1" s="667">
      <c r="B281" s="709">
        <f>B280+1</f>
        <v/>
      </c>
      <c r="C281" s="701" t="inlineStr">
        <is>
          <t>61073o</t>
        </is>
      </c>
      <c r="D281" s="519" t="n">
        <v>61073</v>
      </c>
      <c r="E281" s="519" t="n"/>
      <c r="F281" s="520">
        <f>LEFT(H281,6)</f>
        <v/>
      </c>
      <c r="G281" s="521" t="inlineStr">
        <is>
          <t>C</t>
        </is>
      </c>
      <c r="H281" s="521" t="inlineStr">
        <is>
          <t>M2826101519</t>
        </is>
      </c>
      <c r="I281" s="521" t="inlineStr">
        <is>
          <t>HOLDING WARD SECTION 1</t>
        </is>
      </c>
      <c r="J281" s="522" t="n"/>
      <c r="K281" s="522" t="n"/>
      <c r="L281" s="522" t="n"/>
      <c r="M281" s="522" t="n"/>
      <c r="N281" s="522" t="n"/>
      <c r="O281" s="522" t="n"/>
      <c r="P281" s="522" t="n"/>
      <c r="Q281" s="522" t="n"/>
      <c r="R281" s="522" t="n"/>
      <c r="S281" s="522" t="n"/>
      <c r="T281" s="522" t="n"/>
      <c r="U281" s="1762" t="n">
        <v>0</v>
      </c>
      <c r="V281" s="1762" t="n">
        <v>0</v>
      </c>
      <c r="W281" s="1762" t="n">
        <v>0</v>
      </c>
      <c r="X281" s="1762" t="n">
        <v>0</v>
      </c>
      <c r="Y281" s="1762" t="n">
        <v>0</v>
      </c>
      <c r="Z281" s="1762" t="n">
        <v>0</v>
      </c>
      <c r="AA281" s="1762" t="n">
        <v>0</v>
      </c>
      <c r="AB281" s="1762" t="n">
        <v>0</v>
      </c>
      <c r="AC281" s="1762" t="n">
        <v>0</v>
      </c>
      <c r="AD281" s="1762" t="n">
        <v>0</v>
      </c>
      <c r="AE281" s="1762" t="n">
        <v>0</v>
      </c>
      <c r="AF281" s="1762" t="n">
        <v>0</v>
      </c>
      <c r="AG281" s="1762" t="n">
        <v>0</v>
      </c>
      <c r="AH281" s="1762" t="n">
        <v>0</v>
      </c>
      <c r="AI281" s="1762" t="n">
        <v>0</v>
      </c>
      <c r="AJ281" s="1762" t="n">
        <v>0</v>
      </c>
      <c r="AK281" s="1762" t="n">
        <v>0</v>
      </c>
      <c r="AL281" s="1762" t="n">
        <v>0</v>
      </c>
      <c r="AM281" s="1762" t="n">
        <v>0</v>
      </c>
      <c r="AN281" s="522" t="n"/>
      <c r="AO281" s="522" t="n"/>
      <c r="AP281" s="522" t="n"/>
      <c r="AQ281" s="522" t="n"/>
      <c r="AR281" s="522" t="n"/>
      <c r="AS281" s="522" t="n"/>
      <c r="AT281" s="524" t="n"/>
    </row>
    <row r="282" ht="12.75" customHeight="1" s="667">
      <c r="B282" s="509">
        <f>B281+1</f>
        <v/>
      </c>
      <c r="C282" s="510" t="inlineStr">
        <is>
          <t>61073o</t>
        </is>
      </c>
      <c r="D282" s="699" t="n">
        <v>61073</v>
      </c>
      <c r="E282" s="511">
        <f>IF(D282="","",IFERROR(VLOOKUP(D282,CCN_Library!$A$4:$B$13,2,FALSE),"NOT IN LIBRARY"))</f>
        <v/>
      </c>
      <c r="F282" s="538">
        <f>LEFT(H282,6)</f>
        <v/>
      </c>
      <c r="G282" s="513" t="inlineStr">
        <is>
          <t>E</t>
        </is>
      </c>
      <c r="H282" s="513" t="inlineStr">
        <is>
          <t>M2826101520</t>
        </is>
      </c>
      <c r="I282" s="513" t="inlineStr">
        <is>
          <t>FAM PHYS</t>
        </is>
      </c>
      <c r="J282" s="513" t="inlineStr">
        <is>
          <t>LCDR</t>
        </is>
      </c>
      <c r="K282" s="514" t="inlineStr">
        <is>
          <t>2100</t>
        </is>
      </c>
      <c r="L282" s="513" t="inlineStr">
        <is>
          <t>2100</t>
        </is>
      </c>
      <c r="M282" s="513" t="inlineStr">
        <is>
          <t>N</t>
        </is>
      </c>
      <c r="N282" s="513" t="inlineStr">
        <is>
          <t>O</t>
        </is>
      </c>
      <c r="O282" s="513" t="inlineStr">
        <is>
          <t>A</t>
        </is>
      </c>
      <c r="P282" s="513" t="inlineStr">
        <is>
          <t>A</t>
        </is>
      </c>
      <c r="Q282" s="515" t="n"/>
      <c r="R282" s="513" t="inlineStr">
        <is>
          <t>U</t>
        </is>
      </c>
      <c r="S282" s="513" t="inlineStr">
        <is>
          <t>U</t>
        </is>
      </c>
      <c r="T282" s="515" t="n"/>
      <c r="U282" s="1761" t="n">
        <v>0</v>
      </c>
      <c r="V282" s="1761" t="n">
        <v>0</v>
      </c>
      <c r="W282" s="1761" t="n">
        <v>0</v>
      </c>
      <c r="X282" s="1761" t="n">
        <v>0</v>
      </c>
      <c r="Y282" s="1761" t="n">
        <v>0</v>
      </c>
      <c r="Z282" s="1761" t="n">
        <v>1</v>
      </c>
      <c r="AA282" s="1761" t="n">
        <v>0</v>
      </c>
      <c r="AB282" s="1761" t="n">
        <v>0</v>
      </c>
      <c r="AC282" s="1761" t="n">
        <v>0</v>
      </c>
      <c r="AD282" s="1761" t="n">
        <v>0</v>
      </c>
      <c r="AE282" s="1761" t="n">
        <v>0</v>
      </c>
      <c r="AF282" s="1761" t="n">
        <v>0</v>
      </c>
      <c r="AG282" s="1761" t="n">
        <v>0</v>
      </c>
      <c r="AH282" s="1761" t="n">
        <v>0</v>
      </c>
      <c r="AI282" s="1761" t="n">
        <v>0</v>
      </c>
      <c r="AJ282" s="1761" t="n">
        <v>0</v>
      </c>
      <c r="AK282" s="1761" t="n">
        <v>0</v>
      </c>
      <c r="AL282" s="1761" t="n">
        <v>0</v>
      </c>
      <c r="AM282" s="1761" t="n">
        <v>0</v>
      </c>
      <c r="AN282" s="515" t="n"/>
      <c r="AO282" s="515" t="n"/>
      <c r="AP282" s="513" t="inlineStr">
        <is>
          <t>1</t>
        </is>
      </c>
      <c r="AQ282" s="513" t="inlineStr">
        <is>
          <t>A-M510</t>
        </is>
      </c>
      <c r="AR282" s="513" t="inlineStr">
        <is>
          <t>1CP</t>
        </is>
      </c>
      <c r="AS282" s="515" t="n"/>
      <c r="AT282" s="517" t="n"/>
    </row>
    <row r="283" ht="12.75" customHeight="1" s="667">
      <c r="B283" s="509">
        <f>B282+1</f>
        <v/>
      </c>
      <c r="C283" s="510" t="inlineStr">
        <is>
          <t>61073o</t>
        </is>
      </c>
      <c r="D283" s="699" t="n">
        <v>61073</v>
      </c>
      <c r="E283" s="511">
        <f>IF(D283="","",IFERROR(VLOOKUP(D283,CCN_Library!$A$4:$B$13,2,FALSE),"NOT IN LIBRARY"))</f>
        <v/>
      </c>
      <c r="F283" s="538">
        <f>LEFT(H283,6)</f>
        <v/>
      </c>
      <c r="G283" s="513" t="inlineStr">
        <is>
          <t>E</t>
        </is>
      </c>
      <c r="H283" s="513" t="inlineStr">
        <is>
          <t>M2826101521</t>
        </is>
      </c>
      <c r="I283" s="513" t="inlineStr">
        <is>
          <t>CC NRS</t>
        </is>
      </c>
      <c r="J283" s="513" t="inlineStr">
        <is>
          <t>LCDR</t>
        </is>
      </c>
      <c r="K283" s="514" t="inlineStr">
        <is>
          <t>2900</t>
        </is>
      </c>
      <c r="L283" s="513" t="inlineStr">
        <is>
          <t>2900</t>
        </is>
      </c>
      <c r="M283" s="513" t="inlineStr">
        <is>
          <t>N</t>
        </is>
      </c>
      <c r="N283" s="513" t="inlineStr">
        <is>
          <t>O</t>
        </is>
      </c>
      <c r="O283" s="513" t="inlineStr">
        <is>
          <t>A</t>
        </is>
      </c>
      <c r="P283" s="513" t="inlineStr">
        <is>
          <t>A</t>
        </is>
      </c>
      <c r="Q283" s="515" t="n"/>
      <c r="R283" s="513" t="inlineStr">
        <is>
          <t>U</t>
        </is>
      </c>
      <c r="S283" s="513" t="inlineStr">
        <is>
          <t>P</t>
        </is>
      </c>
      <c r="T283" s="515" t="n"/>
      <c r="U283" s="1761" t="n">
        <v>0</v>
      </c>
      <c r="V283" s="1761" t="n">
        <v>0</v>
      </c>
      <c r="W283" s="1761" t="n">
        <v>0</v>
      </c>
      <c r="X283" s="1761" t="n">
        <v>0</v>
      </c>
      <c r="Y283" s="1761" t="n">
        <v>0</v>
      </c>
      <c r="Z283" s="1761" t="n">
        <v>1</v>
      </c>
      <c r="AA283" s="1761" t="n">
        <v>0</v>
      </c>
      <c r="AB283" s="1761" t="n">
        <v>0</v>
      </c>
      <c r="AC283" s="1761" t="n">
        <v>0</v>
      </c>
      <c r="AD283" s="1761" t="n">
        <v>0</v>
      </c>
      <c r="AE283" s="1761" t="n">
        <v>0</v>
      </c>
      <c r="AF283" s="1761" t="n">
        <v>0</v>
      </c>
      <c r="AG283" s="1761" t="n">
        <v>0</v>
      </c>
      <c r="AH283" s="1761" t="n">
        <v>0</v>
      </c>
      <c r="AI283" s="1761" t="n">
        <v>0</v>
      </c>
      <c r="AJ283" s="1761" t="n">
        <v>0</v>
      </c>
      <c r="AK283" s="1761" t="n">
        <v>0</v>
      </c>
      <c r="AL283" s="1761" t="n">
        <v>0</v>
      </c>
      <c r="AM283" s="1761" t="n">
        <v>0</v>
      </c>
      <c r="AN283" s="515" t="n"/>
      <c r="AO283" s="515" t="n"/>
      <c r="AP283" s="513" t="inlineStr">
        <is>
          <t>1</t>
        </is>
      </c>
      <c r="AQ283" s="513" t="inlineStr">
        <is>
          <t>A-M510</t>
        </is>
      </c>
      <c r="AR283" s="513" t="inlineStr">
        <is>
          <t>1CP</t>
        </is>
      </c>
      <c r="AS283" s="515" t="n"/>
      <c r="AT283" s="517" t="n"/>
    </row>
    <row r="284" ht="12.75" customHeight="1" s="667">
      <c r="B284" s="509">
        <f>B283+1</f>
        <v/>
      </c>
      <c r="C284" s="510" t="inlineStr">
        <is>
          <t>61073o</t>
        </is>
      </c>
      <c r="D284" s="699" t="n">
        <v>61073</v>
      </c>
      <c r="E284" s="511">
        <f>IF(D284="","",IFERROR(VLOOKUP(D284,CCN_Library!$A$4:$B$13,2,FALSE),"NOT IN LIBRARY"))</f>
        <v/>
      </c>
      <c r="F284" s="538">
        <f>LEFT(H284,6)</f>
        <v/>
      </c>
      <c r="G284" s="513" t="inlineStr">
        <is>
          <t>E</t>
        </is>
      </c>
      <c r="H284" s="513" t="inlineStr">
        <is>
          <t>M2826101522</t>
        </is>
      </c>
      <c r="I284" s="513" t="inlineStr">
        <is>
          <t>PROF REG NRS</t>
        </is>
      </c>
      <c r="J284" s="513" t="inlineStr">
        <is>
          <t>LT</t>
        </is>
      </c>
      <c r="K284" s="514" t="inlineStr">
        <is>
          <t>2900</t>
        </is>
      </c>
      <c r="L284" s="513" t="inlineStr">
        <is>
          <t>2900</t>
        </is>
      </c>
      <c r="M284" s="513" t="inlineStr">
        <is>
          <t>N</t>
        </is>
      </c>
      <c r="N284" s="513" t="inlineStr">
        <is>
          <t>O</t>
        </is>
      </c>
      <c r="O284" s="513" t="inlineStr">
        <is>
          <t>A</t>
        </is>
      </c>
      <c r="P284" s="513" t="inlineStr">
        <is>
          <t>A</t>
        </is>
      </c>
      <c r="Q284" s="515" t="n"/>
      <c r="R284" s="513" t="inlineStr">
        <is>
          <t>U</t>
        </is>
      </c>
      <c r="S284" s="513" t="inlineStr">
        <is>
          <t>U</t>
        </is>
      </c>
      <c r="T284" s="515" t="n"/>
      <c r="U284" s="1761" t="n">
        <v>0</v>
      </c>
      <c r="V284" s="1761" t="n">
        <v>0</v>
      </c>
      <c r="W284" s="1761" t="n">
        <v>0</v>
      </c>
      <c r="X284" s="1761" t="n">
        <v>0</v>
      </c>
      <c r="Y284" s="1761" t="n">
        <v>0</v>
      </c>
      <c r="Z284" s="1761" t="n">
        <v>1</v>
      </c>
      <c r="AA284" s="1761" t="n">
        <v>0</v>
      </c>
      <c r="AB284" s="1761" t="n">
        <v>0</v>
      </c>
      <c r="AC284" s="1761" t="n">
        <v>0</v>
      </c>
      <c r="AD284" s="1761" t="n">
        <v>0</v>
      </c>
      <c r="AE284" s="1761" t="n">
        <v>0</v>
      </c>
      <c r="AF284" s="1761" t="n">
        <v>0</v>
      </c>
      <c r="AG284" s="1761" t="n">
        <v>0</v>
      </c>
      <c r="AH284" s="1761" t="n">
        <v>0</v>
      </c>
      <c r="AI284" s="1761" t="n">
        <v>0</v>
      </c>
      <c r="AJ284" s="1761" t="n">
        <v>0</v>
      </c>
      <c r="AK284" s="1761" t="n">
        <v>0</v>
      </c>
      <c r="AL284" s="1761" t="n">
        <v>0</v>
      </c>
      <c r="AM284" s="1761" t="n">
        <v>0</v>
      </c>
      <c r="AN284" s="515" t="n"/>
      <c r="AO284" s="515" t="n"/>
      <c r="AP284" s="513" t="inlineStr">
        <is>
          <t>1</t>
        </is>
      </c>
      <c r="AQ284" s="513" t="inlineStr">
        <is>
          <t>A-M510</t>
        </is>
      </c>
      <c r="AR284" s="513" t="inlineStr">
        <is>
          <t>1CP</t>
        </is>
      </c>
      <c r="AS284" s="515" t="n"/>
      <c r="AT284" s="517" t="n"/>
    </row>
    <row r="285" ht="12.75" customHeight="1" s="667">
      <c r="B285" s="509">
        <f>B284+1</f>
        <v/>
      </c>
      <c r="C285" s="510" t="inlineStr">
        <is>
          <t>61073o</t>
        </is>
      </c>
      <c r="D285" s="699" t="n">
        <v>61073</v>
      </c>
      <c r="E285" s="511">
        <f>IF(D285="","",IFERROR(VLOOKUP(D285,CCN_Library!$A$4:$B$13,2,FALSE),"NOT IN LIBRARY"))</f>
        <v/>
      </c>
      <c r="F285" s="538">
        <f>LEFT(H285,6)</f>
        <v/>
      </c>
      <c r="G285" s="513" t="inlineStr">
        <is>
          <t>E</t>
        </is>
      </c>
      <c r="H285" s="513" t="inlineStr">
        <is>
          <t>M2826101523</t>
        </is>
      </c>
      <c r="I285" s="513" t="inlineStr">
        <is>
          <t>FLD MED TECH</t>
        </is>
      </c>
      <c r="J285" s="513" t="inlineStr">
        <is>
          <t>HM1</t>
        </is>
      </c>
      <c r="K285" s="514" t="inlineStr">
        <is>
          <t>L03A</t>
        </is>
      </c>
      <c r="L285" s="513" t="inlineStr">
        <is>
          <t>L03A</t>
        </is>
      </c>
      <c r="M285" s="513" t="inlineStr">
        <is>
          <t>N</t>
        </is>
      </c>
      <c r="N285" s="513" t="inlineStr">
        <is>
          <t>E</t>
        </is>
      </c>
      <c r="O285" s="513" t="inlineStr">
        <is>
          <t>A</t>
        </is>
      </c>
      <c r="P285" s="513" t="inlineStr">
        <is>
          <t>A</t>
        </is>
      </c>
      <c r="Q285" s="515" t="n"/>
      <c r="R285" s="513" t="inlineStr">
        <is>
          <t>U</t>
        </is>
      </c>
      <c r="S285" s="513" t="inlineStr">
        <is>
          <t>U</t>
        </is>
      </c>
      <c r="T285" s="515" t="n"/>
      <c r="U285" s="1761" t="n">
        <v>0</v>
      </c>
      <c r="V285" s="1761" t="n">
        <v>0</v>
      </c>
      <c r="W285" s="1761" t="n">
        <v>0</v>
      </c>
      <c r="X285" s="1761" t="n">
        <v>0</v>
      </c>
      <c r="Y285" s="1761" t="n">
        <v>0</v>
      </c>
      <c r="Z285" s="1761" t="n">
        <v>0</v>
      </c>
      <c r="AA285" s="1761" t="n">
        <v>1</v>
      </c>
      <c r="AB285" s="1761" t="n">
        <v>0</v>
      </c>
      <c r="AC285" s="1761" t="n">
        <v>0</v>
      </c>
      <c r="AD285" s="1761" t="n">
        <v>0</v>
      </c>
      <c r="AE285" s="1761" t="n">
        <v>0</v>
      </c>
      <c r="AF285" s="1761" t="n">
        <v>0</v>
      </c>
      <c r="AG285" s="1761" t="n">
        <v>0</v>
      </c>
      <c r="AH285" s="1761" t="n">
        <v>0</v>
      </c>
      <c r="AI285" s="1761" t="n">
        <v>0</v>
      </c>
      <c r="AJ285" s="1761" t="n">
        <v>0</v>
      </c>
      <c r="AK285" s="1761" t="n">
        <v>0</v>
      </c>
      <c r="AL285" s="1761" t="n">
        <v>0</v>
      </c>
      <c r="AM285" s="1761" t="n">
        <v>0</v>
      </c>
      <c r="AN285" s="515" t="n"/>
      <c r="AO285" s="515" t="n"/>
      <c r="AP285" s="513" t="inlineStr">
        <is>
          <t>1</t>
        </is>
      </c>
      <c r="AQ285" s="513" t="inlineStr">
        <is>
          <t>A-M510</t>
        </is>
      </c>
      <c r="AR285" s="513" t="inlineStr">
        <is>
          <t>1CP</t>
        </is>
      </c>
      <c r="AS285" s="515" t="n"/>
      <c r="AT285" s="517" t="n"/>
    </row>
    <row r="286" ht="12.75" customHeight="1" s="667">
      <c r="B286" s="509">
        <f>B285+1</f>
        <v/>
      </c>
      <c r="C286" s="510" t="inlineStr">
        <is>
          <t>61073c</t>
        </is>
      </c>
      <c r="D286" s="699" t="n">
        <v>61073</v>
      </c>
      <c r="E286" s="511">
        <f>IF(D286="","",IFERROR(VLOOKUP(D286,CCN_Library!$A$4:$B$13,2,FALSE),"NOT IN LIBRARY"))</f>
        <v/>
      </c>
      <c r="F286" s="538">
        <f>LEFT(H286,6)</f>
        <v/>
      </c>
      <c r="G286" s="513" t="inlineStr">
        <is>
          <t>E</t>
        </is>
      </c>
      <c r="H286" s="513" t="inlineStr">
        <is>
          <t>M2826101524</t>
        </is>
      </c>
      <c r="I286" s="513" t="inlineStr">
        <is>
          <t>FLD MED TECH</t>
        </is>
      </c>
      <c r="J286" s="513" t="inlineStr">
        <is>
          <t>HM2</t>
        </is>
      </c>
      <c r="K286" s="514" t="inlineStr">
        <is>
          <t>L03A</t>
        </is>
      </c>
      <c r="L286" s="513" t="inlineStr">
        <is>
          <t>L03A</t>
        </is>
      </c>
      <c r="M286" s="513" t="inlineStr">
        <is>
          <t>N</t>
        </is>
      </c>
      <c r="N286" s="513" t="inlineStr">
        <is>
          <t>E</t>
        </is>
      </c>
      <c r="O286" s="513" t="inlineStr">
        <is>
          <t>A</t>
        </is>
      </c>
      <c r="P286" s="513" t="inlineStr">
        <is>
          <t>A</t>
        </is>
      </c>
      <c r="Q286" s="515" t="n"/>
      <c r="R286" s="513" t="inlineStr">
        <is>
          <t>U</t>
        </is>
      </c>
      <c r="S286" s="513" t="inlineStr">
        <is>
          <t>U</t>
        </is>
      </c>
      <c r="T286" s="515" t="n"/>
      <c r="U286" s="1761" t="n">
        <v>0</v>
      </c>
      <c r="V286" s="1761" t="n">
        <v>0</v>
      </c>
      <c r="W286" s="1761" t="n">
        <v>0</v>
      </c>
      <c r="X286" s="1761" t="n">
        <v>0</v>
      </c>
      <c r="Y286" s="1761" t="n">
        <v>0</v>
      </c>
      <c r="Z286" s="1761" t="n">
        <v>0</v>
      </c>
      <c r="AA286" s="1761" t="n">
        <v>1</v>
      </c>
      <c r="AB286" s="1761" t="n">
        <v>0</v>
      </c>
      <c r="AC286" s="1761" t="n">
        <v>0</v>
      </c>
      <c r="AD286" s="1761" t="n">
        <v>0</v>
      </c>
      <c r="AE286" s="1761" t="n">
        <v>0</v>
      </c>
      <c r="AF286" s="1761" t="n">
        <v>0</v>
      </c>
      <c r="AG286" s="1761" t="n">
        <v>0</v>
      </c>
      <c r="AH286" s="1761" t="n">
        <v>0</v>
      </c>
      <c r="AI286" s="1761" t="n">
        <v>0</v>
      </c>
      <c r="AJ286" s="1761" t="n">
        <v>0</v>
      </c>
      <c r="AK286" s="1761" t="n">
        <v>0</v>
      </c>
      <c r="AL286" s="1761" t="n">
        <v>0</v>
      </c>
      <c r="AM286" s="1761" t="n">
        <v>0</v>
      </c>
      <c r="AN286" s="515" t="n"/>
      <c r="AO286" s="515" t="n"/>
      <c r="AP286" s="513" t="inlineStr">
        <is>
          <t>1</t>
        </is>
      </c>
      <c r="AQ286" s="513" t="inlineStr">
        <is>
          <t>A-M510</t>
        </is>
      </c>
      <c r="AR286" s="513" t="inlineStr">
        <is>
          <t>1CP</t>
        </is>
      </c>
      <c r="AS286" s="515" t="n"/>
      <c r="AT286" s="517" t="n"/>
    </row>
    <row r="287" ht="12.75" customHeight="1" s="667">
      <c r="B287" s="509">
        <f>B286+1</f>
        <v/>
      </c>
      <c r="C287" s="510" t="inlineStr">
        <is>
          <t>61073c</t>
        </is>
      </c>
      <c r="D287" s="699" t="n">
        <v>61073</v>
      </c>
      <c r="E287" s="511">
        <f>IF(D287="","",IFERROR(VLOOKUP(D287,CCN_Library!$A$4:$B$13,2,FALSE),"NOT IN LIBRARY"))</f>
        <v/>
      </c>
      <c r="F287" s="538">
        <f>LEFT(H287,6)</f>
        <v/>
      </c>
      <c r="G287" s="513" t="inlineStr">
        <is>
          <t>E</t>
        </is>
      </c>
      <c r="H287" s="513" t="inlineStr">
        <is>
          <t>M2826101525</t>
        </is>
      </c>
      <c r="I287" s="513" t="inlineStr">
        <is>
          <t>FLD MED TECH</t>
        </is>
      </c>
      <c r="J287" s="513" t="inlineStr">
        <is>
          <t>HN</t>
        </is>
      </c>
      <c r="K287" s="514" t="inlineStr">
        <is>
          <t>L03A</t>
        </is>
      </c>
      <c r="L287" s="513" t="inlineStr">
        <is>
          <t>L03A</t>
        </is>
      </c>
      <c r="M287" s="513" t="inlineStr">
        <is>
          <t>N</t>
        </is>
      </c>
      <c r="N287" s="513" t="inlineStr">
        <is>
          <t>E</t>
        </is>
      </c>
      <c r="O287" s="513" t="inlineStr">
        <is>
          <t>A</t>
        </is>
      </c>
      <c r="P287" s="513" t="inlineStr">
        <is>
          <t>A</t>
        </is>
      </c>
      <c r="Q287" s="515" t="n"/>
      <c r="R287" s="513" t="inlineStr">
        <is>
          <t>U</t>
        </is>
      </c>
      <c r="S287" s="513" t="inlineStr">
        <is>
          <t>U</t>
        </is>
      </c>
      <c r="T287" s="515" t="n"/>
      <c r="U287" s="1761" t="n">
        <v>0</v>
      </c>
      <c r="V287" s="1761" t="n">
        <v>0</v>
      </c>
      <c r="W287" s="1761" t="n">
        <v>0</v>
      </c>
      <c r="X287" s="1761" t="n">
        <v>0</v>
      </c>
      <c r="Y287" s="1761" t="n">
        <v>0</v>
      </c>
      <c r="Z287" s="1761" t="n">
        <v>0</v>
      </c>
      <c r="AA287" s="1761" t="n">
        <v>1</v>
      </c>
      <c r="AB287" s="1761" t="n">
        <v>0</v>
      </c>
      <c r="AC287" s="1761" t="n">
        <v>0</v>
      </c>
      <c r="AD287" s="1761" t="n">
        <v>0</v>
      </c>
      <c r="AE287" s="1761" t="n">
        <v>0</v>
      </c>
      <c r="AF287" s="1761" t="n">
        <v>0</v>
      </c>
      <c r="AG287" s="1761" t="n">
        <v>0</v>
      </c>
      <c r="AH287" s="1761" t="n">
        <v>0</v>
      </c>
      <c r="AI287" s="1761" t="n">
        <v>0</v>
      </c>
      <c r="AJ287" s="1761" t="n">
        <v>0</v>
      </c>
      <c r="AK287" s="1761" t="n">
        <v>0</v>
      </c>
      <c r="AL287" s="1761" t="n">
        <v>0</v>
      </c>
      <c r="AM287" s="1761" t="n">
        <v>0</v>
      </c>
      <c r="AN287" s="515" t="n"/>
      <c r="AO287" s="515" t="n"/>
      <c r="AP287" s="513" t="inlineStr">
        <is>
          <t>1</t>
        </is>
      </c>
      <c r="AQ287" s="513" t="inlineStr">
        <is>
          <t>A-M510</t>
        </is>
      </c>
      <c r="AR287" s="513" t="inlineStr">
        <is>
          <t>1CP</t>
        </is>
      </c>
      <c r="AS287" s="515" t="n"/>
      <c r="AT287" s="517" t="n"/>
    </row>
    <row r="288" ht="12.75" customHeight="1" s="667">
      <c r="B288" s="509">
        <f>B287+1</f>
        <v/>
      </c>
      <c r="C288" s="510" t="inlineStr">
        <is>
          <t>61073c</t>
        </is>
      </c>
      <c r="D288" s="699" t="n">
        <v>61073</v>
      </c>
      <c r="E288" s="511">
        <f>IF(D288="","",IFERROR(VLOOKUP(D288,CCN_Library!$A$4:$B$13,2,FALSE),"NOT IN LIBRARY"))</f>
        <v/>
      </c>
      <c r="F288" s="538">
        <f>LEFT(H288,6)</f>
        <v/>
      </c>
      <c r="G288" s="513" t="inlineStr">
        <is>
          <t>E</t>
        </is>
      </c>
      <c r="H288" s="513" t="inlineStr">
        <is>
          <t>M2826101526</t>
        </is>
      </c>
      <c r="I288" s="513" t="inlineStr">
        <is>
          <t>FLD MED TECH</t>
        </is>
      </c>
      <c r="J288" s="513" t="inlineStr">
        <is>
          <t>HN</t>
        </is>
      </c>
      <c r="K288" s="514" t="inlineStr">
        <is>
          <t>L03A</t>
        </is>
      </c>
      <c r="L288" s="513" t="inlineStr">
        <is>
          <t>L03A</t>
        </is>
      </c>
      <c r="M288" s="513" t="inlineStr">
        <is>
          <t>N</t>
        </is>
      </c>
      <c r="N288" s="513" t="inlineStr">
        <is>
          <t>E</t>
        </is>
      </c>
      <c r="O288" s="513" t="inlineStr">
        <is>
          <t>A</t>
        </is>
      </c>
      <c r="P288" s="513" t="inlineStr">
        <is>
          <t>A</t>
        </is>
      </c>
      <c r="Q288" s="515" t="n"/>
      <c r="R288" s="513" t="inlineStr">
        <is>
          <t>U</t>
        </is>
      </c>
      <c r="S288" s="513" t="inlineStr">
        <is>
          <t>U</t>
        </is>
      </c>
      <c r="T288" s="515" t="n"/>
      <c r="U288" s="1761" t="n">
        <v>0</v>
      </c>
      <c r="V288" s="1761" t="n">
        <v>0</v>
      </c>
      <c r="W288" s="1761" t="n">
        <v>0</v>
      </c>
      <c r="X288" s="1761" t="n">
        <v>0</v>
      </c>
      <c r="Y288" s="1761" t="n">
        <v>0</v>
      </c>
      <c r="Z288" s="1761" t="n">
        <v>0</v>
      </c>
      <c r="AA288" s="1761" t="n">
        <v>1</v>
      </c>
      <c r="AB288" s="1761" t="n">
        <v>0</v>
      </c>
      <c r="AC288" s="1761" t="n">
        <v>0</v>
      </c>
      <c r="AD288" s="1761" t="n">
        <v>0</v>
      </c>
      <c r="AE288" s="1761" t="n">
        <v>0</v>
      </c>
      <c r="AF288" s="1761" t="n">
        <v>0</v>
      </c>
      <c r="AG288" s="1761" t="n">
        <v>0</v>
      </c>
      <c r="AH288" s="1761" t="n">
        <v>0</v>
      </c>
      <c r="AI288" s="1761" t="n">
        <v>0</v>
      </c>
      <c r="AJ288" s="1761" t="n">
        <v>0</v>
      </c>
      <c r="AK288" s="1761" t="n">
        <v>0</v>
      </c>
      <c r="AL288" s="1761" t="n">
        <v>0</v>
      </c>
      <c r="AM288" s="1761" t="n">
        <v>0</v>
      </c>
      <c r="AN288" s="515" t="n"/>
      <c r="AO288" s="515" t="n"/>
      <c r="AP288" s="513" t="inlineStr">
        <is>
          <t>1</t>
        </is>
      </c>
      <c r="AQ288" s="513" t="inlineStr">
        <is>
          <t>A-M510</t>
        </is>
      </c>
      <c r="AR288" s="513" t="inlineStr">
        <is>
          <t>1CP</t>
        </is>
      </c>
      <c r="AS288" s="515" t="n"/>
      <c r="AT288" s="517" t="n"/>
    </row>
    <row r="289" ht="12.75" customHeight="1" s="667">
      <c r="B289" s="509">
        <f>B288+1</f>
        <v/>
      </c>
      <c r="C289" s="510" t="inlineStr">
        <is>
          <t>61073c</t>
        </is>
      </c>
      <c r="D289" s="699" t="n">
        <v>61073</v>
      </c>
      <c r="E289" s="511">
        <f>IF(D289="","",IFERROR(VLOOKUP(D289,CCN_Library!$A$4:$B$13,2,FALSE),"NOT IN LIBRARY"))</f>
        <v/>
      </c>
      <c r="F289" s="538">
        <f>LEFT(H289,6)</f>
        <v/>
      </c>
      <c r="G289" s="513" t="inlineStr">
        <is>
          <t>E</t>
        </is>
      </c>
      <c r="H289" s="513" t="inlineStr">
        <is>
          <t>M2826101527</t>
        </is>
      </c>
      <c r="I289" s="513" t="inlineStr">
        <is>
          <t>FLD MED TECH</t>
        </is>
      </c>
      <c r="J289" s="513" t="inlineStr">
        <is>
          <t>HM2</t>
        </is>
      </c>
      <c r="K289" s="514" t="inlineStr">
        <is>
          <t>L03A</t>
        </is>
      </c>
      <c r="L289" s="513" t="inlineStr">
        <is>
          <t>L03A</t>
        </is>
      </c>
      <c r="M289" s="513" t="inlineStr">
        <is>
          <t>N</t>
        </is>
      </c>
      <c r="N289" s="513" t="inlineStr">
        <is>
          <t>E</t>
        </is>
      </c>
      <c r="O289" s="513" t="inlineStr">
        <is>
          <t>A</t>
        </is>
      </c>
      <c r="P289" s="513" t="inlineStr">
        <is>
          <t>A</t>
        </is>
      </c>
      <c r="Q289" s="515" t="n"/>
      <c r="R289" s="513" t="inlineStr">
        <is>
          <t>U</t>
        </is>
      </c>
      <c r="S289" s="513" t="inlineStr">
        <is>
          <t>U</t>
        </is>
      </c>
      <c r="T289" s="515" t="n"/>
      <c r="U289" s="1761" t="n">
        <v>0</v>
      </c>
      <c r="V289" s="1761" t="n">
        <v>0</v>
      </c>
      <c r="W289" s="1761" t="n">
        <v>0</v>
      </c>
      <c r="X289" s="1761" t="n">
        <v>0</v>
      </c>
      <c r="Y289" s="1761" t="n">
        <v>0</v>
      </c>
      <c r="Z289" s="1761" t="n">
        <v>0</v>
      </c>
      <c r="AA289" s="1761" t="n">
        <v>1</v>
      </c>
      <c r="AB289" s="1761" t="n">
        <v>0</v>
      </c>
      <c r="AC289" s="1761" t="n">
        <v>0</v>
      </c>
      <c r="AD289" s="1761" t="n">
        <v>0</v>
      </c>
      <c r="AE289" s="1761" t="n">
        <v>0</v>
      </c>
      <c r="AF289" s="1761" t="n">
        <v>0</v>
      </c>
      <c r="AG289" s="1761" t="n">
        <v>0</v>
      </c>
      <c r="AH289" s="1761" t="n">
        <v>0</v>
      </c>
      <c r="AI289" s="1761" t="n">
        <v>0</v>
      </c>
      <c r="AJ289" s="1761" t="n">
        <v>0</v>
      </c>
      <c r="AK289" s="1761" t="n">
        <v>0</v>
      </c>
      <c r="AL289" s="1761" t="n">
        <v>0</v>
      </c>
      <c r="AM289" s="1761" t="n">
        <v>0</v>
      </c>
      <c r="AN289" s="515" t="n"/>
      <c r="AO289" s="515" t="n"/>
      <c r="AP289" s="513" t="inlineStr">
        <is>
          <t>1</t>
        </is>
      </c>
      <c r="AQ289" s="513" t="inlineStr">
        <is>
          <t>A-M510</t>
        </is>
      </c>
      <c r="AR289" s="513" t="inlineStr">
        <is>
          <t>1CP</t>
        </is>
      </c>
      <c r="AS289" s="515" t="n"/>
      <c r="AT289" s="517" t="n"/>
    </row>
    <row r="290" ht="12.75" customHeight="1" s="667">
      <c r="B290" s="509">
        <f>B289+1</f>
        <v/>
      </c>
      <c r="C290" s="510" t="inlineStr">
        <is>
          <t>61073c</t>
        </is>
      </c>
      <c r="D290" s="699" t="n">
        <v>61073</v>
      </c>
      <c r="E290" s="511">
        <f>IF(D290="","",IFERROR(VLOOKUP(D290,CCN_Library!$A$4:$B$13,2,FALSE),"NOT IN LIBRARY"))</f>
        <v/>
      </c>
      <c r="F290" s="538">
        <f>LEFT(H290,6)</f>
        <v/>
      </c>
      <c r="G290" s="513" t="inlineStr">
        <is>
          <t>E</t>
        </is>
      </c>
      <c r="H290" s="513" t="inlineStr">
        <is>
          <t>M2826101528</t>
        </is>
      </c>
      <c r="I290" s="513" t="inlineStr">
        <is>
          <t>FLD MED TECH</t>
        </is>
      </c>
      <c r="J290" s="513" t="inlineStr">
        <is>
          <t>HN</t>
        </is>
      </c>
      <c r="K290" s="514" t="inlineStr">
        <is>
          <t>L03A</t>
        </is>
      </c>
      <c r="L290" s="513" t="inlineStr">
        <is>
          <t>L03A</t>
        </is>
      </c>
      <c r="M290" s="513" t="inlineStr">
        <is>
          <t>N</t>
        </is>
      </c>
      <c r="N290" s="513" t="inlineStr">
        <is>
          <t>E</t>
        </is>
      </c>
      <c r="O290" s="513" t="inlineStr">
        <is>
          <t>A</t>
        </is>
      </c>
      <c r="P290" s="513" t="inlineStr">
        <is>
          <t>A</t>
        </is>
      </c>
      <c r="Q290" s="515" t="n"/>
      <c r="R290" s="513" t="inlineStr">
        <is>
          <t>U</t>
        </is>
      </c>
      <c r="S290" s="513" t="inlineStr">
        <is>
          <t>U</t>
        </is>
      </c>
      <c r="T290" s="515" t="n"/>
      <c r="U290" s="1761" t="n">
        <v>0</v>
      </c>
      <c r="V290" s="1761" t="n">
        <v>0</v>
      </c>
      <c r="W290" s="1761" t="n">
        <v>0</v>
      </c>
      <c r="X290" s="1761" t="n">
        <v>0</v>
      </c>
      <c r="Y290" s="1761" t="n">
        <v>0</v>
      </c>
      <c r="Z290" s="1761" t="n">
        <v>0</v>
      </c>
      <c r="AA290" s="1761" t="n">
        <v>1</v>
      </c>
      <c r="AB290" s="1761" t="n">
        <v>0</v>
      </c>
      <c r="AC290" s="1761" t="n">
        <v>0</v>
      </c>
      <c r="AD290" s="1761" t="n">
        <v>0</v>
      </c>
      <c r="AE290" s="1761" t="n">
        <v>0</v>
      </c>
      <c r="AF290" s="1761" t="n">
        <v>0</v>
      </c>
      <c r="AG290" s="1761" t="n">
        <v>0</v>
      </c>
      <c r="AH290" s="1761" t="n">
        <v>0</v>
      </c>
      <c r="AI290" s="1761" t="n">
        <v>0</v>
      </c>
      <c r="AJ290" s="1761" t="n">
        <v>0</v>
      </c>
      <c r="AK290" s="1761" t="n">
        <v>0</v>
      </c>
      <c r="AL290" s="1761" t="n">
        <v>0</v>
      </c>
      <c r="AM290" s="1761" t="n">
        <v>0</v>
      </c>
      <c r="AN290" s="515" t="n"/>
      <c r="AO290" s="515" t="n"/>
      <c r="AP290" s="513" t="inlineStr">
        <is>
          <t>1</t>
        </is>
      </c>
      <c r="AQ290" s="513" t="inlineStr">
        <is>
          <t>A-M510</t>
        </is>
      </c>
      <c r="AR290" s="513" t="inlineStr">
        <is>
          <t>1CP</t>
        </is>
      </c>
      <c r="AS290" s="515" t="n"/>
      <c r="AT290" s="517" t="n"/>
    </row>
    <row r="291" ht="12.75" customHeight="1" s="667">
      <c r="B291" s="509">
        <f>B290+1</f>
        <v/>
      </c>
      <c r="C291" s="510" t="inlineStr">
        <is>
          <t>61073c</t>
        </is>
      </c>
      <c r="D291" s="699" t="n">
        <v>61073</v>
      </c>
      <c r="E291" s="511">
        <f>IF(D291="","",IFERROR(VLOOKUP(D291,CCN_Library!$A$4:$B$13,2,FALSE),"NOT IN LIBRARY"))</f>
        <v/>
      </c>
      <c r="F291" s="538">
        <f>LEFT(H291,6)</f>
        <v/>
      </c>
      <c r="G291" s="513" t="inlineStr">
        <is>
          <t>E</t>
        </is>
      </c>
      <c r="H291" s="513" t="inlineStr">
        <is>
          <t>M2826101529</t>
        </is>
      </c>
      <c r="I291" s="513" t="inlineStr">
        <is>
          <t>FLD MED TECH</t>
        </is>
      </c>
      <c r="J291" s="513" t="inlineStr">
        <is>
          <t>HN</t>
        </is>
      </c>
      <c r="K291" s="514" t="inlineStr">
        <is>
          <t>L03A</t>
        </is>
      </c>
      <c r="L291" s="513" t="inlineStr">
        <is>
          <t>L03A</t>
        </is>
      </c>
      <c r="M291" s="513" t="inlineStr">
        <is>
          <t>N</t>
        </is>
      </c>
      <c r="N291" s="513" t="inlineStr">
        <is>
          <t>E</t>
        </is>
      </c>
      <c r="O291" s="513" t="inlineStr">
        <is>
          <t>A</t>
        </is>
      </c>
      <c r="P291" s="513" t="inlineStr">
        <is>
          <t>A</t>
        </is>
      </c>
      <c r="Q291" s="515" t="n"/>
      <c r="R291" s="513" t="inlineStr">
        <is>
          <t>U</t>
        </is>
      </c>
      <c r="S291" s="513" t="inlineStr">
        <is>
          <t>U</t>
        </is>
      </c>
      <c r="T291" s="515" t="n"/>
      <c r="U291" s="1761" t="n">
        <v>0</v>
      </c>
      <c r="V291" s="1761" t="n">
        <v>0</v>
      </c>
      <c r="W291" s="1761" t="n">
        <v>0</v>
      </c>
      <c r="X291" s="1761" t="n">
        <v>0</v>
      </c>
      <c r="Y291" s="1761" t="n">
        <v>0</v>
      </c>
      <c r="Z291" s="1761" t="n">
        <v>0</v>
      </c>
      <c r="AA291" s="1761" t="n">
        <v>1</v>
      </c>
      <c r="AB291" s="1761" t="n">
        <v>0</v>
      </c>
      <c r="AC291" s="1761" t="n">
        <v>0</v>
      </c>
      <c r="AD291" s="1761" t="n">
        <v>0</v>
      </c>
      <c r="AE291" s="1761" t="n">
        <v>0</v>
      </c>
      <c r="AF291" s="1761" t="n">
        <v>0</v>
      </c>
      <c r="AG291" s="1761" t="n">
        <v>0</v>
      </c>
      <c r="AH291" s="1761" t="n">
        <v>0</v>
      </c>
      <c r="AI291" s="1761" t="n">
        <v>0</v>
      </c>
      <c r="AJ291" s="1761" t="n">
        <v>0</v>
      </c>
      <c r="AK291" s="1761" t="n">
        <v>0</v>
      </c>
      <c r="AL291" s="1761" t="n">
        <v>0</v>
      </c>
      <c r="AM291" s="1761" t="n">
        <v>0</v>
      </c>
      <c r="AN291" s="515" t="n"/>
      <c r="AO291" s="515" t="n"/>
      <c r="AP291" s="513" t="inlineStr">
        <is>
          <t>1</t>
        </is>
      </c>
      <c r="AQ291" s="513" t="inlineStr">
        <is>
          <t>A-M510</t>
        </is>
      </c>
      <c r="AR291" s="513" t="inlineStr">
        <is>
          <t>1CP</t>
        </is>
      </c>
      <c r="AS291" s="515" t="n"/>
      <c r="AT291" s="517" t="n"/>
    </row>
    <row r="292" ht="12.75" customHeight="1" s="667">
      <c r="B292" s="509">
        <f>B291+1</f>
        <v/>
      </c>
      <c r="C292" s="510" t="inlineStr">
        <is>
          <t>61073c</t>
        </is>
      </c>
      <c r="D292" s="699" t="n">
        <v>61073</v>
      </c>
      <c r="E292" s="511">
        <f>IF(D292="","",IFERROR(VLOOKUP(D292,CCN_Library!$A$4:$B$13,2,FALSE),"NOT IN LIBRARY"))</f>
        <v/>
      </c>
      <c r="F292" s="538">
        <f>LEFT(H292,6)</f>
        <v/>
      </c>
      <c r="G292" s="513" t="inlineStr">
        <is>
          <t>E</t>
        </is>
      </c>
      <c r="H292" s="513" t="inlineStr">
        <is>
          <t>M2826101530</t>
        </is>
      </c>
      <c r="I292" s="513" t="inlineStr">
        <is>
          <t>FLD MED TECH</t>
        </is>
      </c>
      <c r="J292" s="513" t="inlineStr">
        <is>
          <t>HN</t>
        </is>
      </c>
      <c r="K292" s="514" t="inlineStr">
        <is>
          <t>L03A</t>
        </is>
      </c>
      <c r="L292" s="513" t="inlineStr">
        <is>
          <t>L03A</t>
        </is>
      </c>
      <c r="M292" s="513" t="inlineStr">
        <is>
          <t>N</t>
        </is>
      </c>
      <c r="N292" s="513" t="inlineStr">
        <is>
          <t>E</t>
        </is>
      </c>
      <c r="O292" s="513" t="inlineStr">
        <is>
          <t>A</t>
        </is>
      </c>
      <c r="P292" s="513" t="inlineStr">
        <is>
          <t>A</t>
        </is>
      </c>
      <c r="Q292" s="515" t="n"/>
      <c r="R292" s="513" t="inlineStr">
        <is>
          <t>U</t>
        </is>
      </c>
      <c r="S292" s="513" t="inlineStr">
        <is>
          <t>U</t>
        </is>
      </c>
      <c r="T292" s="515" t="n"/>
      <c r="U292" s="1761" t="n">
        <v>0</v>
      </c>
      <c r="V292" s="1761" t="n">
        <v>0</v>
      </c>
      <c r="W292" s="1761" t="n">
        <v>0</v>
      </c>
      <c r="X292" s="1761" t="n">
        <v>0</v>
      </c>
      <c r="Y292" s="1761" t="n">
        <v>0</v>
      </c>
      <c r="Z292" s="1761" t="n">
        <v>0</v>
      </c>
      <c r="AA292" s="1761" t="n">
        <v>1</v>
      </c>
      <c r="AB292" s="1761" t="n">
        <v>0</v>
      </c>
      <c r="AC292" s="1761" t="n">
        <v>0</v>
      </c>
      <c r="AD292" s="1761" t="n">
        <v>0</v>
      </c>
      <c r="AE292" s="1761" t="n">
        <v>0</v>
      </c>
      <c r="AF292" s="1761" t="n">
        <v>0</v>
      </c>
      <c r="AG292" s="1761" t="n">
        <v>0</v>
      </c>
      <c r="AH292" s="1761" t="n">
        <v>0</v>
      </c>
      <c r="AI292" s="1761" t="n">
        <v>0</v>
      </c>
      <c r="AJ292" s="1761" t="n">
        <v>0</v>
      </c>
      <c r="AK292" s="1761" t="n">
        <v>0</v>
      </c>
      <c r="AL292" s="1761" t="n">
        <v>0</v>
      </c>
      <c r="AM292" s="1761" t="n">
        <v>0</v>
      </c>
      <c r="AN292" s="515" t="n"/>
      <c r="AO292" s="515" t="n"/>
      <c r="AP292" s="513" t="inlineStr">
        <is>
          <t>1</t>
        </is>
      </c>
      <c r="AQ292" s="513" t="inlineStr">
        <is>
          <t>A-M510</t>
        </is>
      </c>
      <c r="AR292" s="513" t="inlineStr">
        <is>
          <t>1CP</t>
        </is>
      </c>
      <c r="AS292" s="515" t="n"/>
      <c r="AT292" s="517" t="n"/>
    </row>
    <row r="293" ht="12.75" customHeight="1" s="667">
      <c r="B293" s="709">
        <f>B292+1</f>
        <v/>
      </c>
      <c r="C293" s="701" t="inlineStr">
        <is>
          <t>61073o</t>
        </is>
      </c>
      <c r="D293" s="519" t="n">
        <v>61073</v>
      </c>
      <c r="E293" s="519" t="n"/>
      <c r="F293" s="520">
        <f>LEFT(H293,6)</f>
        <v/>
      </c>
      <c r="G293" s="521" t="inlineStr">
        <is>
          <t>C</t>
        </is>
      </c>
      <c r="H293" s="521" t="inlineStr">
        <is>
          <t>M2826300392</t>
        </is>
      </c>
      <c r="I293" s="521" t="inlineStr">
        <is>
          <t>HEADQUARTERS PLATOON</t>
        </is>
      </c>
      <c r="J293" s="522" t="n"/>
      <c r="K293" s="522" t="n"/>
      <c r="L293" s="522" t="n"/>
      <c r="M293" s="522" t="n"/>
      <c r="N293" s="522" t="n"/>
      <c r="O293" s="522" t="n"/>
      <c r="P293" s="522" t="n"/>
      <c r="Q293" s="522" t="n"/>
      <c r="R293" s="522" t="n"/>
      <c r="S293" s="522" t="n"/>
      <c r="T293" s="522" t="n"/>
      <c r="U293" s="1762" t="n">
        <v>0</v>
      </c>
      <c r="V293" s="1762" t="n">
        <v>0</v>
      </c>
      <c r="W293" s="1762" t="n">
        <v>0</v>
      </c>
      <c r="X293" s="1762" t="n">
        <v>0</v>
      </c>
      <c r="Y293" s="1762" t="n">
        <v>0</v>
      </c>
      <c r="Z293" s="1762" t="n">
        <v>0</v>
      </c>
      <c r="AA293" s="1762" t="n">
        <v>0</v>
      </c>
      <c r="AB293" s="1762" t="n">
        <v>0</v>
      </c>
      <c r="AC293" s="1762" t="n">
        <v>0</v>
      </c>
      <c r="AD293" s="1762" t="n">
        <v>0</v>
      </c>
      <c r="AE293" s="1762" t="n">
        <v>0</v>
      </c>
      <c r="AF293" s="1762" t="n">
        <v>0</v>
      </c>
      <c r="AG293" s="1762" t="n">
        <v>0</v>
      </c>
      <c r="AH293" s="1762" t="n">
        <v>0</v>
      </c>
      <c r="AI293" s="1762" t="n">
        <v>0</v>
      </c>
      <c r="AJ293" s="1762" t="n">
        <v>0</v>
      </c>
      <c r="AK293" s="1762" t="n">
        <v>0</v>
      </c>
      <c r="AL293" s="1762" t="n">
        <v>0</v>
      </c>
      <c r="AM293" s="1762" t="n">
        <v>0</v>
      </c>
      <c r="AN293" s="522" t="n"/>
      <c r="AO293" s="522" t="n"/>
      <c r="AP293" s="522" t="n"/>
      <c r="AQ293" s="522" t="n"/>
      <c r="AR293" s="522" t="n"/>
      <c r="AS293" s="522" t="n"/>
      <c r="AT293" s="524" t="n"/>
    </row>
    <row r="294" ht="12.75" customHeight="1" s="667">
      <c r="B294" s="509">
        <f>B293+1</f>
        <v/>
      </c>
      <c r="C294" s="510" t="inlineStr">
        <is>
          <t>61073o</t>
        </is>
      </c>
      <c r="D294" s="511" t="n">
        <v>61073</v>
      </c>
      <c r="E294" s="511">
        <f>IF(D294="","",IFERROR(VLOOKUP(D294,CCN_Library!$A$4:$B$13,2,FALSE),"NOT IN LIBRARY"))</f>
        <v/>
      </c>
      <c r="F294" s="538">
        <f>LEFT(H294,6)</f>
        <v/>
      </c>
      <c r="G294" s="513" t="inlineStr">
        <is>
          <t>E</t>
        </is>
      </c>
      <c r="H294" s="513" t="inlineStr">
        <is>
          <t>M2826300648</t>
        </is>
      </c>
      <c r="I294" s="513" t="inlineStr">
        <is>
          <t>COMPANY COMMANDER</t>
        </is>
      </c>
      <c r="J294" s="513" t="inlineStr">
        <is>
          <t>CDR</t>
        </is>
      </c>
      <c r="K294" s="514" t="inlineStr">
        <is>
          <t>2300</t>
        </is>
      </c>
      <c r="L294" s="513" t="inlineStr">
        <is>
          <t>2300</t>
        </is>
      </c>
      <c r="M294" s="513" t="inlineStr">
        <is>
          <t>N</t>
        </is>
      </c>
      <c r="N294" s="513" t="inlineStr">
        <is>
          <t>O</t>
        </is>
      </c>
      <c r="O294" s="513" t="inlineStr">
        <is>
          <t>A</t>
        </is>
      </c>
      <c r="P294" s="513" t="inlineStr">
        <is>
          <t>A</t>
        </is>
      </c>
      <c r="Q294" s="515" t="n"/>
      <c r="R294" s="513" t="inlineStr">
        <is>
          <t>U</t>
        </is>
      </c>
      <c r="S294" s="513" t="inlineStr">
        <is>
          <t>P</t>
        </is>
      </c>
      <c r="T294" s="515" t="n"/>
      <c r="U294" s="1761" t="n">
        <v>0</v>
      </c>
      <c r="V294" s="1761" t="n">
        <v>0</v>
      </c>
      <c r="W294" s="1761" t="n">
        <v>0</v>
      </c>
      <c r="X294" s="1761" t="n">
        <v>0</v>
      </c>
      <c r="Y294" s="1761" t="n">
        <v>0</v>
      </c>
      <c r="Z294" s="1761" t="n">
        <v>1</v>
      </c>
      <c r="AA294" s="1761" t="n">
        <v>0</v>
      </c>
      <c r="AB294" s="1761" t="n">
        <v>0</v>
      </c>
      <c r="AC294" s="1761" t="n">
        <v>0</v>
      </c>
      <c r="AD294" s="1761" t="n">
        <v>0</v>
      </c>
      <c r="AE294" s="1761" t="n">
        <v>0</v>
      </c>
      <c r="AF294" s="1761" t="n">
        <v>0</v>
      </c>
      <c r="AG294" s="1761" t="n">
        <v>0</v>
      </c>
      <c r="AH294" s="1761" t="n">
        <v>0</v>
      </c>
      <c r="AI294" s="1761" t="n">
        <v>0</v>
      </c>
      <c r="AJ294" s="1761" t="n">
        <v>0</v>
      </c>
      <c r="AK294" s="1761" t="n">
        <v>0</v>
      </c>
      <c r="AL294" s="1761" t="n">
        <v>0</v>
      </c>
      <c r="AM294" s="1761" t="n">
        <v>0</v>
      </c>
      <c r="AN294" s="515" t="n"/>
      <c r="AO294" s="515" t="n"/>
      <c r="AP294" s="513" t="inlineStr">
        <is>
          <t>1</t>
        </is>
      </c>
      <c r="AQ294" s="513" t="inlineStr">
        <is>
          <t>A-M510</t>
        </is>
      </c>
      <c r="AR294" s="513" t="inlineStr">
        <is>
          <t>1CP</t>
        </is>
      </c>
      <c r="AS294" s="515" t="n"/>
      <c r="AT294" s="517" t="n"/>
    </row>
    <row r="295" ht="12.75" customHeight="1" s="667">
      <c r="B295" s="509">
        <f>B294+1</f>
        <v/>
      </c>
      <c r="C295" s="510" t="inlineStr">
        <is>
          <t>61073o</t>
        </is>
      </c>
      <c r="D295" s="511" t="n">
        <v>61073</v>
      </c>
      <c r="E295" s="511">
        <f>IF(D295="","",IFERROR(VLOOKUP(D295,CCN_Library!$A$4:$B$13,2,FALSE),"NOT IN LIBRARY"))</f>
        <v/>
      </c>
      <c r="F295" s="538">
        <f>LEFT(H295,6)</f>
        <v/>
      </c>
      <c r="G295" s="513" t="inlineStr">
        <is>
          <t>E</t>
        </is>
      </c>
      <c r="H295" s="513" t="inlineStr">
        <is>
          <t>M2826300394</t>
        </is>
      </c>
      <c r="I295" s="513" t="inlineStr">
        <is>
          <t>EXECUTIVE OFFICER</t>
        </is>
      </c>
      <c r="J295" s="513" t="inlineStr">
        <is>
          <t>LCDR</t>
        </is>
      </c>
      <c r="K295" s="514" t="inlineStr">
        <is>
          <t>2300</t>
        </is>
      </c>
      <c r="L295" s="513" t="inlineStr">
        <is>
          <t>2300</t>
        </is>
      </c>
      <c r="M295" s="513" t="inlineStr">
        <is>
          <t>N</t>
        </is>
      </c>
      <c r="N295" s="513" t="inlineStr">
        <is>
          <t>O</t>
        </is>
      </c>
      <c r="O295" s="513" t="inlineStr">
        <is>
          <t>A</t>
        </is>
      </c>
      <c r="P295" s="513" t="inlineStr">
        <is>
          <t>A</t>
        </is>
      </c>
      <c r="Q295" s="515" t="n"/>
      <c r="R295" s="513" t="inlineStr">
        <is>
          <t>U</t>
        </is>
      </c>
      <c r="S295" s="513" t="inlineStr">
        <is>
          <t>P</t>
        </is>
      </c>
      <c r="T295" s="515" t="n"/>
      <c r="U295" s="1761" t="n">
        <v>0</v>
      </c>
      <c r="V295" s="1761" t="n">
        <v>0</v>
      </c>
      <c r="W295" s="1761" t="n">
        <v>0</v>
      </c>
      <c r="X295" s="1761" t="n">
        <v>0</v>
      </c>
      <c r="Y295" s="1761" t="n">
        <v>0</v>
      </c>
      <c r="Z295" s="1761" t="n">
        <v>1</v>
      </c>
      <c r="AA295" s="1761" t="n">
        <v>0</v>
      </c>
      <c r="AB295" s="1761" t="n">
        <v>0</v>
      </c>
      <c r="AC295" s="1761" t="n">
        <v>0</v>
      </c>
      <c r="AD295" s="1761" t="n">
        <v>0</v>
      </c>
      <c r="AE295" s="1761" t="n">
        <v>0</v>
      </c>
      <c r="AF295" s="1761" t="n">
        <v>0</v>
      </c>
      <c r="AG295" s="1761" t="n">
        <v>0</v>
      </c>
      <c r="AH295" s="1761" t="n">
        <v>0</v>
      </c>
      <c r="AI295" s="1761" t="n">
        <v>0</v>
      </c>
      <c r="AJ295" s="1761" t="n">
        <v>0</v>
      </c>
      <c r="AK295" s="1761" t="n">
        <v>0</v>
      </c>
      <c r="AL295" s="1761" t="n">
        <v>0</v>
      </c>
      <c r="AM295" s="1761" t="n">
        <v>0</v>
      </c>
      <c r="AN295" s="515" t="n"/>
      <c r="AO295" s="515" t="n"/>
      <c r="AP295" s="513" t="inlineStr">
        <is>
          <t>1</t>
        </is>
      </c>
      <c r="AQ295" s="513" t="inlineStr">
        <is>
          <t>A-M510</t>
        </is>
      </c>
      <c r="AR295" s="513" t="inlineStr">
        <is>
          <t>1CP</t>
        </is>
      </c>
      <c r="AS295" s="515" t="n"/>
      <c r="AT295" s="517" t="n"/>
    </row>
    <row r="296" ht="12.75" customHeight="1" s="667">
      <c r="B296" s="509">
        <f>B295+1</f>
        <v/>
      </c>
      <c r="C296" s="510" t="inlineStr">
        <is>
          <t>61073o</t>
        </is>
      </c>
      <c r="D296" s="511" t="n">
        <v>61073</v>
      </c>
      <c r="E296" s="511">
        <f>IF(D296="","",IFERROR(VLOOKUP(D296,CCN_Library!$A$4:$B$13,2,FALSE),"NOT IN LIBRARY"))</f>
        <v/>
      </c>
      <c r="F296" s="538">
        <f>LEFT(H296,6)</f>
        <v/>
      </c>
      <c r="G296" s="513" t="inlineStr">
        <is>
          <t>E</t>
        </is>
      </c>
      <c r="H296" s="513" t="inlineStr">
        <is>
          <t>M2826300649</t>
        </is>
      </c>
      <c r="I296" s="513" t="inlineStr">
        <is>
          <t>DIRECTOR HEALTH SERVICES/PROGRAM/GEN SURGEON</t>
        </is>
      </c>
      <c r="J296" s="513" t="inlineStr">
        <is>
          <t>CDR</t>
        </is>
      </c>
      <c r="K296" s="514" t="inlineStr">
        <is>
          <t>2100</t>
        </is>
      </c>
      <c r="L296" s="513" t="inlineStr">
        <is>
          <t>2100</t>
        </is>
      </c>
      <c r="M296" s="513" t="inlineStr">
        <is>
          <t>N</t>
        </is>
      </c>
      <c r="N296" s="513" t="inlineStr">
        <is>
          <t>O</t>
        </is>
      </c>
      <c r="O296" s="513" t="inlineStr">
        <is>
          <t>A</t>
        </is>
      </c>
      <c r="P296" s="513" t="inlineStr">
        <is>
          <t>A</t>
        </is>
      </c>
      <c r="Q296" s="515" t="n"/>
      <c r="R296" s="513" t="inlineStr">
        <is>
          <t>U</t>
        </is>
      </c>
      <c r="S296" s="513" t="inlineStr">
        <is>
          <t>P</t>
        </is>
      </c>
      <c r="T296" s="515" t="n"/>
      <c r="U296" s="1761" t="n">
        <v>0</v>
      </c>
      <c r="V296" s="1761" t="n">
        <v>0</v>
      </c>
      <c r="W296" s="1761" t="n">
        <v>0</v>
      </c>
      <c r="X296" s="1761" t="n">
        <v>0</v>
      </c>
      <c r="Y296" s="1761" t="n">
        <v>0</v>
      </c>
      <c r="Z296" s="1761" t="n">
        <v>1</v>
      </c>
      <c r="AA296" s="1761" t="n">
        <v>0</v>
      </c>
      <c r="AB296" s="1761" t="n">
        <v>0</v>
      </c>
      <c r="AC296" s="1761" t="n">
        <v>0</v>
      </c>
      <c r="AD296" s="1761" t="n">
        <v>0</v>
      </c>
      <c r="AE296" s="1761" t="n">
        <v>0</v>
      </c>
      <c r="AF296" s="1761" t="n">
        <v>0</v>
      </c>
      <c r="AG296" s="1761" t="n">
        <v>0</v>
      </c>
      <c r="AH296" s="1761" t="n">
        <v>0</v>
      </c>
      <c r="AI296" s="1761" t="n">
        <v>0</v>
      </c>
      <c r="AJ296" s="1761" t="n">
        <v>0</v>
      </c>
      <c r="AK296" s="1761" t="n">
        <v>0</v>
      </c>
      <c r="AL296" s="1761" t="n">
        <v>0</v>
      </c>
      <c r="AM296" s="1761" t="n">
        <v>0</v>
      </c>
      <c r="AN296" s="515" t="n"/>
      <c r="AO296" s="515" t="n"/>
      <c r="AP296" s="513" t="inlineStr">
        <is>
          <t>1</t>
        </is>
      </c>
      <c r="AQ296" s="513" t="inlineStr">
        <is>
          <t>A-M510</t>
        </is>
      </c>
      <c r="AR296" s="513" t="inlineStr">
        <is>
          <t>1CP</t>
        </is>
      </c>
      <c r="AS296" s="515" t="n"/>
      <c r="AT296" s="517" t="n"/>
    </row>
    <row r="297" ht="12.75" customHeight="1" s="667">
      <c r="B297" s="509">
        <f>B296+1</f>
        <v/>
      </c>
      <c r="C297" s="510" t="inlineStr">
        <is>
          <t>61073o</t>
        </is>
      </c>
      <c r="D297" s="511" t="n">
        <v>61073</v>
      </c>
      <c r="E297" s="511">
        <f>IF(D297="","",IFERROR(VLOOKUP(D297,CCN_Library!$A$4:$B$13,2,FALSE),"NOT IN LIBRARY"))</f>
        <v/>
      </c>
      <c r="F297" s="538">
        <f>LEFT(H297,6)</f>
        <v/>
      </c>
      <c r="G297" s="513" t="inlineStr">
        <is>
          <t>E</t>
        </is>
      </c>
      <c r="H297" s="513" t="inlineStr">
        <is>
          <t>M2826300396</t>
        </is>
      </c>
      <c r="I297" s="513" t="inlineStr">
        <is>
          <t>FLD MED TECH</t>
        </is>
      </c>
      <c r="J297" s="513" t="inlineStr">
        <is>
          <t>HMCS</t>
        </is>
      </c>
      <c r="K297" s="514" t="inlineStr">
        <is>
          <t>L03A</t>
        </is>
      </c>
      <c r="L297" s="513" t="inlineStr">
        <is>
          <t>L03A</t>
        </is>
      </c>
      <c r="M297" s="513" t="inlineStr">
        <is>
          <t>N</t>
        </is>
      </c>
      <c r="N297" s="513" t="inlineStr">
        <is>
          <t>E</t>
        </is>
      </c>
      <c r="O297" s="513" t="inlineStr">
        <is>
          <t>A</t>
        </is>
      </c>
      <c r="P297" s="513" t="inlineStr">
        <is>
          <t>A</t>
        </is>
      </c>
      <c r="Q297" s="515" t="n"/>
      <c r="R297" s="513" t="inlineStr">
        <is>
          <t>U</t>
        </is>
      </c>
      <c r="S297" s="513" t="inlineStr">
        <is>
          <t>P</t>
        </is>
      </c>
      <c r="T297" s="515" t="n"/>
      <c r="U297" s="1761" t="n">
        <v>0</v>
      </c>
      <c r="V297" s="1761" t="n">
        <v>0</v>
      </c>
      <c r="W297" s="1761" t="n">
        <v>0</v>
      </c>
      <c r="X297" s="1761" t="n">
        <v>0</v>
      </c>
      <c r="Y297" s="1761" t="n">
        <v>0</v>
      </c>
      <c r="Z297" s="1761" t="n">
        <v>0</v>
      </c>
      <c r="AA297" s="1761" t="n">
        <v>1</v>
      </c>
      <c r="AB297" s="1761" t="n">
        <v>0</v>
      </c>
      <c r="AC297" s="1761" t="n">
        <v>0</v>
      </c>
      <c r="AD297" s="1761" t="n">
        <v>0</v>
      </c>
      <c r="AE297" s="1761" t="n">
        <v>0</v>
      </c>
      <c r="AF297" s="1761" t="n">
        <v>0</v>
      </c>
      <c r="AG297" s="1761" t="n">
        <v>0</v>
      </c>
      <c r="AH297" s="1761" t="n">
        <v>0</v>
      </c>
      <c r="AI297" s="1761" t="n">
        <v>0</v>
      </c>
      <c r="AJ297" s="1761" t="n">
        <v>0</v>
      </c>
      <c r="AK297" s="1761" t="n">
        <v>0</v>
      </c>
      <c r="AL297" s="1761" t="n">
        <v>0</v>
      </c>
      <c r="AM297" s="1761" t="n">
        <v>0</v>
      </c>
      <c r="AN297" s="515" t="n"/>
      <c r="AO297" s="515" t="n"/>
      <c r="AP297" s="513" t="inlineStr">
        <is>
          <t>1</t>
        </is>
      </c>
      <c r="AQ297" s="513" t="inlineStr">
        <is>
          <t>A-M510</t>
        </is>
      </c>
      <c r="AR297" s="513" t="inlineStr">
        <is>
          <t>1CP</t>
        </is>
      </c>
      <c r="AS297" s="515" t="n"/>
      <c r="AT297" s="517" t="n"/>
    </row>
    <row r="298" ht="12.75" customHeight="1" s="667">
      <c r="B298" s="509">
        <f>B297+1</f>
        <v/>
      </c>
      <c r="C298" s="510" t="inlineStr">
        <is>
          <t>61073c</t>
        </is>
      </c>
      <c r="D298" s="511" t="n">
        <v>61073</v>
      </c>
      <c r="E298" s="511">
        <f>IF(D298="","",IFERROR(VLOOKUP(D298,CCN_Library!$A$4:$B$13,2,FALSE),"NOT IN LIBRARY"))</f>
        <v/>
      </c>
      <c r="F298" s="538">
        <f>LEFT(H298,6)</f>
        <v/>
      </c>
      <c r="G298" s="513" t="inlineStr">
        <is>
          <t>E</t>
        </is>
      </c>
      <c r="H298" s="513" t="inlineStr">
        <is>
          <t>M2826300397</t>
        </is>
      </c>
      <c r="I298" s="513" t="inlineStr">
        <is>
          <t>PERS SPEC</t>
        </is>
      </c>
      <c r="J298" s="513" t="inlineStr">
        <is>
          <t>PS2</t>
        </is>
      </c>
      <c r="K298" s="514" t="inlineStr">
        <is>
          <t>0000</t>
        </is>
      </c>
      <c r="L298" s="513" t="inlineStr">
        <is>
          <t>0000</t>
        </is>
      </c>
      <c r="M298" s="513" t="inlineStr">
        <is>
          <t>N</t>
        </is>
      </c>
      <c r="N298" s="513" t="inlineStr">
        <is>
          <t>E</t>
        </is>
      </c>
      <c r="O298" s="513" t="inlineStr">
        <is>
          <t>A</t>
        </is>
      </c>
      <c r="P298" s="513" t="inlineStr">
        <is>
          <t>A</t>
        </is>
      </c>
      <c r="Q298" s="515" t="n"/>
      <c r="R298" s="513" t="inlineStr">
        <is>
          <t>U</t>
        </is>
      </c>
      <c r="S298" s="513" t="inlineStr">
        <is>
          <t>C</t>
        </is>
      </c>
      <c r="T298" s="515" t="n"/>
      <c r="U298" s="1761" t="n">
        <v>0</v>
      </c>
      <c r="V298" s="1761" t="n">
        <v>0</v>
      </c>
      <c r="W298" s="1761" t="n">
        <v>0</v>
      </c>
      <c r="X298" s="1761" t="n">
        <v>0</v>
      </c>
      <c r="Y298" s="1761" t="n">
        <v>0</v>
      </c>
      <c r="Z298" s="1761" t="n">
        <v>0</v>
      </c>
      <c r="AA298" s="1761" t="n">
        <v>1</v>
      </c>
      <c r="AB298" s="1761" t="n">
        <v>0</v>
      </c>
      <c r="AC298" s="1761" t="n">
        <v>0</v>
      </c>
      <c r="AD298" s="1761" t="n">
        <v>0</v>
      </c>
      <c r="AE298" s="1761" t="n">
        <v>0</v>
      </c>
      <c r="AF298" s="1761" t="n">
        <v>0</v>
      </c>
      <c r="AG298" s="1761" t="n">
        <v>0</v>
      </c>
      <c r="AH298" s="1761" t="n">
        <v>0</v>
      </c>
      <c r="AI298" s="1761" t="n">
        <v>0</v>
      </c>
      <c r="AJ298" s="1761" t="n">
        <v>0</v>
      </c>
      <c r="AK298" s="1761" t="n">
        <v>0</v>
      </c>
      <c r="AL298" s="1761" t="n">
        <v>0</v>
      </c>
      <c r="AM298" s="1761" t="n">
        <v>0</v>
      </c>
      <c r="AN298" s="515" t="n"/>
      <c r="AO298" s="515" t="n"/>
      <c r="AP298" s="513" t="inlineStr">
        <is>
          <t>1</t>
        </is>
      </c>
      <c r="AQ298" s="513" t="inlineStr">
        <is>
          <t>A-M510</t>
        </is>
      </c>
      <c r="AR298" s="513" t="inlineStr">
        <is>
          <t>1CP</t>
        </is>
      </c>
      <c r="AS298" s="515" t="n"/>
      <c r="AT298" s="517" t="n"/>
    </row>
    <row r="299" ht="12.75" customHeight="1" s="667">
      <c r="B299" s="509">
        <f>B298+1</f>
        <v/>
      </c>
      <c r="C299" s="510" t="inlineStr">
        <is>
          <t>61073o</t>
        </is>
      </c>
      <c r="D299" s="511" t="n">
        <v>61073</v>
      </c>
      <c r="E299" s="511">
        <f>IF(D299="","",IFERROR(VLOOKUP(D299,CCN_Library!$A$4:$B$13,2,FALSE),"NOT IN LIBRARY"))</f>
        <v/>
      </c>
      <c r="F299" s="538">
        <f>LEFT(H299,6)</f>
        <v/>
      </c>
      <c r="G299" s="513" t="inlineStr">
        <is>
          <t>E</t>
        </is>
      </c>
      <c r="H299" s="513" t="inlineStr">
        <is>
          <t>M2826300650</t>
        </is>
      </c>
      <c r="I299" s="513" t="inlineStr">
        <is>
          <t>FLD MED TECH</t>
        </is>
      </c>
      <c r="J299" s="513" t="inlineStr">
        <is>
          <t>HMC</t>
        </is>
      </c>
      <c r="K299" s="514" t="inlineStr">
        <is>
          <t>L03A</t>
        </is>
      </c>
      <c r="L299" s="513" t="inlineStr">
        <is>
          <t>L03A</t>
        </is>
      </c>
      <c r="M299" s="513" t="inlineStr">
        <is>
          <t>N</t>
        </is>
      </c>
      <c r="N299" s="513" t="inlineStr">
        <is>
          <t>E</t>
        </is>
      </c>
      <c r="O299" s="513" t="inlineStr">
        <is>
          <t>A</t>
        </is>
      </c>
      <c r="P299" s="513" t="inlineStr">
        <is>
          <t>A</t>
        </is>
      </c>
      <c r="Q299" s="515" t="n"/>
      <c r="R299" s="513" t="inlineStr">
        <is>
          <t>U</t>
        </is>
      </c>
      <c r="S299" s="513" t="inlineStr">
        <is>
          <t>P</t>
        </is>
      </c>
      <c r="T299" s="515" t="n"/>
      <c r="U299" s="1761" t="n">
        <v>0</v>
      </c>
      <c r="V299" s="1761" t="n">
        <v>0</v>
      </c>
      <c r="W299" s="1761" t="n">
        <v>0</v>
      </c>
      <c r="X299" s="1761" t="n">
        <v>0</v>
      </c>
      <c r="Y299" s="1761" t="n">
        <v>0</v>
      </c>
      <c r="Z299" s="1761" t="n">
        <v>0</v>
      </c>
      <c r="AA299" s="1761" t="n">
        <v>1</v>
      </c>
      <c r="AB299" s="1761" t="n">
        <v>0</v>
      </c>
      <c r="AC299" s="1761" t="n">
        <v>0</v>
      </c>
      <c r="AD299" s="1761" t="n">
        <v>0</v>
      </c>
      <c r="AE299" s="1761" t="n">
        <v>0</v>
      </c>
      <c r="AF299" s="1761" t="n">
        <v>0</v>
      </c>
      <c r="AG299" s="1761" t="n">
        <v>0</v>
      </c>
      <c r="AH299" s="1761" t="n">
        <v>0</v>
      </c>
      <c r="AI299" s="1761" t="n">
        <v>0</v>
      </c>
      <c r="AJ299" s="1761" t="n">
        <v>0</v>
      </c>
      <c r="AK299" s="1761" t="n">
        <v>0</v>
      </c>
      <c r="AL299" s="1761" t="n">
        <v>0</v>
      </c>
      <c r="AM299" s="1761" t="n">
        <v>0</v>
      </c>
      <c r="AN299" s="515" t="n"/>
      <c r="AO299" s="515" t="n"/>
      <c r="AP299" s="513" t="inlineStr">
        <is>
          <t>1</t>
        </is>
      </c>
      <c r="AQ299" s="513" t="inlineStr">
        <is>
          <t>A-M510</t>
        </is>
      </c>
      <c r="AR299" s="513" t="inlineStr">
        <is>
          <t>1CP</t>
        </is>
      </c>
      <c r="AS299" s="515" t="n"/>
      <c r="AT299" s="517" t="n"/>
    </row>
    <row r="300" ht="12.75" customHeight="1" s="667">
      <c r="B300" s="509">
        <f>B299+1</f>
        <v/>
      </c>
      <c r="C300" s="510" t="inlineStr">
        <is>
          <t>61073o</t>
        </is>
      </c>
      <c r="D300" s="511" t="n">
        <v>61073</v>
      </c>
      <c r="E300" s="511">
        <f>IF(D300="","",IFERROR(VLOOKUP(D300,CCN_Library!$A$4:$B$13,2,FALSE),"NOT IN LIBRARY"))</f>
        <v/>
      </c>
      <c r="F300" s="538">
        <f>LEFT(H300,6)</f>
        <v/>
      </c>
      <c r="G300" s="513" t="inlineStr">
        <is>
          <t>E</t>
        </is>
      </c>
      <c r="H300" s="513" t="inlineStr">
        <is>
          <t>M2826300651</t>
        </is>
      </c>
      <c r="I300" s="513" t="inlineStr">
        <is>
          <t>FLD MED TECH</t>
        </is>
      </c>
      <c r="J300" s="513" t="inlineStr">
        <is>
          <t>HM1</t>
        </is>
      </c>
      <c r="K300" s="514" t="inlineStr">
        <is>
          <t>L03A</t>
        </is>
      </c>
      <c r="L300" s="513" t="inlineStr">
        <is>
          <t>L03A</t>
        </is>
      </c>
      <c r="M300" s="513" t="inlineStr">
        <is>
          <t>N</t>
        </is>
      </c>
      <c r="N300" s="513" t="inlineStr">
        <is>
          <t>E</t>
        </is>
      </c>
      <c r="O300" s="513" t="inlineStr">
        <is>
          <t>A</t>
        </is>
      </c>
      <c r="P300" s="513" t="inlineStr">
        <is>
          <t>A</t>
        </is>
      </c>
      <c r="Q300" s="515" t="n"/>
      <c r="R300" s="513" t="inlineStr">
        <is>
          <t>U</t>
        </is>
      </c>
      <c r="S300" s="513" t="inlineStr">
        <is>
          <t>P</t>
        </is>
      </c>
      <c r="T300" s="515" t="n"/>
      <c r="U300" s="1761" t="n">
        <v>0</v>
      </c>
      <c r="V300" s="1761" t="n">
        <v>0</v>
      </c>
      <c r="W300" s="1761" t="n">
        <v>0</v>
      </c>
      <c r="X300" s="1761" t="n">
        <v>0</v>
      </c>
      <c r="Y300" s="1761" t="n">
        <v>0</v>
      </c>
      <c r="Z300" s="1761" t="n">
        <v>0</v>
      </c>
      <c r="AA300" s="1761" t="n">
        <v>1</v>
      </c>
      <c r="AB300" s="1761" t="n">
        <v>0</v>
      </c>
      <c r="AC300" s="1761" t="n">
        <v>0</v>
      </c>
      <c r="AD300" s="1761" t="n">
        <v>0</v>
      </c>
      <c r="AE300" s="1761" t="n">
        <v>0</v>
      </c>
      <c r="AF300" s="1761" t="n">
        <v>0</v>
      </c>
      <c r="AG300" s="1761" t="n">
        <v>0</v>
      </c>
      <c r="AH300" s="1761" t="n">
        <v>0</v>
      </c>
      <c r="AI300" s="1761" t="n">
        <v>0</v>
      </c>
      <c r="AJ300" s="1761" t="n">
        <v>0</v>
      </c>
      <c r="AK300" s="1761" t="n">
        <v>0</v>
      </c>
      <c r="AL300" s="1761" t="n">
        <v>0</v>
      </c>
      <c r="AM300" s="1761" t="n">
        <v>0</v>
      </c>
      <c r="AN300" s="513" t="inlineStr">
        <is>
          <t>MT</t>
        </is>
      </c>
      <c r="AO300" s="513" t="inlineStr">
        <is>
          <t>M29491</t>
        </is>
      </c>
      <c r="AP300" s="513" t="inlineStr">
        <is>
          <t>1</t>
        </is>
      </c>
      <c r="AQ300" s="513" t="inlineStr">
        <is>
          <t>A-M510</t>
        </is>
      </c>
      <c r="AR300" s="513" t="inlineStr">
        <is>
          <t>1CV</t>
        </is>
      </c>
      <c r="AS300" s="515" t="n"/>
      <c r="AT300" s="517" t="n"/>
    </row>
    <row r="301" ht="12.75" customHeight="1" s="667">
      <c r="B301" s="509">
        <f>B300+1</f>
        <v/>
      </c>
      <c r="C301" s="510" t="inlineStr">
        <is>
          <t>61073c</t>
        </is>
      </c>
      <c r="D301" s="511" t="n">
        <v>61073</v>
      </c>
      <c r="E301" s="511">
        <f>IF(D301="","",IFERROR(VLOOKUP(D301,CCN_Library!$A$4:$B$13,2,FALSE),"NOT IN LIBRARY"))</f>
        <v/>
      </c>
      <c r="F301" s="538">
        <f>LEFT(H301,6)</f>
        <v/>
      </c>
      <c r="G301" s="513" t="inlineStr">
        <is>
          <t>E</t>
        </is>
      </c>
      <c r="H301" s="513" t="inlineStr">
        <is>
          <t>M2826300400</t>
        </is>
      </c>
      <c r="I301" s="513" t="inlineStr">
        <is>
          <t>FLD MED TECH</t>
        </is>
      </c>
      <c r="J301" s="513" t="inlineStr">
        <is>
          <t>HM2</t>
        </is>
      </c>
      <c r="K301" s="514" t="inlineStr">
        <is>
          <t>L03A</t>
        </is>
      </c>
      <c r="L301" s="513" t="inlineStr">
        <is>
          <t>L03A</t>
        </is>
      </c>
      <c r="M301" s="513" t="inlineStr">
        <is>
          <t>N</t>
        </is>
      </c>
      <c r="N301" s="513" t="inlineStr">
        <is>
          <t>E</t>
        </is>
      </c>
      <c r="O301" s="513" t="inlineStr">
        <is>
          <t>A</t>
        </is>
      </c>
      <c r="P301" s="513" t="inlineStr">
        <is>
          <t>A</t>
        </is>
      </c>
      <c r="Q301" s="515" t="n"/>
      <c r="R301" s="513" t="inlineStr">
        <is>
          <t>U</t>
        </is>
      </c>
      <c r="S301" s="513" t="inlineStr">
        <is>
          <t>C</t>
        </is>
      </c>
      <c r="T301" s="515" t="n"/>
      <c r="U301" s="1761" t="n">
        <v>0</v>
      </c>
      <c r="V301" s="1761" t="n">
        <v>0</v>
      </c>
      <c r="W301" s="1761" t="n">
        <v>0</v>
      </c>
      <c r="X301" s="1761" t="n">
        <v>0</v>
      </c>
      <c r="Y301" s="1761" t="n">
        <v>0</v>
      </c>
      <c r="Z301" s="1761" t="n">
        <v>0</v>
      </c>
      <c r="AA301" s="1761" t="n">
        <v>1</v>
      </c>
      <c r="AB301" s="1761" t="n">
        <v>0</v>
      </c>
      <c r="AC301" s="1761" t="n">
        <v>0</v>
      </c>
      <c r="AD301" s="1761" t="n">
        <v>0</v>
      </c>
      <c r="AE301" s="1761" t="n">
        <v>0</v>
      </c>
      <c r="AF301" s="1761" t="n">
        <v>0</v>
      </c>
      <c r="AG301" s="1761" t="n">
        <v>0</v>
      </c>
      <c r="AH301" s="1761" t="n">
        <v>0</v>
      </c>
      <c r="AI301" s="1761" t="n">
        <v>0</v>
      </c>
      <c r="AJ301" s="1761" t="n">
        <v>0</v>
      </c>
      <c r="AK301" s="1761" t="n">
        <v>0</v>
      </c>
      <c r="AL301" s="1761" t="n">
        <v>0</v>
      </c>
      <c r="AM301" s="1761" t="n">
        <v>0</v>
      </c>
      <c r="AN301" s="513" t="inlineStr">
        <is>
          <t>MT</t>
        </is>
      </c>
      <c r="AO301" s="513" t="inlineStr">
        <is>
          <t>M29494</t>
        </is>
      </c>
      <c r="AP301" s="513" t="inlineStr">
        <is>
          <t>1</t>
        </is>
      </c>
      <c r="AQ301" s="513" t="inlineStr">
        <is>
          <t>A-M510</t>
        </is>
      </c>
      <c r="AR301" s="513" t="inlineStr">
        <is>
          <t>1CV</t>
        </is>
      </c>
      <c r="AS301" s="515" t="n"/>
      <c r="AT301" s="517" t="n"/>
    </row>
    <row r="302" ht="12.75" customHeight="1" s="667">
      <c r="B302" s="509">
        <f>B301+1</f>
        <v/>
      </c>
      <c r="C302" s="510" t="inlineStr">
        <is>
          <t>61073o</t>
        </is>
      </c>
      <c r="D302" s="511" t="n">
        <v>61073</v>
      </c>
      <c r="E302" s="511">
        <f>IF(D302="","",IFERROR(VLOOKUP(D302,CCN_Library!$A$4:$B$13,2,FALSE),"NOT IN LIBRARY"))</f>
        <v/>
      </c>
      <c r="F302" s="538">
        <f>LEFT(H302,6)</f>
        <v/>
      </c>
      <c r="G302" s="513" t="inlineStr">
        <is>
          <t>E</t>
        </is>
      </c>
      <c r="H302" s="513" t="inlineStr">
        <is>
          <t>M2826300401</t>
        </is>
      </c>
      <c r="I302" s="513" t="inlineStr">
        <is>
          <t>OPERATIONS OFFICER</t>
        </is>
      </c>
      <c r="J302" s="513" t="inlineStr">
        <is>
          <t>LT</t>
        </is>
      </c>
      <c r="K302" s="514" t="inlineStr">
        <is>
          <t>2300</t>
        </is>
      </c>
      <c r="L302" s="513" t="inlineStr">
        <is>
          <t>2300</t>
        </is>
      </c>
      <c r="M302" s="513" t="inlineStr">
        <is>
          <t>N</t>
        </is>
      </c>
      <c r="N302" s="513" t="inlineStr">
        <is>
          <t>O</t>
        </is>
      </c>
      <c r="O302" s="513" t="inlineStr">
        <is>
          <t>A</t>
        </is>
      </c>
      <c r="P302" s="513" t="inlineStr">
        <is>
          <t>A</t>
        </is>
      </c>
      <c r="Q302" s="515" t="n"/>
      <c r="R302" s="513" t="inlineStr">
        <is>
          <t>U</t>
        </is>
      </c>
      <c r="S302" s="513" t="inlineStr">
        <is>
          <t>P</t>
        </is>
      </c>
      <c r="T302" s="515" t="n"/>
      <c r="U302" s="1761" t="n">
        <v>0</v>
      </c>
      <c r="V302" s="1761" t="n">
        <v>0</v>
      </c>
      <c r="W302" s="1761" t="n">
        <v>0</v>
      </c>
      <c r="X302" s="1761" t="n">
        <v>0</v>
      </c>
      <c r="Y302" s="1761" t="n">
        <v>0</v>
      </c>
      <c r="Z302" s="1761" t="n">
        <v>1</v>
      </c>
      <c r="AA302" s="1761" t="n">
        <v>0</v>
      </c>
      <c r="AB302" s="1761" t="n">
        <v>0</v>
      </c>
      <c r="AC302" s="1761" t="n">
        <v>0</v>
      </c>
      <c r="AD302" s="1761" t="n">
        <v>0</v>
      </c>
      <c r="AE302" s="1761" t="n">
        <v>0</v>
      </c>
      <c r="AF302" s="1761" t="n">
        <v>0</v>
      </c>
      <c r="AG302" s="1761" t="n">
        <v>0</v>
      </c>
      <c r="AH302" s="1761" t="n">
        <v>0</v>
      </c>
      <c r="AI302" s="1761" t="n">
        <v>0</v>
      </c>
      <c r="AJ302" s="1761" t="n">
        <v>0</v>
      </c>
      <c r="AK302" s="1761" t="n">
        <v>0</v>
      </c>
      <c r="AL302" s="1761" t="n">
        <v>0</v>
      </c>
      <c r="AM302" s="1761" t="n">
        <v>0</v>
      </c>
      <c r="AN302" s="515" t="n"/>
      <c r="AO302" s="515" t="n"/>
      <c r="AP302" s="513" t="inlineStr">
        <is>
          <t>1</t>
        </is>
      </c>
      <c r="AQ302" s="513" t="inlineStr">
        <is>
          <t>A-M510</t>
        </is>
      </c>
      <c r="AR302" s="513" t="inlineStr">
        <is>
          <t>1CP</t>
        </is>
      </c>
      <c r="AS302" s="515" t="n"/>
      <c r="AT302" s="517" t="n"/>
    </row>
    <row r="303" ht="12.75" customHeight="1" s="667">
      <c r="B303" s="509">
        <f>B302+1</f>
        <v/>
      </c>
      <c r="C303" s="510" t="inlineStr">
        <is>
          <t>61073o</t>
        </is>
      </c>
      <c r="D303" s="511" t="n">
        <v>61073</v>
      </c>
      <c r="E303" s="511">
        <f>IF(D303="","",IFERROR(VLOOKUP(D303,CCN_Library!$A$4:$B$13,2,FALSE),"NOT IN LIBRARY"))</f>
        <v/>
      </c>
      <c r="F303" s="538">
        <f>LEFT(H303,6)</f>
        <v/>
      </c>
      <c r="G303" s="513" t="inlineStr">
        <is>
          <t>E</t>
        </is>
      </c>
      <c r="H303" s="513" t="inlineStr">
        <is>
          <t>M2826300402</t>
        </is>
      </c>
      <c r="I303" s="513" t="inlineStr">
        <is>
          <t>FLD MED TECH</t>
        </is>
      </c>
      <c r="J303" s="513" t="inlineStr">
        <is>
          <t>HMC</t>
        </is>
      </c>
      <c r="K303" s="514" t="inlineStr">
        <is>
          <t>L03A</t>
        </is>
      </c>
      <c r="L303" s="513" t="inlineStr">
        <is>
          <t>L03A</t>
        </is>
      </c>
      <c r="M303" s="513" t="inlineStr">
        <is>
          <t>N</t>
        </is>
      </c>
      <c r="N303" s="513" t="inlineStr">
        <is>
          <t>E</t>
        </is>
      </c>
      <c r="O303" s="513" t="inlineStr">
        <is>
          <t>A</t>
        </is>
      </c>
      <c r="P303" s="513" t="inlineStr">
        <is>
          <t>A</t>
        </is>
      </c>
      <c r="Q303" s="515" t="n"/>
      <c r="R303" s="513" t="inlineStr">
        <is>
          <t>U</t>
        </is>
      </c>
      <c r="S303" s="513" t="inlineStr">
        <is>
          <t>P</t>
        </is>
      </c>
      <c r="T303" s="515" t="n"/>
      <c r="U303" s="1761" t="n">
        <v>0</v>
      </c>
      <c r="V303" s="1761" t="n">
        <v>0</v>
      </c>
      <c r="W303" s="1761" t="n">
        <v>0</v>
      </c>
      <c r="X303" s="1761" t="n">
        <v>0</v>
      </c>
      <c r="Y303" s="1761" t="n">
        <v>0</v>
      </c>
      <c r="Z303" s="1761" t="n">
        <v>0</v>
      </c>
      <c r="AA303" s="1761" t="n">
        <v>1</v>
      </c>
      <c r="AB303" s="1761" t="n">
        <v>0</v>
      </c>
      <c r="AC303" s="1761" t="n">
        <v>0</v>
      </c>
      <c r="AD303" s="1761" t="n">
        <v>0</v>
      </c>
      <c r="AE303" s="1761" t="n">
        <v>0</v>
      </c>
      <c r="AF303" s="1761" t="n">
        <v>0</v>
      </c>
      <c r="AG303" s="1761" t="n">
        <v>0</v>
      </c>
      <c r="AH303" s="1761" t="n">
        <v>0</v>
      </c>
      <c r="AI303" s="1761" t="n">
        <v>0</v>
      </c>
      <c r="AJ303" s="1761" t="n">
        <v>0</v>
      </c>
      <c r="AK303" s="1761" t="n">
        <v>0</v>
      </c>
      <c r="AL303" s="1761" t="n">
        <v>0</v>
      </c>
      <c r="AM303" s="1761" t="n">
        <v>0</v>
      </c>
      <c r="AN303" s="515" t="n"/>
      <c r="AO303" s="515" t="n"/>
      <c r="AP303" s="513" t="inlineStr">
        <is>
          <t>1</t>
        </is>
      </c>
      <c r="AQ303" s="513" t="inlineStr">
        <is>
          <t>A-M510</t>
        </is>
      </c>
      <c r="AR303" s="513" t="inlineStr">
        <is>
          <t>1CP</t>
        </is>
      </c>
      <c r="AS303" s="515" t="n"/>
      <c r="AT303" s="517" t="n"/>
    </row>
    <row r="304" ht="12.75" customHeight="1" s="667">
      <c r="B304" s="509">
        <f>B303+1</f>
        <v/>
      </c>
      <c r="C304" s="510" t="inlineStr">
        <is>
          <t>61073c</t>
        </is>
      </c>
      <c r="D304" s="511" t="n">
        <v>61073</v>
      </c>
      <c r="E304" s="511">
        <f>IF(D304="","",IFERROR(VLOOKUP(D304,CCN_Library!$A$4:$B$13,2,FALSE),"NOT IN LIBRARY"))</f>
        <v/>
      </c>
      <c r="F304" s="538">
        <f>LEFT(H304,6)</f>
        <v/>
      </c>
      <c r="G304" s="513" t="inlineStr">
        <is>
          <t>E</t>
        </is>
      </c>
      <c r="H304" s="513" t="inlineStr">
        <is>
          <t>M2826300403</t>
        </is>
      </c>
      <c r="I304" s="513" t="inlineStr">
        <is>
          <t>FLD MED TECH</t>
        </is>
      </c>
      <c r="J304" s="513" t="inlineStr">
        <is>
          <t>HM2</t>
        </is>
      </c>
      <c r="K304" s="514" t="inlineStr">
        <is>
          <t>L03A</t>
        </is>
      </c>
      <c r="L304" s="513" t="inlineStr">
        <is>
          <t>L03A</t>
        </is>
      </c>
      <c r="M304" s="513" t="inlineStr">
        <is>
          <t>N</t>
        </is>
      </c>
      <c r="N304" s="513" t="inlineStr">
        <is>
          <t>E</t>
        </is>
      </c>
      <c r="O304" s="513" t="inlineStr">
        <is>
          <t>A</t>
        </is>
      </c>
      <c r="P304" s="513" t="inlineStr">
        <is>
          <t>A</t>
        </is>
      </c>
      <c r="Q304" s="515" t="n"/>
      <c r="R304" s="513" t="inlineStr">
        <is>
          <t>U</t>
        </is>
      </c>
      <c r="S304" s="513" t="inlineStr">
        <is>
          <t>C</t>
        </is>
      </c>
      <c r="T304" s="515" t="n"/>
      <c r="U304" s="1761" t="n">
        <v>0</v>
      </c>
      <c r="V304" s="1761" t="n">
        <v>0</v>
      </c>
      <c r="W304" s="1761" t="n">
        <v>0</v>
      </c>
      <c r="X304" s="1761" t="n">
        <v>0</v>
      </c>
      <c r="Y304" s="1761" t="n">
        <v>0</v>
      </c>
      <c r="Z304" s="1761" t="n">
        <v>0</v>
      </c>
      <c r="AA304" s="1761" t="n">
        <v>1</v>
      </c>
      <c r="AB304" s="1761" t="n">
        <v>0</v>
      </c>
      <c r="AC304" s="1761" t="n">
        <v>0</v>
      </c>
      <c r="AD304" s="1761" t="n">
        <v>0</v>
      </c>
      <c r="AE304" s="1761" t="n">
        <v>0</v>
      </c>
      <c r="AF304" s="1761" t="n">
        <v>0</v>
      </c>
      <c r="AG304" s="1761" t="n">
        <v>0</v>
      </c>
      <c r="AH304" s="1761" t="n">
        <v>0</v>
      </c>
      <c r="AI304" s="1761" t="n">
        <v>0</v>
      </c>
      <c r="AJ304" s="1761" t="n">
        <v>0</v>
      </c>
      <c r="AK304" s="1761" t="n">
        <v>0</v>
      </c>
      <c r="AL304" s="1761" t="n">
        <v>0</v>
      </c>
      <c r="AM304" s="1761" t="n">
        <v>0</v>
      </c>
      <c r="AN304" s="513" t="inlineStr">
        <is>
          <t>MT</t>
        </is>
      </c>
      <c r="AO304" s="513" t="inlineStr">
        <is>
          <t>M29494</t>
        </is>
      </c>
      <c r="AP304" s="513" t="inlineStr">
        <is>
          <t>1</t>
        </is>
      </c>
      <c r="AQ304" s="513" t="inlineStr">
        <is>
          <t>A-M510</t>
        </is>
      </c>
      <c r="AR304" s="513" t="inlineStr">
        <is>
          <t>1CV</t>
        </is>
      </c>
      <c r="AS304" s="515" t="n"/>
      <c r="AT304" s="517" t="n"/>
    </row>
    <row r="305" ht="12.75" customHeight="1" s="667">
      <c r="B305" s="509">
        <f>B304+1</f>
        <v/>
      </c>
      <c r="C305" s="510" t="inlineStr">
        <is>
          <t>61073c</t>
        </is>
      </c>
      <c r="D305" s="511" t="n">
        <v>61073</v>
      </c>
      <c r="E305" s="511">
        <f>IF(D305="","",IFERROR(VLOOKUP(D305,CCN_Library!$A$4:$B$13,2,FALSE),"NOT IN LIBRARY"))</f>
        <v/>
      </c>
      <c r="F305" s="538">
        <f>LEFT(H305,6)</f>
        <v/>
      </c>
      <c r="G305" s="513" t="inlineStr">
        <is>
          <t>E</t>
        </is>
      </c>
      <c r="H305" s="513" t="inlineStr">
        <is>
          <t>M2826300404</t>
        </is>
      </c>
      <c r="I305" s="513" t="inlineStr">
        <is>
          <t>FLD MED TECH</t>
        </is>
      </c>
      <c r="J305" s="513" t="inlineStr">
        <is>
          <t>HM2</t>
        </is>
      </c>
      <c r="K305" s="514" t="inlineStr">
        <is>
          <t>L03A</t>
        </is>
      </c>
      <c r="L305" s="513" t="inlineStr">
        <is>
          <t>L03A</t>
        </is>
      </c>
      <c r="M305" s="513" t="inlineStr">
        <is>
          <t>N</t>
        </is>
      </c>
      <c r="N305" s="513" t="inlineStr">
        <is>
          <t>E</t>
        </is>
      </c>
      <c r="O305" s="513" t="inlineStr">
        <is>
          <t>A</t>
        </is>
      </c>
      <c r="P305" s="513" t="inlineStr">
        <is>
          <t>A</t>
        </is>
      </c>
      <c r="Q305" s="515" t="n"/>
      <c r="R305" s="513" t="inlineStr">
        <is>
          <t>U</t>
        </is>
      </c>
      <c r="S305" s="513" t="inlineStr">
        <is>
          <t>C</t>
        </is>
      </c>
      <c r="T305" s="515" t="n"/>
      <c r="U305" s="1761" t="n">
        <v>0</v>
      </c>
      <c r="V305" s="1761" t="n">
        <v>0</v>
      </c>
      <c r="W305" s="1761" t="n">
        <v>0</v>
      </c>
      <c r="X305" s="1761" t="n">
        <v>0</v>
      </c>
      <c r="Y305" s="1761" t="n">
        <v>0</v>
      </c>
      <c r="Z305" s="1761" t="n">
        <v>0</v>
      </c>
      <c r="AA305" s="1761" t="n">
        <v>1</v>
      </c>
      <c r="AB305" s="1761" t="n">
        <v>0</v>
      </c>
      <c r="AC305" s="1761" t="n">
        <v>0</v>
      </c>
      <c r="AD305" s="1761" t="n">
        <v>0</v>
      </c>
      <c r="AE305" s="1761" t="n">
        <v>0</v>
      </c>
      <c r="AF305" s="1761" t="n">
        <v>0</v>
      </c>
      <c r="AG305" s="1761" t="n">
        <v>0</v>
      </c>
      <c r="AH305" s="1761" t="n">
        <v>0</v>
      </c>
      <c r="AI305" s="1761" t="n">
        <v>0</v>
      </c>
      <c r="AJ305" s="1761" t="n">
        <v>0</v>
      </c>
      <c r="AK305" s="1761" t="n">
        <v>0</v>
      </c>
      <c r="AL305" s="1761" t="n">
        <v>0</v>
      </c>
      <c r="AM305" s="1761" t="n">
        <v>0</v>
      </c>
      <c r="AN305" s="513" t="inlineStr">
        <is>
          <t>MT</t>
        </is>
      </c>
      <c r="AO305" s="513" t="inlineStr">
        <is>
          <t>M29494</t>
        </is>
      </c>
      <c r="AP305" s="513" t="inlineStr">
        <is>
          <t>1</t>
        </is>
      </c>
      <c r="AQ305" s="513" t="inlineStr">
        <is>
          <t>A-M510</t>
        </is>
      </c>
      <c r="AR305" s="513" t="inlineStr">
        <is>
          <t>1CV</t>
        </is>
      </c>
      <c r="AS305" s="515" t="n"/>
      <c r="AT305" s="525" t="n"/>
    </row>
    <row r="306" ht="12.75" customHeight="1" s="667">
      <c r="B306" s="509">
        <f>B305+1</f>
        <v/>
      </c>
      <c r="C306" s="510" t="inlineStr">
        <is>
          <t>61073c</t>
        </is>
      </c>
      <c r="D306" s="511" t="n">
        <v>61073</v>
      </c>
      <c r="E306" s="511">
        <f>IF(D306="","",IFERROR(VLOOKUP(D306,CCN_Library!$A$4:$B$13,2,FALSE),"NOT IN LIBRARY"))</f>
        <v/>
      </c>
      <c r="F306" s="538">
        <f>LEFT(H306,6)</f>
        <v/>
      </c>
      <c r="G306" s="513" t="inlineStr">
        <is>
          <t>E</t>
        </is>
      </c>
      <c r="H306" s="513" t="inlineStr">
        <is>
          <t>M2826300405</t>
        </is>
      </c>
      <c r="I306" s="513" t="inlineStr">
        <is>
          <t>FLD MED TECH</t>
        </is>
      </c>
      <c r="J306" s="513" t="inlineStr">
        <is>
          <t>HM3</t>
        </is>
      </c>
      <c r="K306" s="514" t="inlineStr">
        <is>
          <t>L03A</t>
        </is>
      </c>
      <c r="L306" s="513" t="inlineStr">
        <is>
          <t>L03A</t>
        </is>
      </c>
      <c r="M306" s="513" t="inlineStr">
        <is>
          <t>N</t>
        </is>
      </c>
      <c r="N306" s="513" t="inlineStr">
        <is>
          <t>E</t>
        </is>
      </c>
      <c r="O306" s="513" t="inlineStr">
        <is>
          <t>A</t>
        </is>
      </c>
      <c r="P306" s="513" t="inlineStr">
        <is>
          <t>A</t>
        </is>
      </c>
      <c r="Q306" s="515" t="n"/>
      <c r="R306" s="513" t="inlineStr">
        <is>
          <t>U</t>
        </is>
      </c>
      <c r="S306" s="513" t="inlineStr">
        <is>
          <t>C</t>
        </is>
      </c>
      <c r="T306" s="515" t="n"/>
      <c r="U306" s="1761" t="n">
        <v>0</v>
      </c>
      <c r="V306" s="1761" t="n">
        <v>0</v>
      </c>
      <c r="W306" s="1761" t="n">
        <v>0</v>
      </c>
      <c r="X306" s="1761" t="n">
        <v>0</v>
      </c>
      <c r="Y306" s="1761" t="n">
        <v>0</v>
      </c>
      <c r="Z306" s="1761" t="n">
        <v>0</v>
      </c>
      <c r="AA306" s="1761" t="n">
        <v>1</v>
      </c>
      <c r="AB306" s="1761" t="n">
        <v>0</v>
      </c>
      <c r="AC306" s="1761" t="n">
        <v>0</v>
      </c>
      <c r="AD306" s="1761" t="n">
        <v>0</v>
      </c>
      <c r="AE306" s="1761" t="n">
        <v>0</v>
      </c>
      <c r="AF306" s="1761" t="n">
        <v>0</v>
      </c>
      <c r="AG306" s="1761" t="n">
        <v>0</v>
      </c>
      <c r="AH306" s="1761" t="n">
        <v>0</v>
      </c>
      <c r="AI306" s="1761" t="n">
        <v>0</v>
      </c>
      <c r="AJ306" s="1761" t="n">
        <v>0</v>
      </c>
      <c r="AK306" s="1761" t="n">
        <v>0</v>
      </c>
      <c r="AL306" s="1761" t="n">
        <v>0</v>
      </c>
      <c r="AM306" s="1761" t="n">
        <v>0</v>
      </c>
      <c r="AN306" s="513" t="inlineStr">
        <is>
          <t>MT</t>
        </is>
      </c>
      <c r="AO306" s="513" t="inlineStr">
        <is>
          <t>M29494</t>
        </is>
      </c>
      <c r="AP306" s="513" t="inlineStr">
        <is>
          <t>1</t>
        </is>
      </c>
      <c r="AQ306" s="513" t="inlineStr">
        <is>
          <t>A-M510</t>
        </is>
      </c>
      <c r="AR306" s="513" t="inlineStr">
        <is>
          <t>1CV</t>
        </is>
      </c>
      <c r="AS306" s="515" t="n"/>
      <c r="AT306" s="517" t="n"/>
    </row>
    <row r="307" ht="12.75" customHeight="1" s="667">
      <c r="B307" s="509">
        <f>B306+1</f>
        <v/>
      </c>
      <c r="C307" s="510" t="inlineStr">
        <is>
          <t>61073c</t>
        </is>
      </c>
      <c r="D307" s="511" t="n">
        <v>61073</v>
      </c>
      <c r="E307" s="511">
        <f>IF(D307="","",IFERROR(VLOOKUP(D307,CCN_Library!$A$4:$B$13,2,FALSE),"NOT IN LIBRARY"))</f>
        <v/>
      </c>
      <c r="F307" s="538">
        <f>LEFT(H307,6)</f>
        <v/>
      </c>
      <c r="G307" s="513" t="inlineStr">
        <is>
          <t>E</t>
        </is>
      </c>
      <c r="H307" s="513" t="inlineStr">
        <is>
          <t>M2826300406</t>
        </is>
      </c>
      <c r="I307" s="513" t="inlineStr">
        <is>
          <t>FLD MED TECH</t>
        </is>
      </c>
      <c r="J307" s="513" t="inlineStr">
        <is>
          <t>HM3</t>
        </is>
      </c>
      <c r="K307" s="514" t="inlineStr">
        <is>
          <t>L03A</t>
        </is>
      </c>
      <c r="L307" s="513" t="inlineStr">
        <is>
          <t>L03A</t>
        </is>
      </c>
      <c r="M307" s="513" t="inlineStr">
        <is>
          <t>N</t>
        </is>
      </c>
      <c r="N307" s="513" t="inlineStr">
        <is>
          <t>E</t>
        </is>
      </c>
      <c r="O307" s="513" t="inlineStr">
        <is>
          <t>A</t>
        </is>
      </c>
      <c r="P307" s="513" t="inlineStr">
        <is>
          <t>A</t>
        </is>
      </c>
      <c r="Q307" s="515" t="n"/>
      <c r="R307" s="513" t="inlineStr">
        <is>
          <t>U</t>
        </is>
      </c>
      <c r="S307" s="513" t="inlineStr">
        <is>
          <t>C</t>
        </is>
      </c>
      <c r="T307" s="515" t="n"/>
      <c r="U307" s="1761" t="n">
        <v>0</v>
      </c>
      <c r="V307" s="1761" t="n">
        <v>0</v>
      </c>
      <c r="W307" s="1761" t="n">
        <v>0</v>
      </c>
      <c r="X307" s="1761" t="n">
        <v>0</v>
      </c>
      <c r="Y307" s="1761" t="n">
        <v>0</v>
      </c>
      <c r="Z307" s="1761" t="n">
        <v>0</v>
      </c>
      <c r="AA307" s="1761" t="n">
        <v>1</v>
      </c>
      <c r="AB307" s="1761" t="n">
        <v>0</v>
      </c>
      <c r="AC307" s="1761" t="n">
        <v>0</v>
      </c>
      <c r="AD307" s="1761" t="n">
        <v>0</v>
      </c>
      <c r="AE307" s="1761" t="n">
        <v>0</v>
      </c>
      <c r="AF307" s="1761" t="n">
        <v>0</v>
      </c>
      <c r="AG307" s="1761" t="n">
        <v>0</v>
      </c>
      <c r="AH307" s="1761" t="n">
        <v>0</v>
      </c>
      <c r="AI307" s="1761" t="n">
        <v>0</v>
      </c>
      <c r="AJ307" s="1761" t="n">
        <v>0</v>
      </c>
      <c r="AK307" s="1761" t="n">
        <v>0</v>
      </c>
      <c r="AL307" s="1761" t="n">
        <v>0</v>
      </c>
      <c r="AM307" s="1761" t="n">
        <v>0</v>
      </c>
      <c r="AN307" s="513" t="inlineStr">
        <is>
          <t>MT</t>
        </is>
      </c>
      <c r="AO307" s="513" t="inlineStr">
        <is>
          <t>M29494</t>
        </is>
      </c>
      <c r="AP307" s="513" t="inlineStr">
        <is>
          <t>1</t>
        </is>
      </c>
      <c r="AQ307" s="513" t="inlineStr">
        <is>
          <t>A-M510</t>
        </is>
      </c>
      <c r="AR307" s="513" t="inlineStr">
        <is>
          <t>1CV</t>
        </is>
      </c>
      <c r="AS307" s="515" t="n"/>
      <c r="AT307" s="517" t="n"/>
    </row>
    <row r="308" ht="12.75" customHeight="1" s="667">
      <c r="B308" s="509">
        <f>B307+1</f>
        <v/>
      </c>
      <c r="C308" s="510" t="inlineStr">
        <is>
          <t>61073c</t>
        </is>
      </c>
      <c r="D308" s="511" t="n">
        <v>61073</v>
      </c>
      <c r="E308" s="511">
        <f>IF(D308="","",IFERROR(VLOOKUP(D308,CCN_Library!$A$4:$B$13,2,FALSE),"NOT IN LIBRARY"))</f>
        <v/>
      </c>
      <c r="F308" s="538">
        <f>LEFT(H308,6)</f>
        <v/>
      </c>
      <c r="G308" s="513" t="inlineStr">
        <is>
          <t>E</t>
        </is>
      </c>
      <c r="H308" s="513" t="inlineStr">
        <is>
          <t>M2826300407</t>
        </is>
      </c>
      <c r="I308" s="513" t="inlineStr">
        <is>
          <t>FLD MED TECH</t>
        </is>
      </c>
      <c r="J308" s="513" t="inlineStr">
        <is>
          <t>HM2</t>
        </is>
      </c>
      <c r="K308" s="514" t="inlineStr">
        <is>
          <t>L03A</t>
        </is>
      </c>
      <c r="L308" s="513" t="inlineStr">
        <is>
          <t>L03A</t>
        </is>
      </c>
      <c r="M308" s="513" t="inlineStr">
        <is>
          <t>N</t>
        </is>
      </c>
      <c r="N308" s="513" t="inlineStr">
        <is>
          <t>E</t>
        </is>
      </c>
      <c r="O308" s="513" t="inlineStr">
        <is>
          <t>A</t>
        </is>
      </c>
      <c r="P308" s="513" t="inlineStr">
        <is>
          <t>A</t>
        </is>
      </c>
      <c r="Q308" s="515" t="n"/>
      <c r="R308" s="513" t="inlineStr">
        <is>
          <t>U</t>
        </is>
      </c>
      <c r="S308" s="513" t="inlineStr">
        <is>
          <t>C</t>
        </is>
      </c>
      <c r="T308" s="515" t="n"/>
      <c r="U308" s="1761" t="n">
        <v>0</v>
      </c>
      <c r="V308" s="1761" t="n">
        <v>0</v>
      </c>
      <c r="W308" s="1761" t="n">
        <v>0</v>
      </c>
      <c r="X308" s="1761" t="n">
        <v>0</v>
      </c>
      <c r="Y308" s="1761" t="n">
        <v>0</v>
      </c>
      <c r="Z308" s="1761" t="n">
        <v>0</v>
      </c>
      <c r="AA308" s="1761" t="n">
        <v>1</v>
      </c>
      <c r="AB308" s="1761" t="n">
        <v>0</v>
      </c>
      <c r="AC308" s="1761" t="n">
        <v>0</v>
      </c>
      <c r="AD308" s="1761" t="n">
        <v>0</v>
      </c>
      <c r="AE308" s="1761" t="n">
        <v>0</v>
      </c>
      <c r="AF308" s="1761" t="n">
        <v>0</v>
      </c>
      <c r="AG308" s="1761" t="n">
        <v>0</v>
      </c>
      <c r="AH308" s="1761" t="n">
        <v>0</v>
      </c>
      <c r="AI308" s="1761" t="n">
        <v>0</v>
      </c>
      <c r="AJ308" s="1761" t="n">
        <v>0</v>
      </c>
      <c r="AK308" s="1761" t="n">
        <v>0</v>
      </c>
      <c r="AL308" s="1761" t="n">
        <v>0</v>
      </c>
      <c r="AM308" s="1761" t="n">
        <v>0</v>
      </c>
      <c r="AN308" s="513" t="inlineStr">
        <is>
          <t>MT</t>
        </is>
      </c>
      <c r="AO308" s="513" t="inlineStr">
        <is>
          <t>M29494</t>
        </is>
      </c>
      <c r="AP308" s="513" t="inlineStr">
        <is>
          <t>1</t>
        </is>
      </c>
      <c r="AQ308" s="513" t="inlineStr">
        <is>
          <t>A-M510</t>
        </is>
      </c>
      <c r="AR308" s="513" t="inlineStr">
        <is>
          <t>1CV</t>
        </is>
      </c>
      <c r="AS308" s="515" t="n"/>
      <c r="AT308" s="517" t="n"/>
    </row>
    <row r="309" ht="12.75" customHeight="1" s="667">
      <c r="B309" s="509">
        <f>B308+1</f>
        <v/>
      </c>
      <c r="C309" s="510" t="inlineStr">
        <is>
          <t>61073c</t>
        </is>
      </c>
      <c r="D309" s="511" t="n">
        <v>61073</v>
      </c>
      <c r="E309" s="511">
        <f>IF(D309="","",IFERROR(VLOOKUP(D309,CCN_Library!$A$4:$B$13,2,FALSE),"NOT IN LIBRARY"))</f>
        <v/>
      </c>
      <c r="F309" s="538">
        <f>LEFT(H309,6)</f>
        <v/>
      </c>
      <c r="G309" s="513" t="inlineStr">
        <is>
          <t>E</t>
        </is>
      </c>
      <c r="H309" s="513" t="inlineStr">
        <is>
          <t>M2826300408</t>
        </is>
      </c>
      <c r="I309" s="513" t="inlineStr">
        <is>
          <t>FLD MED TECH</t>
        </is>
      </c>
      <c r="J309" s="513" t="inlineStr">
        <is>
          <t>HM3</t>
        </is>
      </c>
      <c r="K309" s="514" t="inlineStr">
        <is>
          <t>L03A</t>
        </is>
      </c>
      <c r="L309" s="513" t="inlineStr">
        <is>
          <t>L03A</t>
        </is>
      </c>
      <c r="M309" s="513" t="inlineStr">
        <is>
          <t>N</t>
        </is>
      </c>
      <c r="N309" s="513" t="inlineStr">
        <is>
          <t>E</t>
        </is>
      </c>
      <c r="O309" s="513" t="inlineStr">
        <is>
          <t>A</t>
        </is>
      </c>
      <c r="P309" s="513" t="inlineStr">
        <is>
          <t>A</t>
        </is>
      </c>
      <c r="Q309" s="515" t="n"/>
      <c r="R309" s="513" t="inlineStr">
        <is>
          <t>U</t>
        </is>
      </c>
      <c r="S309" s="513" t="inlineStr">
        <is>
          <t>C</t>
        </is>
      </c>
      <c r="T309" s="515" t="n"/>
      <c r="U309" s="1761" t="n">
        <v>0</v>
      </c>
      <c r="V309" s="1761" t="n">
        <v>0</v>
      </c>
      <c r="W309" s="1761" t="n">
        <v>0</v>
      </c>
      <c r="X309" s="1761" t="n">
        <v>0</v>
      </c>
      <c r="Y309" s="1761" t="n">
        <v>0</v>
      </c>
      <c r="Z309" s="1761" t="n">
        <v>0</v>
      </c>
      <c r="AA309" s="1761" t="n">
        <v>1</v>
      </c>
      <c r="AB309" s="1761" t="n">
        <v>0</v>
      </c>
      <c r="AC309" s="1761" t="n">
        <v>0</v>
      </c>
      <c r="AD309" s="1761" t="n">
        <v>0</v>
      </c>
      <c r="AE309" s="1761" t="n">
        <v>0</v>
      </c>
      <c r="AF309" s="1761" t="n">
        <v>0</v>
      </c>
      <c r="AG309" s="1761" t="n">
        <v>0</v>
      </c>
      <c r="AH309" s="1761" t="n">
        <v>0</v>
      </c>
      <c r="AI309" s="1761" t="n">
        <v>0</v>
      </c>
      <c r="AJ309" s="1761" t="n">
        <v>0</v>
      </c>
      <c r="AK309" s="1761" t="n">
        <v>0</v>
      </c>
      <c r="AL309" s="1761" t="n">
        <v>0</v>
      </c>
      <c r="AM309" s="1761" t="n">
        <v>0</v>
      </c>
      <c r="AN309" s="513" t="inlineStr">
        <is>
          <t>MT</t>
        </is>
      </c>
      <c r="AO309" s="513" t="inlineStr">
        <is>
          <t>M29494</t>
        </is>
      </c>
      <c r="AP309" s="513" t="inlineStr">
        <is>
          <t>1</t>
        </is>
      </c>
      <c r="AQ309" s="513" t="inlineStr">
        <is>
          <t>A-M510</t>
        </is>
      </c>
      <c r="AR309" s="513" t="inlineStr">
        <is>
          <t>1CV</t>
        </is>
      </c>
      <c r="AS309" s="515" t="n"/>
      <c r="AT309" s="517" t="n"/>
    </row>
    <row r="310" ht="12.75" customHeight="1" s="667">
      <c r="B310" s="509">
        <f>B309+1</f>
        <v/>
      </c>
      <c r="C310" s="510" t="inlineStr">
        <is>
          <t>61073c</t>
        </is>
      </c>
      <c r="D310" s="511" t="n">
        <v>61073</v>
      </c>
      <c r="E310" s="511">
        <f>IF(D310="","",IFERROR(VLOOKUP(D310,CCN_Library!$A$4:$B$13,2,FALSE),"NOT IN LIBRARY"))</f>
        <v/>
      </c>
      <c r="F310" s="538">
        <f>LEFT(H310,6)</f>
        <v/>
      </c>
      <c r="G310" s="513" t="inlineStr">
        <is>
          <t>E</t>
        </is>
      </c>
      <c r="H310" s="513" t="inlineStr">
        <is>
          <t>M2826300409</t>
        </is>
      </c>
      <c r="I310" s="513" t="inlineStr">
        <is>
          <t>FLD MED TECH</t>
        </is>
      </c>
      <c r="J310" s="513" t="inlineStr">
        <is>
          <t>HM3</t>
        </is>
      </c>
      <c r="K310" s="514" t="inlineStr">
        <is>
          <t>L03A</t>
        </is>
      </c>
      <c r="L310" s="513" t="inlineStr">
        <is>
          <t>L03A</t>
        </is>
      </c>
      <c r="M310" s="513" t="inlineStr">
        <is>
          <t>N</t>
        </is>
      </c>
      <c r="N310" s="513" t="inlineStr">
        <is>
          <t>E</t>
        </is>
      </c>
      <c r="O310" s="513" t="inlineStr">
        <is>
          <t>A</t>
        </is>
      </c>
      <c r="P310" s="513" t="inlineStr">
        <is>
          <t>A</t>
        </is>
      </c>
      <c r="Q310" s="515" t="n"/>
      <c r="R310" s="513" t="inlineStr">
        <is>
          <t>U</t>
        </is>
      </c>
      <c r="S310" s="513" t="inlineStr">
        <is>
          <t>C</t>
        </is>
      </c>
      <c r="T310" s="515" t="n"/>
      <c r="U310" s="1761" t="n">
        <v>0</v>
      </c>
      <c r="V310" s="1761" t="n">
        <v>0</v>
      </c>
      <c r="W310" s="1761" t="n">
        <v>0</v>
      </c>
      <c r="X310" s="1761" t="n">
        <v>0</v>
      </c>
      <c r="Y310" s="1761" t="n">
        <v>0</v>
      </c>
      <c r="Z310" s="1761" t="n">
        <v>0</v>
      </c>
      <c r="AA310" s="1761" t="n">
        <v>1</v>
      </c>
      <c r="AB310" s="1761" t="n">
        <v>0</v>
      </c>
      <c r="AC310" s="1761" t="n">
        <v>0</v>
      </c>
      <c r="AD310" s="1761" t="n">
        <v>0</v>
      </c>
      <c r="AE310" s="1761" t="n">
        <v>0</v>
      </c>
      <c r="AF310" s="1761" t="n">
        <v>0</v>
      </c>
      <c r="AG310" s="1761" t="n">
        <v>0</v>
      </c>
      <c r="AH310" s="1761" t="n">
        <v>0</v>
      </c>
      <c r="AI310" s="1761" t="n">
        <v>0</v>
      </c>
      <c r="AJ310" s="1761" t="n">
        <v>0</v>
      </c>
      <c r="AK310" s="1761" t="n">
        <v>0</v>
      </c>
      <c r="AL310" s="1761" t="n">
        <v>0</v>
      </c>
      <c r="AM310" s="1761" t="n">
        <v>0</v>
      </c>
      <c r="AN310" s="513" t="inlineStr">
        <is>
          <t>MT</t>
        </is>
      </c>
      <c r="AO310" s="513" t="inlineStr">
        <is>
          <t>M29494</t>
        </is>
      </c>
      <c r="AP310" s="513" t="inlineStr">
        <is>
          <t>1</t>
        </is>
      </c>
      <c r="AQ310" s="513" t="inlineStr">
        <is>
          <t>A-M510</t>
        </is>
      </c>
      <c r="AR310" s="513" t="inlineStr">
        <is>
          <t>1CV</t>
        </is>
      </c>
      <c r="AS310" s="515" t="n"/>
      <c r="AT310" s="517" t="n"/>
    </row>
    <row r="311" ht="12.75" customHeight="1" s="667">
      <c r="B311" s="509">
        <f>B310+1</f>
        <v/>
      </c>
      <c r="C311" s="510" t="inlineStr">
        <is>
          <t>61073c</t>
        </is>
      </c>
      <c r="D311" s="511" t="n">
        <v>61073</v>
      </c>
      <c r="E311" s="511">
        <f>IF(D311="","",IFERROR(VLOOKUP(D311,CCN_Library!$A$4:$B$13,2,FALSE),"NOT IN LIBRARY"))</f>
        <v/>
      </c>
      <c r="F311" s="538">
        <f>LEFT(H311,6)</f>
        <v/>
      </c>
      <c r="G311" s="513" t="inlineStr">
        <is>
          <t>E</t>
        </is>
      </c>
      <c r="H311" s="513" t="inlineStr">
        <is>
          <t>M2826300410</t>
        </is>
      </c>
      <c r="I311" s="513" t="inlineStr">
        <is>
          <t>FLD MED TECH</t>
        </is>
      </c>
      <c r="J311" s="513" t="inlineStr">
        <is>
          <t>HM3</t>
        </is>
      </c>
      <c r="K311" s="514" t="inlineStr">
        <is>
          <t>L03A</t>
        </is>
      </c>
      <c r="L311" s="513" t="inlineStr">
        <is>
          <t>L03A</t>
        </is>
      </c>
      <c r="M311" s="513" t="inlineStr">
        <is>
          <t>N</t>
        </is>
      </c>
      <c r="N311" s="513" t="inlineStr">
        <is>
          <t>E</t>
        </is>
      </c>
      <c r="O311" s="513" t="inlineStr">
        <is>
          <t>A</t>
        </is>
      </c>
      <c r="P311" s="513" t="inlineStr">
        <is>
          <t>A</t>
        </is>
      </c>
      <c r="Q311" s="515" t="n"/>
      <c r="R311" s="513" t="inlineStr">
        <is>
          <t>U</t>
        </is>
      </c>
      <c r="S311" s="513" t="inlineStr">
        <is>
          <t>C</t>
        </is>
      </c>
      <c r="T311" s="515" t="n"/>
      <c r="U311" s="1761" t="n">
        <v>0</v>
      </c>
      <c r="V311" s="1761" t="n">
        <v>0</v>
      </c>
      <c r="W311" s="1761" t="n">
        <v>0</v>
      </c>
      <c r="X311" s="1761" t="n">
        <v>0</v>
      </c>
      <c r="Y311" s="1761" t="n">
        <v>0</v>
      </c>
      <c r="Z311" s="1761" t="n">
        <v>0</v>
      </c>
      <c r="AA311" s="1761" t="n">
        <v>1</v>
      </c>
      <c r="AB311" s="1761" t="n">
        <v>0</v>
      </c>
      <c r="AC311" s="1761" t="n">
        <v>0</v>
      </c>
      <c r="AD311" s="1761" t="n">
        <v>0</v>
      </c>
      <c r="AE311" s="1761" t="n">
        <v>0</v>
      </c>
      <c r="AF311" s="1761" t="n">
        <v>0</v>
      </c>
      <c r="AG311" s="1761" t="n">
        <v>0</v>
      </c>
      <c r="AH311" s="1761" t="n">
        <v>0</v>
      </c>
      <c r="AI311" s="1761" t="n">
        <v>0</v>
      </c>
      <c r="AJ311" s="1761" t="n">
        <v>0</v>
      </c>
      <c r="AK311" s="1761" t="n">
        <v>0</v>
      </c>
      <c r="AL311" s="1761" t="n">
        <v>0</v>
      </c>
      <c r="AM311" s="1761" t="n">
        <v>0</v>
      </c>
      <c r="AN311" s="513" t="inlineStr">
        <is>
          <t>MT</t>
        </is>
      </c>
      <c r="AO311" s="513" t="inlineStr">
        <is>
          <t>M29494</t>
        </is>
      </c>
      <c r="AP311" s="513" t="inlineStr">
        <is>
          <t>1</t>
        </is>
      </c>
      <c r="AQ311" s="513" t="inlineStr">
        <is>
          <t>A-M510</t>
        </is>
      </c>
      <c r="AR311" s="513" t="inlineStr">
        <is>
          <t>1CV</t>
        </is>
      </c>
      <c r="AS311" s="515" t="n"/>
      <c r="AT311" s="517" t="n"/>
    </row>
    <row r="312" ht="12.75" customHeight="1" s="667">
      <c r="B312" s="509">
        <f>B311+1</f>
        <v/>
      </c>
      <c r="C312" s="510" t="inlineStr">
        <is>
          <t>61073o</t>
        </is>
      </c>
      <c r="D312" s="511" t="n">
        <v>61073</v>
      </c>
      <c r="E312" s="511">
        <f>IF(D312="","",IFERROR(VLOOKUP(D312,CCN_Library!$A$4:$B$13,2,FALSE),"NOT IN LIBRARY"))</f>
        <v/>
      </c>
      <c r="F312" s="538">
        <f>LEFT(H312,6)</f>
        <v/>
      </c>
      <c r="G312" s="513" t="inlineStr">
        <is>
          <t>E</t>
        </is>
      </c>
      <c r="H312" s="513" t="inlineStr">
        <is>
          <t>M2826300652</t>
        </is>
      </c>
      <c r="I312" s="513" t="inlineStr">
        <is>
          <t>LOGISTICS OFFICER</t>
        </is>
      </c>
      <c r="J312" s="513" t="inlineStr">
        <is>
          <t>LTJG</t>
        </is>
      </c>
      <c r="K312" s="514" t="inlineStr">
        <is>
          <t>2300</t>
        </is>
      </c>
      <c r="L312" s="513" t="inlineStr">
        <is>
          <t>2300</t>
        </is>
      </c>
      <c r="M312" s="513" t="inlineStr">
        <is>
          <t>N</t>
        </is>
      </c>
      <c r="N312" s="513" t="inlineStr">
        <is>
          <t>O</t>
        </is>
      </c>
      <c r="O312" s="513" t="inlineStr">
        <is>
          <t>A</t>
        </is>
      </c>
      <c r="P312" s="513" t="inlineStr">
        <is>
          <t>A</t>
        </is>
      </c>
      <c r="Q312" s="515" t="n"/>
      <c r="R312" s="513" t="inlineStr">
        <is>
          <t>U</t>
        </is>
      </c>
      <c r="S312" s="513" t="inlineStr">
        <is>
          <t>P</t>
        </is>
      </c>
      <c r="T312" s="515" t="n"/>
      <c r="U312" s="1761" t="n">
        <v>0</v>
      </c>
      <c r="V312" s="1761" t="n">
        <v>0</v>
      </c>
      <c r="W312" s="1761" t="n">
        <v>0</v>
      </c>
      <c r="X312" s="1761" t="n">
        <v>0</v>
      </c>
      <c r="Y312" s="1761" t="n">
        <v>0</v>
      </c>
      <c r="Z312" s="1761" t="n">
        <v>1</v>
      </c>
      <c r="AA312" s="1761" t="n">
        <v>0</v>
      </c>
      <c r="AB312" s="1761" t="n">
        <v>0</v>
      </c>
      <c r="AC312" s="1761" t="n">
        <v>0</v>
      </c>
      <c r="AD312" s="1761" t="n">
        <v>0</v>
      </c>
      <c r="AE312" s="1761" t="n">
        <v>0</v>
      </c>
      <c r="AF312" s="1761" t="n">
        <v>0</v>
      </c>
      <c r="AG312" s="1761" t="n">
        <v>0</v>
      </c>
      <c r="AH312" s="1761" t="n">
        <v>0</v>
      </c>
      <c r="AI312" s="1761" t="n">
        <v>0</v>
      </c>
      <c r="AJ312" s="1761" t="n">
        <v>0</v>
      </c>
      <c r="AK312" s="1761" t="n">
        <v>0</v>
      </c>
      <c r="AL312" s="1761" t="n">
        <v>0</v>
      </c>
      <c r="AM312" s="1761" t="n">
        <v>0</v>
      </c>
      <c r="AN312" s="513" t="inlineStr">
        <is>
          <t>MT</t>
        </is>
      </c>
      <c r="AO312" s="513" t="inlineStr">
        <is>
          <t>M29491</t>
        </is>
      </c>
      <c r="AP312" s="513" t="inlineStr">
        <is>
          <t>1</t>
        </is>
      </c>
      <c r="AQ312" s="513" t="inlineStr">
        <is>
          <t>A-M510</t>
        </is>
      </c>
      <c r="AR312" s="513" t="inlineStr">
        <is>
          <t>1CV</t>
        </is>
      </c>
      <c r="AS312" s="515" t="n"/>
      <c r="AT312" s="517" t="n"/>
    </row>
    <row r="313" ht="12.75" customHeight="1" s="667">
      <c r="B313" s="509">
        <f>B312+1</f>
        <v/>
      </c>
      <c r="C313" s="510" t="inlineStr">
        <is>
          <t>61073o</t>
        </is>
      </c>
      <c r="D313" s="511" t="n">
        <v>61073</v>
      </c>
      <c r="E313" s="511">
        <f>IF(D313="","",IFERROR(VLOOKUP(D313,CCN_Library!$A$4:$B$13,2,FALSE),"NOT IN LIBRARY"))</f>
        <v/>
      </c>
      <c r="F313" s="538">
        <f>LEFT(H313,6)</f>
        <v/>
      </c>
      <c r="G313" s="513" t="inlineStr">
        <is>
          <t>E</t>
        </is>
      </c>
      <c r="H313" s="513" t="inlineStr">
        <is>
          <t>M2826300412</t>
        </is>
      </c>
      <c r="I313" s="513" t="inlineStr">
        <is>
          <t>FLD MED TECH</t>
        </is>
      </c>
      <c r="J313" s="513" t="inlineStr">
        <is>
          <t>HMC</t>
        </is>
      </c>
      <c r="K313" s="514" t="inlineStr">
        <is>
          <t>L03A</t>
        </is>
      </c>
      <c r="L313" s="513" t="inlineStr">
        <is>
          <t>L03A</t>
        </is>
      </c>
      <c r="M313" s="513" t="inlineStr">
        <is>
          <t>N</t>
        </is>
      </c>
      <c r="N313" s="513" t="inlineStr">
        <is>
          <t>E</t>
        </is>
      </c>
      <c r="O313" s="513" t="inlineStr">
        <is>
          <t>A</t>
        </is>
      </c>
      <c r="P313" s="513" t="inlineStr">
        <is>
          <t>A</t>
        </is>
      </c>
      <c r="Q313" s="515" t="n"/>
      <c r="R313" s="513" t="inlineStr">
        <is>
          <t>U</t>
        </is>
      </c>
      <c r="S313" s="513" t="inlineStr">
        <is>
          <t>P</t>
        </is>
      </c>
      <c r="T313" s="515" t="n"/>
      <c r="U313" s="1761" t="n">
        <v>0</v>
      </c>
      <c r="V313" s="1761" t="n">
        <v>0</v>
      </c>
      <c r="W313" s="1761" t="n">
        <v>0</v>
      </c>
      <c r="X313" s="1761" t="n">
        <v>0</v>
      </c>
      <c r="Y313" s="1761" t="n">
        <v>0</v>
      </c>
      <c r="Z313" s="1761" t="n">
        <v>0</v>
      </c>
      <c r="AA313" s="1761" t="n">
        <v>1</v>
      </c>
      <c r="AB313" s="1761" t="n">
        <v>0</v>
      </c>
      <c r="AC313" s="1761" t="n">
        <v>0</v>
      </c>
      <c r="AD313" s="1761" t="n">
        <v>0</v>
      </c>
      <c r="AE313" s="1761" t="n">
        <v>0</v>
      </c>
      <c r="AF313" s="1761" t="n">
        <v>0</v>
      </c>
      <c r="AG313" s="1761" t="n">
        <v>0</v>
      </c>
      <c r="AH313" s="1761" t="n">
        <v>0</v>
      </c>
      <c r="AI313" s="1761" t="n">
        <v>0</v>
      </c>
      <c r="AJ313" s="1761" t="n">
        <v>0</v>
      </c>
      <c r="AK313" s="1761" t="n">
        <v>0</v>
      </c>
      <c r="AL313" s="1761" t="n">
        <v>0</v>
      </c>
      <c r="AM313" s="1761" t="n">
        <v>0</v>
      </c>
      <c r="AN313" s="515" t="n"/>
      <c r="AO313" s="515" t="n"/>
      <c r="AP313" s="513" t="inlineStr">
        <is>
          <t>1</t>
        </is>
      </c>
      <c r="AQ313" s="513" t="inlineStr">
        <is>
          <t>A-M510</t>
        </is>
      </c>
      <c r="AR313" s="513" t="inlineStr">
        <is>
          <t>1CP</t>
        </is>
      </c>
      <c r="AS313" s="515" t="n"/>
      <c r="AT313" s="517" t="n"/>
    </row>
    <row r="314" ht="12.75" customHeight="1" s="667">
      <c r="B314" s="509">
        <f>B313+1</f>
        <v/>
      </c>
      <c r="C314" s="510" t="inlineStr">
        <is>
          <t>61073o</t>
        </is>
      </c>
      <c r="D314" s="511" t="n">
        <v>61073</v>
      </c>
      <c r="E314" s="511">
        <f>IF(D314="","",IFERROR(VLOOKUP(D314,CCN_Library!$A$4:$B$13,2,FALSE),"NOT IN LIBRARY"))</f>
        <v/>
      </c>
      <c r="F314" s="538">
        <f>LEFT(H314,6)</f>
        <v/>
      </c>
      <c r="G314" s="513" t="inlineStr">
        <is>
          <t>E</t>
        </is>
      </c>
      <c r="H314" s="513" t="inlineStr">
        <is>
          <t>M2826300413</t>
        </is>
      </c>
      <c r="I314" s="513" t="inlineStr">
        <is>
          <t>FLD MED TECH</t>
        </is>
      </c>
      <c r="J314" s="513" t="inlineStr">
        <is>
          <t>HMC</t>
        </is>
      </c>
      <c r="K314" s="514" t="inlineStr">
        <is>
          <t>L03A</t>
        </is>
      </c>
      <c r="L314" s="513" t="inlineStr">
        <is>
          <t>L03A</t>
        </is>
      </c>
      <c r="M314" s="513" t="inlineStr">
        <is>
          <t>N</t>
        </is>
      </c>
      <c r="N314" s="513" t="inlineStr">
        <is>
          <t>E</t>
        </is>
      </c>
      <c r="O314" s="513" t="inlineStr">
        <is>
          <t>A</t>
        </is>
      </c>
      <c r="P314" s="513" t="inlineStr">
        <is>
          <t>A</t>
        </is>
      </c>
      <c r="Q314" s="515" t="n"/>
      <c r="R314" s="513" t="inlineStr">
        <is>
          <t>U</t>
        </is>
      </c>
      <c r="S314" s="513" t="inlineStr">
        <is>
          <t>P</t>
        </is>
      </c>
      <c r="T314" s="515" t="n"/>
      <c r="U314" s="1761" t="n">
        <v>0</v>
      </c>
      <c r="V314" s="1761" t="n">
        <v>0</v>
      </c>
      <c r="W314" s="1761" t="n">
        <v>0</v>
      </c>
      <c r="X314" s="1761" t="n">
        <v>0</v>
      </c>
      <c r="Y314" s="1761" t="n">
        <v>0</v>
      </c>
      <c r="Z314" s="1761" t="n">
        <v>0</v>
      </c>
      <c r="AA314" s="1761" t="n">
        <v>1</v>
      </c>
      <c r="AB314" s="1761" t="n">
        <v>0</v>
      </c>
      <c r="AC314" s="1761" t="n">
        <v>0</v>
      </c>
      <c r="AD314" s="1761" t="n">
        <v>0</v>
      </c>
      <c r="AE314" s="1761" t="n">
        <v>0</v>
      </c>
      <c r="AF314" s="1761" t="n">
        <v>0</v>
      </c>
      <c r="AG314" s="1761" t="n">
        <v>0</v>
      </c>
      <c r="AH314" s="1761" t="n">
        <v>0</v>
      </c>
      <c r="AI314" s="1761" t="n">
        <v>0</v>
      </c>
      <c r="AJ314" s="1761" t="n">
        <v>0</v>
      </c>
      <c r="AK314" s="1761" t="n">
        <v>0</v>
      </c>
      <c r="AL314" s="1761" t="n">
        <v>0</v>
      </c>
      <c r="AM314" s="1761" t="n">
        <v>0</v>
      </c>
      <c r="AN314" s="515" t="n"/>
      <c r="AO314" s="515" t="n"/>
      <c r="AP314" s="513" t="inlineStr">
        <is>
          <t>1</t>
        </is>
      </c>
      <c r="AQ314" s="513" t="inlineStr">
        <is>
          <t>A-M510</t>
        </is>
      </c>
      <c r="AR314" s="513" t="inlineStr">
        <is>
          <t>1CP</t>
        </is>
      </c>
      <c r="AS314" s="515" t="n"/>
      <c r="AT314" s="517" t="n"/>
    </row>
    <row r="315" ht="12.75" customHeight="1" s="667">
      <c r="B315" s="509">
        <f>B314+1</f>
        <v/>
      </c>
      <c r="C315" s="510" t="inlineStr">
        <is>
          <t>61073o</t>
        </is>
      </c>
      <c r="D315" s="511" t="n">
        <v>61073</v>
      </c>
      <c r="E315" s="511">
        <f>IF(D315="","",IFERROR(VLOOKUP(D315,CCN_Library!$A$4:$B$13,2,FALSE),"NOT IN LIBRARY"))</f>
        <v/>
      </c>
      <c r="F315" s="538">
        <f>LEFT(H315,6)</f>
        <v/>
      </c>
      <c r="G315" s="513" t="inlineStr">
        <is>
          <t>E</t>
        </is>
      </c>
      <c r="H315" s="513" t="inlineStr">
        <is>
          <t>M2826300414</t>
        </is>
      </c>
      <c r="I315" s="513" t="inlineStr">
        <is>
          <t>FLD MED TECH</t>
        </is>
      </c>
      <c r="J315" s="513" t="inlineStr">
        <is>
          <t>HM1</t>
        </is>
      </c>
      <c r="K315" s="514" t="inlineStr">
        <is>
          <t>L03A</t>
        </is>
      </c>
      <c r="L315" s="513" t="inlineStr">
        <is>
          <t>L03A</t>
        </is>
      </c>
      <c r="M315" s="513" t="inlineStr">
        <is>
          <t>N</t>
        </is>
      </c>
      <c r="N315" s="513" t="inlineStr">
        <is>
          <t>E</t>
        </is>
      </c>
      <c r="O315" s="513" t="inlineStr">
        <is>
          <t>A</t>
        </is>
      </c>
      <c r="P315" s="513" t="inlineStr">
        <is>
          <t>A</t>
        </is>
      </c>
      <c r="Q315" s="515" t="n"/>
      <c r="R315" s="513" t="inlineStr">
        <is>
          <t>U</t>
        </is>
      </c>
      <c r="S315" s="513" t="inlineStr">
        <is>
          <t>P</t>
        </is>
      </c>
      <c r="T315" s="515" t="n"/>
      <c r="U315" s="1761" t="n">
        <v>0</v>
      </c>
      <c r="V315" s="1761" t="n">
        <v>0</v>
      </c>
      <c r="W315" s="1761" t="n">
        <v>0</v>
      </c>
      <c r="X315" s="1761" t="n">
        <v>0</v>
      </c>
      <c r="Y315" s="1761" t="n">
        <v>0</v>
      </c>
      <c r="Z315" s="1761" t="n">
        <v>0</v>
      </c>
      <c r="AA315" s="1761" t="n">
        <v>1</v>
      </c>
      <c r="AB315" s="1761" t="n">
        <v>0</v>
      </c>
      <c r="AC315" s="1761" t="n">
        <v>0</v>
      </c>
      <c r="AD315" s="1761" t="n">
        <v>0</v>
      </c>
      <c r="AE315" s="1761" t="n">
        <v>0</v>
      </c>
      <c r="AF315" s="1761" t="n">
        <v>0</v>
      </c>
      <c r="AG315" s="1761" t="n">
        <v>0</v>
      </c>
      <c r="AH315" s="1761" t="n">
        <v>0</v>
      </c>
      <c r="AI315" s="1761" t="n">
        <v>0</v>
      </c>
      <c r="AJ315" s="1761" t="n">
        <v>0</v>
      </c>
      <c r="AK315" s="1761" t="n">
        <v>0</v>
      </c>
      <c r="AL315" s="1761" t="n">
        <v>0</v>
      </c>
      <c r="AM315" s="1761" t="n">
        <v>0</v>
      </c>
      <c r="AN315" s="513" t="inlineStr">
        <is>
          <t>MT</t>
        </is>
      </c>
      <c r="AO315" s="513" t="inlineStr">
        <is>
          <t>M29494</t>
        </is>
      </c>
      <c r="AP315" s="513" t="inlineStr">
        <is>
          <t>1</t>
        </is>
      </c>
      <c r="AQ315" s="513" t="inlineStr">
        <is>
          <t>A-M510</t>
        </is>
      </c>
      <c r="AR315" s="513" t="inlineStr">
        <is>
          <t>1CV</t>
        </is>
      </c>
      <c r="AS315" s="515" t="n"/>
      <c r="AT315" s="517" t="n"/>
    </row>
    <row r="316" ht="12.75" customHeight="1" s="667">
      <c r="B316" s="509">
        <f>B315+1</f>
        <v/>
      </c>
      <c r="C316" s="510" t="inlineStr">
        <is>
          <t>61073c</t>
        </is>
      </c>
      <c r="D316" s="511" t="n">
        <v>61073</v>
      </c>
      <c r="E316" s="511">
        <f>IF(D316="","",IFERROR(VLOOKUP(D316,CCN_Library!$A$4:$B$13,2,FALSE),"NOT IN LIBRARY"))</f>
        <v/>
      </c>
      <c r="F316" s="538">
        <f>LEFT(H316,6)</f>
        <v/>
      </c>
      <c r="G316" s="513" t="inlineStr">
        <is>
          <t>E</t>
        </is>
      </c>
      <c r="H316" s="513" t="inlineStr">
        <is>
          <t>M2826300415</t>
        </is>
      </c>
      <c r="I316" s="513" t="inlineStr">
        <is>
          <t>FLD MED TECH</t>
        </is>
      </c>
      <c r="J316" s="513" t="inlineStr">
        <is>
          <t>HM2</t>
        </is>
      </c>
      <c r="K316" s="514" t="inlineStr">
        <is>
          <t>L03A</t>
        </is>
      </c>
      <c r="L316" s="513" t="inlineStr">
        <is>
          <t>L03A</t>
        </is>
      </c>
      <c r="M316" s="513" t="inlineStr">
        <is>
          <t>N</t>
        </is>
      </c>
      <c r="N316" s="513" t="inlineStr">
        <is>
          <t>E</t>
        </is>
      </c>
      <c r="O316" s="513" t="inlineStr">
        <is>
          <t>A</t>
        </is>
      </c>
      <c r="P316" s="513" t="inlineStr">
        <is>
          <t>A</t>
        </is>
      </c>
      <c r="Q316" s="515" t="n"/>
      <c r="R316" s="513" t="inlineStr">
        <is>
          <t>U</t>
        </is>
      </c>
      <c r="S316" s="513" t="inlineStr">
        <is>
          <t>C</t>
        </is>
      </c>
      <c r="T316" s="515" t="n"/>
      <c r="U316" s="1761" t="n">
        <v>0</v>
      </c>
      <c r="V316" s="1761" t="n">
        <v>0</v>
      </c>
      <c r="W316" s="1761" t="n">
        <v>0</v>
      </c>
      <c r="X316" s="1761" t="n">
        <v>0</v>
      </c>
      <c r="Y316" s="1761" t="n">
        <v>0</v>
      </c>
      <c r="Z316" s="1761" t="n">
        <v>0</v>
      </c>
      <c r="AA316" s="1761" t="n">
        <v>1</v>
      </c>
      <c r="AB316" s="1761" t="n">
        <v>0</v>
      </c>
      <c r="AC316" s="1761" t="n">
        <v>0</v>
      </c>
      <c r="AD316" s="1761" t="n">
        <v>0</v>
      </c>
      <c r="AE316" s="1761" t="n">
        <v>0</v>
      </c>
      <c r="AF316" s="1761" t="n">
        <v>0</v>
      </c>
      <c r="AG316" s="1761" t="n">
        <v>0</v>
      </c>
      <c r="AH316" s="1761" t="n">
        <v>0</v>
      </c>
      <c r="AI316" s="1761" t="n">
        <v>0</v>
      </c>
      <c r="AJ316" s="1761" t="n">
        <v>0</v>
      </c>
      <c r="AK316" s="1761" t="n">
        <v>0</v>
      </c>
      <c r="AL316" s="1761" t="n">
        <v>0</v>
      </c>
      <c r="AM316" s="1761" t="n">
        <v>0</v>
      </c>
      <c r="AN316" s="513" t="inlineStr">
        <is>
          <t>MT</t>
        </is>
      </c>
      <c r="AO316" s="513" t="inlineStr">
        <is>
          <t>M29494</t>
        </is>
      </c>
      <c r="AP316" s="513" t="inlineStr">
        <is>
          <t>1</t>
        </is>
      </c>
      <c r="AQ316" s="513" t="inlineStr">
        <is>
          <t>A-M510</t>
        </is>
      </c>
      <c r="AR316" s="513" t="inlineStr">
        <is>
          <t>1CV</t>
        </is>
      </c>
      <c r="AS316" s="515" t="n"/>
      <c r="AT316" s="517" t="n"/>
    </row>
    <row r="317" ht="12.75" customHeight="1" s="667">
      <c r="B317" s="509">
        <f>B316+1</f>
        <v/>
      </c>
      <c r="C317" s="510" t="inlineStr">
        <is>
          <t>61073c</t>
        </is>
      </c>
      <c r="D317" s="511" t="n">
        <v>61073</v>
      </c>
      <c r="E317" s="511">
        <f>IF(D317="","",IFERROR(VLOOKUP(D317,CCN_Library!$A$4:$B$13,2,FALSE),"NOT IN LIBRARY"))</f>
        <v/>
      </c>
      <c r="F317" s="538">
        <f>LEFT(H317,6)</f>
        <v/>
      </c>
      <c r="G317" s="513" t="inlineStr">
        <is>
          <t>E</t>
        </is>
      </c>
      <c r="H317" s="513" t="inlineStr">
        <is>
          <t>M2826300416</t>
        </is>
      </c>
      <c r="I317" s="513" t="inlineStr">
        <is>
          <t>FLD MED TECH</t>
        </is>
      </c>
      <c r="J317" s="513" t="inlineStr">
        <is>
          <t>HM2</t>
        </is>
      </c>
      <c r="K317" s="514" t="inlineStr">
        <is>
          <t>L03A</t>
        </is>
      </c>
      <c r="L317" s="513" t="inlineStr">
        <is>
          <t>L03A</t>
        </is>
      </c>
      <c r="M317" s="513" t="inlineStr">
        <is>
          <t>N</t>
        </is>
      </c>
      <c r="N317" s="513" t="inlineStr">
        <is>
          <t>E</t>
        </is>
      </c>
      <c r="O317" s="513" t="inlineStr">
        <is>
          <t>A</t>
        </is>
      </c>
      <c r="P317" s="513" t="inlineStr">
        <is>
          <t>A</t>
        </is>
      </c>
      <c r="Q317" s="515" t="n"/>
      <c r="R317" s="513" t="inlineStr">
        <is>
          <t>U</t>
        </is>
      </c>
      <c r="S317" s="513" t="inlineStr">
        <is>
          <t>C</t>
        </is>
      </c>
      <c r="T317" s="515" t="n"/>
      <c r="U317" s="1761" t="n">
        <v>0</v>
      </c>
      <c r="V317" s="1761" t="n">
        <v>0</v>
      </c>
      <c r="W317" s="1761" t="n">
        <v>0</v>
      </c>
      <c r="X317" s="1761" t="n">
        <v>0</v>
      </c>
      <c r="Y317" s="1761" t="n">
        <v>0</v>
      </c>
      <c r="Z317" s="1761" t="n">
        <v>0</v>
      </c>
      <c r="AA317" s="1761" t="n">
        <v>1</v>
      </c>
      <c r="AB317" s="1761" t="n">
        <v>0</v>
      </c>
      <c r="AC317" s="1761" t="n">
        <v>0</v>
      </c>
      <c r="AD317" s="1761" t="n">
        <v>0</v>
      </c>
      <c r="AE317" s="1761" t="n">
        <v>0</v>
      </c>
      <c r="AF317" s="1761" t="n">
        <v>0</v>
      </c>
      <c r="AG317" s="1761" t="n">
        <v>0</v>
      </c>
      <c r="AH317" s="1761" t="n">
        <v>0</v>
      </c>
      <c r="AI317" s="1761" t="n">
        <v>0</v>
      </c>
      <c r="AJ317" s="1761" t="n">
        <v>0</v>
      </c>
      <c r="AK317" s="1761" t="n">
        <v>0</v>
      </c>
      <c r="AL317" s="1761" t="n">
        <v>0</v>
      </c>
      <c r="AM317" s="1761" t="n">
        <v>0</v>
      </c>
      <c r="AN317" s="513" t="inlineStr">
        <is>
          <t>MT</t>
        </is>
      </c>
      <c r="AO317" s="513" t="inlineStr">
        <is>
          <t>M29494</t>
        </is>
      </c>
      <c r="AP317" s="513" t="inlineStr">
        <is>
          <t>1</t>
        </is>
      </c>
      <c r="AQ317" s="513" t="inlineStr">
        <is>
          <t>A-M510</t>
        </is>
      </c>
      <c r="AR317" s="513" t="inlineStr">
        <is>
          <t>1CV</t>
        </is>
      </c>
      <c r="AS317" s="515" t="n"/>
      <c r="AT317" s="525" t="n"/>
    </row>
    <row r="318" ht="12.75" customHeight="1" s="667">
      <c r="B318" s="509">
        <f>B317+1</f>
        <v/>
      </c>
      <c r="C318" s="510" t="inlineStr">
        <is>
          <t>61073c</t>
        </is>
      </c>
      <c r="D318" s="511" t="n">
        <v>61073</v>
      </c>
      <c r="E318" s="511">
        <f>IF(D318="","",IFERROR(VLOOKUP(D318,CCN_Library!$A$4:$B$13,2,FALSE),"NOT IN LIBRARY"))</f>
        <v/>
      </c>
      <c r="F318" s="538">
        <f>LEFT(H318,6)</f>
        <v/>
      </c>
      <c r="G318" s="513" t="inlineStr">
        <is>
          <t>E</t>
        </is>
      </c>
      <c r="H318" s="513" t="inlineStr">
        <is>
          <t>M2826300417</t>
        </is>
      </c>
      <c r="I318" s="513" t="inlineStr">
        <is>
          <t>FLD MED TECH</t>
        </is>
      </c>
      <c r="J318" s="513" t="inlineStr">
        <is>
          <t>HM3</t>
        </is>
      </c>
      <c r="K318" s="514" t="inlineStr">
        <is>
          <t>L03A</t>
        </is>
      </c>
      <c r="L318" s="513" t="inlineStr">
        <is>
          <t>L03A</t>
        </is>
      </c>
      <c r="M318" s="513" t="inlineStr">
        <is>
          <t>N</t>
        </is>
      </c>
      <c r="N318" s="513" t="inlineStr">
        <is>
          <t>E</t>
        </is>
      </c>
      <c r="O318" s="513" t="inlineStr">
        <is>
          <t>A</t>
        </is>
      </c>
      <c r="P318" s="513" t="inlineStr">
        <is>
          <t>A</t>
        </is>
      </c>
      <c r="Q318" s="515" t="n"/>
      <c r="R318" s="513" t="inlineStr">
        <is>
          <t>U</t>
        </is>
      </c>
      <c r="S318" s="513" t="inlineStr">
        <is>
          <t>C</t>
        </is>
      </c>
      <c r="T318" s="515" t="n"/>
      <c r="U318" s="1761" t="n">
        <v>0</v>
      </c>
      <c r="V318" s="1761" t="n">
        <v>0</v>
      </c>
      <c r="W318" s="1761" t="n">
        <v>0</v>
      </c>
      <c r="X318" s="1761" t="n">
        <v>0</v>
      </c>
      <c r="Y318" s="1761" t="n">
        <v>0</v>
      </c>
      <c r="Z318" s="1761" t="n">
        <v>0</v>
      </c>
      <c r="AA318" s="1761" t="n">
        <v>1</v>
      </c>
      <c r="AB318" s="1761" t="n">
        <v>0</v>
      </c>
      <c r="AC318" s="1761" t="n">
        <v>0</v>
      </c>
      <c r="AD318" s="1761" t="n">
        <v>0</v>
      </c>
      <c r="AE318" s="1761" t="n">
        <v>0</v>
      </c>
      <c r="AF318" s="1761" t="n">
        <v>0</v>
      </c>
      <c r="AG318" s="1761" t="n">
        <v>0</v>
      </c>
      <c r="AH318" s="1761" t="n">
        <v>0</v>
      </c>
      <c r="AI318" s="1761" t="n">
        <v>0</v>
      </c>
      <c r="AJ318" s="1761" t="n">
        <v>0</v>
      </c>
      <c r="AK318" s="1761" t="n">
        <v>0</v>
      </c>
      <c r="AL318" s="1761" t="n">
        <v>0</v>
      </c>
      <c r="AM318" s="1761" t="n">
        <v>0</v>
      </c>
      <c r="AN318" s="513" t="inlineStr">
        <is>
          <t>MT</t>
        </is>
      </c>
      <c r="AO318" s="513" t="inlineStr">
        <is>
          <t>M29494</t>
        </is>
      </c>
      <c r="AP318" s="513" t="inlineStr">
        <is>
          <t>1</t>
        </is>
      </c>
      <c r="AQ318" s="513" t="inlineStr">
        <is>
          <t>A-M510</t>
        </is>
      </c>
      <c r="AR318" s="513" t="inlineStr">
        <is>
          <t>1CV</t>
        </is>
      </c>
      <c r="AS318" s="515" t="n"/>
      <c r="AT318" s="517" t="n"/>
    </row>
    <row r="319" ht="12.75" customHeight="1" s="667">
      <c r="B319" s="509">
        <f>B318+1</f>
        <v/>
      </c>
      <c r="C319" s="510" t="inlineStr">
        <is>
          <t>61073c</t>
        </is>
      </c>
      <c r="D319" s="511" t="n">
        <v>61073</v>
      </c>
      <c r="E319" s="511">
        <f>IF(D319="","",IFERROR(VLOOKUP(D319,CCN_Library!$A$4:$B$13,2,FALSE),"NOT IN LIBRARY"))</f>
        <v/>
      </c>
      <c r="F319" s="538">
        <f>LEFT(H319,6)</f>
        <v/>
      </c>
      <c r="G319" s="513" t="inlineStr">
        <is>
          <t>E</t>
        </is>
      </c>
      <c r="H319" s="513" t="inlineStr">
        <is>
          <t>M2826300544</t>
        </is>
      </c>
      <c r="I319" s="513" t="inlineStr">
        <is>
          <t>SUPPLY CLERK</t>
        </is>
      </c>
      <c r="J319" s="513" t="inlineStr">
        <is>
          <t>CPL</t>
        </is>
      </c>
      <c r="K319" s="514" t="inlineStr">
        <is>
          <t>3043</t>
        </is>
      </c>
      <c r="L319" s="513" t="inlineStr">
        <is>
          <t>3043</t>
        </is>
      </c>
      <c r="M319" s="513" t="inlineStr">
        <is>
          <t>M</t>
        </is>
      </c>
      <c r="N319" s="513" t="inlineStr">
        <is>
          <t>E</t>
        </is>
      </c>
      <c r="O319" s="513" t="inlineStr">
        <is>
          <t>A</t>
        </is>
      </c>
      <c r="P319" s="513" t="inlineStr">
        <is>
          <t>A</t>
        </is>
      </c>
      <c r="Q319" s="515" t="n"/>
      <c r="R319" s="513" t="inlineStr">
        <is>
          <t>U</t>
        </is>
      </c>
      <c r="S319" s="513" t="inlineStr">
        <is>
          <t>M</t>
        </is>
      </c>
      <c r="T319" s="515" t="n"/>
      <c r="U319" s="1761" t="n">
        <v>0</v>
      </c>
      <c r="V319" s="1761" t="n">
        <v>1</v>
      </c>
      <c r="W319" s="1761" t="n">
        <v>0</v>
      </c>
      <c r="X319" s="1761" t="n">
        <v>0</v>
      </c>
      <c r="Y319" s="1761" t="n">
        <v>0</v>
      </c>
      <c r="Z319" s="1761" t="n">
        <v>0</v>
      </c>
      <c r="AA319" s="1761" t="n">
        <v>0</v>
      </c>
      <c r="AB319" s="1761" t="n">
        <v>0</v>
      </c>
      <c r="AC319" s="1761" t="n">
        <v>0</v>
      </c>
      <c r="AD319" s="1761" t="n">
        <v>0</v>
      </c>
      <c r="AE319" s="1761" t="n">
        <v>0</v>
      </c>
      <c r="AF319" s="1761" t="n">
        <v>0</v>
      </c>
      <c r="AG319" s="1761" t="n">
        <v>0</v>
      </c>
      <c r="AH319" s="1761" t="n">
        <v>0</v>
      </c>
      <c r="AI319" s="1761" t="n">
        <v>0</v>
      </c>
      <c r="AJ319" s="1761" t="n">
        <v>0</v>
      </c>
      <c r="AK319" s="1761" t="n">
        <v>0</v>
      </c>
      <c r="AL319" s="1761" t="n">
        <v>0</v>
      </c>
      <c r="AM319" s="1761" t="n">
        <v>0</v>
      </c>
      <c r="AN319" s="515" t="n"/>
      <c r="AO319" s="515" t="n"/>
      <c r="AP319" s="513" t="inlineStr">
        <is>
          <t>1</t>
        </is>
      </c>
      <c r="AQ319" s="513" t="inlineStr">
        <is>
          <t>A-M510</t>
        </is>
      </c>
      <c r="AR319" s="513" t="inlineStr">
        <is>
          <t>1CP</t>
        </is>
      </c>
      <c r="AS319" s="515" t="n"/>
      <c r="AT319" s="517" t="n"/>
    </row>
    <row r="320" ht="12.75" customHeight="1" s="667">
      <c r="B320" s="509">
        <f>B319+1</f>
        <v/>
      </c>
      <c r="C320" s="510" t="inlineStr">
        <is>
          <t>61073o</t>
        </is>
      </c>
      <c r="D320" s="511" t="n">
        <v>61073</v>
      </c>
      <c r="E320" s="511">
        <f>IF(D320="","",IFERROR(VLOOKUP(D320,CCN_Library!$A$4:$B$13,2,FALSE),"NOT IN LIBRARY"))</f>
        <v/>
      </c>
      <c r="F320" s="538">
        <f>LEFT(H320,6)</f>
        <v/>
      </c>
      <c r="G320" s="513" t="inlineStr">
        <is>
          <t>E</t>
        </is>
      </c>
      <c r="H320" s="513" t="inlineStr">
        <is>
          <t>M2826300545</t>
        </is>
      </c>
      <c r="I320" s="513" t="inlineStr">
        <is>
          <t>ENGINEER CHIEF</t>
        </is>
      </c>
      <c r="J320" s="513" t="inlineStr">
        <is>
          <t>SSGT</t>
        </is>
      </c>
      <c r="K320" s="514" t="inlineStr">
        <is>
          <t>1171</t>
        </is>
      </c>
      <c r="L320" s="513" t="inlineStr">
        <is>
          <t>1171</t>
        </is>
      </c>
      <c r="M320" s="513" t="inlineStr">
        <is>
          <t>M</t>
        </is>
      </c>
      <c r="N320" s="513" t="inlineStr">
        <is>
          <t>E</t>
        </is>
      </c>
      <c r="O320" s="513" t="inlineStr">
        <is>
          <t>A</t>
        </is>
      </c>
      <c r="P320" s="513" t="inlineStr">
        <is>
          <t>A</t>
        </is>
      </c>
      <c r="Q320" s="515" t="n"/>
      <c r="R320" s="513" t="inlineStr">
        <is>
          <t>U</t>
        </is>
      </c>
      <c r="S320" s="513" t="inlineStr">
        <is>
          <t>C</t>
        </is>
      </c>
      <c r="T320" s="515" t="n"/>
      <c r="U320" s="1761" t="n">
        <v>0</v>
      </c>
      <c r="V320" s="1761" t="n">
        <v>1</v>
      </c>
      <c r="W320" s="1761" t="n">
        <v>0</v>
      </c>
      <c r="X320" s="1761" t="n">
        <v>0</v>
      </c>
      <c r="Y320" s="1761" t="n">
        <v>0</v>
      </c>
      <c r="Z320" s="1761" t="n">
        <v>0</v>
      </c>
      <c r="AA320" s="1761" t="n">
        <v>0</v>
      </c>
      <c r="AB320" s="1761" t="n">
        <v>0</v>
      </c>
      <c r="AC320" s="1761" t="n">
        <v>0</v>
      </c>
      <c r="AD320" s="1761" t="n">
        <v>0</v>
      </c>
      <c r="AE320" s="1761" t="n">
        <v>0</v>
      </c>
      <c r="AF320" s="1761" t="n">
        <v>0</v>
      </c>
      <c r="AG320" s="1761" t="n">
        <v>0</v>
      </c>
      <c r="AH320" s="1761" t="n">
        <v>0</v>
      </c>
      <c r="AI320" s="1761" t="n">
        <v>0</v>
      </c>
      <c r="AJ320" s="1761" t="n">
        <v>0</v>
      </c>
      <c r="AK320" s="1761" t="n">
        <v>0</v>
      </c>
      <c r="AL320" s="1761" t="n">
        <v>0</v>
      </c>
      <c r="AM320" s="1761" t="n">
        <v>0</v>
      </c>
      <c r="AN320" s="515" t="n"/>
      <c r="AO320" s="515" t="n"/>
      <c r="AP320" s="513" t="inlineStr">
        <is>
          <t>1</t>
        </is>
      </c>
      <c r="AQ320" s="513" t="inlineStr">
        <is>
          <t>A-M510</t>
        </is>
      </c>
      <c r="AR320" s="513" t="inlineStr">
        <is>
          <t>1CP</t>
        </is>
      </c>
      <c r="AS320" s="515" t="n"/>
      <c r="AT320" s="517" t="n"/>
    </row>
    <row r="321" ht="12.75" customHeight="1" s="667">
      <c r="B321" s="509">
        <f>B320+1</f>
        <v/>
      </c>
      <c r="C321" s="510" t="inlineStr">
        <is>
          <t>61073c</t>
        </is>
      </c>
      <c r="D321" s="511" t="n">
        <v>61073</v>
      </c>
      <c r="E321" s="511">
        <f>IF(D321="","",IFERROR(VLOOKUP(D321,CCN_Library!$A$4:$B$13,2,FALSE),"NOT IN LIBRARY"))</f>
        <v/>
      </c>
      <c r="F321" s="538">
        <f>LEFT(H321,6)</f>
        <v/>
      </c>
      <c r="G321" s="513" t="inlineStr">
        <is>
          <t>E</t>
        </is>
      </c>
      <c r="H321" s="513" t="inlineStr">
        <is>
          <t>M2826300546</t>
        </is>
      </c>
      <c r="I321" s="513" t="inlineStr">
        <is>
          <t>HYGIENE EQUIPMENT OPERATOR</t>
        </is>
      </c>
      <c r="J321" s="513" t="inlineStr">
        <is>
          <t>SGT</t>
        </is>
      </c>
      <c r="K321" s="514" t="inlineStr">
        <is>
          <t>1171</t>
        </is>
      </c>
      <c r="L321" s="513" t="inlineStr">
        <is>
          <t>1171</t>
        </is>
      </c>
      <c r="M321" s="513" t="inlineStr">
        <is>
          <t>M</t>
        </is>
      </c>
      <c r="N321" s="513" t="inlineStr">
        <is>
          <t>E</t>
        </is>
      </c>
      <c r="O321" s="513" t="inlineStr">
        <is>
          <t>A</t>
        </is>
      </c>
      <c r="P321" s="513" t="inlineStr">
        <is>
          <t>A</t>
        </is>
      </c>
      <c r="Q321" s="515" t="n"/>
      <c r="R321" s="513" t="inlineStr">
        <is>
          <t>U</t>
        </is>
      </c>
      <c r="S321" s="513" t="inlineStr">
        <is>
          <t>M</t>
        </is>
      </c>
      <c r="T321" s="515" t="n"/>
      <c r="U321" s="1761" t="n">
        <v>0</v>
      </c>
      <c r="V321" s="1761" t="n">
        <v>1</v>
      </c>
      <c r="W321" s="1761" t="n">
        <v>0</v>
      </c>
      <c r="X321" s="1761" t="n">
        <v>0</v>
      </c>
      <c r="Y321" s="1761" t="n">
        <v>0</v>
      </c>
      <c r="Z321" s="1761" t="n">
        <v>0</v>
      </c>
      <c r="AA321" s="1761" t="n">
        <v>0</v>
      </c>
      <c r="AB321" s="1761" t="n">
        <v>0</v>
      </c>
      <c r="AC321" s="1761" t="n">
        <v>0</v>
      </c>
      <c r="AD321" s="1761" t="n">
        <v>0</v>
      </c>
      <c r="AE321" s="1761" t="n">
        <v>0</v>
      </c>
      <c r="AF321" s="1761" t="n">
        <v>0</v>
      </c>
      <c r="AG321" s="1761" t="n">
        <v>0</v>
      </c>
      <c r="AH321" s="1761" t="n">
        <v>0</v>
      </c>
      <c r="AI321" s="1761" t="n">
        <v>0</v>
      </c>
      <c r="AJ321" s="1761" t="n">
        <v>0</v>
      </c>
      <c r="AK321" s="1761" t="n">
        <v>0</v>
      </c>
      <c r="AL321" s="1761" t="n">
        <v>0</v>
      </c>
      <c r="AM321" s="1761" t="n">
        <v>0</v>
      </c>
      <c r="AN321" s="515" t="n"/>
      <c r="AO321" s="515" t="n"/>
      <c r="AP321" s="513" t="inlineStr">
        <is>
          <t>1</t>
        </is>
      </c>
      <c r="AQ321" s="513" t="inlineStr">
        <is>
          <t>A-M510</t>
        </is>
      </c>
      <c r="AR321" s="513" t="inlineStr">
        <is>
          <t>1CP</t>
        </is>
      </c>
      <c r="AS321" s="515" t="n"/>
      <c r="AT321" s="517" t="n"/>
    </row>
    <row r="322" ht="12.75" customHeight="1" s="667">
      <c r="B322" s="509">
        <f>B321+1</f>
        <v/>
      </c>
      <c r="C322" s="510" t="inlineStr">
        <is>
          <t>61073c</t>
        </is>
      </c>
      <c r="D322" s="511" t="n">
        <v>61073</v>
      </c>
      <c r="E322" s="511">
        <f>IF(D322="","",IFERROR(VLOOKUP(D322,CCN_Library!$A$4:$B$13,2,FALSE),"NOT IN LIBRARY"))</f>
        <v/>
      </c>
      <c r="F322" s="538">
        <f>LEFT(H322,6)</f>
        <v/>
      </c>
      <c r="G322" s="513" t="inlineStr">
        <is>
          <t>E</t>
        </is>
      </c>
      <c r="H322" s="513" t="inlineStr">
        <is>
          <t>M2826300547</t>
        </is>
      </c>
      <c r="I322" s="513" t="inlineStr">
        <is>
          <t>HYGIENE EQUIPMENT OPERATOR</t>
        </is>
      </c>
      <c r="J322" s="513" t="inlineStr">
        <is>
          <t>LCPL</t>
        </is>
      </c>
      <c r="K322" s="514" t="inlineStr">
        <is>
          <t>1171</t>
        </is>
      </c>
      <c r="L322" s="513" t="inlineStr">
        <is>
          <t>1171</t>
        </is>
      </c>
      <c r="M322" s="513" t="inlineStr">
        <is>
          <t>M</t>
        </is>
      </c>
      <c r="N322" s="513" t="inlineStr">
        <is>
          <t>E</t>
        </is>
      </c>
      <c r="O322" s="513" t="inlineStr">
        <is>
          <t>A</t>
        </is>
      </c>
      <c r="P322" s="513" t="inlineStr">
        <is>
          <t>A</t>
        </is>
      </c>
      <c r="Q322" s="515" t="n"/>
      <c r="R322" s="513" t="inlineStr">
        <is>
          <t>U</t>
        </is>
      </c>
      <c r="S322" s="513" t="inlineStr">
        <is>
          <t>M</t>
        </is>
      </c>
      <c r="T322" s="515" t="n"/>
      <c r="U322" s="1761" t="n">
        <v>0</v>
      </c>
      <c r="V322" s="1761" t="n">
        <v>1</v>
      </c>
      <c r="W322" s="1761" t="n">
        <v>0</v>
      </c>
      <c r="X322" s="1761" t="n">
        <v>0</v>
      </c>
      <c r="Y322" s="1761" t="n">
        <v>0</v>
      </c>
      <c r="Z322" s="1761" t="n">
        <v>0</v>
      </c>
      <c r="AA322" s="1761" t="n">
        <v>0</v>
      </c>
      <c r="AB322" s="1761" t="n">
        <v>0</v>
      </c>
      <c r="AC322" s="1761" t="n">
        <v>0</v>
      </c>
      <c r="AD322" s="1761" t="n">
        <v>0</v>
      </c>
      <c r="AE322" s="1761" t="n">
        <v>0</v>
      </c>
      <c r="AF322" s="1761" t="n">
        <v>0</v>
      </c>
      <c r="AG322" s="1761" t="n">
        <v>0</v>
      </c>
      <c r="AH322" s="1761" t="n">
        <v>0</v>
      </c>
      <c r="AI322" s="1761" t="n">
        <v>0</v>
      </c>
      <c r="AJ322" s="1761" t="n">
        <v>0</v>
      </c>
      <c r="AK322" s="1761" t="n">
        <v>0</v>
      </c>
      <c r="AL322" s="1761" t="n">
        <v>0</v>
      </c>
      <c r="AM322" s="1761" t="n">
        <v>0</v>
      </c>
      <c r="AN322" s="515" t="n"/>
      <c r="AO322" s="515" t="n"/>
      <c r="AP322" s="513" t="inlineStr">
        <is>
          <t>1</t>
        </is>
      </c>
      <c r="AQ322" s="513" t="inlineStr">
        <is>
          <t>A-M510</t>
        </is>
      </c>
      <c r="AR322" s="513" t="inlineStr">
        <is>
          <t>1CP</t>
        </is>
      </c>
      <c r="AS322" s="515" t="n"/>
      <c r="AT322" s="517" t="n"/>
    </row>
    <row r="323" ht="12.75" customHeight="1" s="667">
      <c r="B323" s="509">
        <f>B322+1</f>
        <v/>
      </c>
      <c r="C323" s="510" t="inlineStr">
        <is>
          <t>61073c</t>
        </is>
      </c>
      <c r="D323" s="511" t="n">
        <v>61073</v>
      </c>
      <c r="E323" s="511">
        <f>IF(D323="","",IFERROR(VLOOKUP(D323,CCN_Library!$A$4:$B$13,2,FALSE),"NOT IN LIBRARY"))</f>
        <v/>
      </c>
      <c r="F323" s="538">
        <f>LEFT(H323,6)</f>
        <v/>
      </c>
      <c r="G323" s="513" t="inlineStr">
        <is>
          <t>E</t>
        </is>
      </c>
      <c r="H323" s="513" t="inlineStr">
        <is>
          <t>M2826300548</t>
        </is>
      </c>
      <c r="I323" s="513" t="inlineStr">
        <is>
          <t>HYGIENE EQUIPMENT OPERATOR</t>
        </is>
      </c>
      <c r="J323" s="513" t="inlineStr">
        <is>
          <t>LCPL</t>
        </is>
      </c>
      <c r="K323" s="514" t="inlineStr">
        <is>
          <t>1171</t>
        </is>
      </c>
      <c r="L323" s="513" t="inlineStr">
        <is>
          <t>1171</t>
        </is>
      </c>
      <c r="M323" s="513" t="inlineStr">
        <is>
          <t>M</t>
        </is>
      </c>
      <c r="N323" s="513" t="inlineStr">
        <is>
          <t>E</t>
        </is>
      </c>
      <c r="O323" s="513" t="inlineStr">
        <is>
          <t>A</t>
        </is>
      </c>
      <c r="P323" s="513" t="inlineStr">
        <is>
          <t>A</t>
        </is>
      </c>
      <c r="Q323" s="515" t="n"/>
      <c r="R323" s="513" t="inlineStr">
        <is>
          <t>U</t>
        </is>
      </c>
      <c r="S323" s="513" t="inlineStr">
        <is>
          <t>M</t>
        </is>
      </c>
      <c r="T323" s="515" t="n"/>
      <c r="U323" s="1761" t="n">
        <v>0</v>
      </c>
      <c r="V323" s="1761" t="n">
        <v>1</v>
      </c>
      <c r="W323" s="1761" t="n">
        <v>0</v>
      </c>
      <c r="X323" s="1761" t="n">
        <v>0</v>
      </c>
      <c r="Y323" s="1761" t="n">
        <v>0</v>
      </c>
      <c r="Z323" s="1761" t="n">
        <v>0</v>
      </c>
      <c r="AA323" s="1761" t="n">
        <v>0</v>
      </c>
      <c r="AB323" s="1761" t="n">
        <v>0</v>
      </c>
      <c r="AC323" s="1761" t="n">
        <v>0</v>
      </c>
      <c r="AD323" s="1761" t="n">
        <v>0</v>
      </c>
      <c r="AE323" s="1761" t="n">
        <v>0</v>
      </c>
      <c r="AF323" s="1761" t="n">
        <v>0</v>
      </c>
      <c r="AG323" s="1761" t="n">
        <v>0</v>
      </c>
      <c r="AH323" s="1761" t="n">
        <v>0</v>
      </c>
      <c r="AI323" s="1761" t="n">
        <v>0</v>
      </c>
      <c r="AJ323" s="1761" t="n">
        <v>0</v>
      </c>
      <c r="AK323" s="1761" t="n">
        <v>0</v>
      </c>
      <c r="AL323" s="1761" t="n">
        <v>0</v>
      </c>
      <c r="AM323" s="1761" t="n">
        <v>0</v>
      </c>
      <c r="AN323" s="515" t="n"/>
      <c r="AO323" s="515" t="n"/>
      <c r="AP323" s="513" t="inlineStr">
        <is>
          <t>1</t>
        </is>
      </c>
      <c r="AQ323" s="513" t="inlineStr">
        <is>
          <t>A-M510</t>
        </is>
      </c>
      <c r="AR323" s="513" t="inlineStr">
        <is>
          <t>1CP</t>
        </is>
      </c>
      <c r="AS323" s="515" t="n"/>
      <c r="AT323" s="517" t="n"/>
    </row>
    <row r="324" ht="12.75" customHeight="1" s="667">
      <c r="B324" s="509">
        <f>B323+1</f>
        <v/>
      </c>
      <c r="C324" s="510" t="inlineStr">
        <is>
          <t>61073c</t>
        </is>
      </c>
      <c r="D324" s="511" t="n">
        <v>61073</v>
      </c>
      <c r="E324" s="511">
        <f>IF(D324="","",IFERROR(VLOOKUP(D324,CCN_Library!$A$4:$B$13,2,FALSE),"NOT IN LIBRARY"))</f>
        <v/>
      </c>
      <c r="F324" s="538">
        <f>LEFT(H324,6)</f>
        <v/>
      </c>
      <c r="G324" s="513" t="inlineStr">
        <is>
          <t>E</t>
        </is>
      </c>
      <c r="H324" s="513" t="inlineStr">
        <is>
          <t>M2826300549</t>
        </is>
      </c>
      <c r="I324" s="513" t="inlineStr">
        <is>
          <t>ELECTRICIAN</t>
        </is>
      </c>
      <c r="J324" s="513" t="inlineStr">
        <is>
          <t>SGT</t>
        </is>
      </c>
      <c r="K324" s="514" t="inlineStr">
        <is>
          <t>1141</t>
        </is>
      </c>
      <c r="L324" s="513" t="inlineStr">
        <is>
          <t>1141</t>
        </is>
      </c>
      <c r="M324" s="513" t="inlineStr">
        <is>
          <t>M</t>
        </is>
      </c>
      <c r="N324" s="513" t="inlineStr">
        <is>
          <t>E</t>
        </is>
      </c>
      <c r="O324" s="513" t="inlineStr">
        <is>
          <t>A</t>
        </is>
      </c>
      <c r="P324" s="513" t="inlineStr">
        <is>
          <t>A</t>
        </is>
      </c>
      <c r="Q324" s="515" t="n"/>
      <c r="R324" s="513" t="inlineStr">
        <is>
          <t>U</t>
        </is>
      </c>
      <c r="S324" s="513" t="inlineStr">
        <is>
          <t>M</t>
        </is>
      </c>
      <c r="T324" s="515" t="n"/>
      <c r="U324" s="1761" t="n">
        <v>0</v>
      </c>
      <c r="V324" s="1761" t="n">
        <v>1</v>
      </c>
      <c r="W324" s="1761" t="n">
        <v>0</v>
      </c>
      <c r="X324" s="1761" t="n">
        <v>0</v>
      </c>
      <c r="Y324" s="1761" t="n">
        <v>0</v>
      </c>
      <c r="Z324" s="1761" t="n">
        <v>0</v>
      </c>
      <c r="AA324" s="1761" t="n">
        <v>0</v>
      </c>
      <c r="AB324" s="1761" t="n">
        <v>0</v>
      </c>
      <c r="AC324" s="1761" t="n">
        <v>0</v>
      </c>
      <c r="AD324" s="1761" t="n">
        <v>0</v>
      </c>
      <c r="AE324" s="1761" t="n">
        <v>0</v>
      </c>
      <c r="AF324" s="1761" t="n">
        <v>0</v>
      </c>
      <c r="AG324" s="1761" t="n">
        <v>0</v>
      </c>
      <c r="AH324" s="1761" t="n">
        <v>0</v>
      </c>
      <c r="AI324" s="1761" t="n">
        <v>0</v>
      </c>
      <c r="AJ324" s="1761" t="n">
        <v>0</v>
      </c>
      <c r="AK324" s="1761" t="n">
        <v>0</v>
      </c>
      <c r="AL324" s="1761" t="n">
        <v>0</v>
      </c>
      <c r="AM324" s="1761" t="n">
        <v>0</v>
      </c>
      <c r="AN324" s="515" t="n"/>
      <c r="AO324" s="515" t="n"/>
      <c r="AP324" s="513" t="inlineStr">
        <is>
          <t>1</t>
        </is>
      </c>
      <c r="AQ324" s="513" t="inlineStr">
        <is>
          <t>A-M510</t>
        </is>
      </c>
      <c r="AR324" s="513" t="inlineStr">
        <is>
          <t>1CP</t>
        </is>
      </c>
      <c r="AS324" s="515" t="n"/>
      <c r="AT324" s="517" t="n"/>
    </row>
    <row r="325" ht="12.75" customHeight="1" s="667">
      <c r="B325" s="509">
        <f>B324+1</f>
        <v/>
      </c>
      <c r="C325" s="510" t="inlineStr">
        <is>
          <t>61073c</t>
        </is>
      </c>
      <c r="D325" s="511" t="n">
        <v>61073</v>
      </c>
      <c r="E325" s="511">
        <f>IF(D325="","",IFERROR(VLOOKUP(D325,CCN_Library!$A$4:$B$13,2,FALSE),"NOT IN LIBRARY"))</f>
        <v/>
      </c>
      <c r="F325" s="538">
        <f>LEFT(H325,6)</f>
        <v/>
      </c>
      <c r="G325" s="513" t="inlineStr">
        <is>
          <t>E</t>
        </is>
      </c>
      <c r="H325" s="513" t="inlineStr">
        <is>
          <t>M2826300550</t>
        </is>
      </c>
      <c r="I325" s="513" t="inlineStr">
        <is>
          <t>ELECTRICIAN</t>
        </is>
      </c>
      <c r="J325" s="513" t="inlineStr">
        <is>
          <t>LCPL</t>
        </is>
      </c>
      <c r="K325" s="514" t="inlineStr">
        <is>
          <t>1141</t>
        </is>
      </c>
      <c r="L325" s="513" t="inlineStr">
        <is>
          <t>1141</t>
        </is>
      </c>
      <c r="M325" s="513" t="inlineStr">
        <is>
          <t>M</t>
        </is>
      </c>
      <c r="N325" s="513" t="inlineStr">
        <is>
          <t>E</t>
        </is>
      </c>
      <c r="O325" s="513" t="inlineStr">
        <is>
          <t>A</t>
        </is>
      </c>
      <c r="P325" s="513" t="inlineStr">
        <is>
          <t>A</t>
        </is>
      </c>
      <c r="Q325" s="515" t="n"/>
      <c r="R325" s="513" t="inlineStr">
        <is>
          <t>U</t>
        </is>
      </c>
      <c r="S325" s="513" t="inlineStr">
        <is>
          <t>M</t>
        </is>
      </c>
      <c r="T325" s="515" t="n"/>
      <c r="U325" s="1761" t="n">
        <v>0</v>
      </c>
      <c r="V325" s="1761" t="n">
        <v>1</v>
      </c>
      <c r="W325" s="1761" t="n">
        <v>0</v>
      </c>
      <c r="X325" s="1761" t="n">
        <v>0</v>
      </c>
      <c r="Y325" s="1761" t="n">
        <v>0</v>
      </c>
      <c r="Z325" s="1761" t="n">
        <v>0</v>
      </c>
      <c r="AA325" s="1761" t="n">
        <v>0</v>
      </c>
      <c r="AB325" s="1761" t="n">
        <v>0</v>
      </c>
      <c r="AC325" s="1761" t="n">
        <v>0</v>
      </c>
      <c r="AD325" s="1761" t="n">
        <v>0</v>
      </c>
      <c r="AE325" s="1761" t="n">
        <v>0</v>
      </c>
      <c r="AF325" s="1761" t="n">
        <v>0</v>
      </c>
      <c r="AG325" s="1761" t="n">
        <v>0</v>
      </c>
      <c r="AH325" s="1761" t="n">
        <v>0</v>
      </c>
      <c r="AI325" s="1761" t="n">
        <v>0</v>
      </c>
      <c r="AJ325" s="1761" t="n">
        <v>0</v>
      </c>
      <c r="AK325" s="1761" t="n">
        <v>0</v>
      </c>
      <c r="AL325" s="1761" t="n">
        <v>0</v>
      </c>
      <c r="AM325" s="1761" t="n">
        <v>0</v>
      </c>
      <c r="AN325" s="515" t="n"/>
      <c r="AO325" s="515" t="n"/>
      <c r="AP325" s="513" t="inlineStr">
        <is>
          <t>1</t>
        </is>
      </c>
      <c r="AQ325" s="513" t="inlineStr">
        <is>
          <t>A-M510</t>
        </is>
      </c>
      <c r="AR325" s="513" t="inlineStr">
        <is>
          <t>1CP</t>
        </is>
      </c>
      <c r="AS325" s="515" t="n"/>
      <c r="AT325" s="517" t="n"/>
    </row>
    <row r="326" ht="12.75" customHeight="1" s="667">
      <c r="B326" s="709">
        <f>B325+1</f>
        <v/>
      </c>
      <c r="C326" s="701" t="inlineStr">
        <is>
          <t>21451o</t>
        </is>
      </c>
      <c r="D326" s="519" t="n">
        <v>21451</v>
      </c>
      <c r="E326" s="519" t="n"/>
      <c r="F326" s="520">
        <f>LEFT(H326,6)</f>
        <v/>
      </c>
      <c r="G326" s="521" t="inlineStr">
        <is>
          <t>C</t>
        </is>
      </c>
      <c r="H326" s="521" t="inlineStr">
        <is>
          <t>M2826300455</t>
        </is>
      </c>
      <c r="I326" s="521" t="inlineStr">
        <is>
          <t>AMBULANCE PLATOON</t>
        </is>
      </c>
      <c r="J326" s="522" t="n"/>
      <c r="K326" s="522" t="n"/>
      <c r="L326" s="522" t="n"/>
      <c r="M326" s="522" t="n"/>
      <c r="N326" s="522" t="n"/>
      <c r="O326" s="522" t="n"/>
      <c r="P326" s="522" t="n"/>
      <c r="Q326" s="522" t="n"/>
      <c r="R326" s="522" t="n"/>
      <c r="S326" s="522" t="n"/>
      <c r="T326" s="522" t="n"/>
      <c r="U326" s="1762" t="n">
        <v>0</v>
      </c>
      <c r="V326" s="1762" t="n">
        <v>0</v>
      </c>
      <c r="W326" s="1762" t="n">
        <v>0</v>
      </c>
      <c r="X326" s="1762" t="n">
        <v>0</v>
      </c>
      <c r="Y326" s="1762" t="n">
        <v>0</v>
      </c>
      <c r="Z326" s="1762" t="n">
        <v>0</v>
      </c>
      <c r="AA326" s="1762" t="n">
        <v>0</v>
      </c>
      <c r="AB326" s="1762" t="n">
        <v>0</v>
      </c>
      <c r="AC326" s="1762" t="n">
        <v>0</v>
      </c>
      <c r="AD326" s="1762" t="n">
        <v>0</v>
      </c>
      <c r="AE326" s="1762" t="n">
        <v>0</v>
      </c>
      <c r="AF326" s="1762" t="n">
        <v>0</v>
      </c>
      <c r="AG326" s="1762" t="n">
        <v>0</v>
      </c>
      <c r="AH326" s="1762" t="n">
        <v>0</v>
      </c>
      <c r="AI326" s="1762" t="n">
        <v>0</v>
      </c>
      <c r="AJ326" s="1762" t="n">
        <v>0</v>
      </c>
      <c r="AK326" s="1762" t="n">
        <v>0</v>
      </c>
      <c r="AL326" s="1762" t="n">
        <v>0</v>
      </c>
      <c r="AM326" s="1762" t="n">
        <v>0</v>
      </c>
      <c r="AN326" s="522" t="n"/>
      <c r="AO326" s="522" t="n"/>
      <c r="AP326" s="522" t="n"/>
      <c r="AQ326" s="522" t="n"/>
      <c r="AR326" s="522" t="n"/>
      <c r="AS326" s="522" t="n"/>
      <c r="AT326" s="524" t="n"/>
    </row>
    <row r="327" ht="12.75" customHeight="1" s="667">
      <c r="B327" s="709">
        <f>B326+1</f>
        <v/>
      </c>
      <c r="C327" s="701" t="inlineStr">
        <is>
          <t>21451o</t>
        </is>
      </c>
      <c r="D327" s="519" t="n">
        <v>21451</v>
      </c>
      <c r="E327" s="519" t="n"/>
      <c r="F327" s="520">
        <f>LEFT(H327,6)</f>
        <v/>
      </c>
      <c r="G327" s="521" t="inlineStr">
        <is>
          <t>D</t>
        </is>
      </c>
      <c r="H327" s="521" t="inlineStr">
        <is>
          <t>M2826300456</t>
        </is>
      </c>
      <c r="I327" s="521" t="inlineStr">
        <is>
          <t>AMBULANCE DET 1</t>
        </is>
      </c>
      <c r="J327" s="522" t="n"/>
      <c r="K327" s="522" t="n"/>
      <c r="L327" s="522" t="n"/>
      <c r="M327" s="522" t="n"/>
      <c r="N327" s="522" t="n"/>
      <c r="O327" s="522" t="n"/>
      <c r="P327" s="522" t="n"/>
      <c r="Q327" s="522" t="n"/>
      <c r="R327" s="522" t="n"/>
      <c r="S327" s="522" t="n"/>
      <c r="T327" s="522" t="n"/>
      <c r="U327" s="1762" t="n">
        <v>0</v>
      </c>
      <c r="V327" s="1762" t="n">
        <v>0</v>
      </c>
      <c r="W327" s="1762" t="n">
        <v>0</v>
      </c>
      <c r="X327" s="1762" t="n">
        <v>0</v>
      </c>
      <c r="Y327" s="1762" t="n">
        <v>0</v>
      </c>
      <c r="Z327" s="1762" t="n">
        <v>0</v>
      </c>
      <c r="AA327" s="1762" t="n">
        <v>0</v>
      </c>
      <c r="AB327" s="1762" t="n">
        <v>0</v>
      </c>
      <c r="AC327" s="1762" t="n">
        <v>0</v>
      </c>
      <c r="AD327" s="1762" t="n">
        <v>0</v>
      </c>
      <c r="AE327" s="1762" t="n">
        <v>0</v>
      </c>
      <c r="AF327" s="1762" t="n">
        <v>0</v>
      </c>
      <c r="AG327" s="1762" t="n">
        <v>0</v>
      </c>
      <c r="AH327" s="1762" t="n">
        <v>0</v>
      </c>
      <c r="AI327" s="1762" t="n">
        <v>0</v>
      </c>
      <c r="AJ327" s="1762" t="n">
        <v>0</v>
      </c>
      <c r="AK327" s="1762" t="n">
        <v>0</v>
      </c>
      <c r="AL327" s="1762" t="n">
        <v>0</v>
      </c>
      <c r="AM327" s="1762" t="n">
        <v>0</v>
      </c>
      <c r="AN327" s="522" t="n"/>
      <c r="AO327" s="522" t="n"/>
      <c r="AP327" s="522" t="n"/>
      <c r="AQ327" s="522" t="n"/>
      <c r="AR327" s="522" t="n"/>
      <c r="AS327" s="522" t="n"/>
      <c r="AT327" s="524" t="n"/>
    </row>
    <row r="328" ht="12.75" customHeight="1" s="667">
      <c r="B328" s="509">
        <f>B327+1</f>
        <v/>
      </c>
      <c r="C328" s="510" t="inlineStr">
        <is>
          <t>21451c</t>
        </is>
      </c>
      <c r="D328" s="511" t="n">
        <v>21451</v>
      </c>
      <c r="E328" s="511">
        <f>IF(D328="","",IFERROR(VLOOKUP(D328,CCN_Library!$A$4:$B$13,2,FALSE),"NOT IN LIBRARY"))</f>
        <v/>
      </c>
      <c r="F328" s="538">
        <f>LEFT(H328,6)</f>
        <v/>
      </c>
      <c r="G328" s="513" t="inlineStr">
        <is>
          <t>E</t>
        </is>
      </c>
      <c r="H328" s="513" t="inlineStr">
        <is>
          <t>M2826300653</t>
        </is>
      </c>
      <c r="I328" s="513" t="inlineStr">
        <is>
          <t>FLD MED TECH</t>
        </is>
      </c>
      <c r="J328" s="513" t="inlineStr">
        <is>
          <t>HM2</t>
        </is>
      </c>
      <c r="K328" s="514" t="inlineStr">
        <is>
          <t>L03A</t>
        </is>
      </c>
      <c r="L328" s="513" t="inlineStr">
        <is>
          <t>L03A</t>
        </is>
      </c>
      <c r="M328" s="513" t="inlineStr">
        <is>
          <t>N</t>
        </is>
      </c>
      <c r="N328" s="513" t="inlineStr">
        <is>
          <t>E</t>
        </is>
      </c>
      <c r="O328" s="513" t="inlineStr">
        <is>
          <t>A</t>
        </is>
      </c>
      <c r="P328" s="513" t="inlineStr">
        <is>
          <t>A</t>
        </is>
      </c>
      <c r="Q328" s="515" t="n"/>
      <c r="R328" s="513" t="inlineStr">
        <is>
          <t>U</t>
        </is>
      </c>
      <c r="S328" s="513" t="inlineStr">
        <is>
          <t>C</t>
        </is>
      </c>
      <c r="T328" s="515" t="n"/>
      <c r="U328" s="1761" t="n">
        <v>0</v>
      </c>
      <c r="V328" s="1761" t="n">
        <v>0</v>
      </c>
      <c r="W328" s="1761" t="n">
        <v>0</v>
      </c>
      <c r="X328" s="1761" t="n">
        <v>0</v>
      </c>
      <c r="Y328" s="1761" t="n">
        <v>0</v>
      </c>
      <c r="Z328" s="1761" t="n">
        <v>0</v>
      </c>
      <c r="AA328" s="1761" t="n">
        <v>1</v>
      </c>
      <c r="AB328" s="1761" t="n">
        <v>0</v>
      </c>
      <c r="AC328" s="1761" t="n">
        <v>0</v>
      </c>
      <c r="AD328" s="1761" t="n">
        <v>0</v>
      </c>
      <c r="AE328" s="1761" t="n">
        <v>0</v>
      </c>
      <c r="AF328" s="1761" t="n">
        <v>0</v>
      </c>
      <c r="AG328" s="1761" t="n">
        <v>0</v>
      </c>
      <c r="AH328" s="1761" t="n">
        <v>0</v>
      </c>
      <c r="AI328" s="1761" t="n">
        <v>0</v>
      </c>
      <c r="AJ328" s="1761" t="n">
        <v>0</v>
      </c>
      <c r="AK328" s="1761" t="n">
        <v>0</v>
      </c>
      <c r="AL328" s="1761" t="n">
        <v>0</v>
      </c>
      <c r="AM328" s="1761" t="n">
        <v>0</v>
      </c>
      <c r="AN328" s="515" t="n"/>
      <c r="AO328" s="515" t="n"/>
      <c r="AP328" s="513" t="inlineStr">
        <is>
          <t>1</t>
        </is>
      </c>
      <c r="AQ328" s="513" t="inlineStr">
        <is>
          <t>A-M510</t>
        </is>
      </c>
      <c r="AR328" s="513" t="inlineStr">
        <is>
          <t>1CP</t>
        </is>
      </c>
      <c r="AS328" s="515" t="n"/>
      <c r="AT328" s="525" t="n"/>
    </row>
    <row r="329" ht="12.75" customHeight="1" s="667">
      <c r="B329" s="509">
        <f>B328+1</f>
        <v/>
      </c>
      <c r="C329" s="510" t="inlineStr">
        <is>
          <t>21451c</t>
        </is>
      </c>
      <c r="D329" s="511" t="n">
        <v>21451</v>
      </c>
      <c r="E329" s="511">
        <f>IF(D329="","",IFERROR(VLOOKUP(D329,CCN_Library!$A$4:$B$13,2,FALSE),"NOT IN LIBRARY"))</f>
        <v/>
      </c>
      <c r="F329" s="538">
        <f>LEFT(H329,6)</f>
        <v/>
      </c>
      <c r="G329" s="513" t="inlineStr">
        <is>
          <t>E</t>
        </is>
      </c>
      <c r="H329" s="513" t="inlineStr">
        <is>
          <t>M2826300458</t>
        </is>
      </c>
      <c r="I329" s="513" t="inlineStr">
        <is>
          <t>FLD MED TECH</t>
        </is>
      </c>
      <c r="J329" s="513" t="inlineStr">
        <is>
          <t>HN</t>
        </is>
      </c>
      <c r="K329" s="514" t="inlineStr">
        <is>
          <t>L03A</t>
        </is>
      </c>
      <c r="L329" s="513" t="inlineStr">
        <is>
          <t>L03A</t>
        </is>
      </c>
      <c r="M329" s="513" t="inlineStr">
        <is>
          <t>N</t>
        </is>
      </c>
      <c r="N329" s="513" t="inlineStr">
        <is>
          <t>E</t>
        </is>
      </c>
      <c r="O329" s="513" t="inlineStr">
        <is>
          <t>A</t>
        </is>
      </c>
      <c r="P329" s="513" t="inlineStr">
        <is>
          <t>A</t>
        </is>
      </c>
      <c r="Q329" s="515" t="n"/>
      <c r="R329" s="513" t="inlineStr">
        <is>
          <t>U</t>
        </is>
      </c>
      <c r="S329" s="513" t="inlineStr">
        <is>
          <t>C</t>
        </is>
      </c>
      <c r="T329" s="515" t="n"/>
      <c r="U329" s="1761" t="n">
        <v>0</v>
      </c>
      <c r="V329" s="1761" t="n">
        <v>0</v>
      </c>
      <c r="W329" s="1761" t="n">
        <v>0</v>
      </c>
      <c r="X329" s="1761" t="n">
        <v>0</v>
      </c>
      <c r="Y329" s="1761" t="n">
        <v>0</v>
      </c>
      <c r="Z329" s="1761" t="n">
        <v>0</v>
      </c>
      <c r="AA329" s="1761" t="n">
        <v>1</v>
      </c>
      <c r="AB329" s="1761" t="n">
        <v>0</v>
      </c>
      <c r="AC329" s="1761" t="n">
        <v>0</v>
      </c>
      <c r="AD329" s="1761" t="n">
        <v>0</v>
      </c>
      <c r="AE329" s="1761" t="n">
        <v>0</v>
      </c>
      <c r="AF329" s="1761" t="n">
        <v>0</v>
      </c>
      <c r="AG329" s="1761" t="n">
        <v>0</v>
      </c>
      <c r="AH329" s="1761" t="n">
        <v>0</v>
      </c>
      <c r="AI329" s="1761" t="n">
        <v>0</v>
      </c>
      <c r="AJ329" s="1761" t="n">
        <v>0</v>
      </c>
      <c r="AK329" s="1761" t="n">
        <v>0</v>
      </c>
      <c r="AL329" s="1761" t="n">
        <v>0</v>
      </c>
      <c r="AM329" s="1761" t="n">
        <v>0</v>
      </c>
      <c r="AN329" s="513" t="inlineStr">
        <is>
          <t>MT</t>
        </is>
      </c>
      <c r="AO329" s="513" t="inlineStr">
        <is>
          <t>M29491</t>
        </is>
      </c>
      <c r="AP329" s="513" t="inlineStr">
        <is>
          <t>1</t>
        </is>
      </c>
      <c r="AQ329" s="513" t="inlineStr">
        <is>
          <t>A-M510</t>
        </is>
      </c>
      <c r="AR329" s="513" t="inlineStr">
        <is>
          <t>1CV</t>
        </is>
      </c>
      <c r="AS329" s="515" t="n"/>
      <c r="AT329" s="517" t="n"/>
    </row>
    <row r="330" ht="12.75" customHeight="1" s="667">
      <c r="B330" s="509">
        <f>B329+1</f>
        <v/>
      </c>
      <c r="C330" s="510" t="inlineStr">
        <is>
          <t>21451c</t>
        </is>
      </c>
      <c r="D330" s="511" t="n">
        <v>21451</v>
      </c>
      <c r="E330" s="511">
        <f>IF(D330="","",IFERROR(VLOOKUP(D330,CCN_Library!$A$4:$B$13,2,FALSE),"NOT IN LIBRARY"))</f>
        <v/>
      </c>
      <c r="F330" s="538">
        <f>LEFT(H330,6)</f>
        <v/>
      </c>
      <c r="G330" s="513" t="inlineStr">
        <is>
          <t>E</t>
        </is>
      </c>
      <c r="H330" s="513" t="inlineStr">
        <is>
          <t>M2826300536</t>
        </is>
      </c>
      <c r="I330" s="513" t="inlineStr">
        <is>
          <t>MOTOR VEHICLE OPERATOR</t>
        </is>
      </c>
      <c r="J330" s="513" t="inlineStr">
        <is>
          <t>LCPL</t>
        </is>
      </c>
      <c r="K330" s="514" t="inlineStr">
        <is>
          <t>3531</t>
        </is>
      </c>
      <c r="L330" s="513" t="inlineStr">
        <is>
          <t>3531</t>
        </is>
      </c>
      <c r="M330" s="513" t="inlineStr">
        <is>
          <t>M</t>
        </is>
      </c>
      <c r="N330" s="513" t="inlineStr">
        <is>
          <t>E</t>
        </is>
      </c>
      <c r="O330" s="513" t="inlineStr">
        <is>
          <t>A</t>
        </is>
      </c>
      <c r="P330" s="513" t="inlineStr">
        <is>
          <t>A</t>
        </is>
      </c>
      <c r="Q330" s="515" t="n"/>
      <c r="R330" s="513" t="inlineStr">
        <is>
          <t>U</t>
        </is>
      </c>
      <c r="S330" s="513" t="inlineStr">
        <is>
          <t>M</t>
        </is>
      </c>
      <c r="T330" s="515" t="n"/>
      <c r="U330" s="1761" t="n">
        <v>0</v>
      </c>
      <c r="V330" s="1761" t="n">
        <v>1</v>
      </c>
      <c r="W330" s="1761" t="n">
        <v>0</v>
      </c>
      <c r="X330" s="1761" t="n">
        <v>0</v>
      </c>
      <c r="Y330" s="1761" t="n">
        <v>0</v>
      </c>
      <c r="Z330" s="1761" t="n">
        <v>0</v>
      </c>
      <c r="AA330" s="1761" t="n">
        <v>0</v>
      </c>
      <c r="AB330" s="1761" t="n">
        <v>0</v>
      </c>
      <c r="AC330" s="1761" t="n">
        <v>0</v>
      </c>
      <c r="AD330" s="1761" t="n">
        <v>0</v>
      </c>
      <c r="AE330" s="1761" t="n">
        <v>0</v>
      </c>
      <c r="AF330" s="1761" t="n">
        <v>0</v>
      </c>
      <c r="AG330" s="1761" t="n">
        <v>0</v>
      </c>
      <c r="AH330" s="1761" t="n">
        <v>0</v>
      </c>
      <c r="AI330" s="1761" t="n">
        <v>0</v>
      </c>
      <c r="AJ330" s="1761" t="n">
        <v>0</v>
      </c>
      <c r="AK330" s="1761" t="n">
        <v>0</v>
      </c>
      <c r="AL330" s="1761" t="n">
        <v>0</v>
      </c>
      <c r="AM330" s="1761" t="n">
        <v>0</v>
      </c>
      <c r="AN330" s="515" t="n"/>
      <c r="AO330" s="515" t="n"/>
      <c r="AP330" s="513" t="inlineStr">
        <is>
          <t>1</t>
        </is>
      </c>
      <c r="AQ330" s="513" t="inlineStr">
        <is>
          <t>A-M510</t>
        </is>
      </c>
      <c r="AR330" s="513" t="inlineStr">
        <is>
          <t>1CP</t>
        </is>
      </c>
      <c r="AS330" s="515" t="n"/>
      <c r="AT330" s="517" t="n"/>
    </row>
    <row r="331" ht="12.75" customHeight="1" s="667">
      <c r="B331" s="509">
        <f>B330+1</f>
        <v/>
      </c>
      <c r="C331" s="510" t="inlineStr">
        <is>
          <t>21451c</t>
        </is>
      </c>
      <c r="D331" s="511" t="n">
        <v>21451</v>
      </c>
      <c r="E331" s="511">
        <f>IF(D331="","",IFERROR(VLOOKUP(D331,CCN_Library!$A$4:$B$13,2,FALSE),"NOT IN LIBRARY"))</f>
        <v/>
      </c>
      <c r="F331" s="538">
        <f>LEFT(H331,6)</f>
        <v/>
      </c>
      <c r="G331" s="513" t="inlineStr">
        <is>
          <t>E</t>
        </is>
      </c>
      <c r="H331" s="513" t="inlineStr">
        <is>
          <t>M2826300537</t>
        </is>
      </c>
      <c r="I331" s="513" t="inlineStr">
        <is>
          <t>MOTOR VEHICLE OPERATOR</t>
        </is>
      </c>
      <c r="J331" s="513" t="inlineStr">
        <is>
          <t>LCPL</t>
        </is>
      </c>
      <c r="K331" s="514" t="inlineStr">
        <is>
          <t>3531</t>
        </is>
      </c>
      <c r="L331" s="513" t="inlineStr">
        <is>
          <t>3531</t>
        </is>
      </c>
      <c r="M331" s="513" t="inlineStr">
        <is>
          <t>M</t>
        </is>
      </c>
      <c r="N331" s="513" t="inlineStr">
        <is>
          <t>E</t>
        </is>
      </c>
      <c r="O331" s="513" t="inlineStr">
        <is>
          <t>A</t>
        </is>
      </c>
      <c r="P331" s="513" t="inlineStr">
        <is>
          <t>A</t>
        </is>
      </c>
      <c r="Q331" s="515" t="n"/>
      <c r="R331" s="513" t="inlineStr">
        <is>
          <t>U</t>
        </is>
      </c>
      <c r="S331" s="513" t="inlineStr">
        <is>
          <t>M</t>
        </is>
      </c>
      <c r="T331" s="515" t="n"/>
      <c r="U331" s="1761" t="n">
        <v>0</v>
      </c>
      <c r="V331" s="1761" t="n">
        <v>1</v>
      </c>
      <c r="W331" s="1761" t="n">
        <v>0</v>
      </c>
      <c r="X331" s="1761" t="n">
        <v>0</v>
      </c>
      <c r="Y331" s="1761" t="n">
        <v>0</v>
      </c>
      <c r="Z331" s="1761" t="n">
        <v>0</v>
      </c>
      <c r="AA331" s="1761" t="n">
        <v>0</v>
      </c>
      <c r="AB331" s="1761" t="n">
        <v>0</v>
      </c>
      <c r="AC331" s="1761" t="n">
        <v>0</v>
      </c>
      <c r="AD331" s="1761" t="n">
        <v>0</v>
      </c>
      <c r="AE331" s="1761" t="n">
        <v>0</v>
      </c>
      <c r="AF331" s="1761" t="n">
        <v>0</v>
      </c>
      <c r="AG331" s="1761" t="n">
        <v>0</v>
      </c>
      <c r="AH331" s="1761" t="n">
        <v>0</v>
      </c>
      <c r="AI331" s="1761" t="n">
        <v>0</v>
      </c>
      <c r="AJ331" s="1761" t="n">
        <v>0</v>
      </c>
      <c r="AK331" s="1761" t="n">
        <v>0</v>
      </c>
      <c r="AL331" s="1761" t="n">
        <v>0</v>
      </c>
      <c r="AM331" s="1761" t="n">
        <v>0</v>
      </c>
      <c r="AN331" s="515" t="n"/>
      <c r="AO331" s="515" t="n"/>
      <c r="AP331" s="513" t="inlineStr">
        <is>
          <t>1</t>
        </is>
      </c>
      <c r="AQ331" s="513" t="inlineStr">
        <is>
          <t>A-M510</t>
        </is>
      </c>
      <c r="AR331" s="513" t="inlineStr">
        <is>
          <t>1CP</t>
        </is>
      </c>
      <c r="AS331" s="515" t="n"/>
      <c r="AT331" s="517" t="n"/>
    </row>
    <row r="332" ht="12.75" customHeight="1" s="667">
      <c r="B332" s="509">
        <f>B331+1</f>
        <v/>
      </c>
      <c r="C332" s="510" t="inlineStr">
        <is>
          <t>21451c</t>
        </is>
      </c>
      <c r="D332" s="511" t="n">
        <v>21451</v>
      </c>
      <c r="E332" s="511">
        <f>IF(D332="","",IFERROR(VLOOKUP(D332,CCN_Library!$A$4:$B$13,2,FALSE),"NOT IN LIBRARY"))</f>
        <v/>
      </c>
      <c r="F332" s="538">
        <f>LEFT(H332,6)</f>
        <v/>
      </c>
      <c r="G332" s="513" t="inlineStr">
        <is>
          <t>E</t>
        </is>
      </c>
      <c r="H332" s="513" t="inlineStr">
        <is>
          <t>M2826300538</t>
        </is>
      </c>
      <c r="I332" s="513" t="inlineStr">
        <is>
          <t>MOTOR VEHICLE OPERATOR</t>
        </is>
      </c>
      <c r="J332" s="513" t="inlineStr">
        <is>
          <t>LCPL</t>
        </is>
      </c>
      <c r="K332" s="514" t="inlineStr">
        <is>
          <t>3531</t>
        </is>
      </c>
      <c r="L332" s="513" t="inlineStr">
        <is>
          <t>3531</t>
        </is>
      </c>
      <c r="M332" s="513" t="inlineStr">
        <is>
          <t>M</t>
        </is>
      </c>
      <c r="N332" s="513" t="inlineStr">
        <is>
          <t>E</t>
        </is>
      </c>
      <c r="O332" s="513" t="inlineStr">
        <is>
          <t>A</t>
        </is>
      </c>
      <c r="P332" s="513" t="inlineStr">
        <is>
          <t>A</t>
        </is>
      </c>
      <c r="Q332" s="515" t="n"/>
      <c r="R332" s="513" t="inlineStr">
        <is>
          <t>U</t>
        </is>
      </c>
      <c r="S332" s="513" t="inlineStr">
        <is>
          <t>M</t>
        </is>
      </c>
      <c r="T332" s="515" t="n"/>
      <c r="U332" s="1761" t="n">
        <v>0</v>
      </c>
      <c r="V332" s="1761" t="n">
        <v>1</v>
      </c>
      <c r="W332" s="1761" t="n">
        <v>0</v>
      </c>
      <c r="X332" s="1761" t="n">
        <v>0</v>
      </c>
      <c r="Y332" s="1761" t="n">
        <v>0</v>
      </c>
      <c r="Z332" s="1761" t="n">
        <v>0</v>
      </c>
      <c r="AA332" s="1761" t="n">
        <v>0</v>
      </c>
      <c r="AB332" s="1761" t="n">
        <v>0</v>
      </c>
      <c r="AC332" s="1761" t="n">
        <v>0</v>
      </c>
      <c r="AD332" s="1761" t="n">
        <v>0</v>
      </c>
      <c r="AE332" s="1761" t="n">
        <v>0</v>
      </c>
      <c r="AF332" s="1761" t="n">
        <v>0</v>
      </c>
      <c r="AG332" s="1761" t="n">
        <v>0</v>
      </c>
      <c r="AH332" s="1761" t="n">
        <v>0</v>
      </c>
      <c r="AI332" s="1761" t="n">
        <v>0</v>
      </c>
      <c r="AJ332" s="1761" t="n">
        <v>0</v>
      </c>
      <c r="AK332" s="1761" t="n">
        <v>0</v>
      </c>
      <c r="AL332" s="1761" t="n">
        <v>0</v>
      </c>
      <c r="AM332" s="1761" t="n">
        <v>0</v>
      </c>
      <c r="AN332" s="515" t="n"/>
      <c r="AO332" s="515" t="n"/>
      <c r="AP332" s="513" t="inlineStr">
        <is>
          <t>1</t>
        </is>
      </c>
      <c r="AQ332" s="513" t="inlineStr">
        <is>
          <t>A-M510</t>
        </is>
      </c>
      <c r="AR332" s="513" t="inlineStr">
        <is>
          <t>1CP</t>
        </is>
      </c>
      <c r="AS332" s="515" t="n"/>
      <c r="AT332" s="517" t="n"/>
    </row>
    <row r="333" ht="12.75" customHeight="1" s="667">
      <c r="B333" s="509">
        <f>B332+1</f>
        <v/>
      </c>
      <c r="C333" s="510" t="inlineStr">
        <is>
          <t>21451c</t>
        </is>
      </c>
      <c r="D333" s="511" t="n">
        <v>21451</v>
      </c>
      <c r="E333" s="511">
        <f>IF(D333="","",IFERROR(VLOOKUP(D333,CCN_Library!$A$4:$B$13,2,FALSE),"NOT IN LIBRARY"))</f>
        <v/>
      </c>
      <c r="F333" s="538">
        <f>LEFT(H333,6)</f>
        <v/>
      </c>
      <c r="G333" s="513" t="inlineStr">
        <is>
          <t>E</t>
        </is>
      </c>
      <c r="H333" s="513" t="inlineStr">
        <is>
          <t>M2826300539</t>
        </is>
      </c>
      <c r="I333" s="513" t="inlineStr">
        <is>
          <t>MOTOR VEHICLE OPERATOR</t>
        </is>
      </c>
      <c r="J333" s="513" t="inlineStr">
        <is>
          <t>LCPL</t>
        </is>
      </c>
      <c r="K333" s="514" t="inlineStr">
        <is>
          <t>3531</t>
        </is>
      </c>
      <c r="L333" s="513" t="inlineStr">
        <is>
          <t>3531</t>
        </is>
      </c>
      <c r="M333" s="513" t="inlineStr">
        <is>
          <t>M</t>
        </is>
      </c>
      <c r="N333" s="513" t="inlineStr">
        <is>
          <t>E</t>
        </is>
      </c>
      <c r="O333" s="513" t="inlineStr">
        <is>
          <t>A</t>
        </is>
      </c>
      <c r="P333" s="513" t="inlineStr">
        <is>
          <t>A</t>
        </is>
      </c>
      <c r="Q333" s="515" t="n"/>
      <c r="R333" s="513" t="inlineStr">
        <is>
          <t>U</t>
        </is>
      </c>
      <c r="S333" s="513" t="inlineStr">
        <is>
          <t>M</t>
        </is>
      </c>
      <c r="T333" s="515" t="n"/>
      <c r="U333" s="1761" t="n">
        <v>0</v>
      </c>
      <c r="V333" s="1761" t="n">
        <v>1</v>
      </c>
      <c r="W333" s="1761" t="n">
        <v>0</v>
      </c>
      <c r="X333" s="1761" t="n">
        <v>0</v>
      </c>
      <c r="Y333" s="1761" t="n">
        <v>0</v>
      </c>
      <c r="Z333" s="1761" t="n">
        <v>0</v>
      </c>
      <c r="AA333" s="1761" t="n">
        <v>0</v>
      </c>
      <c r="AB333" s="1761" t="n">
        <v>0</v>
      </c>
      <c r="AC333" s="1761" t="n">
        <v>0</v>
      </c>
      <c r="AD333" s="1761" t="n">
        <v>0</v>
      </c>
      <c r="AE333" s="1761" t="n">
        <v>0</v>
      </c>
      <c r="AF333" s="1761" t="n">
        <v>0</v>
      </c>
      <c r="AG333" s="1761" t="n">
        <v>0</v>
      </c>
      <c r="AH333" s="1761" t="n">
        <v>0</v>
      </c>
      <c r="AI333" s="1761" t="n">
        <v>0</v>
      </c>
      <c r="AJ333" s="1761" t="n">
        <v>0</v>
      </c>
      <c r="AK333" s="1761" t="n">
        <v>0</v>
      </c>
      <c r="AL333" s="1761" t="n">
        <v>0</v>
      </c>
      <c r="AM333" s="1761" t="n">
        <v>0</v>
      </c>
      <c r="AN333" s="515" t="n"/>
      <c r="AO333" s="515" t="n"/>
      <c r="AP333" s="513" t="inlineStr">
        <is>
          <t>1</t>
        </is>
      </c>
      <c r="AQ333" s="513" t="inlineStr">
        <is>
          <t>A-M510</t>
        </is>
      </c>
      <c r="AR333" s="513" t="inlineStr">
        <is>
          <t>1CP</t>
        </is>
      </c>
      <c r="AS333" s="515" t="n"/>
      <c r="AT333" s="517" t="n"/>
    </row>
    <row r="334" ht="12.75" customHeight="1" s="667">
      <c r="B334" s="709">
        <f>B333+1</f>
        <v/>
      </c>
      <c r="C334" s="701" t="inlineStr">
        <is>
          <t>21451o</t>
        </is>
      </c>
      <c r="D334" s="519" t="n">
        <v>21451</v>
      </c>
      <c r="E334" s="519" t="n"/>
      <c r="F334" s="520">
        <f>LEFT(H334,6)</f>
        <v/>
      </c>
      <c r="G334" s="521" t="inlineStr">
        <is>
          <t>D</t>
        </is>
      </c>
      <c r="H334" s="521" t="inlineStr">
        <is>
          <t>M2826300459</t>
        </is>
      </c>
      <c r="I334" s="521" t="inlineStr">
        <is>
          <t>AMBULANCE DET 2</t>
        </is>
      </c>
      <c r="J334" s="522" t="n"/>
      <c r="K334" s="522" t="n"/>
      <c r="L334" s="522" t="n"/>
      <c r="M334" s="522" t="n"/>
      <c r="N334" s="522" t="n"/>
      <c r="O334" s="522" t="n"/>
      <c r="P334" s="522" t="n"/>
      <c r="Q334" s="522" t="n"/>
      <c r="R334" s="522" t="n"/>
      <c r="S334" s="522" t="n"/>
      <c r="T334" s="522" t="n"/>
      <c r="U334" s="1762" t="n">
        <v>0</v>
      </c>
      <c r="V334" s="1762" t="n">
        <v>0</v>
      </c>
      <c r="W334" s="1762" t="n">
        <v>0</v>
      </c>
      <c r="X334" s="1762" t="n">
        <v>0</v>
      </c>
      <c r="Y334" s="1762" t="n">
        <v>0</v>
      </c>
      <c r="Z334" s="1762" t="n">
        <v>0</v>
      </c>
      <c r="AA334" s="1762" t="n">
        <v>0</v>
      </c>
      <c r="AB334" s="1762" t="n">
        <v>0</v>
      </c>
      <c r="AC334" s="1762" t="n">
        <v>0</v>
      </c>
      <c r="AD334" s="1762" t="n">
        <v>0</v>
      </c>
      <c r="AE334" s="1762" t="n">
        <v>0</v>
      </c>
      <c r="AF334" s="1762" t="n">
        <v>0</v>
      </c>
      <c r="AG334" s="1762" t="n">
        <v>0</v>
      </c>
      <c r="AH334" s="1762" t="n">
        <v>0</v>
      </c>
      <c r="AI334" s="1762" t="n">
        <v>0</v>
      </c>
      <c r="AJ334" s="1762" t="n">
        <v>0</v>
      </c>
      <c r="AK334" s="1762" t="n">
        <v>0</v>
      </c>
      <c r="AL334" s="1762" t="n">
        <v>0</v>
      </c>
      <c r="AM334" s="1762" t="n">
        <v>0</v>
      </c>
      <c r="AN334" s="522" t="n"/>
      <c r="AO334" s="522" t="n"/>
      <c r="AP334" s="522" t="n"/>
      <c r="AQ334" s="522" t="n"/>
      <c r="AR334" s="522" t="n"/>
      <c r="AS334" s="522" t="n"/>
      <c r="AT334" s="524" t="n"/>
    </row>
    <row r="335" ht="12.75" customHeight="1" s="667">
      <c r="B335" s="509">
        <f>B334+1</f>
        <v/>
      </c>
      <c r="C335" s="510" t="inlineStr">
        <is>
          <t>21451c</t>
        </is>
      </c>
      <c r="D335" s="511" t="n">
        <v>21451</v>
      </c>
      <c r="E335" s="511">
        <f>IF(D335="","",IFERROR(VLOOKUP(D335,CCN_Library!$A$4:$B$13,2,FALSE),"NOT IN LIBRARY"))</f>
        <v/>
      </c>
      <c r="F335" s="538">
        <f>LEFT(H335,6)</f>
        <v/>
      </c>
      <c r="G335" s="513" t="inlineStr">
        <is>
          <t>E</t>
        </is>
      </c>
      <c r="H335" s="513" t="inlineStr">
        <is>
          <t>M2826300654</t>
        </is>
      </c>
      <c r="I335" s="513" t="inlineStr">
        <is>
          <t>FLD MED TECH</t>
        </is>
      </c>
      <c r="J335" s="513" t="inlineStr">
        <is>
          <t>HM2</t>
        </is>
      </c>
      <c r="K335" s="514" t="inlineStr">
        <is>
          <t>L03A</t>
        </is>
      </c>
      <c r="L335" s="513" t="inlineStr">
        <is>
          <t>L03A</t>
        </is>
      </c>
      <c r="M335" s="513" t="inlineStr">
        <is>
          <t>N</t>
        </is>
      </c>
      <c r="N335" s="513" t="inlineStr">
        <is>
          <t>E</t>
        </is>
      </c>
      <c r="O335" s="513" t="inlineStr">
        <is>
          <t>A</t>
        </is>
      </c>
      <c r="P335" s="513" t="inlineStr">
        <is>
          <t>A</t>
        </is>
      </c>
      <c r="Q335" s="515" t="n"/>
      <c r="R335" s="513" t="inlineStr">
        <is>
          <t>U</t>
        </is>
      </c>
      <c r="S335" s="513" t="inlineStr">
        <is>
          <t>C</t>
        </is>
      </c>
      <c r="T335" s="515" t="n"/>
      <c r="U335" s="1761" t="n">
        <v>0</v>
      </c>
      <c r="V335" s="1761" t="n">
        <v>0</v>
      </c>
      <c r="W335" s="1761" t="n">
        <v>0</v>
      </c>
      <c r="X335" s="1761" t="n">
        <v>0</v>
      </c>
      <c r="Y335" s="1761" t="n">
        <v>0</v>
      </c>
      <c r="Z335" s="1761" t="n">
        <v>0</v>
      </c>
      <c r="AA335" s="1761" t="n">
        <v>1</v>
      </c>
      <c r="AB335" s="1761" t="n">
        <v>0</v>
      </c>
      <c r="AC335" s="1761" t="n">
        <v>0</v>
      </c>
      <c r="AD335" s="1761" t="n">
        <v>0</v>
      </c>
      <c r="AE335" s="1761" t="n">
        <v>0</v>
      </c>
      <c r="AF335" s="1761" t="n">
        <v>0</v>
      </c>
      <c r="AG335" s="1761" t="n">
        <v>0</v>
      </c>
      <c r="AH335" s="1761" t="n">
        <v>0</v>
      </c>
      <c r="AI335" s="1761" t="n">
        <v>0</v>
      </c>
      <c r="AJ335" s="1761" t="n">
        <v>0</v>
      </c>
      <c r="AK335" s="1761" t="n">
        <v>0</v>
      </c>
      <c r="AL335" s="1761" t="n">
        <v>0</v>
      </c>
      <c r="AM335" s="1761" t="n">
        <v>0</v>
      </c>
      <c r="AN335" s="515" t="n"/>
      <c r="AO335" s="515" t="n"/>
      <c r="AP335" s="513" t="inlineStr">
        <is>
          <t>1</t>
        </is>
      </c>
      <c r="AQ335" s="513" t="inlineStr">
        <is>
          <t>A-M510</t>
        </is>
      </c>
      <c r="AR335" s="513" t="inlineStr">
        <is>
          <t>1CP</t>
        </is>
      </c>
      <c r="AS335" s="515" t="n"/>
      <c r="AT335" s="517" t="n"/>
    </row>
    <row r="336" ht="12.75" customHeight="1" s="667">
      <c r="B336" s="509">
        <f>B335+1</f>
        <v/>
      </c>
      <c r="C336" s="510" t="inlineStr">
        <is>
          <t>21451c</t>
        </is>
      </c>
      <c r="D336" s="511" t="n">
        <v>21451</v>
      </c>
      <c r="E336" s="511">
        <f>IF(D336="","",IFERROR(VLOOKUP(D336,CCN_Library!$A$4:$B$13,2,FALSE),"NOT IN LIBRARY"))</f>
        <v/>
      </c>
      <c r="F336" s="538">
        <f>LEFT(H336,6)</f>
        <v/>
      </c>
      <c r="G336" s="513" t="inlineStr">
        <is>
          <t>E</t>
        </is>
      </c>
      <c r="H336" s="513" t="inlineStr">
        <is>
          <t>M2826300461</t>
        </is>
      </c>
      <c r="I336" s="513" t="inlineStr">
        <is>
          <t>FLD MED TECH</t>
        </is>
      </c>
      <c r="J336" s="513" t="inlineStr">
        <is>
          <t>HN</t>
        </is>
      </c>
      <c r="K336" s="514" t="inlineStr">
        <is>
          <t>L03A</t>
        </is>
      </c>
      <c r="L336" s="513" t="inlineStr">
        <is>
          <t>L03A</t>
        </is>
      </c>
      <c r="M336" s="513" t="inlineStr">
        <is>
          <t>N</t>
        </is>
      </c>
      <c r="N336" s="513" t="inlineStr">
        <is>
          <t>E</t>
        </is>
      </c>
      <c r="O336" s="513" t="inlineStr">
        <is>
          <t>A</t>
        </is>
      </c>
      <c r="P336" s="513" t="inlineStr">
        <is>
          <t>A</t>
        </is>
      </c>
      <c r="Q336" s="515" t="n"/>
      <c r="R336" s="513" t="inlineStr">
        <is>
          <t>U</t>
        </is>
      </c>
      <c r="S336" s="513" t="inlineStr">
        <is>
          <t>C</t>
        </is>
      </c>
      <c r="T336" s="515" t="n"/>
      <c r="U336" s="1761" t="n">
        <v>0</v>
      </c>
      <c r="V336" s="1761" t="n">
        <v>0</v>
      </c>
      <c r="W336" s="1761" t="n">
        <v>0</v>
      </c>
      <c r="X336" s="1761" t="n">
        <v>0</v>
      </c>
      <c r="Y336" s="1761" t="n">
        <v>0</v>
      </c>
      <c r="Z336" s="1761" t="n">
        <v>0</v>
      </c>
      <c r="AA336" s="1761" t="n">
        <v>1</v>
      </c>
      <c r="AB336" s="1761" t="n">
        <v>0</v>
      </c>
      <c r="AC336" s="1761" t="n">
        <v>0</v>
      </c>
      <c r="AD336" s="1761" t="n">
        <v>0</v>
      </c>
      <c r="AE336" s="1761" t="n">
        <v>0</v>
      </c>
      <c r="AF336" s="1761" t="n">
        <v>0</v>
      </c>
      <c r="AG336" s="1761" t="n">
        <v>0</v>
      </c>
      <c r="AH336" s="1761" t="n">
        <v>0</v>
      </c>
      <c r="AI336" s="1761" t="n">
        <v>0</v>
      </c>
      <c r="AJ336" s="1761" t="n">
        <v>0</v>
      </c>
      <c r="AK336" s="1761" t="n">
        <v>0</v>
      </c>
      <c r="AL336" s="1761" t="n">
        <v>0</v>
      </c>
      <c r="AM336" s="1761" t="n">
        <v>0</v>
      </c>
      <c r="AN336" s="513" t="inlineStr">
        <is>
          <t>MT</t>
        </is>
      </c>
      <c r="AO336" s="513" t="inlineStr">
        <is>
          <t>M29491</t>
        </is>
      </c>
      <c r="AP336" s="513" t="inlineStr">
        <is>
          <t>1</t>
        </is>
      </c>
      <c r="AQ336" s="513" t="inlineStr">
        <is>
          <t>A-M510</t>
        </is>
      </c>
      <c r="AR336" s="513" t="inlineStr">
        <is>
          <t>1CV</t>
        </is>
      </c>
      <c r="AS336" s="515" t="n"/>
      <c r="AT336" s="517" t="n"/>
    </row>
    <row r="337" ht="12.75" customHeight="1" s="667">
      <c r="B337" s="509">
        <f>B336+1</f>
        <v/>
      </c>
      <c r="C337" s="510" t="inlineStr">
        <is>
          <t>21451c</t>
        </is>
      </c>
      <c r="D337" s="511" t="n">
        <v>21451</v>
      </c>
      <c r="E337" s="511">
        <f>IF(D337="","",IFERROR(VLOOKUP(D337,CCN_Library!$A$4:$B$13,2,FALSE),"NOT IN LIBRARY"))</f>
        <v/>
      </c>
      <c r="F337" s="538">
        <f>LEFT(H337,6)</f>
        <v/>
      </c>
      <c r="G337" s="513" t="inlineStr">
        <is>
          <t>E</t>
        </is>
      </c>
      <c r="H337" s="513" t="inlineStr">
        <is>
          <t>M2826300540</t>
        </is>
      </c>
      <c r="I337" s="513" t="inlineStr">
        <is>
          <t>MOTOR VEHICLE OPERATOR</t>
        </is>
      </c>
      <c r="J337" s="513" t="inlineStr">
        <is>
          <t>LCPL</t>
        </is>
      </c>
      <c r="K337" s="514" t="inlineStr">
        <is>
          <t>3531</t>
        </is>
      </c>
      <c r="L337" s="513" t="inlineStr">
        <is>
          <t>3531</t>
        </is>
      </c>
      <c r="M337" s="513" t="inlineStr">
        <is>
          <t>M</t>
        </is>
      </c>
      <c r="N337" s="513" t="inlineStr">
        <is>
          <t>E</t>
        </is>
      </c>
      <c r="O337" s="513" t="inlineStr">
        <is>
          <t>A</t>
        </is>
      </c>
      <c r="P337" s="513" t="inlineStr">
        <is>
          <t>A</t>
        </is>
      </c>
      <c r="Q337" s="515" t="n"/>
      <c r="R337" s="513" t="inlineStr">
        <is>
          <t>U</t>
        </is>
      </c>
      <c r="S337" s="513" t="inlineStr">
        <is>
          <t>M</t>
        </is>
      </c>
      <c r="T337" s="515" t="n"/>
      <c r="U337" s="1761" t="n">
        <v>0</v>
      </c>
      <c r="V337" s="1761" t="n">
        <v>1</v>
      </c>
      <c r="W337" s="1761" t="n">
        <v>0</v>
      </c>
      <c r="X337" s="1761" t="n">
        <v>0</v>
      </c>
      <c r="Y337" s="1761" t="n">
        <v>0</v>
      </c>
      <c r="Z337" s="1761" t="n">
        <v>0</v>
      </c>
      <c r="AA337" s="1761" t="n">
        <v>0</v>
      </c>
      <c r="AB337" s="1761" t="n">
        <v>0</v>
      </c>
      <c r="AC337" s="1761" t="n">
        <v>0</v>
      </c>
      <c r="AD337" s="1761" t="n">
        <v>0</v>
      </c>
      <c r="AE337" s="1761" t="n">
        <v>0</v>
      </c>
      <c r="AF337" s="1761" t="n">
        <v>0</v>
      </c>
      <c r="AG337" s="1761" t="n">
        <v>0</v>
      </c>
      <c r="AH337" s="1761" t="n">
        <v>0</v>
      </c>
      <c r="AI337" s="1761" t="n">
        <v>0</v>
      </c>
      <c r="AJ337" s="1761" t="n">
        <v>0</v>
      </c>
      <c r="AK337" s="1761" t="n">
        <v>0</v>
      </c>
      <c r="AL337" s="1761" t="n">
        <v>0</v>
      </c>
      <c r="AM337" s="1761" t="n">
        <v>0</v>
      </c>
      <c r="AN337" s="515" t="n"/>
      <c r="AO337" s="515" t="n"/>
      <c r="AP337" s="513" t="inlineStr">
        <is>
          <t>1</t>
        </is>
      </c>
      <c r="AQ337" s="513" t="inlineStr">
        <is>
          <t>A-M510</t>
        </is>
      </c>
      <c r="AR337" s="513" t="inlineStr">
        <is>
          <t>1CP</t>
        </is>
      </c>
      <c r="AS337" s="515" t="n"/>
      <c r="AT337" s="517" t="n"/>
    </row>
    <row r="338" ht="12.75" customHeight="1" s="667">
      <c r="B338" s="509">
        <f>B337+1</f>
        <v/>
      </c>
      <c r="C338" s="510" t="inlineStr">
        <is>
          <t>21451c</t>
        </is>
      </c>
      <c r="D338" s="511" t="n">
        <v>21451</v>
      </c>
      <c r="E338" s="511">
        <f>IF(D338="","",IFERROR(VLOOKUP(D338,CCN_Library!$A$4:$B$13,2,FALSE),"NOT IN LIBRARY"))</f>
        <v/>
      </c>
      <c r="F338" s="538">
        <f>LEFT(H338,6)</f>
        <v/>
      </c>
      <c r="G338" s="513" t="inlineStr">
        <is>
          <t>E</t>
        </is>
      </c>
      <c r="H338" s="513" t="inlineStr">
        <is>
          <t>M2826300541</t>
        </is>
      </c>
      <c r="I338" s="513" t="inlineStr">
        <is>
          <t>MOTOR VEHICLE OPERATOR</t>
        </is>
      </c>
      <c r="J338" s="513" t="inlineStr">
        <is>
          <t>LCPL</t>
        </is>
      </c>
      <c r="K338" s="514" t="inlineStr">
        <is>
          <t>3531</t>
        </is>
      </c>
      <c r="L338" s="513" t="inlineStr">
        <is>
          <t>3531</t>
        </is>
      </c>
      <c r="M338" s="513" t="inlineStr">
        <is>
          <t>M</t>
        </is>
      </c>
      <c r="N338" s="513" t="inlineStr">
        <is>
          <t>E</t>
        </is>
      </c>
      <c r="O338" s="513" t="inlineStr">
        <is>
          <t>A</t>
        </is>
      </c>
      <c r="P338" s="513" t="inlineStr">
        <is>
          <t>A</t>
        </is>
      </c>
      <c r="Q338" s="515" t="n"/>
      <c r="R338" s="513" t="inlineStr">
        <is>
          <t>U</t>
        </is>
      </c>
      <c r="S338" s="513" t="inlineStr">
        <is>
          <t>M</t>
        </is>
      </c>
      <c r="T338" s="515" t="n"/>
      <c r="U338" s="1761" t="n">
        <v>0</v>
      </c>
      <c r="V338" s="1761" t="n">
        <v>1</v>
      </c>
      <c r="W338" s="1761" t="n">
        <v>0</v>
      </c>
      <c r="X338" s="1761" t="n">
        <v>0</v>
      </c>
      <c r="Y338" s="1761" t="n">
        <v>0</v>
      </c>
      <c r="Z338" s="1761" t="n">
        <v>0</v>
      </c>
      <c r="AA338" s="1761" t="n">
        <v>0</v>
      </c>
      <c r="AB338" s="1761" t="n">
        <v>0</v>
      </c>
      <c r="AC338" s="1761" t="n">
        <v>0</v>
      </c>
      <c r="AD338" s="1761" t="n">
        <v>0</v>
      </c>
      <c r="AE338" s="1761" t="n">
        <v>0</v>
      </c>
      <c r="AF338" s="1761" t="n">
        <v>0</v>
      </c>
      <c r="AG338" s="1761" t="n">
        <v>0</v>
      </c>
      <c r="AH338" s="1761" t="n">
        <v>0</v>
      </c>
      <c r="AI338" s="1761" t="n">
        <v>0</v>
      </c>
      <c r="AJ338" s="1761" t="n">
        <v>0</v>
      </c>
      <c r="AK338" s="1761" t="n">
        <v>0</v>
      </c>
      <c r="AL338" s="1761" t="n">
        <v>0</v>
      </c>
      <c r="AM338" s="1761" t="n">
        <v>0</v>
      </c>
      <c r="AN338" s="515" t="n"/>
      <c r="AO338" s="515" t="n"/>
      <c r="AP338" s="513" t="inlineStr">
        <is>
          <t>1</t>
        </is>
      </c>
      <c r="AQ338" s="513" t="inlineStr">
        <is>
          <t>A-M510</t>
        </is>
      </c>
      <c r="AR338" s="513" t="inlineStr">
        <is>
          <t>1CP</t>
        </is>
      </c>
      <c r="AS338" s="515" t="n"/>
      <c r="AT338" s="517" t="n"/>
    </row>
    <row r="339" ht="12.75" customHeight="1" s="667">
      <c r="B339" s="509">
        <f>B338+1</f>
        <v/>
      </c>
      <c r="C339" s="510" t="inlineStr">
        <is>
          <t>21451c</t>
        </is>
      </c>
      <c r="D339" s="511" t="n">
        <v>21451</v>
      </c>
      <c r="E339" s="511">
        <f>IF(D339="","",IFERROR(VLOOKUP(D339,CCN_Library!$A$4:$B$13,2,FALSE),"NOT IN LIBRARY"))</f>
        <v/>
      </c>
      <c r="F339" s="538">
        <f>LEFT(H339,6)</f>
        <v/>
      </c>
      <c r="G339" s="513" t="inlineStr">
        <is>
          <t>E</t>
        </is>
      </c>
      <c r="H339" s="513" t="inlineStr">
        <is>
          <t>M2826300542</t>
        </is>
      </c>
      <c r="I339" s="513" t="inlineStr">
        <is>
          <t>MOTOR VEHICLE OPERATOR</t>
        </is>
      </c>
      <c r="J339" s="513" t="inlineStr">
        <is>
          <t>LCPL</t>
        </is>
      </c>
      <c r="K339" s="514" t="inlineStr">
        <is>
          <t>3531</t>
        </is>
      </c>
      <c r="L339" s="513" t="inlineStr">
        <is>
          <t>3531</t>
        </is>
      </c>
      <c r="M339" s="513" t="inlineStr">
        <is>
          <t>M</t>
        </is>
      </c>
      <c r="N339" s="513" t="inlineStr">
        <is>
          <t>E</t>
        </is>
      </c>
      <c r="O339" s="513" t="inlineStr">
        <is>
          <t>A</t>
        </is>
      </c>
      <c r="P339" s="513" t="inlineStr">
        <is>
          <t>A</t>
        </is>
      </c>
      <c r="Q339" s="515" t="n"/>
      <c r="R339" s="513" t="inlineStr">
        <is>
          <t>U</t>
        </is>
      </c>
      <c r="S339" s="513" t="inlineStr">
        <is>
          <t>M</t>
        </is>
      </c>
      <c r="T339" s="515" t="n"/>
      <c r="U339" s="1761" t="n">
        <v>0</v>
      </c>
      <c r="V339" s="1761" t="n">
        <v>1</v>
      </c>
      <c r="W339" s="1761" t="n">
        <v>0</v>
      </c>
      <c r="X339" s="1761" t="n">
        <v>0</v>
      </c>
      <c r="Y339" s="1761" t="n">
        <v>0</v>
      </c>
      <c r="Z339" s="1761" t="n">
        <v>0</v>
      </c>
      <c r="AA339" s="1761" t="n">
        <v>0</v>
      </c>
      <c r="AB339" s="1761" t="n">
        <v>0</v>
      </c>
      <c r="AC339" s="1761" t="n">
        <v>0</v>
      </c>
      <c r="AD339" s="1761" t="n">
        <v>0</v>
      </c>
      <c r="AE339" s="1761" t="n">
        <v>0</v>
      </c>
      <c r="AF339" s="1761" t="n">
        <v>0</v>
      </c>
      <c r="AG339" s="1761" t="n">
        <v>0</v>
      </c>
      <c r="AH339" s="1761" t="n">
        <v>0</v>
      </c>
      <c r="AI339" s="1761" t="n">
        <v>0</v>
      </c>
      <c r="AJ339" s="1761" t="n">
        <v>0</v>
      </c>
      <c r="AK339" s="1761" t="n">
        <v>0</v>
      </c>
      <c r="AL339" s="1761" t="n">
        <v>0</v>
      </c>
      <c r="AM339" s="1761" t="n">
        <v>0</v>
      </c>
      <c r="AN339" s="515" t="n"/>
      <c r="AO339" s="515" t="n"/>
      <c r="AP339" s="513" t="inlineStr">
        <is>
          <t>1</t>
        </is>
      </c>
      <c r="AQ339" s="513" t="inlineStr">
        <is>
          <t>A-M510</t>
        </is>
      </c>
      <c r="AR339" s="513" t="inlineStr">
        <is>
          <t>1CP</t>
        </is>
      </c>
      <c r="AS339" s="515" t="n"/>
      <c r="AT339" s="517" t="n"/>
    </row>
    <row r="340" ht="12.75" customHeight="1" s="667">
      <c r="B340" s="509">
        <f>B339+1</f>
        <v/>
      </c>
      <c r="C340" s="510" t="inlineStr">
        <is>
          <t>21451c</t>
        </is>
      </c>
      <c r="D340" s="511" t="n">
        <v>21451</v>
      </c>
      <c r="E340" s="511">
        <f>IF(D340="","",IFERROR(VLOOKUP(D340,CCN_Library!$A$4:$B$13,2,FALSE),"NOT IN LIBRARY"))</f>
        <v/>
      </c>
      <c r="F340" s="538">
        <f>LEFT(H340,6)</f>
        <v/>
      </c>
      <c r="G340" s="513" t="inlineStr">
        <is>
          <t>E</t>
        </is>
      </c>
      <c r="H340" s="513" t="inlineStr">
        <is>
          <t>M2826300543</t>
        </is>
      </c>
      <c r="I340" s="513" t="inlineStr">
        <is>
          <t>MOTOR VEHICLE OPERATOR</t>
        </is>
      </c>
      <c r="J340" s="513" t="inlineStr">
        <is>
          <t>LCPL</t>
        </is>
      </c>
      <c r="K340" s="514" t="inlineStr">
        <is>
          <t>3531</t>
        </is>
      </c>
      <c r="L340" s="513" t="inlineStr">
        <is>
          <t>3531</t>
        </is>
      </c>
      <c r="M340" s="513" t="inlineStr">
        <is>
          <t>M</t>
        </is>
      </c>
      <c r="N340" s="513" t="inlineStr">
        <is>
          <t>E</t>
        </is>
      </c>
      <c r="O340" s="513" t="inlineStr">
        <is>
          <t>A</t>
        </is>
      </c>
      <c r="P340" s="513" t="inlineStr">
        <is>
          <t>A</t>
        </is>
      </c>
      <c r="Q340" s="515" t="n"/>
      <c r="R340" s="513" t="inlineStr">
        <is>
          <t>U</t>
        </is>
      </c>
      <c r="S340" s="513" t="inlineStr">
        <is>
          <t>M</t>
        </is>
      </c>
      <c r="T340" s="515" t="n"/>
      <c r="U340" s="1761" t="n">
        <v>0</v>
      </c>
      <c r="V340" s="1761" t="n">
        <v>1</v>
      </c>
      <c r="W340" s="1761" t="n">
        <v>0</v>
      </c>
      <c r="X340" s="1761" t="n">
        <v>0</v>
      </c>
      <c r="Y340" s="1761" t="n">
        <v>0</v>
      </c>
      <c r="Z340" s="1761" t="n">
        <v>0</v>
      </c>
      <c r="AA340" s="1761" t="n">
        <v>0</v>
      </c>
      <c r="AB340" s="1761" t="n">
        <v>0</v>
      </c>
      <c r="AC340" s="1761" t="n">
        <v>0</v>
      </c>
      <c r="AD340" s="1761" t="n">
        <v>0</v>
      </c>
      <c r="AE340" s="1761" t="n">
        <v>0</v>
      </c>
      <c r="AF340" s="1761" t="n">
        <v>0</v>
      </c>
      <c r="AG340" s="1761" t="n">
        <v>0</v>
      </c>
      <c r="AH340" s="1761" t="n">
        <v>0</v>
      </c>
      <c r="AI340" s="1761" t="n">
        <v>0</v>
      </c>
      <c r="AJ340" s="1761" t="n">
        <v>0</v>
      </c>
      <c r="AK340" s="1761" t="n">
        <v>0</v>
      </c>
      <c r="AL340" s="1761" t="n">
        <v>0</v>
      </c>
      <c r="AM340" s="1761" t="n">
        <v>0</v>
      </c>
      <c r="AN340" s="515" t="n"/>
      <c r="AO340" s="515" t="n"/>
      <c r="AP340" s="513" t="inlineStr">
        <is>
          <t>1</t>
        </is>
      </c>
      <c r="AQ340" s="513" t="inlineStr">
        <is>
          <t>A-M510</t>
        </is>
      </c>
      <c r="AR340" s="513" t="inlineStr">
        <is>
          <t>1CP</t>
        </is>
      </c>
      <c r="AS340" s="515" t="n"/>
      <c r="AT340" s="525" t="n"/>
    </row>
    <row r="341" ht="12.75" customHeight="1" s="667">
      <c r="B341" s="709">
        <f>B340+1</f>
        <v/>
      </c>
      <c r="C341" s="701" t="inlineStr">
        <is>
          <t>61073o</t>
        </is>
      </c>
      <c r="D341" s="519" t="n">
        <v>61073</v>
      </c>
      <c r="E341" s="519" t="n"/>
      <c r="F341" s="520">
        <f>LEFT(H341,6)</f>
        <v/>
      </c>
      <c r="G341" s="521" t="inlineStr">
        <is>
          <t>C</t>
        </is>
      </c>
      <c r="H341" s="521" t="inlineStr">
        <is>
          <t>M2826300552</t>
        </is>
      </c>
      <c r="I341" s="521" t="inlineStr">
        <is>
          <t>SURGICAL PLATOON 1</t>
        </is>
      </c>
      <c r="J341" s="522" t="n"/>
      <c r="K341" s="522" t="n"/>
      <c r="L341" s="522" t="n"/>
      <c r="M341" s="522" t="n"/>
      <c r="N341" s="522" t="n"/>
      <c r="O341" s="522" t="n"/>
      <c r="P341" s="522" t="n"/>
      <c r="Q341" s="522" t="n"/>
      <c r="R341" s="522" t="n"/>
      <c r="S341" s="522" t="n"/>
      <c r="T341" s="522" t="n"/>
      <c r="U341" s="1762" t="n">
        <v>0</v>
      </c>
      <c r="V341" s="1762" t="n">
        <v>0</v>
      </c>
      <c r="W341" s="1762" t="n">
        <v>0</v>
      </c>
      <c r="X341" s="1762" t="n">
        <v>0</v>
      </c>
      <c r="Y341" s="1762" t="n">
        <v>0</v>
      </c>
      <c r="Z341" s="1762" t="n">
        <v>0</v>
      </c>
      <c r="AA341" s="1762" t="n">
        <v>0</v>
      </c>
      <c r="AB341" s="1762" t="n">
        <v>0</v>
      </c>
      <c r="AC341" s="1762" t="n">
        <v>0</v>
      </c>
      <c r="AD341" s="1762" t="n">
        <v>0</v>
      </c>
      <c r="AE341" s="1762" t="n">
        <v>0</v>
      </c>
      <c r="AF341" s="1762" t="n">
        <v>0</v>
      </c>
      <c r="AG341" s="1762" t="n">
        <v>0</v>
      </c>
      <c r="AH341" s="1762" t="n">
        <v>0</v>
      </c>
      <c r="AI341" s="1762" t="n">
        <v>0</v>
      </c>
      <c r="AJ341" s="1762" t="n">
        <v>0</v>
      </c>
      <c r="AK341" s="1762" t="n">
        <v>0</v>
      </c>
      <c r="AL341" s="1762" t="n">
        <v>0</v>
      </c>
      <c r="AM341" s="1762" t="n">
        <v>0</v>
      </c>
      <c r="AN341" s="522" t="n"/>
      <c r="AO341" s="522" t="n"/>
      <c r="AP341" s="522" t="n"/>
      <c r="AQ341" s="522" t="n"/>
      <c r="AR341" s="522" t="n"/>
      <c r="AS341" s="522" t="n"/>
      <c r="AT341" s="524" t="n"/>
    </row>
    <row r="342" ht="12.75" customHeight="1" s="667">
      <c r="B342" s="709">
        <f>B341+1</f>
        <v/>
      </c>
      <c r="C342" s="701" t="inlineStr">
        <is>
          <t>61073o</t>
        </is>
      </c>
      <c r="D342" s="519" t="n">
        <v>61073</v>
      </c>
      <c r="E342" s="519" t="n"/>
      <c r="F342" s="520">
        <f>LEFT(H342,6)</f>
        <v/>
      </c>
      <c r="G342" s="521" t="inlineStr">
        <is>
          <t>D</t>
        </is>
      </c>
      <c r="H342" s="521" t="inlineStr">
        <is>
          <t>M2826300419</t>
        </is>
      </c>
      <c r="I342" s="521" t="inlineStr">
        <is>
          <t>FRSS 1</t>
        </is>
      </c>
      <c r="J342" s="522" t="n"/>
      <c r="K342" s="522" t="n"/>
      <c r="L342" s="522" t="n"/>
      <c r="M342" s="522" t="n"/>
      <c r="N342" s="522" t="n"/>
      <c r="O342" s="522" t="n"/>
      <c r="P342" s="522" t="n"/>
      <c r="Q342" s="522" t="n"/>
      <c r="R342" s="522" t="n"/>
      <c r="S342" s="522" t="n"/>
      <c r="T342" s="522" t="n"/>
      <c r="U342" s="1762" t="n">
        <v>0</v>
      </c>
      <c r="V342" s="1762" t="n">
        <v>0</v>
      </c>
      <c r="W342" s="1762" t="n">
        <v>0</v>
      </c>
      <c r="X342" s="1762" t="n">
        <v>0</v>
      </c>
      <c r="Y342" s="1762" t="n">
        <v>0</v>
      </c>
      <c r="Z342" s="1762" t="n">
        <v>0</v>
      </c>
      <c r="AA342" s="1762" t="n">
        <v>0</v>
      </c>
      <c r="AB342" s="1762" t="n">
        <v>0</v>
      </c>
      <c r="AC342" s="1762" t="n">
        <v>0</v>
      </c>
      <c r="AD342" s="1762" t="n">
        <v>0</v>
      </c>
      <c r="AE342" s="1762" t="n">
        <v>0</v>
      </c>
      <c r="AF342" s="1762" t="n">
        <v>0</v>
      </c>
      <c r="AG342" s="1762" t="n">
        <v>0</v>
      </c>
      <c r="AH342" s="1762" t="n">
        <v>0</v>
      </c>
      <c r="AI342" s="1762" t="n">
        <v>0</v>
      </c>
      <c r="AJ342" s="1762" t="n">
        <v>0</v>
      </c>
      <c r="AK342" s="1762" t="n">
        <v>0</v>
      </c>
      <c r="AL342" s="1762" t="n">
        <v>0</v>
      </c>
      <c r="AM342" s="1762" t="n">
        <v>0</v>
      </c>
      <c r="AN342" s="522" t="n"/>
      <c r="AO342" s="522" t="n"/>
      <c r="AP342" s="522" t="n"/>
      <c r="AQ342" s="522" t="n"/>
      <c r="AR342" s="522" t="n"/>
      <c r="AS342" s="522" t="n"/>
      <c r="AT342" s="524" t="n"/>
    </row>
    <row r="343" ht="12.75" customHeight="1" s="667">
      <c r="B343" s="509">
        <f>B342+1</f>
        <v/>
      </c>
      <c r="C343" s="510" t="inlineStr">
        <is>
          <t>61073o</t>
        </is>
      </c>
      <c r="D343" s="699" t="n">
        <v>61073</v>
      </c>
      <c r="E343" s="511">
        <f>IF(D343="","",IFERROR(VLOOKUP(D343,CCN_Library!$A$4:$B$13,2,FALSE),"NOT IN LIBRARY"))</f>
        <v/>
      </c>
      <c r="F343" s="538">
        <f>LEFT(H343,6)</f>
        <v/>
      </c>
      <c r="G343" s="513" t="inlineStr">
        <is>
          <t>E</t>
        </is>
      </c>
      <c r="H343" s="513" t="inlineStr">
        <is>
          <t>M2826300420</t>
        </is>
      </c>
      <c r="I343" s="513" t="inlineStr">
        <is>
          <t>GEN SGN</t>
        </is>
      </c>
      <c r="J343" s="513" t="inlineStr">
        <is>
          <t>LCDR</t>
        </is>
      </c>
      <c r="K343" s="514" t="inlineStr">
        <is>
          <t>2100</t>
        </is>
      </c>
      <c r="L343" s="513" t="inlineStr">
        <is>
          <t>2100</t>
        </is>
      </c>
      <c r="M343" s="513" t="inlineStr">
        <is>
          <t>N</t>
        </is>
      </c>
      <c r="N343" s="513" t="inlineStr">
        <is>
          <t>O</t>
        </is>
      </c>
      <c r="O343" s="513" t="inlineStr">
        <is>
          <t>A</t>
        </is>
      </c>
      <c r="P343" s="513" t="inlineStr">
        <is>
          <t>A</t>
        </is>
      </c>
      <c r="Q343" s="515" t="n"/>
      <c r="R343" s="513" t="inlineStr">
        <is>
          <t>U</t>
        </is>
      </c>
      <c r="S343" s="513" t="inlineStr">
        <is>
          <t>P</t>
        </is>
      </c>
      <c r="T343" s="515" t="n"/>
      <c r="U343" s="1761" t="n">
        <v>0</v>
      </c>
      <c r="V343" s="1761" t="n">
        <v>0</v>
      </c>
      <c r="W343" s="1761" t="n">
        <v>0</v>
      </c>
      <c r="X343" s="1761" t="n">
        <v>0</v>
      </c>
      <c r="Y343" s="1761" t="n">
        <v>0</v>
      </c>
      <c r="Z343" s="1761" t="n">
        <v>1</v>
      </c>
      <c r="AA343" s="1761" t="n">
        <v>0</v>
      </c>
      <c r="AB343" s="1761" t="n">
        <v>0</v>
      </c>
      <c r="AC343" s="1761" t="n">
        <v>0</v>
      </c>
      <c r="AD343" s="1761" t="n">
        <v>0</v>
      </c>
      <c r="AE343" s="1761" t="n">
        <v>0</v>
      </c>
      <c r="AF343" s="1761" t="n">
        <v>0</v>
      </c>
      <c r="AG343" s="1761" t="n">
        <v>0</v>
      </c>
      <c r="AH343" s="1761" t="n">
        <v>0</v>
      </c>
      <c r="AI343" s="1761" t="n">
        <v>0</v>
      </c>
      <c r="AJ343" s="1761" t="n">
        <v>0</v>
      </c>
      <c r="AK343" s="1761" t="n">
        <v>0</v>
      </c>
      <c r="AL343" s="1761" t="n">
        <v>0</v>
      </c>
      <c r="AM343" s="1761" t="n">
        <v>0</v>
      </c>
      <c r="AN343" s="515" t="n"/>
      <c r="AO343" s="515" t="n"/>
      <c r="AP343" s="513" t="inlineStr">
        <is>
          <t>1</t>
        </is>
      </c>
      <c r="AQ343" s="513" t="inlineStr">
        <is>
          <t>A-M510</t>
        </is>
      </c>
      <c r="AR343" s="513" t="inlineStr">
        <is>
          <t>1CP</t>
        </is>
      </c>
      <c r="AS343" s="515" t="n"/>
      <c r="AT343" s="517" t="n"/>
    </row>
    <row r="344" ht="12.75" customHeight="1" s="667">
      <c r="B344" s="509">
        <f>B343+1</f>
        <v/>
      </c>
      <c r="C344" s="510" t="inlineStr">
        <is>
          <t>61073o</t>
        </is>
      </c>
      <c r="D344" s="699" t="n">
        <v>61073</v>
      </c>
      <c r="E344" s="511">
        <f>IF(D344="","",IFERROR(VLOOKUP(D344,CCN_Library!$A$4:$B$13,2,FALSE),"NOT IN LIBRARY"))</f>
        <v/>
      </c>
      <c r="F344" s="538">
        <f>LEFT(H344,6)</f>
        <v/>
      </c>
      <c r="G344" s="513" t="inlineStr">
        <is>
          <t>E</t>
        </is>
      </c>
      <c r="H344" s="513" t="inlineStr">
        <is>
          <t>M2826300655</t>
        </is>
      </c>
      <c r="I344" s="513" t="inlineStr">
        <is>
          <t>ORTHOPEDIC SGN</t>
        </is>
      </c>
      <c r="J344" s="513" t="inlineStr">
        <is>
          <t>LCDR</t>
        </is>
      </c>
      <c r="K344" s="514" t="inlineStr">
        <is>
          <t>2100</t>
        </is>
      </c>
      <c r="L344" s="513" t="inlineStr">
        <is>
          <t>2100</t>
        </is>
      </c>
      <c r="M344" s="513" t="inlineStr">
        <is>
          <t>N</t>
        </is>
      </c>
      <c r="N344" s="513" t="inlineStr">
        <is>
          <t>O</t>
        </is>
      </c>
      <c r="O344" s="513" t="inlineStr">
        <is>
          <t>A</t>
        </is>
      </c>
      <c r="P344" s="513" t="inlineStr">
        <is>
          <t>A</t>
        </is>
      </c>
      <c r="Q344" s="515" t="n"/>
      <c r="R344" s="513" t="inlineStr">
        <is>
          <t>U</t>
        </is>
      </c>
      <c r="S344" s="513" t="inlineStr">
        <is>
          <t>P</t>
        </is>
      </c>
      <c r="T344" s="515" t="n"/>
      <c r="U344" s="1761" t="n">
        <v>0</v>
      </c>
      <c r="V344" s="1761" t="n">
        <v>0</v>
      </c>
      <c r="W344" s="1761" t="n">
        <v>0</v>
      </c>
      <c r="X344" s="1761" t="n">
        <v>0</v>
      </c>
      <c r="Y344" s="1761" t="n">
        <v>0</v>
      </c>
      <c r="Z344" s="1761" t="n">
        <v>1</v>
      </c>
      <c r="AA344" s="1761" t="n">
        <v>0</v>
      </c>
      <c r="AB344" s="1761" t="n">
        <v>0</v>
      </c>
      <c r="AC344" s="1761" t="n">
        <v>0</v>
      </c>
      <c r="AD344" s="1761" t="n">
        <v>0</v>
      </c>
      <c r="AE344" s="1761" t="n">
        <v>0</v>
      </c>
      <c r="AF344" s="1761" t="n">
        <v>0</v>
      </c>
      <c r="AG344" s="1761" t="n">
        <v>0</v>
      </c>
      <c r="AH344" s="1761" t="n">
        <v>0</v>
      </c>
      <c r="AI344" s="1761" t="n">
        <v>0</v>
      </c>
      <c r="AJ344" s="1761" t="n">
        <v>0</v>
      </c>
      <c r="AK344" s="1761" t="n">
        <v>0</v>
      </c>
      <c r="AL344" s="1761" t="n">
        <v>0</v>
      </c>
      <c r="AM344" s="1761" t="n">
        <v>0</v>
      </c>
      <c r="AN344" s="515" t="n"/>
      <c r="AO344" s="515" t="n"/>
      <c r="AP344" s="513" t="inlineStr">
        <is>
          <t>1</t>
        </is>
      </c>
      <c r="AQ344" s="513" t="inlineStr">
        <is>
          <t>A-M510</t>
        </is>
      </c>
      <c r="AR344" s="513" t="inlineStr">
        <is>
          <t>1CP</t>
        </is>
      </c>
      <c r="AS344" s="515" t="n"/>
      <c r="AT344" s="517" t="n"/>
    </row>
    <row r="345" ht="12.75" customHeight="1" s="667">
      <c r="B345" s="509">
        <f>B344+1</f>
        <v/>
      </c>
      <c r="C345" s="510" t="inlineStr">
        <is>
          <t>61073o</t>
        </is>
      </c>
      <c r="D345" s="699" t="n">
        <v>61073</v>
      </c>
      <c r="E345" s="511">
        <f>IF(D345="","",IFERROR(VLOOKUP(D345,CCN_Library!$A$4:$B$13,2,FALSE),"NOT IN LIBRARY"))</f>
        <v/>
      </c>
      <c r="F345" s="538">
        <f>LEFT(H345,6)</f>
        <v/>
      </c>
      <c r="G345" s="513" t="inlineStr">
        <is>
          <t>E</t>
        </is>
      </c>
      <c r="H345" s="513" t="inlineStr">
        <is>
          <t>M2826300422</t>
        </is>
      </c>
      <c r="I345" s="513" t="inlineStr">
        <is>
          <t>ANESTHESIOLOGIST</t>
        </is>
      </c>
      <c r="J345" s="513" t="inlineStr">
        <is>
          <t>LCDR</t>
        </is>
      </c>
      <c r="K345" s="514" t="inlineStr">
        <is>
          <t>2100</t>
        </is>
      </c>
      <c r="L345" s="513" t="inlineStr">
        <is>
          <t>2100</t>
        </is>
      </c>
      <c r="M345" s="513" t="inlineStr">
        <is>
          <t>N</t>
        </is>
      </c>
      <c r="N345" s="513" t="inlineStr">
        <is>
          <t>O</t>
        </is>
      </c>
      <c r="O345" s="513" t="inlineStr">
        <is>
          <t>A</t>
        </is>
      </c>
      <c r="P345" s="513" t="inlineStr">
        <is>
          <t>A</t>
        </is>
      </c>
      <c r="Q345" s="515" t="n"/>
      <c r="R345" s="513" t="inlineStr">
        <is>
          <t>U</t>
        </is>
      </c>
      <c r="S345" s="513" t="inlineStr">
        <is>
          <t>P</t>
        </is>
      </c>
      <c r="T345" s="515" t="n"/>
      <c r="U345" s="1761" t="n">
        <v>0</v>
      </c>
      <c r="V345" s="1761" t="n">
        <v>0</v>
      </c>
      <c r="W345" s="1761" t="n">
        <v>0</v>
      </c>
      <c r="X345" s="1761" t="n">
        <v>0</v>
      </c>
      <c r="Y345" s="1761" t="n">
        <v>0</v>
      </c>
      <c r="Z345" s="1761" t="n">
        <v>1</v>
      </c>
      <c r="AA345" s="1761" t="n">
        <v>0</v>
      </c>
      <c r="AB345" s="1761" t="n">
        <v>0</v>
      </c>
      <c r="AC345" s="1761" t="n">
        <v>0</v>
      </c>
      <c r="AD345" s="1761" t="n">
        <v>0</v>
      </c>
      <c r="AE345" s="1761" t="n">
        <v>0</v>
      </c>
      <c r="AF345" s="1761" t="n">
        <v>0</v>
      </c>
      <c r="AG345" s="1761" t="n">
        <v>0</v>
      </c>
      <c r="AH345" s="1761" t="n">
        <v>0</v>
      </c>
      <c r="AI345" s="1761" t="n">
        <v>0</v>
      </c>
      <c r="AJ345" s="1761" t="n">
        <v>0</v>
      </c>
      <c r="AK345" s="1761" t="n">
        <v>0</v>
      </c>
      <c r="AL345" s="1761" t="n">
        <v>0</v>
      </c>
      <c r="AM345" s="1761" t="n">
        <v>0</v>
      </c>
      <c r="AN345" s="515" t="n"/>
      <c r="AO345" s="515" t="n"/>
      <c r="AP345" s="513" t="inlineStr">
        <is>
          <t>1</t>
        </is>
      </c>
      <c r="AQ345" s="513" t="inlineStr">
        <is>
          <t>A-M510</t>
        </is>
      </c>
      <c r="AR345" s="513" t="inlineStr">
        <is>
          <t>1CP</t>
        </is>
      </c>
      <c r="AS345" s="513" t="inlineStr">
        <is>
          <t>*</t>
        </is>
      </c>
      <c r="AT345" s="517" t="n"/>
    </row>
    <row r="346" ht="12.75" customHeight="1" s="667">
      <c r="B346" s="509">
        <f>B345+1</f>
        <v/>
      </c>
      <c r="C346" s="510" t="inlineStr">
        <is>
          <t>61073o</t>
        </is>
      </c>
      <c r="D346" s="699" t="n">
        <v>61073</v>
      </c>
      <c r="E346" s="511">
        <f>IF(D346="","",IFERROR(VLOOKUP(D346,CCN_Library!$A$4:$B$13,2,FALSE),"NOT IN LIBRARY"))</f>
        <v/>
      </c>
      <c r="F346" s="538">
        <f>LEFT(H346,6)</f>
        <v/>
      </c>
      <c r="G346" s="513" t="inlineStr">
        <is>
          <t>E</t>
        </is>
      </c>
      <c r="H346" s="513" t="inlineStr">
        <is>
          <t>M2826300656</t>
        </is>
      </c>
      <c r="I346" s="513" t="inlineStr">
        <is>
          <t>CC NRS</t>
        </is>
      </c>
      <c r="J346" s="513" t="inlineStr">
        <is>
          <t>LT</t>
        </is>
      </c>
      <c r="K346" s="514" t="inlineStr">
        <is>
          <t>2900</t>
        </is>
      </c>
      <c r="L346" s="513" t="inlineStr">
        <is>
          <t>2900</t>
        </is>
      </c>
      <c r="M346" s="513" t="inlineStr">
        <is>
          <t>N</t>
        </is>
      </c>
      <c r="N346" s="513" t="inlineStr">
        <is>
          <t>O</t>
        </is>
      </c>
      <c r="O346" s="513" t="inlineStr">
        <is>
          <t>A</t>
        </is>
      </c>
      <c r="P346" s="513" t="inlineStr">
        <is>
          <t>A</t>
        </is>
      </c>
      <c r="Q346" s="515" t="n"/>
      <c r="R346" s="513" t="inlineStr">
        <is>
          <t>U</t>
        </is>
      </c>
      <c r="S346" s="513" t="inlineStr">
        <is>
          <t>P</t>
        </is>
      </c>
      <c r="T346" s="515" t="n"/>
      <c r="U346" s="1761" t="n">
        <v>0</v>
      </c>
      <c r="V346" s="1761" t="n">
        <v>0</v>
      </c>
      <c r="W346" s="1761" t="n">
        <v>0</v>
      </c>
      <c r="X346" s="1761" t="n">
        <v>0</v>
      </c>
      <c r="Y346" s="1761" t="n">
        <v>0</v>
      </c>
      <c r="Z346" s="1761" t="n">
        <v>1</v>
      </c>
      <c r="AA346" s="1761" t="n">
        <v>0</v>
      </c>
      <c r="AB346" s="1761" t="n">
        <v>0</v>
      </c>
      <c r="AC346" s="1761" t="n">
        <v>0</v>
      </c>
      <c r="AD346" s="1761" t="n">
        <v>0</v>
      </c>
      <c r="AE346" s="1761" t="n">
        <v>0</v>
      </c>
      <c r="AF346" s="1761" t="n">
        <v>0</v>
      </c>
      <c r="AG346" s="1761" t="n">
        <v>0</v>
      </c>
      <c r="AH346" s="1761" t="n">
        <v>0</v>
      </c>
      <c r="AI346" s="1761" t="n">
        <v>0</v>
      </c>
      <c r="AJ346" s="1761" t="n">
        <v>0</v>
      </c>
      <c r="AK346" s="1761" t="n">
        <v>0</v>
      </c>
      <c r="AL346" s="1761" t="n">
        <v>0</v>
      </c>
      <c r="AM346" s="1761" t="n">
        <v>0</v>
      </c>
      <c r="AN346" s="515" t="n"/>
      <c r="AO346" s="515" t="n"/>
      <c r="AP346" s="513" t="inlineStr">
        <is>
          <t>1</t>
        </is>
      </c>
      <c r="AQ346" s="513" t="inlineStr">
        <is>
          <t>A-M510</t>
        </is>
      </c>
      <c r="AR346" s="513" t="inlineStr">
        <is>
          <t>1CP</t>
        </is>
      </c>
      <c r="AS346" s="515" t="n"/>
      <c r="AT346" s="525" t="n"/>
    </row>
    <row r="347" ht="12.75" customHeight="1" s="667">
      <c r="B347" s="509">
        <f>B346+1</f>
        <v/>
      </c>
      <c r="C347" s="510" t="inlineStr">
        <is>
          <t>61073o</t>
        </is>
      </c>
      <c r="D347" s="699" t="n">
        <v>61073</v>
      </c>
      <c r="E347" s="511">
        <f>IF(D347="","",IFERROR(VLOOKUP(D347,CCN_Library!$A$4:$B$13,2,FALSE),"NOT IN LIBRARY"))</f>
        <v/>
      </c>
      <c r="F347" s="538">
        <f>LEFT(H347,6)</f>
        <v/>
      </c>
      <c r="G347" s="513" t="inlineStr">
        <is>
          <t>E</t>
        </is>
      </c>
      <c r="H347" s="513" t="inlineStr">
        <is>
          <t>M2826300424</t>
        </is>
      </c>
      <c r="I347" s="513" t="inlineStr">
        <is>
          <t>SURFACE IDC</t>
        </is>
      </c>
      <c r="J347" s="513" t="inlineStr">
        <is>
          <t>HM1</t>
        </is>
      </c>
      <c r="K347" s="514" t="inlineStr">
        <is>
          <t>L10A</t>
        </is>
      </c>
      <c r="L347" s="513" t="inlineStr">
        <is>
          <t>L03A</t>
        </is>
      </c>
      <c r="M347" s="513" t="inlineStr">
        <is>
          <t>N</t>
        </is>
      </c>
      <c r="N347" s="513" t="inlineStr">
        <is>
          <t>E</t>
        </is>
      </c>
      <c r="O347" s="513" t="inlineStr">
        <is>
          <t>A</t>
        </is>
      </c>
      <c r="P347" s="513" t="inlineStr">
        <is>
          <t>A</t>
        </is>
      </c>
      <c r="Q347" s="515" t="n"/>
      <c r="R347" s="513" t="inlineStr">
        <is>
          <t>U</t>
        </is>
      </c>
      <c r="S347" s="513" t="inlineStr">
        <is>
          <t>P</t>
        </is>
      </c>
      <c r="T347" s="515" t="n"/>
      <c r="U347" s="1761" t="n">
        <v>0</v>
      </c>
      <c r="V347" s="1761" t="n">
        <v>0</v>
      </c>
      <c r="W347" s="1761" t="n">
        <v>0</v>
      </c>
      <c r="X347" s="1761" t="n">
        <v>0</v>
      </c>
      <c r="Y347" s="1761" t="n">
        <v>0</v>
      </c>
      <c r="Z347" s="1761" t="n">
        <v>0</v>
      </c>
      <c r="AA347" s="1761" t="n">
        <v>1</v>
      </c>
      <c r="AB347" s="1761" t="n">
        <v>0</v>
      </c>
      <c r="AC347" s="1761" t="n">
        <v>0</v>
      </c>
      <c r="AD347" s="1761" t="n">
        <v>0</v>
      </c>
      <c r="AE347" s="1761" t="n">
        <v>0</v>
      </c>
      <c r="AF347" s="1761" t="n">
        <v>0</v>
      </c>
      <c r="AG347" s="1761" t="n">
        <v>0</v>
      </c>
      <c r="AH347" s="1761" t="n">
        <v>0</v>
      </c>
      <c r="AI347" s="1761" t="n">
        <v>0</v>
      </c>
      <c r="AJ347" s="1761" t="n">
        <v>0</v>
      </c>
      <c r="AK347" s="1761" t="n">
        <v>0</v>
      </c>
      <c r="AL347" s="1761" t="n">
        <v>0</v>
      </c>
      <c r="AM347" s="1761" t="n">
        <v>0</v>
      </c>
      <c r="AN347" s="515" t="n"/>
      <c r="AO347" s="515" t="n"/>
      <c r="AP347" s="513" t="inlineStr">
        <is>
          <t>1</t>
        </is>
      </c>
      <c r="AQ347" s="513" t="inlineStr">
        <is>
          <t>A-M510</t>
        </is>
      </c>
      <c r="AR347" s="513" t="inlineStr">
        <is>
          <t>1CP</t>
        </is>
      </c>
      <c r="AS347" s="515" t="n"/>
      <c r="AT347" s="517" t="n"/>
    </row>
    <row r="348" ht="12.75" customHeight="1" s="667">
      <c r="B348" s="509">
        <f>B347+1</f>
        <v/>
      </c>
      <c r="C348" s="510" t="inlineStr">
        <is>
          <t>61073c</t>
        </is>
      </c>
      <c r="D348" s="699" t="n">
        <v>61073</v>
      </c>
      <c r="E348" s="511">
        <f>IF(D348="","",IFERROR(VLOOKUP(D348,CCN_Library!$A$4:$B$13,2,FALSE),"NOT IN LIBRARY"))</f>
        <v/>
      </c>
      <c r="F348" s="538">
        <f>LEFT(H348,6)</f>
        <v/>
      </c>
      <c r="G348" s="513" t="inlineStr">
        <is>
          <t>E</t>
        </is>
      </c>
      <c r="H348" s="513" t="inlineStr">
        <is>
          <t>M2826300425</t>
        </is>
      </c>
      <c r="I348" s="513" t="inlineStr">
        <is>
          <t>SURG TECH</t>
        </is>
      </c>
      <c r="J348" s="513" t="inlineStr">
        <is>
          <t>HM2</t>
        </is>
      </c>
      <c r="K348" s="514" t="inlineStr">
        <is>
          <t>L23A</t>
        </is>
      </c>
      <c r="L348" s="513" t="inlineStr">
        <is>
          <t>L03A</t>
        </is>
      </c>
      <c r="M348" s="513" t="inlineStr">
        <is>
          <t>N</t>
        </is>
      </c>
      <c r="N348" s="513" t="inlineStr">
        <is>
          <t>E</t>
        </is>
      </c>
      <c r="O348" s="513" t="inlineStr">
        <is>
          <t>A</t>
        </is>
      </c>
      <c r="P348" s="513" t="inlineStr">
        <is>
          <t>A</t>
        </is>
      </c>
      <c r="Q348" s="515" t="n"/>
      <c r="R348" s="513" t="inlineStr">
        <is>
          <t>U</t>
        </is>
      </c>
      <c r="S348" s="513" t="inlineStr">
        <is>
          <t>C</t>
        </is>
      </c>
      <c r="T348" s="515" t="n"/>
      <c r="U348" s="1761" t="n">
        <v>0</v>
      </c>
      <c r="V348" s="1761" t="n">
        <v>0</v>
      </c>
      <c r="W348" s="1761" t="n">
        <v>0</v>
      </c>
      <c r="X348" s="1761" t="n">
        <v>0</v>
      </c>
      <c r="Y348" s="1761" t="n">
        <v>0</v>
      </c>
      <c r="Z348" s="1761" t="n">
        <v>0</v>
      </c>
      <c r="AA348" s="1761" t="n">
        <v>1</v>
      </c>
      <c r="AB348" s="1761" t="n">
        <v>0</v>
      </c>
      <c r="AC348" s="1761" t="n">
        <v>0</v>
      </c>
      <c r="AD348" s="1761" t="n">
        <v>0</v>
      </c>
      <c r="AE348" s="1761" t="n">
        <v>0</v>
      </c>
      <c r="AF348" s="1761" t="n">
        <v>0</v>
      </c>
      <c r="AG348" s="1761" t="n">
        <v>0</v>
      </c>
      <c r="AH348" s="1761" t="n">
        <v>0</v>
      </c>
      <c r="AI348" s="1761" t="n">
        <v>0</v>
      </c>
      <c r="AJ348" s="1761" t="n">
        <v>0</v>
      </c>
      <c r="AK348" s="1761" t="n">
        <v>0</v>
      </c>
      <c r="AL348" s="1761" t="n">
        <v>0</v>
      </c>
      <c r="AM348" s="1761" t="n">
        <v>0</v>
      </c>
      <c r="AN348" s="515" t="n"/>
      <c r="AO348" s="515" t="n"/>
      <c r="AP348" s="513" t="inlineStr">
        <is>
          <t>1</t>
        </is>
      </c>
      <c r="AQ348" s="513" t="inlineStr">
        <is>
          <t>A-M510</t>
        </is>
      </c>
      <c r="AR348" s="513" t="inlineStr">
        <is>
          <t>1CP</t>
        </is>
      </c>
      <c r="AS348" s="515" t="n"/>
      <c r="AT348" s="517" t="n"/>
    </row>
    <row r="349" ht="12.75" customHeight="1" s="667">
      <c r="B349" s="509">
        <f>B348+1</f>
        <v/>
      </c>
      <c r="C349" s="510" t="inlineStr">
        <is>
          <t>61073c</t>
        </is>
      </c>
      <c r="D349" s="699" t="n">
        <v>61073</v>
      </c>
      <c r="E349" s="511">
        <f>IF(D349="","",IFERROR(VLOOKUP(D349,CCN_Library!$A$4:$B$13,2,FALSE),"NOT IN LIBRARY"))</f>
        <v/>
      </c>
      <c r="F349" s="538">
        <f>LEFT(H349,6)</f>
        <v/>
      </c>
      <c r="G349" s="513" t="inlineStr">
        <is>
          <t>E</t>
        </is>
      </c>
      <c r="H349" s="513" t="inlineStr">
        <is>
          <t>M2826300426</t>
        </is>
      </c>
      <c r="I349" s="513" t="inlineStr">
        <is>
          <t>SURG TECH</t>
        </is>
      </c>
      <c r="J349" s="513" t="inlineStr">
        <is>
          <t>HM3</t>
        </is>
      </c>
      <c r="K349" s="514" t="inlineStr">
        <is>
          <t>L23A</t>
        </is>
      </c>
      <c r="L349" s="513" t="inlineStr">
        <is>
          <t>L03A</t>
        </is>
      </c>
      <c r="M349" s="513" t="inlineStr">
        <is>
          <t>N</t>
        </is>
      </c>
      <c r="N349" s="513" t="inlineStr">
        <is>
          <t>E</t>
        </is>
      </c>
      <c r="O349" s="513" t="inlineStr">
        <is>
          <t>A</t>
        </is>
      </c>
      <c r="P349" s="513" t="inlineStr">
        <is>
          <t>A</t>
        </is>
      </c>
      <c r="Q349" s="515" t="n"/>
      <c r="R349" s="513" t="inlineStr">
        <is>
          <t>U</t>
        </is>
      </c>
      <c r="S349" s="513" t="inlineStr">
        <is>
          <t>C</t>
        </is>
      </c>
      <c r="T349" s="515" t="n"/>
      <c r="U349" s="1761" t="n">
        <v>0</v>
      </c>
      <c r="V349" s="1761" t="n">
        <v>0</v>
      </c>
      <c r="W349" s="1761" t="n">
        <v>0</v>
      </c>
      <c r="X349" s="1761" t="n">
        <v>0</v>
      </c>
      <c r="Y349" s="1761" t="n">
        <v>0</v>
      </c>
      <c r="Z349" s="1761" t="n">
        <v>0</v>
      </c>
      <c r="AA349" s="1761" t="n">
        <v>1</v>
      </c>
      <c r="AB349" s="1761" t="n">
        <v>0</v>
      </c>
      <c r="AC349" s="1761" t="n">
        <v>0</v>
      </c>
      <c r="AD349" s="1761" t="n">
        <v>0</v>
      </c>
      <c r="AE349" s="1761" t="n">
        <v>0</v>
      </c>
      <c r="AF349" s="1761" t="n">
        <v>0</v>
      </c>
      <c r="AG349" s="1761" t="n">
        <v>0</v>
      </c>
      <c r="AH349" s="1761" t="n">
        <v>0</v>
      </c>
      <c r="AI349" s="1761" t="n">
        <v>0</v>
      </c>
      <c r="AJ349" s="1761" t="n">
        <v>0</v>
      </c>
      <c r="AK349" s="1761" t="n">
        <v>0</v>
      </c>
      <c r="AL349" s="1761" t="n">
        <v>0</v>
      </c>
      <c r="AM349" s="1761" t="n">
        <v>0</v>
      </c>
      <c r="AN349" s="515" t="n"/>
      <c r="AO349" s="515" t="n"/>
      <c r="AP349" s="513" t="inlineStr">
        <is>
          <t>1</t>
        </is>
      </c>
      <c r="AQ349" s="513" t="inlineStr">
        <is>
          <t>A-M510</t>
        </is>
      </c>
      <c r="AR349" s="513" t="inlineStr">
        <is>
          <t>1CP</t>
        </is>
      </c>
      <c r="AS349" s="515" t="n"/>
      <c r="AT349" s="517" t="n"/>
    </row>
    <row r="350" ht="12.75" customHeight="1" s="667">
      <c r="B350" s="509">
        <f>B349+1</f>
        <v/>
      </c>
      <c r="C350" s="510" t="inlineStr">
        <is>
          <t>61073c</t>
        </is>
      </c>
      <c r="D350" s="699" t="n">
        <v>61073</v>
      </c>
      <c r="E350" s="511">
        <f>IF(D350="","",IFERROR(VLOOKUP(D350,CCN_Library!$A$4:$B$13,2,FALSE),"NOT IN LIBRARY"))</f>
        <v/>
      </c>
      <c r="F350" s="538">
        <f>LEFT(H350,6)</f>
        <v/>
      </c>
      <c r="G350" s="513" t="inlineStr">
        <is>
          <t>E</t>
        </is>
      </c>
      <c r="H350" s="513" t="inlineStr">
        <is>
          <t>M2826300427</t>
        </is>
      </c>
      <c r="I350" s="513" t="inlineStr">
        <is>
          <t>FLD MED TECH</t>
        </is>
      </c>
      <c r="J350" s="513" t="inlineStr">
        <is>
          <t>HM3</t>
        </is>
      </c>
      <c r="K350" s="514" t="inlineStr">
        <is>
          <t>L03A</t>
        </is>
      </c>
      <c r="L350" s="513" t="inlineStr">
        <is>
          <t>L03A</t>
        </is>
      </c>
      <c r="M350" s="513" t="inlineStr">
        <is>
          <t>N</t>
        </is>
      </c>
      <c r="N350" s="513" t="inlineStr">
        <is>
          <t>E</t>
        </is>
      </c>
      <c r="O350" s="513" t="inlineStr">
        <is>
          <t>A</t>
        </is>
      </c>
      <c r="P350" s="513" t="inlineStr">
        <is>
          <t>A</t>
        </is>
      </c>
      <c r="Q350" s="515" t="n"/>
      <c r="R350" s="513" t="inlineStr">
        <is>
          <t>U</t>
        </is>
      </c>
      <c r="S350" s="513" t="inlineStr">
        <is>
          <t>C</t>
        </is>
      </c>
      <c r="T350" s="515" t="n"/>
      <c r="U350" s="1761" t="n">
        <v>0</v>
      </c>
      <c r="V350" s="1761" t="n">
        <v>0</v>
      </c>
      <c r="W350" s="1761" t="n">
        <v>0</v>
      </c>
      <c r="X350" s="1761" t="n">
        <v>0</v>
      </c>
      <c r="Y350" s="1761" t="n">
        <v>0</v>
      </c>
      <c r="Z350" s="1761" t="n">
        <v>0</v>
      </c>
      <c r="AA350" s="1761" t="n">
        <v>1</v>
      </c>
      <c r="AB350" s="1761" t="n">
        <v>0</v>
      </c>
      <c r="AC350" s="1761" t="n">
        <v>0</v>
      </c>
      <c r="AD350" s="1761" t="n">
        <v>0</v>
      </c>
      <c r="AE350" s="1761" t="n">
        <v>0</v>
      </c>
      <c r="AF350" s="1761" t="n">
        <v>0</v>
      </c>
      <c r="AG350" s="1761" t="n">
        <v>0</v>
      </c>
      <c r="AH350" s="1761" t="n">
        <v>0</v>
      </c>
      <c r="AI350" s="1761" t="n">
        <v>0</v>
      </c>
      <c r="AJ350" s="1761" t="n">
        <v>0</v>
      </c>
      <c r="AK350" s="1761" t="n">
        <v>0</v>
      </c>
      <c r="AL350" s="1761" t="n">
        <v>0</v>
      </c>
      <c r="AM350" s="1761" t="n">
        <v>0</v>
      </c>
      <c r="AN350" s="513" t="inlineStr">
        <is>
          <t>MT</t>
        </is>
      </c>
      <c r="AO350" s="513" t="inlineStr">
        <is>
          <t>M29491</t>
        </is>
      </c>
      <c r="AP350" s="513" t="inlineStr">
        <is>
          <t>1</t>
        </is>
      </c>
      <c r="AQ350" s="513" t="inlineStr">
        <is>
          <t>A-M510</t>
        </is>
      </c>
      <c r="AR350" s="513" t="inlineStr">
        <is>
          <t>1CV</t>
        </is>
      </c>
      <c r="AS350" s="515" t="n"/>
      <c r="AT350" s="517" t="n"/>
    </row>
    <row r="351" ht="12.75" customHeight="1" s="667">
      <c r="B351" s="709">
        <f>B350+1</f>
        <v/>
      </c>
      <c r="C351" s="701" t="inlineStr">
        <is>
          <t>61073o</t>
        </is>
      </c>
      <c r="D351" s="519" t="n">
        <v>61073</v>
      </c>
      <c r="E351" s="519" t="n"/>
      <c r="F351" s="520">
        <f>LEFT(H351,6)</f>
        <v/>
      </c>
      <c r="G351" s="521" t="inlineStr">
        <is>
          <t>D</t>
        </is>
      </c>
      <c r="H351" s="521" t="inlineStr">
        <is>
          <t>M2826300472</t>
        </is>
      </c>
      <c r="I351" s="521" t="inlineStr">
        <is>
          <t>SHOCK TRAUMA PLATOON 1</t>
        </is>
      </c>
      <c r="J351" s="522" t="n"/>
      <c r="K351" s="522" t="n"/>
      <c r="L351" s="522" t="n"/>
      <c r="M351" s="522" t="n"/>
      <c r="N351" s="522" t="n"/>
      <c r="O351" s="522" t="n"/>
      <c r="P351" s="522" t="n"/>
      <c r="Q351" s="522" t="n"/>
      <c r="R351" s="522" t="n"/>
      <c r="S351" s="522" t="n"/>
      <c r="T351" s="522" t="n"/>
      <c r="U351" s="1762" t="n">
        <v>0</v>
      </c>
      <c r="V351" s="1762" t="n">
        <v>0</v>
      </c>
      <c r="W351" s="1762" t="n">
        <v>0</v>
      </c>
      <c r="X351" s="1762" t="n">
        <v>0</v>
      </c>
      <c r="Y351" s="1762" t="n">
        <v>0</v>
      </c>
      <c r="Z351" s="1762" t="n">
        <v>0</v>
      </c>
      <c r="AA351" s="1762" t="n">
        <v>0</v>
      </c>
      <c r="AB351" s="1762" t="n">
        <v>0</v>
      </c>
      <c r="AC351" s="1762" t="n">
        <v>0</v>
      </c>
      <c r="AD351" s="1762" t="n">
        <v>0</v>
      </c>
      <c r="AE351" s="1762" t="n">
        <v>0</v>
      </c>
      <c r="AF351" s="1762" t="n">
        <v>0</v>
      </c>
      <c r="AG351" s="1762" t="n">
        <v>0</v>
      </c>
      <c r="AH351" s="1762" t="n">
        <v>0</v>
      </c>
      <c r="AI351" s="1762" t="n">
        <v>0</v>
      </c>
      <c r="AJ351" s="1762" t="n">
        <v>0</v>
      </c>
      <c r="AK351" s="1762" t="n">
        <v>0</v>
      </c>
      <c r="AL351" s="1762" t="n">
        <v>0</v>
      </c>
      <c r="AM351" s="1762" t="n">
        <v>0</v>
      </c>
      <c r="AN351" s="522" t="n"/>
      <c r="AO351" s="522" t="n"/>
      <c r="AP351" s="522" t="n"/>
      <c r="AQ351" s="522" t="n"/>
      <c r="AR351" s="522" t="n"/>
      <c r="AS351" s="522" t="n"/>
      <c r="AT351" s="524" t="n"/>
    </row>
    <row r="352" ht="12.75" customHeight="1" s="667">
      <c r="B352" s="709">
        <f>B351+1</f>
        <v/>
      </c>
      <c r="C352" s="701" t="inlineStr">
        <is>
          <t>61073o</t>
        </is>
      </c>
      <c r="D352" s="519" t="n">
        <v>61073</v>
      </c>
      <c r="E352" s="519" t="n"/>
      <c r="F352" s="520">
        <f>LEFT(H352,6)</f>
        <v/>
      </c>
      <c r="G352" s="521" t="inlineStr">
        <is>
          <t>D</t>
        </is>
      </c>
      <c r="H352" s="521" t="inlineStr">
        <is>
          <t>M2826300473</t>
        </is>
      </c>
      <c r="I352" s="521" t="inlineStr">
        <is>
          <t>STABILIZATION SECTION (A)</t>
        </is>
      </c>
      <c r="J352" s="522" t="n"/>
      <c r="K352" s="522" t="n"/>
      <c r="L352" s="522" t="n"/>
      <c r="M352" s="522" t="n"/>
      <c r="N352" s="522" t="n"/>
      <c r="O352" s="522" t="n"/>
      <c r="P352" s="522" t="n"/>
      <c r="Q352" s="522" t="n"/>
      <c r="R352" s="522" t="n"/>
      <c r="S352" s="522" t="n"/>
      <c r="T352" s="522" t="n"/>
      <c r="U352" s="1762" t="n">
        <v>0</v>
      </c>
      <c r="V352" s="1762" t="n">
        <v>0</v>
      </c>
      <c r="W352" s="1762" t="n">
        <v>0</v>
      </c>
      <c r="X352" s="1762" t="n">
        <v>0</v>
      </c>
      <c r="Y352" s="1762" t="n">
        <v>0</v>
      </c>
      <c r="Z352" s="1762" t="n">
        <v>0</v>
      </c>
      <c r="AA352" s="1762" t="n">
        <v>0</v>
      </c>
      <c r="AB352" s="1762" t="n">
        <v>0</v>
      </c>
      <c r="AC352" s="1762" t="n">
        <v>0</v>
      </c>
      <c r="AD352" s="1762" t="n">
        <v>0</v>
      </c>
      <c r="AE352" s="1762" t="n">
        <v>0</v>
      </c>
      <c r="AF352" s="1762" t="n">
        <v>0</v>
      </c>
      <c r="AG352" s="1762" t="n">
        <v>0</v>
      </c>
      <c r="AH352" s="1762" t="n">
        <v>0</v>
      </c>
      <c r="AI352" s="1762" t="n">
        <v>0</v>
      </c>
      <c r="AJ352" s="1762" t="n">
        <v>0</v>
      </c>
      <c r="AK352" s="1762" t="n">
        <v>0</v>
      </c>
      <c r="AL352" s="1762" t="n">
        <v>0</v>
      </c>
      <c r="AM352" s="1762" t="n">
        <v>0</v>
      </c>
      <c r="AN352" s="522" t="n"/>
      <c r="AO352" s="522" t="n"/>
      <c r="AP352" s="522" t="n"/>
      <c r="AQ352" s="522" t="n"/>
      <c r="AR352" s="522" t="n"/>
      <c r="AS352" s="522" t="n"/>
      <c r="AT352" s="524" t="n"/>
    </row>
    <row r="353" ht="12.75" customHeight="1" s="667">
      <c r="B353" s="509">
        <f>B352+1</f>
        <v/>
      </c>
      <c r="C353" s="510" t="inlineStr">
        <is>
          <t>61073o</t>
        </is>
      </c>
      <c r="D353" s="699" t="n">
        <v>61073</v>
      </c>
      <c r="E353" s="511">
        <f>IF(D353="","",IFERROR(VLOOKUP(D353,CCN_Library!$A$4:$B$13,2,FALSE),"NOT IN LIBRARY"))</f>
        <v/>
      </c>
      <c r="F353" s="538">
        <f>LEFT(H353,6)</f>
        <v/>
      </c>
      <c r="G353" s="513" t="inlineStr">
        <is>
          <t>E</t>
        </is>
      </c>
      <c r="H353" s="513" t="inlineStr">
        <is>
          <t>M2826300657</t>
        </is>
      </c>
      <c r="I353" s="513" t="inlineStr">
        <is>
          <t>EMERG MED SPEC</t>
        </is>
      </c>
      <c r="J353" s="513" t="inlineStr">
        <is>
          <t>LCDR</t>
        </is>
      </c>
      <c r="K353" s="514" t="inlineStr">
        <is>
          <t>2100</t>
        </is>
      </c>
      <c r="L353" s="513" t="inlineStr">
        <is>
          <t>2100</t>
        </is>
      </c>
      <c r="M353" s="513" t="inlineStr">
        <is>
          <t>N</t>
        </is>
      </c>
      <c r="N353" s="513" t="inlineStr">
        <is>
          <t>O</t>
        </is>
      </c>
      <c r="O353" s="513" t="inlineStr">
        <is>
          <t>A</t>
        </is>
      </c>
      <c r="P353" s="513" t="inlineStr">
        <is>
          <t>A</t>
        </is>
      </c>
      <c r="Q353" s="515" t="n"/>
      <c r="R353" s="513" t="inlineStr">
        <is>
          <t>U</t>
        </is>
      </c>
      <c r="S353" s="513" t="inlineStr">
        <is>
          <t>P</t>
        </is>
      </c>
      <c r="T353" s="515" t="n"/>
      <c r="U353" s="1761" t="n">
        <v>0</v>
      </c>
      <c r="V353" s="1761" t="n">
        <v>0</v>
      </c>
      <c r="W353" s="1761" t="n">
        <v>0</v>
      </c>
      <c r="X353" s="1761" t="n">
        <v>0</v>
      </c>
      <c r="Y353" s="1761" t="n">
        <v>0</v>
      </c>
      <c r="Z353" s="1761" t="n">
        <v>1</v>
      </c>
      <c r="AA353" s="1761" t="n">
        <v>0</v>
      </c>
      <c r="AB353" s="1761" t="n">
        <v>0</v>
      </c>
      <c r="AC353" s="1761" t="n">
        <v>0</v>
      </c>
      <c r="AD353" s="1761" t="n">
        <v>0</v>
      </c>
      <c r="AE353" s="1761" t="n">
        <v>0</v>
      </c>
      <c r="AF353" s="1761" t="n">
        <v>0</v>
      </c>
      <c r="AG353" s="1761" t="n">
        <v>0</v>
      </c>
      <c r="AH353" s="1761" t="n">
        <v>0</v>
      </c>
      <c r="AI353" s="1761" t="n">
        <v>0</v>
      </c>
      <c r="AJ353" s="1761" t="n">
        <v>0</v>
      </c>
      <c r="AK353" s="1761" t="n">
        <v>0</v>
      </c>
      <c r="AL353" s="1761" t="n">
        <v>0</v>
      </c>
      <c r="AM353" s="1761" t="n">
        <v>0</v>
      </c>
      <c r="AN353" s="513" t="inlineStr">
        <is>
          <t>MT</t>
        </is>
      </c>
      <c r="AO353" s="513" t="inlineStr">
        <is>
          <t>M29494</t>
        </is>
      </c>
      <c r="AP353" s="513" t="inlineStr">
        <is>
          <t>1</t>
        </is>
      </c>
      <c r="AQ353" s="513" t="inlineStr">
        <is>
          <t>A-M510</t>
        </is>
      </c>
      <c r="AR353" s="513" t="inlineStr">
        <is>
          <t>1CV</t>
        </is>
      </c>
      <c r="AS353" s="515" t="n"/>
      <c r="AT353" s="525" t="n"/>
    </row>
    <row r="354" ht="12.75" customHeight="1" s="667">
      <c r="B354" s="509">
        <f>B353+1</f>
        <v/>
      </c>
      <c r="C354" s="510" t="inlineStr">
        <is>
          <t>61073o</t>
        </is>
      </c>
      <c r="D354" s="699" t="n">
        <v>61073</v>
      </c>
      <c r="E354" s="511">
        <f>IF(D354="","",IFERROR(VLOOKUP(D354,CCN_Library!$A$4:$B$13,2,FALSE),"NOT IN LIBRARY"))</f>
        <v/>
      </c>
      <c r="F354" s="538">
        <f>LEFT(H354,6)</f>
        <v/>
      </c>
      <c r="G354" s="513" t="inlineStr">
        <is>
          <t>E</t>
        </is>
      </c>
      <c r="H354" s="513" t="inlineStr">
        <is>
          <t>M2826300658</t>
        </is>
      </c>
      <c r="I354" s="513" t="inlineStr">
        <is>
          <t>EMERG MED SPEC</t>
        </is>
      </c>
      <c r="J354" s="513" t="inlineStr">
        <is>
          <t>LCDR</t>
        </is>
      </c>
      <c r="K354" s="514" t="inlineStr">
        <is>
          <t>2100</t>
        </is>
      </c>
      <c r="L354" s="513" t="inlineStr">
        <is>
          <t>2100</t>
        </is>
      </c>
      <c r="M354" s="513" t="inlineStr">
        <is>
          <t>N</t>
        </is>
      </c>
      <c r="N354" s="513" t="inlineStr">
        <is>
          <t>O</t>
        </is>
      </c>
      <c r="O354" s="513" t="inlineStr">
        <is>
          <t>A</t>
        </is>
      </c>
      <c r="P354" s="513" t="inlineStr">
        <is>
          <t>A</t>
        </is>
      </c>
      <c r="Q354" s="515" t="n"/>
      <c r="R354" s="513" t="inlineStr">
        <is>
          <t>U</t>
        </is>
      </c>
      <c r="S354" s="513" t="inlineStr">
        <is>
          <t>P</t>
        </is>
      </c>
      <c r="T354" s="515" t="n"/>
      <c r="U354" s="1761" t="n">
        <v>0</v>
      </c>
      <c r="V354" s="1761" t="n">
        <v>0</v>
      </c>
      <c r="W354" s="1761" t="n">
        <v>0</v>
      </c>
      <c r="X354" s="1761" t="n">
        <v>0</v>
      </c>
      <c r="Y354" s="1761" t="n">
        <v>0</v>
      </c>
      <c r="Z354" s="1761" t="n">
        <v>1</v>
      </c>
      <c r="AA354" s="1761" t="n">
        <v>0</v>
      </c>
      <c r="AB354" s="1761" t="n">
        <v>0</v>
      </c>
      <c r="AC354" s="1761" t="n">
        <v>0</v>
      </c>
      <c r="AD354" s="1761" t="n">
        <v>0</v>
      </c>
      <c r="AE354" s="1761" t="n">
        <v>0</v>
      </c>
      <c r="AF354" s="1761" t="n">
        <v>0</v>
      </c>
      <c r="AG354" s="1761" t="n">
        <v>0</v>
      </c>
      <c r="AH354" s="1761" t="n">
        <v>0</v>
      </c>
      <c r="AI354" s="1761" t="n">
        <v>0</v>
      </c>
      <c r="AJ354" s="1761" t="n">
        <v>0</v>
      </c>
      <c r="AK354" s="1761" t="n">
        <v>0</v>
      </c>
      <c r="AL354" s="1761" t="n">
        <v>0</v>
      </c>
      <c r="AM354" s="1761" t="n">
        <v>0</v>
      </c>
      <c r="AN354" s="513" t="inlineStr">
        <is>
          <t>MT</t>
        </is>
      </c>
      <c r="AO354" s="513" t="inlineStr">
        <is>
          <t>M29494</t>
        </is>
      </c>
      <c r="AP354" s="513" t="inlineStr">
        <is>
          <t>1</t>
        </is>
      </c>
      <c r="AQ354" s="513" t="inlineStr">
        <is>
          <t>A-M510</t>
        </is>
      </c>
      <c r="AR354" s="513" t="inlineStr">
        <is>
          <t>1CV</t>
        </is>
      </c>
      <c r="AS354" s="515" t="n"/>
      <c r="AT354" s="517" t="n"/>
    </row>
    <row r="355" ht="12.75" customHeight="1" s="667">
      <c r="B355" s="509">
        <f>B354+1</f>
        <v/>
      </c>
      <c r="C355" s="510" t="inlineStr">
        <is>
          <t>61073o</t>
        </is>
      </c>
      <c r="D355" s="699" t="n">
        <v>61073</v>
      </c>
      <c r="E355" s="511">
        <f>IF(D355="","",IFERROR(VLOOKUP(D355,CCN_Library!$A$4:$B$13,2,FALSE),"NOT IN LIBRARY"))</f>
        <v/>
      </c>
      <c r="F355" s="538">
        <f>LEFT(H355,6)</f>
        <v/>
      </c>
      <c r="G355" s="513" t="inlineStr">
        <is>
          <t>E</t>
        </is>
      </c>
      <c r="H355" s="513" t="inlineStr">
        <is>
          <t>M2826300659</t>
        </is>
      </c>
      <c r="I355" s="513" t="inlineStr">
        <is>
          <t>PHYSICIAN ASST</t>
        </is>
      </c>
      <c r="J355" s="513" t="inlineStr">
        <is>
          <t>LT</t>
        </is>
      </c>
      <c r="K355" s="514" t="inlineStr">
        <is>
          <t>2300</t>
        </is>
      </c>
      <c r="L355" s="513" t="inlineStr">
        <is>
          <t>2300</t>
        </is>
      </c>
      <c r="M355" s="513" t="inlineStr">
        <is>
          <t>N</t>
        </is>
      </c>
      <c r="N355" s="513" t="inlineStr">
        <is>
          <t>O</t>
        </is>
      </c>
      <c r="O355" s="513" t="inlineStr">
        <is>
          <t>A</t>
        </is>
      </c>
      <c r="P355" s="513" t="inlineStr">
        <is>
          <t>A</t>
        </is>
      </c>
      <c r="Q355" s="515" t="n"/>
      <c r="R355" s="513" t="inlineStr">
        <is>
          <t>U</t>
        </is>
      </c>
      <c r="S355" s="513" t="inlineStr">
        <is>
          <t>P</t>
        </is>
      </c>
      <c r="T355" s="515" t="n"/>
      <c r="U355" s="1761" t="n">
        <v>0</v>
      </c>
      <c r="V355" s="1761" t="n">
        <v>0</v>
      </c>
      <c r="W355" s="1761" t="n">
        <v>0</v>
      </c>
      <c r="X355" s="1761" t="n">
        <v>0</v>
      </c>
      <c r="Y355" s="1761" t="n">
        <v>0</v>
      </c>
      <c r="Z355" s="1761" t="n">
        <v>1</v>
      </c>
      <c r="AA355" s="1761" t="n">
        <v>0</v>
      </c>
      <c r="AB355" s="1761" t="n">
        <v>0</v>
      </c>
      <c r="AC355" s="1761" t="n">
        <v>0</v>
      </c>
      <c r="AD355" s="1761" t="n">
        <v>0</v>
      </c>
      <c r="AE355" s="1761" t="n">
        <v>0</v>
      </c>
      <c r="AF355" s="1761" t="n">
        <v>0</v>
      </c>
      <c r="AG355" s="1761" t="n">
        <v>0</v>
      </c>
      <c r="AH355" s="1761" t="n">
        <v>0</v>
      </c>
      <c r="AI355" s="1761" t="n">
        <v>0</v>
      </c>
      <c r="AJ355" s="1761" t="n">
        <v>0</v>
      </c>
      <c r="AK355" s="1761" t="n">
        <v>0</v>
      </c>
      <c r="AL355" s="1761" t="n">
        <v>0</v>
      </c>
      <c r="AM355" s="1761" t="n">
        <v>0</v>
      </c>
      <c r="AN355" s="515" t="n"/>
      <c r="AO355" s="515" t="n"/>
      <c r="AP355" s="513" t="inlineStr">
        <is>
          <t>1</t>
        </is>
      </c>
      <c r="AQ355" s="513" t="inlineStr">
        <is>
          <t>A-M510</t>
        </is>
      </c>
      <c r="AR355" s="513" t="inlineStr">
        <is>
          <t>1CP</t>
        </is>
      </c>
      <c r="AS355" s="515" t="n"/>
      <c r="AT355" s="517" t="n"/>
    </row>
    <row r="356" ht="12.75" customHeight="1" s="667">
      <c r="B356" s="509">
        <f>B355+1</f>
        <v/>
      </c>
      <c r="C356" s="510" t="inlineStr">
        <is>
          <t>61073o</t>
        </is>
      </c>
      <c r="D356" s="699" t="n">
        <v>61073</v>
      </c>
      <c r="E356" s="511">
        <f>IF(D356="","",IFERROR(VLOOKUP(D356,CCN_Library!$A$4:$B$13,2,FALSE),"NOT IN LIBRARY"))</f>
        <v/>
      </c>
      <c r="F356" s="538">
        <f>LEFT(H356,6)</f>
        <v/>
      </c>
      <c r="G356" s="513" t="inlineStr">
        <is>
          <t>E</t>
        </is>
      </c>
      <c r="H356" s="513" t="inlineStr">
        <is>
          <t>M2826300660</t>
        </is>
      </c>
      <c r="I356" s="513" t="inlineStr">
        <is>
          <t>SURFACE IDC</t>
        </is>
      </c>
      <c r="J356" s="513" t="inlineStr">
        <is>
          <t>HMC</t>
        </is>
      </c>
      <c r="K356" s="514" t="inlineStr">
        <is>
          <t>L10A</t>
        </is>
      </c>
      <c r="L356" s="513" t="inlineStr">
        <is>
          <t>L03A</t>
        </is>
      </c>
      <c r="M356" s="513" t="inlineStr">
        <is>
          <t>N</t>
        </is>
      </c>
      <c r="N356" s="513" t="inlineStr">
        <is>
          <t>E</t>
        </is>
      </c>
      <c r="O356" s="513" t="inlineStr">
        <is>
          <t>A</t>
        </is>
      </c>
      <c r="P356" s="513" t="inlineStr">
        <is>
          <t>A</t>
        </is>
      </c>
      <c r="Q356" s="515" t="n"/>
      <c r="R356" s="513" t="inlineStr">
        <is>
          <t>U</t>
        </is>
      </c>
      <c r="S356" s="513" t="inlineStr">
        <is>
          <t>P</t>
        </is>
      </c>
      <c r="T356" s="515" t="n"/>
      <c r="U356" s="1761" t="n">
        <v>0</v>
      </c>
      <c r="V356" s="1761" t="n">
        <v>0</v>
      </c>
      <c r="W356" s="1761" t="n">
        <v>0</v>
      </c>
      <c r="X356" s="1761" t="n">
        <v>0</v>
      </c>
      <c r="Y356" s="1761" t="n">
        <v>0</v>
      </c>
      <c r="Z356" s="1761" t="n">
        <v>0</v>
      </c>
      <c r="AA356" s="1761" t="n">
        <v>1</v>
      </c>
      <c r="AB356" s="1761" t="n">
        <v>0</v>
      </c>
      <c r="AC356" s="1761" t="n">
        <v>0</v>
      </c>
      <c r="AD356" s="1761" t="n">
        <v>0</v>
      </c>
      <c r="AE356" s="1761" t="n">
        <v>0</v>
      </c>
      <c r="AF356" s="1761" t="n">
        <v>0</v>
      </c>
      <c r="AG356" s="1761" t="n">
        <v>0</v>
      </c>
      <c r="AH356" s="1761" t="n">
        <v>0</v>
      </c>
      <c r="AI356" s="1761" t="n">
        <v>0</v>
      </c>
      <c r="AJ356" s="1761" t="n">
        <v>0</v>
      </c>
      <c r="AK356" s="1761" t="n">
        <v>0</v>
      </c>
      <c r="AL356" s="1761" t="n">
        <v>0</v>
      </c>
      <c r="AM356" s="1761" t="n">
        <v>0</v>
      </c>
      <c r="AN356" s="513" t="inlineStr">
        <is>
          <t>MT</t>
        </is>
      </c>
      <c r="AO356" s="513" t="inlineStr">
        <is>
          <t>M29494</t>
        </is>
      </c>
      <c r="AP356" s="513" t="inlineStr">
        <is>
          <t>1</t>
        </is>
      </c>
      <c r="AQ356" s="513" t="inlineStr">
        <is>
          <t>A-M510</t>
        </is>
      </c>
      <c r="AR356" s="513" t="inlineStr">
        <is>
          <t>1CV</t>
        </is>
      </c>
      <c r="AS356" s="515" t="n"/>
      <c r="AT356" s="517" t="n"/>
    </row>
    <row r="357" ht="12.75" customHeight="1" s="667">
      <c r="B357" s="509">
        <f>B356+1</f>
        <v/>
      </c>
      <c r="C357" s="510" t="inlineStr">
        <is>
          <t>61073c</t>
        </is>
      </c>
      <c r="D357" s="699" t="n">
        <v>61073</v>
      </c>
      <c r="E357" s="511">
        <f>IF(D357="","",IFERROR(VLOOKUP(D357,CCN_Library!$A$4:$B$13,2,FALSE),"NOT IN LIBRARY"))</f>
        <v/>
      </c>
      <c r="F357" s="538">
        <f>LEFT(H357,6)</f>
        <v/>
      </c>
      <c r="G357" s="513" t="inlineStr">
        <is>
          <t>E</t>
        </is>
      </c>
      <c r="H357" s="513" t="inlineStr">
        <is>
          <t>M2826300478</t>
        </is>
      </c>
      <c r="I357" s="513" t="inlineStr">
        <is>
          <t>FLD MED TECH</t>
        </is>
      </c>
      <c r="J357" s="513" t="inlineStr">
        <is>
          <t>HM2</t>
        </is>
      </c>
      <c r="K357" s="514" t="inlineStr">
        <is>
          <t>L03A</t>
        </is>
      </c>
      <c r="L357" s="513" t="inlineStr">
        <is>
          <t>L03A</t>
        </is>
      </c>
      <c r="M357" s="513" t="inlineStr">
        <is>
          <t>N</t>
        </is>
      </c>
      <c r="N357" s="513" t="inlineStr">
        <is>
          <t>E</t>
        </is>
      </c>
      <c r="O357" s="513" t="inlineStr">
        <is>
          <t>A</t>
        </is>
      </c>
      <c r="P357" s="513" t="inlineStr">
        <is>
          <t>A</t>
        </is>
      </c>
      <c r="Q357" s="515" t="n"/>
      <c r="R357" s="513" t="inlineStr">
        <is>
          <t>U</t>
        </is>
      </c>
      <c r="S357" s="513" t="inlineStr">
        <is>
          <t>C</t>
        </is>
      </c>
      <c r="T357" s="515" t="n"/>
      <c r="U357" s="1761" t="n">
        <v>0</v>
      </c>
      <c r="V357" s="1761" t="n">
        <v>0</v>
      </c>
      <c r="W357" s="1761" t="n">
        <v>0</v>
      </c>
      <c r="X357" s="1761" t="n">
        <v>0</v>
      </c>
      <c r="Y357" s="1761" t="n">
        <v>0</v>
      </c>
      <c r="Z357" s="1761" t="n">
        <v>0</v>
      </c>
      <c r="AA357" s="1761" t="n">
        <v>1</v>
      </c>
      <c r="AB357" s="1761" t="n">
        <v>0</v>
      </c>
      <c r="AC357" s="1761" t="n">
        <v>0</v>
      </c>
      <c r="AD357" s="1761" t="n">
        <v>0</v>
      </c>
      <c r="AE357" s="1761" t="n">
        <v>0</v>
      </c>
      <c r="AF357" s="1761" t="n">
        <v>0</v>
      </c>
      <c r="AG357" s="1761" t="n">
        <v>0</v>
      </c>
      <c r="AH357" s="1761" t="n">
        <v>0</v>
      </c>
      <c r="AI357" s="1761" t="n">
        <v>0</v>
      </c>
      <c r="AJ357" s="1761" t="n">
        <v>0</v>
      </c>
      <c r="AK357" s="1761" t="n">
        <v>0</v>
      </c>
      <c r="AL357" s="1761" t="n">
        <v>0</v>
      </c>
      <c r="AM357" s="1761" t="n">
        <v>0</v>
      </c>
      <c r="AN357" s="513" t="inlineStr">
        <is>
          <t>MT</t>
        </is>
      </c>
      <c r="AO357" s="513" t="inlineStr">
        <is>
          <t>M29491</t>
        </is>
      </c>
      <c r="AP357" s="513" t="inlineStr">
        <is>
          <t>1</t>
        </is>
      </c>
      <c r="AQ357" s="513" t="inlineStr">
        <is>
          <t>A-M510</t>
        </is>
      </c>
      <c r="AR357" s="513" t="inlineStr">
        <is>
          <t>1CV</t>
        </is>
      </c>
      <c r="AS357" s="515" t="n"/>
      <c r="AT357" s="517" t="n"/>
    </row>
    <row r="358" ht="12.75" customHeight="1" s="667">
      <c r="B358" s="509">
        <f>B357+1</f>
        <v/>
      </c>
      <c r="C358" s="510" t="inlineStr">
        <is>
          <t>61073c</t>
        </is>
      </c>
      <c r="D358" s="699" t="n">
        <v>61073</v>
      </c>
      <c r="E358" s="511">
        <f>IF(D358="","",IFERROR(VLOOKUP(D358,CCN_Library!$A$4:$B$13,2,FALSE),"NOT IN LIBRARY"))</f>
        <v/>
      </c>
      <c r="F358" s="538">
        <f>LEFT(H358,6)</f>
        <v/>
      </c>
      <c r="G358" s="513" t="inlineStr">
        <is>
          <t>E</t>
        </is>
      </c>
      <c r="H358" s="513" t="inlineStr">
        <is>
          <t>M2826300661</t>
        </is>
      </c>
      <c r="I358" s="513" t="inlineStr">
        <is>
          <t>FLD MED TECH</t>
        </is>
      </c>
      <c r="J358" s="513" t="inlineStr">
        <is>
          <t>HM2</t>
        </is>
      </c>
      <c r="K358" s="514" t="inlineStr">
        <is>
          <t>L03A</t>
        </is>
      </c>
      <c r="L358" s="513" t="inlineStr">
        <is>
          <t>L03A</t>
        </is>
      </c>
      <c r="M358" s="513" t="inlineStr">
        <is>
          <t>N</t>
        </is>
      </c>
      <c r="N358" s="513" t="inlineStr">
        <is>
          <t>E</t>
        </is>
      </c>
      <c r="O358" s="513" t="inlineStr">
        <is>
          <t>A</t>
        </is>
      </c>
      <c r="P358" s="513" t="inlineStr">
        <is>
          <t>A</t>
        </is>
      </c>
      <c r="Q358" s="515" t="n"/>
      <c r="R358" s="513" t="inlineStr">
        <is>
          <t>U</t>
        </is>
      </c>
      <c r="S358" s="513" t="inlineStr">
        <is>
          <t>C</t>
        </is>
      </c>
      <c r="T358" s="515" t="n"/>
      <c r="U358" s="1761" t="n">
        <v>0</v>
      </c>
      <c r="V358" s="1761" t="n">
        <v>0</v>
      </c>
      <c r="W358" s="1761" t="n">
        <v>0</v>
      </c>
      <c r="X358" s="1761" t="n">
        <v>0</v>
      </c>
      <c r="Y358" s="1761" t="n">
        <v>0</v>
      </c>
      <c r="Z358" s="1761" t="n">
        <v>0</v>
      </c>
      <c r="AA358" s="1761" t="n">
        <v>1</v>
      </c>
      <c r="AB358" s="1761" t="n">
        <v>0</v>
      </c>
      <c r="AC358" s="1761" t="n">
        <v>0</v>
      </c>
      <c r="AD358" s="1761" t="n">
        <v>0</v>
      </c>
      <c r="AE358" s="1761" t="n">
        <v>0</v>
      </c>
      <c r="AF358" s="1761" t="n">
        <v>0</v>
      </c>
      <c r="AG358" s="1761" t="n">
        <v>0</v>
      </c>
      <c r="AH358" s="1761" t="n">
        <v>0</v>
      </c>
      <c r="AI358" s="1761" t="n">
        <v>0</v>
      </c>
      <c r="AJ358" s="1761" t="n">
        <v>0</v>
      </c>
      <c r="AK358" s="1761" t="n">
        <v>0</v>
      </c>
      <c r="AL358" s="1761" t="n">
        <v>0</v>
      </c>
      <c r="AM358" s="1761" t="n">
        <v>0</v>
      </c>
      <c r="AN358" s="515" t="n"/>
      <c r="AO358" s="515" t="n"/>
      <c r="AP358" s="513" t="inlineStr">
        <is>
          <t>1</t>
        </is>
      </c>
      <c r="AQ358" s="513" t="inlineStr">
        <is>
          <t>A-M510</t>
        </is>
      </c>
      <c r="AR358" s="513" t="inlineStr">
        <is>
          <t>1CP</t>
        </is>
      </c>
      <c r="AS358" s="515" t="n"/>
      <c r="AT358" s="517" t="n"/>
    </row>
    <row r="359" ht="12.75" customHeight="1" s="667">
      <c r="B359" s="509">
        <f>B358+1</f>
        <v/>
      </c>
      <c r="C359" s="510" t="inlineStr">
        <is>
          <t>61073c</t>
        </is>
      </c>
      <c r="D359" s="699" t="n">
        <v>61073</v>
      </c>
      <c r="E359" s="511">
        <f>IF(D359="","",IFERROR(VLOOKUP(D359,CCN_Library!$A$4:$B$13,2,FALSE),"NOT IN LIBRARY"))</f>
        <v/>
      </c>
      <c r="F359" s="538">
        <f>LEFT(H359,6)</f>
        <v/>
      </c>
      <c r="G359" s="513" t="inlineStr">
        <is>
          <t>E</t>
        </is>
      </c>
      <c r="H359" s="513" t="inlineStr">
        <is>
          <t>M2826300662</t>
        </is>
      </c>
      <c r="I359" s="513" t="inlineStr">
        <is>
          <t>FLD MED TECH</t>
        </is>
      </c>
      <c r="J359" s="513" t="inlineStr">
        <is>
          <t>HM2</t>
        </is>
      </c>
      <c r="K359" s="514" t="inlineStr">
        <is>
          <t>L03A</t>
        </is>
      </c>
      <c r="L359" s="513" t="inlineStr">
        <is>
          <t>L03A</t>
        </is>
      </c>
      <c r="M359" s="513" t="inlineStr">
        <is>
          <t>N</t>
        </is>
      </c>
      <c r="N359" s="513" t="inlineStr">
        <is>
          <t>E</t>
        </is>
      </c>
      <c r="O359" s="513" t="inlineStr">
        <is>
          <t>A</t>
        </is>
      </c>
      <c r="P359" s="513" t="inlineStr">
        <is>
          <t>A</t>
        </is>
      </c>
      <c r="Q359" s="515" t="n"/>
      <c r="R359" s="513" t="inlineStr">
        <is>
          <t>U</t>
        </is>
      </c>
      <c r="S359" s="513" t="inlineStr">
        <is>
          <t>C</t>
        </is>
      </c>
      <c r="T359" s="515" t="n"/>
      <c r="U359" s="1761" t="n">
        <v>0</v>
      </c>
      <c r="V359" s="1761" t="n">
        <v>0</v>
      </c>
      <c r="W359" s="1761" t="n">
        <v>0</v>
      </c>
      <c r="X359" s="1761" t="n">
        <v>0</v>
      </c>
      <c r="Y359" s="1761" t="n">
        <v>0</v>
      </c>
      <c r="Z359" s="1761" t="n">
        <v>0</v>
      </c>
      <c r="AA359" s="1761" t="n">
        <v>1</v>
      </c>
      <c r="AB359" s="1761" t="n">
        <v>0</v>
      </c>
      <c r="AC359" s="1761" t="n">
        <v>0</v>
      </c>
      <c r="AD359" s="1761" t="n">
        <v>0</v>
      </c>
      <c r="AE359" s="1761" t="n">
        <v>0</v>
      </c>
      <c r="AF359" s="1761" t="n">
        <v>0</v>
      </c>
      <c r="AG359" s="1761" t="n">
        <v>0</v>
      </c>
      <c r="AH359" s="1761" t="n">
        <v>0</v>
      </c>
      <c r="AI359" s="1761" t="n">
        <v>0</v>
      </c>
      <c r="AJ359" s="1761" t="n">
        <v>0</v>
      </c>
      <c r="AK359" s="1761" t="n">
        <v>0</v>
      </c>
      <c r="AL359" s="1761" t="n">
        <v>0</v>
      </c>
      <c r="AM359" s="1761" t="n">
        <v>0</v>
      </c>
      <c r="AN359" s="515" t="n"/>
      <c r="AO359" s="515" t="n"/>
      <c r="AP359" s="513" t="inlineStr">
        <is>
          <t>1</t>
        </is>
      </c>
      <c r="AQ359" s="513" t="inlineStr">
        <is>
          <t>A-M510</t>
        </is>
      </c>
      <c r="AR359" s="513" t="inlineStr">
        <is>
          <t>1CP</t>
        </is>
      </c>
      <c r="AS359" s="515" t="n"/>
      <c r="AT359" s="517" t="n"/>
    </row>
    <row r="360" ht="12.75" customHeight="1" s="667">
      <c r="B360" s="509">
        <f>B359+1</f>
        <v/>
      </c>
      <c r="C360" s="510" t="inlineStr">
        <is>
          <t>61073c</t>
        </is>
      </c>
      <c r="D360" s="699" t="n">
        <v>61073</v>
      </c>
      <c r="E360" s="511">
        <f>IF(D360="","",IFERROR(VLOOKUP(D360,CCN_Library!$A$4:$B$13,2,FALSE),"NOT IN LIBRARY"))</f>
        <v/>
      </c>
      <c r="F360" s="538">
        <f>LEFT(H360,6)</f>
        <v/>
      </c>
      <c r="G360" s="513" t="inlineStr">
        <is>
          <t>E</t>
        </is>
      </c>
      <c r="H360" s="513" t="inlineStr">
        <is>
          <t>M2826300481</t>
        </is>
      </c>
      <c r="I360" s="513" t="inlineStr">
        <is>
          <t>FLD MED TECH</t>
        </is>
      </c>
      <c r="J360" s="513" t="inlineStr">
        <is>
          <t>HM3</t>
        </is>
      </c>
      <c r="K360" s="514" t="inlineStr">
        <is>
          <t>L03A</t>
        </is>
      </c>
      <c r="L360" s="513" t="inlineStr">
        <is>
          <t>L03A</t>
        </is>
      </c>
      <c r="M360" s="513" t="inlineStr">
        <is>
          <t>N</t>
        </is>
      </c>
      <c r="N360" s="513" t="inlineStr">
        <is>
          <t>E</t>
        </is>
      </c>
      <c r="O360" s="513" t="inlineStr">
        <is>
          <t>A</t>
        </is>
      </c>
      <c r="P360" s="513" t="inlineStr">
        <is>
          <t>A</t>
        </is>
      </c>
      <c r="Q360" s="515" t="n"/>
      <c r="R360" s="513" t="inlineStr">
        <is>
          <t>U</t>
        </is>
      </c>
      <c r="S360" s="513" t="inlineStr">
        <is>
          <t>C</t>
        </is>
      </c>
      <c r="T360" s="515" t="n"/>
      <c r="U360" s="1761" t="n">
        <v>0</v>
      </c>
      <c r="V360" s="1761" t="n">
        <v>0</v>
      </c>
      <c r="W360" s="1761" t="n">
        <v>0</v>
      </c>
      <c r="X360" s="1761" t="n">
        <v>0</v>
      </c>
      <c r="Y360" s="1761" t="n">
        <v>0</v>
      </c>
      <c r="Z360" s="1761" t="n">
        <v>0</v>
      </c>
      <c r="AA360" s="1761" t="n">
        <v>1</v>
      </c>
      <c r="AB360" s="1761" t="n">
        <v>0</v>
      </c>
      <c r="AC360" s="1761" t="n">
        <v>0</v>
      </c>
      <c r="AD360" s="1761" t="n">
        <v>0</v>
      </c>
      <c r="AE360" s="1761" t="n">
        <v>0</v>
      </c>
      <c r="AF360" s="1761" t="n">
        <v>0</v>
      </c>
      <c r="AG360" s="1761" t="n">
        <v>0</v>
      </c>
      <c r="AH360" s="1761" t="n">
        <v>0</v>
      </c>
      <c r="AI360" s="1761" t="n">
        <v>0</v>
      </c>
      <c r="AJ360" s="1761" t="n">
        <v>0</v>
      </c>
      <c r="AK360" s="1761" t="n">
        <v>0</v>
      </c>
      <c r="AL360" s="1761" t="n">
        <v>0</v>
      </c>
      <c r="AM360" s="1761" t="n">
        <v>0</v>
      </c>
      <c r="AN360" s="513" t="inlineStr">
        <is>
          <t>MT</t>
        </is>
      </c>
      <c r="AO360" s="513" t="inlineStr">
        <is>
          <t>M29491</t>
        </is>
      </c>
      <c r="AP360" s="513" t="inlineStr">
        <is>
          <t>1</t>
        </is>
      </c>
      <c r="AQ360" s="513" t="inlineStr">
        <is>
          <t>A-M510</t>
        </is>
      </c>
      <c r="AR360" s="513" t="inlineStr">
        <is>
          <t>1CV</t>
        </is>
      </c>
      <c r="AS360" s="515" t="n"/>
      <c r="AT360" s="525" t="n"/>
    </row>
    <row r="361" ht="12.75" customHeight="1" s="667">
      <c r="B361" s="509">
        <f>B360+1</f>
        <v/>
      </c>
      <c r="C361" s="510" t="inlineStr">
        <is>
          <t>61073c</t>
        </is>
      </c>
      <c r="D361" s="699" t="n">
        <v>61073</v>
      </c>
      <c r="E361" s="511">
        <f>IF(D361="","",IFERROR(VLOOKUP(D361,CCN_Library!$A$4:$B$13,2,FALSE),"NOT IN LIBRARY"))</f>
        <v/>
      </c>
      <c r="F361" s="538">
        <f>LEFT(H361,6)</f>
        <v/>
      </c>
      <c r="G361" s="513" t="inlineStr">
        <is>
          <t>E</t>
        </is>
      </c>
      <c r="H361" s="513" t="inlineStr">
        <is>
          <t>M2826300482</t>
        </is>
      </c>
      <c r="I361" s="513" t="inlineStr">
        <is>
          <t>FLD MED TECH</t>
        </is>
      </c>
      <c r="J361" s="513" t="inlineStr">
        <is>
          <t>HM3</t>
        </is>
      </c>
      <c r="K361" s="514" t="inlineStr">
        <is>
          <t>L03A</t>
        </is>
      </c>
      <c r="L361" s="513" t="inlineStr">
        <is>
          <t>L03A</t>
        </is>
      </c>
      <c r="M361" s="513" t="inlineStr">
        <is>
          <t>N</t>
        </is>
      </c>
      <c r="N361" s="513" t="inlineStr">
        <is>
          <t>E</t>
        </is>
      </c>
      <c r="O361" s="513" t="inlineStr">
        <is>
          <t>A</t>
        </is>
      </c>
      <c r="P361" s="513" t="inlineStr">
        <is>
          <t>A</t>
        </is>
      </c>
      <c r="Q361" s="515" t="n"/>
      <c r="R361" s="513" t="inlineStr">
        <is>
          <t>U</t>
        </is>
      </c>
      <c r="S361" s="513" t="inlineStr">
        <is>
          <t>C</t>
        </is>
      </c>
      <c r="T361" s="515" t="n"/>
      <c r="U361" s="1761" t="n">
        <v>0</v>
      </c>
      <c r="V361" s="1761" t="n">
        <v>0</v>
      </c>
      <c r="W361" s="1761" t="n">
        <v>0</v>
      </c>
      <c r="X361" s="1761" t="n">
        <v>0</v>
      </c>
      <c r="Y361" s="1761" t="n">
        <v>0</v>
      </c>
      <c r="Z361" s="1761" t="n">
        <v>0</v>
      </c>
      <c r="AA361" s="1761" t="n">
        <v>1</v>
      </c>
      <c r="AB361" s="1761" t="n">
        <v>0</v>
      </c>
      <c r="AC361" s="1761" t="n">
        <v>0</v>
      </c>
      <c r="AD361" s="1761" t="n">
        <v>0</v>
      </c>
      <c r="AE361" s="1761" t="n">
        <v>0</v>
      </c>
      <c r="AF361" s="1761" t="n">
        <v>0</v>
      </c>
      <c r="AG361" s="1761" t="n">
        <v>0</v>
      </c>
      <c r="AH361" s="1761" t="n">
        <v>0</v>
      </c>
      <c r="AI361" s="1761" t="n">
        <v>0</v>
      </c>
      <c r="AJ361" s="1761" t="n">
        <v>0</v>
      </c>
      <c r="AK361" s="1761" t="n">
        <v>0</v>
      </c>
      <c r="AL361" s="1761" t="n">
        <v>0</v>
      </c>
      <c r="AM361" s="1761" t="n">
        <v>0</v>
      </c>
      <c r="AN361" s="515" t="n"/>
      <c r="AO361" s="515" t="n"/>
      <c r="AP361" s="513" t="inlineStr">
        <is>
          <t>1</t>
        </is>
      </c>
      <c r="AQ361" s="513" t="inlineStr">
        <is>
          <t>A-M510</t>
        </is>
      </c>
      <c r="AR361" s="513" t="inlineStr">
        <is>
          <t>1CP</t>
        </is>
      </c>
      <c r="AS361" s="515" t="n"/>
      <c r="AT361" s="517" t="n"/>
    </row>
    <row r="362" ht="12.75" customHeight="1" s="667">
      <c r="B362" s="509">
        <f>B361+1</f>
        <v/>
      </c>
      <c r="C362" s="510" t="inlineStr">
        <is>
          <t>61073c</t>
        </is>
      </c>
      <c r="D362" s="699" t="n">
        <v>61073</v>
      </c>
      <c r="E362" s="511">
        <f>IF(D362="","",IFERROR(VLOOKUP(D362,CCN_Library!$A$4:$B$13,2,FALSE),"NOT IN LIBRARY"))</f>
        <v/>
      </c>
      <c r="F362" s="538">
        <f>LEFT(H362,6)</f>
        <v/>
      </c>
      <c r="G362" s="513" t="inlineStr">
        <is>
          <t>E</t>
        </is>
      </c>
      <c r="H362" s="513" t="inlineStr">
        <is>
          <t>M2826300483</t>
        </is>
      </c>
      <c r="I362" s="513" t="inlineStr">
        <is>
          <t>FLD MED TECH</t>
        </is>
      </c>
      <c r="J362" s="513" t="inlineStr">
        <is>
          <t>HM3</t>
        </is>
      </c>
      <c r="K362" s="514" t="inlineStr">
        <is>
          <t>L03A</t>
        </is>
      </c>
      <c r="L362" s="513" t="inlineStr">
        <is>
          <t>L03A</t>
        </is>
      </c>
      <c r="M362" s="513" t="inlineStr">
        <is>
          <t>N</t>
        </is>
      </c>
      <c r="N362" s="513" t="inlineStr">
        <is>
          <t>E</t>
        </is>
      </c>
      <c r="O362" s="513" t="inlineStr">
        <is>
          <t>A</t>
        </is>
      </c>
      <c r="P362" s="513" t="inlineStr">
        <is>
          <t>A</t>
        </is>
      </c>
      <c r="Q362" s="515" t="n"/>
      <c r="R362" s="513" t="inlineStr">
        <is>
          <t>U</t>
        </is>
      </c>
      <c r="S362" s="513" t="inlineStr">
        <is>
          <t>C</t>
        </is>
      </c>
      <c r="T362" s="515" t="n"/>
      <c r="U362" s="1761" t="n">
        <v>0</v>
      </c>
      <c r="V362" s="1761" t="n">
        <v>0</v>
      </c>
      <c r="W362" s="1761" t="n">
        <v>0</v>
      </c>
      <c r="X362" s="1761" t="n">
        <v>0</v>
      </c>
      <c r="Y362" s="1761" t="n">
        <v>0</v>
      </c>
      <c r="Z362" s="1761" t="n">
        <v>0</v>
      </c>
      <c r="AA362" s="1761" t="n">
        <v>1</v>
      </c>
      <c r="AB362" s="1761" t="n">
        <v>0</v>
      </c>
      <c r="AC362" s="1761" t="n">
        <v>0</v>
      </c>
      <c r="AD362" s="1761" t="n">
        <v>0</v>
      </c>
      <c r="AE362" s="1761" t="n">
        <v>0</v>
      </c>
      <c r="AF362" s="1761" t="n">
        <v>0</v>
      </c>
      <c r="AG362" s="1761" t="n">
        <v>0</v>
      </c>
      <c r="AH362" s="1761" t="n">
        <v>0</v>
      </c>
      <c r="AI362" s="1761" t="n">
        <v>0</v>
      </c>
      <c r="AJ362" s="1761" t="n">
        <v>0</v>
      </c>
      <c r="AK362" s="1761" t="n">
        <v>0</v>
      </c>
      <c r="AL362" s="1761" t="n">
        <v>0</v>
      </c>
      <c r="AM362" s="1761" t="n">
        <v>0</v>
      </c>
      <c r="AN362" s="515" t="n"/>
      <c r="AO362" s="515" t="n"/>
      <c r="AP362" s="513" t="inlineStr">
        <is>
          <t>1</t>
        </is>
      </c>
      <c r="AQ362" s="513" t="inlineStr">
        <is>
          <t>A-M510</t>
        </is>
      </c>
      <c r="AR362" s="513" t="inlineStr">
        <is>
          <t>1CP</t>
        </is>
      </c>
      <c r="AS362" s="515" t="n"/>
      <c r="AT362" s="517" t="n"/>
    </row>
    <row r="363" ht="12.75" customHeight="1" s="667">
      <c r="B363" s="709">
        <f>B362+1</f>
        <v/>
      </c>
      <c r="C363" s="701" t="inlineStr">
        <is>
          <t>61073o</t>
        </is>
      </c>
      <c r="D363" s="519" t="n">
        <v>61073</v>
      </c>
      <c r="E363" s="519" t="n"/>
      <c r="F363" s="520">
        <f>LEFT(H363,6)</f>
        <v/>
      </c>
      <c r="G363" s="521" t="inlineStr">
        <is>
          <t>D</t>
        </is>
      </c>
      <c r="H363" s="521" t="inlineStr">
        <is>
          <t>M2826300484</t>
        </is>
      </c>
      <c r="I363" s="521" t="inlineStr">
        <is>
          <t>COLLECTING/EVAC SECTION (A)</t>
        </is>
      </c>
      <c r="J363" s="522" t="n"/>
      <c r="K363" s="522" t="n"/>
      <c r="L363" s="522" t="n"/>
      <c r="M363" s="522" t="n"/>
      <c r="N363" s="522" t="n"/>
      <c r="O363" s="522" t="n"/>
      <c r="P363" s="522" t="n"/>
      <c r="Q363" s="522" t="n"/>
      <c r="R363" s="522" t="n"/>
      <c r="S363" s="522" t="n"/>
      <c r="T363" s="522" t="n"/>
      <c r="U363" s="1762" t="n">
        <v>0</v>
      </c>
      <c r="V363" s="1762" t="n">
        <v>0</v>
      </c>
      <c r="W363" s="1762" t="n">
        <v>0</v>
      </c>
      <c r="X363" s="1762" t="n">
        <v>0</v>
      </c>
      <c r="Y363" s="1762" t="n">
        <v>0</v>
      </c>
      <c r="Z363" s="1762" t="n">
        <v>0</v>
      </c>
      <c r="AA363" s="1762" t="n">
        <v>0</v>
      </c>
      <c r="AB363" s="1762" t="n">
        <v>0</v>
      </c>
      <c r="AC363" s="1762" t="n">
        <v>0</v>
      </c>
      <c r="AD363" s="1762" t="n">
        <v>0</v>
      </c>
      <c r="AE363" s="1762" t="n">
        <v>0</v>
      </c>
      <c r="AF363" s="1762" t="n">
        <v>0</v>
      </c>
      <c r="AG363" s="1762" t="n">
        <v>0</v>
      </c>
      <c r="AH363" s="1762" t="n">
        <v>0</v>
      </c>
      <c r="AI363" s="1762" t="n">
        <v>0</v>
      </c>
      <c r="AJ363" s="1762" t="n">
        <v>0</v>
      </c>
      <c r="AK363" s="1762" t="n">
        <v>0</v>
      </c>
      <c r="AL363" s="1762" t="n">
        <v>0</v>
      </c>
      <c r="AM363" s="1762" t="n">
        <v>0</v>
      </c>
      <c r="AN363" s="522" t="n"/>
      <c r="AO363" s="522" t="n"/>
      <c r="AP363" s="522" t="n"/>
      <c r="AQ363" s="522" t="n"/>
      <c r="AR363" s="522" t="n"/>
      <c r="AS363" s="522" t="n"/>
      <c r="AT363" s="524" t="n"/>
    </row>
    <row r="364" ht="12.75" customHeight="1" s="667">
      <c r="B364" s="509">
        <f>B363+1</f>
        <v/>
      </c>
      <c r="C364" s="510" t="inlineStr">
        <is>
          <t>61073o</t>
        </is>
      </c>
      <c r="D364" s="699" t="n">
        <v>61073</v>
      </c>
      <c r="E364" s="511">
        <f>IF(D364="","",IFERROR(VLOOKUP(D364,CCN_Library!$A$4:$B$13,2,FALSE),"NOT IN LIBRARY"))</f>
        <v/>
      </c>
      <c r="F364" s="538">
        <f>LEFT(H364,6)</f>
        <v/>
      </c>
      <c r="G364" s="513" t="inlineStr">
        <is>
          <t>E</t>
        </is>
      </c>
      <c r="H364" s="513" t="inlineStr">
        <is>
          <t>M2826300663</t>
        </is>
      </c>
      <c r="I364" s="513" t="inlineStr">
        <is>
          <t>EMERG-TRAUMA NRS</t>
        </is>
      </c>
      <c r="J364" s="513" t="inlineStr">
        <is>
          <t>LT</t>
        </is>
      </c>
      <c r="K364" s="514" t="inlineStr">
        <is>
          <t>2900</t>
        </is>
      </c>
      <c r="L364" s="513" t="inlineStr">
        <is>
          <t>2900</t>
        </is>
      </c>
      <c r="M364" s="513" t="inlineStr">
        <is>
          <t>N</t>
        </is>
      </c>
      <c r="N364" s="513" t="inlineStr">
        <is>
          <t>O</t>
        </is>
      </c>
      <c r="O364" s="513" t="inlineStr">
        <is>
          <t>A</t>
        </is>
      </c>
      <c r="P364" s="513" t="inlineStr">
        <is>
          <t>A</t>
        </is>
      </c>
      <c r="Q364" s="515" t="n"/>
      <c r="R364" s="513" t="inlineStr">
        <is>
          <t>U</t>
        </is>
      </c>
      <c r="S364" s="513" t="inlineStr">
        <is>
          <t>P</t>
        </is>
      </c>
      <c r="T364" s="515" t="n"/>
      <c r="U364" s="1761" t="n">
        <v>0</v>
      </c>
      <c r="V364" s="1761" t="n">
        <v>0</v>
      </c>
      <c r="W364" s="1761" t="n">
        <v>0</v>
      </c>
      <c r="X364" s="1761" t="n">
        <v>0</v>
      </c>
      <c r="Y364" s="1761" t="n">
        <v>0</v>
      </c>
      <c r="Z364" s="1761" t="n">
        <v>1</v>
      </c>
      <c r="AA364" s="1761" t="n">
        <v>0</v>
      </c>
      <c r="AB364" s="1761" t="n">
        <v>0</v>
      </c>
      <c r="AC364" s="1761" t="n">
        <v>0</v>
      </c>
      <c r="AD364" s="1761" t="n">
        <v>0</v>
      </c>
      <c r="AE364" s="1761" t="n">
        <v>0</v>
      </c>
      <c r="AF364" s="1761" t="n">
        <v>0</v>
      </c>
      <c r="AG364" s="1761" t="n">
        <v>0</v>
      </c>
      <c r="AH364" s="1761" t="n">
        <v>0</v>
      </c>
      <c r="AI364" s="1761" t="n">
        <v>0</v>
      </c>
      <c r="AJ364" s="1761" t="n">
        <v>0</v>
      </c>
      <c r="AK364" s="1761" t="n">
        <v>0</v>
      </c>
      <c r="AL364" s="1761" t="n">
        <v>0</v>
      </c>
      <c r="AM364" s="1761" t="n">
        <v>0</v>
      </c>
      <c r="AN364" s="513" t="inlineStr">
        <is>
          <t>MT</t>
        </is>
      </c>
      <c r="AO364" s="513" t="inlineStr">
        <is>
          <t>M29494</t>
        </is>
      </c>
      <c r="AP364" s="513" t="inlineStr">
        <is>
          <t>1</t>
        </is>
      </c>
      <c r="AQ364" s="513" t="inlineStr">
        <is>
          <t>A-M510</t>
        </is>
      </c>
      <c r="AR364" s="513" t="inlineStr">
        <is>
          <t>1CV</t>
        </is>
      </c>
      <c r="AS364" s="515" t="n"/>
      <c r="AT364" s="517" t="n"/>
    </row>
    <row r="365" ht="12.75" customHeight="1" s="667">
      <c r="B365" s="509">
        <f>B364+1</f>
        <v/>
      </c>
      <c r="C365" s="510" t="inlineStr">
        <is>
          <t>61073o</t>
        </is>
      </c>
      <c r="D365" s="699" t="n">
        <v>61073</v>
      </c>
      <c r="E365" s="511">
        <f>IF(D365="","",IFERROR(VLOOKUP(D365,CCN_Library!$A$4:$B$13,2,FALSE),"NOT IN LIBRARY"))</f>
        <v/>
      </c>
      <c r="F365" s="538">
        <f>LEFT(H365,6)</f>
        <v/>
      </c>
      <c r="G365" s="513" t="inlineStr">
        <is>
          <t>E</t>
        </is>
      </c>
      <c r="H365" s="513" t="inlineStr">
        <is>
          <t>M2826300486</t>
        </is>
      </c>
      <c r="I365" s="513" t="inlineStr">
        <is>
          <t>FLD MED TECH</t>
        </is>
      </c>
      <c r="J365" s="513" t="inlineStr">
        <is>
          <t>HM1</t>
        </is>
      </c>
      <c r="K365" s="514" t="inlineStr">
        <is>
          <t>L03A</t>
        </is>
      </c>
      <c r="L365" s="513" t="inlineStr">
        <is>
          <t>L03A</t>
        </is>
      </c>
      <c r="M365" s="513" t="inlineStr">
        <is>
          <t>N</t>
        </is>
      </c>
      <c r="N365" s="513" t="inlineStr">
        <is>
          <t>E</t>
        </is>
      </c>
      <c r="O365" s="513" t="inlineStr">
        <is>
          <t>A</t>
        </is>
      </c>
      <c r="P365" s="513" t="inlineStr">
        <is>
          <t>A</t>
        </is>
      </c>
      <c r="Q365" s="515" t="n"/>
      <c r="R365" s="513" t="inlineStr">
        <is>
          <t>U</t>
        </is>
      </c>
      <c r="S365" s="513" t="inlineStr">
        <is>
          <t>P</t>
        </is>
      </c>
      <c r="T365" s="515" t="n"/>
      <c r="U365" s="1761" t="n">
        <v>0</v>
      </c>
      <c r="V365" s="1761" t="n">
        <v>0</v>
      </c>
      <c r="W365" s="1761" t="n">
        <v>0</v>
      </c>
      <c r="X365" s="1761" t="n">
        <v>0</v>
      </c>
      <c r="Y365" s="1761" t="n">
        <v>0</v>
      </c>
      <c r="Z365" s="1761" t="n">
        <v>0</v>
      </c>
      <c r="AA365" s="1761" t="n">
        <v>1</v>
      </c>
      <c r="AB365" s="1761" t="n">
        <v>0</v>
      </c>
      <c r="AC365" s="1761" t="n">
        <v>0</v>
      </c>
      <c r="AD365" s="1761" t="n">
        <v>0</v>
      </c>
      <c r="AE365" s="1761" t="n">
        <v>0</v>
      </c>
      <c r="AF365" s="1761" t="n">
        <v>0</v>
      </c>
      <c r="AG365" s="1761" t="n">
        <v>0</v>
      </c>
      <c r="AH365" s="1761" t="n">
        <v>0</v>
      </c>
      <c r="AI365" s="1761" t="n">
        <v>0</v>
      </c>
      <c r="AJ365" s="1761" t="n">
        <v>0</v>
      </c>
      <c r="AK365" s="1761" t="n">
        <v>0</v>
      </c>
      <c r="AL365" s="1761" t="n">
        <v>0</v>
      </c>
      <c r="AM365" s="1761" t="n">
        <v>0</v>
      </c>
      <c r="AN365" s="515" t="n"/>
      <c r="AO365" s="515" t="n"/>
      <c r="AP365" s="513" t="inlineStr">
        <is>
          <t>1</t>
        </is>
      </c>
      <c r="AQ365" s="513" t="inlineStr">
        <is>
          <t>A-M510</t>
        </is>
      </c>
      <c r="AR365" s="513" t="inlineStr">
        <is>
          <t>1CP</t>
        </is>
      </c>
      <c r="AS365" s="515" t="n"/>
      <c r="AT365" s="517" t="n"/>
    </row>
    <row r="366" ht="12.75" customHeight="1" s="667">
      <c r="B366" s="509">
        <f>B365+1</f>
        <v/>
      </c>
      <c r="C366" s="510" t="inlineStr">
        <is>
          <t>61073c</t>
        </is>
      </c>
      <c r="D366" s="699" t="n">
        <v>61073</v>
      </c>
      <c r="E366" s="511">
        <f>IF(D366="","",IFERROR(VLOOKUP(D366,CCN_Library!$A$4:$B$13,2,FALSE),"NOT IN LIBRARY"))</f>
        <v/>
      </c>
      <c r="F366" s="538">
        <f>LEFT(H366,6)</f>
        <v/>
      </c>
      <c r="G366" s="513" t="inlineStr">
        <is>
          <t>E</t>
        </is>
      </c>
      <c r="H366" s="513" t="inlineStr">
        <is>
          <t>M2826300487</t>
        </is>
      </c>
      <c r="I366" s="513" t="inlineStr">
        <is>
          <t>FLD MED TECH</t>
        </is>
      </c>
      <c r="J366" s="513" t="inlineStr">
        <is>
          <t>HM2</t>
        </is>
      </c>
      <c r="K366" s="514" t="inlineStr">
        <is>
          <t>L03A</t>
        </is>
      </c>
      <c r="L366" s="513" t="inlineStr">
        <is>
          <t>L03A</t>
        </is>
      </c>
      <c r="M366" s="513" t="inlineStr">
        <is>
          <t>N</t>
        </is>
      </c>
      <c r="N366" s="513" t="inlineStr">
        <is>
          <t>E</t>
        </is>
      </c>
      <c r="O366" s="513" t="inlineStr">
        <is>
          <t>A</t>
        </is>
      </c>
      <c r="P366" s="513" t="inlineStr">
        <is>
          <t>A</t>
        </is>
      </c>
      <c r="Q366" s="515" t="n"/>
      <c r="R366" s="513" t="inlineStr">
        <is>
          <t>U</t>
        </is>
      </c>
      <c r="S366" s="513" t="inlineStr">
        <is>
          <t>C</t>
        </is>
      </c>
      <c r="T366" s="515" t="n"/>
      <c r="U366" s="1761" t="n">
        <v>0</v>
      </c>
      <c r="V366" s="1761" t="n">
        <v>0</v>
      </c>
      <c r="W366" s="1761" t="n">
        <v>0</v>
      </c>
      <c r="X366" s="1761" t="n">
        <v>0</v>
      </c>
      <c r="Y366" s="1761" t="n">
        <v>0</v>
      </c>
      <c r="Z366" s="1761" t="n">
        <v>0</v>
      </c>
      <c r="AA366" s="1761" t="n">
        <v>1</v>
      </c>
      <c r="AB366" s="1761" t="n">
        <v>0</v>
      </c>
      <c r="AC366" s="1761" t="n">
        <v>0</v>
      </c>
      <c r="AD366" s="1761" t="n">
        <v>0</v>
      </c>
      <c r="AE366" s="1761" t="n">
        <v>0</v>
      </c>
      <c r="AF366" s="1761" t="n">
        <v>0</v>
      </c>
      <c r="AG366" s="1761" t="n">
        <v>0</v>
      </c>
      <c r="AH366" s="1761" t="n">
        <v>0</v>
      </c>
      <c r="AI366" s="1761" t="n">
        <v>0</v>
      </c>
      <c r="AJ366" s="1761" t="n">
        <v>0</v>
      </c>
      <c r="AK366" s="1761" t="n">
        <v>0</v>
      </c>
      <c r="AL366" s="1761" t="n">
        <v>0</v>
      </c>
      <c r="AM366" s="1761" t="n">
        <v>0</v>
      </c>
      <c r="AN366" s="513" t="inlineStr">
        <is>
          <t>MT</t>
        </is>
      </c>
      <c r="AO366" s="513" t="inlineStr">
        <is>
          <t>M29494</t>
        </is>
      </c>
      <c r="AP366" s="513" t="inlineStr">
        <is>
          <t>1</t>
        </is>
      </c>
      <c r="AQ366" s="513" t="inlineStr">
        <is>
          <t>A-M510</t>
        </is>
      </c>
      <c r="AR366" s="513" t="inlineStr">
        <is>
          <t>1CV</t>
        </is>
      </c>
      <c r="AS366" s="515" t="n"/>
      <c r="AT366" s="517" t="n"/>
    </row>
    <row r="367" ht="12.75" customHeight="1" s="667">
      <c r="B367" s="509">
        <f>B366+1</f>
        <v/>
      </c>
      <c r="C367" s="510" t="inlineStr">
        <is>
          <t>61073c</t>
        </is>
      </c>
      <c r="D367" s="699" t="n">
        <v>61073</v>
      </c>
      <c r="E367" s="511">
        <f>IF(D367="","",IFERROR(VLOOKUP(D367,CCN_Library!$A$4:$B$13,2,FALSE),"NOT IN LIBRARY"))</f>
        <v/>
      </c>
      <c r="F367" s="538">
        <f>LEFT(H367,6)</f>
        <v/>
      </c>
      <c r="G367" s="513" t="inlineStr">
        <is>
          <t>E</t>
        </is>
      </c>
      <c r="H367" s="513" t="inlineStr">
        <is>
          <t>M2826300664</t>
        </is>
      </c>
      <c r="I367" s="513" t="inlineStr">
        <is>
          <t>FLD MED TECH</t>
        </is>
      </c>
      <c r="J367" s="513" t="inlineStr">
        <is>
          <t>HM2</t>
        </is>
      </c>
      <c r="K367" s="514" t="inlineStr">
        <is>
          <t>L03A</t>
        </is>
      </c>
      <c r="L367" s="513" t="inlineStr">
        <is>
          <t>L03A</t>
        </is>
      </c>
      <c r="M367" s="513" t="inlineStr">
        <is>
          <t>N</t>
        </is>
      </c>
      <c r="N367" s="513" t="inlineStr">
        <is>
          <t>E</t>
        </is>
      </c>
      <c r="O367" s="513" t="inlineStr">
        <is>
          <t>A</t>
        </is>
      </c>
      <c r="P367" s="513" t="inlineStr">
        <is>
          <t>A</t>
        </is>
      </c>
      <c r="Q367" s="515" t="n"/>
      <c r="R367" s="513" t="inlineStr">
        <is>
          <t>U</t>
        </is>
      </c>
      <c r="S367" s="513" t="inlineStr">
        <is>
          <t>C</t>
        </is>
      </c>
      <c r="T367" s="515" t="n"/>
      <c r="U367" s="1761" t="n">
        <v>0</v>
      </c>
      <c r="V367" s="1761" t="n">
        <v>0</v>
      </c>
      <c r="W367" s="1761" t="n">
        <v>0</v>
      </c>
      <c r="X367" s="1761" t="n">
        <v>0</v>
      </c>
      <c r="Y367" s="1761" t="n">
        <v>0</v>
      </c>
      <c r="Z367" s="1761" t="n">
        <v>0</v>
      </c>
      <c r="AA367" s="1761" t="n">
        <v>1</v>
      </c>
      <c r="AB367" s="1761" t="n">
        <v>0</v>
      </c>
      <c r="AC367" s="1761" t="n">
        <v>0</v>
      </c>
      <c r="AD367" s="1761" t="n">
        <v>0</v>
      </c>
      <c r="AE367" s="1761" t="n">
        <v>0</v>
      </c>
      <c r="AF367" s="1761" t="n">
        <v>0</v>
      </c>
      <c r="AG367" s="1761" t="n">
        <v>0</v>
      </c>
      <c r="AH367" s="1761" t="n">
        <v>0</v>
      </c>
      <c r="AI367" s="1761" t="n">
        <v>0</v>
      </c>
      <c r="AJ367" s="1761" t="n">
        <v>0</v>
      </c>
      <c r="AK367" s="1761" t="n">
        <v>0</v>
      </c>
      <c r="AL367" s="1761" t="n">
        <v>0</v>
      </c>
      <c r="AM367" s="1761" t="n">
        <v>0</v>
      </c>
      <c r="AN367" s="515" t="n"/>
      <c r="AO367" s="515" t="n"/>
      <c r="AP367" s="513" t="inlineStr">
        <is>
          <t>1</t>
        </is>
      </c>
      <c r="AQ367" s="513" t="inlineStr">
        <is>
          <t>A-M510</t>
        </is>
      </c>
      <c r="AR367" s="513" t="inlineStr">
        <is>
          <t>1CP</t>
        </is>
      </c>
      <c r="AS367" s="515" t="n"/>
      <c r="AT367" s="525" t="n"/>
    </row>
    <row r="368" ht="12.75" customHeight="1" s="667">
      <c r="B368" s="509">
        <f>B367+1</f>
        <v/>
      </c>
      <c r="C368" s="510" t="inlineStr">
        <is>
          <t>61073c</t>
        </is>
      </c>
      <c r="D368" s="699" t="n">
        <v>61073</v>
      </c>
      <c r="E368" s="511">
        <f>IF(D368="","",IFERROR(VLOOKUP(D368,CCN_Library!$A$4:$B$13,2,FALSE),"NOT IN LIBRARY"))</f>
        <v/>
      </c>
      <c r="F368" s="538">
        <f>LEFT(H368,6)</f>
        <v/>
      </c>
      <c r="G368" s="513" t="inlineStr">
        <is>
          <t>E</t>
        </is>
      </c>
      <c r="H368" s="513" t="inlineStr">
        <is>
          <t>M2826300665</t>
        </is>
      </c>
      <c r="I368" s="513" t="inlineStr">
        <is>
          <t>FLD MED TECH</t>
        </is>
      </c>
      <c r="J368" s="513" t="inlineStr">
        <is>
          <t>HM2</t>
        </is>
      </c>
      <c r="K368" s="514" t="inlineStr">
        <is>
          <t>L03A</t>
        </is>
      </c>
      <c r="L368" s="513" t="inlineStr">
        <is>
          <t>L03A</t>
        </is>
      </c>
      <c r="M368" s="513" t="inlineStr">
        <is>
          <t>N</t>
        </is>
      </c>
      <c r="N368" s="513" t="inlineStr">
        <is>
          <t>E</t>
        </is>
      </c>
      <c r="O368" s="513" t="inlineStr">
        <is>
          <t>A</t>
        </is>
      </c>
      <c r="P368" s="513" t="inlineStr">
        <is>
          <t>A</t>
        </is>
      </c>
      <c r="Q368" s="515" t="n"/>
      <c r="R368" s="513" t="inlineStr">
        <is>
          <t>U</t>
        </is>
      </c>
      <c r="S368" s="513" t="inlineStr">
        <is>
          <t>C</t>
        </is>
      </c>
      <c r="T368" s="515" t="n"/>
      <c r="U368" s="1761" t="n">
        <v>0</v>
      </c>
      <c r="V368" s="1761" t="n">
        <v>0</v>
      </c>
      <c r="W368" s="1761" t="n">
        <v>0</v>
      </c>
      <c r="X368" s="1761" t="n">
        <v>0</v>
      </c>
      <c r="Y368" s="1761" t="n">
        <v>0</v>
      </c>
      <c r="Z368" s="1761" t="n">
        <v>0</v>
      </c>
      <c r="AA368" s="1761" t="n">
        <v>1</v>
      </c>
      <c r="AB368" s="1761" t="n">
        <v>0</v>
      </c>
      <c r="AC368" s="1761" t="n">
        <v>0</v>
      </c>
      <c r="AD368" s="1761" t="n">
        <v>0</v>
      </c>
      <c r="AE368" s="1761" t="n">
        <v>0</v>
      </c>
      <c r="AF368" s="1761" t="n">
        <v>0</v>
      </c>
      <c r="AG368" s="1761" t="n">
        <v>0</v>
      </c>
      <c r="AH368" s="1761" t="n">
        <v>0</v>
      </c>
      <c r="AI368" s="1761" t="n">
        <v>0</v>
      </c>
      <c r="AJ368" s="1761" t="n">
        <v>0</v>
      </c>
      <c r="AK368" s="1761" t="n">
        <v>0</v>
      </c>
      <c r="AL368" s="1761" t="n">
        <v>0</v>
      </c>
      <c r="AM368" s="1761" t="n">
        <v>0</v>
      </c>
      <c r="AN368" s="515" t="n"/>
      <c r="AO368" s="515" t="n"/>
      <c r="AP368" s="513" t="inlineStr">
        <is>
          <t>1</t>
        </is>
      </c>
      <c r="AQ368" s="513" t="inlineStr">
        <is>
          <t>A-M510</t>
        </is>
      </c>
      <c r="AR368" s="513" t="inlineStr">
        <is>
          <t>1CP</t>
        </is>
      </c>
      <c r="AS368" s="515" t="n"/>
      <c r="AT368" s="525" t="n"/>
    </row>
    <row r="369" ht="12.75" customHeight="1" s="667">
      <c r="B369" s="509">
        <f>B368+1</f>
        <v/>
      </c>
      <c r="C369" s="510" t="inlineStr">
        <is>
          <t>61073c</t>
        </is>
      </c>
      <c r="D369" s="699" t="n">
        <v>61073</v>
      </c>
      <c r="E369" s="511">
        <f>IF(D369="","",IFERROR(VLOOKUP(D369,CCN_Library!$A$4:$B$13,2,FALSE),"NOT IN LIBRARY"))</f>
        <v/>
      </c>
      <c r="F369" s="538">
        <f>LEFT(H369,6)</f>
        <v/>
      </c>
      <c r="G369" s="513" t="inlineStr">
        <is>
          <t>E</t>
        </is>
      </c>
      <c r="H369" s="513" t="inlineStr">
        <is>
          <t>M2826300666</t>
        </is>
      </c>
      <c r="I369" s="513" t="inlineStr">
        <is>
          <t>FLD MED TECH</t>
        </is>
      </c>
      <c r="J369" s="513" t="inlineStr">
        <is>
          <t>HM3</t>
        </is>
      </c>
      <c r="K369" s="514" t="inlineStr">
        <is>
          <t>L03A</t>
        </is>
      </c>
      <c r="L369" s="513" t="inlineStr">
        <is>
          <t>L03A</t>
        </is>
      </c>
      <c r="M369" s="513" t="inlineStr">
        <is>
          <t>N</t>
        </is>
      </c>
      <c r="N369" s="513" t="inlineStr">
        <is>
          <t>E</t>
        </is>
      </c>
      <c r="O369" s="513" t="inlineStr">
        <is>
          <t>A</t>
        </is>
      </c>
      <c r="P369" s="513" t="inlineStr">
        <is>
          <t>A</t>
        </is>
      </c>
      <c r="Q369" s="515" t="n"/>
      <c r="R369" s="513" t="inlineStr">
        <is>
          <t>U</t>
        </is>
      </c>
      <c r="S369" s="513" t="inlineStr">
        <is>
          <t>C</t>
        </is>
      </c>
      <c r="T369" s="515" t="n"/>
      <c r="U369" s="1761" t="n">
        <v>0</v>
      </c>
      <c r="V369" s="1761" t="n">
        <v>0</v>
      </c>
      <c r="W369" s="1761" t="n">
        <v>0</v>
      </c>
      <c r="X369" s="1761" t="n">
        <v>0</v>
      </c>
      <c r="Y369" s="1761" t="n">
        <v>0</v>
      </c>
      <c r="Z369" s="1761" t="n">
        <v>0</v>
      </c>
      <c r="AA369" s="1761" t="n">
        <v>1</v>
      </c>
      <c r="AB369" s="1761" t="n">
        <v>0</v>
      </c>
      <c r="AC369" s="1761" t="n">
        <v>0</v>
      </c>
      <c r="AD369" s="1761" t="n">
        <v>0</v>
      </c>
      <c r="AE369" s="1761" t="n">
        <v>0</v>
      </c>
      <c r="AF369" s="1761" t="n">
        <v>0</v>
      </c>
      <c r="AG369" s="1761" t="n">
        <v>0</v>
      </c>
      <c r="AH369" s="1761" t="n">
        <v>0</v>
      </c>
      <c r="AI369" s="1761" t="n">
        <v>0</v>
      </c>
      <c r="AJ369" s="1761" t="n">
        <v>0</v>
      </c>
      <c r="AK369" s="1761" t="n">
        <v>0</v>
      </c>
      <c r="AL369" s="1761" t="n">
        <v>0</v>
      </c>
      <c r="AM369" s="1761" t="n">
        <v>0</v>
      </c>
      <c r="AN369" s="515" t="n"/>
      <c r="AO369" s="515" t="n"/>
      <c r="AP369" s="513" t="inlineStr">
        <is>
          <t>1</t>
        </is>
      </c>
      <c r="AQ369" s="513" t="inlineStr">
        <is>
          <t>A-M510</t>
        </is>
      </c>
      <c r="AR369" s="513" t="inlineStr">
        <is>
          <t>1CP</t>
        </is>
      </c>
      <c r="AS369" s="515" t="n"/>
      <c r="AT369" s="517" t="n"/>
    </row>
    <row r="370" ht="12.75" customHeight="1" s="667">
      <c r="B370" s="509">
        <f>B369+1</f>
        <v/>
      </c>
      <c r="C370" s="510" t="inlineStr">
        <is>
          <t>61073c</t>
        </is>
      </c>
      <c r="D370" s="699" t="n">
        <v>61073</v>
      </c>
      <c r="E370" s="511">
        <f>IF(D370="","",IFERROR(VLOOKUP(D370,CCN_Library!$A$4:$B$13,2,FALSE),"NOT IN LIBRARY"))</f>
        <v/>
      </c>
      <c r="F370" s="538">
        <f>LEFT(H370,6)</f>
        <v/>
      </c>
      <c r="G370" s="513" t="inlineStr">
        <is>
          <t>E</t>
        </is>
      </c>
      <c r="H370" s="513" t="inlineStr">
        <is>
          <t>M2826300491</t>
        </is>
      </c>
      <c r="I370" s="513" t="inlineStr">
        <is>
          <t>FLD MED TECH</t>
        </is>
      </c>
      <c r="J370" s="513" t="inlineStr">
        <is>
          <t>HM3</t>
        </is>
      </c>
      <c r="K370" s="514" t="inlineStr">
        <is>
          <t>L03A</t>
        </is>
      </c>
      <c r="L370" s="513" t="inlineStr">
        <is>
          <t>L03A</t>
        </is>
      </c>
      <c r="M370" s="513" t="inlineStr">
        <is>
          <t>N</t>
        </is>
      </c>
      <c r="N370" s="513" t="inlineStr">
        <is>
          <t>E</t>
        </is>
      </c>
      <c r="O370" s="513" t="inlineStr">
        <is>
          <t>A</t>
        </is>
      </c>
      <c r="P370" s="513" t="inlineStr">
        <is>
          <t>A</t>
        </is>
      </c>
      <c r="Q370" s="515" t="n"/>
      <c r="R370" s="513" t="inlineStr">
        <is>
          <t>U</t>
        </is>
      </c>
      <c r="S370" s="513" t="inlineStr">
        <is>
          <t>C</t>
        </is>
      </c>
      <c r="T370" s="515" t="n"/>
      <c r="U370" s="1761" t="n">
        <v>0</v>
      </c>
      <c r="V370" s="1761" t="n">
        <v>0</v>
      </c>
      <c r="W370" s="1761" t="n">
        <v>0</v>
      </c>
      <c r="X370" s="1761" t="n">
        <v>0</v>
      </c>
      <c r="Y370" s="1761" t="n">
        <v>0</v>
      </c>
      <c r="Z370" s="1761" t="n">
        <v>0</v>
      </c>
      <c r="AA370" s="1761" t="n">
        <v>1</v>
      </c>
      <c r="AB370" s="1761" t="n">
        <v>0</v>
      </c>
      <c r="AC370" s="1761" t="n">
        <v>0</v>
      </c>
      <c r="AD370" s="1761" t="n">
        <v>0</v>
      </c>
      <c r="AE370" s="1761" t="n">
        <v>0</v>
      </c>
      <c r="AF370" s="1761" t="n">
        <v>0</v>
      </c>
      <c r="AG370" s="1761" t="n">
        <v>0</v>
      </c>
      <c r="AH370" s="1761" t="n">
        <v>0</v>
      </c>
      <c r="AI370" s="1761" t="n">
        <v>0</v>
      </c>
      <c r="AJ370" s="1761" t="n">
        <v>0</v>
      </c>
      <c r="AK370" s="1761" t="n">
        <v>0</v>
      </c>
      <c r="AL370" s="1761" t="n">
        <v>0</v>
      </c>
      <c r="AM370" s="1761" t="n">
        <v>0</v>
      </c>
      <c r="AN370" s="515" t="n"/>
      <c r="AO370" s="515" t="n"/>
      <c r="AP370" s="513" t="inlineStr">
        <is>
          <t>1</t>
        </is>
      </c>
      <c r="AQ370" s="513" t="inlineStr">
        <is>
          <t>A-M510</t>
        </is>
      </c>
      <c r="AR370" s="513" t="inlineStr">
        <is>
          <t>1CP</t>
        </is>
      </c>
      <c r="AS370" s="515" t="n"/>
      <c r="AT370" s="517" t="n"/>
    </row>
    <row r="371" ht="12.75" customHeight="1" s="667">
      <c r="B371" s="509">
        <f>B370+1</f>
        <v/>
      </c>
      <c r="C371" s="510" t="inlineStr">
        <is>
          <t>61073c</t>
        </is>
      </c>
      <c r="D371" s="699" t="n">
        <v>61073</v>
      </c>
      <c r="E371" s="511">
        <f>IF(D371="","",IFERROR(VLOOKUP(D371,CCN_Library!$A$4:$B$13,2,FALSE),"NOT IN LIBRARY"))</f>
        <v/>
      </c>
      <c r="F371" s="538">
        <f>LEFT(H371,6)</f>
        <v/>
      </c>
      <c r="G371" s="513" t="inlineStr">
        <is>
          <t>E</t>
        </is>
      </c>
      <c r="H371" s="513" t="inlineStr">
        <is>
          <t>M2826300492</t>
        </is>
      </c>
      <c r="I371" s="513" t="inlineStr">
        <is>
          <t>FLD MED TECH</t>
        </is>
      </c>
      <c r="J371" s="513" t="inlineStr">
        <is>
          <t>HM3</t>
        </is>
      </c>
      <c r="K371" s="514" t="inlineStr">
        <is>
          <t>L03A</t>
        </is>
      </c>
      <c r="L371" s="513" t="inlineStr">
        <is>
          <t>L03A</t>
        </is>
      </c>
      <c r="M371" s="513" t="inlineStr">
        <is>
          <t>N</t>
        </is>
      </c>
      <c r="N371" s="513" t="inlineStr">
        <is>
          <t>E</t>
        </is>
      </c>
      <c r="O371" s="513" t="inlineStr">
        <is>
          <t>A</t>
        </is>
      </c>
      <c r="P371" s="513" t="inlineStr">
        <is>
          <t>A</t>
        </is>
      </c>
      <c r="Q371" s="515" t="n"/>
      <c r="R371" s="513" t="inlineStr">
        <is>
          <t>U</t>
        </is>
      </c>
      <c r="S371" s="513" t="inlineStr">
        <is>
          <t>C</t>
        </is>
      </c>
      <c r="T371" s="515" t="n"/>
      <c r="U371" s="1761" t="n">
        <v>0</v>
      </c>
      <c r="V371" s="1761" t="n">
        <v>0</v>
      </c>
      <c r="W371" s="1761" t="n">
        <v>0</v>
      </c>
      <c r="X371" s="1761" t="n">
        <v>0</v>
      </c>
      <c r="Y371" s="1761" t="n">
        <v>0</v>
      </c>
      <c r="Z371" s="1761" t="n">
        <v>0</v>
      </c>
      <c r="AA371" s="1761" t="n">
        <v>1</v>
      </c>
      <c r="AB371" s="1761" t="n">
        <v>0</v>
      </c>
      <c r="AC371" s="1761" t="n">
        <v>0</v>
      </c>
      <c r="AD371" s="1761" t="n">
        <v>0</v>
      </c>
      <c r="AE371" s="1761" t="n">
        <v>0</v>
      </c>
      <c r="AF371" s="1761" t="n">
        <v>0</v>
      </c>
      <c r="AG371" s="1761" t="n">
        <v>0</v>
      </c>
      <c r="AH371" s="1761" t="n">
        <v>0</v>
      </c>
      <c r="AI371" s="1761" t="n">
        <v>0</v>
      </c>
      <c r="AJ371" s="1761" t="n">
        <v>0</v>
      </c>
      <c r="AK371" s="1761" t="n">
        <v>0</v>
      </c>
      <c r="AL371" s="1761" t="n">
        <v>0</v>
      </c>
      <c r="AM371" s="1761" t="n">
        <v>0</v>
      </c>
      <c r="AN371" s="515" t="n"/>
      <c r="AO371" s="515" t="n"/>
      <c r="AP371" s="513" t="inlineStr">
        <is>
          <t>1</t>
        </is>
      </c>
      <c r="AQ371" s="513" t="inlineStr">
        <is>
          <t>A-M510</t>
        </is>
      </c>
      <c r="AR371" s="513" t="inlineStr">
        <is>
          <t>1CP</t>
        </is>
      </c>
      <c r="AS371" s="515" t="n"/>
      <c r="AT371" s="517" t="n"/>
    </row>
    <row r="372" ht="12.75" customHeight="1" s="667">
      <c r="B372" s="709">
        <f>B371+1</f>
        <v/>
      </c>
      <c r="C372" s="701" t="inlineStr">
        <is>
          <t>61073o</t>
        </is>
      </c>
      <c r="D372" s="519" t="n">
        <v>61073</v>
      </c>
      <c r="E372" s="519" t="n"/>
      <c r="F372" s="520">
        <f>LEFT(H372,6)</f>
        <v/>
      </c>
      <c r="G372" s="521" t="inlineStr">
        <is>
          <t>D</t>
        </is>
      </c>
      <c r="H372" s="521" t="inlineStr">
        <is>
          <t>M2826300463</t>
        </is>
      </c>
      <c r="I372" s="521" t="inlineStr">
        <is>
          <t>ERCS TEAM 1</t>
        </is>
      </c>
      <c r="J372" s="522" t="n"/>
      <c r="K372" s="522" t="n"/>
      <c r="L372" s="522" t="n"/>
      <c r="M372" s="522" t="n"/>
      <c r="N372" s="522" t="n"/>
      <c r="O372" s="522" t="n"/>
      <c r="P372" s="522" t="n"/>
      <c r="Q372" s="522" t="n"/>
      <c r="R372" s="522" t="n"/>
      <c r="S372" s="522" t="n"/>
      <c r="T372" s="522" t="n"/>
      <c r="U372" s="1762" t="n">
        <v>0</v>
      </c>
      <c r="V372" s="1762" t="n">
        <v>0</v>
      </c>
      <c r="W372" s="1762" t="n">
        <v>0</v>
      </c>
      <c r="X372" s="1762" t="n">
        <v>0</v>
      </c>
      <c r="Y372" s="1762" t="n">
        <v>0</v>
      </c>
      <c r="Z372" s="1762" t="n">
        <v>0</v>
      </c>
      <c r="AA372" s="1762" t="n">
        <v>0</v>
      </c>
      <c r="AB372" s="1762" t="n">
        <v>0</v>
      </c>
      <c r="AC372" s="1762" t="n">
        <v>0</v>
      </c>
      <c r="AD372" s="1762" t="n">
        <v>0</v>
      </c>
      <c r="AE372" s="1762" t="n">
        <v>0</v>
      </c>
      <c r="AF372" s="1762" t="n">
        <v>0</v>
      </c>
      <c r="AG372" s="1762" t="n">
        <v>0</v>
      </c>
      <c r="AH372" s="1762" t="n">
        <v>0</v>
      </c>
      <c r="AI372" s="1762" t="n">
        <v>0</v>
      </c>
      <c r="AJ372" s="1762" t="n">
        <v>0</v>
      </c>
      <c r="AK372" s="1762" t="n">
        <v>0</v>
      </c>
      <c r="AL372" s="1762" t="n">
        <v>0</v>
      </c>
      <c r="AM372" s="1762" t="n">
        <v>0</v>
      </c>
      <c r="AN372" s="522" t="n"/>
      <c r="AO372" s="522" t="n"/>
      <c r="AP372" s="522" t="n"/>
      <c r="AQ372" s="522" t="n"/>
      <c r="AR372" s="522" t="n"/>
      <c r="AS372" s="522" t="n"/>
      <c r="AT372" s="524" t="n"/>
    </row>
    <row r="373" ht="12.75" customHeight="1" s="667">
      <c r="B373" s="509">
        <f>B372+1</f>
        <v/>
      </c>
      <c r="C373" s="510" t="inlineStr">
        <is>
          <t>61073o</t>
        </is>
      </c>
      <c r="D373" s="699" t="n">
        <v>61073</v>
      </c>
      <c r="E373" s="511">
        <f>IF(D373="","",IFERROR(VLOOKUP(D373,CCN_Library!$A$4:$B$13,2,FALSE),"NOT IN LIBRARY"))</f>
        <v/>
      </c>
      <c r="F373" s="538">
        <f>LEFT(H373,6)</f>
        <v/>
      </c>
      <c r="G373" s="513" t="inlineStr">
        <is>
          <t>E</t>
        </is>
      </c>
      <c r="H373" s="513" t="inlineStr">
        <is>
          <t>M2826300667</t>
        </is>
      </c>
      <c r="I373" s="513" t="inlineStr">
        <is>
          <t>CC NRS</t>
        </is>
      </c>
      <c r="J373" s="513" t="inlineStr">
        <is>
          <t>LT</t>
        </is>
      </c>
      <c r="K373" s="514" t="inlineStr">
        <is>
          <t>2900</t>
        </is>
      </c>
      <c r="L373" s="513" t="inlineStr">
        <is>
          <t>2900</t>
        </is>
      </c>
      <c r="M373" s="513" t="inlineStr">
        <is>
          <t>N</t>
        </is>
      </c>
      <c r="N373" s="513" t="inlineStr">
        <is>
          <t>O</t>
        </is>
      </c>
      <c r="O373" s="513" t="inlineStr">
        <is>
          <t>A</t>
        </is>
      </c>
      <c r="P373" s="513" t="inlineStr">
        <is>
          <t>A</t>
        </is>
      </c>
      <c r="Q373" s="515" t="n"/>
      <c r="R373" s="513" t="inlineStr">
        <is>
          <t>U</t>
        </is>
      </c>
      <c r="S373" s="513" t="inlineStr">
        <is>
          <t>P</t>
        </is>
      </c>
      <c r="T373" s="515" t="n"/>
      <c r="U373" s="1761" t="n">
        <v>0</v>
      </c>
      <c r="V373" s="1761" t="n">
        <v>0</v>
      </c>
      <c r="W373" s="1761" t="n">
        <v>0</v>
      </c>
      <c r="X373" s="1761" t="n">
        <v>0</v>
      </c>
      <c r="Y373" s="1761" t="n">
        <v>0</v>
      </c>
      <c r="Z373" s="1761" t="n">
        <v>1</v>
      </c>
      <c r="AA373" s="1761" t="n">
        <v>0</v>
      </c>
      <c r="AB373" s="1761" t="n">
        <v>0</v>
      </c>
      <c r="AC373" s="1761" t="n">
        <v>0</v>
      </c>
      <c r="AD373" s="1761" t="n">
        <v>0</v>
      </c>
      <c r="AE373" s="1761" t="n">
        <v>0</v>
      </c>
      <c r="AF373" s="1761" t="n">
        <v>0</v>
      </c>
      <c r="AG373" s="1761" t="n">
        <v>0</v>
      </c>
      <c r="AH373" s="1761" t="n">
        <v>0</v>
      </c>
      <c r="AI373" s="1761" t="n">
        <v>0</v>
      </c>
      <c r="AJ373" s="1761" t="n">
        <v>0</v>
      </c>
      <c r="AK373" s="1761" t="n">
        <v>0</v>
      </c>
      <c r="AL373" s="1761" t="n">
        <v>0</v>
      </c>
      <c r="AM373" s="1761" t="n">
        <v>0</v>
      </c>
      <c r="AN373" s="513" t="inlineStr">
        <is>
          <t>MT</t>
        </is>
      </c>
      <c r="AO373" s="513" t="inlineStr">
        <is>
          <t>M29494</t>
        </is>
      </c>
      <c r="AP373" s="513" t="inlineStr">
        <is>
          <t>1</t>
        </is>
      </c>
      <c r="AQ373" s="513" t="inlineStr">
        <is>
          <t>A-M510</t>
        </is>
      </c>
      <c r="AR373" s="513" t="inlineStr">
        <is>
          <t>1CV</t>
        </is>
      </c>
      <c r="AS373" s="515" t="n"/>
      <c r="AT373" s="517" t="n"/>
    </row>
    <row r="374" ht="12.75" customHeight="1" s="667">
      <c r="B374" s="509">
        <f>B373+1</f>
        <v/>
      </c>
      <c r="C374" s="510" t="inlineStr">
        <is>
          <t>61073c</t>
        </is>
      </c>
      <c r="D374" s="699" t="n">
        <v>61073</v>
      </c>
      <c r="E374" s="511">
        <f>IF(D374="","",IFERROR(VLOOKUP(D374,CCN_Library!$A$4:$B$13,2,FALSE),"NOT IN LIBRARY"))</f>
        <v/>
      </c>
      <c r="F374" s="538">
        <f>LEFT(H374,6)</f>
        <v/>
      </c>
      <c r="G374" s="513" t="inlineStr">
        <is>
          <t>E</t>
        </is>
      </c>
      <c r="H374" s="513" t="inlineStr">
        <is>
          <t>M2826300668</t>
        </is>
      </c>
      <c r="I374" s="513" t="inlineStr">
        <is>
          <t>SAR TECH</t>
        </is>
      </c>
      <c r="J374" s="513" t="inlineStr">
        <is>
          <t>HM2</t>
        </is>
      </c>
      <c r="K374" s="514" t="inlineStr">
        <is>
          <t>L00A</t>
        </is>
      </c>
      <c r="L374" s="513" t="inlineStr">
        <is>
          <t>L03A</t>
        </is>
      </c>
      <c r="M374" s="513" t="inlineStr">
        <is>
          <t>N</t>
        </is>
      </c>
      <c r="N374" s="513" t="inlineStr">
        <is>
          <t>E</t>
        </is>
      </c>
      <c r="O374" s="513" t="inlineStr">
        <is>
          <t>A</t>
        </is>
      </c>
      <c r="P374" s="513" t="inlineStr">
        <is>
          <t>A</t>
        </is>
      </c>
      <c r="Q374" s="515" t="n"/>
      <c r="R374" s="513" t="inlineStr">
        <is>
          <t>U</t>
        </is>
      </c>
      <c r="S374" s="513" t="inlineStr">
        <is>
          <t>C</t>
        </is>
      </c>
      <c r="T374" s="515" t="n"/>
      <c r="U374" s="1761" t="n">
        <v>0</v>
      </c>
      <c r="V374" s="1761" t="n">
        <v>0</v>
      </c>
      <c r="W374" s="1761" t="n">
        <v>0</v>
      </c>
      <c r="X374" s="1761" t="n">
        <v>0</v>
      </c>
      <c r="Y374" s="1761" t="n">
        <v>0</v>
      </c>
      <c r="Z374" s="1761" t="n">
        <v>0</v>
      </c>
      <c r="AA374" s="1761" t="n">
        <v>1</v>
      </c>
      <c r="AB374" s="1761" t="n">
        <v>0</v>
      </c>
      <c r="AC374" s="1761" t="n">
        <v>0</v>
      </c>
      <c r="AD374" s="1761" t="n">
        <v>0</v>
      </c>
      <c r="AE374" s="1761" t="n">
        <v>0</v>
      </c>
      <c r="AF374" s="1761" t="n">
        <v>0</v>
      </c>
      <c r="AG374" s="1761" t="n">
        <v>0</v>
      </c>
      <c r="AH374" s="1761" t="n">
        <v>0</v>
      </c>
      <c r="AI374" s="1761" t="n">
        <v>0</v>
      </c>
      <c r="AJ374" s="1761" t="n">
        <v>0</v>
      </c>
      <c r="AK374" s="1761" t="n">
        <v>0</v>
      </c>
      <c r="AL374" s="1761" t="n">
        <v>0</v>
      </c>
      <c r="AM374" s="1761" t="n">
        <v>0</v>
      </c>
      <c r="AN374" s="515" t="n"/>
      <c r="AO374" s="515" t="n"/>
      <c r="AP374" s="513" t="inlineStr">
        <is>
          <t>1</t>
        </is>
      </c>
      <c r="AQ374" s="513" t="inlineStr">
        <is>
          <t>A-M510</t>
        </is>
      </c>
      <c r="AR374" s="513" t="inlineStr">
        <is>
          <t>1CP</t>
        </is>
      </c>
      <c r="AS374" s="515" t="n"/>
      <c r="AT374" s="517" t="n"/>
    </row>
    <row r="375" ht="12.75" customHeight="1" s="667">
      <c r="B375" s="709">
        <f>B374+1</f>
        <v/>
      </c>
      <c r="C375" s="701" t="inlineStr">
        <is>
          <t>61073o</t>
        </is>
      </c>
      <c r="D375" s="519" t="n">
        <v>61073</v>
      </c>
      <c r="E375" s="519" t="n"/>
      <c r="F375" s="520">
        <f>LEFT(H375,6)</f>
        <v/>
      </c>
      <c r="G375" s="521" t="inlineStr">
        <is>
          <t>D</t>
        </is>
      </c>
      <c r="H375" s="521" t="inlineStr">
        <is>
          <t>M2826300447</t>
        </is>
      </c>
      <c r="I375" s="521" t="inlineStr">
        <is>
          <t>RADIOLOGY SECTION 1</t>
        </is>
      </c>
      <c r="J375" s="522" t="n"/>
      <c r="K375" s="522" t="n"/>
      <c r="L375" s="522" t="n"/>
      <c r="M375" s="522" t="n"/>
      <c r="N375" s="522" t="n"/>
      <c r="O375" s="522" t="n"/>
      <c r="P375" s="522" t="n"/>
      <c r="Q375" s="522" t="n"/>
      <c r="R375" s="522" t="n"/>
      <c r="S375" s="522" t="n"/>
      <c r="T375" s="522" t="n"/>
      <c r="U375" s="1762" t="n">
        <v>0</v>
      </c>
      <c r="V375" s="1762" t="n">
        <v>0</v>
      </c>
      <c r="W375" s="1762" t="n">
        <v>0</v>
      </c>
      <c r="X375" s="1762" t="n">
        <v>0</v>
      </c>
      <c r="Y375" s="1762" t="n">
        <v>0</v>
      </c>
      <c r="Z375" s="1762" t="n">
        <v>0</v>
      </c>
      <c r="AA375" s="1762" t="n">
        <v>0</v>
      </c>
      <c r="AB375" s="1762" t="n">
        <v>0</v>
      </c>
      <c r="AC375" s="1762" t="n">
        <v>0</v>
      </c>
      <c r="AD375" s="1762" t="n">
        <v>0</v>
      </c>
      <c r="AE375" s="1762" t="n">
        <v>0</v>
      </c>
      <c r="AF375" s="1762" t="n">
        <v>0</v>
      </c>
      <c r="AG375" s="1762" t="n">
        <v>0</v>
      </c>
      <c r="AH375" s="1762" t="n">
        <v>0</v>
      </c>
      <c r="AI375" s="1762" t="n">
        <v>0</v>
      </c>
      <c r="AJ375" s="1762" t="n">
        <v>0</v>
      </c>
      <c r="AK375" s="1762" t="n">
        <v>0</v>
      </c>
      <c r="AL375" s="1762" t="n">
        <v>0</v>
      </c>
      <c r="AM375" s="1762" t="n">
        <v>0</v>
      </c>
      <c r="AN375" s="522" t="n"/>
      <c r="AO375" s="522" t="n"/>
      <c r="AP375" s="522" t="n"/>
      <c r="AQ375" s="522" t="n"/>
      <c r="AR375" s="522" t="n"/>
      <c r="AS375" s="522" t="n"/>
      <c r="AT375" s="524" t="n"/>
    </row>
    <row r="376" ht="12.75" customHeight="1" s="667">
      <c r="B376" s="509">
        <f>B375+1</f>
        <v/>
      </c>
      <c r="C376" s="510" t="inlineStr">
        <is>
          <t>61073o</t>
        </is>
      </c>
      <c r="D376" s="699" t="n">
        <v>61073</v>
      </c>
      <c r="E376" s="511">
        <f>IF(D376="","",IFERROR(VLOOKUP(D376,CCN_Library!$A$4:$B$13,2,FALSE),"NOT IN LIBRARY"))</f>
        <v/>
      </c>
      <c r="F376" s="538">
        <f>LEFT(H376,6)</f>
        <v/>
      </c>
      <c r="G376" s="513" t="inlineStr">
        <is>
          <t>E</t>
        </is>
      </c>
      <c r="H376" s="513" t="inlineStr">
        <is>
          <t>M2826300448</t>
        </is>
      </c>
      <c r="I376" s="513" t="inlineStr">
        <is>
          <t>ADV X-RAY</t>
        </is>
      </c>
      <c r="J376" s="513" t="inlineStr">
        <is>
          <t>HM1</t>
        </is>
      </c>
      <c r="K376" s="514" t="inlineStr">
        <is>
          <t>L17A</t>
        </is>
      </c>
      <c r="L376" s="513" t="inlineStr">
        <is>
          <t>L03A</t>
        </is>
      </c>
      <c r="M376" s="513" t="inlineStr">
        <is>
          <t>N</t>
        </is>
      </c>
      <c r="N376" s="513" t="inlineStr">
        <is>
          <t>E</t>
        </is>
      </c>
      <c r="O376" s="513" t="inlineStr">
        <is>
          <t>A</t>
        </is>
      </c>
      <c r="P376" s="513" t="inlineStr">
        <is>
          <t>A</t>
        </is>
      </c>
      <c r="Q376" s="515" t="n"/>
      <c r="R376" s="513" t="inlineStr">
        <is>
          <t>U</t>
        </is>
      </c>
      <c r="S376" s="513" t="inlineStr">
        <is>
          <t>P</t>
        </is>
      </c>
      <c r="T376" s="515" t="n"/>
      <c r="U376" s="1761" t="n">
        <v>0</v>
      </c>
      <c r="V376" s="1761" t="n">
        <v>0</v>
      </c>
      <c r="W376" s="1761" t="n">
        <v>0</v>
      </c>
      <c r="X376" s="1761" t="n">
        <v>0</v>
      </c>
      <c r="Y376" s="1761" t="n">
        <v>0</v>
      </c>
      <c r="Z376" s="1761" t="n">
        <v>0</v>
      </c>
      <c r="AA376" s="1761" t="n">
        <v>1</v>
      </c>
      <c r="AB376" s="1761" t="n">
        <v>0</v>
      </c>
      <c r="AC376" s="1761" t="n">
        <v>0</v>
      </c>
      <c r="AD376" s="1761" t="n">
        <v>0</v>
      </c>
      <c r="AE376" s="1761" t="n">
        <v>0</v>
      </c>
      <c r="AF376" s="1761" t="n">
        <v>0</v>
      </c>
      <c r="AG376" s="1761" t="n">
        <v>0</v>
      </c>
      <c r="AH376" s="1761" t="n">
        <v>0</v>
      </c>
      <c r="AI376" s="1761" t="n">
        <v>0</v>
      </c>
      <c r="AJ376" s="1761" t="n">
        <v>0</v>
      </c>
      <c r="AK376" s="1761" t="n">
        <v>0</v>
      </c>
      <c r="AL376" s="1761" t="n">
        <v>0</v>
      </c>
      <c r="AM376" s="1761" t="n">
        <v>0</v>
      </c>
      <c r="AN376" s="515" t="n"/>
      <c r="AO376" s="515" t="n"/>
      <c r="AP376" s="513" t="inlineStr">
        <is>
          <t>1</t>
        </is>
      </c>
      <c r="AQ376" s="513" t="inlineStr">
        <is>
          <t>A-M510</t>
        </is>
      </c>
      <c r="AR376" s="513" t="inlineStr">
        <is>
          <t>1CP</t>
        </is>
      </c>
      <c r="AS376" s="515" t="n"/>
      <c r="AT376" s="517" t="n"/>
    </row>
    <row r="377" ht="12.75" customHeight="1" s="667">
      <c r="B377" s="509">
        <f>B376+1</f>
        <v/>
      </c>
      <c r="C377" s="510" t="inlineStr">
        <is>
          <t>61073c</t>
        </is>
      </c>
      <c r="D377" s="699" t="n">
        <v>61073</v>
      </c>
      <c r="E377" s="511">
        <f>IF(D377="","",IFERROR(VLOOKUP(D377,CCN_Library!$A$4:$B$13,2,FALSE),"NOT IN LIBRARY"))</f>
        <v/>
      </c>
      <c r="F377" s="538">
        <f>LEFT(H377,6)</f>
        <v/>
      </c>
      <c r="G377" s="513" t="inlineStr">
        <is>
          <t>E</t>
        </is>
      </c>
      <c r="H377" s="513" t="inlineStr">
        <is>
          <t>M2826300449</t>
        </is>
      </c>
      <c r="I377" s="513" t="inlineStr">
        <is>
          <t>ADV X-RAY</t>
        </is>
      </c>
      <c r="J377" s="513" t="inlineStr">
        <is>
          <t>HM2</t>
        </is>
      </c>
      <c r="K377" s="514" t="inlineStr">
        <is>
          <t>L17A</t>
        </is>
      </c>
      <c r="L377" s="513" t="inlineStr">
        <is>
          <t>L03A</t>
        </is>
      </c>
      <c r="M377" s="513" t="inlineStr">
        <is>
          <t>N</t>
        </is>
      </c>
      <c r="N377" s="513" t="inlineStr">
        <is>
          <t>E</t>
        </is>
      </c>
      <c r="O377" s="513" t="inlineStr">
        <is>
          <t>A</t>
        </is>
      </c>
      <c r="P377" s="513" t="inlineStr">
        <is>
          <t>A</t>
        </is>
      </c>
      <c r="Q377" s="515" t="n"/>
      <c r="R377" s="513" t="inlineStr">
        <is>
          <t>U</t>
        </is>
      </c>
      <c r="S377" s="513" t="inlineStr">
        <is>
          <t>C</t>
        </is>
      </c>
      <c r="T377" s="515" t="n"/>
      <c r="U377" s="1761" t="n">
        <v>0</v>
      </c>
      <c r="V377" s="1761" t="n">
        <v>0</v>
      </c>
      <c r="W377" s="1761" t="n">
        <v>0</v>
      </c>
      <c r="X377" s="1761" t="n">
        <v>0</v>
      </c>
      <c r="Y377" s="1761" t="n">
        <v>0</v>
      </c>
      <c r="Z377" s="1761" t="n">
        <v>0</v>
      </c>
      <c r="AA377" s="1761" t="n">
        <v>1</v>
      </c>
      <c r="AB377" s="1761" t="n">
        <v>0</v>
      </c>
      <c r="AC377" s="1761" t="n">
        <v>0</v>
      </c>
      <c r="AD377" s="1761" t="n">
        <v>0</v>
      </c>
      <c r="AE377" s="1761" t="n">
        <v>0</v>
      </c>
      <c r="AF377" s="1761" t="n">
        <v>0</v>
      </c>
      <c r="AG377" s="1761" t="n">
        <v>0</v>
      </c>
      <c r="AH377" s="1761" t="n">
        <v>0</v>
      </c>
      <c r="AI377" s="1761" t="n">
        <v>0</v>
      </c>
      <c r="AJ377" s="1761" t="n">
        <v>0</v>
      </c>
      <c r="AK377" s="1761" t="n">
        <v>0</v>
      </c>
      <c r="AL377" s="1761" t="n">
        <v>0</v>
      </c>
      <c r="AM377" s="1761" t="n">
        <v>0</v>
      </c>
      <c r="AN377" s="515" t="n"/>
      <c r="AO377" s="515" t="n"/>
      <c r="AP377" s="513" t="inlineStr">
        <is>
          <t>1</t>
        </is>
      </c>
      <c r="AQ377" s="513" t="inlineStr">
        <is>
          <t>A-M510</t>
        </is>
      </c>
      <c r="AR377" s="513" t="inlineStr">
        <is>
          <t>1CP</t>
        </is>
      </c>
      <c r="AS377" s="515" t="n"/>
      <c r="AT377" s="517" t="n"/>
    </row>
    <row r="378" ht="12.75" customHeight="1" s="667">
      <c r="B378" s="509">
        <f>B377+1</f>
        <v/>
      </c>
      <c r="C378" s="510" t="inlineStr">
        <is>
          <t>61073c</t>
        </is>
      </c>
      <c r="D378" s="699" t="n">
        <v>61073</v>
      </c>
      <c r="E378" s="511">
        <f>IF(D378="","",IFERROR(VLOOKUP(D378,CCN_Library!$A$4:$B$13,2,FALSE),"NOT IN LIBRARY"))</f>
        <v/>
      </c>
      <c r="F378" s="538">
        <f>LEFT(H378,6)</f>
        <v/>
      </c>
      <c r="G378" s="513" t="inlineStr">
        <is>
          <t>E</t>
        </is>
      </c>
      <c r="H378" s="513" t="inlineStr">
        <is>
          <t>M2826300669</t>
        </is>
      </c>
      <c r="I378" s="513" t="inlineStr">
        <is>
          <t>ADV X-RAY</t>
        </is>
      </c>
      <c r="J378" s="513" t="inlineStr">
        <is>
          <t>HM2</t>
        </is>
      </c>
      <c r="K378" s="514" t="inlineStr">
        <is>
          <t>L17A</t>
        </is>
      </c>
      <c r="L378" s="513" t="inlineStr">
        <is>
          <t>L03A</t>
        </is>
      </c>
      <c r="M378" s="513" t="inlineStr">
        <is>
          <t>N</t>
        </is>
      </c>
      <c r="N378" s="513" t="inlineStr">
        <is>
          <t>E</t>
        </is>
      </c>
      <c r="O378" s="513" t="inlineStr">
        <is>
          <t>A</t>
        </is>
      </c>
      <c r="P378" s="513" t="inlineStr">
        <is>
          <t>A</t>
        </is>
      </c>
      <c r="Q378" s="515" t="n"/>
      <c r="R378" s="513" t="inlineStr">
        <is>
          <t>U</t>
        </is>
      </c>
      <c r="S378" s="513" t="inlineStr">
        <is>
          <t>C</t>
        </is>
      </c>
      <c r="T378" s="515" t="n"/>
      <c r="U378" s="1761" t="n">
        <v>0</v>
      </c>
      <c r="V378" s="1761" t="n">
        <v>0</v>
      </c>
      <c r="W378" s="1761" t="n">
        <v>0</v>
      </c>
      <c r="X378" s="1761" t="n">
        <v>0</v>
      </c>
      <c r="Y378" s="1761" t="n">
        <v>0</v>
      </c>
      <c r="Z378" s="1761" t="n">
        <v>0</v>
      </c>
      <c r="AA378" s="1761" t="n">
        <v>1</v>
      </c>
      <c r="AB378" s="1761" t="n">
        <v>0</v>
      </c>
      <c r="AC378" s="1761" t="n">
        <v>0</v>
      </c>
      <c r="AD378" s="1761" t="n">
        <v>0</v>
      </c>
      <c r="AE378" s="1761" t="n">
        <v>0</v>
      </c>
      <c r="AF378" s="1761" t="n">
        <v>0</v>
      </c>
      <c r="AG378" s="1761" t="n">
        <v>0</v>
      </c>
      <c r="AH378" s="1761" t="n">
        <v>0</v>
      </c>
      <c r="AI378" s="1761" t="n">
        <v>0</v>
      </c>
      <c r="AJ378" s="1761" t="n">
        <v>0</v>
      </c>
      <c r="AK378" s="1761" t="n">
        <v>0</v>
      </c>
      <c r="AL378" s="1761" t="n">
        <v>0</v>
      </c>
      <c r="AM378" s="1761" t="n">
        <v>0</v>
      </c>
      <c r="AN378" s="515" t="n"/>
      <c r="AO378" s="515" t="n"/>
      <c r="AP378" s="513" t="inlineStr">
        <is>
          <t>1</t>
        </is>
      </c>
      <c r="AQ378" s="513" t="inlineStr">
        <is>
          <t>A-M510</t>
        </is>
      </c>
      <c r="AR378" s="513" t="inlineStr">
        <is>
          <t>1CP</t>
        </is>
      </c>
      <c r="AS378" s="515" t="n"/>
      <c r="AT378" s="517" t="n"/>
    </row>
    <row r="379" ht="12.75" customHeight="1" s="667">
      <c r="B379" s="709">
        <f>B378+1</f>
        <v/>
      </c>
      <c r="C379" s="701" t="inlineStr">
        <is>
          <t>61073o</t>
        </is>
      </c>
      <c r="D379" s="519" t="n">
        <v>61073</v>
      </c>
      <c r="E379" s="519" t="n"/>
      <c r="F379" s="520">
        <f>LEFT(H379,6)</f>
        <v/>
      </c>
      <c r="G379" s="521" t="inlineStr">
        <is>
          <t>D</t>
        </is>
      </c>
      <c r="H379" s="521" t="inlineStr">
        <is>
          <t>M2826300555</t>
        </is>
      </c>
      <c r="I379" s="521" t="inlineStr">
        <is>
          <t>LABORATORY SECTION 1</t>
        </is>
      </c>
      <c r="J379" s="522" t="n"/>
      <c r="K379" s="522" t="n"/>
      <c r="L379" s="522" t="n"/>
      <c r="M379" s="522" t="n"/>
      <c r="N379" s="522" t="n"/>
      <c r="O379" s="522" t="n"/>
      <c r="P379" s="522" t="n"/>
      <c r="Q379" s="522" t="n"/>
      <c r="R379" s="522" t="n"/>
      <c r="S379" s="522" t="n"/>
      <c r="T379" s="522" t="n"/>
      <c r="U379" s="1762" t="n">
        <v>0</v>
      </c>
      <c r="V379" s="1762" t="n">
        <v>0</v>
      </c>
      <c r="W379" s="1762" t="n">
        <v>0</v>
      </c>
      <c r="X379" s="1762" t="n">
        <v>0</v>
      </c>
      <c r="Y379" s="1762" t="n">
        <v>0</v>
      </c>
      <c r="Z379" s="1762" t="n">
        <v>0</v>
      </c>
      <c r="AA379" s="1762" t="n">
        <v>0</v>
      </c>
      <c r="AB379" s="1762" t="n">
        <v>0</v>
      </c>
      <c r="AC379" s="1762" t="n">
        <v>0</v>
      </c>
      <c r="AD379" s="1762" t="n">
        <v>0</v>
      </c>
      <c r="AE379" s="1762" t="n">
        <v>0</v>
      </c>
      <c r="AF379" s="1762" t="n">
        <v>0</v>
      </c>
      <c r="AG379" s="1762" t="n">
        <v>0</v>
      </c>
      <c r="AH379" s="1762" t="n">
        <v>0</v>
      </c>
      <c r="AI379" s="1762" t="n">
        <v>0</v>
      </c>
      <c r="AJ379" s="1762" t="n">
        <v>0</v>
      </c>
      <c r="AK379" s="1762" t="n">
        <v>0</v>
      </c>
      <c r="AL379" s="1762" t="n">
        <v>0</v>
      </c>
      <c r="AM379" s="1762" t="n">
        <v>0</v>
      </c>
      <c r="AN379" s="522" t="n"/>
      <c r="AO379" s="522" t="n"/>
      <c r="AP379" s="522" t="n"/>
      <c r="AQ379" s="522" t="n"/>
      <c r="AR379" s="522" t="n"/>
      <c r="AS379" s="522" t="n"/>
      <c r="AT379" s="524" t="n"/>
    </row>
    <row r="380" ht="12.75" customHeight="1" s="667">
      <c r="B380" s="509">
        <f>B379+1</f>
        <v/>
      </c>
      <c r="C380" s="510" t="inlineStr">
        <is>
          <t>61073o</t>
        </is>
      </c>
      <c r="D380" s="699" t="n">
        <v>61073</v>
      </c>
      <c r="E380" s="511">
        <f>IF(D380="","",IFERROR(VLOOKUP(D380,CCN_Library!$A$4:$B$13,2,FALSE),"NOT IN LIBRARY"))</f>
        <v/>
      </c>
      <c r="F380" s="538">
        <f>LEFT(H380,6)</f>
        <v/>
      </c>
      <c r="G380" s="513" t="inlineStr">
        <is>
          <t>E</t>
        </is>
      </c>
      <c r="H380" s="513" t="inlineStr">
        <is>
          <t>M2826300561</t>
        </is>
      </c>
      <c r="I380" s="513" t="inlineStr">
        <is>
          <t>MED LAB TECH</t>
        </is>
      </c>
      <c r="J380" s="513" t="inlineStr">
        <is>
          <t>HM1</t>
        </is>
      </c>
      <c r="K380" s="514" t="inlineStr">
        <is>
          <t>L31A</t>
        </is>
      </c>
      <c r="L380" s="513" t="inlineStr">
        <is>
          <t>L03A</t>
        </is>
      </c>
      <c r="M380" s="513" t="inlineStr">
        <is>
          <t>N</t>
        </is>
      </c>
      <c r="N380" s="513" t="inlineStr">
        <is>
          <t>E</t>
        </is>
      </c>
      <c r="O380" s="513" t="inlineStr">
        <is>
          <t>A</t>
        </is>
      </c>
      <c r="P380" s="513" t="inlineStr">
        <is>
          <t>A</t>
        </is>
      </c>
      <c r="Q380" s="515" t="n"/>
      <c r="R380" s="513" t="inlineStr">
        <is>
          <t>U</t>
        </is>
      </c>
      <c r="S380" s="513" t="inlineStr">
        <is>
          <t>P</t>
        </is>
      </c>
      <c r="T380" s="515" t="n"/>
      <c r="U380" s="1761" t="n">
        <v>0</v>
      </c>
      <c r="V380" s="1761" t="n">
        <v>0</v>
      </c>
      <c r="W380" s="1761" t="n">
        <v>0</v>
      </c>
      <c r="X380" s="1761" t="n">
        <v>0</v>
      </c>
      <c r="Y380" s="1761" t="n">
        <v>0</v>
      </c>
      <c r="Z380" s="1761" t="n">
        <v>0</v>
      </c>
      <c r="AA380" s="1761" t="n">
        <v>1</v>
      </c>
      <c r="AB380" s="1761" t="n">
        <v>0</v>
      </c>
      <c r="AC380" s="1761" t="n">
        <v>0</v>
      </c>
      <c r="AD380" s="1761" t="n">
        <v>0</v>
      </c>
      <c r="AE380" s="1761" t="n">
        <v>0</v>
      </c>
      <c r="AF380" s="1761" t="n">
        <v>0</v>
      </c>
      <c r="AG380" s="1761" t="n">
        <v>0</v>
      </c>
      <c r="AH380" s="1761" t="n">
        <v>0</v>
      </c>
      <c r="AI380" s="1761" t="n">
        <v>0</v>
      </c>
      <c r="AJ380" s="1761" t="n">
        <v>0</v>
      </c>
      <c r="AK380" s="1761" t="n">
        <v>0</v>
      </c>
      <c r="AL380" s="1761" t="n">
        <v>0</v>
      </c>
      <c r="AM380" s="1761" t="n">
        <v>0</v>
      </c>
      <c r="AN380" s="515" t="n"/>
      <c r="AO380" s="515" t="n"/>
      <c r="AP380" s="513" t="inlineStr">
        <is>
          <t>1</t>
        </is>
      </c>
      <c r="AQ380" s="513" t="inlineStr">
        <is>
          <t>A-M510</t>
        </is>
      </c>
      <c r="AR380" s="513" t="inlineStr">
        <is>
          <t>1CP</t>
        </is>
      </c>
      <c r="AS380" s="515" t="n"/>
      <c r="AT380" s="517" t="n"/>
    </row>
    <row r="381" ht="12.75" customHeight="1" s="667">
      <c r="B381" s="509">
        <f>B380+1</f>
        <v/>
      </c>
      <c r="C381" s="510" t="inlineStr">
        <is>
          <t>61073c</t>
        </is>
      </c>
      <c r="D381" s="699" t="n">
        <v>61073</v>
      </c>
      <c r="E381" s="511">
        <f>IF(D381="","",IFERROR(VLOOKUP(D381,CCN_Library!$A$4:$B$13,2,FALSE),"NOT IN LIBRARY"))</f>
        <v/>
      </c>
      <c r="F381" s="538">
        <f>LEFT(H381,6)</f>
        <v/>
      </c>
      <c r="G381" s="513" t="inlineStr">
        <is>
          <t>E</t>
        </is>
      </c>
      <c r="H381" s="513" t="inlineStr">
        <is>
          <t>M2826300562</t>
        </is>
      </c>
      <c r="I381" s="513" t="inlineStr">
        <is>
          <t>MED LAB TECH</t>
        </is>
      </c>
      <c r="J381" s="513" t="inlineStr">
        <is>
          <t>HM2</t>
        </is>
      </c>
      <c r="K381" s="514" t="inlineStr">
        <is>
          <t>L31A</t>
        </is>
      </c>
      <c r="L381" s="513" t="inlineStr">
        <is>
          <t>L03A</t>
        </is>
      </c>
      <c r="M381" s="513" t="inlineStr">
        <is>
          <t>N</t>
        </is>
      </c>
      <c r="N381" s="513" t="inlineStr">
        <is>
          <t>E</t>
        </is>
      </c>
      <c r="O381" s="513" t="inlineStr">
        <is>
          <t>A</t>
        </is>
      </c>
      <c r="P381" s="513" t="inlineStr">
        <is>
          <t>A</t>
        </is>
      </c>
      <c r="Q381" s="515" t="n"/>
      <c r="R381" s="513" t="inlineStr">
        <is>
          <t>U</t>
        </is>
      </c>
      <c r="S381" s="513" t="inlineStr">
        <is>
          <t>C</t>
        </is>
      </c>
      <c r="T381" s="515" t="n"/>
      <c r="U381" s="1761" t="n">
        <v>0</v>
      </c>
      <c r="V381" s="1761" t="n">
        <v>0</v>
      </c>
      <c r="W381" s="1761" t="n">
        <v>0</v>
      </c>
      <c r="X381" s="1761" t="n">
        <v>0</v>
      </c>
      <c r="Y381" s="1761" t="n">
        <v>0</v>
      </c>
      <c r="Z381" s="1761" t="n">
        <v>0</v>
      </c>
      <c r="AA381" s="1761" t="n">
        <v>1</v>
      </c>
      <c r="AB381" s="1761" t="n">
        <v>0</v>
      </c>
      <c r="AC381" s="1761" t="n">
        <v>0</v>
      </c>
      <c r="AD381" s="1761" t="n">
        <v>0</v>
      </c>
      <c r="AE381" s="1761" t="n">
        <v>0</v>
      </c>
      <c r="AF381" s="1761" t="n">
        <v>0</v>
      </c>
      <c r="AG381" s="1761" t="n">
        <v>0</v>
      </c>
      <c r="AH381" s="1761" t="n">
        <v>0</v>
      </c>
      <c r="AI381" s="1761" t="n">
        <v>0</v>
      </c>
      <c r="AJ381" s="1761" t="n">
        <v>0</v>
      </c>
      <c r="AK381" s="1761" t="n">
        <v>0</v>
      </c>
      <c r="AL381" s="1761" t="n">
        <v>0</v>
      </c>
      <c r="AM381" s="1761" t="n">
        <v>0</v>
      </c>
      <c r="AN381" s="515" t="n"/>
      <c r="AO381" s="515" t="n"/>
      <c r="AP381" s="513" t="inlineStr">
        <is>
          <t>1</t>
        </is>
      </c>
      <c r="AQ381" s="513" t="inlineStr">
        <is>
          <t>A-M510</t>
        </is>
      </c>
      <c r="AR381" s="513" t="inlineStr">
        <is>
          <t>1CP</t>
        </is>
      </c>
      <c r="AS381" s="515" t="n"/>
      <c r="AT381" s="517" t="n"/>
    </row>
    <row r="382" ht="12.75" customHeight="1" s="667">
      <c r="B382" s="509">
        <f>B381+1</f>
        <v/>
      </c>
      <c r="C382" s="510" t="inlineStr">
        <is>
          <t>61073c</t>
        </is>
      </c>
      <c r="D382" s="699" t="n">
        <v>61073</v>
      </c>
      <c r="E382" s="511">
        <f>IF(D382="","",IFERROR(VLOOKUP(D382,CCN_Library!$A$4:$B$13,2,FALSE),"NOT IN LIBRARY"))</f>
        <v/>
      </c>
      <c r="F382" s="538">
        <f>LEFT(H382,6)</f>
        <v/>
      </c>
      <c r="G382" s="513" t="inlineStr">
        <is>
          <t>E</t>
        </is>
      </c>
      <c r="H382" s="513" t="inlineStr">
        <is>
          <t>M2826300563</t>
        </is>
      </c>
      <c r="I382" s="513" t="inlineStr">
        <is>
          <t>MED LAB TECH</t>
        </is>
      </c>
      <c r="J382" s="513" t="inlineStr">
        <is>
          <t>HM3</t>
        </is>
      </c>
      <c r="K382" s="514" t="inlineStr">
        <is>
          <t>L31A</t>
        </is>
      </c>
      <c r="L382" s="513" t="inlineStr">
        <is>
          <t>L03A</t>
        </is>
      </c>
      <c r="M382" s="513" t="inlineStr">
        <is>
          <t>N</t>
        </is>
      </c>
      <c r="N382" s="513" t="inlineStr">
        <is>
          <t>E</t>
        </is>
      </c>
      <c r="O382" s="513" t="inlineStr">
        <is>
          <t>A</t>
        </is>
      </c>
      <c r="P382" s="513" t="inlineStr">
        <is>
          <t>A</t>
        </is>
      </c>
      <c r="Q382" s="515" t="n"/>
      <c r="R382" s="513" t="inlineStr">
        <is>
          <t>U</t>
        </is>
      </c>
      <c r="S382" s="513" t="inlineStr">
        <is>
          <t>C</t>
        </is>
      </c>
      <c r="T382" s="515" t="n"/>
      <c r="U382" s="1761" t="n">
        <v>0</v>
      </c>
      <c r="V382" s="1761" t="n">
        <v>0</v>
      </c>
      <c r="W382" s="1761" t="n">
        <v>0</v>
      </c>
      <c r="X382" s="1761" t="n">
        <v>0</v>
      </c>
      <c r="Y382" s="1761" t="n">
        <v>0</v>
      </c>
      <c r="Z382" s="1761" t="n">
        <v>0</v>
      </c>
      <c r="AA382" s="1761" t="n">
        <v>1</v>
      </c>
      <c r="AB382" s="1761" t="n">
        <v>0</v>
      </c>
      <c r="AC382" s="1761" t="n">
        <v>0</v>
      </c>
      <c r="AD382" s="1761" t="n">
        <v>0</v>
      </c>
      <c r="AE382" s="1761" t="n">
        <v>0</v>
      </c>
      <c r="AF382" s="1761" t="n">
        <v>0</v>
      </c>
      <c r="AG382" s="1761" t="n">
        <v>0</v>
      </c>
      <c r="AH382" s="1761" t="n">
        <v>0</v>
      </c>
      <c r="AI382" s="1761" t="n">
        <v>0</v>
      </c>
      <c r="AJ382" s="1761" t="n">
        <v>0</v>
      </c>
      <c r="AK382" s="1761" t="n">
        <v>0</v>
      </c>
      <c r="AL382" s="1761" t="n">
        <v>0</v>
      </c>
      <c r="AM382" s="1761" t="n">
        <v>0</v>
      </c>
      <c r="AN382" s="515" t="n"/>
      <c r="AO382" s="515" t="n"/>
      <c r="AP382" s="513" t="inlineStr">
        <is>
          <t>1</t>
        </is>
      </c>
      <c r="AQ382" s="513" t="inlineStr">
        <is>
          <t>A-M510</t>
        </is>
      </c>
      <c r="AR382" s="513" t="inlineStr">
        <is>
          <t>1CP</t>
        </is>
      </c>
      <c r="AS382" s="515" t="n"/>
      <c r="AT382" s="525" t="n"/>
    </row>
    <row r="383" ht="12.75" customHeight="1" s="667">
      <c r="B383" s="709">
        <f>B382+1</f>
        <v/>
      </c>
      <c r="C383" s="701" t="inlineStr">
        <is>
          <t>61073o</t>
        </is>
      </c>
      <c r="D383" s="519" t="n">
        <v>61073</v>
      </c>
      <c r="E383" s="519" t="n"/>
      <c r="F383" s="520">
        <f>LEFT(H383,6)</f>
        <v/>
      </c>
      <c r="G383" s="521" t="inlineStr">
        <is>
          <t>C</t>
        </is>
      </c>
      <c r="H383" s="521" t="inlineStr">
        <is>
          <t>M2826300556</t>
        </is>
      </c>
      <c r="I383" s="521" t="inlineStr">
        <is>
          <t>HOLDING WARD SECTION 1</t>
        </is>
      </c>
      <c r="J383" s="522" t="n"/>
      <c r="K383" s="522" t="n"/>
      <c r="L383" s="522" t="n"/>
      <c r="M383" s="522" t="n"/>
      <c r="N383" s="522" t="n"/>
      <c r="O383" s="522" t="n"/>
      <c r="P383" s="522" t="n"/>
      <c r="Q383" s="522" t="n"/>
      <c r="R383" s="522" t="n"/>
      <c r="S383" s="522" t="n"/>
      <c r="T383" s="522" t="n"/>
      <c r="U383" s="1762" t="n">
        <v>0</v>
      </c>
      <c r="V383" s="1762" t="n">
        <v>0</v>
      </c>
      <c r="W383" s="1762" t="n">
        <v>0</v>
      </c>
      <c r="X383" s="1762" t="n">
        <v>0</v>
      </c>
      <c r="Y383" s="1762" t="n">
        <v>0</v>
      </c>
      <c r="Z383" s="1762" t="n">
        <v>0</v>
      </c>
      <c r="AA383" s="1762" t="n">
        <v>0</v>
      </c>
      <c r="AB383" s="1762" t="n">
        <v>0</v>
      </c>
      <c r="AC383" s="1762" t="n">
        <v>0</v>
      </c>
      <c r="AD383" s="1762" t="n">
        <v>0</v>
      </c>
      <c r="AE383" s="1762" t="n">
        <v>0</v>
      </c>
      <c r="AF383" s="1762" t="n">
        <v>0</v>
      </c>
      <c r="AG383" s="1762" t="n">
        <v>0</v>
      </c>
      <c r="AH383" s="1762" t="n">
        <v>0</v>
      </c>
      <c r="AI383" s="1762" t="n">
        <v>0</v>
      </c>
      <c r="AJ383" s="1762" t="n">
        <v>0</v>
      </c>
      <c r="AK383" s="1762" t="n">
        <v>0</v>
      </c>
      <c r="AL383" s="1762" t="n">
        <v>0</v>
      </c>
      <c r="AM383" s="1762" t="n">
        <v>0</v>
      </c>
      <c r="AN383" s="522" t="n"/>
      <c r="AO383" s="522" t="n"/>
      <c r="AP383" s="522" t="n"/>
      <c r="AQ383" s="522" t="n"/>
      <c r="AR383" s="522" t="n"/>
      <c r="AS383" s="522" t="n"/>
      <c r="AT383" s="524" t="n"/>
    </row>
    <row r="384" ht="12.75" customHeight="1" s="667">
      <c r="B384" s="509">
        <f>B383+1</f>
        <v/>
      </c>
      <c r="C384" s="510" t="inlineStr">
        <is>
          <t>61073o</t>
        </is>
      </c>
      <c r="D384" s="699" t="n">
        <v>61073</v>
      </c>
      <c r="E384" s="511">
        <f>IF(D384="","",IFERROR(VLOOKUP(D384,CCN_Library!$A$4:$B$13,2,FALSE),"NOT IN LIBRARY"))</f>
        <v/>
      </c>
      <c r="F384" s="538">
        <f>LEFT(H384,6)</f>
        <v/>
      </c>
      <c r="G384" s="513" t="inlineStr">
        <is>
          <t>E</t>
        </is>
      </c>
      <c r="H384" s="513" t="inlineStr">
        <is>
          <t>M2826300670</t>
        </is>
      </c>
      <c r="I384" s="513" t="inlineStr">
        <is>
          <t>FAM PHYS</t>
        </is>
      </c>
      <c r="J384" s="513" t="inlineStr">
        <is>
          <t>LCDR</t>
        </is>
      </c>
      <c r="K384" s="514" t="inlineStr">
        <is>
          <t>2100</t>
        </is>
      </c>
      <c r="L384" s="513" t="inlineStr">
        <is>
          <t>2100</t>
        </is>
      </c>
      <c r="M384" s="513" t="inlineStr">
        <is>
          <t>N</t>
        </is>
      </c>
      <c r="N384" s="513" t="inlineStr">
        <is>
          <t>O</t>
        </is>
      </c>
      <c r="O384" s="513" t="inlineStr">
        <is>
          <t>A</t>
        </is>
      </c>
      <c r="P384" s="513" t="inlineStr">
        <is>
          <t>A</t>
        </is>
      </c>
      <c r="Q384" s="515" t="n"/>
      <c r="R384" s="513" t="inlineStr">
        <is>
          <t>U</t>
        </is>
      </c>
      <c r="S384" s="513" t="inlineStr">
        <is>
          <t>P</t>
        </is>
      </c>
      <c r="T384" s="515" t="n"/>
      <c r="U384" s="1761" t="n">
        <v>0</v>
      </c>
      <c r="V384" s="1761" t="n">
        <v>0</v>
      </c>
      <c r="W384" s="1761" t="n">
        <v>0</v>
      </c>
      <c r="X384" s="1761" t="n">
        <v>0</v>
      </c>
      <c r="Y384" s="1761" t="n">
        <v>0</v>
      </c>
      <c r="Z384" s="1761" t="n">
        <v>1</v>
      </c>
      <c r="AA384" s="1761" t="n">
        <v>0</v>
      </c>
      <c r="AB384" s="1761" t="n">
        <v>0</v>
      </c>
      <c r="AC384" s="1761" t="n">
        <v>0</v>
      </c>
      <c r="AD384" s="1761" t="n">
        <v>0</v>
      </c>
      <c r="AE384" s="1761" t="n">
        <v>0</v>
      </c>
      <c r="AF384" s="1761" t="n">
        <v>0</v>
      </c>
      <c r="AG384" s="1761" t="n">
        <v>0</v>
      </c>
      <c r="AH384" s="1761" t="n">
        <v>0</v>
      </c>
      <c r="AI384" s="1761" t="n">
        <v>0</v>
      </c>
      <c r="AJ384" s="1761" t="n">
        <v>0</v>
      </c>
      <c r="AK384" s="1761" t="n">
        <v>0</v>
      </c>
      <c r="AL384" s="1761" t="n">
        <v>0</v>
      </c>
      <c r="AM384" s="1761" t="n">
        <v>0</v>
      </c>
      <c r="AN384" s="515" t="n"/>
      <c r="AO384" s="515" t="n"/>
      <c r="AP384" s="513" t="inlineStr">
        <is>
          <t>1</t>
        </is>
      </c>
      <c r="AQ384" s="513" t="inlineStr">
        <is>
          <t>A-M510</t>
        </is>
      </c>
      <c r="AR384" s="513" t="inlineStr">
        <is>
          <t>1CP</t>
        </is>
      </c>
      <c r="AS384" s="515" t="n"/>
      <c r="AT384" s="517" t="n"/>
    </row>
    <row r="385" ht="12.75" customHeight="1" s="667">
      <c r="B385" s="509">
        <f>B384+1</f>
        <v/>
      </c>
      <c r="C385" s="510" t="inlineStr">
        <is>
          <t>61073o</t>
        </is>
      </c>
      <c r="D385" s="699" t="n">
        <v>61073</v>
      </c>
      <c r="E385" s="511">
        <f>IF(D385="","",IFERROR(VLOOKUP(D385,CCN_Library!$A$4:$B$13,2,FALSE),"NOT IN LIBRARY"))</f>
        <v/>
      </c>
      <c r="F385" s="538">
        <f>LEFT(H385,6)</f>
        <v/>
      </c>
      <c r="G385" s="513" t="inlineStr">
        <is>
          <t>E</t>
        </is>
      </c>
      <c r="H385" s="513" t="inlineStr">
        <is>
          <t>M2826300671</t>
        </is>
      </c>
      <c r="I385" s="513" t="inlineStr">
        <is>
          <t>CC NRS</t>
        </is>
      </c>
      <c r="J385" s="513" t="inlineStr">
        <is>
          <t>LCDR</t>
        </is>
      </c>
      <c r="K385" s="514" t="inlineStr">
        <is>
          <t>2900</t>
        </is>
      </c>
      <c r="L385" s="513" t="inlineStr">
        <is>
          <t>2900</t>
        </is>
      </c>
      <c r="M385" s="513" t="inlineStr">
        <is>
          <t>N</t>
        </is>
      </c>
      <c r="N385" s="513" t="inlineStr">
        <is>
          <t>O</t>
        </is>
      </c>
      <c r="O385" s="513" t="inlineStr">
        <is>
          <t>A</t>
        </is>
      </c>
      <c r="P385" s="513" t="inlineStr">
        <is>
          <t>A</t>
        </is>
      </c>
      <c r="Q385" s="515" t="n"/>
      <c r="R385" s="513" t="inlineStr">
        <is>
          <t>U</t>
        </is>
      </c>
      <c r="S385" s="513" t="inlineStr">
        <is>
          <t>P</t>
        </is>
      </c>
      <c r="T385" s="515" t="n"/>
      <c r="U385" s="1761" t="n">
        <v>0</v>
      </c>
      <c r="V385" s="1761" t="n">
        <v>0</v>
      </c>
      <c r="W385" s="1761" t="n">
        <v>0</v>
      </c>
      <c r="X385" s="1761" t="n">
        <v>0</v>
      </c>
      <c r="Y385" s="1761" t="n">
        <v>0</v>
      </c>
      <c r="Z385" s="1761" t="n">
        <v>1</v>
      </c>
      <c r="AA385" s="1761" t="n">
        <v>0</v>
      </c>
      <c r="AB385" s="1761" t="n">
        <v>0</v>
      </c>
      <c r="AC385" s="1761" t="n">
        <v>0</v>
      </c>
      <c r="AD385" s="1761" t="n">
        <v>0</v>
      </c>
      <c r="AE385" s="1761" t="n">
        <v>0</v>
      </c>
      <c r="AF385" s="1761" t="n">
        <v>0</v>
      </c>
      <c r="AG385" s="1761" t="n">
        <v>0</v>
      </c>
      <c r="AH385" s="1761" t="n">
        <v>0</v>
      </c>
      <c r="AI385" s="1761" t="n">
        <v>0</v>
      </c>
      <c r="AJ385" s="1761" t="n">
        <v>0</v>
      </c>
      <c r="AK385" s="1761" t="n">
        <v>0</v>
      </c>
      <c r="AL385" s="1761" t="n">
        <v>0</v>
      </c>
      <c r="AM385" s="1761" t="n">
        <v>0</v>
      </c>
      <c r="AN385" s="515" t="n"/>
      <c r="AO385" s="515" t="n"/>
      <c r="AP385" s="513" t="inlineStr">
        <is>
          <t>1</t>
        </is>
      </c>
      <c r="AQ385" s="513" t="inlineStr">
        <is>
          <t>A-M510</t>
        </is>
      </c>
      <c r="AR385" s="513" t="inlineStr">
        <is>
          <t>1CP</t>
        </is>
      </c>
      <c r="AS385" s="515" t="n"/>
      <c r="AT385" s="517" t="n"/>
    </row>
    <row r="386" ht="12.75" customHeight="1" s="667">
      <c r="B386" s="509">
        <f>B385+1</f>
        <v/>
      </c>
      <c r="C386" s="510" t="inlineStr">
        <is>
          <t>61073o</t>
        </is>
      </c>
      <c r="D386" s="699" t="n">
        <v>61073</v>
      </c>
      <c r="E386" s="511">
        <f>IF(D386="","",IFERROR(VLOOKUP(D386,CCN_Library!$A$4:$B$13,2,FALSE),"NOT IN LIBRARY"))</f>
        <v/>
      </c>
      <c r="F386" s="538">
        <f>LEFT(H386,6)</f>
        <v/>
      </c>
      <c r="G386" s="513" t="inlineStr">
        <is>
          <t>E</t>
        </is>
      </c>
      <c r="H386" s="513" t="inlineStr">
        <is>
          <t>M2826300672</t>
        </is>
      </c>
      <c r="I386" s="513" t="inlineStr">
        <is>
          <t>PROF REG NRS</t>
        </is>
      </c>
      <c r="J386" s="513" t="inlineStr">
        <is>
          <t>LT</t>
        </is>
      </c>
      <c r="K386" s="514" t="inlineStr">
        <is>
          <t>2900</t>
        </is>
      </c>
      <c r="L386" s="513" t="inlineStr">
        <is>
          <t>2900</t>
        </is>
      </c>
      <c r="M386" s="513" t="inlineStr">
        <is>
          <t>N</t>
        </is>
      </c>
      <c r="N386" s="513" t="inlineStr">
        <is>
          <t>O</t>
        </is>
      </c>
      <c r="O386" s="513" t="inlineStr">
        <is>
          <t>A</t>
        </is>
      </c>
      <c r="P386" s="513" t="inlineStr">
        <is>
          <t>A</t>
        </is>
      </c>
      <c r="Q386" s="515" t="n"/>
      <c r="R386" s="513" t="inlineStr">
        <is>
          <t>U</t>
        </is>
      </c>
      <c r="S386" s="513" t="inlineStr">
        <is>
          <t>P</t>
        </is>
      </c>
      <c r="T386" s="515" t="n"/>
      <c r="U386" s="1761" t="n">
        <v>0</v>
      </c>
      <c r="V386" s="1761" t="n">
        <v>0</v>
      </c>
      <c r="W386" s="1761" t="n">
        <v>0</v>
      </c>
      <c r="X386" s="1761" t="n">
        <v>0</v>
      </c>
      <c r="Y386" s="1761" t="n">
        <v>0</v>
      </c>
      <c r="Z386" s="1761" t="n">
        <v>1</v>
      </c>
      <c r="AA386" s="1761" t="n">
        <v>0</v>
      </c>
      <c r="AB386" s="1761" t="n">
        <v>0</v>
      </c>
      <c r="AC386" s="1761" t="n">
        <v>0</v>
      </c>
      <c r="AD386" s="1761" t="n">
        <v>0</v>
      </c>
      <c r="AE386" s="1761" t="n">
        <v>0</v>
      </c>
      <c r="AF386" s="1761" t="n">
        <v>0</v>
      </c>
      <c r="AG386" s="1761" t="n">
        <v>0</v>
      </c>
      <c r="AH386" s="1761" t="n">
        <v>0</v>
      </c>
      <c r="AI386" s="1761" t="n">
        <v>0</v>
      </c>
      <c r="AJ386" s="1761" t="n">
        <v>0</v>
      </c>
      <c r="AK386" s="1761" t="n">
        <v>0</v>
      </c>
      <c r="AL386" s="1761" t="n">
        <v>0</v>
      </c>
      <c r="AM386" s="1761" t="n">
        <v>0</v>
      </c>
      <c r="AN386" s="515" t="n"/>
      <c r="AO386" s="515" t="n"/>
      <c r="AP386" s="513" t="inlineStr">
        <is>
          <t>1</t>
        </is>
      </c>
      <c r="AQ386" s="513" t="inlineStr">
        <is>
          <t>A-M510</t>
        </is>
      </c>
      <c r="AR386" s="513" t="inlineStr">
        <is>
          <t>1CP</t>
        </is>
      </c>
      <c r="AS386" s="515" t="n"/>
      <c r="AT386" s="517" t="n"/>
    </row>
    <row r="387" ht="12.75" customHeight="1" s="667">
      <c r="B387" s="509">
        <f>B386+1</f>
        <v/>
      </c>
      <c r="C387" s="510" t="inlineStr">
        <is>
          <t>61073o</t>
        </is>
      </c>
      <c r="D387" s="699" t="n">
        <v>61073</v>
      </c>
      <c r="E387" s="511">
        <f>IF(D387="","",IFERROR(VLOOKUP(D387,CCN_Library!$A$4:$B$13,2,FALSE),"NOT IN LIBRARY"))</f>
        <v/>
      </c>
      <c r="F387" s="538">
        <f>LEFT(H387,6)</f>
        <v/>
      </c>
      <c r="G387" s="513" t="inlineStr">
        <is>
          <t>E</t>
        </is>
      </c>
      <c r="H387" s="513" t="inlineStr">
        <is>
          <t>M2826300673</t>
        </is>
      </c>
      <c r="I387" s="513" t="inlineStr">
        <is>
          <t>FLD MED TECH</t>
        </is>
      </c>
      <c r="J387" s="513" t="inlineStr">
        <is>
          <t>HM1</t>
        </is>
      </c>
      <c r="K387" s="514" t="inlineStr">
        <is>
          <t>L03A</t>
        </is>
      </c>
      <c r="L387" s="513" t="inlineStr">
        <is>
          <t>L03A</t>
        </is>
      </c>
      <c r="M387" s="513" t="inlineStr">
        <is>
          <t>N</t>
        </is>
      </c>
      <c r="N387" s="513" t="inlineStr">
        <is>
          <t>E</t>
        </is>
      </c>
      <c r="O387" s="513" t="inlineStr">
        <is>
          <t>A</t>
        </is>
      </c>
      <c r="P387" s="513" t="inlineStr">
        <is>
          <t>A</t>
        </is>
      </c>
      <c r="Q387" s="515" t="n"/>
      <c r="R387" s="513" t="inlineStr">
        <is>
          <t>U</t>
        </is>
      </c>
      <c r="S387" s="513" t="inlineStr">
        <is>
          <t>P</t>
        </is>
      </c>
      <c r="T387" s="515" t="n"/>
      <c r="U387" s="1761" t="n">
        <v>0</v>
      </c>
      <c r="V387" s="1761" t="n">
        <v>0</v>
      </c>
      <c r="W387" s="1761" t="n">
        <v>0</v>
      </c>
      <c r="X387" s="1761" t="n">
        <v>0</v>
      </c>
      <c r="Y387" s="1761" t="n">
        <v>0</v>
      </c>
      <c r="Z387" s="1761" t="n">
        <v>0</v>
      </c>
      <c r="AA387" s="1761" t="n">
        <v>1</v>
      </c>
      <c r="AB387" s="1761" t="n">
        <v>0</v>
      </c>
      <c r="AC387" s="1761" t="n">
        <v>0</v>
      </c>
      <c r="AD387" s="1761" t="n">
        <v>0</v>
      </c>
      <c r="AE387" s="1761" t="n">
        <v>0</v>
      </c>
      <c r="AF387" s="1761" t="n">
        <v>0</v>
      </c>
      <c r="AG387" s="1761" t="n">
        <v>0</v>
      </c>
      <c r="AH387" s="1761" t="n">
        <v>0</v>
      </c>
      <c r="AI387" s="1761" t="n">
        <v>0</v>
      </c>
      <c r="AJ387" s="1761" t="n">
        <v>0</v>
      </c>
      <c r="AK387" s="1761" t="n">
        <v>0</v>
      </c>
      <c r="AL387" s="1761" t="n">
        <v>0</v>
      </c>
      <c r="AM387" s="1761" t="n">
        <v>0</v>
      </c>
      <c r="AN387" s="515" t="n"/>
      <c r="AO387" s="515" t="n"/>
      <c r="AP387" s="513" t="inlineStr">
        <is>
          <t>1</t>
        </is>
      </c>
      <c r="AQ387" s="513" t="inlineStr">
        <is>
          <t>A-M510</t>
        </is>
      </c>
      <c r="AR387" s="513" t="inlineStr">
        <is>
          <t>1CP</t>
        </is>
      </c>
      <c r="AS387" s="515" t="n"/>
      <c r="AT387" s="517" t="n"/>
    </row>
    <row r="388" ht="12.75" customHeight="1" s="667">
      <c r="B388" s="509">
        <f>B387+1</f>
        <v/>
      </c>
      <c r="C388" s="510" t="inlineStr">
        <is>
          <t>61073c</t>
        </is>
      </c>
      <c r="D388" s="699" t="n">
        <v>61073</v>
      </c>
      <c r="E388" s="511">
        <f>IF(D388="","",IFERROR(VLOOKUP(D388,CCN_Library!$A$4:$B$13,2,FALSE),"NOT IN LIBRARY"))</f>
        <v/>
      </c>
      <c r="F388" s="538">
        <f>LEFT(H388,6)</f>
        <v/>
      </c>
      <c r="G388" s="513" t="inlineStr">
        <is>
          <t>E</t>
        </is>
      </c>
      <c r="H388" s="513" t="inlineStr">
        <is>
          <t>M2826300600</t>
        </is>
      </c>
      <c r="I388" s="513" t="inlineStr">
        <is>
          <t>FLD MED TECH</t>
        </is>
      </c>
      <c r="J388" s="513" t="inlineStr">
        <is>
          <t>HM2</t>
        </is>
      </c>
      <c r="K388" s="514" t="inlineStr">
        <is>
          <t>L03A</t>
        </is>
      </c>
      <c r="L388" s="513" t="inlineStr">
        <is>
          <t>L03A</t>
        </is>
      </c>
      <c r="M388" s="513" t="inlineStr">
        <is>
          <t>N</t>
        </is>
      </c>
      <c r="N388" s="513" t="inlineStr">
        <is>
          <t>E</t>
        </is>
      </c>
      <c r="O388" s="513" t="inlineStr">
        <is>
          <t>A</t>
        </is>
      </c>
      <c r="P388" s="513" t="inlineStr">
        <is>
          <t>A</t>
        </is>
      </c>
      <c r="Q388" s="515" t="n"/>
      <c r="R388" s="513" t="inlineStr">
        <is>
          <t>U</t>
        </is>
      </c>
      <c r="S388" s="513" t="inlineStr">
        <is>
          <t>C</t>
        </is>
      </c>
      <c r="T388" s="515" t="n"/>
      <c r="U388" s="1761" t="n">
        <v>0</v>
      </c>
      <c r="V388" s="1761" t="n">
        <v>0</v>
      </c>
      <c r="W388" s="1761" t="n">
        <v>0</v>
      </c>
      <c r="X388" s="1761" t="n">
        <v>0</v>
      </c>
      <c r="Y388" s="1761" t="n">
        <v>0</v>
      </c>
      <c r="Z388" s="1761" t="n">
        <v>0</v>
      </c>
      <c r="AA388" s="1761" t="n">
        <v>1</v>
      </c>
      <c r="AB388" s="1761" t="n">
        <v>0</v>
      </c>
      <c r="AC388" s="1761" t="n">
        <v>0</v>
      </c>
      <c r="AD388" s="1761" t="n">
        <v>0</v>
      </c>
      <c r="AE388" s="1761" t="n">
        <v>0</v>
      </c>
      <c r="AF388" s="1761" t="n">
        <v>0</v>
      </c>
      <c r="AG388" s="1761" t="n">
        <v>0</v>
      </c>
      <c r="AH388" s="1761" t="n">
        <v>0</v>
      </c>
      <c r="AI388" s="1761" t="n">
        <v>0</v>
      </c>
      <c r="AJ388" s="1761" t="n">
        <v>0</v>
      </c>
      <c r="AK388" s="1761" t="n">
        <v>0</v>
      </c>
      <c r="AL388" s="1761" t="n">
        <v>0</v>
      </c>
      <c r="AM388" s="1761" t="n">
        <v>0</v>
      </c>
      <c r="AN388" s="515" t="n"/>
      <c r="AO388" s="515" t="n"/>
      <c r="AP388" s="513" t="inlineStr">
        <is>
          <t>1</t>
        </is>
      </c>
      <c r="AQ388" s="513" t="inlineStr">
        <is>
          <t>A-M510</t>
        </is>
      </c>
      <c r="AR388" s="513" t="inlineStr">
        <is>
          <t>1CP</t>
        </is>
      </c>
      <c r="AS388" s="515" t="n"/>
      <c r="AT388" s="517" t="n"/>
    </row>
    <row r="389" ht="12.75" customHeight="1" s="667">
      <c r="B389" s="509">
        <f>B388+1</f>
        <v/>
      </c>
      <c r="C389" s="510" t="inlineStr">
        <is>
          <t>61073c</t>
        </is>
      </c>
      <c r="D389" s="699" t="n">
        <v>61073</v>
      </c>
      <c r="E389" s="511">
        <f>IF(D389="","",IFERROR(VLOOKUP(D389,CCN_Library!$A$4:$B$13,2,FALSE),"NOT IN LIBRARY"))</f>
        <v/>
      </c>
      <c r="F389" s="538">
        <f>LEFT(H389,6)</f>
        <v/>
      </c>
      <c r="G389" s="513" t="inlineStr">
        <is>
          <t>E</t>
        </is>
      </c>
      <c r="H389" s="513" t="inlineStr">
        <is>
          <t>M2826300674</t>
        </is>
      </c>
      <c r="I389" s="513" t="inlineStr">
        <is>
          <t>FLD MED TECH</t>
        </is>
      </c>
      <c r="J389" s="513" t="inlineStr">
        <is>
          <t>HM2</t>
        </is>
      </c>
      <c r="K389" s="514" t="inlineStr">
        <is>
          <t>L03A</t>
        </is>
      </c>
      <c r="L389" s="513" t="inlineStr">
        <is>
          <t>L03A</t>
        </is>
      </c>
      <c r="M389" s="513" t="inlineStr">
        <is>
          <t>N</t>
        </is>
      </c>
      <c r="N389" s="513" t="inlineStr">
        <is>
          <t>E</t>
        </is>
      </c>
      <c r="O389" s="513" t="inlineStr">
        <is>
          <t>A</t>
        </is>
      </c>
      <c r="P389" s="513" t="inlineStr">
        <is>
          <t>A</t>
        </is>
      </c>
      <c r="Q389" s="515" t="n"/>
      <c r="R389" s="513" t="inlineStr">
        <is>
          <t>U</t>
        </is>
      </c>
      <c r="S389" s="513" t="inlineStr">
        <is>
          <t>C</t>
        </is>
      </c>
      <c r="T389" s="515" t="n"/>
      <c r="U389" s="1761" t="n">
        <v>0</v>
      </c>
      <c r="V389" s="1761" t="n">
        <v>0</v>
      </c>
      <c r="W389" s="1761" t="n">
        <v>0</v>
      </c>
      <c r="X389" s="1761" t="n">
        <v>0</v>
      </c>
      <c r="Y389" s="1761" t="n">
        <v>0</v>
      </c>
      <c r="Z389" s="1761" t="n">
        <v>0</v>
      </c>
      <c r="AA389" s="1761" t="n">
        <v>1</v>
      </c>
      <c r="AB389" s="1761" t="n">
        <v>0</v>
      </c>
      <c r="AC389" s="1761" t="n">
        <v>0</v>
      </c>
      <c r="AD389" s="1761" t="n">
        <v>0</v>
      </c>
      <c r="AE389" s="1761" t="n">
        <v>0</v>
      </c>
      <c r="AF389" s="1761" t="n">
        <v>0</v>
      </c>
      <c r="AG389" s="1761" t="n">
        <v>0</v>
      </c>
      <c r="AH389" s="1761" t="n">
        <v>0</v>
      </c>
      <c r="AI389" s="1761" t="n">
        <v>0</v>
      </c>
      <c r="AJ389" s="1761" t="n">
        <v>0</v>
      </c>
      <c r="AK389" s="1761" t="n">
        <v>0</v>
      </c>
      <c r="AL389" s="1761" t="n">
        <v>0</v>
      </c>
      <c r="AM389" s="1761" t="n">
        <v>0</v>
      </c>
      <c r="AN389" s="515" t="n"/>
      <c r="AO389" s="515" t="n"/>
      <c r="AP389" s="513" t="inlineStr">
        <is>
          <t>1</t>
        </is>
      </c>
      <c r="AQ389" s="513" t="inlineStr">
        <is>
          <t>A-M510</t>
        </is>
      </c>
      <c r="AR389" s="513" t="inlineStr">
        <is>
          <t>1CP</t>
        </is>
      </c>
      <c r="AS389" s="515" t="n"/>
      <c r="AT389" s="517" t="n"/>
    </row>
    <row r="390" ht="12.75" customHeight="1" s="667">
      <c r="B390" s="509">
        <f>B389+1</f>
        <v/>
      </c>
      <c r="C390" s="510" t="inlineStr">
        <is>
          <t>61073c</t>
        </is>
      </c>
      <c r="D390" s="699" t="n">
        <v>61073</v>
      </c>
      <c r="E390" s="511">
        <f>IF(D390="","",IFERROR(VLOOKUP(D390,CCN_Library!$A$4:$B$13,2,FALSE),"NOT IN LIBRARY"))</f>
        <v/>
      </c>
      <c r="F390" s="538">
        <f>LEFT(H390,6)</f>
        <v/>
      </c>
      <c r="G390" s="513" t="inlineStr">
        <is>
          <t>E</t>
        </is>
      </c>
      <c r="H390" s="513" t="inlineStr">
        <is>
          <t>M2826300604</t>
        </is>
      </c>
      <c r="I390" s="513" t="inlineStr">
        <is>
          <t>FLD MED TECH</t>
        </is>
      </c>
      <c r="J390" s="513" t="inlineStr">
        <is>
          <t>HN</t>
        </is>
      </c>
      <c r="K390" s="514" t="inlineStr">
        <is>
          <t>L03A</t>
        </is>
      </c>
      <c r="L390" s="513" t="inlineStr">
        <is>
          <t>L03A</t>
        </is>
      </c>
      <c r="M390" s="513" t="inlineStr">
        <is>
          <t>N</t>
        </is>
      </c>
      <c r="N390" s="513" t="inlineStr">
        <is>
          <t>E</t>
        </is>
      </c>
      <c r="O390" s="513" t="inlineStr">
        <is>
          <t>A</t>
        </is>
      </c>
      <c r="P390" s="513" t="inlineStr">
        <is>
          <t>A</t>
        </is>
      </c>
      <c r="Q390" s="515" t="n"/>
      <c r="R390" s="513" t="inlineStr">
        <is>
          <t>U</t>
        </is>
      </c>
      <c r="S390" s="513" t="inlineStr">
        <is>
          <t>C</t>
        </is>
      </c>
      <c r="T390" s="515" t="n"/>
      <c r="U390" s="1761" t="n">
        <v>0</v>
      </c>
      <c r="V390" s="1761" t="n">
        <v>0</v>
      </c>
      <c r="W390" s="1761" t="n">
        <v>0</v>
      </c>
      <c r="X390" s="1761" t="n">
        <v>0</v>
      </c>
      <c r="Y390" s="1761" t="n">
        <v>0</v>
      </c>
      <c r="Z390" s="1761" t="n">
        <v>0</v>
      </c>
      <c r="AA390" s="1761" t="n">
        <v>1</v>
      </c>
      <c r="AB390" s="1761" t="n">
        <v>0</v>
      </c>
      <c r="AC390" s="1761" t="n">
        <v>0</v>
      </c>
      <c r="AD390" s="1761" t="n">
        <v>0</v>
      </c>
      <c r="AE390" s="1761" t="n">
        <v>0</v>
      </c>
      <c r="AF390" s="1761" t="n">
        <v>0</v>
      </c>
      <c r="AG390" s="1761" t="n">
        <v>0</v>
      </c>
      <c r="AH390" s="1761" t="n">
        <v>0</v>
      </c>
      <c r="AI390" s="1761" t="n">
        <v>0</v>
      </c>
      <c r="AJ390" s="1761" t="n">
        <v>0</v>
      </c>
      <c r="AK390" s="1761" t="n">
        <v>0</v>
      </c>
      <c r="AL390" s="1761" t="n">
        <v>0</v>
      </c>
      <c r="AM390" s="1761" t="n">
        <v>0</v>
      </c>
      <c r="AN390" s="513" t="inlineStr">
        <is>
          <t>MT</t>
        </is>
      </c>
      <c r="AO390" s="513" t="inlineStr">
        <is>
          <t>M29491</t>
        </is>
      </c>
      <c r="AP390" s="513" t="inlineStr">
        <is>
          <t>1</t>
        </is>
      </c>
      <c r="AQ390" s="513" t="inlineStr">
        <is>
          <t>A-M510</t>
        </is>
      </c>
      <c r="AR390" s="513" t="inlineStr">
        <is>
          <t>1CV</t>
        </is>
      </c>
      <c r="AS390" s="515" t="n"/>
      <c r="AT390" s="525" t="n"/>
    </row>
    <row r="391" ht="12.75" customHeight="1" s="667">
      <c r="B391" s="509">
        <f>B390+1</f>
        <v/>
      </c>
      <c r="C391" s="510" t="inlineStr">
        <is>
          <t>61073c</t>
        </is>
      </c>
      <c r="D391" s="699" t="n">
        <v>61073</v>
      </c>
      <c r="E391" s="511">
        <f>IF(D391="","",IFERROR(VLOOKUP(D391,CCN_Library!$A$4:$B$13,2,FALSE),"NOT IN LIBRARY"))</f>
        <v/>
      </c>
      <c r="F391" s="538">
        <f>LEFT(H391,6)</f>
        <v/>
      </c>
      <c r="G391" s="513" t="inlineStr">
        <is>
          <t>E</t>
        </is>
      </c>
      <c r="H391" s="513" t="inlineStr">
        <is>
          <t>M2826300605</t>
        </is>
      </c>
      <c r="I391" s="513" t="inlineStr">
        <is>
          <t>FLD MED TECH</t>
        </is>
      </c>
      <c r="J391" s="513" t="inlineStr">
        <is>
          <t>HN</t>
        </is>
      </c>
      <c r="K391" s="514" t="inlineStr">
        <is>
          <t>L03A</t>
        </is>
      </c>
      <c r="L391" s="513" t="inlineStr">
        <is>
          <t>L03A</t>
        </is>
      </c>
      <c r="M391" s="513" t="inlineStr">
        <is>
          <t>N</t>
        </is>
      </c>
      <c r="N391" s="513" t="inlineStr">
        <is>
          <t>E</t>
        </is>
      </c>
      <c r="O391" s="513" t="inlineStr">
        <is>
          <t>A</t>
        </is>
      </c>
      <c r="P391" s="513" t="inlineStr">
        <is>
          <t>A</t>
        </is>
      </c>
      <c r="Q391" s="515" t="n"/>
      <c r="R391" s="513" t="inlineStr">
        <is>
          <t>U</t>
        </is>
      </c>
      <c r="S391" s="513" t="inlineStr">
        <is>
          <t>C</t>
        </is>
      </c>
      <c r="T391" s="515" t="n"/>
      <c r="U391" s="1761" t="n">
        <v>0</v>
      </c>
      <c r="V391" s="1761" t="n">
        <v>0</v>
      </c>
      <c r="W391" s="1761" t="n">
        <v>0</v>
      </c>
      <c r="X391" s="1761" t="n">
        <v>0</v>
      </c>
      <c r="Y391" s="1761" t="n">
        <v>0</v>
      </c>
      <c r="Z391" s="1761" t="n">
        <v>0</v>
      </c>
      <c r="AA391" s="1761" t="n">
        <v>1</v>
      </c>
      <c r="AB391" s="1761" t="n">
        <v>0</v>
      </c>
      <c r="AC391" s="1761" t="n">
        <v>0</v>
      </c>
      <c r="AD391" s="1761" t="n">
        <v>0</v>
      </c>
      <c r="AE391" s="1761" t="n">
        <v>0</v>
      </c>
      <c r="AF391" s="1761" t="n">
        <v>0</v>
      </c>
      <c r="AG391" s="1761" t="n">
        <v>0</v>
      </c>
      <c r="AH391" s="1761" t="n">
        <v>0</v>
      </c>
      <c r="AI391" s="1761" t="n">
        <v>0</v>
      </c>
      <c r="AJ391" s="1761" t="n">
        <v>0</v>
      </c>
      <c r="AK391" s="1761" t="n">
        <v>0</v>
      </c>
      <c r="AL391" s="1761" t="n">
        <v>0</v>
      </c>
      <c r="AM391" s="1761" t="n">
        <v>0</v>
      </c>
      <c r="AN391" s="515" t="n"/>
      <c r="AO391" s="515" t="n"/>
      <c r="AP391" s="513" t="inlineStr">
        <is>
          <t>1</t>
        </is>
      </c>
      <c r="AQ391" s="513" t="inlineStr">
        <is>
          <t>A-M510</t>
        </is>
      </c>
      <c r="AR391" s="513" t="inlineStr">
        <is>
          <t>1CP</t>
        </is>
      </c>
      <c r="AS391" s="515" t="n"/>
      <c r="AT391" s="517" t="n"/>
    </row>
    <row r="392" ht="12.75" customHeight="1" s="667">
      <c r="B392" s="509">
        <f>B391+1</f>
        <v/>
      </c>
      <c r="C392" s="510" t="inlineStr">
        <is>
          <t>61073c</t>
        </is>
      </c>
      <c r="D392" s="699" t="n">
        <v>61073</v>
      </c>
      <c r="E392" s="511">
        <f>IF(D392="","",IFERROR(VLOOKUP(D392,CCN_Library!$A$4:$B$13,2,FALSE),"NOT IN LIBRARY"))</f>
        <v/>
      </c>
      <c r="F392" s="538">
        <f>LEFT(H392,6)</f>
        <v/>
      </c>
      <c r="G392" s="513" t="inlineStr">
        <is>
          <t>E</t>
        </is>
      </c>
      <c r="H392" s="513" t="inlineStr">
        <is>
          <t>M2826300606</t>
        </is>
      </c>
      <c r="I392" s="513" t="inlineStr">
        <is>
          <t>FLD MED TECH</t>
        </is>
      </c>
      <c r="J392" s="513" t="inlineStr">
        <is>
          <t>HN</t>
        </is>
      </c>
      <c r="K392" s="514" t="inlineStr">
        <is>
          <t>L03A</t>
        </is>
      </c>
      <c r="L392" s="513" t="inlineStr">
        <is>
          <t>L03A</t>
        </is>
      </c>
      <c r="M392" s="513" t="inlineStr">
        <is>
          <t>N</t>
        </is>
      </c>
      <c r="N392" s="513" t="inlineStr">
        <is>
          <t>E</t>
        </is>
      </c>
      <c r="O392" s="513" t="inlineStr">
        <is>
          <t>A</t>
        </is>
      </c>
      <c r="P392" s="513" t="inlineStr">
        <is>
          <t>A</t>
        </is>
      </c>
      <c r="Q392" s="515" t="n"/>
      <c r="R392" s="513" t="inlineStr">
        <is>
          <t>U</t>
        </is>
      </c>
      <c r="S392" s="513" t="inlineStr">
        <is>
          <t>C</t>
        </is>
      </c>
      <c r="T392" s="515" t="n"/>
      <c r="U392" s="1761" t="n">
        <v>0</v>
      </c>
      <c r="V392" s="1761" t="n">
        <v>0</v>
      </c>
      <c r="W392" s="1761" t="n">
        <v>0</v>
      </c>
      <c r="X392" s="1761" t="n">
        <v>0</v>
      </c>
      <c r="Y392" s="1761" t="n">
        <v>0</v>
      </c>
      <c r="Z392" s="1761" t="n">
        <v>0</v>
      </c>
      <c r="AA392" s="1761" t="n">
        <v>1</v>
      </c>
      <c r="AB392" s="1761" t="n">
        <v>0</v>
      </c>
      <c r="AC392" s="1761" t="n">
        <v>0</v>
      </c>
      <c r="AD392" s="1761" t="n">
        <v>0</v>
      </c>
      <c r="AE392" s="1761" t="n">
        <v>0</v>
      </c>
      <c r="AF392" s="1761" t="n">
        <v>0</v>
      </c>
      <c r="AG392" s="1761" t="n">
        <v>0</v>
      </c>
      <c r="AH392" s="1761" t="n">
        <v>0</v>
      </c>
      <c r="AI392" s="1761" t="n">
        <v>0</v>
      </c>
      <c r="AJ392" s="1761" t="n">
        <v>0</v>
      </c>
      <c r="AK392" s="1761" t="n">
        <v>0</v>
      </c>
      <c r="AL392" s="1761" t="n">
        <v>0</v>
      </c>
      <c r="AM392" s="1761" t="n">
        <v>0</v>
      </c>
      <c r="AN392" s="515" t="n"/>
      <c r="AO392" s="515" t="n"/>
      <c r="AP392" s="513" t="inlineStr">
        <is>
          <t>1</t>
        </is>
      </c>
      <c r="AQ392" s="513" t="inlineStr">
        <is>
          <t>A-M510</t>
        </is>
      </c>
      <c r="AR392" s="513" t="inlineStr">
        <is>
          <t>1CP</t>
        </is>
      </c>
      <c r="AS392" s="515" t="n"/>
      <c r="AT392" s="517" t="n"/>
    </row>
    <row r="393" ht="12.75" customHeight="1" s="667">
      <c r="B393" s="509">
        <f>B392+1</f>
        <v/>
      </c>
      <c r="C393" s="510" t="inlineStr">
        <is>
          <t>61073c</t>
        </is>
      </c>
      <c r="D393" s="699" t="n">
        <v>61073</v>
      </c>
      <c r="E393" s="511">
        <f>IF(D393="","",IFERROR(VLOOKUP(D393,CCN_Library!$A$4:$B$13,2,FALSE),"NOT IN LIBRARY"))</f>
        <v/>
      </c>
      <c r="F393" s="538">
        <f>LEFT(H393,6)</f>
        <v/>
      </c>
      <c r="G393" s="513" t="inlineStr">
        <is>
          <t>E</t>
        </is>
      </c>
      <c r="H393" s="513" t="inlineStr">
        <is>
          <t>M2826300607</t>
        </is>
      </c>
      <c r="I393" s="513" t="inlineStr">
        <is>
          <t>FLD MED TECH</t>
        </is>
      </c>
      <c r="J393" s="513" t="inlineStr">
        <is>
          <t>HN</t>
        </is>
      </c>
      <c r="K393" s="514" t="inlineStr">
        <is>
          <t>L03A</t>
        </is>
      </c>
      <c r="L393" s="513" t="inlineStr">
        <is>
          <t>L03A</t>
        </is>
      </c>
      <c r="M393" s="513" t="inlineStr">
        <is>
          <t>N</t>
        </is>
      </c>
      <c r="N393" s="513" t="inlineStr">
        <is>
          <t>E</t>
        </is>
      </c>
      <c r="O393" s="513" t="inlineStr">
        <is>
          <t>A</t>
        </is>
      </c>
      <c r="P393" s="513" t="inlineStr">
        <is>
          <t>A</t>
        </is>
      </c>
      <c r="Q393" s="515" t="n"/>
      <c r="R393" s="513" t="inlineStr">
        <is>
          <t>U</t>
        </is>
      </c>
      <c r="S393" s="513" t="inlineStr">
        <is>
          <t>C</t>
        </is>
      </c>
      <c r="T393" s="515" t="n"/>
      <c r="U393" s="1761" t="n">
        <v>0</v>
      </c>
      <c r="V393" s="1761" t="n">
        <v>0</v>
      </c>
      <c r="W393" s="1761" t="n">
        <v>0</v>
      </c>
      <c r="X393" s="1761" t="n">
        <v>0</v>
      </c>
      <c r="Y393" s="1761" t="n">
        <v>0</v>
      </c>
      <c r="Z393" s="1761" t="n">
        <v>0</v>
      </c>
      <c r="AA393" s="1761" t="n">
        <v>1</v>
      </c>
      <c r="AB393" s="1761" t="n">
        <v>0</v>
      </c>
      <c r="AC393" s="1761" t="n">
        <v>0</v>
      </c>
      <c r="AD393" s="1761" t="n">
        <v>0</v>
      </c>
      <c r="AE393" s="1761" t="n">
        <v>0</v>
      </c>
      <c r="AF393" s="1761" t="n">
        <v>0</v>
      </c>
      <c r="AG393" s="1761" t="n">
        <v>0</v>
      </c>
      <c r="AH393" s="1761" t="n">
        <v>0</v>
      </c>
      <c r="AI393" s="1761" t="n">
        <v>0</v>
      </c>
      <c r="AJ393" s="1761" t="n">
        <v>0</v>
      </c>
      <c r="AK393" s="1761" t="n">
        <v>0</v>
      </c>
      <c r="AL393" s="1761" t="n">
        <v>0</v>
      </c>
      <c r="AM393" s="1761" t="n">
        <v>0</v>
      </c>
      <c r="AN393" s="515" t="n"/>
      <c r="AO393" s="515" t="n"/>
      <c r="AP393" s="513" t="inlineStr">
        <is>
          <t>1</t>
        </is>
      </c>
      <c r="AQ393" s="513" t="inlineStr">
        <is>
          <t>A-M510</t>
        </is>
      </c>
      <c r="AR393" s="513" t="inlineStr">
        <is>
          <t>1CP</t>
        </is>
      </c>
      <c r="AS393" s="515" t="n"/>
      <c r="AT393" s="517" t="n"/>
    </row>
    <row r="394" ht="12.75" customHeight="1" s="667">
      <c r="B394" s="509">
        <f>B393+1</f>
        <v/>
      </c>
      <c r="C394" s="510" t="inlineStr">
        <is>
          <t>61073c</t>
        </is>
      </c>
      <c r="D394" s="699" t="n">
        <v>61073</v>
      </c>
      <c r="E394" s="511">
        <f>IF(D394="","",IFERROR(VLOOKUP(D394,CCN_Library!$A$4:$B$13,2,FALSE),"NOT IN LIBRARY"))</f>
        <v/>
      </c>
      <c r="F394" s="538">
        <f>LEFT(H394,6)</f>
        <v/>
      </c>
      <c r="G394" s="513" t="inlineStr">
        <is>
          <t>E</t>
        </is>
      </c>
      <c r="H394" s="513" t="inlineStr">
        <is>
          <t>M2826300608</t>
        </is>
      </c>
      <c r="I394" s="513" t="inlineStr">
        <is>
          <t>FLD MED TECH</t>
        </is>
      </c>
      <c r="J394" s="513" t="inlineStr">
        <is>
          <t>HN</t>
        </is>
      </c>
      <c r="K394" s="514" t="inlineStr">
        <is>
          <t>L03A</t>
        </is>
      </c>
      <c r="L394" s="513" t="inlineStr">
        <is>
          <t>L03A</t>
        </is>
      </c>
      <c r="M394" s="513" t="inlineStr">
        <is>
          <t>N</t>
        </is>
      </c>
      <c r="N394" s="513" t="inlineStr">
        <is>
          <t>E</t>
        </is>
      </c>
      <c r="O394" s="513" t="inlineStr">
        <is>
          <t>A</t>
        </is>
      </c>
      <c r="P394" s="513" t="inlineStr">
        <is>
          <t>A</t>
        </is>
      </c>
      <c r="Q394" s="515" t="n"/>
      <c r="R394" s="513" t="inlineStr">
        <is>
          <t>U</t>
        </is>
      </c>
      <c r="S394" s="513" t="inlineStr">
        <is>
          <t>C</t>
        </is>
      </c>
      <c r="T394" s="515" t="n"/>
      <c r="U394" s="1761" t="n">
        <v>0</v>
      </c>
      <c r="V394" s="1761" t="n">
        <v>0</v>
      </c>
      <c r="W394" s="1761" t="n">
        <v>0</v>
      </c>
      <c r="X394" s="1761" t="n">
        <v>0</v>
      </c>
      <c r="Y394" s="1761" t="n">
        <v>0</v>
      </c>
      <c r="Z394" s="1761" t="n">
        <v>0</v>
      </c>
      <c r="AA394" s="1761" t="n">
        <v>1</v>
      </c>
      <c r="AB394" s="1761" t="n">
        <v>0</v>
      </c>
      <c r="AC394" s="1761" t="n">
        <v>0</v>
      </c>
      <c r="AD394" s="1761" t="n">
        <v>0</v>
      </c>
      <c r="AE394" s="1761" t="n">
        <v>0</v>
      </c>
      <c r="AF394" s="1761" t="n">
        <v>0</v>
      </c>
      <c r="AG394" s="1761" t="n">
        <v>0</v>
      </c>
      <c r="AH394" s="1761" t="n">
        <v>0</v>
      </c>
      <c r="AI394" s="1761" t="n">
        <v>0</v>
      </c>
      <c r="AJ394" s="1761" t="n">
        <v>0</v>
      </c>
      <c r="AK394" s="1761" t="n">
        <v>0</v>
      </c>
      <c r="AL394" s="1761" t="n">
        <v>0</v>
      </c>
      <c r="AM394" s="1761" t="n">
        <v>0</v>
      </c>
      <c r="AN394" s="515" t="n"/>
      <c r="AO394" s="515" t="n"/>
      <c r="AP394" s="513" t="inlineStr">
        <is>
          <t>1</t>
        </is>
      </c>
      <c r="AQ394" s="513" t="inlineStr">
        <is>
          <t>A-M510</t>
        </is>
      </c>
      <c r="AR394" s="513" t="inlineStr">
        <is>
          <t>1CP</t>
        </is>
      </c>
      <c r="AS394" s="515" t="n"/>
      <c r="AT394" s="517" t="n"/>
    </row>
    <row r="395" ht="12.75" customHeight="1" s="667">
      <c r="B395" s="709">
        <f>B394+1</f>
        <v/>
      </c>
      <c r="C395" s="701" t="inlineStr">
        <is>
          <t>61073o</t>
        </is>
      </c>
      <c r="D395" s="519" t="n">
        <v>61073</v>
      </c>
      <c r="E395" s="519" t="n"/>
      <c r="F395" s="520">
        <f>LEFT(H395,6)</f>
        <v/>
      </c>
      <c r="G395" s="521" t="inlineStr">
        <is>
          <t>C</t>
        </is>
      </c>
      <c r="H395" s="521" t="inlineStr">
        <is>
          <t>M2826300609</t>
        </is>
      </c>
      <c r="I395" s="521" t="inlineStr">
        <is>
          <t>SURGICAL PLATOON 2</t>
        </is>
      </c>
      <c r="J395" s="522" t="n"/>
      <c r="K395" s="522" t="n"/>
      <c r="L395" s="522" t="n"/>
      <c r="M395" s="522" t="n"/>
      <c r="N395" s="522" t="n"/>
      <c r="O395" s="522" t="n"/>
      <c r="P395" s="522" t="n"/>
      <c r="Q395" s="522" t="n"/>
      <c r="R395" s="522" t="n"/>
      <c r="S395" s="522" t="n"/>
      <c r="T395" s="522" t="n"/>
      <c r="U395" s="1762" t="n">
        <v>0</v>
      </c>
      <c r="V395" s="1762" t="n">
        <v>0</v>
      </c>
      <c r="W395" s="1762" t="n">
        <v>0</v>
      </c>
      <c r="X395" s="1762" t="n">
        <v>0</v>
      </c>
      <c r="Y395" s="1762" t="n">
        <v>0</v>
      </c>
      <c r="Z395" s="1762" t="n">
        <v>0</v>
      </c>
      <c r="AA395" s="1762" t="n">
        <v>0</v>
      </c>
      <c r="AB395" s="1762" t="n">
        <v>0</v>
      </c>
      <c r="AC395" s="1762" t="n">
        <v>0</v>
      </c>
      <c r="AD395" s="1762" t="n">
        <v>0</v>
      </c>
      <c r="AE395" s="1762" t="n">
        <v>0</v>
      </c>
      <c r="AF395" s="1762" t="n">
        <v>0</v>
      </c>
      <c r="AG395" s="1762" t="n">
        <v>0</v>
      </c>
      <c r="AH395" s="1762" t="n">
        <v>0</v>
      </c>
      <c r="AI395" s="1762" t="n">
        <v>0</v>
      </c>
      <c r="AJ395" s="1762" t="n">
        <v>0</v>
      </c>
      <c r="AK395" s="1762" t="n">
        <v>0</v>
      </c>
      <c r="AL395" s="1762" t="n">
        <v>0</v>
      </c>
      <c r="AM395" s="1762" t="n">
        <v>0</v>
      </c>
      <c r="AN395" s="522" t="n"/>
      <c r="AO395" s="522" t="n"/>
      <c r="AP395" s="522" t="n"/>
      <c r="AQ395" s="522" t="n"/>
      <c r="AR395" s="522" t="n"/>
      <c r="AS395" s="522" t="n"/>
      <c r="AT395" s="524" t="n"/>
    </row>
    <row r="396" ht="12.75" customHeight="1" s="667">
      <c r="B396" s="709">
        <f>B395+1</f>
        <v/>
      </c>
      <c r="C396" s="701" t="inlineStr">
        <is>
          <t>61073o</t>
        </is>
      </c>
      <c r="D396" s="519" t="n">
        <v>61073</v>
      </c>
      <c r="E396" s="519" t="n"/>
      <c r="F396" s="520">
        <f>LEFT(H396,6)</f>
        <v/>
      </c>
      <c r="G396" s="521" t="inlineStr">
        <is>
          <t>D</t>
        </is>
      </c>
      <c r="H396" s="521" t="inlineStr">
        <is>
          <t>M2826300428</t>
        </is>
      </c>
      <c r="I396" s="521" t="inlineStr">
        <is>
          <t>FRSS 2</t>
        </is>
      </c>
      <c r="J396" s="522" t="n"/>
      <c r="K396" s="522" t="n"/>
      <c r="L396" s="522" t="n"/>
      <c r="M396" s="522" t="n"/>
      <c r="N396" s="522" t="n"/>
      <c r="O396" s="522" t="n"/>
      <c r="P396" s="522" t="n"/>
      <c r="Q396" s="522" t="n"/>
      <c r="R396" s="522" t="n"/>
      <c r="S396" s="522" t="n"/>
      <c r="T396" s="522" t="n"/>
      <c r="U396" s="1762" t="n">
        <v>0</v>
      </c>
      <c r="V396" s="1762" t="n">
        <v>0</v>
      </c>
      <c r="W396" s="1762" t="n">
        <v>0</v>
      </c>
      <c r="X396" s="1762" t="n">
        <v>0</v>
      </c>
      <c r="Y396" s="1762" t="n">
        <v>0</v>
      </c>
      <c r="Z396" s="1762" t="n">
        <v>0</v>
      </c>
      <c r="AA396" s="1762" t="n">
        <v>0</v>
      </c>
      <c r="AB396" s="1762" t="n">
        <v>0</v>
      </c>
      <c r="AC396" s="1762" t="n">
        <v>0</v>
      </c>
      <c r="AD396" s="1762" t="n">
        <v>0</v>
      </c>
      <c r="AE396" s="1762" t="n">
        <v>0</v>
      </c>
      <c r="AF396" s="1762" t="n">
        <v>0</v>
      </c>
      <c r="AG396" s="1762" t="n">
        <v>0</v>
      </c>
      <c r="AH396" s="1762" t="n">
        <v>0</v>
      </c>
      <c r="AI396" s="1762" t="n">
        <v>0</v>
      </c>
      <c r="AJ396" s="1762" t="n">
        <v>0</v>
      </c>
      <c r="AK396" s="1762" t="n">
        <v>0</v>
      </c>
      <c r="AL396" s="1762" t="n">
        <v>0</v>
      </c>
      <c r="AM396" s="1762" t="n">
        <v>0</v>
      </c>
      <c r="AN396" s="522" t="n"/>
      <c r="AO396" s="522" t="n"/>
      <c r="AP396" s="522" t="n"/>
      <c r="AQ396" s="522" t="n"/>
      <c r="AR396" s="522" t="n"/>
      <c r="AS396" s="522" t="n"/>
      <c r="AT396" s="524" t="n"/>
    </row>
    <row r="397" ht="12.75" customHeight="1" s="667">
      <c r="B397" s="509">
        <f>B396+1</f>
        <v/>
      </c>
      <c r="C397" s="510" t="inlineStr">
        <is>
          <t>61073o</t>
        </is>
      </c>
      <c r="D397" s="699" t="n">
        <v>61073</v>
      </c>
      <c r="E397" s="511">
        <f>IF(D397="","",IFERROR(VLOOKUP(D397,CCN_Library!$A$4:$B$13,2,FALSE),"NOT IN LIBRARY"))</f>
        <v/>
      </c>
      <c r="F397" s="538">
        <f>LEFT(H397,6)</f>
        <v/>
      </c>
      <c r="G397" s="513" t="inlineStr">
        <is>
          <t>E</t>
        </is>
      </c>
      <c r="H397" s="513" t="inlineStr">
        <is>
          <t>M2826300429</t>
        </is>
      </c>
      <c r="I397" s="513" t="inlineStr">
        <is>
          <t>GEN SGN</t>
        </is>
      </c>
      <c r="J397" s="513" t="inlineStr">
        <is>
          <t>LCDR</t>
        </is>
      </c>
      <c r="K397" s="514" t="inlineStr">
        <is>
          <t>2100</t>
        </is>
      </c>
      <c r="L397" s="513" t="inlineStr">
        <is>
          <t>2100</t>
        </is>
      </c>
      <c r="M397" s="513" t="inlineStr">
        <is>
          <t>N</t>
        </is>
      </c>
      <c r="N397" s="513" t="inlineStr">
        <is>
          <t>O</t>
        </is>
      </c>
      <c r="O397" s="513" t="inlineStr">
        <is>
          <t>A</t>
        </is>
      </c>
      <c r="P397" s="513" t="inlineStr">
        <is>
          <t>A</t>
        </is>
      </c>
      <c r="Q397" s="515" t="n"/>
      <c r="R397" s="513" t="inlineStr">
        <is>
          <t>U</t>
        </is>
      </c>
      <c r="S397" s="513" t="inlineStr">
        <is>
          <t>P</t>
        </is>
      </c>
      <c r="T397" s="515" t="n"/>
      <c r="U397" s="1761" t="n">
        <v>0</v>
      </c>
      <c r="V397" s="1761" t="n">
        <v>0</v>
      </c>
      <c r="W397" s="1761" t="n">
        <v>0</v>
      </c>
      <c r="X397" s="1761" t="n">
        <v>0</v>
      </c>
      <c r="Y397" s="1761" t="n">
        <v>0</v>
      </c>
      <c r="Z397" s="1761" t="n">
        <v>1</v>
      </c>
      <c r="AA397" s="1761" t="n">
        <v>0</v>
      </c>
      <c r="AB397" s="1761" t="n">
        <v>0</v>
      </c>
      <c r="AC397" s="1761" t="n">
        <v>0</v>
      </c>
      <c r="AD397" s="1761" t="n">
        <v>0</v>
      </c>
      <c r="AE397" s="1761" t="n">
        <v>0</v>
      </c>
      <c r="AF397" s="1761" t="n">
        <v>0</v>
      </c>
      <c r="AG397" s="1761" t="n">
        <v>0</v>
      </c>
      <c r="AH397" s="1761" t="n">
        <v>0</v>
      </c>
      <c r="AI397" s="1761" t="n">
        <v>0</v>
      </c>
      <c r="AJ397" s="1761" t="n">
        <v>0</v>
      </c>
      <c r="AK397" s="1761" t="n">
        <v>0</v>
      </c>
      <c r="AL397" s="1761" t="n">
        <v>0</v>
      </c>
      <c r="AM397" s="1761" t="n">
        <v>0</v>
      </c>
      <c r="AN397" s="515" t="n"/>
      <c r="AO397" s="515" t="n"/>
      <c r="AP397" s="513" t="inlineStr">
        <is>
          <t>1</t>
        </is>
      </c>
      <c r="AQ397" s="513" t="inlineStr">
        <is>
          <t>A-M510</t>
        </is>
      </c>
      <c r="AR397" s="513" t="inlineStr">
        <is>
          <t>1CP</t>
        </is>
      </c>
      <c r="AS397" s="515" t="n"/>
      <c r="AT397" s="525" t="n"/>
    </row>
    <row r="398" ht="12.75" customHeight="1" s="667">
      <c r="B398" s="509">
        <f>B397+1</f>
        <v/>
      </c>
      <c r="C398" s="510" t="inlineStr">
        <is>
          <t>61073o</t>
        </is>
      </c>
      <c r="D398" s="699" t="n">
        <v>61073</v>
      </c>
      <c r="E398" s="511">
        <f>IF(D398="","",IFERROR(VLOOKUP(D398,CCN_Library!$A$4:$B$13,2,FALSE),"NOT IN LIBRARY"))</f>
        <v/>
      </c>
      <c r="F398" s="538">
        <f>LEFT(H398,6)</f>
        <v/>
      </c>
      <c r="G398" s="513" t="inlineStr">
        <is>
          <t>E</t>
        </is>
      </c>
      <c r="H398" s="513" t="inlineStr">
        <is>
          <t>M2826300696</t>
        </is>
      </c>
      <c r="I398" s="513" t="inlineStr">
        <is>
          <t>GEN SGN</t>
        </is>
      </c>
      <c r="J398" s="513" t="inlineStr">
        <is>
          <t>LCDR</t>
        </is>
      </c>
      <c r="K398" s="514" t="inlineStr">
        <is>
          <t>2100</t>
        </is>
      </c>
      <c r="L398" s="513" t="inlineStr">
        <is>
          <t>2100</t>
        </is>
      </c>
      <c r="M398" s="513" t="inlineStr">
        <is>
          <t>N</t>
        </is>
      </c>
      <c r="N398" s="513" t="inlineStr">
        <is>
          <t>O</t>
        </is>
      </c>
      <c r="O398" s="513" t="inlineStr">
        <is>
          <t>A</t>
        </is>
      </c>
      <c r="P398" s="513" t="inlineStr">
        <is>
          <t>A</t>
        </is>
      </c>
      <c r="Q398" s="515" t="n"/>
      <c r="R398" s="513" t="inlineStr">
        <is>
          <t>U</t>
        </is>
      </c>
      <c r="S398" s="513" t="inlineStr">
        <is>
          <t>P</t>
        </is>
      </c>
      <c r="T398" s="515" t="n"/>
      <c r="U398" s="1761" t="n">
        <v>0</v>
      </c>
      <c r="V398" s="1761" t="n">
        <v>0</v>
      </c>
      <c r="W398" s="1761" t="n">
        <v>0</v>
      </c>
      <c r="X398" s="1761" t="n">
        <v>0</v>
      </c>
      <c r="Y398" s="1761" t="n">
        <v>0</v>
      </c>
      <c r="Z398" s="1761" t="n">
        <v>1</v>
      </c>
      <c r="AA398" s="1761" t="n">
        <v>0</v>
      </c>
      <c r="AB398" s="1761" t="n">
        <v>0</v>
      </c>
      <c r="AC398" s="1761" t="n">
        <v>0</v>
      </c>
      <c r="AD398" s="1761" t="n">
        <v>0</v>
      </c>
      <c r="AE398" s="1761" t="n">
        <v>0</v>
      </c>
      <c r="AF398" s="1761" t="n">
        <v>0</v>
      </c>
      <c r="AG398" s="1761" t="n">
        <v>0</v>
      </c>
      <c r="AH398" s="1761" t="n">
        <v>0</v>
      </c>
      <c r="AI398" s="1761" t="n">
        <v>0</v>
      </c>
      <c r="AJ398" s="1761" t="n">
        <v>0</v>
      </c>
      <c r="AK398" s="1761" t="n">
        <v>0</v>
      </c>
      <c r="AL398" s="1761" t="n">
        <v>0</v>
      </c>
      <c r="AM398" s="1761" t="n">
        <v>0</v>
      </c>
      <c r="AN398" s="515" t="n"/>
      <c r="AO398" s="515" t="n"/>
      <c r="AP398" s="513" t="inlineStr">
        <is>
          <t>1</t>
        </is>
      </c>
      <c r="AQ398" s="513" t="inlineStr">
        <is>
          <t>A-M510</t>
        </is>
      </c>
      <c r="AR398" s="513" t="inlineStr">
        <is>
          <t>1CP</t>
        </is>
      </c>
      <c r="AS398" s="515" t="n"/>
      <c r="AT398" s="525" t="n"/>
    </row>
    <row r="399" ht="12.75" customHeight="1" s="667">
      <c r="B399" s="509">
        <f>B398+1</f>
        <v/>
      </c>
      <c r="C399" s="510" t="inlineStr">
        <is>
          <t>61073o</t>
        </is>
      </c>
      <c r="D399" s="699" t="n">
        <v>61073</v>
      </c>
      <c r="E399" s="511">
        <f>IF(D399="","",IFERROR(VLOOKUP(D399,CCN_Library!$A$4:$B$13,2,FALSE),"NOT IN LIBRARY"))</f>
        <v/>
      </c>
      <c r="F399" s="538">
        <f>LEFT(H399,6)</f>
        <v/>
      </c>
      <c r="G399" s="513" t="inlineStr">
        <is>
          <t>E</t>
        </is>
      </c>
      <c r="H399" s="513" t="inlineStr">
        <is>
          <t>M2826300431</t>
        </is>
      </c>
      <c r="I399" s="513" t="inlineStr">
        <is>
          <t>ANESTHESIOLOGIST</t>
        </is>
      </c>
      <c r="J399" s="513" t="inlineStr">
        <is>
          <t>LCDR</t>
        </is>
      </c>
      <c r="K399" s="514" t="inlineStr">
        <is>
          <t>2100</t>
        </is>
      </c>
      <c r="L399" s="513" t="inlineStr">
        <is>
          <t>2100</t>
        </is>
      </c>
      <c r="M399" s="513" t="inlineStr">
        <is>
          <t>N</t>
        </is>
      </c>
      <c r="N399" s="513" t="inlineStr">
        <is>
          <t>O</t>
        </is>
      </c>
      <c r="O399" s="513" t="inlineStr">
        <is>
          <t>A</t>
        </is>
      </c>
      <c r="P399" s="513" t="inlineStr">
        <is>
          <t>A</t>
        </is>
      </c>
      <c r="Q399" s="515" t="n"/>
      <c r="R399" s="513" t="inlineStr">
        <is>
          <t>U</t>
        </is>
      </c>
      <c r="S399" s="513" t="inlineStr">
        <is>
          <t>P</t>
        </is>
      </c>
      <c r="T399" s="515" t="n"/>
      <c r="U399" s="1761" t="n">
        <v>0</v>
      </c>
      <c r="V399" s="1761" t="n">
        <v>0</v>
      </c>
      <c r="W399" s="1761" t="n">
        <v>0</v>
      </c>
      <c r="X399" s="1761" t="n">
        <v>0</v>
      </c>
      <c r="Y399" s="1761" t="n">
        <v>0</v>
      </c>
      <c r="Z399" s="1761" t="n">
        <v>1</v>
      </c>
      <c r="AA399" s="1761" t="n">
        <v>0</v>
      </c>
      <c r="AB399" s="1761" t="n">
        <v>0</v>
      </c>
      <c r="AC399" s="1761" t="n">
        <v>0</v>
      </c>
      <c r="AD399" s="1761" t="n">
        <v>0</v>
      </c>
      <c r="AE399" s="1761" t="n">
        <v>0</v>
      </c>
      <c r="AF399" s="1761" t="n">
        <v>0</v>
      </c>
      <c r="AG399" s="1761" t="n">
        <v>0</v>
      </c>
      <c r="AH399" s="1761" t="n">
        <v>0</v>
      </c>
      <c r="AI399" s="1761" t="n">
        <v>0</v>
      </c>
      <c r="AJ399" s="1761" t="n">
        <v>0</v>
      </c>
      <c r="AK399" s="1761" t="n">
        <v>0</v>
      </c>
      <c r="AL399" s="1761" t="n">
        <v>0</v>
      </c>
      <c r="AM399" s="1761" t="n">
        <v>0</v>
      </c>
      <c r="AN399" s="515" t="n"/>
      <c r="AO399" s="515" t="n"/>
      <c r="AP399" s="513" t="inlineStr">
        <is>
          <t>1</t>
        </is>
      </c>
      <c r="AQ399" s="513" t="inlineStr">
        <is>
          <t>A-M510</t>
        </is>
      </c>
      <c r="AR399" s="513" t="inlineStr">
        <is>
          <t>1CP</t>
        </is>
      </c>
      <c r="AS399" s="515" t="n"/>
      <c r="AT399" s="517" t="n"/>
    </row>
    <row r="400" ht="12.75" customHeight="1" s="667">
      <c r="B400" s="509">
        <f>B399+1</f>
        <v/>
      </c>
      <c r="C400" s="510" t="inlineStr">
        <is>
          <t>61073o</t>
        </is>
      </c>
      <c r="D400" s="699" t="n">
        <v>61073</v>
      </c>
      <c r="E400" s="511">
        <f>IF(D400="","",IFERROR(VLOOKUP(D400,CCN_Library!$A$4:$B$13,2,FALSE),"NOT IN LIBRARY"))</f>
        <v/>
      </c>
      <c r="F400" s="538">
        <f>LEFT(H400,6)</f>
        <v/>
      </c>
      <c r="G400" s="513" t="inlineStr">
        <is>
          <t>E</t>
        </is>
      </c>
      <c r="H400" s="513" t="inlineStr">
        <is>
          <t>M2826300697</t>
        </is>
      </c>
      <c r="I400" s="513" t="inlineStr">
        <is>
          <t>CC NRS</t>
        </is>
      </c>
      <c r="J400" s="513" t="inlineStr">
        <is>
          <t>LT</t>
        </is>
      </c>
      <c r="K400" s="514" t="inlineStr">
        <is>
          <t>2900</t>
        </is>
      </c>
      <c r="L400" s="513" t="inlineStr">
        <is>
          <t>2900</t>
        </is>
      </c>
      <c r="M400" s="513" t="inlineStr">
        <is>
          <t>N</t>
        </is>
      </c>
      <c r="N400" s="513" t="inlineStr">
        <is>
          <t>O</t>
        </is>
      </c>
      <c r="O400" s="513" t="inlineStr">
        <is>
          <t>A</t>
        </is>
      </c>
      <c r="P400" s="513" t="inlineStr">
        <is>
          <t>A</t>
        </is>
      </c>
      <c r="Q400" s="515" t="n"/>
      <c r="R400" s="513" t="inlineStr">
        <is>
          <t>U</t>
        </is>
      </c>
      <c r="S400" s="513" t="inlineStr">
        <is>
          <t>P</t>
        </is>
      </c>
      <c r="T400" s="515" t="n"/>
      <c r="U400" s="1761" t="n">
        <v>0</v>
      </c>
      <c r="V400" s="1761" t="n">
        <v>0</v>
      </c>
      <c r="W400" s="1761" t="n">
        <v>0</v>
      </c>
      <c r="X400" s="1761" t="n">
        <v>0</v>
      </c>
      <c r="Y400" s="1761" t="n">
        <v>0</v>
      </c>
      <c r="Z400" s="1761" t="n">
        <v>1</v>
      </c>
      <c r="AA400" s="1761" t="n">
        <v>0</v>
      </c>
      <c r="AB400" s="1761" t="n">
        <v>0</v>
      </c>
      <c r="AC400" s="1761" t="n">
        <v>0</v>
      </c>
      <c r="AD400" s="1761" t="n">
        <v>0</v>
      </c>
      <c r="AE400" s="1761" t="n">
        <v>0</v>
      </c>
      <c r="AF400" s="1761" t="n">
        <v>0</v>
      </c>
      <c r="AG400" s="1761" t="n">
        <v>0</v>
      </c>
      <c r="AH400" s="1761" t="n">
        <v>0</v>
      </c>
      <c r="AI400" s="1761" t="n">
        <v>0</v>
      </c>
      <c r="AJ400" s="1761" t="n">
        <v>0</v>
      </c>
      <c r="AK400" s="1761" t="n">
        <v>0</v>
      </c>
      <c r="AL400" s="1761" t="n">
        <v>0</v>
      </c>
      <c r="AM400" s="1761" t="n">
        <v>0</v>
      </c>
      <c r="AN400" s="515" t="n"/>
      <c r="AO400" s="515" t="n"/>
      <c r="AP400" s="513" t="inlineStr">
        <is>
          <t>1</t>
        </is>
      </c>
      <c r="AQ400" s="513" t="inlineStr">
        <is>
          <t>A-M510</t>
        </is>
      </c>
      <c r="AR400" s="513" t="inlineStr">
        <is>
          <t>1CP</t>
        </is>
      </c>
      <c r="AS400" s="515" t="n"/>
      <c r="AT400" s="517" t="n"/>
    </row>
    <row r="401" ht="12.75" customHeight="1" s="667">
      <c r="B401" s="509">
        <f>B400+1</f>
        <v/>
      </c>
      <c r="C401" s="510" t="inlineStr">
        <is>
          <t>61073o</t>
        </is>
      </c>
      <c r="D401" s="699" t="n">
        <v>61073</v>
      </c>
      <c r="E401" s="511">
        <f>IF(D401="","",IFERROR(VLOOKUP(D401,CCN_Library!$A$4:$B$13,2,FALSE),"NOT IN LIBRARY"))</f>
        <v/>
      </c>
      <c r="F401" s="538">
        <f>LEFT(H401,6)</f>
        <v/>
      </c>
      <c r="G401" s="513" t="inlineStr">
        <is>
          <t>E</t>
        </is>
      </c>
      <c r="H401" s="513" t="inlineStr">
        <is>
          <t>M2826300433</t>
        </is>
      </c>
      <c r="I401" s="513" t="inlineStr">
        <is>
          <t>SURFACE IDC</t>
        </is>
      </c>
      <c r="J401" s="513" t="inlineStr">
        <is>
          <t>HM1</t>
        </is>
      </c>
      <c r="K401" s="514" t="inlineStr">
        <is>
          <t>L10A</t>
        </is>
      </c>
      <c r="L401" s="513" t="inlineStr">
        <is>
          <t>L03A</t>
        </is>
      </c>
      <c r="M401" s="513" t="inlineStr">
        <is>
          <t>N</t>
        </is>
      </c>
      <c r="N401" s="513" t="inlineStr">
        <is>
          <t>E</t>
        </is>
      </c>
      <c r="O401" s="513" t="inlineStr">
        <is>
          <t>A</t>
        </is>
      </c>
      <c r="P401" s="513" t="inlineStr">
        <is>
          <t>A</t>
        </is>
      </c>
      <c r="Q401" s="515" t="n"/>
      <c r="R401" s="513" t="inlineStr">
        <is>
          <t>U</t>
        </is>
      </c>
      <c r="S401" s="513" t="inlineStr">
        <is>
          <t>P</t>
        </is>
      </c>
      <c r="T401" s="515" t="n"/>
      <c r="U401" s="1761" t="n">
        <v>0</v>
      </c>
      <c r="V401" s="1761" t="n">
        <v>0</v>
      </c>
      <c r="W401" s="1761" t="n">
        <v>0</v>
      </c>
      <c r="X401" s="1761" t="n">
        <v>0</v>
      </c>
      <c r="Y401" s="1761" t="n">
        <v>0</v>
      </c>
      <c r="Z401" s="1761" t="n">
        <v>0</v>
      </c>
      <c r="AA401" s="1761" t="n">
        <v>1</v>
      </c>
      <c r="AB401" s="1761" t="n">
        <v>0</v>
      </c>
      <c r="AC401" s="1761" t="n">
        <v>0</v>
      </c>
      <c r="AD401" s="1761" t="n">
        <v>0</v>
      </c>
      <c r="AE401" s="1761" t="n">
        <v>0</v>
      </c>
      <c r="AF401" s="1761" t="n">
        <v>0</v>
      </c>
      <c r="AG401" s="1761" t="n">
        <v>0</v>
      </c>
      <c r="AH401" s="1761" t="n">
        <v>0</v>
      </c>
      <c r="AI401" s="1761" t="n">
        <v>0</v>
      </c>
      <c r="AJ401" s="1761" t="n">
        <v>0</v>
      </c>
      <c r="AK401" s="1761" t="n">
        <v>0</v>
      </c>
      <c r="AL401" s="1761" t="n">
        <v>0</v>
      </c>
      <c r="AM401" s="1761" t="n">
        <v>0</v>
      </c>
      <c r="AN401" s="515" t="n"/>
      <c r="AO401" s="515" t="n"/>
      <c r="AP401" s="513" t="inlineStr">
        <is>
          <t>1</t>
        </is>
      </c>
      <c r="AQ401" s="513" t="inlineStr">
        <is>
          <t>A-M510</t>
        </is>
      </c>
      <c r="AR401" s="513" t="inlineStr">
        <is>
          <t>1CP</t>
        </is>
      </c>
      <c r="AS401" s="515" t="n"/>
      <c r="AT401" s="525" t="n"/>
    </row>
    <row r="402" ht="12.75" customHeight="1" s="667">
      <c r="B402" s="509">
        <f>B401+1</f>
        <v/>
      </c>
      <c r="C402" s="510" t="inlineStr">
        <is>
          <t>61073c</t>
        </is>
      </c>
      <c r="D402" s="699" t="n">
        <v>61073</v>
      </c>
      <c r="E402" s="511">
        <f>IF(D402="","",IFERROR(VLOOKUP(D402,CCN_Library!$A$4:$B$13,2,FALSE),"NOT IN LIBRARY"))</f>
        <v/>
      </c>
      <c r="F402" s="538">
        <f>LEFT(H402,6)</f>
        <v/>
      </c>
      <c r="G402" s="513" t="inlineStr">
        <is>
          <t>E</t>
        </is>
      </c>
      <c r="H402" s="513" t="inlineStr">
        <is>
          <t>M2826300434</t>
        </is>
      </c>
      <c r="I402" s="513" t="inlineStr">
        <is>
          <t>SURG TECH</t>
        </is>
      </c>
      <c r="J402" s="513" t="inlineStr">
        <is>
          <t>HM2</t>
        </is>
      </c>
      <c r="K402" s="514" t="inlineStr">
        <is>
          <t>L23A</t>
        </is>
      </c>
      <c r="L402" s="513" t="inlineStr">
        <is>
          <t>L03A</t>
        </is>
      </c>
      <c r="M402" s="513" t="inlineStr">
        <is>
          <t>N</t>
        </is>
      </c>
      <c r="N402" s="513" t="inlineStr">
        <is>
          <t>E</t>
        </is>
      </c>
      <c r="O402" s="513" t="inlineStr">
        <is>
          <t>A</t>
        </is>
      </c>
      <c r="P402" s="513" t="inlineStr">
        <is>
          <t>A</t>
        </is>
      </c>
      <c r="Q402" s="515" t="n"/>
      <c r="R402" s="513" t="inlineStr">
        <is>
          <t>U</t>
        </is>
      </c>
      <c r="S402" s="513" t="inlineStr">
        <is>
          <t>C</t>
        </is>
      </c>
      <c r="T402" s="515" t="n"/>
      <c r="U402" s="1761" t="n">
        <v>0</v>
      </c>
      <c r="V402" s="1761" t="n">
        <v>0</v>
      </c>
      <c r="W402" s="1761" t="n">
        <v>0</v>
      </c>
      <c r="X402" s="1761" t="n">
        <v>0</v>
      </c>
      <c r="Y402" s="1761" t="n">
        <v>0</v>
      </c>
      <c r="Z402" s="1761" t="n">
        <v>0</v>
      </c>
      <c r="AA402" s="1761" t="n">
        <v>1</v>
      </c>
      <c r="AB402" s="1761" t="n">
        <v>0</v>
      </c>
      <c r="AC402" s="1761" t="n">
        <v>0</v>
      </c>
      <c r="AD402" s="1761" t="n">
        <v>0</v>
      </c>
      <c r="AE402" s="1761" t="n">
        <v>0</v>
      </c>
      <c r="AF402" s="1761" t="n">
        <v>0</v>
      </c>
      <c r="AG402" s="1761" t="n">
        <v>0</v>
      </c>
      <c r="AH402" s="1761" t="n">
        <v>0</v>
      </c>
      <c r="AI402" s="1761" t="n">
        <v>0</v>
      </c>
      <c r="AJ402" s="1761" t="n">
        <v>0</v>
      </c>
      <c r="AK402" s="1761" t="n">
        <v>0</v>
      </c>
      <c r="AL402" s="1761" t="n">
        <v>0</v>
      </c>
      <c r="AM402" s="1761" t="n">
        <v>0</v>
      </c>
      <c r="AN402" s="515" t="n"/>
      <c r="AO402" s="515" t="n"/>
      <c r="AP402" s="513" t="inlineStr">
        <is>
          <t>1</t>
        </is>
      </c>
      <c r="AQ402" s="513" t="inlineStr">
        <is>
          <t>A-M510</t>
        </is>
      </c>
      <c r="AR402" s="513" t="inlineStr">
        <is>
          <t>1CP</t>
        </is>
      </c>
      <c r="AS402" s="515" t="n"/>
      <c r="AT402" s="517" t="n"/>
    </row>
    <row r="403" ht="12.75" customHeight="1" s="667">
      <c r="B403" s="509">
        <f>B402+1</f>
        <v/>
      </c>
      <c r="C403" s="510" t="inlineStr">
        <is>
          <t>61073c</t>
        </is>
      </c>
      <c r="D403" s="699" t="n">
        <v>61073</v>
      </c>
      <c r="E403" s="511">
        <f>IF(D403="","",IFERROR(VLOOKUP(D403,CCN_Library!$A$4:$B$13,2,FALSE),"NOT IN LIBRARY"))</f>
        <v/>
      </c>
      <c r="F403" s="538">
        <f>LEFT(H403,6)</f>
        <v/>
      </c>
      <c r="G403" s="513" t="inlineStr">
        <is>
          <t>E</t>
        </is>
      </c>
      <c r="H403" s="513" t="inlineStr">
        <is>
          <t>M2826300435</t>
        </is>
      </c>
      <c r="I403" s="513" t="inlineStr">
        <is>
          <t>SURG TECH</t>
        </is>
      </c>
      <c r="J403" s="513" t="inlineStr">
        <is>
          <t>HM3</t>
        </is>
      </c>
      <c r="K403" s="514" t="inlineStr">
        <is>
          <t>L23A</t>
        </is>
      </c>
      <c r="L403" s="513" t="inlineStr">
        <is>
          <t>L03A</t>
        </is>
      </c>
      <c r="M403" s="513" t="inlineStr">
        <is>
          <t>N</t>
        </is>
      </c>
      <c r="N403" s="513" t="inlineStr">
        <is>
          <t>E</t>
        </is>
      </c>
      <c r="O403" s="513" t="inlineStr">
        <is>
          <t>A</t>
        </is>
      </c>
      <c r="P403" s="513" t="inlineStr">
        <is>
          <t>A</t>
        </is>
      </c>
      <c r="Q403" s="515" t="n"/>
      <c r="R403" s="513" t="inlineStr">
        <is>
          <t>U</t>
        </is>
      </c>
      <c r="S403" s="513" t="inlineStr">
        <is>
          <t>C</t>
        </is>
      </c>
      <c r="T403" s="515" t="n"/>
      <c r="U403" s="1761" t="n">
        <v>0</v>
      </c>
      <c r="V403" s="1761" t="n">
        <v>0</v>
      </c>
      <c r="W403" s="1761" t="n">
        <v>0</v>
      </c>
      <c r="X403" s="1761" t="n">
        <v>0</v>
      </c>
      <c r="Y403" s="1761" t="n">
        <v>0</v>
      </c>
      <c r="Z403" s="1761" t="n">
        <v>0</v>
      </c>
      <c r="AA403" s="1761" t="n">
        <v>1</v>
      </c>
      <c r="AB403" s="1761" t="n">
        <v>0</v>
      </c>
      <c r="AC403" s="1761" t="n">
        <v>0</v>
      </c>
      <c r="AD403" s="1761" t="n">
        <v>0</v>
      </c>
      <c r="AE403" s="1761" t="n">
        <v>0</v>
      </c>
      <c r="AF403" s="1761" t="n">
        <v>0</v>
      </c>
      <c r="AG403" s="1761" t="n">
        <v>0</v>
      </c>
      <c r="AH403" s="1761" t="n">
        <v>0</v>
      </c>
      <c r="AI403" s="1761" t="n">
        <v>0</v>
      </c>
      <c r="AJ403" s="1761" t="n">
        <v>0</v>
      </c>
      <c r="AK403" s="1761" t="n">
        <v>0</v>
      </c>
      <c r="AL403" s="1761" t="n">
        <v>0</v>
      </c>
      <c r="AM403" s="1761" t="n">
        <v>0</v>
      </c>
      <c r="AN403" s="515" t="n"/>
      <c r="AO403" s="515" t="n"/>
      <c r="AP403" s="513" t="inlineStr">
        <is>
          <t>1</t>
        </is>
      </c>
      <c r="AQ403" s="513" t="inlineStr">
        <is>
          <t>A-M510</t>
        </is>
      </c>
      <c r="AR403" s="513" t="inlineStr">
        <is>
          <t>1CP</t>
        </is>
      </c>
      <c r="AS403" s="515" t="n"/>
      <c r="AT403" s="525" t="n"/>
    </row>
    <row r="404" ht="12.75" customHeight="1" s="667">
      <c r="B404" s="509">
        <f>B403+1</f>
        <v/>
      </c>
      <c r="C404" s="510" t="inlineStr">
        <is>
          <t>61073c</t>
        </is>
      </c>
      <c r="D404" s="699" t="n">
        <v>61073</v>
      </c>
      <c r="E404" s="511">
        <f>IF(D404="","",IFERROR(VLOOKUP(D404,CCN_Library!$A$4:$B$13,2,FALSE),"NOT IN LIBRARY"))</f>
        <v/>
      </c>
      <c r="F404" s="538">
        <f>LEFT(H404,6)</f>
        <v/>
      </c>
      <c r="G404" s="513" t="inlineStr">
        <is>
          <t>E</t>
        </is>
      </c>
      <c r="H404" s="513" t="inlineStr">
        <is>
          <t>M2826300436</t>
        </is>
      </c>
      <c r="I404" s="513" t="inlineStr">
        <is>
          <t>FLD MED TECH</t>
        </is>
      </c>
      <c r="J404" s="513" t="inlineStr">
        <is>
          <t>HM3</t>
        </is>
      </c>
      <c r="K404" s="514" t="inlineStr">
        <is>
          <t>L03A</t>
        </is>
      </c>
      <c r="L404" s="513" t="inlineStr">
        <is>
          <t>L03A</t>
        </is>
      </c>
      <c r="M404" s="513" t="inlineStr">
        <is>
          <t>N</t>
        </is>
      </c>
      <c r="N404" s="513" t="inlineStr">
        <is>
          <t>E</t>
        </is>
      </c>
      <c r="O404" s="513" t="inlineStr">
        <is>
          <t>A</t>
        </is>
      </c>
      <c r="P404" s="513" t="inlineStr">
        <is>
          <t>A</t>
        </is>
      </c>
      <c r="Q404" s="515" t="n"/>
      <c r="R404" s="513" t="inlineStr">
        <is>
          <t>U</t>
        </is>
      </c>
      <c r="S404" s="513" t="inlineStr">
        <is>
          <t>C</t>
        </is>
      </c>
      <c r="T404" s="515" t="n"/>
      <c r="U404" s="1761" t="n">
        <v>0</v>
      </c>
      <c r="V404" s="1761" t="n">
        <v>0</v>
      </c>
      <c r="W404" s="1761" t="n">
        <v>0</v>
      </c>
      <c r="X404" s="1761" t="n">
        <v>0</v>
      </c>
      <c r="Y404" s="1761" t="n">
        <v>0</v>
      </c>
      <c r="Z404" s="1761" t="n">
        <v>0</v>
      </c>
      <c r="AA404" s="1761" t="n">
        <v>1</v>
      </c>
      <c r="AB404" s="1761" t="n">
        <v>0</v>
      </c>
      <c r="AC404" s="1761" t="n">
        <v>0</v>
      </c>
      <c r="AD404" s="1761" t="n">
        <v>0</v>
      </c>
      <c r="AE404" s="1761" t="n">
        <v>0</v>
      </c>
      <c r="AF404" s="1761" t="n">
        <v>0</v>
      </c>
      <c r="AG404" s="1761" t="n">
        <v>0</v>
      </c>
      <c r="AH404" s="1761" t="n">
        <v>0</v>
      </c>
      <c r="AI404" s="1761" t="n">
        <v>0</v>
      </c>
      <c r="AJ404" s="1761" t="n">
        <v>0</v>
      </c>
      <c r="AK404" s="1761" t="n">
        <v>0</v>
      </c>
      <c r="AL404" s="1761" t="n">
        <v>0</v>
      </c>
      <c r="AM404" s="1761" t="n">
        <v>0</v>
      </c>
      <c r="AN404" s="513" t="inlineStr">
        <is>
          <t>MT</t>
        </is>
      </c>
      <c r="AO404" s="513" t="inlineStr">
        <is>
          <t>M29491</t>
        </is>
      </c>
      <c r="AP404" s="513" t="inlineStr">
        <is>
          <t>1</t>
        </is>
      </c>
      <c r="AQ404" s="513" t="inlineStr">
        <is>
          <t>A-M510</t>
        </is>
      </c>
      <c r="AR404" s="513" t="inlineStr">
        <is>
          <t>1CV</t>
        </is>
      </c>
      <c r="AS404" s="515" t="n"/>
      <c r="AT404" s="525" t="n"/>
    </row>
    <row r="405" ht="12.75" customHeight="1" s="667">
      <c r="B405" s="709">
        <f>B404+1</f>
        <v/>
      </c>
      <c r="C405" s="701" t="inlineStr">
        <is>
          <t>61073o</t>
        </is>
      </c>
      <c r="D405" s="519" t="n">
        <v>61073</v>
      </c>
      <c r="E405" s="519" t="n"/>
      <c r="F405" s="520">
        <f>LEFT(H405,6)</f>
        <v/>
      </c>
      <c r="G405" s="521" t="inlineStr">
        <is>
          <t>D</t>
        </is>
      </c>
      <c r="H405" s="521" t="inlineStr">
        <is>
          <t>M2826300493</t>
        </is>
      </c>
      <c r="I405" s="521" t="inlineStr">
        <is>
          <t>SHOCK TRAUMA PLATOON 2</t>
        </is>
      </c>
      <c r="J405" s="522" t="n"/>
      <c r="K405" s="522" t="n"/>
      <c r="L405" s="522" t="n"/>
      <c r="M405" s="522" t="n"/>
      <c r="N405" s="522" t="n"/>
      <c r="O405" s="522" t="n"/>
      <c r="P405" s="522" t="n"/>
      <c r="Q405" s="522" t="n"/>
      <c r="R405" s="522" t="n"/>
      <c r="S405" s="522" t="n"/>
      <c r="T405" s="522" t="n"/>
      <c r="U405" s="1762" t="n">
        <v>0</v>
      </c>
      <c r="V405" s="1762" t="n">
        <v>0</v>
      </c>
      <c r="W405" s="1762" t="n">
        <v>0</v>
      </c>
      <c r="X405" s="1762" t="n">
        <v>0</v>
      </c>
      <c r="Y405" s="1762" t="n">
        <v>0</v>
      </c>
      <c r="Z405" s="1762" t="n">
        <v>0</v>
      </c>
      <c r="AA405" s="1762" t="n">
        <v>0</v>
      </c>
      <c r="AB405" s="1762" t="n">
        <v>0</v>
      </c>
      <c r="AC405" s="1762" t="n">
        <v>0</v>
      </c>
      <c r="AD405" s="1762" t="n">
        <v>0</v>
      </c>
      <c r="AE405" s="1762" t="n">
        <v>0</v>
      </c>
      <c r="AF405" s="1762" t="n">
        <v>0</v>
      </c>
      <c r="AG405" s="1762" t="n">
        <v>0</v>
      </c>
      <c r="AH405" s="1762" t="n">
        <v>0</v>
      </c>
      <c r="AI405" s="1762" t="n">
        <v>0</v>
      </c>
      <c r="AJ405" s="1762" t="n">
        <v>0</v>
      </c>
      <c r="AK405" s="1762" t="n">
        <v>0</v>
      </c>
      <c r="AL405" s="1762" t="n">
        <v>0</v>
      </c>
      <c r="AM405" s="1762" t="n">
        <v>0</v>
      </c>
      <c r="AN405" s="522" t="n"/>
      <c r="AO405" s="522" t="n"/>
      <c r="AP405" s="522" t="n"/>
      <c r="AQ405" s="522" t="n"/>
      <c r="AR405" s="522" t="n"/>
      <c r="AS405" s="522" t="n"/>
      <c r="AT405" s="524" t="n"/>
    </row>
    <row r="406" ht="12.75" customHeight="1" s="667">
      <c r="B406" s="709">
        <f>B405+1</f>
        <v/>
      </c>
      <c r="C406" s="701" t="inlineStr">
        <is>
          <t>61073o</t>
        </is>
      </c>
      <c r="D406" s="519" t="n">
        <v>61073</v>
      </c>
      <c r="E406" s="519" t="n"/>
      <c r="F406" s="520">
        <f>LEFT(H406,6)</f>
        <v/>
      </c>
      <c r="G406" s="521" t="inlineStr">
        <is>
          <t>D</t>
        </is>
      </c>
      <c r="H406" s="521" t="inlineStr">
        <is>
          <t>M2826300494</t>
        </is>
      </c>
      <c r="I406" s="521" t="inlineStr">
        <is>
          <t>STABILIZATION SECTION (B)</t>
        </is>
      </c>
      <c r="J406" s="522" t="n"/>
      <c r="K406" s="522" t="n"/>
      <c r="L406" s="522" t="n"/>
      <c r="M406" s="522" t="n"/>
      <c r="N406" s="522" t="n"/>
      <c r="O406" s="522" t="n"/>
      <c r="P406" s="522" t="n"/>
      <c r="Q406" s="522" t="n"/>
      <c r="R406" s="522" t="n"/>
      <c r="S406" s="522" t="n"/>
      <c r="T406" s="522" t="n"/>
      <c r="U406" s="1762" t="n">
        <v>0</v>
      </c>
      <c r="V406" s="1762" t="n">
        <v>0</v>
      </c>
      <c r="W406" s="1762" t="n">
        <v>0</v>
      </c>
      <c r="X406" s="1762" t="n">
        <v>0</v>
      </c>
      <c r="Y406" s="1762" t="n">
        <v>0</v>
      </c>
      <c r="Z406" s="1762" t="n">
        <v>0</v>
      </c>
      <c r="AA406" s="1762" t="n">
        <v>0</v>
      </c>
      <c r="AB406" s="1762" t="n">
        <v>0</v>
      </c>
      <c r="AC406" s="1762" t="n">
        <v>0</v>
      </c>
      <c r="AD406" s="1762" t="n">
        <v>0</v>
      </c>
      <c r="AE406" s="1762" t="n">
        <v>0</v>
      </c>
      <c r="AF406" s="1762" t="n">
        <v>0</v>
      </c>
      <c r="AG406" s="1762" t="n">
        <v>0</v>
      </c>
      <c r="AH406" s="1762" t="n">
        <v>0</v>
      </c>
      <c r="AI406" s="1762" t="n">
        <v>0</v>
      </c>
      <c r="AJ406" s="1762" t="n">
        <v>0</v>
      </c>
      <c r="AK406" s="1762" t="n">
        <v>0</v>
      </c>
      <c r="AL406" s="1762" t="n">
        <v>0</v>
      </c>
      <c r="AM406" s="1762" t="n">
        <v>0</v>
      </c>
      <c r="AN406" s="522" t="n"/>
      <c r="AO406" s="522" t="n"/>
      <c r="AP406" s="522" t="n"/>
      <c r="AQ406" s="522" t="n"/>
      <c r="AR406" s="522" t="n"/>
      <c r="AS406" s="522" t="n"/>
      <c r="AT406" s="524" t="n"/>
    </row>
    <row r="407" ht="12.75" customHeight="1" s="667">
      <c r="B407" s="509">
        <f>B406+1</f>
        <v/>
      </c>
      <c r="C407" s="510" t="inlineStr">
        <is>
          <t>61073o</t>
        </is>
      </c>
      <c r="D407" s="699" t="n">
        <v>61073</v>
      </c>
      <c r="E407" s="511">
        <f>IF(D407="","",IFERROR(VLOOKUP(D407,CCN_Library!$A$4:$B$13,2,FALSE),"NOT IN LIBRARY"))</f>
        <v/>
      </c>
      <c r="F407" s="538">
        <f>LEFT(H407,6)</f>
        <v/>
      </c>
      <c r="G407" s="513" t="inlineStr">
        <is>
          <t>E</t>
        </is>
      </c>
      <c r="H407" s="513" t="inlineStr">
        <is>
          <t>M2826300698</t>
        </is>
      </c>
      <c r="I407" s="513" t="inlineStr">
        <is>
          <t>EMERG MED SPEC</t>
        </is>
      </c>
      <c r="J407" s="513" t="inlineStr">
        <is>
          <t>LCDR</t>
        </is>
      </c>
      <c r="K407" s="514" t="inlineStr">
        <is>
          <t>2100</t>
        </is>
      </c>
      <c r="L407" s="513" t="inlineStr">
        <is>
          <t>2100</t>
        </is>
      </c>
      <c r="M407" s="513" t="inlineStr">
        <is>
          <t>N</t>
        </is>
      </c>
      <c r="N407" s="513" t="inlineStr">
        <is>
          <t>O</t>
        </is>
      </c>
      <c r="O407" s="513" t="inlineStr">
        <is>
          <t>A</t>
        </is>
      </c>
      <c r="P407" s="513" t="inlineStr">
        <is>
          <t>A</t>
        </is>
      </c>
      <c r="Q407" s="515" t="n"/>
      <c r="R407" s="513" t="inlineStr">
        <is>
          <t>U</t>
        </is>
      </c>
      <c r="S407" s="513" t="inlineStr">
        <is>
          <t>P</t>
        </is>
      </c>
      <c r="T407" s="515" t="n"/>
      <c r="U407" s="1761" t="n">
        <v>0</v>
      </c>
      <c r="V407" s="1761" t="n">
        <v>0</v>
      </c>
      <c r="W407" s="1761" t="n">
        <v>0</v>
      </c>
      <c r="X407" s="1761" t="n">
        <v>0</v>
      </c>
      <c r="Y407" s="1761" t="n">
        <v>0</v>
      </c>
      <c r="Z407" s="1761" t="n">
        <v>1</v>
      </c>
      <c r="AA407" s="1761" t="n">
        <v>0</v>
      </c>
      <c r="AB407" s="1761" t="n">
        <v>0</v>
      </c>
      <c r="AC407" s="1761" t="n">
        <v>0</v>
      </c>
      <c r="AD407" s="1761" t="n">
        <v>0</v>
      </c>
      <c r="AE407" s="1761" t="n">
        <v>0</v>
      </c>
      <c r="AF407" s="1761" t="n">
        <v>0</v>
      </c>
      <c r="AG407" s="1761" t="n">
        <v>0</v>
      </c>
      <c r="AH407" s="1761" t="n">
        <v>0</v>
      </c>
      <c r="AI407" s="1761" t="n">
        <v>0</v>
      </c>
      <c r="AJ407" s="1761" t="n">
        <v>0</v>
      </c>
      <c r="AK407" s="1761" t="n">
        <v>0</v>
      </c>
      <c r="AL407" s="1761" t="n">
        <v>0</v>
      </c>
      <c r="AM407" s="1761" t="n">
        <v>0</v>
      </c>
      <c r="AN407" s="515" t="n"/>
      <c r="AO407" s="515" t="n"/>
      <c r="AP407" s="513" t="inlineStr">
        <is>
          <t>1</t>
        </is>
      </c>
      <c r="AQ407" s="513" t="inlineStr">
        <is>
          <t>A-M510</t>
        </is>
      </c>
      <c r="AR407" s="513" t="inlineStr">
        <is>
          <t>1CP</t>
        </is>
      </c>
      <c r="AS407" s="515" t="n"/>
      <c r="AT407" s="525" t="n"/>
    </row>
    <row r="408" ht="12.75" customHeight="1" s="667">
      <c r="B408" s="509">
        <f>B407+1</f>
        <v/>
      </c>
      <c r="C408" s="510" t="inlineStr">
        <is>
          <t>61073o</t>
        </is>
      </c>
      <c r="D408" s="699" t="n">
        <v>61073</v>
      </c>
      <c r="E408" s="511">
        <f>IF(D408="","",IFERROR(VLOOKUP(D408,CCN_Library!$A$4:$B$13,2,FALSE),"NOT IN LIBRARY"))</f>
        <v/>
      </c>
      <c r="F408" s="538">
        <f>LEFT(H408,6)</f>
        <v/>
      </c>
      <c r="G408" s="513" t="inlineStr">
        <is>
          <t>E</t>
        </is>
      </c>
      <c r="H408" s="513" t="inlineStr">
        <is>
          <t>M2826300699</t>
        </is>
      </c>
      <c r="I408" s="513" t="inlineStr">
        <is>
          <t>EMERG MED SPEC</t>
        </is>
      </c>
      <c r="J408" s="513" t="inlineStr">
        <is>
          <t>LCDR</t>
        </is>
      </c>
      <c r="K408" s="514" t="inlineStr">
        <is>
          <t>2100</t>
        </is>
      </c>
      <c r="L408" s="513" t="inlineStr">
        <is>
          <t>2100</t>
        </is>
      </c>
      <c r="M408" s="513" t="inlineStr">
        <is>
          <t>N</t>
        </is>
      </c>
      <c r="N408" s="513" t="inlineStr">
        <is>
          <t>O</t>
        </is>
      </c>
      <c r="O408" s="513" t="inlineStr">
        <is>
          <t>A</t>
        </is>
      </c>
      <c r="P408" s="513" t="inlineStr">
        <is>
          <t>A</t>
        </is>
      </c>
      <c r="Q408" s="515" t="n"/>
      <c r="R408" s="513" t="inlineStr">
        <is>
          <t>U</t>
        </is>
      </c>
      <c r="S408" s="513" t="inlineStr">
        <is>
          <t>P</t>
        </is>
      </c>
      <c r="T408" s="515" t="n"/>
      <c r="U408" s="1761" t="n">
        <v>0</v>
      </c>
      <c r="V408" s="1761" t="n">
        <v>0</v>
      </c>
      <c r="W408" s="1761" t="n">
        <v>0</v>
      </c>
      <c r="X408" s="1761" t="n">
        <v>0</v>
      </c>
      <c r="Y408" s="1761" t="n">
        <v>0</v>
      </c>
      <c r="Z408" s="1761" t="n">
        <v>1</v>
      </c>
      <c r="AA408" s="1761" t="n">
        <v>0</v>
      </c>
      <c r="AB408" s="1761" t="n">
        <v>0</v>
      </c>
      <c r="AC408" s="1761" t="n">
        <v>0</v>
      </c>
      <c r="AD408" s="1761" t="n">
        <v>0</v>
      </c>
      <c r="AE408" s="1761" t="n">
        <v>0</v>
      </c>
      <c r="AF408" s="1761" t="n">
        <v>0</v>
      </c>
      <c r="AG408" s="1761" t="n">
        <v>0</v>
      </c>
      <c r="AH408" s="1761" t="n">
        <v>0</v>
      </c>
      <c r="AI408" s="1761" t="n">
        <v>0</v>
      </c>
      <c r="AJ408" s="1761" t="n">
        <v>0</v>
      </c>
      <c r="AK408" s="1761" t="n">
        <v>0</v>
      </c>
      <c r="AL408" s="1761" t="n">
        <v>0</v>
      </c>
      <c r="AM408" s="1761" t="n">
        <v>0</v>
      </c>
      <c r="AN408" s="515" t="n"/>
      <c r="AO408" s="515" t="n"/>
      <c r="AP408" s="513" t="inlineStr">
        <is>
          <t>1</t>
        </is>
      </c>
      <c r="AQ408" s="513" t="inlineStr">
        <is>
          <t>A-M510</t>
        </is>
      </c>
      <c r="AR408" s="513" t="inlineStr">
        <is>
          <t>1CP</t>
        </is>
      </c>
      <c r="AS408" s="515" t="n"/>
      <c r="AT408" s="517" t="n"/>
    </row>
    <row r="409" ht="12.75" customHeight="1" s="667">
      <c r="B409" s="509">
        <f>B408+1</f>
        <v/>
      </c>
      <c r="C409" s="510" t="inlineStr">
        <is>
          <t>61073o</t>
        </is>
      </c>
      <c r="D409" s="699" t="n">
        <v>61073</v>
      </c>
      <c r="E409" s="511">
        <f>IF(D409="","",IFERROR(VLOOKUP(D409,CCN_Library!$A$4:$B$13,2,FALSE),"NOT IN LIBRARY"))</f>
        <v/>
      </c>
      <c r="F409" s="538">
        <f>LEFT(H409,6)</f>
        <v/>
      </c>
      <c r="G409" s="513" t="inlineStr">
        <is>
          <t>E</t>
        </is>
      </c>
      <c r="H409" s="513" t="inlineStr">
        <is>
          <t>M2826300700</t>
        </is>
      </c>
      <c r="I409" s="513" t="inlineStr">
        <is>
          <t>PHYSICIAN ASST</t>
        </is>
      </c>
      <c r="J409" s="513" t="inlineStr">
        <is>
          <t>LT</t>
        </is>
      </c>
      <c r="K409" s="514" t="inlineStr">
        <is>
          <t>2300</t>
        </is>
      </c>
      <c r="L409" s="513" t="inlineStr">
        <is>
          <t>2300</t>
        </is>
      </c>
      <c r="M409" s="513" t="inlineStr">
        <is>
          <t>N</t>
        </is>
      </c>
      <c r="N409" s="513" t="inlineStr">
        <is>
          <t>O</t>
        </is>
      </c>
      <c r="O409" s="513" t="inlineStr">
        <is>
          <t>A</t>
        </is>
      </c>
      <c r="P409" s="513" t="inlineStr">
        <is>
          <t>A</t>
        </is>
      </c>
      <c r="Q409" s="515" t="n"/>
      <c r="R409" s="513" t="inlineStr">
        <is>
          <t>U</t>
        </is>
      </c>
      <c r="S409" s="513" t="inlineStr">
        <is>
          <t>P</t>
        </is>
      </c>
      <c r="T409" s="515" t="n"/>
      <c r="U409" s="1761" t="n">
        <v>0</v>
      </c>
      <c r="V409" s="1761" t="n">
        <v>0</v>
      </c>
      <c r="W409" s="1761" t="n">
        <v>0</v>
      </c>
      <c r="X409" s="1761" t="n">
        <v>0</v>
      </c>
      <c r="Y409" s="1761" t="n">
        <v>0</v>
      </c>
      <c r="Z409" s="1761" t="n">
        <v>1</v>
      </c>
      <c r="AA409" s="1761" t="n">
        <v>0</v>
      </c>
      <c r="AB409" s="1761" t="n">
        <v>0</v>
      </c>
      <c r="AC409" s="1761" t="n">
        <v>0</v>
      </c>
      <c r="AD409" s="1761" t="n">
        <v>0</v>
      </c>
      <c r="AE409" s="1761" t="n">
        <v>0</v>
      </c>
      <c r="AF409" s="1761" t="n">
        <v>0</v>
      </c>
      <c r="AG409" s="1761" t="n">
        <v>0</v>
      </c>
      <c r="AH409" s="1761" t="n">
        <v>0</v>
      </c>
      <c r="AI409" s="1761" t="n">
        <v>0</v>
      </c>
      <c r="AJ409" s="1761" t="n">
        <v>0</v>
      </c>
      <c r="AK409" s="1761" t="n">
        <v>0</v>
      </c>
      <c r="AL409" s="1761" t="n">
        <v>0</v>
      </c>
      <c r="AM409" s="1761" t="n">
        <v>0</v>
      </c>
      <c r="AN409" s="515" t="n"/>
      <c r="AO409" s="515" t="n"/>
      <c r="AP409" s="513" t="inlineStr">
        <is>
          <t>1</t>
        </is>
      </c>
      <c r="AQ409" s="513" t="inlineStr">
        <is>
          <t>A-M510</t>
        </is>
      </c>
      <c r="AR409" s="513" t="inlineStr">
        <is>
          <t>1CP</t>
        </is>
      </c>
      <c r="AS409" s="515" t="n"/>
      <c r="AT409" s="517" t="n"/>
    </row>
    <row r="410" ht="12.75" customHeight="1" s="667">
      <c r="B410" s="509">
        <f>B409+1</f>
        <v/>
      </c>
      <c r="C410" s="510" t="inlineStr">
        <is>
          <t>61073o</t>
        </is>
      </c>
      <c r="D410" s="699" t="n">
        <v>61073</v>
      </c>
      <c r="E410" s="511">
        <f>IF(D410="","",IFERROR(VLOOKUP(D410,CCN_Library!$A$4:$B$13,2,FALSE),"NOT IN LIBRARY"))</f>
        <v/>
      </c>
      <c r="F410" s="538">
        <f>LEFT(H410,6)</f>
        <v/>
      </c>
      <c r="G410" s="513" t="inlineStr">
        <is>
          <t>E</t>
        </is>
      </c>
      <c r="H410" s="513" t="inlineStr">
        <is>
          <t>M2826300701</t>
        </is>
      </c>
      <c r="I410" s="513" t="inlineStr">
        <is>
          <t>SURFACE IDC</t>
        </is>
      </c>
      <c r="J410" s="513" t="inlineStr">
        <is>
          <t>HMC</t>
        </is>
      </c>
      <c r="K410" s="514" t="inlineStr">
        <is>
          <t>L10A</t>
        </is>
      </c>
      <c r="L410" s="513" t="inlineStr">
        <is>
          <t>L03A</t>
        </is>
      </c>
      <c r="M410" s="513" t="inlineStr">
        <is>
          <t>N</t>
        </is>
      </c>
      <c r="N410" s="513" t="inlineStr">
        <is>
          <t>E</t>
        </is>
      </c>
      <c r="O410" s="513" t="inlineStr">
        <is>
          <t>A</t>
        </is>
      </c>
      <c r="P410" s="513" t="inlineStr">
        <is>
          <t>A</t>
        </is>
      </c>
      <c r="Q410" s="515" t="n"/>
      <c r="R410" s="513" t="inlineStr">
        <is>
          <t>U</t>
        </is>
      </c>
      <c r="S410" s="513" t="inlineStr">
        <is>
          <t>P</t>
        </is>
      </c>
      <c r="T410" s="515" t="n"/>
      <c r="U410" s="1761" t="n">
        <v>0</v>
      </c>
      <c r="V410" s="1761" t="n">
        <v>0</v>
      </c>
      <c r="W410" s="1761" t="n">
        <v>0</v>
      </c>
      <c r="X410" s="1761" t="n">
        <v>0</v>
      </c>
      <c r="Y410" s="1761" t="n">
        <v>0</v>
      </c>
      <c r="Z410" s="1761" t="n">
        <v>0</v>
      </c>
      <c r="AA410" s="1761" t="n">
        <v>1</v>
      </c>
      <c r="AB410" s="1761" t="n">
        <v>0</v>
      </c>
      <c r="AC410" s="1761" t="n">
        <v>0</v>
      </c>
      <c r="AD410" s="1761" t="n">
        <v>0</v>
      </c>
      <c r="AE410" s="1761" t="n">
        <v>0</v>
      </c>
      <c r="AF410" s="1761" t="n">
        <v>0</v>
      </c>
      <c r="AG410" s="1761" t="n">
        <v>0</v>
      </c>
      <c r="AH410" s="1761" t="n">
        <v>0</v>
      </c>
      <c r="AI410" s="1761" t="n">
        <v>0</v>
      </c>
      <c r="AJ410" s="1761" t="n">
        <v>0</v>
      </c>
      <c r="AK410" s="1761" t="n">
        <v>0</v>
      </c>
      <c r="AL410" s="1761" t="n">
        <v>0</v>
      </c>
      <c r="AM410" s="1761" t="n">
        <v>0</v>
      </c>
      <c r="AN410" s="515" t="n"/>
      <c r="AO410" s="515" t="n"/>
      <c r="AP410" s="513" t="inlineStr">
        <is>
          <t>1</t>
        </is>
      </c>
      <c r="AQ410" s="513" t="inlineStr">
        <is>
          <t>A-M510</t>
        </is>
      </c>
      <c r="AR410" s="513" t="inlineStr">
        <is>
          <t>1CP</t>
        </is>
      </c>
      <c r="AS410" s="515" t="n"/>
      <c r="AT410" s="525" t="n"/>
    </row>
    <row r="411" ht="12.75" customHeight="1" s="667">
      <c r="B411" s="509">
        <f>B410+1</f>
        <v/>
      </c>
      <c r="C411" s="510" t="inlineStr">
        <is>
          <t>61073c</t>
        </is>
      </c>
      <c r="D411" s="699" t="n">
        <v>61073</v>
      </c>
      <c r="E411" s="511">
        <f>IF(D411="","",IFERROR(VLOOKUP(D411,CCN_Library!$A$4:$B$13,2,FALSE),"NOT IN LIBRARY"))</f>
        <v/>
      </c>
      <c r="F411" s="538">
        <f>LEFT(H411,6)</f>
        <v/>
      </c>
      <c r="G411" s="513" t="inlineStr">
        <is>
          <t>E</t>
        </is>
      </c>
      <c r="H411" s="513" t="inlineStr">
        <is>
          <t>M2826300499</t>
        </is>
      </c>
      <c r="I411" s="513" t="inlineStr">
        <is>
          <t>FLD MED TECH</t>
        </is>
      </c>
      <c r="J411" s="513" t="inlineStr">
        <is>
          <t>HM2</t>
        </is>
      </c>
      <c r="K411" s="514" t="inlineStr">
        <is>
          <t>L03A</t>
        </is>
      </c>
      <c r="L411" s="513" t="inlineStr">
        <is>
          <t>L03A</t>
        </is>
      </c>
      <c r="M411" s="513" t="inlineStr">
        <is>
          <t>N</t>
        </is>
      </c>
      <c r="N411" s="513" t="inlineStr">
        <is>
          <t>E</t>
        </is>
      </c>
      <c r="O411" s="513" t="inlineStr">
        <is>
          <t>A</t>
        </is>
      </c>
      <c r="P411" s="513" t="inlineStr">
        <is>
          <t>A</t>
        </is>
      </c>
      <c r="Q411" s="515" t="n"/>
      <c r="R411" s="513" t="inlineStr">
        <is>
          <t>U</t>
        </is>
      </c>
      <c r="S411" s="513" t="inlineStr">
        <is>
          <t>C</t>
        </is>
      </c>
      <c r="T411" s="515" t="n"/>
      <c r="U411" s="1761" t="n">
        <v>0</v>
      </c>
      <c r="V411" s="1761" t="n">
        <v>0</v>
      </c>
      <c r="W411" s="1761" t="n">
        <v>0</v>
      </c>
      <c r="X411" s="1761" t="n">
        <v>0</v>
      </c>
      <c r="Y411" s="1761" t="n">
        <v>0</v>
      </c>
      <c r="Z411" s="1761" t="n">
        <v>0</v>
      </c>
      <c r="AA411" s="1761" t="n">
        <v>1</v>
      </c>
      <c r="AB411" s="1761" t="n">
        <v>0</v>
      </c>
      <c r="AC411" s="1761" t="n">
        <v>0</v>
      </c>
      <c r="AD411" s="1761" t="n">
        <v>0</v>
      </c>
      <c r="AE411" s="1761" t="n">
        <v>0</v>
      </c>
      <c r="AF411" s="1761" t="n">
        <v>0</v>
      </c>
      <c r="AG411" s="1761" t="n">
        <v>0</v>
      </c>
      <c r="AH411" s="1761" t="n">
        <v>0</v>
      </c>
      <c r="AI411" s="1761" t="n">
        <v>0</v>
      </c>
      <c r="AJ411" s="1761" t="n">
        <v>0</v>
      </c>
      <c r="AK411" s="1761" t="n">
        <v>0</v>
      </c>
      <c r="AL411" s="1761" t="n">
        <v>0</v>
      </c>
      <c r="AM411" s="1761" t="n">
        <v>0</v>
      </c>
      <c r="AN411" s="513" t="inlineStr">
        <is>
          <t>MT</t>
        </is>
      </c>
      <c r="AO411" s="513" t="inlineStr">
        <is>
          <t>M29491</t>
        </is>
      </c>
      <c r="AP411" s="513" t="inlineStr">
        <is>
          <t>1</t>
        </is>
      </c>
      <c r="AQ411" s="513" t="inlineStr">
        <is>
          <t>A-M510</t>
        </is>
      </c>
      <c r="AR411" s="513" t="inlineStr">
        <is>
          <t>1CV</t>
        </is>
      </c>
      <c r="AS411" s="515" t="n"/>
      <c r="AT411" s="517" t="n"/>
    </row>
    <row r="412" ht="12.75" customHeight="1" s="667">
      <c r="B412" s="509">
        <f>B411+1</f>
        <v/>
      </c>
      <c r="C412" s="510" t="inlineStr">
        <is>
          <t>61073c</t>
        </is>
      </c>
      <c r="D412" s="699" t="n">
        <v>61073</v>
      </c>
      <c r="E412" s="511">
        <f>IF(D412="","",IFERROR(VLOOKUP(D412,CCN_Library!$A$4:$B$13,2,FALSE),"NOT IN LIBRARY"))</f>
        <v/>
      </c>
      <c r="F412" s="538">
        <f>LEFT(H412,6)</f>
        <v/>
      </c>
      <c r="G412" s="513" t="inlineStr">
        <is>
          <t>E</t>
        </is>
      </c>
      <c r="H412" s="513" t="inlineStr">
        <is>
          <t>M2826300702</t>
        </is>
      </c>
      <c r="I412" s="513" t="inlineStr">
        <is>
          <t>FLD MED TECH</t>
        </is>
      </c>
      <c r="J412" s="513" t="inlineStr">
        <is>
          <t>HM2</t>
        </is>
      </c>
      <c r="K412" s="514" t="inlineStr">
        <is>
          <t>L03A</t>
        </is>
      </c>
      <c r="L412" s="513" t="inlineStr">
        <is>
          <t>L03A</t>
        </is>
      </c>
      <c r="M412" s="513" t="inlineStr">
        <is>
          <t>N</t>
        </is>
      </c>
      <c r="N412" s="513" t="inlineStr">
        <is>
          <t>E</t>
        </is>
      </c>
      <c r="O412" s="513" t="inlineStr">
        <is>
          <t>A</t>
        </is>
      </c>
      <c r="P412" s="513" t="inlineStr">
        <is>
          <t>A</t>
        </is>
      </c>
      <c r="Q412" s="515" t="n"/>
      <c r="R412" s="513" t="inlineStr">
        <is>
          <t>U</t>
        </is>
      </c>
      <c r="S412" s="513" t="inlineStr">
        <is>
          <t>C</t>
        </is>
      </c>
      <c r="T412" s="515" t="n"/>
      <c r="U412" s="1761" t="n">
        <v>0</v>
      </c>
      <c r="V412" s="1761" t="n">
        <v>0</v>
      </c>
      <c r="W412" s="1761" t="n">
        <v>0</v>
      </c>
      <c r="X412" s="1761" t="n">
        <v>0</v>
      </c>
      <c r="Y412" s="1761" t="n">
        <v>0</v>
      </c>
      <c r="Z412" s="1761" t="n">
        <v>0</v>
      </c>
      <c r="AA412" s="1761" t="n">
        <v>1</v>
      </c>
      <c r="AB412" s="1761" t="n">
        <v>0</v>
      </c>
      <c r="AC412" s="1761" t="n">
        <v>0</v>
      </c>
      <c r="AD412" s="1761" t="n">
        <v>0</v>
      </c>
      <c r="AE412" s="1761" t="n">
        <v>0</v>
      </c>
      <c r="AF412" s="1761" t="n">
        <v>0</v>
      </c>
      <c r="AG412" s="1761" t="n">
        <v>0</v>
      </c>
      <c r="AH412" s="1761" t="n">
        <v>0</v>
      </c>
      <c r="AI412" s="1761" t="n">
        <v>0</v>
      </c>
      <c r="AJ412" s="1761" t="n">
        <v>0</v>
      </c>
      <c r="AK412" s="1761" t="n">
        <v>0</v>
      </c>
      <c r="AL412" s="1761" t="n">
        <v>0</v>
      </c>
      <c r="AM412" s="1761" t="n">
        <v>0</v>
      </c>
      <c r="AN412" s="515" t="n"/>
      <c r="AO412" s="515" t="n"/>
      <c r="AP412" s="513" t="inlineStr">
        <is>
          <t>1</t>
        </is>
      </c>
      <c r="AQ412" s="513" t="inlineStr">
        <is>
          <t>A-M510</t>
        </is>
      </c>
      <c r="AR412" s="513" t="inlineStr">
        <is>
          <t>1CP</t>
        </is>
      </c>
      <c r="AS412" s="515" t="n"/>
      <c r="AT412" s="517" t="n"/>
    </row>
    <row r="413" ht="12.75" customHeight="1" s="667">
      <c r="B413" s="509">
        <f>B412+1</f>
        <v/>
      </c>
      <c r="C413" s="510" t="inlineStr">
        <is>
          <t>61073c</t>
        </is>
      </c>
      <c r="D413" s="699" t="n">
        <v>61073</v>
      </c>
      <c r="E413" s="511">
        <f>IF(D413="","",IFERROR(VLOOKUP(D413,CCN_Library!$A$4:$B$13,2,FALSE),"NOT IN LIBRARY"))</f>
        <v/>
      </c>
      <c r="F413" s="538">
        <f>LEFT(H413,6)</f>
        <v/>
      </c>
      <c r="G413" s="513" t="inlineStr">
        <is>
          <t>E</t>
        </is>
      </c>
      <c r="H413" s="513" t="inlineStr">
        <is>
          <t>M2826300703</t>
        </is>
      </c>
      <c r="I413" s="513" t="inlineStr">
        <is>
          <t>FLD MED TECH</t>
        </is>
      </c>
      <c r="J413" s="513" t="inlineStr">
        <is>
          <t>HM2</t>
        </is>
      </c>
      <c r="K413" s="514" t="inlineStr">
        <is>
          <t>L03A</t>
        </is>
      </c>
      <c r="L413" s="513" t="inlineStr">
        <is>
          <t>L03A</t>
        </is>
      </c>
      <c r="M413" s="513" t="inlineStr">
        <is>
          <t>N</t>
        </is>
      </c>
      <c r="N413" s="513" t="inlineStr">
        <is>
          <t>E</t>
        </is>
      </c>
      <c r="O413" s="513" t="inlineStr">
        <is>
          <t>A</t>
        </is>
      </c>
      <c r="P413" s="513" t="inlineStr">
        <is>
          <t>A</t>
        </is>
      </c>
      <c r="Q413" s="515" t="n"/>
      <c r="R413" s="513" t="inlineStr">
        <is>
          <t>U</t>
        </is>
      </c>
      <c r="S413" s="513" t="inlineStr">
        <is>
          <t>C</t>
        </is>
      </c>
      <c r="T413" s="515" t="n"/>
      <c r="U413" s="1761" t="n">
        <v>0</v>
      </c>
      <c r="V413" s="1761" t="n">
        <v>0</v>
      </c>
      <c r="W413" s="1761" t="n">
        <v>0</v>
      </c>
      <c r="X413" s="1761" t="n">
        <v>0</v>
      </c>
      <c r="Y413" s="1761" t="n">
        <v>0</v>
      </c>
      <c r="Z413" s="1761" t="n">
        <v>0</v>
      </c>
      <c r="AA413" s="1761" t="n">
        <v>1</v>
      </c>
      <c r="AB413" s="1761" t="n">
        <v>0</v>
      </c>
      <c r="AC413" s="1761" t="n">
        <v>0</v>
      </c>
      <c r="AD413" s="1761" t="n">
        <v>0</v>
      </c>
      <c r="AE413" s="1761" t="n">
        <v>0</v>
      </c>
      <c r="AF413" s="1761" t="n">
        <v>0</v>
      </c>
      <c r="AG413" s="1761" t="n">
        <v>0</v>
      </c>
      <c r="AH413" s="1761" t="n">
        <v>0</v>
      </c>
      <c r="AI413" s="1761" t="n">
        <v>0</v>
      </c>
      <c r="AJ413" s="1761" t="n">
        <v>0</v>
      </c>
      <c r="AK413" s="1761" t="n">
        <v>0</v>
      </c>
      <c r="AL413" s="1761" t="n">
        <v>0</v>
      </c>
      <c r="AM413" s="1761" t="n">
        <v>0</v>
      </c>
      <c r="AN413" s="515" t="n"/>
      <c r="AO413" s="515" t="n"/>
      <c r="AP413" s="513" t="inlineStr">
        <is>
          <t>1</t>
        </is>
      </c>
      <c r="AQ413" s="513" t="inlineStr">
        <is>
          <t>A-M510</t>
        </is>
      </c>
      <c r="AR413" s="513" t="inlineStr">
        <is>
          <t>1CP</t>
        </is>
      </c>
      <c r="AS413" s="515" t="n"/>
      <c r="AT413" s="525" t="n"/>
    </row>
    <row r="414" ht="12.75" customHeight="1" s="667">
      <c r="B414" s="509">
        <f>B413+1</f>
        <v/>
      </c>
      <c r="C414" s="510" t="inlineStr">
        <is>
          <t>61073c</t>
        </is>
      </c>
      <c r="D414" s="699" t="n">
        <v>61073</v>
      </c>
      <c r="E414" s="511">
        <f>IF(D414="","",IFERROR(VLOOKUP(D414,CCN_Library!$A$4:$B$13,2,FALSE),"NOT IN LIBRARY"))</f>
        <v/>
      </c>
      <c r="F414" s="538">
        <f>LEFT(H414,6)</f>
        <v/>
      </c>
      <c r="G414" s="513" t="inlineStr">
        <is>
          <t>E</t>
        </is>
      </c>
      <c r="H414" s="513" t="inlineStr">
        <is>
          <t>M2826300502</t>
        </is>
      </c>
      <c r="I414" s="513" t="inlineStr">
        <is>
          <t>FLD MED TECH</t>
        </is>
      </c>
      <c r="J414" s="513" t="inlineStr">
        <is>
          <t>HM3</t>
        </is>
      </c>
      <c r="K414" s="514" t="inlineStr">
        <is>
          <t>L03A</t>
        </is>
      </c>
      <c r="L414" s="513" t="inlineStr">
        <is>
          <t>L03A</t>
        </is>
      </c>
      <c r="M414" s="513" t="inlineStr">
        <is>
          <t>N</t>
        </is>
      </c>
      <c r="N414" s="513" t="inlineStr">
        <is>
          <t>E</t>
        </is>
      </c>
      <c r="O414" s="513" t="inlineStr">
        <is>
          <t>A</t>
        </is>
      </c>
      <c r="P414" s="513" t="inlineStr">
        <is>
          <t>A</t>
        </is>
      </c>
      <c r="Q414" s="515" t="n"/>
      <c r="R414" s="513" t="inlineStr">
        <is>
          <t>U</t>
        </is>
      </c>
      <c r="S414" s="513" t="inlineStr">
        <is>
          <t>C</t>
        </is>
      </c>
      <c r="T414" s="515" t="n"/>
      <c r="U414" s="1761" t="n">
        <v>0</v>
      </c>
      <c r="V414" s="1761" t="n">
        <v>0</v>
      </c>
      <c r="W414" s="1761" t="n">
        <v>0</v>
      </c>
      <c r="X414" s="1761" t="n">
        <v>0</v>
      </c>
      <c r="Y414" s="1761" t="n">
        <v>0</v>
      </c>
      <c r="Z414" s="1761" t="n">
        <v>0</v>
      </c>
      <c r="AA414" s="1761" t="n">
        <v>1</v>
      </c>
      <c r="AB414" s="1761" t="n">
        <v>0</v>
      </c>
      <c r="AC414" s="1761" t="n">
        <v>0</v>
      </c>
      <c r="AD414" s="1761" t="n">
        <v>0</v>
      </c>
      <c r="AE414" s="1761" t="n">
        <v>0</v>
      </c>
      <c r="AF414" s="1761" t="n">
        <v>0</v>
      </c>
      <c r="AG414" s="1761" t="n">
        <v>0</v>
      </c>
      <c r="AH414" s="1761" t="n">
        <v>0</v>
      </c>
      <c r="AI414" s="1761" t="n">
        <v>0</v>
      </c>
      <c r="AJ414" s="1761" t="n">
        <v>0</v>
      </c>
      <c r="AK414" s="1761" t="n">
        <v>0</v>
      </c>
      <c r="AL414" s="1761" t="n">
        <v>0</v>
      </c>
      <c r="AM414" s="1761" t="n">
        <v>0</v>
      </c>
      <c r="AN414" s="515" t="n"/>
      <c r="AO414" s="515" t="n"/>
      <c r="AP414" s="513" t="inlineStr">
        <is>
          <t>1</t>
        </is>
      </c>
      <c r="AQ414" s="513" t="inlineStr">
        <is>
          <t>A-M510</t>
        </is>
      </c>
      <c r="AR414" s="513" t="inlineStr">
        <is>
          <t>1CP</t>
        </is>
      </c>
      <c r="AS414" s="515" t="n"/>
      <c r="AT414" s="517" t="n"/>
    </row>
    <row r="415" ht="12.75" customHeight="1" s="667">
      <c r="B415" s="509">
        <f>B414+1</f>
        <v/>
      </c>
      <c r="C415" s="510" t="inlineStr">
        <is>
          <t>61073c</t>
        </is>
      </c>
      <c r="D415" s="699" t="n">
        <v>61073</v>
      </c>
      <c r="E415" s="511">
        <f>IF(D415="","",IFERROR(VLOOKUP(D415,CCN_Library!$A$4:$B$13,2,FALSE),"NOT IN LIBRARY"))</f>
        <v/>
      </c>
      <c r="F415" s="538">
        <f>LEFT(H415,6)</f>
        <v/>
      </c>
      <c r="G415" s="513" t="inlineStr">
        <is>
          <t>E</t>
        </is>
      </c>
      <c r="H415" s="513" t="inlineStr">
        <is>
          <t>M2826300503</t>
        </is>
      </c>
      <c r="I415" s="513" t="inlineStr">
        <is>
          <t>FLD MED TECH</t>
        </is>
      </c>
      <c r="J415" s="513" t="inlineStr">
        <is>
          <t>HM3</t>
        </is>
      </c>
      <c r="K415" s="514" t="inlineStr">
        <is>
          <t>L03A</t>
        </is>
      </c>
      <c r="L415" s="513" t="inlineStr">
        <is>
          <t>L03A</t>
        </is>
      </c>
      <c r="M415" s="513" t="inlineStr">
        <is>
          <t>N</t>
        </is>
      </c>
      <c r="N415" s="513" t="inlineStr">
        <is>
          <t>E</t>
        </is>
      </c>
      <c r="O415" s="513" t="inlineStr">
        <is>
          <t>A</t>
        </is>
      </c>
      <c r="P415" s="513" t="inlineStr">
        <is>
          <t>A</t>
        </is>
      </c>
      <c r="Q415" s="515" t="n"/>
      <c r="R415" s="513" t="inlineStr">
        <is>
          <t>U</t>
        </is>
      </c>
      <c r="S415" s="513" t="inlineStr">
        <is>
          <t>C</t>
        </is>
      </c>
      <c r="T415" s="515" t="n"/>
      <c r="U415" s="1761" t="n">
        <v>0</v>
      </c>
      <c r="V415" s="1761" t="n">
        <v>0</v>
      </c>
      <c r="W415" s="1761" t="n">
        <v>0</v>
      </c>
      <c r="X415" s="1761" t="n">
        <v>0</v>
      </c>
      <c r="Y415" s="1761" t="n">
        <v>0</v>
      </c>
      <c r="Z415" s="1761" t="n">
        <v>0</v>
      </c>
      <c r="AA415" s="1761" t="n">
        <v>1</v>
      </c>
      <c r="AB415" s="1761" t="n">
        <v>0</v>
      </c>
      <c r="AC415" s="1761" t="n">
        <v>0</v>
      </c>
      <c r="AD415" s="1761" t="n">
        <v>0</v>
      </c>
      <c r="AE415" s="1761" t="n">
        <v>0</v>
      </c>
      <c r="AF415" s="1761" t="n">
        <v>0</v>
      </c>
      <c r="AG415" s="1761" t="n">
        <v>0</v>
      </c>
      <c r="AH415" s="1761" t="n">
        <v>0</v>
      </c>
      <c r="AI415" s="1761" t="n">
        <v>0</v>
      </c>
      <c r="AJ415" s="1761" t="n">
        <v>0</v>
      </c>
      <c r="AK415" s="1761" t="n">
        <v>0</v>
      </c>
      <c r="AL415" s="1761" t="n">
        <v>0</v>
      </c>
      <c r="AM415" s="1761" t="n">
        <v>0</v>
      </c>
      <c r="AN415" s="515" t="n"/>
      <c r="AO415" s="515" t="n"/>
      <c r="AP415" s="513" t="inlineStr">
        <is>
          <t>1</t>
        </is>
      </c>
      <c r="AQ415" s="513" t="inlineStr">
        <is>
          <t>A-M510</t>
        </is>
      </c>
      <c r="AR415" s="513" t="inlineStr">
        <is>
          <t>1CP</t>
        </is>
      </c>
      <c r="AS415" s="515" t="n"/>
      <c r="AT415" s="517" t="n"/>
    </row>
    <row r="416" ht="12.75" customHeight="1" s="667">
      <c r="B416" s="509">
        <f>B415+1</f>
        <v/>
      </c>
      <c r="C416" s="510" t="inlineStr">
        <is>
          <t>61073c</t>
        </is>
      </c>
      <c r="D416" s="699" t="n">
        <v>61073</v>
      </c>
      <c r="E416" s="511">
        <f>IF(D416="","",IFERROR(VLOOKUP(D416,CCN_Library!$A$4:$B$13,2,FALSE),"NOT IN LIBRARY"))</f>
        <v/>
      </c>
      <c r="F416" s="538">
        <f>LEFT(H416,6)</f>
        <v/>
      </c>
      <c r="G416" s="513" t="inlineStr">
        <is>
          <t>E</t>
        </is>
      </c>
      <c r="H416" s="513" t="inlineStr">
        <is>
          <t>M2826300504</t>
        </is>
      </c>
      <c r="I416" s="513" t="inlineStr">
        <is>
          <t>FLD MED TECH</t>
        </is>
      </c>
      <c r="J416" s="513" t="inlineStr">
        <is>
          <t>HM3</t>
        </is>
      </c>
      <c r="K416" s="514" t="inlineStr">
        <is>
          <t>L03A</t>
        </is>
      </c>
      <c r="L416" s="513" t="inlineStr">
        <is>
          <t>L03A</t>
        </is>
      </c>
      <c r="M416" s="513" t="inlineStr">
        <is>
          <t>N</t>
        </is>
      </c>
      <c r="N416" s="513" t="inlineStr">
        <is>
          <t>E</t>
        </is>
      </c>
      <c r="O416" s="513" t="inlineStr">
        <is>
          <t>A</t>
        </is>
      </c>
      <c r="P416" s="513" t="inlineStr">
        <is>
          <t>A</t>
        </is>
      </c>
      <c r="Q416" s="515" t="n"/>
      <c r="R416" s="513" t="inlineStr">
        <is>
          <t>U</t>
        </is>
      </c>
      <c r="S416" s="513" t="inlineStr">
        <is>
          <t>C</t>
        </is>
      </c>
      <c r="T416" s="515" t="n"/>
      <c r="U416" s="1761" t="n">
        <v>0</v>
      </c>
      <c r="V416" s="1761" t="n">
        <v>0</v>
      </c>
      <c r="W416" s="1761" t="n">
        <v>0</v>
      </c>
      <c r="X416" s="1761" t="n">
        <v>0</v>
      </c>
      <c r="Y416" s="1761" t="n">
        <v>0</v>
      </c>
      <c r="Z416" s="1761" t="n">
        <v>0</v>
      </c>
      <c r="AA416" s="1761" t="n">
        <v>1</v>
      </c>
      <c r="AB416" s="1761" t="n">
        <v>0</v>
      </c>
      <c r="AC416" s="1761" t="n">
        <v>0</v>
      </c>
      <c r="AD416" s="1761" t="n">
        <v>0</v>
      </c>
      <c r="AE416" s="1761" t="n">
        <v>0</v>
      </c>
      <c r="AF416" s="1761" t="n">
        <v>0</v>
      </c>
      <c r="AG416" s="1761" t="n">
        <v>0</v>
      </c>
      <c r="AH416" s="1761" t="n">
        <v>0</v>
      </c>
      <c r="AI416" s="1761" t="n">
        <v>0</v>
      </c>
      <c r="AJ416" s="1761" t="n">
        <v>0</v>
      </c>
      <c r="AK416" s="1761" t="n">
        <v>0</v>
      </c>
      <c r="AL416" s="1761" t="n">
        <v>0</v>
      </c>
      <c r="AM416" s="1761" t="n">
        <v>0</v>
      </c>
      <c r="AN416" s="515" t="n"/>
      <c r="AO416" s="515" t="n"/>
      <c r="AP416" s="513" t="inlineStr">
        <is>
          <t>1</t>
        </is>
      </c>
      <c r="AQ416" s="513" t="inlineStr">
        <is>
          <t>A-M510</t>
        </is>
      </c>
      <c r="AR416" s="513" t="inlineStr">
        <is>
          <t>1CP</t>
        </is>
      </c>
      <c r="AS416" s="515" t="n"/>
      <c r="AT416" s="525" t="n"/>
    </row>
    <row r="417" ht="12.75" customHeight="1" s="667">
      <c r="B417" s="709">
        <f>B416+1</f>
        <v/>
      </c>
      <c r="C417" s="701" t="inlineStr">
        <is>
          <t>61073o</t>
        </is>
      </c>
      <c r="D417" s="519" t="n">
        <v>61073</v>
      </c>
      <c r="E417" s="519" t="n"/>
      <c r="F417" s="520">
        <f>LEFT(H417,6)</f>
        <v/>
      </c>
      <c r="G417" s="521" t="inlineStr">
        <is>
          <t>D</t>
        </is>
      </c>
      <c r="H417" s="521" t="inlineStr">
        <is>
          <t>M2826300505</t>
        </is>
      </c>
      <c r="I417" s="521" t="inlineStr">
        <is>
          <t>COLLECTING/EVAC SECTION (B)</t>
        </is>
      </c>
      <c r="J417" s="522" t="n"/>
      <c r="K417" s="522" t="n"/>
      <c r="L417" s="522" t="n"/>
      <c r="M417" s="522" t="n"/>
      <c r="N417" s="522" t="n"/>
      <c r="O417" s="522" t="n"/>
      <c r="P417" s="522" t="n"/>
      <c r="Q417" s="522" t="n"/>
      <c r="R417" s="522" t="n"/>
      <c r="S417" s="522" t="n"/>
      <c r="T417" s="522" t="n"/>
      <c r="U417" s="1762" t="n">
        <v>0</v>
      </c>
      <c r="V417" s="1762" t="n">
        <v>0</v>
      </c>
      <c r="W417" s="1762" t="n">
        <v>0</v>
      </c>
      <c r="X417" s="1762" t="n">
        <v>0</v>
      </c>
      <c r="Y417" s="1762" t="n">
        <v>0</v>
      </c>
      <c r="Z417" s="1762" t="n">
        <v>0</v>
      </c>
      <c r="AA417" s="1762" t="n">
        <v>0</v>
      </c>
      <c r="AB417" s="1762" t="n">
        <v>0</v>
      </c>
      <c r="AC417" s="1762" t="n">
        <v>0</v>
      </c>
      <c r="AD417" s="1762" t="n">
        <v>0</v>
      </c>
      <c r="AE417" s="1762" t="n">
        <v>0</v>
      </c>
      <c r="AF417" s="1762" t="n">
        <v>0</v>
      </c>
      <c r="AG417" s="1762" t="n">
        <v>0</v>
      </c>
      <c r="AH417" s="1762" t="n">
        <v>0</v>
      </c>
      <c r="AI417" s="1762" t="n">
        <v>0</v>
      </c>
      <c r="AJ417" s="1762" t="n">
        <v>0</v>
      </c>
      <c r="AK417" s="1762" t="n">
        <v>0</v>
      </c>
      <c r="AL417" s="1762" t="n">
        <v>0</v>
      </c>
      <c r="AM417" s="1762" t="n">
        <v>0</v>
      </c>
      <c r="AN417" s="522" t="n"/>
      <c r="AO417" s="522" t="n"/>
      <c r="AP417" s="522" t="n"/>
      <c r="AQ417" s="522" t="n"/>
      <c r="AR417" s="522" t="n"/>
      <c r="AS417" s="522" t="n"/>
      <c r="AT417" s="524" t="n"/>
    </row>
    <row r="418" ht="12.75" customHeight="1" s="667">
      <c r="B418" s="509">
        <f>B417+1</f>
        <v/>
      </c>
      <c r="C418" s="510" t="inlineStr">
        <is>
          <t>61073o</t>
        </is>
      </c>
      <c r="D418" s="699" t="n">
        <v>61073</v>
      </c>
      <c r="E418" s="511">
        <f>IF(D418="","",IFERROR(VLOOKUP(D418,CCN_Library!$A$4:$B$13,2,FALSE),"NOT IN LIBRARY"))</f>
        <v/>
      </c>
      <c r="F418" s="538">
        <f>LEFT(H418,6)</f>
        <v/>
      </c>
      <c r="G418" s="513" t="inlineStr">
        <is>
          <t>E</t>
        </is>
      </c>
      <c r="H418" s="513" t="inlineStr">
        <is>
          <t>M2826300704</t>
        </is>
      </c>
      <c r="I418" s="513" t="inlineStr">
        <is>
          <t>EMERG-TRAUMA NRS</t>
        </is>
      </c>
      <c r="J418" s="513" t="inlineStr">
        <is>
          <t>LT</t>
        </is>
      </c>
      <c r="K418" s="514" t="inlineStr">
        <is>
          <t>2900</t>
        </is>
      </c>
      <c r="L418" s="513" t="inlineStr">
        <is>
          <t>2900</t>
        </is>
      </c>
      <c r="M418" s="513" t="inlineStr">
        <is>
          <t>N</t>
        </is>
      </c>
      <c r="N418" s="513" t="inlineStr">
        <is>
          <t>O</t>
        </is>
      </c>
      <c r="O418" s="513" t="inlineStr">
        <is>
          <t>A</t>
        </is>
      </c>
      <c r="P418" s="513" t="inlineStr">
        <is>
          <t>A</t>
        </is>
      </c>
      <c r="Q418" s="515" t="n"/>
      <c r="R418" s="513" t="inlineStr">
        <is>
          <t>U</t>
        </is>
      </c>
      <c r="S418" s="513" t="inlineStr">
        <is>
          <t>P</t>
        </is>
      </c>
      <c r="T418" s="515" t="n"/>
      <c r="U418" s="1761" t="n">
        <v>0</v>
      </c>
      <c r="V418" s="1761" t="n">
        <v>0</v>
      </c>
      <c r="W418" s="1761" t="n">
        <v>0</v>
      </c>
      <c r="X418" s="1761" t="n">
        <v>0</v>
      </c>
      <c r="Y418" s="1761" t="n">
        <v>0</v>
      </c>
      <c r="Z418" s="1761" t="n">
        <v>1</v>
      </c>
      <c r="AA418" s="1761" t="n">
        <v>0</v>
      </c>
      <c r="AB418" s="1761" t="n">
        <v>0</v>
      </c>
      <c r="AC418" s="1761" t="n">
        <v>0</v>
      </c>
      <c r="AD418" s="1761" t="n">
        <v>0</v>
      </c>
      <c r="AE418" s="1761" t="n">
        <v>0</v>
      </c>
      <c r="AF418" s="1761" t="n">
        <v>0</v>
      </c>
      <c r="AG418" s="1761" t="n">
        <v>0</v>
      </c>
      <c r="AH418" s="1761" t="n">
        <v>0</v>
      </c>
      <c r="AI418" s="1761" t="n">
        <v>0</v>
      </c>
      <c r="AJ418" s="1761" t="n">
        <v>0</v>
      </c>
      <c r="AK418" s="1761" t="n">
        <v>0</v>
      </c>
      <c r="AL418" s="1761" t="n">
        <v>0</v>
      </c>
      <c r="AM418" s="1761" t="n">
        <v>0</v>
      </c>
      <c r="AN418" s="515" t="n"/>
      <c r="AO418" s="515" t="n"/>
      <c r="AP418" s="513" t="inlineStr">
        <is>
          <t>1</t>
        </is>
      </c>
      <c r="AQ418" s="513" t="inlineStr">
        <is>
          <t>A-M510</t>
        </is>
      </c>
      <c r="AR418" s="513" t="inlineStr">
        <is>
          <t>1CP</t>
        </is>
      </c>
      <c r="AS418" s="515" t="n"/>
      <c r="AT418" s="525" t="n"/>
    </row>
    <row r="419" ht="12.75" customHeight="1" s="667">
      <c r="B419" s="509">
        <f>B418+1</f>
        <v/>
      </c>
      <c r="C419" s="510" t="inlineStr">
        <is>
          <t>61073o</t>
        </is>
      </c>
      <c r="D419" s="699" t="n">
        <v>61073</v>
      </c>
      <c r="E419" s="511">
        <f>IF(D419="","",IFERROR(VLOOKUP(D419,CCN_Library!$A$4:$B$13,2,FALSE),"NOT IN LIBRARY"))</f>
        <v/>
      </c>
      <c r="F419" s="538">
        <f>LEFT(H419,6)</f>
        <v/>
      </c>
      <c r="G419" s="513" t="inlineStr">
        <is>
          <t>E</t>
        </is>
      </c>
      <c r="H419" s="513" t="inlineStr">
        <is>
          <t>M2826300705</t>
        </is>
      </c>
      <c r="I419" s="513" t="inlineStr">
        <is>
          <t>FLD MED TECH</t>
        </is>
      </c>
      <c r="J419" s="513" t="inlineStr">
        <is>
          <t>HM1</t>
        </is>
      </c>
      <c r="K419" s="514" t="inlineStr">
        <is>
          <t>L03A</t>
        </is>
      </c>
      <c r="L419" s="513" t="inlineStr">
        <is>
          <t>L03A</t>
        </is>
      </c>
      <c r="M419" s="513" t="inlineStr">
        <is>
          <t>N</t>
        </is>
      </c>
      <c r="N419" s="513" t="inlineStr">
        <is>
          <t>E</t>
        </is>
      </c>
      <c r="O419" s="513" t="inlineStr">
        <is>
          <t>A</t>
        </is>
      </c>
      <c r="P419" s="513" t="inlineStr">
        <is>
          <t>A</t>
        </is>
      </c>
      <c r="Q419" s="515" t="n"/>
      <c r="R419" s="513" t="inlineStr">
        <is>
          <t>U</t>
        </is>
      </c>
      <c r="S419" s="513" t="inlineStr">
        <is>
          <t>P</t>
        </is>
      </c>
      <c r="T419" s="515" t="n"/>
      <c r="U419" s="1761" t="n">
        <v>0</v>
      </c>
      <c r="V419" s="1761" t="n">
        <v>0</v>
      </c>
      <c r="W419" s="1761" t="n">
        <v>0</v>
      </c>
      <c r="X419" s="1761" t="n">
        <v>0</v>
      </c>
      <c r="Y419" s="1761" t="n">
        <v>0</v>
      </c>
      <c r="Z419" s="1761" t="n">
        <v>0</v>
      </c>
      <c r="AA419" s="1761" t="n">
        <v>1</v>
      </c>
      <c r="AB419" s="1761" t="n">
        <v>0</v>
      </c>
      <c r="AC419" s="1761" t="n">
        <v>0</v>
      </c>
      <c r="AD419" s="1761" t="n">
        <v>0</v>
      </c>
      <c r="AE419" s="1761" t="n">
        <v>0</v>
      </c>
      <c r="AF419" s="1761" t="n">
        <v>0</v>
      </c>
      <c r="AG419" s="1761" t="n">
        <v>0</v>
      </c>
      <c r="AH419" s="1761" t="n">
        <v>0</v>
      </c>
      <c r="AI419" s="1761" t="n">
        <v>0</v>
      </c>
      <c r="AJ419" s="1761" t="n">
        <v>0</v>
      </c>
      <c r="AK419" s="1761" t="n">
        <v>0</v>
      </c>
      <c r="AL419" s="1761" t="n">
        <v>0</v>
      </c>
      <c r="AM419" s="1761" t="n">
        <v>0</v>
      </c>
      <c r="AN419" s="515" t="n"/>
      <c r="AO419" s="515" t="n"/>
      <c r="AP419" s="513" t="inlineStr">
        <is>
          <t>1</t>
        </is>
      </c>
      <c r="AQ419" s="513" t="inlineStr">
        <is>
          <t>A-M510</t>
        </is>
      </c>
      <c r="AR419" s="513" t="inlineStr">
        <is>
          <t>1CP</t>
        </is>
      </c>
      <c r="AS419" s="515" t="n"/>
      <c r="AT419" s="517" t="n"/>
    </row>
    <row r="420" ht="12.75" customHeight="1" s="667">
      <c r="B420" s="509">
        <f>B419+1</f>
        <v/>
      </c>
      <c r="C420" s="510" t="inlineStr">
        <is>
          <t>61073c</t>
        </is>
      </c>
      <c r="D420" s="699" t="n">
        <v>61073</v>
      </c>
      <c r="E420" s="511">
        <f>IF(D420="","",IFERROR(VLOOKUP(D420,CCN_Library!$A$4:$B$13,2,FALSE),"NOT IN LIBRARY"))</f>
        <v/>
      </c>
      <c r="F420" s="538">
        <f>LEFT(H420,6)</f>
        <v/>
      </c>
      <c r="G420" s="513" t="inlineStr">
        <is>
          <t>E</t>
        </is>
      </c>
      <c r="H420" s="513" t="inlineStr">
        <is>
          <t>M2826300508</t>
        </is>
      </c>
      <c r="I420" s="513" t="inlineStr">
        <is>
          <t>FLD MED TECH</t>
        </is>
      </c>
      <c r="J420" s="513" t="inlineStr">
        <is>
          <t>HM2</t>
        </is>
      </c>
      <c r="K420" s="514" t="inlineStr">
        <is>
          <t>L03A</t>
        </is>
      </c>
      <c r="L420" s="513" t="inlineStr">
        <is>
          <t>L03A</t>
        </is>
      </c>
      <c r="M420" s="513" t="inlineStr">
        <is>
          <t>N</t>
        </is>
      </c>
      <c r="N420" s="513" t="inlineStr">
        <is>
          <t>E</t>
        </is>
      </c>
      <c r="O420" s="513" t="inlineStr">
        <is>
          <t>A</t>
        </is>
      </c>
      <c r="P420" s="513" t="inlineStr">
        <is>
          <t>A</t>
        </is>
      </c>
      <c r="Q420" s="515" t="n"/>
      <c r="R420" s="513" t="inlineStr">
        <is>
          <t>U</t>
        </is>
      </c>
      <c r="S420" s="513" t="inlineStr">
        <is>
          <t>C</t>
        </is>
      </c>
      <c r="T420" s="515" t="n"/>
      <c r="U420" s="1761" t="n">
        <v>0</v>
      </c>
      <c r="V420" s="1761" t="n">
        <v>0</v>
      </c>
      <c r="W420" s="1761" t="n">
        <v>0</v>
      </c>
      <c r="X420" s="1761" t="n">
        <v>0</v>
      </c>
      <c r="Y420" s="1761" t="n">
        <v>0</v>
      </c>
      <c r="Z420" s="1761" t="n">
        <v>0</v>
      </c>
      <c r="AA420" s="1761" t="n">
        <v>1</v>
      </c>
      <c r="AB420" s="1761" t="n">
        <v>0</v>
      </c>
      <c r="AC420" s="1761" t="n">
        <v>0</v>
      </c>
      <c r="AD420" s="1761" t="n">
        <v>0</v>
      </c>
      <c r="AE420" s="1761" t="n">
        <v>0</v>
      </c>
      <c r="AF420" s="1761" t="n">
        <v>0</v>
      </c>
      <c r="AG420" s="1761" t="n">
        <v>0</v>
      </c>
      <c r="AH420" s="1761" t="n">
        <v>0</v>
      </c>
      <c r="AI420" s="1761" t="n">
        <v>0</v>
      </c>
      <c r="AJ420" s="1761" t="n">
        <v>0</v>
      </c>
      <c r="AK420" s="1761" t="n">
        <v>0</v>
      </c>
      <c r="AL420" s="1761" t="n">
        <v>0</v>
      </c>
      <c r="AM420" s="1761" t="n">
        <v>0</v>
      </c>
      <c r="AN420" s="515" t="n"/>
      <c r="AO420" s="515" t="n"/>
      <c r="AP420" s="513" t="inlineStr">
        <is>
          <t>1</t>
        </is>
      </c>
      <c r="AQ420" s="513" t="inlineStr">
        <is>
          <t>A-M510</t>
        </is>
      </c>
      <c r="AR420" s="513" t="inlineStr">
        <is>
          <t>1CP</t>
        </is>
      </c>
      <c r="AS420" s="515" t="n"/>
      <c r="AT420" s="517" t="n"/>
    </row>
    <row r="421" ht="12.75" customHeight="1" s="667">
      <c r="B421" s="509">
        <f>B420+1</f>
        <v/>
      </c>
      <c r="C421" s="510" t="inlineStr">
        <is>
          <t>61073c</t>
        </is>
      </c>
      <c r="D421" s="699" t="n">
        <v>61073</v>
      </c>
      <c r="E421" s="511">
        <f>IF(D421="","",IFERROR(VLOOKUP(D421,CCN_Library!$A$4:$B$13,2,FALSE),"NOT IN LIBRARY"))</f>
        <v/>
      </c>
      <c r="F421" s="538">
        <f>LEFT(H421,6)</f>
        <v/>
      </c>
      <c r="G421" s="513" t="inlineStr">
        <is>
          <t>E</t>
        </is>
      </c>
      <c r="H421" s="513" t="inlineStr">
        <is>
          <t>M2826300706</t>
        </is>
      </c>
      <c r="I421" s="513" t="inlineStr">
        <is>
          <t>FLD MED TECH</t>
        </is>
      </c>
      <c r="J421" s="513" t="inlineStr">
        <is>
          <t>HM2</t>
        </is>
      </c>
      <c r="K421" s="514" t="inlineStr">
        <is>
          <t>L03A</t>
        </is>
      </c>
      <c r="L421" s="513" t="inlineStr">
        <is>
          <t>L03A</t>
        </is>
      </c>
      <c r="M421" s="513" t="inlineStr">
        <is>
          <t>N</t>
        </is>
      </c>
      <c r="N421" s="513" t="inlineStr">
        <is>
          <t>E</t>
        </is>
      </c>
      <c r="O421" s="513" t="inlineStr">
        <is>
          <t>A</t>
        </is>
      </c>
      <c r="P421" s="513" t="inlineStr">
        <is>
          <t>A</t>
        </is>
      </c>
      <c r="Q421" s="515" t="n"/>
      <c r="R421" s="513" t="inlineStr">
        <is>
          <t>U</t>
        </is>
      </c>
      <c r="S421" s="513" t="inlineStr">
        <is>
          <t>C</t>
        </is>
      </c>
      <c r="T421" s="515" t="n"/>
      <c r="U421" s="1761" t="n">
        <v>0</v>
      </c>
      <c r="V421" s="1761" t="n">
        <v>0</v>
      </c>
      <c r="W421" s="1761" t="n">
        <v>0</v>
      </c>
      <c r="X421" s="1761" t="n">
        <v>0</v>
      </c>
      <c r="Y421" s="1761" t="n">
        <v>0</v>
      </c>
      <c r="Z421" s="1761" t="n">
        <v>0</v>
      </c>
      <c r="AA421" s="1761" t="n">
        <v>1</v>
      </c>
      <c r="AB421" s="1761" t="n">
        <v>0</v>
      </c>
      <c r="AC421" s="1761" t="n">
        <v>0</v>
      </c>
      <c r="AD421" s="1761" t="n">
        <v>0</v>
      </c>
      <c r="AE421" s="1761" t="n">
        <v>0</v>
      </c>
      <c r="AF421" s="1761" t="n">
        <v>0</v>
      </c>
      <c r="AG421" s="1761" t="n">
        <v>0</v>
      </c>
      <c r="AH421" s="1761" t="n">
        <v>0</v>
      </c>
      <c r="AI421" s="1761" t="n">
        <v>0</v>
      </c>
      <c r="AJ421" s="1761" t="n">
        <v>0</v>
      </c>
      <c r="AK421" s="1761" t="n">
        <v>0</v>
      </c>
      <c r="AL421" s="1761" t="n">
        <v>0</v>
      </c>
      <c r="AM421" s="1761" t="n">
        <v>0</v>
      </c>
      <c r="AN421" s="515" t="n"/>
      <c r="AO421" s="515" t="n"/>
      <c r="AP421" s="513" t="inlineStr">
        <is>
          <t>1</t>
        </is>
      </c>
      <c r="AQ421" s="513" t="inlineStr">
        <is>
          <t>A-M510</t>
        </is>
      </c>
      <c r="AR421" s="513" t="inlineStr">
        <is>
          <t>1CP</t>
        </is>
      </c>
      <c r="AS421" s="515" t="n"/>
      <c r="AT421" s="525" t="n"/>
    </row>
    <row r="422" ht="12.75" customHeight="1" s="667">
      <c r="B422" s="509">
        <f>B421+1</f>
        <v/>
      </c>
      <c r="C422" s="510" t="inlineStr">
        <is>
          <t>61073c</t>
        </is>
      </c>
      <c r="D422" s="699" t="n">
        <v>61073</v>
      </c>
      <c r="E422" s="511">
        <f>IF(D422="","",IFERROR(VLOOKUP(D422,CCN_Library!$A$4:$B$13,2,FALSE),"NOT IN LIBRARY"))</f>
        <v/>
      </c>
      <c r="F422" s="538">
        <f>LEFT(H422,6)</f>
        <v/>
      </c>
      <c r="G422" s="513" t="inlineStr">
        <is>
          <t>E</t>
        </is>
      </c>
      <c r="H422" s="513" t="inlineStr">
        <is>
          <t>M2826300707</t>
        </is>
      </c>
      <c r="I422" s="513" t="inlineStr">
        <is>
          <t>FLD MED TECH</t>
        </is>
      </c>
      <c r="J422" s="513" t="inlineStr">
        <is>
          <t>HM2</t>
        </is>
      </c>
      <c r="K422" s="514" t="inlineStr">
        <is>
          <t>L03A</t>
        </is>
      </c>
      <c r="L422" s="513" t="inlineStr">
        <is>
          <t>L03A</t>
        </is>
      </c>
      <c r="M422" s="513" t="inlineStr">
        <is>
          <t>N</t>
        </is>
      </c>
      <c r="N422" s="513" t="inlineStr">
        <is>
          <t>E</t>
        </is>
      </c>
      <c r="O422" s="513" t="inlineStr">
        <is>
          <t>A</t>
        </is>
      </c>
      <c r="P422" s="513" t="inlineStr">
        <is>
          <t>A</t>
        </is>
      </c>
      <c r="Q422" s="515" t="n"/>
      <c r="R422" s="513" t="inlineStr">
        <is>
          <t>U</t>
        </is>
      </c>
      <c r="S422" s="513" t="inlineStr">
        <is>
          <t>C</t>
        </is>
      </c>
      <c r="T422" s="515" t="n"/>
      <c r="U422" s="1761" t="n">
        <v>0</v>
      </c>
      <c r="V422" s="1761" t="n">
        <v>0</v>
      </c>
      <c r="W422" s="1761" t="n">
        <v>0</v>
      </c>
      <c r="X422" s="1761" t="n">
        <v>0</v>
      </c>
      <c r="Y422" s="1761" t="n">
        <v>0</v>
      </c>
      <c r="Z422" s="1761" t="n">
        <v>0</v>
      </c>
      <c r="AA422" s="1761" t="n">
        <v>1</v>
      </c>
      <c r="AB422" s="1761" t="n">
        <v>0</v>
      </c>
      <c r="AC422" s="1761" t="n">
        <v>0</v>
      </c>
      <c r="AD422" s="1761" t="n">
        <v>0</v>
      </c>
      <c r="AE422" s="1761" t="n">
        <v>0</v>
      </c>
      <c r="AF422" s="1761" t="n">
        <v>0</v>
      </c>
      <c r="AG422" s="1761" t="n">
        <v>0</v>
      </c>
      <c r="AH422" s="1761" t="n">
        <v>0</v>
      </c>
      <c r="AI422" s="1761" t="n">
        <v>0</v>
      </c>
      <c r="AJ422" s="1761" t="n">
        <v>0</v>
      </c>
      <c r="AK422" s="1761" t="n">
        <v>0</v>
      </c>
      <c r="AL422" s="1761" t="n">
        <v>0</v>
      </c>
      <c r="AM422" s="1761" t="n">
        <v>0</v>
      </c>
      <c r="AN422" s="515" t="n"/>
      <c r="AO422" s="515" t="n"/>
      <c r="AP422" s="513" t="inlineStr">
        <is>
          <t>1</t>
        </is>
      </c>
      <c r="AQ422" s="513" t="inlineStr">
        <is>
          <t>A-M510</t>
        </is>
      </c>
      <c r="AR422" s="513" t="inlineStr">
        <is>
          <t>1CP</t>
        </is>
      </c>
      <c r="AS422" s="515" t="n"/>
      <c r="AT422" s="517" t="n"/>
    </row>
    <row r="423" ht="12.75" customHeight="1" s="667">
      <c r="B423" s="509">
        <f>B422+1</f>
        <v/>
      </c>
      <c r="C423" s="510" t="inlineStr">
        <is>
          <t>61073c</t>
        </is>
      </c>
      <c r="D423" s="699" t="n">
        <v>61073</v>
      </c>
      <c r="E423" s="511">
        <f>IF(D423="","",IFERROR(VLOOKUP(D423,CCN_Library!$A$4:$B$13,2,FALSE),"NOT IN LIBRARY"))</f>
        <v/>
      </c>
      <c r="F423" s="538">
        <f>LEFT(H423,6)</f>
        <v/>
      </c>
      <c r="G423" s="513" t="inlineStr">
        <is>
          <t>E</t>
        </is>
      </c>
      <c r="H423" s="513" t="inlineStr">
        <is>
          <t>M2826300511</t>
        </is>
      </c>
      <c r="I423" s="513" t="inlineStr">
        <is>
          <t>FLD MED TECH</t>
        </is>
      </c>
      <c r="J423" s="513" t="inlineStr">
        <is>
          <t>HM3</t>
        </is>
      </c>
      <c r="K423" s="514" t="inlineStr">
        <is>
          <t>L03A</t>
        </is>
      </c>
      <c r="L423" s="513" t="inlineStr">
        <is>
          <t>L03A</t>
        </is>
      </c>
      <c r="M423" s="513" t="inlineStr">
        <is>
          <t>N</t>
        </is>
      </c>
      <c r="N423" s="513" t="inlineStr">
        <is>
          <t>E</t>
        </is>
      </c>
      <c r="O423" s="513" t="inlineStr">
        <is>
          <t>A</t>
        </is>
      </c>
      <c r="P423" s="513" t="inlineStr">
        <is>
          <t>A</t>
        </is>
      </c>
      <c r="Q423" s="515" t="n"/>
      <c r="R423" s="513" t="inlineStr">
        <is>
          <t>U</t>
        </is>
      </c>
      <c r="S423" s="513" t="inlineStr">
        <is>
          <t>C</t>
        </is>
      </c>
      <c r="T423" s="515" t="n"/>
      <c r="U423" s="1761" t="n">
        <v>0</v>
      </c>
      <c r="V423" s="1761" t="n">
        <v>0</v>
      </c>
      <c r="W423" s="1761" t="n">
        <v>0</v>
      </c>
      <c r="X423" s="1761" t="n">
        <v>0</v>
      </c>
      <c r="Y423" s="1761" t="n">
        <v>0</v>
      </c>
      <c r="Z423" s="1761" t="n">
        <v>0</v>
      </c>
      <c r="AA423" s="1761" t="n">
        <v>1</v>
      </c>
      <c r="AB423" s="1761" t="n">
        <v>0</v>
      </c>
      <c r="AC423" s="1761" t="n">
        <v>0</v>
      </c>
      <c r="AD423" s="1761" t="n">
        <v>0</v>
      </c>
      <c r="AE423" s="1761" t="n">
        <v>0</v>
      </c>
      <c r="AF423" s="1761" t="n">
        <v>0</v>
      </c>
      <c r="AG423" s="1761" t="n">
        <v>0</v>
      </c>
      <c r="AH423" s="1761" t="n">
        <v>0</v>
      </c>
      <c r="AI423" s="1761" t="n">
        <v>0</v>
      </c>
      <c r="AJ423" s="1761" t="n">
        <v>0</v>
      </c>
      <c r="AK423" s="1761" t="n">
        <v>0</v>
      </c>
      <c r="AL423" s="1761" t="n">
        <v>0</v>
      </c>
      <c r="AM423" s="1761" t="n">
        <v>0</v>
      </c>
      <c r="AN423" s="515" t="n"/>
      <c r="AO423" s="515" t="n"/>
      <c r="AP423" s="513" t="inlineStr">
        <is>
          <t>1</t>
        </is>
      </c>
      <c r="AQ423" s="513" t="inlineStr">
        <is>
          <t>A-M510</t>
        </is>
      </c>
      <c r="AR423" s="513" t="inlineStr">
        <is>
          <t>1CP</t>
        </is>
      </c>
      <c r="AS423" s="515" t="n"/>
      <c r="AT423" s="517" t="n"/>
    </row>
    <row r="424" ht="12.75" customHeight="1" s="667">
      <c r="B424" s="509">
        <f>B423+1</f>
        <v/>
      </c>
      <c r="C424" s="510" t="inlineStr">
        <is>
          <t>61073c</t>
        </is>
      </c>
      <c r="D424" s="699" t="n">
        <v>61073</v>
      </c>
      <c r="E424" s="511">
        <f>IF(D424="","",IFERROR(VLOOKUP(D424,CCN_Library!$A$4:$B$13,2,FALSE),"NOT IN LIBRARY"))</f>
        <v/>
      </c>
      <c r="F424" s="538">
        <f>LEFT(H424,6)</f>
        <v/>
      </c>
      <c r="G424" s="513" t="inlineStr">
        <is>
          <t>E</t>
        </is>
      </c>
      <c r="H424" s="513" t="inlineStr">
        <is>
          <t>M2826300512</t>
        </is>
      </c>
      <c r="I424" s="513" t="inlineStr">
        <is>
          <t>FLD MED TECH</t>
        </is>
      </c>
      <c r="J424" s="513" t="inlineStr">
        <is>
          <t>HM3</t>
        </is>
      </c>
      <c r="K424" s="514" t="inlineStr">
        <is>
          <t>L03A</t>
        </is>
      </c>
      <c r="L424" s="513" t="inlineStr">
        <is>
          <t>L03A</t>
        </is>
      </c>
      <c r="M424" s="513" t="inlineStr">
        <is>
          <t>N</t>
        </is>
      </c>
      <c r="N424" s="513" t="inlineStr">
        <is>
          <t>E</t>
        </is>
      </c>
      <c r="O424" s="513" t="inlineStr">
        <is>
          <t>A</t>
        </is>
      </c>
      <c r="P424" s="513" t="inlineStr">
        <is>
          <t>A</t>
        </is>
      </c>
      <c r="Q424" s="515" t="n"/>
      <c r="R424" s="513" t="inlineStr">
        <is>
          <t>U</t>
        </is>
      </c>
      <c r="S424" s="513" t="inlineStr">
        <is>
          <t>C</t>
        </is>
      </c>
      <c r="T424" s="515" t="n"/>
      <c r="U424" s="1761" t="n">
        <v>0</v>
      </c>
      <c r="V424" s="1761" t="n">
        <v>0</v>
      </c>
      <c r="W424" s="1761" t="n">
        <v>0</v>
      </c>
      <c r="X424" s="1761" t="n">
        <v>0</v>
      </c>
      <c r="Y424" s="1761" t="n">
        <v>0</v>
      </c>
      <c r="Z424" s="1761" t="n">
        <v>0</v>
      </c>
      <c r="AA424" s="1761" t="n">
        <v>1</v>
      </c>
      <c r="AB424" s="1761" t="n">
        <v>0</v>
      </c>
      <c r="AC424" s="1761" t="n">
        <v>0</v>
      </c>
      <c r="AD424" s="1761" t="n">
        <v>0</v>
      </c>
      <c r="AE424" s="1761" t="n">
        <v>0</v>
      </c>
      <c r="AF424" s="1761" t="n">
        <v>0</v>
      </c>
      <c r="AG424" s="1761" t="n">
        <v>0</v>
      </c>
      <c r="AH424" s="1761" t="n">
        <v>0</v>
      </c>
      <c r="AI424" s="1761" t="n">
        <v>0</v>
      </c>
      <c r="AJ424" s="1761" t="n">
        <v>0</v>
      </c>
      <c r="AK424" s="1761" t="n">
        <v>0</v>
      </c>
      <c r="AL424" s="1761" t="n">
        <v>0</v>
      </c>
      <c r="AM424" s="1761" t="n">
        <v>0</v>
      </c>
      <c r="AN424" s="515" t="n"/>
      <c r="AO424" s="515" t="n"/>
      <c r="AP424" s="513" t="inlineStr">
        <is>
          <t>1</t>
        </is>
      </c>
      <c r="AQ424" s="513" t="inlineStr">
        <is>
          <t>A-M510</t>
        </is>
      </c>
      <c r="AR424" s="513" t="inlineStr">
        <is>
          <t>1CP</t>
        </is>
      </c>
      <c r="AS424" s="515" t="n"/>
      <c r="AT424" s="525" t="n"/>
    </row>
    <row r="425" ht="12.75" customHeight="1" s="667">
      <c r="B425" s="509">
        <f>B424+1</f>
        <v/>
      </c>
      <c r="C425" s="510" t="inlineStr">
        <is>
          <t>61073c</t>
        </is>
      </c>
      <c r="D425" s="699" t="n">
        <v>61073</v>
      </c>
      <c r="E425" s="511">
        <f>IF(D425="","",IFERROR(VLOOKUP(D425,CCN_Library!$A$4:$B$13,2,FALSE),"NOT IN LIBRARY"))</f>
        <v/>
      </c>
      <c r="F425" s="538">
        <f>LEFT(H425,6)</f>
        <v/>
      </c>
      <c r="G425" s="513" t="inlineStr">
        <is>
          <t>E</t>
        </is>
      </c>
      <c r="H425" s="513" t="inlineStr">
        <is>
          <t>M2826300513</t>
        </is>
      </c>
      <c r="I425" s="513" t="inlineStr">
        <is>
          <t>FLD MED TECH</t>
        </is>
      </c>
      <c r="J425" s="513" t="inlineStr">
        <is>
          <t>HM3</t>
        </is>
      </c>
      <c r="K425" s="514" t="inlineStr">
        <is>
          <t>L03A</t>
        </is>
      </c>
      <c r="L425" s="513" t="inlineStr">
        <is>
          <t>L03A</t>
        </is>
      </c>
      <c r="M425" s="513" t="inlineStr">
        <is>
          <t>N</t>
        </is>
      </c>
      <c r="N425" s="513" t="inlineStr">
        <is>
          <t>E</t>
        </is>
      </c>
      <c r="O425" s="513" t="inlineStr">
        <is>
          <t>A</t>
        </is>
      </c>
      <c r="P425" s="513" t="inlineStr">
        <is>
          <t>A</t>
        </is>
      </c>
      <c r="Q425" s="515" t="n"/>
      <c r="R425" s="513" t="inlineStr">
        <is>
          <t>U</t>
        </is>
      </c>
      <c r="S425" s="513" t="inlineStr">
        <is>
          <t>C</t>
        </is>
      </c>
      <c r="T425" s="515" t="n"/>
      <c r="U425" s="1761" t="n">
        <v>0</v>
      </c>
      <c r="V425" s="1761" t="n">
        <v>0</v>
      </c>
      <c r="W425" s="1761" t="n">
        <v>0</v>
      </c>
      <c r="X425" s="1761" t="n">
        <v>0</v>
      </c>
      <c r="Y425" s="1761" t="n">
        <v>0</v>
      </c>
      <c r="Z425" s="1761" t="n">
        <v>0</v>
      </c>
      <c r="AA425" s="1761" t="n">
        <v>1</v>
      </c>
      <c r="AB425" s="1761" t="n">
        <v>0</v>
      </c>
      <c r="AC425" s="1761" t="n">
        <v>0</v>
      </c>
      <c r="AD425" s="1761" t="n">
        <v>0</v>
      </c>
      <c r="AE425" s="1761" t="n">
        <v>0</v>
      </c>
      <c r="AF425" s="1761" t="n">
        <v>0</v>
      </c>
      <c r="AG425" s="1761" t="n">
        <v>0</v>
      </c>
      <c r="AH425" s="1761" t="n">
        <v>0</v>
      </c>
      <c r="AI425" s="1761" t="n">
        <v>0</v>
      </c>
      <c r="AJ425" s="1761" t="n">
        <v>0</v>
      </c>
      <c r="AK425" s="1761" t="n">
        <v>0</v>
      </c>
      <c r="AL425" s="1761" t="n">
        <v>0</v>
      </c>
      <c r="AM425" s="1761" t="n">
        <v>0</v>
      </c>
      <c r="AN425" s="515" t="n"/>
      <c r="AO425" s="515" t="n"/>
      <c r="AP425" s="513" t="inlineStr">
        <is>
          <t>1</t>
        </is>
      </c>
      <c r="AQ425" s="513" t="inlineStr">
        <is>
          <t>A-M510</t>
        </is>
      </c>
      <c r="AR425" s="513" t="inlineStr">
        <is>
          <t>1CP</t>
        </is>
      </c>
      <c r="AS425" s="515" t="n"/>
      <c r="AT425" s="517" t="n"/>
    </row>
    <row r="426" ht="12.75" customHeight="1" s="667">
      <c r="B426" s="709">
        <f>B425+1</f>
        <v/>
      </c>
      <c r="C426" s="701" t="inlineStr">
        <is>
          <t>61073o</t>
        </is>
      </c>
      <c r="D426" s="519" t="n">
        <v>61073</v>
      </c>
      <c r="E426" s="519" t="n"/>
      <c r="F426" s="520">
        <f>LEFT(H426,6)</f>
        <v/>
      </c>
      <c r="G426" s="521" t="inlineStr">
        <is>
          <t>D</t>
        </is>
      </c>
      <c r="H426" s="521" t="inlineStr">
        <is>
          <t>M2826300466</t>
        </is>
      </c>
      <c r="I426" s="521" t="inlineStr">
        <is>
          <t>ERCS TEAM 2</t>
        </is>
      </c>
      <c r="J426" s="522" t="n"/>
      <c r="K426" s="522" t="n"/>
      <c r="L426" s="522" t="n"/>
      <c r="M426" s="522" t="n"/>
      <c r="N426" s="522" t="n"/>
      <c r="O426" s="522" t="n"/>
      <c r="P426" s="522" t="n"/>
      <c r="Q426" s="522" t="n"/>
      <c r="R426" s="522" t="n"/>
      <c r="S426" s="522" t="n"/>
      <c r="T426" s="522" t="n"/>
      <c r="U426" s="1762" t="n">
        <v>0</v>
      </c>
      <c r="V426" s="1762" t="n">
        <v>0</v>
      </c>
      <c r="W426" s="1762" t="n">
        <v>0</v>
      </c>
      <c r="X426" s="1762" t="n">
        <v>0</v>
      </c>
      <c r="Y426" s="1762" t="n">
        <v>0</v>
      </c>
      <c r="Z426" s="1762" t="n">
        <v>0</v>
      </c>
      <c r="AA426" s="1762" t="n">
        <v>0</v>
      </c>
      <c r="AB426" s="1762" t="n">
        <v>0</v>
      </c>
      <c r="AC426" s="1762" t="n">
        <v>0</v>
      </c>
      <c r="AD426" s="1762" t="n">
        <v>0</v>
      </c>
      <c r="AE426" s="1762" t="n">
        <v>0</v>
      </c>
      <c r="AF426" s="1762" t="n">
        <v>0</v>
      </c>
      <c r="AG426" s="1762" t="n">
        <v>0</v>
      </c>
      <c r="AH426" s="1762" t="n">
        <v>0</v>
      </c>
      <c r="AI426" s="1762" t="n">
        <v>0</v>
      </c>
      <c r="AJ426" s="1762" t="n">
        <v>0</v>
      </c>
      <c r="AK426" s="1762" t="n">
        <v>0</v>
      </c>
      <c r="AL426" s="1762" t="n">
        <v>0</v>
      </c>
      <c r="AM426" s="1762" t="n">
        <v>0</v>
      </c>
      <c r="AN426" s="522" t="n"/>
      <c r="AO426" s="522" t="n"/>
      <c r="AP426" s="522" t="n"/>
      <c r="AQ426" s="522" t="n"/>
      <c r="AR426" s="522" t="n"/>
      <c r="AS426" s="522" t="n"/>
      <c r="AT426" s="524" t="n"/>
    </row>
    <row r="427" ht="12.75" customHeight="1" s="667">
      <c r="B427" s="509">
        <f>B426+1</f>
        <v/>
      </c>
      <c r="C427" s="510" t="inlineStr">
        <is>
          <t>61073o</t>
        </is>
      </c>
      <c r="D427" s="699" t="n">
        <v>61073</v>
      </c>
      <c r="E427" s="511">
        <f>IF(D427="","",IFERROR(VLOOKUP(D427,CCN_Library!$A$4:$B$13,2,FALSE),"NOT IN LIBRARY"))</f>
        <v/>
      </c>
      <c r="F427" s="538">
        <f>LEFT(H427,6)</f>
        <v/>
      </c>
      <c r="G427" s="513" t="inlineStr">
        <is>
          <t>E</t>
        </is>
      </c>
      <c r="H427" s="513" t="inlineStr">
        <is>
          <t>M2826300708</t>
        </is>
      </c>
      <c r="I427" s="513" t="inlineStr">
        <is>
          <t>CC NRS</t>
        </is>
      </c>
      <c r="J427" s="513" t="inlineStr">
        <is>
          <t>LT</t>
        </is>
      </c>
      <c r="K427" s="514" t="inlineStr">
        <is>
          <t>2900</t>
        </is>
      </c>
      <c r="L427" s="513" t="inlineStr">
        <is>
          <t>2900</t>
        </is>
      </c>
      <c r="M427" s="513" t="inlineStr">
        <is>
          <t>N</t>
        </is>
      </c>
      <c r="N427" s="513" t="inlineStr">
        <is>
          <t>O</t>
        </is>
      </c>
      <c r="O427" s="513" t="inlineStr">
        <is>
          <t>A</t>
        </is>
      </c>
      <c r="P427" s="513" t="inlineStr">
        <is>
          <t>A</t>
        </is>
      </c>
      <c r="Q427" s="515" t="n"/>
      <c r="R427" s="513" t="inlineStr">
        <is>
          <t>U</t>
        </is>
      </c>
      <c r="S427" s="513" t="inlineStr">
        <is>
          <t>P</t>
        </is>
      </c>
      <c r="T427" s="515" t="n"/>
      <c r="U427" s="1761" t="n">
        <v>0</v>
      </c>
      <c r="V427" s="1761" t="n">
        <v>0</v>
      </c>
      <c r="W427" s="1761" t="n">
        <v>0</v>
      </c>
      <c r="X427" s="1761" t="n">
        <v>0</v>
      </c>
      <c r="Y427" s="1761" t="n">
        <v>0</v>
      </c>
      <c r="Z427" s="1761" t="n">
        <v>1</v>
      </c>
      <c r="AA427" s="1761" t="n">
        <v>0</v>
      </c>
      <c r="AB427" s="1761" t="n">
        <v>0</v>
      </c>
      <c r="AC427" s="1761" t="n">
        <v>0</v>
      </c>
      <c r="AD427" s="1761" t="n">
        <v>0</v>
      </c>
      <c r="AE427" s="1761" t="n">
        <v>0</v>
      </c>
      <c r="AF427" s="1761" t="n">
        <v>0</v>
      </c>
      <c r="AG427" s="1761" t="n">
        <v>0</v>
      </c>
      <c r="AH427" s="1761" t="n">
        <v>0</v>
      </c>
      <c r="AI427" s="1761" t="n">
        <v>0</v>
      </c>
      <c r="AJ427" s="1761" t="n">
        <v>0</v>
      </c>
      <c r="AK427" s="1761" t="n">
        <v>0</v>
      </c>
      <c r="AL427" s="1761" t="n">
        <v>0</v>
      </c>
      <c r="AM427" s="1761" t="n">
        <v>0</v>
      </c>
      <c r="AN427" s="515" t="n"/>
      <c r="AO427" s="515" t="n"/>
      <c r="AP427" s="513" t="inlineStr">
        <is>
          <t>1</t>
        </is>
      </c>
      <c r="AQ427" s="513" t="inlineStr">
        <is>
          <t>A-M510</t>
        </is>
      </c>
      <c r="AR427" s="513" t="inlineStr">
        <is>
          <t>1CP</t>
        </is>
      </c>
      <c r="AS427" s="515" t="n"/>
      <c r="AT427" s="525" t="n"/>
    </row>
    <row r="428" ht="12.75" customHeight="1" s="667">
      <c r="B428" s="509">
        <f>B427+1</f>
        <v/>
      </c>
      <c r="C428" s="510" t="inlineStr">
        <is>
          <t>61073c</t>
        </is>
      </c>
      <c r="D428" s="699" t="n">
        <v>61073</v>
      </c>
      <c r="E428" s="511">
        <f>IF(D428="","",IFERROR(VLOOKUP(D428,CCN_Library!$A$4:$B$13,2,FALSE),"NOT IN LIBRARY"))</f>
        <v/>
      </c>
      <c r="F428" s="538">
        <f>LEFT(H428,6)</f>
        <v/>
      </c>
      <c r="G428" s="513" t="inlineStr">
        <is>
          <t>E</t>
        </is>
      </c>
      <c r="H428" s="513" t="inlineStr">
        <is>
          <t>M2826300647</t>
        </is>
      </c>
      <c r="I428" s="513" t="inlineStr">
        <is>
          <t>SAR TECH</t>
        </is>
      </c>
      <c r="J428" s="513" t="inlineStr">
        <is>
          <t>HM2</t>
        </is>
      </c>
      <c r="K428" s="514" t="inlineStr">
        <is>
          <t>L00A</t>
        </is>
      </c>
      <c r="L428" s="513" t="inlineStr">
        <is>
          <t>L03A</t>
        </is>
      </c>
      <c r="M428" s="513" t="inlineStr">
        <is>
          <t>N</t>
        </is>
      </c>
      <c r="N428" s="513" t="inlineStr">
        <is>
          <t>E</t>
        </is>
      </c>
      <c r="O428" s="513" t="inlineStr">
        <is>
          <t>A</t>
        </is>
      </c>
      <c r="P428" s="513" t="inlineStr">
        <is>
          <t>A</t>
        </is>
      </c>
      <c r="Q428" s="515" t="n"/>
      <c r="R428" s="513" t="inlineStr">
        <is>
          <t>U</t>
        </is>
      </c>
      <c r="S428" s="513" t="inlineStr">
        <is>
          <t>C</t>
        </is>
      </c>
      <c r="T428" s="515" t="n"/>
      <c r="U428" s="1761" t="n">
        <v>0</v>
      </c>
      <c r="V428" s="1761" t="n">
        <v>0</v>
      </c>
      <c r="W428" s="1761" t="n">
        <v>0</v>
      </c>
      <c r="X428" s="1761" t="n">
        <v>0</v>
      </c>
      <c r="Y428" s="1761" t="n">
        <v>0</v>
      </c>
      <c r="Z428" s="1761" t="n">
        <v>0</v>
      </c>
      <c r="AA428" s="1761" t="n">
        <v>1</v>
      </c>
      <c r="AB428" s="1761" t="n">
        <v>0</v>
      </c>
      <c r="AC428" s="1761" t="n">
        <v>0</v>
      </c>
      <c r="AD428" s="1761" t="n">
        <v>0</v>
      </c>
      <c r="AE428" s="1761" t="n">
        <v>0</v>
      </c>
      <c r="AF428" s="1761" t="n">
        <v>0</v>
      </c>
      <c r="AG428" s="1761" t="n">
        <v>0</v>
      </c>
      <c r="AH428" s="1761" t="n">
        <v>0</v>
      </c>
      <c r="AI428" s="1761" t="n">
        <v>0</v>
      </c>
      <c r="AJ428" s="1761" t="n">
        <v>0</v>
      </c>
      <c r="AK428" s="1761" t="n">
        <v>0</v>
      </c>
      <c r="AL428" s="1761" t="n">
        <v>0</v>
      </c>
      <c r="AM428" s="1761" t="n">
        <v>0</v>
      </c>
      <c r="AN428" s="515" t="n"/>
      <c r="AO428" s="515" t="n"/>
      <c r="AP428" s="513" t="inlineStr">
        <is>
          <t>1</t>
        </is>
      </c>
      <c r="AQ428" s="513" t="inlineStr">
        <is>
          <t>A-M510</t>
        </is>
      </c>
      <c r="AR428" s="513" t="inlineStr">
        <is>
          <t>1CP</t>
        </is>
      </c>
      <c r="AS428" s="515" t="n"/>
      <c r="AT428" s="517" t="n"/>
    </row>
    <row r="429" ht="12.75" customHeight="1" s="667">
      <c r="B429" s="709">
        <f>B428+1</f>
        <v/>
      </c>
      <c r="C429" s="701" t="inlineStr">
        <is>
          <t>61073o</t>
        </is>
      </c>
      <c r="D429" s="519" t="n">
        <v>61073</v>
      </c>
      <c r="E429" s="519" t="n"/>
      <c r="F429" s="520">
        <f>LEFT(H429,6)</f>
        <v/>
      </c>
      <c r="G429" s="521" t="inlineStr">
        <is>
          <t>D</t>
        </is>
      </c>
      <c r="H429" s="521" t="inlineStr">
        <is>
          <t>M2826300451</t>
        </is>
      </c>
      <c r="I429" s="521" t="inlineStr">
        <is>
          <t>RADIOLOGY SECTION 2</t>
        </is>
      </c>
      <c r="J429" s="522" t="n"/>
      <c r="K429" s="522" t="n"/>
      <c r="L429" s="522" t="n"/>
      <c r="M429" s="522" t="n"/>
      <c r="N429" s="522" t="n"/>
      <c r="O429" s="522" t="n"/>
      <c r="P429" s="522" t="n"/>
      <c r="Q429" s="522" t="n"/>
      <c r="R429" s="522" t="n"/>
      <c r="S429" s="522" t="n"/>
      <c r="T429" s="522" t="n"/>
      <c r="U429" s="1762" t="n">
        <v>0</v>
      </c>
      <c r="V429" s="1762" t="n">
        <v>0</v>
      </c>
      <c r="W429" s="1762" t="n">
        <v>0</v>
      </c>
      <c r="X429" s="1762" t="n">
        <v>0</v>
      </c>
      <c r="Y429" s="1762" t="n">
        <v>0</v>
      </c>
      <c r="Z429" s="1762" t="n">
        <v>0</v>
      </c>
      <c r="AA429" s="1762" t="n">
        <v>0</v>
      </c>
      <c r="AB429" s="1762" t="n">
        <v>0</v>
      </c>
      <c r="AC429" s="1762" t="n">
        <v>0</v>
      </c>
      <c r="AD429" s="1762" t="n">
        <v>0</v>
      </c>
      <c r="AE429" s="1762" t="n">
        <v>0</v>
      </c>
      <c r="AF429" s="1762" t="n">
        <v>0</v>
      </c>
      <c r="AG429" s="1762" t="n">
        <v>0</v>
      </c>
      <c r="AH429" s="1762" t="n">
        <v>0</v>
      </c>
      <c r="AI429" s="1762" t="n">
        <v>0</v>
      </c>
      <c r="AJ429" s="1762" t="n">
        <v>0</v>
      </c>
      <c r="AK429" s="1762" t="n">
        <v>0</v>
      </c>
      <c r="AL429" s="1762" t="n">
        <v>0</v>
      </c>
      <c r="AM429" s="1762" t="n">
        <v>0</v>
      </c>
      <c r="AN429" s="522" t="n"/>
      <c r="AO429" s="522" t="n"/>
      <c r="AP429" s="522" t="n"/>
      <c r="AQ429" s="522" t="n"/>
      <c r="AR429" s="522" t="n"/>
      <c r="AS429" s="522" t="n"/>
      <c r="AT429" s="524" t="n"/>
    </row>
    <row r="430" ht="12.75" customHeight="1" s="667">
      <c r="B430" s="509">
        <f>B429+1</f>
        <v/>
      </c>
      <c r="C430" s="510" t="inlineStr">
        <is>
          <t>61073o</t>
        </is>
      </c>
      <c r="D430" s="699" t="n">
        <v>61073</v>
      </c>
      <c r="E430" s="511">
        <f>IF(D430="","",IFERROR(VLOOKUP(D430,CCN_Library!$A$4:$B$13,2,FALSE),"NOT IN LIBRARY"))</f>
        <v/>
      </c>
      <c r="F430" s="538">
        <f>LEFT(H430,6)</f>
        <v/>
      </c>
      <c r="G430" s="513" t="inlineStr">
        <is>
          <t>E</t>
        </is>
      </c>
      <c r="H430" s="513" t="inlineStr">
        <is>
          <t>M2826300452</t>
        </is>
      </c>
      <c r="I430" s="513" t="inlineStr">
        <is>
          <t>ADV X-RAY</t>
        </is>
      </c>
      <c r="J430" s="513" t="inlineStr">
        <is>
          <t>HM1</t>
        </is>
      </c>
      <c r="K430" s="514" t="inlineStr">
        <is>
          <t>L17A</t>
        </is>
      </c>
      <c r="L430" s="513" t="inlineStr">
        <is>
          <t>L03A</t>
        </is>
      </c>
      <c r="M430" s="513" t="inlineStr">
        <is>
          <t>N</t>
        </is>
      </c>
      <c r="N430" s="513" t="inlineStr">
        <is>
          <t>E</t>
        </is>
      </c>
      <c r="O430" s="513" t="inlineStr">
        <is>
          <t>A</t>
        </is>
      </c>
      <c r="P430" s="513" t="inlineStr">
        <is>
          <t>A</t>
        </is>
      </c>
      <c r="Q430" s="515" t="n"/>
      <c r="R430" s="513" t="inlineStr">
        <is>
          <t>U</t>
        </is>
      </c>
      <c r="S430" s="513" t="inlineStr">
        <is>
          <t>P</t>
        </is>
      </c>
      <c r="T430" s="515" t="n"/>
      <c r="U430" s="1761" t="n">
        <v>0</v>
      </c>
      <c r="V430" s="1761" t="n">
        <v>0</v>
      </c>
      <c r="W430" s="1761" t="n">
        <v>0</v>
      </c>
      <c r="X430" s="1761" t="n">
        <v>0</v>
      </c>
      <c r="Y430" s="1761" t="n">
        <v>0</v>
      </c>
      <c r="Z430" s="1761" t="n">
        <v>0</v>
      </c>
      <c r="AA430" s="1761" t="n">
        <v>1</v>
      </c>
      <c r="AB430" s="1761" t="n">
        <v>0</v>
      </c>
      <c r="AC430" s="1761" t="n">
        <v>0</v>
      </c>
      <c r="AD430" s="1761" t="n">
        <v>0</v>
      </c>
      <c r="AE430" s="1761" t="n">
        <v>0</v>
      </c>
      <c r="AF430" s="1761" t="n">
        <v>0</v>
      </c>
      <c r="AG430" s="1761" t="n">
        <v>0</v>
      </c>
      <c r="AH430" s="1761" t="n">
        <v>0</v>
      </c>
      <c r="AI430" s="1761" t="n">
        <v>0</v>
      </c>
      <c r="AJ430" s="1761" t="n">
        <v>0</v>
      </c>
      <c r="AK430" s="1761" t="n">
        <v>0</v>
      </c>
      <c r="AL430" s="1761" t="n">
        <v>0</v>
      </c>
      <c r="AM430" s="1761" t="n">
        <v>0</v>
      </c>
      <c r="AN430" s="515" t="n"/>
      <c r="AO430" s="515" t="n"/>
      <c r="AP430" s="513" t="inlineStr">
        <is>
          <t>1</t>
        </is>
      </c>
      <c r="AQ430" s="513" t="inlineStr">
        <is>
          <t>A-M510</t>
        </is>
      </c>
      <c r="AR430" s="513" t="inlineStr">
        <is>
          <t>1CP</t>
        </is>
      </c>
      <c r="AS430" s="515" t="n"/>
      <c r="AT430" s="525" t="n"/>
    </row>
    <row r="431" ht="12.75" customHeight="1" s="667">
      <c r="B431" s="509">
        <f>B430+1</f>
        <v/>
      </c>
      <c r="C431" s="510" t="inlineStr">
        <is>
          <t>61073c</t>
        </is>
      </c>
      <c r="D431" s="699" t="n">
        <v>61073</v>
      </c>
      <c r="E431" s="511">
        <f>IF(D431="","",IFERROR(VLOOKUP(D431,CCN_Library!$A$4:$B$13,2,FALSE),"NOT IN LIBRARY"))</f>
        <v/>
      </c>
      <c r="F431" s="538">
        <f>LEFT(H431,6)</f>
        <v/>
      </c>
      <c r="G431" s="513" t="inlineStr">
        <is>
          <t>E</t>
        </is>
      </c>
      <c r="H431" s="513" t="inlineStr">
        <is>
          <t>M2826300453</t>
        </is>
      </c>
      <c r="I431" s="513" t="inlineStr">
        <is>
          <t>ADV X-RAY</t>
        </is>
      </c>
      <c r="J431" s="513" t="inlineStr">
        <is>
          <t>HM2</t>
        </is>
      </c>
      <c r="K431" s="514" t="inlineStr">
        <is>
          <t>L17A</t>
        </is>
      </c>
      <c r="L431" s="513" t="inlineStr">
        <is>
          <t>L03A</t>
        </is>
      </c>
      <c r="M431" s="513" t="inlineStr">
        <is>
          <t>N</t>
        </is>
      </c>
      <c r="N431" s="513" t="inlineStr">
        <is>
          <t>E</t>
        </is>
      </c>
      <c r="O431" s="513" t="inlineStr">
        <is>
          <t>A</t>
        </is>
      </c>
      <c r="P431" s="513" t="inlineStr">
        <is>
          <t>A</t>
        </is>
      </c>
      <c r="Q431" s="515" t="n"/>
      <c r="R431" s="513" t="inlineStr">
        <is>
          <t>U</t>
        </is>
      </c>
      <c r="S431" s="513" t="inlineStr">
        <is>
          <t>C</t>
        </is>
      </c>
      <c r="T431" s="515" t="n"/>
      <c r="U431" s="1761" t="n">
        <v>0</v>
      </c>
      <c r="V431" s="1761" t="n">
        <v>0</v>
      </c>
      <c r="W431" s="1761" t="n">
        <v>0</v>
      </c>
      <c r="X431" s="1761" t="n">
        <v>0</v>
      </c>
      <c r="Y431" s="1761" t="n">
        <v>0</v>
      </c>
      <c r="Z431" s="1761" t="n">
        <v>0</v>
      </c>
      <c r="AA431" s="1761" t="n">
        <v>1</v>
      </c>
      <c r="AB431" s="1761" t="n">
        <v>0</v>
      </c>
      <c r="AC431" s="1761" t="n">
        <v>0</v>
      </c>
      <c r="AD431" s="1761" t="n">
        <v>0</v>
      </c>
      <c r="AE431" s="1761" t="n">
        <v>0</v>
      </c>
      <c r="AF431" s="1761" t="n">
        <v>0</v>
      </c>
      <c r="AG431" s="1761" t="n">
        <v>0</v>
      </c>
      <c r="AH431" s="1761" t="n">
        <v>0</v>
      </c>
      <c r="AI431" s="1761" t="n">
        <v>0</v>
      </c>
      <c r="AJ431" s="1761" t="n">
        <v>0</v>
      </c>
      <c r="AK431" s="1761" t="n">
        <v>0</v>
      </c>
      <c r="AL431" s="1761" t="n">
        <v>0</v>
      </c>
      <c r="AM431" s="1761" t="n">
        <v>0</v>
      </c>
      <c r="AN431" s="515" t="n"/>
      <c r="AO431" s="515" t="n"/>
      <c r="AP431" s="513" t="inlineStr">
        <is>
          <t>1</t>
        </is>
      </c>
      <c r="AQ431" s="513" t="inlineStr">
        <is>
          <t>A-M510</t>
        </is>
      </c>
      <c r="AR431" s="513" t="inlineStr">
        <is>
          <t>1CP</t>
        </is>
      </c>
      <c r="AS431" s="515" t="n"/>
      <c r="AT431" s="517" t="n"/>
    </row>
    <row r="432" ht="12.75" customHeight="1" s="667">
      <c r="B432" s="509">
        <f>B431+1</f>
        <v/>
      </c>
      <c r="C432" s="510" t="inlineStr">
        <is>
          <t>61073c</t>
        </is>
      </c>
      <c r="D432" s="699" t="n">
        <v>61073</v>
      </c>
      <c r="E432" s="511">
        <f>IF(D432="","",IFERROR(VLOOKUP(D432,CCN_Library!$A$4:$B$13,2,FALSE),"NOT IN LIBRARY"))</f>
        <v/>
      </c>
      <c r="F432" s="538">
        <f>LEFT(H432,6)</f>
        <v/>
      </c>
      <c r="G432" s="513" t="inlineStr">
        <is>
          <t>E</t>
        </is>
      </c>
      <c r="H432" s="513" t="inlineStr">
        <is>
          <t>M2826300716</t>
        </is>
      </c>
      <c r="I432" s="513" t="inlineStr">
        <is>
          <t>ADV X-RAY</t>
        </is>
      </c>
      <c r="J432" s="513" t="inlineStr">
        <is>
          <t>HM2</t>
        </is>
      </c>
      <c r="K432" s="514" t="inlineStr">
        <is>
          <t>L17A</t>
        </is>
      </c>
      <c r="L432" s="513" t="inlineStr">
        <is>
          <t>L03A</t>
        </is>
      </c>
      <c r="M432" s="513" t="inlineStr">
        <is>
          <t>N</t>
        </is>
      </c>
      <c r="N432" s="513" t="inlineStr">
        <is>
          <t>E</t>
        </is>
      </c>
      <c r="O432" s="513" t="inlineStr">
        <is>
          <t>A</t>
        </is>
      </c>
      <c r="P432" s="513" t="inlineStr">
        <is>
          <t>A</t>
        </is>
      </c>
      <c r="Q432" s="515" t="n"/>
      <c r="R432" s="513" t="inlineStr">
        <is>
          <t>U</t>
        </is>
      </c>
      <c r="S432" s="513" t="inlineStr">
        <is>
          <t>C</t>
        </is>
      </c>
      <c r="T432" s="515" t="n"/>
      <c r="U432" s="1761" t="n">
        <v>0</v>
      </c>
      <c r="V432" s="1761" t="n">
        <v>0</v>
      </c>
      <c r="W432" s="1761" t="n">
        <v>0</v>
      </c>
      <c r="X432" s="1761" t="n">
        <v>0</v>
      </c>
      <c r="Y432" s="1761" t="n">
        <v>0</v>
      </c>
      <c r="Z432" s="1761" t="n">
        <v>0</v>
      </c>
      <c r="AA432" s="1761" t="n">
        <v>1</v>
      </c>
      <c r="AB432" s="1761" t="n">
        <v>0</v>
      </c>
      <c r="AC432" s="1761" t="n">
        <v>0</v>
      </c>
      <c r="AD432" s="1761" t="n">
        <v>0</v>
      </c>
      <c r="AE432" s="1761" t="n">
        <v>0</v>
      </c>
      <c r="AF432" s="1761" t="n">
        <v>0</v>
      </c>
      <c r="AG432" s="1761" t="n">
        <v>0</v>
      </c>
      <c r="AH432" s="1761" t="n">
        <v>0</v>
      </c>
      <c r="AI432" s="1761" t="n">
        <v>0</v>
      </c>
      <c r="AJ432" s="1761" t="n">
        <v>0</v>
      </c>
      <c r="AK432" s="1761" t="n">
        <v>0</v>
      </c>
      <c r="AL432" s="1761" t="n">
        <v>0</v>
      </c>
      <c r="AM432" s="1761" t="n">
        <v>0</v>
      </c>
      <c r="AN432" s="515" t="n"/>
      <c r="AO432" s="515" t="n"/>
      <c r="AP432" s="513" t="inlineStr">
        <is>
          <t>1</t>
        </is>
      </c>
      <c r="AQ432" s="513" t="inlineStr">
        <is>
          <t>A-M510</t>
        </is>
      </c>
      <c r="AR432" s="513" t="inlineStr">
        <is>
          <t>1CP</t>
        </is>
      </c>
      <c r="AS432" s="515" t="n"/>
      <c r="AT432" s="525" t="n"/>
    </row>
    <row r="433" ht="12.75" customHeight="1" s="667">
      <c r="B433" s="709">
        <f>B432+1</f>
        <v/>
      </c>
      <c r="C433" s="701" t="inlineStr">
        <is>
          <t>61073o</t>
        </is>
      </c>
      <c r="D433" s="519" t="n">
        <v>61073</v>
      </c>
      <c r="E433" s="519" t="n"/>
      <c r="F433" s="520">
        <f>LEFT(H433,6)</f>
        <v/>
      </c>
      <c r="G433" s="521" t="inlineStr">
        <is>
          <t>D</t>
        </is>
      </c>
      <c r="H433" s="521" t="inlineStr">
        <is>
          <t>M2826300615</t>
        </is>
      </c>
      <c r="I433" s="521" t="inlineStr">
        <is>
          <t>LABORATORY SECTION 2</t>
        </is>
      </c>
      <c r="J433" s="522" t="n"/>
      <c r="K433" s="522" t="n"/>
      <c r="L433" s="522" t="n"/>
      <c r="M433" s="522" t="n"/>
      <c r="N433" s="522" t="n"/>
      <c r="O433" s="522" t="n"/>
      <c r="P433" s="522" t="n"/>
      <c r="Q433" s="522" t="n"/>
      <c r="R433" s="522" t="n"/>
      <c r="S433" s="522" t="n"/>
      <c r="T433" s="522" t="n"/>
      <c r="U433" s="1762" t="n">
        <v>0</v>
      </c>
      <c r="V433" s="1762" t="n">
        <v>0</v>
      </c>
      <c r="W433" s="1762" t="n">
        <v>0</v>
      </c>
      <c r="X433" s="1762" t="n">
        <v>0</v>
      </c>
      <c r="Y433" s="1762" t="n">
        <v>0</v>
      </c>
      <c r="Z433" s="1762" t="n">
        <v>0</v>
      </c>
      <c r="AA433" s="1762" t="n">
        <v>0</v>
      </c>
      <c r="AB433" s="1762" t="n">
        <v>0</v>
      </c>
      <c r="AC433" s="1762" t="n">
        <v>0</v>
      </c>
      <c r="AD433" s="1762" t="n">
        <v>0</v>
      </c>
      <c r="AE433" s="1762" t="n">
        <v>0</v>
      </c>
      <c r="AF433" s="1762" t="n">
        <v>0</v>
      </c>
      <c r="AG433" s="1762" t="n">
        <v>0</v>
      </c>
      <c r="AH433" s="1762" t="n">
        <v>0</v>
      </c>
      <c r="AI433" s="1762" t="n">
        <v>0</v>
      </c>
      <c r="AJ433" s="1762" t="n">
        <v>0</v>
      </c>
      <c r="AK433" s="1762" t="n">
        <v>0</v>
      </c>
      <c r="AL433" s="1762" t="n">
        <v>0</v>
      </c>
      <c r="AM433" s="1762" t="n">
        <v>0</v>
      </c>
      <c r="AN433" s="522" t="n"/>
      <c r="AO433" s="522" t="n"/>
      <c r="AP433" s="522" t="n"/>
      <c r="AQ433" s="522" t="n"/>
      <c r="AR433" s="522" t="n"/>
      <c r="AS433" s="522" t="n"/>
      <c r="AT433" s="524" t="n"/>
    </row>
    <row r="434" ht="12.75" customHeight="1" s="667">
      <c r="B434" s="509">
        <f>B433+1</f>
        <v/>
      </c>
      <c r="C434" s="510" t="inlineStr">
        <is>
          <t>61073o</t>
        </is>
      </c>
      <c r="D434" s="699" t="n">
        <v>61073</v>
      </c>
      <c r="E434" s="511">
        <f>IF(D434="","",IFERROR(VLOOKUP(D434,CCN_Library!$A$4:$B$13,2,FALSE),"NOT IN LIBRARY"))</f>
        <v/>
      </c>
      <c r="F434" s="538">
        <f>LEFT(H434,6)</f>
        <v/>
      </c>
      <c r="G434" s="513" t="inlineStr">
        <is>
          <t>E</t>
        </is>
      </c>
      <c r="H434" s="513" t="inlineStr">
        <is>
          <t>M2826300616</t>
        </is>
      </c>
      <c r="I434" s="513" t="inlineStr">
        <is>
          <t>MED LAB TECH</t>
        </is>
      </c>
      <c r="J434" s="513" t="inlineStr">
        <is>
          <t>HM1</t>
        </is>
      </c>
      <c r="K434" s="514" t="inlineStr">
        <is>
          <t>L31A</t>
        </is>
      </c>
      <c r="L434" s="513" t="inlineStr">
        <is>
          <t>L03A</t>
        </is>
      </c>
      <c r="M434" s="513" t="inlineStr">
        <is>
          <t>N</t>
        </is>
      </c>
      <c r="N434" s="513" t="inlineStr">
        <is>
          <t>E</t>
        </is>
      </c>
      <c r="O434" s="513" t="inlineStr">
        <is>
          <t>A</t>
        </is>
      </c>
      <c r="P434" s="513" t="inlineStr">
        <is>
          <t>A</t>
        </is>
      </c>
      <c r="Q434" s="515" t="n"/>
      <c r="R434" s="513" t="inlineStr">
        <is>
          <t>U</t>
        </is>
      </c>
      <c r="S434" s="513" t="inlineStr">
        <is>
          <t>P</t>
        </is>
      </c>
      <c r="T434" s="515" t="n"/>
      <c r="U434" s="1761" t="n">
        <v>0</v>
      </c>
      <c r="V434" s="1761" t="n">
        <v>0</v>
      </c>
      <c r="W434" s="1761" t="n">
        <v>0</v>
      </c>
      <c r="X434" s="1761" t="n">
        <v>0</v>
      </c>
      <c r="Y434" s="1761" t="n">
        <v>0</v>
      </c>
      <c r="Z434" s="1761" t="n">
        <v>0</v>
      </c>
      <c r="AA434" s="1761" t="n">
        <v>1</v>
      </c>
      <c r="AB434" s="1761" t="n">
        <v>0</v>
      </c>
      <c r="AC434" s="1761" t="n">
        <v>0</v>
      </c>
      <c r="AD434" s="1761" t="n">
        <v>0</v>
      </c>
      <c r="AE434" s="1761" t="n">
        <v>0</v>
      </c>
      <c r="AF434" s="1761" t="n">
        <v>0</v>
      </c>
      <c r="AG434" s="1761" t="n">
        <v>0</v>
      </c>
      <c r="AH434" s="1761" t="n">
        <v>0</v>
      </c>
      <c r="AI434" s="1761" t="n">
        <v>0</v>
      </c>
      <c r="AJ434" s="1761" t="n">
        <v>0</v>
      </c>
      <c r="AK434" s="1761" t="n">
        <v>0</v>
      </c>
      <c r="AL434" s="1761" t="n">
        <v>0</v>
      </c>
      <c r="AM434" s="1761" t="n">
        <v>0</v>
      </c>
      <c r="AN434" s="515" t="n"/>
      <c r="AO434" s="515" t="n"/>
      <c r="AP434" s="513" t="inlineStr">
        <is>
          <t>1</t>
        </is>
      </c>
      <c r="AQ434" s="513" t="inlineStr">
        <is>
          <t>A-M510</t>
        </is>
      </c>
      <c r="AR434" s="513" t="inlineStr">
        <is>
          <t>1CP</t>
        </is>
      </c>
      <c r="AS434" s="515" t="n"/>
      <c r="AT434" s="517" t="n"/>
    </row>
    <row r="435" ht="12.75" customHeight="1" s="667">
      <c r="B435" s="509">
        <f>B434+1</f>
        <v/>
      </c>
      <c r="C435" s="510" t="inlineStr">
        <is>
          <t>61073c</t>
        </is>
      </c>
      <c r="D435" s="699" t="n">
        <v>61073</v>
      </c>
      <c r="E435" s="511">
        <f>IF(D435="","",IFERROR(VLOOKUP(D435,CCN_Library!$A$4:$B$13,2,FALSE),"NOT IN LIBRARY"))</f>
        <v/>
      </c>
      <c r="F435" s="538">
        <f>LEFT(H435,6)</f>
        <v/>
      </c>
      <c r="G435" s="513" t="inlineStr">
        <is>
          <t>E</t>
        </is>
      </c>
      <c r="H435" s="513" t="inlineStr">
        <is>
          <t>M2826300617</t>
        </is>
      </c>
      <c r="I435" s="513" t="inlineStr">
        <is>
          <t>MED LAB TECH</t>
        </is>
      </c>
      <c r="J435" s="513" t="inlineStr">
        <is>
          <t>HM2</t>
        </is>
      </c>
      <c r="K435" s="514" t="inlineStr">
        <is>
          <t>L31A</t>
        </is>
      </c>
      <c r="L435" s="513" t="inlineStr">
        <is>
          <t>L03A</t>
        </is>
      </c>
      <c r="M435" s="513" t="inlineStr">
        <is>
          <t>N</t>
        </is>
      </c>
      <c r="N435" s="513" t="inlineStr">
        <is>
          <t>E</t>
        </is>
      </c>
      <c r="O435" s="513" t="inlineStr">
        <is>
          <t>A</t>
        </is>
      </c>
      <c r="P435" s="513" t="inlineStr">
        <is>
          <t>A</t>
        </is>
      </c>
      <c r="Q435" s="515" t="n"/>
      <c r="R435" s="513" t="inlineStr">
        <is>
          <t>U</t>
        </is>
      </c>
      <c r="S435" s="513" t="inlineStr">
        <is>
          <t>C</t>
        </is>
      </c>
      <c r="T435" s="515" t="n"/>
      <c r="U435" s="1761" t="n">
        <v>0</v>
      </c>
      <c r="V435" s="1761" t="n">
        <v>0</v>
      </c>
      <c r="W435" s="1761" t="n">
        <v>0</v>
      </c>
      <c r="X435" s="1761" t="n">
        <v>0</v>
      </c>
      <c r="Y435" s="1761" t="n">
        <v>0</v>
      </c>
      <c r="Z435" s="1761" t="n">
        <v>0</v>
      </c>
      <c r="AA435" s="1761" t="n">
        <v>1</v>
      </c>
      <c r="AB435" s="1761" t="n">
        <v>0</v>
      </c>
      <c r="AC435" s="1761" t="n">
        <v>0</v>
      </c>
      <c r="AD435" s="1761" t="n">
        <v>0</v>
      </c>
      <c r="AE435" s="1761" t="n">
        <v>0</v>
      </c>
      <c r="AF435" s="1761" t="n">
        <v>0</v>
      </c>
      <c r="AG435" s="1761" t="n">
        <v>0</v>
      </c>
      <c r="AH435" s="1761" t="n">
        <v>0</v>
      </c>
      <c r="AI435" s="1761" t="n">
        <v>0</v>
      </c>
      <c r="AJ435" s="1761" t="n">
        <v>0</v>
      </c>
      <c r="AK435" s="1761" t="n">
        <v>0</v>
      </c>
      <c r="AL435" s="1761" t="n">
        <v>0</v>
      </c>
      <c r="AM435" s="1761" t="n">
        <v>0</v>
      </c>
      <c r="AN435" s="515" t="n"/>
      <c r="AO435" s="515" t="n"/>
      <c r="AP435" s="513" t="inlineStr">
        <is>
          <t>1</t>
        </is>
      </c>
      <c r="AQ435" s="513" t="inlineStr">
        <is>
          <t>A-M510</t>
        </is>
      </c>
      <c r="AR435" s="513" t="inlineStr">
        <is>
          <t>1CP</t>
        </is>
      </c>
      <c r="AS435" s="515" t="n"/>
      <c r="AT435" s="525" t="n"/>
    </row>
    <row r="436" ht="12.75" customHeight="1" s="667">
      <c r="B436" s="509">
        <f>B435+1</f>
        <v/>
      </c>
      <c r="C436" s="510" t="inlineStr">
        <is>
          <t>61073c</t>
        </is>
      </c>
      <c r="D436" s="699" t="n">
        <v>61073</v>
      </c>
      <c r="E436" s="511">
        <f>IF(D436="","",IFERROR(VLOOKUP(D436,CCN_Library!$A$4:$B$13,2,FALSE),"NOT IN LIBRARY"))</f>
        <v/>
      </c>
      <c r="F436" s="538">
        <f>LEFT(H436,6)</f>
        <v/>
      </c>
      <c r="G436" s="513" t="inlineStr">
        <is>
          <t>E</t>
        </is>
      </c>
      <c r="H436" s="513" t="inlineStr">
        <is>
          <t>M2826300618</t>
        </is>
      </c>
      <c r="I436" s="513" t="inlineStr">
        <is>
          <t>MED LAB TECH</t>
        </is>
      </c>
      <c r="J436" s="513" t="inlineStr">
        <is>
          <t>HM3</t>
        </is>
      </c>
      <c r="K436" s="514" t="inlineStr">
        <is>
          <t>L31A</t>
        </is>
      </c>
      <c r="L436" s="513" t="inlineStr">
        <is>
          <t>L03A</t>
        </is>
      </c>
      <c r="M436" s="513" t="inlineStr">
        <is>
          <t>N</t>
        </is>
      </c>
      <c r="N436" s="513" t="inlineStr">
        <is>
          <t>E</t>
        </is>
      </c>
      <c r="O436" s="513" t="inlineStr">
        <is>
          <t>A</t>
        </is>
      </c>
      <c r="P436" s="513" t="inlineStr">
        <is>
          <t>A</t>
        </is>
      </c>
      <c r="Q436" s="515" t="n"/>
      <c r="R436" s="513" t="inlineStr">
        <is>
          <t>U</t>
        </is>
      </c>
      <c r="S436" s="513" t="inlineStr">
        <is>
          <t>C</t>
        </is>
      </c>
      <c r="T436" s="515" t="n"/>
      <c r="U436" s="1761" t="n">
        <v>0</v>
      </c>
      <c r="V436" s="1761" t="n">
        <v>0</v>
      </c>
      <c r="W436" s="1761" t="n">
        <v>0</v>
      </c>
      <c r="X436" s="1761" t="n">
        <v>0</v>
      </c>
      <c r="Y436" s="1761" t="n">
        <v>0</v>
      </c>
      <c r="Z436" s="1761" t="n">
        <v>0</v>
      </c>
      <c r="AA436" s="1761" t="n">
        <v>1</v>
      </c>
      <c r="AB436" s="1761" t="n">
        <v>0</v>
      </c>
      <c r="AC436" s="1761" t="n">
        <v>0</v>
      </c>
      <c r="AD436" s="1761" t="n">
        <v>0</v>
      </c>
      <c r="AE436" s="1761" t="n">
        <v>0</v>
      </c>
      <c r="AF436" s="1761" t="n">
        <v>0</v>
      </c>
      <c r="AG436" s="1761" t="n">
        <v>0</v>
      </c>
      <c r="AH436" s="1761" t="n">
        <v>0</v>
      </c>
      <c r="AI436" s="1761" t="n">
        <v>0</v>
      </c>
      <c r="AJ436" s="1761" t="n">
        <v>0</v>
      </c>
      <c r="AK436" s="1761" t="n">
        <v>0</v>
      </c>
      <c r="AL436" s="1761" t="n">
        <v>0</v>
      </c>
      <c r="AM436" s="1761" t="n">
        <v>0</v>
      </c>
      <c r="AN436" s="515" t="n"/>
      <c r="AO436" s="515" t="n"/>
      <c r="AP436" s="513" t="inlineStr">
        <is>
          <t>1</t>
        </is>
      </c>
      <c r="AQ436" s="513" t="inlineStr">
        <is>
          <t>A-M510</t>
        </is>
      </c>
      <c r="AR436" s="513" t="inlineStr">
        <is>
          <t>1CP</t>
        </is>
      </c>
      <c r="AS436" s="515" t="n"/>
      <c r="AT436" s="517" t="n"/>
    </row>
    <row r="437" ht="12.75" customHeight="1" s="667">
      <c r="B437" s="709">
        <f>B436+1</f>
        <v/>
      </c>
      <c r="C437" s="701" t="inlineStr">
        <is>
          <t>61073o</t>
        </is>
      </c>
      <c r="D437" s="519" t="n">
        <v>61073</v>
      </c>
      <c r="E437" s="519" t="n"/>
      <c r="F437" s="520">
        <f>LEFT(H437,6)</f>
        <v/>
      </c>
      <c r="G437" s="521" t="inlineStr">
        <is>
          <t>C</t>
        </is>
      </c>
      <c r="H437" s="521" t="inlineStr">
        <is>
          <t>M2826300619</t>
        </is>
      </c>
      <c r="I437" s="521" t="inlineStr">
        <is>
          <t>HOLDING WARD SECTION 2</t>
        </is>
      </c>
      <c r="J437" s="522" t="n"/>
      <c r="K437" s="522" t="n"/>
      <c r="L437" s="522" t="n"/>
      <c r="M437" s="522" t="n"/>
      <c r="N437" s="522" t="n"/>
      <c r="O437" s="522" t="n"/>
      <c r="P437" s="522" t="n"/>
      <c r="Q437" s="522" t="n"/>
      <c r="R437" s="522" t="n"/>
      <c r="S437" s="522" t="n"/>
      <c r="T437" s="522" t="n"/>
      <c r="U437" s="1762" t="n">
        <v>0</v>
      </c>
      <c r="V437" s="1762" t="n">
        <v>0</v>
      </c>
      <c r="W437" s="1762" t="n">
        <v>0</v>
      </c>
      <c r="X437" s="1762" t="n">
        <v>0</v>
      </c>
      <c r="Y437" s="1762" t="n">
        <v>0</v>
      </c>
      <c r="Z437" s="1762" t="n">
        <v>0</v>
      </c>
      <c r="AA437" s="1762" t="n">
        <v>0</v>
      </c>
      <c r="AB437" s="1762" t="n">
        <v>0</v>
      </c>
      <c r="AC437" s="1762" t="n">
        <v>0</v>
      </c>
      <c r="AD437" s="1762" t="n">
        <v>0</v>
      </c>
      <c r="AE437" s="1762" t="n">
        <v>0</v>
      </c>
      <c r="AF437" s="1762" t="n">
        <v>0</v>
      </c>
      <c r="AG437" s="1762" t="n">
        <v>0</v>
      </c>
      <c r="AH437" s="1762" t="n">
        <v>0</v>
      </c>
      <c r="AI437" s="1762" t="n">
        <v>0</v>
      </c>
      <c r="AJ437" s="1762" t="n">
        <v>0</v>
      </c>
      <c r="AK437" s="1762" t="n">
        <v>0</v>
      </c>
      <c r="AL437" s="1762" t="n">
        <v>0</v>
      </c>
      <c r="AM437" s="1762" t="n">
        <v>0</v>
      </c>
      <c r="AN437" s="522" t="n"/>
      <c r="AO437" s="522" t="n"/>
      <c r="AP437" s="522" t="n"/>
      <c r="AQ437" s="522" t="n"/>
      <c r="AR437" s="522" t="n"/>
      <c r="AS437" s="522" t="n"/>
      <c r="AT437" s="524" t="n"/>
    </row>
    <row r="438" ht="12.75" customHeight="1" s="667">
      <c r="B438" s="509">
        <f>B437+1</f>
        <v/>
      </c>
      <c r="C438" s="510" t="inlineStr">
        <is>
          <t>61073o</t>
        </is>
      </c>
      <c r="D438" s="699" t="n">
        <v>61073</v>
      </c>
      <c r="E438" s="511">
        <f>IF(D438="","",IFERROR(VLOOKUP(D438,CCN_Library!$A$4:$B$13,2,FALSE),"NOT IN LIBRARY"))</f>
        <v/>
      </c>
      <c r="F438" s="538">
        <f>LEFT(H438,6)</f>
        <v/>
      </c>
      <c r="G438" s="513" t="inlineStr">
        <is>
          <t>E</t>
        </is>
      </c>
      <c r="H438" s="513" t="inlineStr">
        <is>
          <t>M2826300711</t>
        </is>
      </c>
      <c r="I438" s="513" t="inlineStr">
        <is>
          <t>FAM PHYS</t>
        </is>
      </c>
      <c r="J438" s="513" t="inlineStr">
        <is>
          <t>LCDR</t>
        </is>
      </c>
      <c r="K438" s="514" t="inlineStr">
        <is>
          <t>2100</t>
        </is>
      </c>
      <c r="L438" s="513" t="inlineStr">
        <is>
          <t>2100</t>
        </is>
      </c>
      <c r="M438" s="513" t="inlineStr">
        <is>
          <t>N</t>
        </is>
      </c>
      <c r="N438" s="513" t="inlineStr">
        <is>
          <t>O</t>
        </is>
      </c>
      <c r="O438" s="513" t="inlineStr">
        <is>
          <t>A</t>
        </is>
      </c>
      <c r="P438" s="513" t="inlineStr">
        <is>
          <t>A</t>
        </is>
      </c>
      <c r="Q438" s="515" t="n"/>
      <c r="R438" s="513" t="inlineStr">
        <is>
          <t>U</t>
        </is>
      </c>
      <c r="S438" s="513" t="inlineStr">
        <is>
          <t>P</t>
        </is>
      </c>
      <c r="T438" s="515" t="n"/>
      <c r="U438" s="1761" t="n">
        <v>0</v>
      </c>
      <c r="V438" s="1761" t="n">
        <v>0</v>
      </c>
      <c r="W438" s="1761" t="n">
        <v>0</v>
      </c>
      <c r="X438" s="1761" t="n">
        <v>0</v>
      </c>
      <c r="Y438" s="1761" t="n">
        <v>0</v>
      </c>
      <c r="Z438" s="1761" t="n">
        <v>1</v>
      </c>
      <c r="AA438" s="1761" t="n">
        <v>0</v>
      </c>
      <c r="AB438" s="1761" t="n">
        <v>0</v>
      </c>
      <c r="AC438" s="1761" t="n">
        <v>0</v>
      </c>
      <c r="AD438" s="1761" t="n">
        <v>0</v>
      </c>
      <c r="AE438" s="1761" t="n">
        <v>0</v>
      </c>
      <c r="AF438" s="1761" t="n">
        <v>0</v>
      </c>
      <c r="AG438" s="1761" t="n">
        <v>0</v>
      </c>
      <c r="AH438" s="1761" t="n">
        <v>0</v>
      </c>
      <c r="AI438" s="1761" t="n">
        <v>0</v>
      </c>
      <c r="AJ438" s="1761" t="n">
        <v>0</v>
      </c>
      <c r="AK438" s="1761" t="n">
        <v>0</v>
      </c>
      <c r="AL438" s="1761" t="n">
        <v>0</v>
      </c>
      <c r="AM438" s="1761" t="n">
        <v>0</v>
      </c>
      <c r="AN438" s="515" t="n"/>
      <c r="AO438" s="515" t="n"/>
      <c r="AP438" s="513" t="inlineStr">
        <is>
          <t>1</t>
        </is>
      </c>
      <c r="AQ438" s="513" t="inlineStr">
        <is>
          <t>A-M510</t>
        </is>
      </c>
      <c r="AR438" s="513" t="inlineStr">
        <is>
          <t>1CP</t>
        </is>
      </c>
      <c r="AS438" s="515" t="n"/>
      <c r="AT438" s="525" t="n"/>
    </row>
    <row r="439" ht="12.75" customHeight="1" s="667">
      <c r="B439" s="509">
        <f>B438+1</f>
        <v/>
      </c>
      <c r="C439" s="510" t="inlineStr">
        <is>
          <t>61073o</t>
        </is>
      </c>
      <c r="D439" s="699" t="n">
        <v>61073</v>
      </c>
      <c r="E439" s="511">
        <f>IF(D439="","",IFERROR(VLOOKUP(D439,CCN_Library!$A$4:$B$13,2,FALSE),"NOT IN LIBRARY"))</f>
        <v/>
      </c>
      <c r="F439" s="538">
        <f>LEFT(H439,6)</f>
        <v/>
      </c>
      <c r="G439" s="513" t="inlineStr">
        <is>
          <t>E</t>
        </is>
      </c>
      <c r="H439" s="513" t="inlineStr">
        <is>
          <t>M2826300712</t>
        </is>
      </c>
      <c r="I439" s="513" t="inlineStr">
        <is>
          <t>CC NRS</t>
        </is>
      </c>
      <c r="J439" s="513" t="inlineStr">
        <is>
          <t>LCDR</t>
        </is>
      </c>
      <c r="K439" s="514" t="inlineStr">
        <is>
          <t>2900</t>
        </is>
      </c>
      <c r="L439" s="513" t="inlineStr">
        <is>
          <t>2900</t>
        </is>
      </c>
      <c r="M439" s="513" t="inlineStr">
        <is>
          <t>N</t>
        </is>
      </c>
      <c r="N439" s="513" t="inlineStr">
        <is>
          <t>O</t>
        </is>
      </c>
      <c r="O439" s="513" t="inlineStr">
        <is>
          <t>A</t>
        </is>
      </c>
      <c r="P439" s="513" t="inlineStr">
        <is>
          <t>A</t>
        </is>
      </c>
      <c r="Q439" s="515" t="n"/>
      <c r="R439" s="513" t="inlineStr">
        <is>
          <t>U</t>
        </is>
      </c>
      <c r="S439" s="513" t="inlineStr">
        <is>
          <t>P</t>
        </is>
      </c>
      <c r="T439" s="515" t="n"/>
      <c r="U439" s="1761" t="n">
        <v>0</v>
      </c>
      <c r="V439" s="1761" t="n">
        <v>0</v>
      </c>
      <c r="W439" s="1761" t="n">
        <v>0</v>
      </c>
      <c r="X439" s="1761" t="n">
        <v>0</v>
      </c>
      <c r="Y439" s="1761" t="n">
        <v>0</v>
      </c>
      <c r="Z439" s="1761" t="n">
        <v>1</v>
      </c>
      <c r="AA439" s="1761" t="n">
        <v>0</v>
      </c>
      <c r="AB439" s="1761" t="n">
        <v>0</v>
      </c>
      <c r="AC439" s="1761" t="n">
        <v>0</v>
      </c>
      <c r="AD439" s="1761" t="n">
        <v>0</v>
      </c>
      <c r="AE439" s="1761" t="n">
        <v>0</v>
      </c>
      <c r="AF439" s="1761" t="n">
        <v>0</v>
      </c>
      <c r="AG439" s="1761" t="n">
        <v>0</v>
      </c>
      <c r="AH439" s="1761" t="n">
        <v>0</v>
      </c>
      <c r="AI439" s="1761" t="n">
        <v>0</v>
      </c>
      <c r="AJ439" s="1761" t="n">
        <v>0</v>
      </c>
      <c r="AK439" s="1761" t="n">
        <v>0</v>
      </c>
      <c r="AL439" s="1761" t="n">
        <v>0</v>
      </c>
      <c r="AM439" s="1761" t="n">
        <v>0</v>
      </c>
      <c r="AN439" s="515" t="n"/>
      <c r="AO439" s="515" t="n"/>
      <c r="AP439" s="513" t="inlineStr">
        <is>
          <t>1</t>
        </is>
      </c>
      <c r="AQ439" s="513" t="inlineStr">
        <is>
          <t>A-M510</t>
        </is>
      </c>
      <c r="AR439" s="513" t="inlineStr">
        <is>
          <t>1CP</t>
        </is>
      </c>
      <c r="AS439" s="515" t="n"/>
      <c r="AT439" s="517" t="n"/>
    </row>
    <row r="440" ht="12.75" customHeight="1" s="667">
      <c r="B440" s="509">
        <f>B439+1</f>
        <v/>
      </c>
      <c r="C440" s="510" t="inlineStr">
        <is>
          <t>61073o</t>
        </is>
      </c>
      <c r="D440" s="699" t="n">
        <v>61073</v>
      </c>
      <c r="E440" s="511">
        <f>IF(D440="","",IFERROR(VLOOKUP(D440,CCN_Library!$A$4:$B$13,2,FALSE),"NOT IN LIBRARY"))</f>
        <v/>
      </c>
      <c r="F440" s="538">
        <f>LEFT(H440,6)</f>
        <v/>
      </c>
      <c r="G440" s="513" t="inlineStr">
        <is>
          <t>E</t>
        </is>
      </c>
      <c r="H440" s="513" t="inlineStr">
        <is>
          <t>M2826300713</t>
        </is>
      </c>
      <c r="I440" s="513" t="inlineStr">
        <is>
          <t>PROF REG NRS</t>
        </is>
      </c>
      <c r="J440" s="513" t="inlineStr">
        <is>
          <t>LT</t>
        </is>
      </c>
      <c r="K440" s="514" t="inlineStr">
        <is>
          <t>2900</t>
        </is>
      </c>
      <c r="L440" s="513" t="inlineStr">
        <is>
          <t>2900</t>
        </is>
      </c>
      <c r="M440" s="513" t="inlineStr">
        <is>
          <t>N</t>
        </is>
      </c>
      <c r="N440" s="513" t="inlineStr">
        <is>
          <t>O</t>
        </is>
      </c>
      <c r="O440" s="513" t="inlineStr">
        <is>
          <t>A</t>
        </is>
      </c>
      <c r="P440" s="513" t="inlineStr">
        <is>
          <t>A</t>
        </is>
      </c>
      <c r="Q440" s="515" t="n"/>
      <c r="R440" s="513" t="inlineStr">
        <is>
          <t>U</t>
        </is>
      </c>
      <c r="S440" s="513" t="inlineStr">
        <is>
          <t>P</t>
        </is>
      </c>
      <c r="T440" s="515" t="n"/>
      <c r="U440" s="1761" t="n">
        <v>0</v>
      </c>
      <c r="V440" s="1761" t="n">
        <v>0</v>
      </c>
      <c r="W440" s="1761" t="n">
        <v>0</v>
      </c>
      <c r="X440" s="1761" t="n">
        <v>0</v>
      </c>
      <c r="Y440" s="1761" t="n">
        <v>0</v>
      </c>
      <c r="Z440" s="1761" t="n">
        <v>1</v>
      </c>
      <c r="AA440" s="1761" t="n">
        <v>0</v>
      </c>
      <c r="AB440" s="1761" t="n">
        <v>0</v>
      </c>
      <c r="AC440" s="1761" t="n">
        <v>0</v>
      </c>
      <c r="AD440" s="1761" t="n">
        <v>0</v>
      </c>
      <c r="AE440" s="1761" t="n">
        <v>0</v>
      </c>
      <c r="AF440" s="1761" t="n">
        <v>0</v>
      </c>
      <c r="AG440" s="1761" t="n">
        <v>0</v>
      </c>
      <c r="AH440" s="1761" t="n">
        <v>0</v>
      </c>
      <c r="AI440" s="1761" t="n">
        <v>0</v>
      </c>
      <c r="AJ440" s="1761" t="n">
        <v>0</v>
      </c>
      <c r="AK440" s="1761" t="n">
        <v>0</v>
      </c>
      <c r="AL440" s="1761" t="n">
        <v>0</v>
      </c>
      <c r="AM440" s="1761" t="n">
        <v>0</v>
      </c>
      <c r="AN440" s="515" t="n"/>
      <c r="AO440" s="515" t="n"/>
      <c r="AP440" s="513" t="inlineStr">
        <is>
          <t>1</t>
        </is>
      </c>
      <c r="AQ440" s="513" t="inlineStr">
        <is>
          <t>A-M510</t>
        </is>
      </c>
      <c r="AR440" s="513" t="inlineStr">
        <is>
          <t>1CP</t>
        </is>
      </c>
      <c r="AS440" s="515" t="n"/>
      <c r="AT440" s="517" t="n"/>
    </row>
    <row r="441" ht="12.75" customHeight="1" s="667">
      <c r="B441" s="509">
        <f>B440+1</f>
        <v/>
      </c>
      <c r="C441" s="510" t="inlineStr">
        <is>
          <t>61073o</t>
        </is>
      </c>
      <c r="D441" s="699" t="n">
        <v>61073</v>
      </c>
      <c r="E441" s="511">
        <f>IF(D441="","",IFERROR(VLOOKUP(D441,CCN_Library!$A$4:$B$13,2,FALSE),"NOT IN LIBRARY"))</f>
        <v/>
      </c>
      <c r="F441" s="538">
        <f>LEFT(H441,6)</f>
        <v/>
      </c>
      <c r="G441" s="513" t="inlineStr">
        <is>
          <t>E</t>
        </is>
      </c>
      <c r="H441" s="513" t="inlineStr">
        <is>
          <t>M2826300714</t>
        </is>
      </c>
      <c r="I441" s="513" t="inlineStr">
        <is>
          <t>FLD MED TECH</t>
        </is>
      </c>
      <c r="J441" s="513" t="inlineStr">
        <is>
          <t>HM1</t>
        </is>
      </c>
      <c r="K441" s="514" t="inlineStr">
        <is>
          <t>L03A</t>
        </is>
      </c>
      <c r="L441" s="513" t="inlineStr">
        <is>
          <t>L03A</t>
        </is>
      </c>
      <c r="M441" s="513" t="inlineStr">
        <is>
          <t>N</t>
        </is>
      </c>
      <c r="N441" s="513" t="inlineStr">
        <is>
          <t>E</t>
        </is>
      </c>
      <c r="O441" s="513" t="inlineStr">
        <is>
          <t>A</t>
        </is>
      </c>
      <c r="P441" s="513" t="inlineStr">
        <is>
          <t>A</t>
        </is>
      </c>
      <c r="Q441" s="515" t="n"/>
      <c r="R441" s="513" t="inlineStr">
        <is>
          <t>U</t>
        </is>
      </c>
      <c r="S441" s="513" t="inlineStr">
        <is>
          <t>P</t>
        </is>
      </c>
      <c r="T441" s="515" t="n"/>
      <c r="U441" s="1761" t="n">
        <v>0</v>
      </c>
      <c r="V441" s="1761" t="n">
        <v>0</v>
      </c>
      <c r="W441" s="1761" t="n">
        <v>0</v>
      </c>
      <c r="X441" s="1761" t="n">
        <v>0</v>
      </c>
      <c r="Y441" s="1761" t="n">
        <v>0</v>
      </c>
      <c r="Z441" s="1761" t="n">
        <v>0</v>
      </c>
      <c r="AA441" s="1761" t="n">
        <v>1</v>
      </c>
      <c r="AB441" s="1761" t="n">
        <v>0</v>
      </c>
      <c r="AC441" s="1761" t="n">
        <v>0</v>
      </c>
      <c r="AD441" s="1761" t="n">
        <v>0</v>
      </c>
      <c r="AE441" s="1761" t="n">
        <v>0</v>
      </c>
      <c r="AF441" s="1761" t="n">
        <v>0</v>
      </c>
      <c r="AG441" s="1761" t="n">
        <v>0</v>
      </c>
      <c r="AH441" s="1761" t="n">
        <v>0</v>
      </c>
      <c r="AI441" s="1761" t="n">
        <v>0</v>
      </c>
      <c r="AJ441" s="1761" t="n">
        <v>0</v>
      </c>
      <c r="AK441" s="1761" t="n">
        <v>0</v>
      </c>
      <c r="AL441" s="1761" t="n">
        <v>0</v>
      </c>
      <c r="AM441" s="1761" t="n">
        <v>0</v>
      </c>
      <c r="AN441" s="515" t="n"/>
      <c r="AO441" s="515" t="n"/>
      <c r="AP441" s="513" t="inlineStr">
        <is>
          <t>1</t>
        </is>
      </c>
      <c r="AQ441" s="513" t="inlineStr">
        <is>
          <t>A-M510</t>
        </is>
      </c>
      <c r="AR441" s="513" t="inlineStr">
        <is>
          <t>1CP</t>
        </is>
      </c>
      <c r="AS441" s="515" t="n"/>
      <c r="AT441" s="525" t="n"/>
    </row>
    <row r="442" ht="12.75" customHeight="1" s="667">
      <c r="B442" s="509">
        <f>B441+1</f>
        <v/>
      </c>
      <c r="C442" s="510" t="inlineStr">
        <is>
          <t>61073c</t>
        </is>
      </c>
      <c r="D442" s="699" t="n">
        <v>61073</v>
      </c>
      <c r="E442" s="511">
        <f>IF(D442="","",IFERROR(VLOOKUP(D442,CCN_Library!$A$4:$B$13,2,FALSE),"NOT IN LIBRARY"))</f>
        <v/>
      </c>
      <c r="F442" s="538">
        <f>LEFT(H442,6)</f>
        <v/>
      </c>
      <c r="G442" s="513" t="inlineStr">
        <is>
          <t>E</t>
        </is>
      </c>
      <c r="H442" s="513" t="inlineStr">
        <is>
          <t>M2826300624</t>
        </is>
      </c>
      <c r="I442" s="513" t="inlineStr">
        <is>
          <t>FLD MED TECH</t>
        </is>
      </c>
      <c r="J442" s="513" t="inlineStr">
        <is>
          <t>HM2</t>
        </is>
      </c>
      <c r="K442" s="514" t="inlineStr">
        <is>
          <t>L03A</t>
        </is>
      </c>
      <c r="L442" s="513" t="inlineStr">
        <is>
          <t>L03A</t>
        </is>
      </c>
      <c r="M442" s="513" t="inlineStr">
        <is>
          <t>N</t>
        </is>
      </c>
      <c r="N442" s="513" t="inlineStr">
        <is>
          <t>E</t>
        </is>
      </c>
      <c r="O442" s="513" t="inlineStr">
        <is>
          <t>A</t>
        </is>
      </c>
      <c r="P442" s="513" t="inlineStr">
        <is>
          <t>A</t>
        </is>
      </c>
      <c r="Q442" s="515" t="n"/>
      <c r="R442" s="513" t="inlineStr">
        <is>
          <t>U</t>
        </is>
      </c>
      <c r="S442" s="513" t="inlineStr">
        <is>
          <t>C</t>
        </is>
      </c>
      <c r="T442" s="515" t="n"/>
      <c r="U442" s="1761" t="n">
        <v>0</v>
      </c>
      <c r="V442" s="1761" t="n">
        <v>0</v>
      </c>
      <c r="W442" s="1761" t="n">
        <v>0</v>
      </c>
      <c r="X442" s="1761" t="n">
        <v>0</v>
      </c>
      <c r="Y442" s="1761" t="n">
        <v>0</v>
      </c>
      <c r="Z442" s="1761" t="n">
        <v>0</v>
      </c>
      <c r="AA442" s="1761" t="n">
        <v>1</v>
      </c>
      <c r="AB442" s="1761" t="n">
        <v>0</v>
      </c>
      <c r="AC442" s="1761" t="n">
        <v>0</v>
      </c>
      <c r="AD442" s="1761" t="n">
        <v>0</v>
      </c>
      <c r="AE442" s="1761" t="n">
        <v>0</v>
      </c>
      <c r="AF442" s="1761" t="n">
        <v>0</v>
      </c>
      <c r="AG442" s="1761" t="n">
        <v>0</v>
      </c>
      <c r="AH442" s="1761" t="n">
        <v>0</v>
      </c>
      <c r="AI442" s="1761" t="n">
        <v>0</v>
      </c>
      <c r="AJ442" s="1761" t="n">
        <v>0</v>
      </c>
      <c r="AK442" s="1761" t="n">
        <v>0</v>
      </c>
      <c r="AL442" s="1761" t="n">
        <v>0</v>
      </c>
      <c r="AM442" s="1761" t="n">
        <v>0</v>
      </c>
      <c r="AN442" s="515" t="n"/>
      <c r="AO442" s="515" t="n"/>
      <c r="AP442" s="513" t="inlineStr">
        <is>
          <t>1</t>
        </is>
      </c>
      <c r="AQ442" s="513" t="inlineStr">
        <is>
          <t>A-M510</t>
        </is>
      </c>
      <c r="AR442" s="513" t="inlineStr">
        <is>
          <t>1CP</t>
        </is>
      </c>
      <c r="AS442" s="515" t="n"/>
      <c r="AT442" s="517" t="n"/>
    </row>
    <row r="443" ht="12.75" customHeight="1" s="667">
      <c r="B443" s="509">
        <f>B442+1</f>
        <v/>
      </c>
      <c r="C443" s="510" t="inlineStr">
        <is>
          <t>61073c</t>
        </is>
      </c>
      <c r="D443" s="699" t="n">
        <v>61073</v>
      </c>
      <c r="E443" s="511">
        <f>IF(D443="","",IFERROR(VLOOKUP(D443,CCN_Library!$A$4:$B$13,2,FALSE),"NOT IN LIBRARY"))</f>
        <v/>
      </c>
      <c r="F443" s="538">
        <f>LEFT(H443,6)</f>
        <v/>
      </c>
      <c r="G443" s="513" t="inlineStr">
        <is>
          <t>E</t>
        </is>
      </c>
      <c r="H443" s="513" t="inlineStr">
        <is>
          <t>M2826300715</t>
        </is>
      </c>
      <c r="I443" s="513" t="inlineStr">
        <is>
          <t>FLD MED TECH</t>
        </is>
      </c>
      <c r="J443" s="513" t="inlineStr">
        <is>
          <t>HM2</t>
        </is>
      </c>
      <c r="K443" s="514" t="inlineStr">
        <is>
          <t>L03A</t>
        </is>
      </c>
      <c r="L443" s="513" t="inlineStr">
        <is>
          <t>L03A</t>
        </is>
      </c>
      <c r="M443" s="513" t="inlineStr">
        <is>
          <t>N</t>
        </is>
      </c>
      <c r="N443" s="513" t="inlineStr">
        <is>
          <t>E</t>
        </is>
      </c>
      <c r="O443" s="513" t="inlineStr">
        <is>
          <t>A</t>
        </is>
      </c>
      <c r="P443" s="513" t="inlineStr">
        <is>
          <t>A</t>
        </is>
      </c>
      <c r="Q443" s="515" t="n"/>
      <c r="R443" s="513" t="inlineStr">
        <is>
          <t>U</t>
        </is>
      </c>
      <c r="S443" s="513" t="inlineStr">
        <is>
          <t>C</t>
        </is>
      </c>
      <c r="T443" s="515" t="n"/>
      <c r="U443" s="1761" t="n">
        <v>0</v>
      </c>
      <c r="V443" s="1761" t="n">
        <v>0</v>
      </c>
      <c r="W443" s="1761" t="n">
        <v>0</v>
      </c>
      <c r="X443" s="1761" t="n">
        <v>0</v>
      </c>
      <c r="Y443" s="1761" t="n">
        <v>0</v>
      </c>
      <c r="Z443" s="1761" t="n">
        <v>0</v>
      </c>
      <c r="AA443" s="1761" t="n">
        <v>1</v>
      </c>
      <c r="AB443" s="1761" t="n">
        <v>0</v>
      </c>
      <c r="AC443" s="1761" t="n">
        <v>0</v>
      </c>
      <c r="AD443" s="1761" t="n">
        <v>0</v>
      </c>
      <c r="AE443" s="1761" t="n">
        <v>0</v>
      </c>
      <c r="AF443" s="1761" t="n">
        <v>0</v>
      </c>
      <c r="AG443" s="1761" t="n">
        <v>0</v>
      </c>
      <c r="AH443" s="1761" t="n">
        <v>0</v>
      </c>
      <c r="AI443" s="1761" t="n">
        <v>0</v>
      </c>
      <c r="AJ443" s="1761" t="n">
        <v>0</v>
      </c>
      <c r="AK443" s="1761" t="n">
        <v>0</v>
      </c>
      <c r="AL443" s="1761" t="n">
        <v>0</v>
      </c>
      <c r="AM443" s="1761" t="n">
        <v>0</v>
      </c>
      <c r="AN443" s="515" t="n"/>
      <c r="AO443" s="515" t="n"/>
      <c r="AP443" s="513" t="inlineStr">
        <is>
          <t>1</t>
        </is>
      </c>
      <c r="AQ443" s="513" t="inlineStr">
        <is>
          <t>A-M510</t>
        </is>
      </c>
      <c r="AR443" s="513" t="inlineStr">
        <is>
          <t>1CP</t>
        </is>
      </c>
      <c r="AS443" s="515" t="n"/>
      <c r="AT443" s="517" t="n"/>
    </row>
    <row r="444" ht="12.75" customHeight="1" s="667">
      <c r="B444" s="509">
        <f>B443+1</f>
        <v/>
      </c>
      <c r="C444" s="510" t="inlineStr">
        <is>
          <t>61073c</t>
        </is>
      </c>
      <c r="D444" s="699" t="n">
        <v>61073</v>
      </c>
      <c r="E444" s="511">
        <f>IF(D444="","",IFERROR(VLOOKUP(D444,CCN_Library!$A$4:$B$13,2,FALSE),"NOT IN LIBRARY"))</f>
        <v/>
      </c>
      <c r="F444" s="538">
        <f>LEFT(H444,6)</f>
        <v/>
      </c>
      <c r="G444" s="513" t="inlineStr">
        <is>
          <t>E</t>
        </is>
      </c>
      <c r="H444" s="513" t="inlineStr">
        <is>
          <t>M2826300626</t>
        </is>
      </c>
      <c r="I444" s="513" t="inlineStr">
        <is>
          <t>FLD MED TECH</t>
        </is>
      </c>
      <c r="J444" s="513" t="inlineStr">
        <is>
          <t>HN</t>
        </is>
      </c>
      <c r="K444" s="514" t="inlineStr">
        <is>
          <t>L03A</t>
        </is>
      </c>
      <c r="L444" s="513" t="inlineStr">
        <is>
          <t>L03A</t>
        </is>
      </c>
      <c r="M444" s="513" t="inlineStr">
        <is>
          <t>N</t>
        </is>
      </c>
      <c r="N444" s="513" t="inlineStr">
        <is>
          <t>E</t>
        </is>
      </c>
      <c r="O444" s="513" t="inlineStr">
        <is>
          <t>A</t>
        </is>
      </c>
      <c r="P444" s="513" t="inlineStr">
        <is>
          <t>A</t>
        </is>
      </c>
      <c r="Q444" s="515" t="n"/>
      <c r="R444" s="513" t="inlineStr">
        <is>
          <t>U</t>
        </is>
      </c>
      <c r="S444" s="513" t="inlineStr">
        <is>
          <t>C</t>
        </is>
      </c>
      <c r="T444" s="515" t="n"/>
      <c r="U444" s="1761" t="n">
        <v>0</v>
      </c>
      <c r="V444" s="1761" t="n">
        <v>0</v>
      </c>
      <c r="W444" s="1761" t="n">
        <v>0</v>
      </c>
      <c r="X444" s="1761" t="n">
        <v>0</v>
      </c>
      <c r="Y444" s="1761" t="n">
        <v>0</v>
      </c>
      <c r="Z444" s="1761" t="n">
        <v>0</v>
      </c>
      <c r="AA444" s="1761" t="n">
        <v>1</v>
      </c>
      <c r="AB444" s="1761" t="n">
        <v>0</v>
      </c>
      <c r="AC444" s="1761" t="n">
        <v>0</v>
      </c>
      <c r="AD444" s="1761" t="n">
        <v>0</v>
      </c>
      <c r="AE444" s="1761" t="n">
        <v>0</v>
      </c>
      <c r="AF444" s="1761" t="n">
        <v>0</v>
      </c>
      <c r="AG444" s="1761" t="n">
        <v>0</v>
      </c>
      <c r="AH444" s="1761" t="n">
        <v>0</v>
      </c>
      <c r="AI444" s="1761" t="n">
        <v>0</v>
      </c>
      <c r="AJ444" s="1761" t="n">
        <v>0</v>
      </c>
      <c r="AK444" s="1761" t="n">
        <v>0</v>
      </c>
      <c r="AL444" s="1761" t="n">
        <v>0</v>
      </c>
      <c r="AM444" s="1761" t="n">
        <v>0</v>
      </c>
      <c r="AN444" s="515" t="n"/>
      <c r="AO444" s="515" t="n"/>
      <c r="AP444" s="513" t="inlineStr">
        <is>
          <t>1</t>
        </is>
      </c>
      <c r="AQ444" s="513" t="inlineStr">
        <is>
          <t>A-M510</t>
        </is>
      </c>
      <c r="AR444" s="513" t="inlineStr">
        <is>
          <t>1CP</t>
        </is>
      </c>
      <c r="AS444" s="515" t="n"/>
      <c r="AT444" s="525" t="n"/>
    </row>
    <row r="445" ht="12.75" customHeight="1" s="667">
      <c r="B445" s="509">
        <f>B444+1</f>
        <v/>
      </c>
      <c r="C445" s="510" t="inlineStr">
        <is>
          <t>61073c</t>
        </is>
      </c>
      <c r="D445" s="699" t="n">
        <v>61073</v>
      </c>
      <c r="E445" s="511">
        <f>IF(D445="","",IFERROR(VLOOKUP(D445,CCN_Library!$A$4:$B$13,2,FALSE),"NOT IN LIBRARY"))</f>
        <v/>
      </c>
      <c r="F445" s="538">
        <f>LEFT(H445,6)</f>
        <v/>
      </c>
      <c r="G445" s="513" t="inlineStr">
        <is>
          <t>E</t>
        </is>
      </c>
      <c r="H445" s="513" t="inlineStr">
        <is>
          <t>M2826300627</t>
        </is>
      </c>
      <c r="I445" s="513" t="inlineStr">
        <is>
          <t>FLD MED TECH</t>
        </is>
      </c>
      <c r="J445" s="513" t="inlineStr">
        <is>
          <t>HN</t>
        </is>
      </c>
      <c r="K445" s="514" t="inlineStr">
        <is>
          <t>L03A</t>
        </is>
      </c>
      <c r="L445" s="513" t="inlineStr">
        <is>
          <t>L03A</t>
        </is>
      </c>
      <c r="M445" s="513" t="inlineStr">
        <is>
          <t>N</t>
        </is>
      </c>
      <c r="N445" s="513" t="inlineStr">
        <is>
          <t>E</t>
        </is>
      </c>
      <c r="O445" s="513" t="inlineStr">
        <is>
          <t>A</t>
        </is>
      </c>
      <c r="P445" s="513" t="inlineStr">
        <is>
          <t>A</t>
        </is>
      </c>
      <c r="Q445" s="515" t="n"/>
      <c r="R445" s="513" t="inlineStr">
        <is>
          <t>U</t>
        </is>
      </c>
      <c r="S445" s="513" t="inlineStr">
        <is>
          <t>C</t>
        </is>
      </c>
      <c r="T445" s="515" t="n"/>
      <c r="U445" s="1761" t="n">
        <v>0</v>
      </c>
      <c r="V445" s="1761" t="n">
        <v>0</v>
      </c>
      <c r="W445" s="1761" t="n">
        <v>0</v>
      </c>
      <c r="X445" s="1761" t="n">
        <v>0</v>
      </c>
      <c r="Y445" s="1761" t="n">
        <v>0</v>
      </c>
      <c r="Z445" s="1761" t="n">
        <v>0</v>
      </c>
      <c r="AA445" s="1761" t="n">
        <v>1</v>
      </c>
      <c r="AB445" s="1761" t="n">
        <v>0</v>
      </c>
      <c r="AC445" s="1761" t="n">
        <v>0</v>
      </c>
      <c r="AD445" s="1761" t="n">
        <v>0</v>
      </c>
      <c r="AE445" s="1761" t="n">
        <v>0</v>
      </c>
      <c r="AF445" s="1761" t="n">
        <v>0</v>
      </c>
      <c r="AG445" s="1761" t="n">
        <v>0</v>
      </c>
      <c r="AH445" s="1761" t="n">
        <v>0</v>
      </c>
      <c r="AI445" s="1761" t="n">
        <v>0</v>
      </c>
      <c r="AJ445" s="1761" t="n">
        <v>0</v>
      </c>
      <c r="AK445" s="1761" t="n">
        <v>0</v>
      </c>
      <c r="AL445" s="1761" t="n">
        <v>0</v>
      </c>
      <c r="AM445" s="1761" t="n">
        <v>0</v>
      </c>
      <c r="AN445" s="515" t="n"/>
      <c r="AO445" s="515" t="n"/>
      <c r="AP445" s="513" t="inlineStr">
        <is>
          <t>1</t>
        </is>
      </c>
      <c r="AQ445" s="513" t="inlineStr">
        <is>
          <t>A-M510</t>
        </is>
      </c>
      <c r="AR445" s="513" t="inlineStr">
        <is>
          <t>1CP</t>
        </is>
      </c>
      <c r="AS445" s="515" t="n"/>
      <c r="AT445" s="525" t="n"/>
    </row>
    <row r="446" ht="12.75" customHeight="1" s="667">
      <c r="B446" s="509">
        <f>B445+1</f>
        <v/>
      </c>
      <c r="C446" s="510" t="inlineStr">
        <is>
          <t>61073c</t>
        </is>
      </c>
      <c r="D446" s="699" t="n">
        <v>61073</v>
      </c>
      <c r="E446" s="511">
        <f>IF(D446="","",IFERROR(VLOOKUP(D446,CCN_Library!$A$4:$B$13,2,FALSE),"NOT IN LIBRARY"))</f>
        <v/>
      </c>
      <c r="F446" s="538">
        <f>LEFT(H446,6)</f>
        <v/>
      </c>
      <c r="G446" s="513" t="inlineStr">
        <is>
          <t>E</t>
        </is>
      </c>
      <c r="H446" s="513" t="inlineStr">
        <is>
          <t>M2826300628</t>
        </is>
      </c>
      <c r="I446" s="513" t="inlineStr">
        <is>
          <t>FLD MED TECH</t>
        </is>
      </c>
      <c r="J446" s="513" t="inlineStr">
        <is>
          <t>HN</t>
        </is>
      </c>
      <c r="K446" s="514" t="inlineStr">
        <is>
          <t>L03A</t>
        </is>
      </c>
      <c r="L446" s="513" t="inlineStr">
        <is>
          <t>L03A</t>
        </is>
      </c>
      <c r="M446" s="513" t="inlineStr">
        <is>
          <t>N</t>
        </is>
      </c>
      <c r="N446" s="513" t="inlineStr">
        <is>
          <t>E</t>
        </is>
      </c>
      <c r="O446" s="513" t="inlineStr">
        <is>
          <t>A</t>
        </is>
      </c>
      <c r="P446" s="513" t="inlineStr">
        <is>
          <t>A</t>
        </is>
      </c>
      <c r="Q446" s="515" t="n"/>
      <c r="R446" s="513" t="inlineStr">
        <is>
          <t>U</t>
        </is>
      </c>
      <c r="S446" s="513" t="inlineStr">
        <is>
          <t>C</t>
        </is>
      </c>
      <c r="T446" s="515" t="n"/>
      <c r="U446" s="1761" t="n">
        <v>0</v>
      </c>
      <c r="V446" s="1761" t="n">
        <v>0</v>
      </c>
      <c r="W446" s="1761" t="n">
        <v>0</v>
      </c>
      <c r="X446" s="1761" t="n">
        <v>0</v>
      </c>
      <c r="Y446" s="1761" t="n">
        <v>0</v>
      </c>
      <c r="Z446" s="1761" t="n">
        <v>0</v>
      </c>
      <c r="AA446" s="1761" t="n">
        <v>1</v>
      </c>
      <c r="AB446" s="1761" t="n">
        <v>0</v>
      </c>
      <c r="AC446" s="1761" t="n">
        <v>0</v>
      </c>
      <c r="AD446" s="1761" t="n">
        <v>0</v>
      </c>
      <c r="AE446" s="1761" t="n">
        <v>0</v>
      </c>
      <c r="AF446" s="1761" t="n">
        <v>0</v>
      </c>
      <c r="AG446" s="1761" t="n">
        <v>0</v>
      </c>
      <c r="AH446" s="1761" t="n">
        <v>0</v>
      </c>
      <c r="AI446" s="1761" t="n">
        <v>0</v>
      </c>
      <c r="AJ446" s="1761" t="n">
        <v>0</v>
      </c>
      <c r="AK446" s="1761" t="n">
        <v>0</v>
      </c>
      <c r="AL446" s="1761" t="n">
        <v>0</v>
      </c>
      <c r="AM446" s="1761" t="n">
        <v>0</v>
      </c>
      <c r="AN446" s="515" t="n"/>
      <c r="AO446" s="515" t="n"/>
      <c r="AP446" s="513" t="inlineStr">
        <is>
          <t>1</t>
        </is>
      </c>
      <c r="AQ446" s="513" t="inlineStr">
        <is>
          <t>A-M510</t>
        </is>
      </c>
      <c r="AR446" s="513" t="inlineStr">
        <is>
          <t>1CP</t>
        </is>
      </c>
      <c r="AS446" s="515" t="n"/>
      <c r="AT446" s="517" t="n"/>
    </row>
    <row r="447" ht="12.75" customHeight="1" s="667">
      <c r="B447" s="509">
        <f>B446+1</f>
        <v/>
      </c>
      <c r="C447" s="510" t="inlineStr">
        <is>
          <t>61073c</t>
        </is>
      </c>
      <c r="D447" s="699" t="n">
        <v>61073</v>
      </c>
      <c r="E447" s="511">
        <f>IF(D447="","",IFERROR(VLOOKUP(D447,CCN_Library!$A$4:$B$13,2,FALSE),"NOT IN LIBRARY"))</f>
        <v/>
      </c>
      <c r="F447" s="538">
        <f>LEFT(H447,6)</f>
        <v/>
      </c>
      <c r="G447" s="513" t="inlineStr">
        <is>
          <t>E</t>
        </is>
      </c>
      <c r="H447" s="513" t="inlineStr">
        <is>
          <t>M2826300629</t>
        </is>
      </c>
      <c r="I447" s="513" t="inlineStr">
        <is>
          <t>FLD MED TECH</t>
        </is>
      </c>
      <c r="J447" s="513" t="inlineStr">
        <is>
          <t>HN</t>
        </is>
      </c>
      <c r="K447" s="514" t="inlineStr">
        <is>
          <t>L03A</t>
        </is>
      </c>
      <c r="L447" s="513" t="inlineStr">
        <is>
          <t>L03A</t>
        </is>
      </c>
      <c r="M447" s="513" t="inlineStr">
        <is>
          <t>N</t>
        </is>
      </c>
      <c r="N447" s="513" t="inlineStr">
        <is>
          <t>E</t>
        </is>
      </c>
      <c r="O447" s="513" t="inlineStr">
        <is>
          <t>A</t>
        </is>
      </c>
      <c r="P447" s="513" t="inlineStr">
        <is>
          <t>A</t>
        </is>
      </c>
      <c r="Q447" s="515" t="n"/>
      <c r="R447" s="513" t="inlineStr">
        <is>
          <t>U</t>
        </is>
      </c>
      <c r="S447" s="513" t="inlineStr">
        <is>
          <t>C</t>
        </is>
      </c>
      <c r="T447" s="515" t="n"/>
      <c r="U447" s="1761" t="n">
        <v>0</v>
      </c>
      <c r="V447" s="1761" t="n">
        <v>0</v>
      </c>
      <c r="W447" s="1761" t="n">
        <v>0</v>
      </c>
      <c r="X447" s="1761" t="n">
        <v>0</v>
      </c>
      <c r="Y447" s="1761" t="n">
        <v>0</v>
      </c>
      <c r="Z447" s="1761" t="n">
        <v>0</v>
      </c>
      <c r="AA447" s="1761" t="n">
        <v>1</v>
      </c>
      <c r="AB447" s="1761" t="n">
        <v>0</v>
      </c>
      <c r="AC447" s="1761" t="n">
        <v>0</v>
      </c>
      <c r="AD447" s="1761" t="n">
        <v>0</v>
      </c>
      <c r="AE447" s="1761" t="n">
        <v>0</v>
      </c>
      <c r="AF447" s="1761" t="n">
        <v>0</v>
      </c>
      <c r="AG447" s="1761" t="n">
        <v>0</v>
      </c>
      <c r="AH447" s="1761" t="n">
        <v>0</v>
      </c>
      <c r="AI447" s="1761" t="n">
        <v>0</v>
      </c>
      <c r="AJ447" s="1761" t="n">
        <v>0</v>
      </c>
      <c r="AK447" s="1761" t="n">
        <v>0</v>
      </c>
      <c r="AL447" s="1761" t="n">
        <v>0</v>
      </c>
      <c r="AM447" s="1761" t="n">
        <v>0</v>
      </c>
      <c r="AN447" s="515" t="n"/>
      <c r="AO447" s="515" t="n"/>
      <c r="AP447" s="513" t="inlineStr">
        <is>
          <t>1</t>
        </is>
      </c>
      <c r="AQ447" s="513" t="inlineStr">
        <is>
          <t>A-M510</t>
        </is>
      </c>
      <c r="AR447" s="513" t="inlineStr">
        <is>
          <t>1CP</t>
        </is>
      </c>
      <c r="AS447" s="515" t="n"/>
      <c r="AT447" s="517" t="n"/>
    </row>
    <row r="448" ht="12.75" customHeight="1" s="667">
      <c r="B448" s="509">
        <f>B447+1</f>
        <v/>
      </c>
      <c r="C448" s="510" t="inlineStr">
        <is>
          <t>61073c</t>
        </is>
      </c>
      <c r="D448" s="699" t="n">
        <v>61073</v>
      </c>
      <c r="E448" s="511">
        <f>IF(D448="","",IFERROR(VLOOKUP(D448,CCN_Library!$A$4:$B$13,2,FALSE),"NOT IN LIBRARY"))</f>
        <v/>
      </c>
      <c r="F448" s="538">
        <f>LEFT(H448,6)</f>
        <v/>
      </c>
      <c r="G448" s="513" t="inlineStr">
        <is>
          <t>E</t>
        </is>
      </c>
      <c r="H448" s="513" t="inlineStr">
        <is>
          <t>M2826300630</t>
        </is>
      </c>
      <c r="I448" s="513" t="inlineStr">
        <is>
          <t>FLD MED TECH</t>
        </is>
      </c>
      <c r="J448" s="513" t="inlineStr">
        <is>
          <t>HN</t>
        </is>
      </c>
      <c r="K448" s="514" t="inlineStr">
        <is>
          <t>L03A</t>
        </is>
      </c>
      <c r="L448" s="513" t="inlineStr">
        <is>
          <t>L03A</t>
        </is>
      </c>
      <c r="M448" s="513" t="inlineStr">
        <is>
          <t>N</t>
        </is>
      </c>
      <c r="N448" s="513" t="inlineStr">
        <is>
          <t>E</t>
        </is>
      </c>
      <c r="O448" s="513" t="inlineStr">
        <is>
          <t>A</t>
        </is>
      </c>
      <c r="P448" s="513" t="inlineStr">
        <is>
          <t>A</t>
        </is>
      </c>
      <c r="Q448" s="515" t="n"/>
      <c r="R448" s="513" t="inlineStr">
        <is>
          <t>U</t>
        </is>
      </c>
      <c r="S448" s="513" t="inlineStr">
        <is>
          <t>C</t>
        </is>
      </c>
      <c r="T448" s="515" t="n"/>
      <c r="U448" s="1761" t="n">
        <v>0</v>
      </c>
      <c r="V448" s="1761" t="n">
        <v>0</v>
      </c>
      <c r="W448" s="1761" t="n">
        <v>0</v>
      </c>
      <c r="X448" s="1761" t="n">
        <v>0</v>
      </c>
      <c r="Y448" s="1761" t="n">
        <v>0</v>
      </c>
      <c r="Z448" s="1761" t="n">
        <v>0</v>
      </c>
      <c r="AA448" s="1761" t="n">
        <v>1</v>
      </c>
      <c r="AB448" s="1761" t="n">
        <v>0</v>
      </c>
      <c r="AC448" s="1761" t="n">
        <v>0</v>
      </c>
      <c r="AD448" s="1761" t="n">
        <v>0</v>
      </c>
      <c r="AE448" s="1761" t="n">
        <v>0</v>
      </c>
      <c r="AF448" s="1761" t="n">
        <v>0</v>
      </c>
      <c r="AG448" s="1761" t="n">
        <v>0</v>
      </c>
      <c r="AH448" s="1761" t="n">
        <v>0</v>
      </c>
      <c r="AI448" s="1761" t="n">
        <v>0</v>
      </c>
      <c r="AJ448" s="1761" t="n">
        <v>0</v>
      </c>
      <c r="AK448" s="1761" t="n">
        <v>0</v>
      </c>
      <c r="AL448" s="1761" t="n">
        <v>0</v>
      </c>
      <c r="AM448" s="1761" t="n">
        <v>0</v>
      </c>
      <c r="AN448" s="515" t="n"/>
      <c r="AO448" s="515" t="n"/>
      <c r="AP448" s="513" t="inlineStr">
        <is>
          <t>1</t>
        </is>
      </c>
      <c r="AQ448" s="513" t="inlineStr">
        <is>
          <t>A-M510</t>
        </is>
      </c>
      <c r="AR448" s="513" t="inlineStr">
        <is>
          <t>1CP</t>
        </is>
      </c>
      <c r="AS448" s="515" t="n"/>
      <c r="AT448" s="517" t="n"/>
    </row>
    <row r="449" ht="12.75" customHeight="1" s="667">
      <c r="B449" s="709">
        <f>B448+1</f>
        <v/>
      </c>
      <c r="C449" s="701" t="inlineStr">
        <is>
          <t>61073o</t>
        </is>
      </c>
      <c r="D449" s="519" t="n">
        <v>61073</v>
      </c>
      <c r="E449" s="519" t="n"/>
      <c r="F449" s="520">
        <f>LEFT(H449,6)</f>
        <v/>
      </c>
      <c r="G449" s="521" t="inlineStr">
        <is>
          <t>C</t>
        </is>
      </c>
      <c r="H449" s="521" t="inlineStr">
        <is>
          <t>M2826300610</t>
        </is>
      </c>
      <c r="I449" s="521" t="inlineStr">
        <is>
          <t>SURGICAL PLATOON 3</t>
        </is>
      </c>
      <c r="J449" s="522" t="n"/>
      <c r="K449" s="522" t="n"/>
      <c r="L449" s="522" t="n"/>
      <c r="M449" s="522" t="n"/>
      <c r="N449" s="522" t="n"/>
      <c r="O449" s="522" t="n"/>
      <c r="P449" s="522" t="n"/>
      <c r="Q449" s="522" t="n"/>
      <c r="R449" s="522" t="n"/>
      <c r="S449" s="522" t="n"/>
      <c r="T449" s="522" t="n"/>
      <c r="U449" s="1762" t="n">
        <v>0</v>
      </c>
      <c r="V449" s="1762" t="n">
        <v>0</v>
      </c>
      <c r="W449" s="1762" t="n">
        <v>0</v>
      </c>
      <c r="X449" s="1762" t="n">
        <v>0</v>
      </c>
      <c r="Y449" s="1762" t="n">
        <v>0</v>
      </c>
      <c r="Z449" s="1762" t="n">
        <v>0</v>
      </c>
      <c r="AA449" s="1762" t="n">
        <v>0</v>
      </c>
      <c r="AB449" s="1762" t="n">
        <v>0</v>
      </c>
      <c r="AC449" s="1762" t="n">
        <v>0</v>
      </c>
      <c r="AD449" s="1762" t="n">
        <v>0</v>
      </c>
      <c r="AE449" s="1762" t="n">
        <v>0</v>
      </c>
      <c r="AF449" s="1762" t="n">
        <v>0</v>
      </c>
      <c r="AG449" s="1762" t="n">
        <v>0</v>
      </c>
      <c r="AH449" s="1762" t="n">
        <v>0</v>
      </c>
      <c r="AI449" s="1762" t="n">
        <v>0</v>
      </c>
      <c r="AJ449" s="1762" t="n">
        <v>0</v>
      </c>
      <c r="AK449" s="1762" t="n">
        <v>0</v>
      </c>
      <c r="AL449" s="1762" t="n">
        <v>0</v>
      </c>
      <c r="AM449" s="1762" t="n">
        <v>0</v>
      </c>
      <c r="AN449" s="522" t="n"/>
      <c r="AO449" s="522" t="n"/>
      <c r="AP449" s="522" t="n"/>
      <c r="AQ449" s="522" t="n"/>
      <c r="AR449" s="522" t="n"/>
      <c r="AS449" s="522" t="n"/>
      <c r="AT449" s="524" t="n"/>
    </row>
    <row r="450" ht="12.75" customHeight="1" s="667">
      <c r="B450" s="709">
        <f>B449+1</f>
        <v/>
      </c>
      <c r="C450" s="701" t="inlineStr">
        <is>
          <t>61073o</t>
        </is>
      </c>
      <c r="D450" s="519" t="n">
        <v>61073</v>
      </c>
      <c r="E450" s="519" t="n"/>
      <c r="F450" s="520">
        <f>LEFT(H450,6)</f>
        <v/>
      </c>
      <c r="G450" s="521" t="inlineStr">
        <is>
          <t>D</t>
        </is>
      </c>
      <c r="H450" s="521" t="inlineStr">
        <is>
          <t>M2826300437</t>
        </is>
      </c>
      <c r="I450" s="521" t="inlineStr">
        <is>
          <t>FRSS 3</t>
        </is>
      </c>
      <c r="J450" s="522" t="n"/>
      <c r="K450" s="522" t="n"/>
      <c r="L450" s="522" t="n"/>
      <c r="M450" s="522" t="n"/>
      <c r="N450" s="522" t="n"/>
      <c r="O450" s="522" t="n"/>
      <c r="P450" s="522" t="n"/>
      <c r="Q450" s="522" t="n"/>
      <c r="R450" s="522" t="n"/>
      <c r="S450" s="522" t="n"/>
      <c r="T450" s="522" t="n"/>
      <c r="U450" s="1762" t="n">
        <v>0</v>
      </c>
      <c r="V450" s="1762" t="n">
        <v>0</v>
      </c>
      <c r="W450" s="1762" t="n">
        <v>0</v>
      </c>
      <c r="X450" s="1762" t="n">
        <v>0</v>
      </c>
      <c r="Y450" s="1762" t="n">
        <v>0</v>
      </c>
      <c r="Z450" s="1762" t="n">
        <v>0</v>
      </c>
      <c r="AA450" s="1762" t="n">
        <v>0</v>
      </c>
      <c r="AB450" s="1762" t="n">
        <v>0</v>
      </c>
      <c r="AC450" s="1762" t="n">
        <v>0</v>
      </c>
      <c r="AD450" s="1762" t="n">
        <v>0</v>
      </c>
      <c r="AE450" s="1762" t="n">
        <v>0</v>
      </c>
      <c r="AF450" s="1762" t="n">
        <v>0</v>
      </c>
      <c r="AG450" s="1762" t="n">
        <v>0</v>
      </c>
      <c r="AH450" s="1762" t="n">
        <v>0</v>
      </c>
      <c r="AI450" s="1762" t="n">
        <v>0</v>
      </c>
      <c r="AJ450" s="1762" t="n">
        <v>0</v>
      </c>
      <c r="AK450" s="1762" t="n">
        <v>0</v>
      </c>
      <c r="AL450" s="1762" t="n">
        <v>0</v>
      </c>
      <c r="AM450" s="1762" t="n">
        <v>0</v>
      </c>
      <c r="AN450" s="522" t="n"/>
      <c r="AO450" s="522" t="n"/>
      <c r="AP450" s="522" t="n"/>
      <c r="AQ450" s="522" t="n"/>
      <c r="AR450" s="522" t="n"/>
      <c r="AS450" s="522" t="n"/>
      <c r="AT450" s="524" t="n"/>
    </row>
    <row r="451" ht="12.75" customHeight="1" s="667">
      <c r="B451" s="509">
        <f>B450+1</f>
        <v/>
      </c>
      <c r="C451" s="510" t="inlineStr">
        <is>
          <t>61073o</t>
        </is>
      </c>
      <c r="D451" s="699" t="n">
        <v>61073</v>
      </c>
      <c r="E451" s="511">
        <f>IF(D451="","",IFERROR(VLOOKUP(D451,CCN_Library!$A$4:$B$13,2,FALSE),"NOT IN LIBRARY"))</f>
        <v/>
      </c>
      <c r="F451" s="538">
        <f>LEFT(H451,6)</f>
        <v/>
      </c>
      <c r="G451" s="513" t="inlineStr">
        <is>
          <t>E</t>
        </is>
      </c>
      <c r="H451" s="513" t="inlineStr">
        <is>
          <t>M2826300675</t>
        </is>
      </c>
      <c r="I451" s="513" t="inlineStr">
        <is>
          <t>GEN SGN</t>
        </is>
      </c>
      <c r="J451" s="513" t="inlineStr">
        <is>
          <t>LCDR</t>
        </is>
      </c>
      <c r="K451" s="514" t="inlineStr">
        <is>
          <t>2100</t>
        </is>
      </c>
      <c r="L451" s="513" t="inlineStr">
        <is>
          <t>2100</t>
        </is>
      </c>
      <c r="M451" s="513" t="inlineStr">
        <is>
          <t>N</t>
        </is>
      </c>
      <c r="N451" s="513" t="inlineStr">
        <is>
          <t>O</t>
        </is>
      </c>
      <c r="O451" s="513" t="inlineStr">
        <is>
          <t>A</t>
        </is>
      </c>
      <c r="P451" s="513" t="inlineStr">
        <is>
          <t>A</t>
        </is>
      </c>
      <c r="Q451" s="515" t="n"/>
      <c r="R451" s="513" t="inlineStr">
        <is>
          <t>U</t>
        </is>
      </c>
      <c r="S451" s="513" t="inlineStr">
        <is>
          <t>P</t>
        </is>
      </c>
      <c r="T451" s="515" t="n"/>
      <c r="U451" s="1761" t="n">
        <v>0</v>
      </c>
      <c r="V451" s="1761" t="n">
        <v>0</v>
      </c>
      <c r="W451" s="1761" t="n">
        <v>0</v>
      </c>
      <c r="X451" s="1761" t="n">
        <v>0</v>
      </c>
      <c r="Y451" s="1761" t="n">
        <v>0</v>
      </c>
      <c r="Z451" s="1761" t="n">
        <v>1</v>
      </c>
      <c r="AA451" s="1761" t="n">
        <v>0</v>
      </c>
      <c r="AB451" s="1761" t="n">
        <v>0</v>
      </c>
      <c r="AC451" s="1761" t="n">
        <v>0</v>
      </c>
      <c r="AD451" s="1761" t="n">
        <v>0</v>
      </c>
      <c r="AE451" s="1761" t="n">
        <v>0</v>
      </c>
      <c r="AF451" s="1761" t="n">
        <v>0</v>
      </c>
      <c r="AG451" s="1761" t="n">
        <v>0</v>
      </c>
      <c r="AH451" s="1761" t="n">
        <v>0</v>
      </c>
      <c r="AI451" s="1761" t="n">
        <v>0</v>
      </c>
      <c r="AJ451" s="1761" t="n">
        <v>0</v>
      </c>
      <c r="AK451" s="1761" t="n">
        <v>0</v>
      </c>
      <c r="AL451" s="1761" t="n">
        <v>0</v>
      </c>
      <c r="AM451" s="1761" t="n">
        <v>0</v>
      </c>
      <c r="AN451" s="515" t="n"/>
      <c r="AO451" s="515" t="n"/>
      <c r="AP451" s="513" t="inlineStr">
        <is>
          <t>1</t>
        </is>
      </c>
      <c r="AQ451" s="513" t="inlineStr">
        <is>
          <t>A-M510</t>
        </is>
      </c>
      <c r="AR451" s="513" t="inlineStr">
        <is>
          <t>1CP</t>
        </is>
      </c>
      <c r="AS451" s="515" t="n"/>
      <c r="AT451" s="525" t="n"/>
    </row>
    <row r="452" ht="12.75" customHeight="1" s="667">
      <c r="B452" s="509">
        <f>B451+1</f>
        <v/>
      </c>
      <c r="C452" s="510" t="inlineStr">
        <is>
          <t>61073o</t>
        </is>
      </c>
      <c r="D452" s="699" t="n">
        <v>61073</v>
      </c>
      <c r="E452" s="511">
        <f>IF(D452="","",IFERROR(VLOOKUP(D452,CCN_Library!$A$4:$B$13,2,FALSE),"NOT IN LIBRARY"))</f>
        <v/>
      </c>
      <c r="F452" s="538">
        <f>LEFT(H452,6)</f>
        <v/>
      </c>
      <c r="G452" s="513" t="inlineStr">
        <is>
          <t>E</t>
        </is>
      </c>
      <c r="H452" s="513" t="inlineStr">
        <is>
          <t>M2826300676</t>
        </is>
      </c>
      <c r="I452" s="513" t="inlineStr">
        <is>
          <t>GEN SGN</t>
        </is>
      </c>
      <c r="J452" s="513" t="inlineStr">
        <is>
          <t>LCDR</t>
        </is>
      </c>
      <c r="K452" s="514" t="inlineStr">
        <is>
          <t>2100</t>
        </is>
      </c>
      <c r="L452" s="513" t="inlineStr">
        <is>
          <t>2100</t>
        </is>
      </c>
      <c r="M452" s="513" t="inlineStr">
        <is>
          <t>N</t>
        </is>
      </c>
      <c r="N452" s="513" t="inlineStr">
        <is>
          <t>O</t>
        </is>
      </c>
      <c r="O452" s="513" t="inlineStr">
        <is>
          <t>A</t>
        </is>
      </c>
      <c r="P452" s="513" t="inlineStr">
        <is>
          <t>A</t>
        </is>
      </c>
      <c r="Q452" s="515" t="n"/>
      <c r="R452" s="513" t="inlineStr">
        <is>
          <t>U</t>
        </is>
      </c>
      <c r="S452" s="513" t="inlineStr">
        <is>
          <t>P</t>
        </is>
      </c>
      <c r="T452" s="515" t="n"/>
      <c r="U452" s="1761" t="n">
        <v>0</v>
      </c>
      <c r="V452" s="1761" t="n">
        <v>0</v>
      </c>
      <c r="W452" s="1761" t="n">
        <v>0</v>
      </c>
      <c r="X452" s="1761" t="n">
        <v>0</v>
      </c>
      <c r="Y452" s="1761" t="n">
        <v>0</v>
      </c>
      <c r="Z452" s="1761" t="n">
        <v>1</v>
      </c>
      <c r="AA452" s="1761" t="n">
        <v>0</v>
      </c>
      <c r="AB452" s="1761" t="n">
        <v>0</v>
      </c>
      <c r="AC452" s="1761" t="n">
        <v>0</v>
      </c>
      <c r="AD452" s="1761" t="n">
        <v>0</v>
      </c>
      <c r="AE452" s="1761" t="n">
        <v>0</v>
      </c>
      <c r="AF452" s="1761" t="n">
        <v>0</v>
      </c>
      <c r="AG452" s="1761" t="n">
        <v>0</v>
      </c>
      <c r="AH452" s="1761" t="n">
        <v>0</v>
      </c>
      <c r="AI452" s="1761" t="n">
        <v>0</v>
      </c>
      <c r="AJ452" s="1761" t="n">
        <v>0</v>
      </c>
      <c r="AK452" s="1761" t="n">
        <v>0</v>
      </c>
      <c r="AL452" s="1761" t="n">
        <v>0</v>
      </c>
      <c r="AM452" s="1761" t="n">
        <v>0</v>
      </c>
      <c r="AN452" s="515" t="n"/>
      <c r="AO452" s="515" t="n"/>
      <c r="AP452" s="513" t="inlineStr">
        <is>
          <t>1</t>
        </is>
      </c>
      <c r="AQ452" s="513" t="inlineStr">
        <is>
          <t>A-M510</t>
        </is>
      </c>
      <c r="AR452" s="513" t="inlineStr">
        <is>
          <t>1CP</t>
        </is>
      </c>
      <c r="AS452" s="515" t="n"/>
      <c r="AT452" s="517" t="n"/>
    </row>
    <row r="453" ht="12.75" customHeight="1" s="667">
      <c r="B453" s="509">
        <f>B452+1</f>
        <v/>
      </c>
      <c r="C453" s="510" t="inlineStr">
        <is>
          <t>61073o</t>
        </is>
      </c>
      <c r="D453" s="699" t="n">
        <v>61073</v>
      </c>
      <c r="E453" s="511">
        <f>IF(D453="","",IFERROR(VLOOKUP(D453,CCN_Library!$A$4:$B$13,2,FALSE),"NOT IN LIBRARY"))</f>
        <v/>
      </c>
      <c r="F453" s="538">
        <f>LEFT(H453,6)</f>
        <v/>
      </c>
      <c r="G453" s="513" t="inlineStr">
        <is>
          <t>E</t>
        </is>
      </c>
      <c r="H453" s="513" t="inlineStr">
        <is>
          <t>M2826300677</t>
        </is>
      </c>
      <c r="I453" s="513" t="inlineStr">
        <is>
          <t>ANESTHESIOLOGIST</t>
        </is>
      </c>
      <c r="J453" s="513" t="inlineStr">
        <is>
          <t>LCDR</t>
        </is>
      </c>
      <c r="K453" s="514" t="inlineStr">
        <is>
          <t>2100</t>
        </is>
      </c>
      <c r="L453" s="513" t="inlineStr">
        <is>
          <t>2100</t>
        </is>
      </c>
      <c r="M453" s="513" t="inlineStr">
        <is>
          <t>N</t>
        </is>
      </c>
      <c r="N453" s="513" t="inlineStr">
        <is>
          <t>O</t>
        </is>
      </c>
      <c r="O453" s="513" t="inlineStr">
        <is>
          <t>A</t>
        </is>
      </c>
      <c r="P453" s="513" t="inlineStr">
        <is>
          <t>A</t>
        </is>
      </c>
      <c r="Q453" s="515" t="n"/>
      <c r="R453" s="513" t="inlineStr">
        <is>
          <t>U</t>
        </is>
      </c>
      <c r="S453" s="513" t="inlineStr">
        <is>
          <t>P</t>
        </is>
      </c>
      <c r="T453" s="515" t="n"/>
      <c r="U453" s="1761" t="n">
        <v>0</v>
      </c>
      <c r="V453" s="1761" t="n">
        <v>0</v>
      </c>
      <c r="W453" s="1761" t="n">
        <v>0</v>
      </c>
      <c r="X453" s="1761" t="n">
        <v>0</v>
      </c>
      <c r="Y453" s="1761" t="n">
        <v>0</v>
      </c>
      <c r="Z453" s="1761" t="n">
        <v>1</v>
      </c>
      <c r="AA453" s="1761" t="n">
        <v>0</v>
      </c>
      <c r="AB453" s="1761" t="n">
        <v>0</v>
      </c>
      <c r="AC453" s="1761" t="n">
        <v>0</v>
      </c>
      <c r="AD453" s="1761" t="n">
        <v>0</v>
      </c>
      <c r="AE453" s="1761" t="n">
        <v>0</v>
      </c>
      <c r="AF453" s="1761" t="n">
        <v>0</v>
      </c>
      <c r="AG453" s="1761" t="n">
        <v>0</v>
      </c>
      <c r="AH453" s="1761" t="n">
        <v>0</v>
      </c>
      <c r="AI453" s="1761" t="n">
        <v>0</v>
      </c>
      <c r="AJ453" s="1761" t="n">
        <v>0</v>
      </c>
      <c r="AK453" s="1761" t="n">
        <v>0</v>
      </c>
      <c r="AL453" s="1761" t="n">
        <v>0</v>
      </c>
      <c r="AM453" s="1761" t="n">
        <v>0</v>
      </c>
      <c r="AN453" s="515" t="n"/>
      <c r="AO453" s="515" t="n"/>
      <c r="AP453" s="513" t="inlineStr">
        <is>
          <t>1</t>
        </is>
      </c>
      <c r="AQ453" s="513" t="inlineStr">
        <is>
          <t>A-M510</t>
        </is>
      </c>
      <c r="AR453" s="513" t="inlineStr">
        <is>
          <t>1CP</t>
        </is>
      </c>
      <c r="AS453" s="515" t="n"/>
      <c r="AT453" s="517" t="n"/>
    </row>
    <row r="454" ht="12.75" customHeight="1" s="667">
      <c r="B454" s="509">
        <f>B453+1</f>
        <v/>
      </c>
      <c r="C454" s="510" t="inlineStr">
        <is>
          <t>61073o</t>
        </is>
      </c>
      <c r="D454" s="699" t="n">
        <v>61073</v>
      </c>
      <c r="E454" s="511">
        <f>IF(D454="","",IFERROR(VLOOKUP(D454,CCN_Library!$A$4:$B$13,2,FALSE),"NOT IN LIBRARY"))</f>
        <v/>
      </c>
      <c r="F454" s="538">
        <f>LEFT(H454,6)</f>
        <v/>
      </c>
      <c r="G454" s="513" t="inlineStr">
        <is>
          <t>E</t>
        </is>
      </c>
      <c r="H454" s="513" t="inlineStr">
        <is>
          <t>M2826300678</t>
        </is>
      </c>
      <c r="I454" s="513" t="inlineStr">
        <is>
          <t>CC NRS</t>
        </is>
      </c>
      <c r="J454" s="513" t="inlineStr">
        <is>
          <t>LT</t>
        </is>
      </c>
      <c r="K454" s="514" t="inlineStr">
        <is>
          <t>2900</t>
        </is>
      </c>
      <c r="L454" s="513" t="inlineStr">
        <is>
          <t>2900</t>
        </is>
      </c>
      <c r="M454" s="513" t="inlineStr">
        <is>
          <t>N</t>
        </is>
      </c>
      <c r="N454" s="513" t="inlineStr">
        <is>
          <t>O</t>
        </is>
      </c>
      <c r="O454" s="513" t="inlineStr">
        <is>
          <t>A</t>
        </is>
      </c>
      <c r="P454" s="513" t="inlineStr">
        <is>
          <t>A</t>
        </is>
      </c>
      <c r="Q454" s="515" t="n"/>
      <c r="R454" s="513" t="inlineStr">
        <is>
          <t>U</t>
        </is>
      </c>
      <c r="S454" s="513" t="inlineStr">
        <is>
          <t>P</t>
        </is>
      </c>
      <c r="T454" s="515" t="n"/>
      <c r="U454" s="1761" t="n">
        <v>0</v>
      </c>
      <c r="V454" s="1761" t="n">
        <v>0</v>
      </c>
      <c r="W454" s="1761" t="n">
        <v>0</v>
      </c>
      <c r="X454" s="1761" t="n">
        <v>0</v>
      </c>
      <c r="Y454" s="1761" t="n">
        <v>0</v>
      </c>
      <c r="Z454" s="1761" t="n">
        <v>1</v>
      </c>
      <c r="AA454" s="1761" t="n">
        <v>0</v>
      </c>
      <c r="AB454" s="1761" t="n">
        <v>0</v>
      </c>
      <c r="AC454" s="1761" t="n">
        <v>0</v>
      </c>
      <c r="AD454" s="1761" t="n">
        <v>0</v>
      </c>
      <c r="AE454" s="1761" t="n">
        <v>0</v>
      </c>
      <c r="AF454" s="1761" t="n">
        <v>0</v>
      </c>
      <c r="AG454" s="1761" t="n">
        <v>0</v>
      </c>
      <c r="AH454" s="1761" t="n">
        <v>0</v>
      </c>
      <c r="AI454" s="1761" t="n">
        <v>0</v>
      </c>
      <c r="AJ454" s="1761" t="n">
        <v>0</v>
      </c>
      <c r="AK454" s="1761" t="n">
        <v>0</v>
      </c>
      <c r="AL454" s="1761" t="n">
        <v>0</v>
      </c>
      <c r="AM454" s="1761" t="n">
        <v>0</v>
      </c>
      <c r="AN454" s="515" t="n"/>
      <c r="AO454" s="515" t="n"/>
      <c r="AP454" s="513" t="inlineStr">
        <is>
          <t>1</t>
        </is>
      </c>
      <c r="AQ454" s="513" t="inlineStr">
        <is>
          <t>A-M510</t>
        </is>
      </c>
      <c r="AR454" s="513" t="inlineStr">
        <is>
          <t>1CP</t>
        </is>
      </c>
      <c r="AS454" s="515" t="n"/>
      <c r="AT454" s="517" t="n"/>
    </row>
    <row r="455" ht="12.75" customHeight="1" s="667">
      <c r="B455" s="509">
        <f>B454+1</f>
        <v/>
      </c>
      <c r="C455" s="510" t="inlineStr">
        <is>
          <t>61073o</t>
        </is>
      </c>
      <c r="D455" s="699" t="n">
        <v>61073</v>
      </c>
      <c r="E455" s="511">
        <f>IF(D455="","",IFERROR(VLOOKUP(D455,CCN_Library!$A$4:$B$13,2,FALSE),"NOT IN LIBRARY"))</f>
        <v/>
      </c>
      <c r="F455" s="538">
        <f>LEFT(H455,6)</f>
        <v/>
      </c>
      <c r="G455" s="513" t="inlineStr">
        <is>
          <t>E</t>
        </is>
      </c>
      <c r="H455" s="513" t="inlineStr">
        <is>
          <t>M2826300442</t>
        </is>
      </c>
      <c r="I455" s="513" t="inlineStr">
        <is>
          <t>SURFACE IDC</t>
        </is>
      </c>
      <c r="J455" s="513" t="inlineStr">
        <is>
          <t>HM1</t>
        </is>
      </c>
      <c r="K455" s="514" t="inlineStr">
        <is>
          <t>L10A</t>
        </is>
      </c>
      <c r="L455" s="513" t="inlineStr">
        <is>
          <t>L03A</t>
        </is>
      </c>
      <c r="M455" s="513" t="inlineStr">
        <is>
          <t>N</t>
        </is>
      </c>
      <c r="N455" s="513" t="inlineStr">
        <is>
          <t>E</t>
        </is>
      </c>
      <c r="O455" s="513" t="inlineStr">
        <is>
          <t>A</t>
        </is>
      </c>
      <c r="P455" s="513" t="inlineStr">
        <is>
          <t>A</t>
        </is>
      </c>
      <c r="Q455" s="515" t="n"/>
      <c r="R455" s="513" t="inlineStr">
        <is>
          <t>U</t>
        </is>
      </c>
      <c r="S455" s="513" t="inlineStr">
        <is>
          <t>P</t>
        </is>
      </c>
      <c r="T455" s="515" t="n"/>
      <c r="U455" s="1761" t="n">
        <v>0</v>
      </c>
      <c r="V455" s="1761" t="n">
        <v>0</v>
      </c>
      <c r="W455" s="1761" t="n">
        <v>0</v>
      </c>
      <c r="X455" s="1761" t="n">
        <v>0</v>
      </c>
      <c r="Y455" s="1761" t="n">
        <v>0</v>
      </c>
      <c r="Z455" s="1761" t="n">
        <v>0</v>
      </c>
      <c r="AA455" s="1761" t="n">
        <v>1</v>
      </c>
      <c r="AB455" s="1761" t="n">
        <v>0</v>
      </c>
      <c r="AC455" s="1761" t="n">
        <v>0</v>
      </c>
      <c r="AD455" s="1761" t="n">
        <v>0</v>
      </c>
      <c r="AE455" s="1761" t="n">
        <v>0</v>
      </c>
      <c r="AF455" s="1761" t="n">
        <v>0</v>
      </c>
      <c r="AG455" s="1761" t="n">
        <v>0</v>
      </c>
      <c r="AH455" s="1761" t="n">
        <v>0</v>
      </c>
      <c r="AI455" s="1761" t="n">
        <v>0</v>
      </c>
      <c r="AJ455" s="1761" t="n">
        <v>0</v>
      </c>
      <c r="AK455" s="1761" t="n">
        <v>0</v>
      </c>
      <c r="AL455" s="1761" t="n">
        <v>0</v>
      </c>
      <c r="AM455" s="1761" t="n">
        <v>0</v>
      </c>
      <c r="AN455" s="515" t="n"/>
      <c r="AO455" s="515" t="n"/>
      <c r="AP455" s="513" t="inlineStr">
        <is>
          <t>1</t>
        </is>
      </c>
      <c r="AQ455" s="513" t="inlineStr">
        <is>
          <t>A-M510</t>
        </is>
      </c>
      <c r="AR455" s="513" t="inlineStr">
        <is>
          <t>1CP</t>
        </is>
      </c>
      <c r="AS455" s="515" t="n"/>
      <c r="AT455" s="517" t="n"/>
    </row>
    <row r="456" ht="12.75" customHeight="1" s="667">
      <c r="B456" s="509">
        <f>B455+1</f>
        <v/>
      </c>
      <c r="C456" s="510" t="inlineStr">
        <is>
          <t>61073c</t>
        </is>
      </c>
      <c r="D456" s="699" t="n">
        <v>61073</v>
      </c>
      <c r="E456" s="511">
        <f>IF(D456="","",IFERROR(VLOOKUP(D456,CCN_Library!$A$4:$B$13,2,FALSE),"NOT IN LIBRARY"))</f>
        <v/>
      </c>
      <c r="F456" s="538">
        <f>LEFT(H456,6)</f>
        <v/>
      </c>
      <c r="G456" s="513" t="inlineStr">
        <is>
          <t>E</t>
        </is>
      </c>
      <c r="H456" s="513" t="inlineStr">
        <is>
          <t>M2826300443</t>
        </is>
      </c>
      <c r="I456" s="513" t="inlineStr">
        <is>
          <t>SURG TECH</t>
        </is>
      </c>
      <c r="J456" s="513" t="inlineStr">
        <is>
          <t>HM2</t>
        </is>
      </c>
      <c r="K456" s="514" t="inlineStr">
        <is>
          <t>L23A</t>
        </is>
      </c>
      <c r="L456" s="513" t="inlineStr">
        <is>
          <t>L03A</t>
        </is>
      </c>
      <c r="M456" s="513" t="inlineStr">
        <is>
          <t>N</t>
        </is>
      </c>
      <c r="N456" s="513" t="inlineStr">
        <is>
          <t>E</t>
        </is>
      </c>
      <c r="O456" s="513" t="inlineStr">
        <is>
          <t>A</t>
        </is>
      </c>
      <c r="P456" s="513" t="inlineStr">
        <is>
          <t>A</t>
        </is>
      </c>
      <c r="Q456" s="515" t="n"/>
      <c r="R456" s="513" t="inlineStr">
        <is>
          <t>U</t>
        </is>
      </c>
      <c r="S456" s="513" t="inlineStr">
        <is>
          <t>C</t>
        </is>
      </c>
      <c r="T456" s="515" t="n"/>
      <c r="U456" s="1761" t="n">
        <v>0</v>
      </c>
      <c r="V456" s="1761" t="n">
        <v>0</v>
      </c>
      <c r="W456" s="1761" t="n">
        <v>0</v>
      </c>
      <c r="X456" s="1761" t="n">
        <v>0</v>
      </c>
      <c r="Y456" s="1761" t="n">
        <v>0</v>
      </c>
      <c r="Z456" s="1761" t="n">
        <v>0</v>
      </c>
      <c r="AA456" s="1761" t="n">
        <v>1</v>
      </c>
      <c r="AB456" s="1761" t="n">
        <v>0</v>
      </c>
      <c r="AC456" s="1761" t="n">
        <v>0</v>
      </c>
      <c r="AD456" s="1761" t="n">
        <v>0</v>
      </c>
      <c r="AE456" s="1761" t="n">
        <v>0</v>
      </c>
      <c r="AF456" s="1761" t="n">
        <v>0</v>
      </c>
      <c r="AG456" s="1761" t="n">
        <v>0</v>
      </c>
      <c r="AH456" s="1761" t="n">
        <v>0</v>
      </c>
      <c r="AI456" s="1761" t="n">
        <v>0</v>
      </c>
      <c r="AJ456" s="1761" t="n">
        <v>0</v>
      </c>
      <c r="AK456" s="1761" t="n">
        <v>0</v>
      </c>
      <c r="AL456" s="1761" t="n">
        <v>0</v>
      </c>
      <c r="AM456" s="1761" t="n">
        <v>0</v>
      </c>
      <c r="AN456" s="515" t="n"/>
      <c r="AO456" s="515" t="n"/>
      <c r="AP456" s="513" t="inlineStr">
        <is>
          <t>1</t>
        </is>
      </c>
      <c r="AQ456" s="513" t="inlineStr">
        <is>
          <t>A-M510</t>
        </is>
      </c>
      <c r="AR456" s="513" t="inlineStr">
        <is>
          <t>1CP</t>
        </is>
      </c>
      <c r="AS456" s="515" t="n"/>
      <c r="AT456" s="517" t="n"/>
    </row>
    <row r="457" ht="12.75" customHeight="1" s="667">
      <c r="B457" s="509">
        <f>B456+1</f>
        <v/>
      </c>
      <c r="C457" s="510" t="inlineStr">
        <is>
          <t>61073c</t>
        </is>
      </c>
      <c r="D457" s="699" t="n">
        <v>61073</v>
      </c>
      <c r="E457" s="511">
        <f>IF(D457="","",IFERROR(VLOOKUP(D457,CCN_Library!$A$4:$B$13,2,FALSE),"NOT IN LIBRARY"))</f>
        <v/>
      </c>
      <c r="F457" s="538">
        <f>LEFT(H457,6)</f>
        <v/>
      </c>
      <c r="G457" s="513" t="inlineStr">
        <is>
          <t>E</t>
        </is>
      </c>
      <c r="H457" s="513" t="inlineStr">
        <is>
          <t>M2826300444</t>
        </is>
      </c>
      <c r="I457" s="513" t="inlineStr">
        <is>
          <t>SURG TECH</t>
        </is>
      </c>
      <c r="J457" s="513" t="inlineStr">
        <is>
          <t>HM3</t>
        </is>
      </c>
      <c r="K457" s="514" t="inlineStr">
        <is>
          <t>L23A</t>
        </is>
      </c>
      <c r="L457" s="513" t="inlineStr">
        <is>
          <t>L03A</t>
        </is>
      </c>
      <c r="M457" s="513" t="inlineStr">
        <is>
          <t>N</t>
        </is>
      </c>
      <c r="N457" s="513" t="inlineStr">
        <is>
          <t>E</t>
        </is>
      </c>
      <c r="O457" s="513" t="inlineStr">
        <is>
          <t>A</t>
        </is>
      </c>
      <c r="P457" s="513" t="inlineStr">
        <is>
          <t>A</t>
        </is>
      </c>
      <c r="Q457" s="515" t="n"/>
      <c r="R457" s="513" t="inlineStr">
        <is>
          <t>U</t>
        </is>
      </c>
      <c r="S457" s="513" t="inlineStr">
        <is>
          <t>C</t>
        </is>
      </c>
      <c r="T457" s="515" t="n"/>
      <c r="U457" s="1761" t="n">
        <v>0</v>
      </c>
      <c r="V457" s="1761" t="n">
        <v>0</v>
      </c>
      <c r="W457" s="1761" t="n">
        <v>0</v>
      </c>
      <c r="X457" s="1761" t="n">
        <v>0</v>
      </c>
      <c r="Y457" s="1761" t="n">
        <v>0</v>
      </c>
      <c r="Z457" s="1761" t="n">
        <v>0</v>
      </c>
      <c r="AA457" s="1761" t="n">
        <v>1</v>
      </c>
      <c r="AB457" s="1761" t="n">
        <v>0</v>
      </c>
      <c r="AC457" s="1761" t="n">
        <v>0</v>
      </c>
      <c r="AD457" s="1761" t="n">
        <v>0</v>
      </c>
      <c r="AE457" s="1761" t="n">
        <v>0</v>
      </c>
      <c r="AF457" s="1761" t="n">
        <v>0</v>
      </c>
      <c r="AG457" s="1761" t="n">
        <v>0</v>
      </c>
      <c r="AH457" s="1761" t="n">
        <v>0</v>
      </c>
      <c r="AI457" s="1761" t="n">
        <v>0</v>
      </c>
      <c r="AJ457" s="1761" t="n">
        <v>0</v>
      </c>
      <c r="AK457" s="1761" t="n">
        <v>0</v>
      </c>
      <c r="AL457" s="1761" t="n">
        <v>0</v>
      </c>
      <c r="AM457" s="1761" t="n">
        <v>0</v>
      </c>
      <c r="AN457" s="515" t="n"/>
      <c r="AO457" s="515" t="n"/>
      <c r="AP457" s="513" t="inlineStr">
        <is>
          <t>1</t>
        </is>
      </c>
      <c r="AQ457" s="513" t="inlineStr">
        <is>
          <t>A-M510</t>
        </is>
      </c>
      <c r="AR457" s="513" t="inlineStr">
        <is>
          <t>1CP</t>
        </is>
      </c>
      <c r="AS457" s="515" t="n"/>
      <c r="AT457" s="525" t="n"/>
    </row>
    <row r="458" ht="12.75" customHeight="1" s="667">
      <c r="B458" s="509">
        <f>B457+1</f>
        <v/>
      </c>
      <c r="C458" s="510" t="inlineStr">
        <is>
          <t>61073c</t>
        </is>
      </c>
      <c r="D458" s="699" t="n">
        <v>61073</v>
      </c>
      <c r="E458" s="511">
        <f>IF(D458="","",IFERROR(VLOOKUP(D458,CCN_Library!$A$4:$B$13,2,FALSE),"NOT IN LIBRARY"))</f>
        <v/>
      </c>
      <c r="F458" s="538">
        <f>LEFT(H458,6)</f>
        <v/>
      </c>
      <c r="G458" s="513" t="inlineStr">
        <is>
          <t>E</t>
        </is>
      </c>
      <c r="H458" s="513" t="inlineStr">
        <is>
          <t>M2826300445</t>
        </is>
      </c>
      <c r="I458" s="513" t="inlineStr">
        <is>
          <t>FLD MED TECH</t>
        </is>
      </c>
      <c r="J458" s="513" t="inlineStr">
        <is>
          <t>HM3</t>
        </is>
      </c>
      <c r="K458" s="514" t="inlineStr">
        <is>
          <t>L03A</t>
        </is>
      </c>
      <c r="L458" s="513" t="inlineStr">
        <is>
          <t>L03A</t>
        </is>
      </c>
      <c r="M458" s="513" t="inlineStr">
        <is>
          <t>N</t>
        </is>
      </c>
      <c r="N458" s="513" t="inlineStr">
        <is>
          <t>E</t>
        </is>
      </c>
      <c r="O458" s="513" t="inlineStr">
        <is>
          <t>A</t>
        </is>
      </c>
      <c r="P458" s="513" t="inlineStr">
        <is>
          <t>A</t>
        </is>
      </c>
      <c r="Q458" s="515" t="n"/>
      <c r="R458" s="513" t="inlineStr">
        <is>
          <t>U</t>
        </is>
      </c>
      <c r="S458" s="513" t="inlineStr">
        <is>
          <t>C</t>
        </is>
      </c>
      <c r="T458" s="515" t="n"/>
      <c r="U458" s="1761" t="n">
        <v>0</v>
      </c>
      <c r="V458" s="1761" t="n">
        <v>0</v>
      </c>
      <c r="W458" s="1761" t="n">
        <v>0</v>
      </c>
      <c r="X458" s="1761" t="n">
        <v>0</v>
      </c>
      <c r="Y458" s="1761" t="n">
        <v>0</v>
      </c>
      <c r="Z458" s="1761" t="n">
        <v>0</v>
      </c>
      <c r="AA458" s="1761" t="n">
        <v>1</v>
      </c>
      <c r="AB458" s="1761" t="n">
        <v>0</v>
      </c>
      <c r="AC458" s="1761" t="n">
        <v>0</v>
      </c>
      <c r="AD458" s="1761" t="n">
        <v>0</v>
      </c>
      <c r="AE458" s="1761" t="n">
        <v>0</v>
      </c>
      <c r="AF458" s="1761" t="n">
        <v>0</v>
      </c>
      <c r="AG458" s="1761" t="n">
        <v>0</v>
      </c>
      <c r="AH458" s="1761" t="n">
        <v>0</v>
      </c>
      <c r="AI458" s="1761" t="n">
        <v>0</v>
      </c>
      <c r="AJ458" s="1761" t="n">
        <v>0</v>
      </c>
      <c r="AK458" s="1761" t="n">
        <v>0</v>
      </c>
      <c r="AL458" s="1761" t="n">
        <v>0</v>
      </c>
      <c r="AM458" s="1761" t="n">
        <v>0</v>
      </c>
      <c r="AN458" s="513" t="inlineStr">
        <is>
          <t>MT</t>
        </is>
      </c>
      <c r="AO458" s="513" t="inlineStr">
        <is>
          <t>M29491</t>
        </is>
      </c>
      <c r="AP458" s="513" t="inlineStr">
        <is>
          <t>1</t>
        </is>
      </c>
      <c r="AQ458" s="513" t="inlineStr">
        <is>
          <t>A-M510</t>
        </is>
      </c>
      <c r="AR458" s="513" t="inlineStr">
        <is>
          <t>1CV</t>
        </is>
      </c>
      <c r="AS458" s="515" t="n"/>
      <c r="AT458" s="517" t="n"/>
    </row>
    <row r="459" ht="12.75" customHeight="1" s="667">
      <c r="B459" s="709">
        <f>B458+1</f>
        <v/>
      </c>
      <c r="C459" s="701" t="inlineStr">
        <is>
          <t>61073o</t>
        </is>
      </c>
      <c r="D459" s="519" t="n">
        <v>61073</v>
      </c>
      <c r="E459" s="519" t="n"/>
      <c r="F459" s="520">
        <f>LEFT(H459,6)</f>
        <v/>
      </c>
      <c r="G459" s="521" t="inlineStr">
        <is>
          <t>D</t>
        </is>
      </c>
      <c r="H459" s="521" t="inlineStr">
        <is>
          <t>M2826300514</t>
        </is>
      </c>
      <c r="I459" s="521" t="inlineStr">
        <is>
          <t>SHOCK TRAUMA PLATOON 3</t>
        </is>
      </c>
      <c r="J459" s="522" t="n"/>
      <c r="K459" s="522" t="n"/>
      <c r="L459" s="522" t="n"/>
      <c r="M459" s="522" t="n"/>
      <c r="N459" s="522" t="n"/>
      <c r="O459" s="522" t="n"/>
      <c r="P459" s="522" t="n"/>
      <c r="Q459" s="522" t="n"/>
      <c r="R459" s="522" t="n"/>
      <c r="S459" s="522" t="n"/>
      <c r="T459" s="522" t="n"/>
      <c r="U459" s="1762" t="n">
        <v>0</v>
      </c>
      <c r="V459" s="1762" t="n">
        <v>0</v>
      </c>
      <c r="W459" s="1762" t="n">
        <v>0</v>
      </c>
      <c r="X459" s="1762" t="n">
        <v>0</v>
      </c>
      <c r="Y459" s="1762" t="n">
        <v>0</v>
      </c>
      <c r="Z459" s="1762" t="n">
        <v>0</v>
      </c>
      <c r="AA459" s="1762" t="n">
        <v>0</v>
      </c>
      <c r="AB459" s="1762" t="n">
        <v>0</v>
      </c>
      <c r="AC459" s="1762" t="n">
        <v>0</v>
      </c>
      <c r="AD459" s="1762" t="n">
        <v>0</v>
      </c>
      <c r="AE459" s="1762" t="n">
        <v>0</v>
      </c>
      <c r="AF459" s="1762" t="n">
        <v>0</v>
      </c>
      <c r="AG459" s="1762" t="n">
        <v>0</v>
      </c>
      <c r="AH459" s="1762" t="n">
        <v>0</v>
      </c>
      <c r="AI459" s="1762" t="n">
        <v>0</v>
      </c>
      <c r="AJ459" s="1762" t="n">
        <v>0</v>
      </c>
      <c r="AK459" s="1762" t="n">
        <v>0</v>
      </c>
      <c r="AL459" s="1762" t="n">
        <v>0</v>
      </c>
      <c r="AM459" s="1762" t="n">
        <v>0</v>
      </c>
      <c r="AN459" s="522" t="n"/>
      <c r="AO459" s="522" t="n"/>
      <c r="AP459" s="522" t="n"/>
      <c r="AQ459" s="522" t="n"/>
      <c r="AR459" s="522" t="n"/>
      <c r="AS459" s="522" t="n"/>
      <c r="AT459" s="524" t="n"/>
    </row>
    <row r="460" ht="12.75" customHeight="1" s="667">
      <c r="B460" s="709">
        <f>B459+1</f>
        <v/>
      </c>
      <c r="C460" s="701" t="inlineStr">
        <is>
          <t>61073o</t>
        </is>
      </c>
      <c r="D460" s="519" t="n">
        <v>61073</v>
      </c>
      <c r="E460" s="519" t="n"/>
      <c r="F460" s="520">
        <f>LEFT(H460,6)</f>
        <v/>
      </c>
      <c r="G460" s="521" t="inlineStr">
        <is>
          <t>D</t>
        </is>
      </c>
      <c r="H460" s="521" t="inlineStr">
        <is>
          <t>M2826300515</t>
        </is>
      </c>
      <c r="I460" s="521" t="inlineStr">
        <is>
          <t>STABILIZATION SECTION (C)</t>
        </is>
      </c>
      <c r="J460" s="522" t="n"/>
      <c r="K460" s="522" t="n"/>
      <c r="L460" s="522" t="n"/>
      <c r="M460" s="522" t="n"/>
      <c r="N460" s="522" t="n"/>
      <c r="O460" s="522" t="n"/>
      <c r="P460" s="522" t="n"/>
      <c r="Q460" s="522" t="n"/>
      <c r="R460" s="522" t="n"/>
      <c r="S460" s="522" t="n"/>
      <c r="T460" s="522" t="n"/>
      <c r="U460" s="1762" t="n">
        <v>0</v>
      </c>
      <c r="V460" s="1762" t="n">
        <v>0</v>
      </c>
      <c r="W460" s="1762" t="n">
        <v>0</v>
      </c>
      <c r="X460" s="1762" t="n">
        <v>0</v>
      </c>
      <c r="Y460" s="1762" t="n">
        <v>0</v>
      </c>
      <c r="Z460" s="1762" t="n">
        <v>0</v>
      </c>
      <c r="AA460" s="1762" t="n">
        <v>0</v>
      </c>
      <c r="AB460" s="1762" t="n">
        <v>0</v>
      </c>
      <c r="AC460" s="1762" t="n">
        <v>0</v>
      </c>
      <c r="AD460" s="1762" t="n">
        <v>0</v>
      </c>
      <c r="AE460" s="1762" t="n">
        <v>0</v>
      </c>
      <c r="AF460" s="1762" t="n">
        <v>0</v>
      </c>
      <c r="AG460" s="1762" t="n">
        <v>0</v>
      </c>
      <c r="AH460" s="1762" t="n">
        <v>0</v>
      </c>
      <c r="AI460" s="1762" t="n">
        <v>0</v>
      </c>
      <c r="AJ460" s="1762" t="n">
        <v>0</v>
      </c>
      <c r="AK460" s="1762" t="n">
        <v>0</v>
      </c>
      <c r="AL460" s="1762" t="n">
        <v>0</v>
      </c>
      <c r="AM460" s="1762" t="n">
        <v>0</v>
      </c>
      <c r="AN460" s="522" t="n"/>
      <c r="AO460" s="522" t="n"/>
      <c r="AP460" s="522" t="n"/>
      <c r="AQ460" s="522" t="n"/>
      <c r="AR460" s="522" t="n"/>
      <c r="AS460" s="522" t="n"/>
      <c r="AT460" s="524" t="n"/>
    </row>
    <row r="461" ht="12.75" customHeight="1" s="667">
      <c r="B461" s="509">
        <f>B460+1</f>
        <v/>
      </c>
      <c r="C461" s="510" t="inlineStr">
        <is>
          <t>61073o</t>
        </is>
      </c>
      <c r="D461" s="699" t="n">
        <v>61073</v>
      </c>
      <c r="E461" s="511">
        <f>IF(D461="","",IFERROR(VLOOKUP(D461,CCN_Library!$A$4:$B$13,2,FALSE),"NOT IN LIBRARY"))</f>
        <v/>
      </c>
      <c r="F461" s="538">
        <f>LEFT(H461,6)</f>
        <v/>
      </c>
      <c r="G461" s="513" t="inlineStr">
        <is>
          <t>E</t>
        </is>
      </c>
      <c r="H461" s="513" t="inlineStr">
        <is>
          <t>M2826300679</t>
        </is>
      </c>
      <c r="I461" s="513" t="inlineStr">
        <is>
          <t>EMERG MED SPEC</t>
        </is>
      </c>
      <c r="J461" s="513" t="inlineStr">
        <is>
          <t>LCDR</t>
        </is>
      </c>
      <c r="K461" s="514" t="inlineStr">
        <is>
          <t>2100</t>
        </is>
      </c>
      <c r="L461" s="513" t="inlineStr">
        <is>
          <t>2100</t>
        </is>
      </c>
      <c r="M461" s="513" t="inlineStr">
        <is>
          <t>N</t>
        </is>
      </c>
      <c r="N461" s="513" t="inlineStr">
        <is>
          <t>O</t>
        </is>
      </c>
      <c r="O461" s="513" t="inlineStr">
        <is>
          <t>A</t>
        </is>
      </c>
      <c r="P461" s="513" t="inlineStr">
        <is>
          <t>A</t>
        </is>
      </c>
      <c r="Q461" s="515" t="n"/>
      <c r="R461" s="513" t="inlineStr">
        <is>
          <t>U</t>
        </is>
      </c>
      <c r="S461" s="513" t="inlineStr">
        <is>
          <t>P</t>
        </is>
      </c>
      <c r="T461" s="515" t="n"/>
      <c r="U461" s="1761" t="n">
        <v>0</v>
      </c>
      <c r="V461" s="1761" t="n">
        <v>0</v>
      </c>
      <c r="W461" s="1761" t="n">
        <v>0</v>
      </c>
      <c r="X461" s="1761" t="n">
        <v>0</v>
      </c>
      <c r="Y461" s="1761" t="n">
        <v>0</v>
      </c>
      <c r="Z461" s="1761" t="n">
        <v>1</v>
      </c>
      <c r="AA461" s="1761" t="n">
        <v>0</v>
      </c>
      <c r="AB461" s="1761" t="n">
        <v>0</v>
      </c>
      <c r="AC461" s="1761" t="n">
        <v>0</v>
      </c>
      <c r="AD461" s="1761" t="n">
        <v>0</v>
      </c>
      <c r="AE461" s="1761" t="n">
        <v>0</v>
      </c>
      <c r="AF461" s="1761" t="n">
        <v>0</v>
      </c>
      <c r="AG461" s="1761" t="n">
        <v>0</v>
      </c>
      <c r="AH461" s="1761" t="n">
        <v>0</v>
      </c>
      <c r="AI461" s="1761" t="n">
        <v>0</v>
      </c>
      <c r="AJ461" s="1761" t="n">
        <v>0</v>
      </c>
      <c r="AK461" s="1761" t="n">
        <v>0</v>
      </c>
      <c r="AL461" s="1761" t="n">
        <v>0</v>
      </c>
      <c r="AM461" s="1761" t="n">
        <v>0</v>
      </c>
      <c r="AN461" s="513" t="inlineStr">
        <is>
          <t>MT</t>
        </is>
      </c>
      <c r="AO461" s="513" t="inlineStr">
        <is>
          <t>M29494</t>
        </is>
      </c>
      <c r="AP461" s="513" t="inlineStr">
        <is>
          <t>1</t>
        </is>
      </c>
      <c r="AQ461" s="513" t="inlineStr">
        <is>
          <t>A-M510</t>
        </is>
      </c>
      <c r="AR461" s="513" t="inlineStr">
        <is>
          <t>1CV</t>
        </is>
      </c>
      <c r="AS461" s="515" t="n"/>
      <c r="AT461" s="517" t="n"/>
    </row>
    <row r="462" ht="12.75" customHeight="1" s="667">
      <c r="B462" s="509">
        <f>B461+1</f>
        <v/>
      </c>
      <c r="C462" s="510" t="inlineStr">
        <is>
          <t>61073o</t>
        </is>
      </c>
      <c r="D462" s="699" t="n">
        <v>61073</v>
      </c>
      <c r="E462" s="511">
        <f>IF(D462="","",IFERROR(VLOOKUP(D462,CCN_Library!$A$4:$B$13,2,FALSE),"NOT IN LIBRARY"))</f>
        <v/>
      </c>
      <c r="F462" s="538">
        <f>LEFT(H462,6)</f>
        <v/>
      </c>
      <c r="G462" s="513" t="inlineStr">
        <is>
          <t>E</t>
        </is>
      </c>
      <c r="H462" s="513" t="inlineStr">
        <is>
          <t>M2826300680</t>
        </is>
      </c>
      <c r="I462" s="513" t="inlineStr">
        <is>
          <t>EMERG MED SPEC</t>
        </is>
      </c>
      <c r="J462" s="513" t="inlineStr">
        <is>
          <t>LCDR</t>
        </is>
      </c>
      <c r="K462" s="514" t="inlineStr">
        <is>
          <t>2100</t>
        </is>
      </c>
      <c r="L462" s="513" t="inlineStr">
        <is>
          <t>2100</t>
        </is>
      </c>
      <c r="M462" s="513" t="inlineStr">
        <is>
          <t>N</t>
        </is>
      </c>
      <c r="N462" s="513" t="inlineStr">
        <is>
          <t>O</t>
        </is>
      </c>
      <c r="O462" s="513" t="inlineStr">
        <is>
          <t>A</t>
        </is>
      </c>
      <c r="P462" s="513" t="inlineStr">
        <is>
          <t>A</t>
        </is>
      </c>
      <c r="Q462" s="515" t="n"/>
      <c r="R462" s="513" t="inlineStr">
        <is>
          <t>U</t>
        </is>
      </c>
      <c r="S462" s="513" t="inlineStr">
        <is>
          <t>P</t>
        </is>
      </c>
      <c r="T462" s="515" t="n"/>
      <c r="U462" s="1761" t="n">
        <v>0</v>
      </c>
      <c r="V462" s="1761" t="n">
        <v>0</v>
      </c>
      <c r="W462" s="1761" t="n">
        <v>0</v>
      </c>
      <c r="X462" s="1761" t="n">
        <v>0</v>
      </c>
      <c r="Y462" s="1761" t="n">
        <v>0</v>
      </c>
      <c r="Z462" s="1761" t="n">
        <v>1</v>
      </c>
      <c r="AA462" s="1761" t="n">
        <v>0</v>
      </c>
      <c r="AB462" s="1761" t="n">
        <v>0</v>
      </c>
      <c r="AC462" s="1761" t="n">
        <v>0</v>
      </c>
      <c r="AD462" s="1761" t="n">
        <v>0</v>
      </c>
      <c r="AE462" s="1761" t="n">
        <v>0</v>
      </c>
      <c r="AF462" s="1761" t="n">
        <v>0</v>
      </c>
      <c r="AG462" s="1761" t="n">
        <v>0</v>
      </c>
      <c r="AH462" s="1761" t="n">
        <v>0</v>
      </c>
      <c r="AI462" s="1761" t="n">
        <v>0</v>
      </c>
      <c r="AJ462" s="1761" t="n">
        <v>0</v>
      </c>
      <c r="AK462" s="1761" t="n">
        <v>0</v>
      </c>
      <c r="AL462" s="1761" t="n">
        <v>0</v>
      </c>
      <c r="AM462" s="1761" t="n">
        <v>0</v>
      </c>
      <c r="AN462" s="515" t="n"/>
      <c r="AO462" s="515" t="n"/>
      <c r="AP462" s="513" t="inlineStr">
        <is>
          <t>1</t>
        </is>
      </c>
      <c r="AQ462" s="513" t="inlineStr">
        <is>
          <t>A-M510</t>
        </is>
      </c>
      <c r="AR462" s="513" t="inlineStr">
        <is>
          <t>1CP</t>
        </is>
      </c>
      <c r="AS462" s="515" t="n"/>
      <c r="AT462" s="525" t="n"/>
    </row>
    <row r="463" ht="12.75" customHeight="1" s="667">
      <c r="B463" s="509">
        <f>B462+1</f>
        <v/>
      </c>
      <c r="C463" s="510" t="inlineStr">
        <is>
          <t>61073o</t>
        </is>
      </c>
      <c r="D463" s="699" t="n">
        <v>61073</v>
      </c>
      <c r="E463" s="511">
        <f>IF(D463="","",IFERROR(VLOOKUP(D463,CCN_Library!$A$4:$B$13,2,FALSE),"NOT IN LIBRARY"))</f>
        <v/>
      </c>
      <c r="F463" s="538">
        <f>LEFT(H463,6)</f>
        <v/>
      </c>
      <c r="G463" s="513" t="inlineStr">
        <is>
          <t>E</t>
        </is>
      </c>
      <c r="H463" s="513" t="inlineStr">
        <is>
          <t>M2826300681</t>
        </is>
      </c>
      <c r="I463" s="513" t="inlineStr">
        <is>
          <t>PHYSICIAN ASST</t>
        </is>
      </c>
      <c r="J463" s="513" t="inlineStr">
        <is>
          <t>LT</t>
        </is>
      </c>
      <c r="K463" s="514" t="inlineStr">
        <is>
          <t>2300</t>
        </is>
      </c>
      <c r="L463" s="513" t="inlineStr">
        <is>
          <t>2300</t>
        </is>
      </c>
      <c r="M463" s="513" t="inlineStr">
        <is>
          <t>N</t>
        </is>
      </c>
      <c r="N463" s="513" t="inlineStr">
        <is>
          <t>O</t>
        </is>
      </c>
      <c r="O463" s="513" t="inlineStr">
        <is>
          <t>A</t>
        </is>
      </c>
      <c r="P463" s="513" t="inlineStr">
        <is>
          <t>A</t>
        </is>
      </c>
      <c r="Q463" s="515" t="n"/>
      <c r="R463" s="513" t="inlineStr">
        <is>
          <t>U</t>
        </is>
      </c>
      <c r="S463" s="513" t="inlineStr">
        <is>
          <t>P</t>
        </is>
      </c>
      <c r="T463" s="515" t="n"/>
      <c r="U463" s="1761" t="n">
        <v>0</v>
      </c>
      <c r="V463" s="1761" t="n">
        <v>0</v>
      </c>
      <c r="W463" s="1761" t="n">
        <v>0</v>
      </c>
      <c r="X463" s="1761" t="n">
        <v>0</v>
      </c>
      <c r="Y463" s="1761" t="n">
        <v>0</v>
      </c>
      <c r="Z463" s="1761" t="n">
        <v>1</v>
      </c>
      <c r="AA463" s="1761" t="n">
        <v>0</v>
      </c>
      <c r="AB463" s="1761" t="n">
        <v>0</v>
      </c>
      <c r="AC463" s="1761" t="n">
        <v>0</v>
      </c>
      <c r="AD463" s="1761" t="n">
        <v>0</v>
      </c>
      <c r="AE463" s="1761" t="n">
        <v>0</v>
      </c>
      <c r="AF463" s="1761" t="n">
        <v>0</v>
      </c>
      <c r="AG463" s="1761" t="n">
        <v>0</v>
      </c>
      <c r="AH463" s="1761" t="n">
        <v>0</v>
      </c>
      <c r="AI463" s="1761" t="n">
        <v>0</v>
      </c>
      <c r="AJ463" s="1761" t="n">
        <v>0</v>
      </c>
      <c r="AK463" s="1761" t="n">
        <v>0</v>
      </c>
      <c r="AL463" s="1761" t="n">
        <v>0</v>
      </c>
      <c r="AM463" s="1761" t="n">
        <v>0</v>
      </c>
      <c r="AN463" s="515" t="n"/>
      <c r="AO463" s="515" t="n"/>
      <c r="AP463" s="513" t="inlineStr">
        <is>
          <t>1</t>
        </is>
      </c>
      <c r="AQ463" s="513" t="inlineStr">
        <is>
          <t>A-M510</t>
        </is>
      </c>
      <c r="AR463" s="513" t="inlineStr">
        <is>
          <t>1CP</t>
        </is>
      </c>
      <c r="AS463" s="515" t="n"/>
      <c r="AT463" s="525" t="n"/>
    </row>
    <row r="464" ht="12.75" customHeight="1" s="667">
      <c r="B464" s="509">
        <f>B463+1</f>
        <v/>
      </c>
      <c r="C464" s="510" t="inlineStr">
        <is>
          <t>61073o</t>
        </is>
      </c>
      <c r="D464" s="699" t="n">
        <v>61073</v>
      </c>
      <c r="E464" s="511">
        <f>IF(D464="","",IFERROR(VLOOKUP(D464,CCN_Library!$A$4:$B$13,2,FALSE),"NOT IN LIBRARY"))</f>
        <v/>
      </c>
      <c r="F464" s="538">
        <f>LEFT(H464,6)</f>
        <v/>
      </c>
      <c r="G464" s="513" t="inlineStr">
        <is>
          <t>E</t>
        </is>
      </c>
      <c r="H464" s="513" t="inlineStr">
        <is>
          <t>M2826300682</t>
        </is>
      </c>
      <c r="I464" s="513" t="inlineStr">
        <is>
          <t>SURFACE IDC</t>
        </is>
      </c>
      <c r="J464" s="513" t="inlineStr">
        <is>
          <t>HMC</t>
        </is>
      </c>
      <c r="K464" s="514" t="inlineStr">
        <is>
          <t>L10A</t>
        </is>
      </c>
      <c r="L464" s="513" t="inlineStr">
        <is>
          <t>L03A</t>
        </is>
      </c>
      <c r="M464" s="513" t="inlineStr">
        <is>
          <t>N</t>
        </is>
      </c>
      <c r="N464" s="513" t="inlineStr">
        <is>
          <t>E</t>
        </is>
      </c>
      <c r="O464" s="513" t="inlineStr">
        <is>
          <t>A</t>
        </is>
      </c>
      <c r="P464" s="513" t="inlineStr">
        <is>
          <t>A</t>
        </is>
      </c>
      <c r="Q464" s="515" t="n"/>
      <c r="R464" s="513" t="inlineStr">
        <is>
          <t>U</t>
        </is>
      </c>
      <c r="S464" s="513" t="inlineStr">
        <is>
          <t>P</t>
        </is>
      </c>
      <c r="T464" s="515" t="n"/>
      <c r="U464" s="1761" t="n">
        <v>0</v>
      </c>
      <c r="V464" s="1761" t="n">
        <v>0</v>
      </c>
      <c r="W464" s="1761" t="n">
        <v>0</v>
      </c>
      <c r="X464" s="1761" t="n">
        <v>0</v>
      </c>
      <c r="Y464" s="1761" t="n">
        <v>0</v>
      </c>
      <c r="Z464" s="1761" t="n">
        <v>0</v>
      </c>
      <c r="AA464" s="1761" t="n">
        <v>1</v>
      </c>
      <c r="AB464" s="1761" t="n">
        <v>0</v>
      </c>
      <c r="AC464" s="1761" t="n">
        <v>0</v>
      </c>
      <c r="AD464" s="1761" t="n">
        <v>0</v>
      </c>
      <c r="AE464" s="1761" t="n">
        <v>0</v>
      </c>
      <c r="AF464" s="1761" t="n">
        <v>0</v>
      </c>
      <c r="AG464" s="1761" t="n">
        <v>0</v>
      </c>
      <c r="AH464" s="1761" t="n">
        <v>0</v>
      </c>
      <c r="AI464" s="1761" t="n">
        <v>0</v>
      </c>
      <c r="AJ464" s="1761" t="n">
        <v>0</v>
      </c>
      <c r="AK464" s="1761" t="n">
        <v>0</v>
      </c>
      <c r="AL464" s="1761" t="n">
        <v>0</v>
      </c>
      <c r="AM464" s="1761" t="n">
        <v>0</v>
      </c>
      <c r="AN464" s="515" t="n"/>
      <c r="AO464" s="515" t="n"/>
      <c r="AP464" s="513" t="inlineStr">
        <is>
          <t>1</t>
        </is>
      </c>
      <c r="AQ464" s="513" t="inlineStr">
        <is>
          <t>A-M510</t>
        </is>
      </c>
      <c r="AR464" s="513" t="inlineStr">
        <is>
          <t>1CP</t>
        </is>
      </c>
      <c r="AS464" s="515" t="n"/>
      <c r="AT464" s="517" t="n"/>
    </row>
    <row r="465" ht="12.75" customHeight="1" s="667">
      <c r="B465" s="509">
        <f>B464+1</f>
        <v/>
      </c>
      <c r="C465" s="510" t="inlineStr">
        <is>
          <t>61073c</t>
        </is>
      </c>
      <c r="D465" s="699" t="n">
        <v>61073</v>
      </c>
      <c r="E465" s="511">
        <f>IF(D465="","",IFERROR(VLOOKUP(D465,CCN_Library!$A$4:$B$13,2,FALSE),"NOT IN LIBRARY"))</f>
        <v/>
      </c>
      <c r="F465" s="538">
        <f>LEFT(H465,6)</f>
        <v/>
      </c>
      <c r="G465" s="513" t="inlineStr">
        <is>
          <t>E</t>
        </is>
      </c>
      <c r="H465" s="513" t="inlineStr">
        <is>
          <t>M2826300520</t>
        </is>
      </c>
      <c r="I465" s="513" t="inlineStr">
        <is>
          <t>FLD MED TECH</t>
        </is>
      </c>
      <c r="J465" s="513" t="inlineStr">
        <is>
          <t>HM2</t>
        </is>
      </c>
      <c r="K465" s="514" t="inlineStr">
        <is>
          <t>L03A</t>
        </is>
      </c>
      <c r="L465" s="513" t="inlineStr">
        <is>
          <t>L03A</t>
        </is>
      </c>
      <c r="M465" s="513" t="inlineStr">
        <is>
          <t>N</t>
        </is>
      </c>
      <c r="N465" s="513" t="inlineStr">
        <is>
          <t>E</t>
        </is>
      </c>
      <c r="O465" s="513" t="inlineStr">
        <is>
          <t>A</t>
        </is>
      </c>
      <c r="P465" s="513" t="inlineStr">
        <is>
          <t>A</t>
        </is>
      </c>
      <c r="Q465" s="515" t="n"/>
      <c r="R465" s="513" t="inlineStr">
        <is>
          <t>U</t>
        </is>
      </c>
      <c r="S465" s="513" t="inlineStr">
        <is>
          <t>C</t>
        </is>
      </c>
      <c r="T465" s="515" t="n"/>
      <c r="U465" s="1761" t="n">
        <v>0</v>
      </c>
      <c r="V465" s="1761" t="n">
        <v>0</v>
      </c>
      <c r="W465" s="1761" t="n">
        <v>0</v>
      </c>
      <c r="X465" s="1761" t="n">
        <v>0</v>
      </c>
      <c r="Y465" s="1761" t="n">
        <v>0</v>
      </c>
      <c r="Z465" s="1761" t="n">
        <v>0</v>
      </c>
      <c r="AA465" s="1761" t="n">
        <v>1</v>
      </c>
      <c r="AB465" s="1761" t="n">
        <v>0</v>
      </c>
      <c r="AC465" s="1761" t="n">
        <v>0</v>
      </c>
      <c r="AD465" s="1761" t="n">
        <v>0</v>
      </c>
      <c r="AE465" s="1761" t="n">
        <v>0</v>
      </c>
      <c r="AF465" s="1761" t="n">
        <v>0</v>
      </c>
      <c r="AG465" s="1761" t="n">
        <v>0</v>
      </c>
      <c r="AH465" s="1761" t="n">
        <v>0</v>
      </c>
      <c r="AI465" s="1761" t="n">
        <v>0</v>
      </c>
      <c r="AJ465" s="1761" t="n">
        <v>0</v>
      </c>
      <c r="AK465" s="1761" t="n">
        <v>0</v>
      </c>
      <c r="AL465" s="1761" t="n">
        <v>0</v>
      </c>
      <c r="AM465" s="1761" t="n">
        <v>0</v>
      </c>
      <c r="AN465" s="515" t="n"/>
      <c r="AO465" s="515" t="n"/>
      <c r="AP465" s="513" t="inlineStr">
        <is>
          <t>1</t>
        </is>
      </c>
      <c r="AQ465" s="513" t="inlineStr">
        <is>
          <t>A-M510</t>
        </is>
      </c>
      <c r="AR465" s="513" t="inlineStr">
        <is>
          <t>1CP</t>
        </is>
      </c>
      <c r="AS465" s="515" t="n"/>
      <c r="AT465" s="517" t="n"/>
    </row>
    <row r="466" ht="12.75" customHeight="1" s="667">
      <c r="B466" s="509">
        <f>B465+1</f>
        <v/>
      </c>
      <c r="C466" s="510" t="inlineStr">
        <is>
          <t>61073c</t>
        </is>
      </c>
      <c r="D466" s="699" t="n">
        <v>61073</v>
      </c>
      <c r="E466" s="511">
        <f>IF(D466="","",IFERROR(VLOOKUP(D466,CCN_Library!$A$4:$B$13,2,FALSE),"NOT IN LIBRARY"))</f>
        <v/>
      </c>
      <c r="F466" s="538">
        <f>LEFT(H466,6)</f>
        <v/>
      </c>
      <c r="G466" s="513" t="inlineStr">
        <is>
          <t>E</t>
        </is>
      </c>
      <c r="H466" s="513" t="inlineStr">
        <is>
          <t>M2826300683</t>
        </is>
      </c>
      <c r="I466" s="513" t="inlineStr">
        <is>
          <t>FLD MED TECH</t>
        </is>
      </c>
      <c r="J466" s="513" t="inlineStr">
        <is>
          <t>HM2</t>
        </is>
      </c>
      <c r="K466" s="514" t="inlineStr">
        <is>
          <t>L03A</t>
        </is>
      </c>
      <c r="L466" s="513" t="inlineStr">
        <is>
          <t>L03A</t>
        </is>
      </c>
      <c r="M466" s="513" t="inlineStr">
        <is>
          <t>N</t>
        </is>
      </c>
      <c r="N466" s="513" t="inlineStr">
        <is>
          <t>E</t>
        </is>
      </c>
      <c r="O466" s="513" t="inlineStr">
        <is>
          <t>A</t>
        </is>
      </c>
      <c r="P466" s="513" t="inlineStr">
        <is>
          <t>A</t>
        </is>
      </c>
      <c r="Q466" s="515" t="n"/>
      <c r="R466" s="513" t="inlineStr">
        <is>
          <t>U</t>
        </is>
      </c>
      <c r="S466" s="513" t="inlineStr">
        <is>
          <t>C</t>
        </is>
      </c>
      <c r="T466" s="515" t="n"/>
      <c r="U466" s="1761" t="n">
        <v>0</v>
      </c>
      <c r="V466" s="1761" t="n">
        <v>0</v>
      </c>
      <c r="W466" s="1761" t="n">
        <v>0</v>
      </c>
      <c r="X466" s="1761" t="n">
        <v>0</v>
      </c>
      <c r="Y466" s="1761" t="n">
        <v>0</v>
      </c>
      <c r="Z466" s="1761" t="n">
        <v>0</v>
      </c>
      <c r="AA466" s="1761" t="n">
        <v>1</v>
      </c>
      <c r="AB466" s="1761" t="n">
        <v>0</v>
      </c>
      <c r="AC466" s="1761" t="n">
        <v>0</v>
      </c>
      <c r="AD466" s="1761" t="n">
        <v>0</v>
      </c>
      <c r="AE466" s="1761" t="n">
        <v>0</v>
      </c>
      <c r="AF466" s="1761" t="n">
        <v>0</v>
      </c>
      <c r="AG466" s="1761" t="n">
        <v>0</v>
      </c>
      <c r="AH466" s="1761" t="n">
        <v>0</v>
      </c>
      <c r="AI466" s="1761" t="n">
        <v>0</v>
      </c>
      <c r="AJ466" s="1761" t="n">
        <v>0</v>
      </c>
      <c r="AK466" s="1761" t="n">
        <v>0</v>
      </c>
      <c r="AL466" s="1761" t="n">
        <v>0</v>
      </c>
      <c r="AM466" s="1761" t="n">
        <v>0</v>
      </c>
      <c r="AN466" s="515" t="n"/>
      <c r="AO466" s="515" t="n"/>
      <c r="AP466" s="513" t="inlineStr">
        <is>
          <t>1</t>
        </is>
      </c>
      <c r="AQ466" s="513" t="inlineStr">
        <is>
          <t>A-M510</t>
        </is>
      </c>
      <c r="AR466" s="513" t="inlineStr">
        <is>
          <t>1CP</t>
        </is>
      </c>
      <c r="AS466" s="515" t="n"/>
      <c r="AT466" s="517" t="n"/>
    </row>
    <row r="467" ht="12.75" customHeight="1" s="667">
      <c r="B467" s="509">
        <f>B466+1</f>
        <v/>
      </c>
      <c r="C467" s="510" t="inlineStr">
        <is>
          <t>61073c</t>
        </is>
      </c>
      <c r="D467" s="699" t="n">
        <v>61073</v>
      </c>
      <c r="E467" s="511">
        <f>IF(D467="","",IFERROR(VLOOKUP(D467,CCN_Library!$A$4:$B$13,2,FALSE),"NOT IN LIBRARY"))</f>
        <v/>
      </c>
      <c r="F467" s="538">
        <f>LEFT(H467,6)</f>
        <v/>
      </c>
      <c r="G467" s="513" t="inlineStr">
        <is>
          <t>E</t>
        </is>
      </c>
      <c r="H467" s="513" t="inlineStr">
        <is>
          <t>M2826300684</t>
        </is>
      </c>
      <c r="I467" s="513" t="inlineStr">
        <is>
          <t>FLD MED TECH</t>
        </is>
      </c>
      <c r="J467" s="513" t="inlineStr">
        <is>
          <t>HM2</t>
        </is>
      </c>
      <c r="K467" s="514" t="inlineStr">
        <is>
          <t>L03A</t>
        </is>
      </c>
      <c r="L467" s="513" t="inlineStr">
        <is>
          <t>L03A</t>
        </is>
      </c>
      <c r="M467" s="513" t="inlineStr">
        <is>
          <t>N</t>
        </is>
      </c>
      <c r="N467" s="513" t="inlineStr">
        <is>
          <t>E</t>
        </is>
      </c>
      <c r="O467" s="513" t="inlineStr">
        <is>
          <t>A</t>
        </is>
      </c>
      <c r="P467" s="513" t="inlineStr">
        <is>
          <t>A</t>
        </is>
      </c>
      <c r="Q467" s="515" t="n"/>
      <c r="R467" s="513" t="inlineStr">
        <is>
          <t>U</t>
        </is>
      </c>
      <c r="S467" s="513" t="inlineStr">
        <is>
          <t>C</t>
        </is>
      </c>
      <c r="T467" s="515" t="n"/>
      <c r="U467" s="1761" t="n">
        <v>0</v>
      </c>
      <c r="V467" s="1761" t="n">
        <v>0</v>
      </c>
      <c r="W467" s="1761" t="n">
        <v>0</v>
      </c>
      <c r="X467" s="1761" t="n">
        <v>0</v>
      </c>
      <c r="Y467" s="1761" t="n">
        <v>0</v>
      </c>
      <c r="Z467" s="1761" t="n">
        <v>0</v>
      </c>
      <c r="AA467" s="1761" t="n">
        <v>1</v>
      </c>
      <c r="AB467" s="1761" t="n">
        <v>0</v>
      </c>
      <c r="AC467" s="1761" t="n">
        <v>0</v>
      </c>
      <c r="AD467" s="1761" t="n">
        <v>0</v>
      </c>
      <c r="AE467" s="1761" t="n">
        <v>0</v>
      </c>
      <c r="AF467" s="1761" t="n">
        <v>0</v>
      </c>
      <c r="AG467" s="1761" t="n">
        <v>0</v>
      </c>
      <c r="AH467" s="1761" t="n">
        <v>0</v>
      </c>
      <c r="AI467" s="1761" t="n">
        <v>0</v>
      </c>
      <c r="AJ467" s="1761" t="n">
        <v>0</v>
      </c>
      <c r="AK467" s="1761" t="n">
        <v>0</v>
      </c>
      <c r="AL467" s="1761" t="n">
        <v>0</v>
      </c>
      <c r="AM467" s="1761" t="n">
        <v>0</v>
      </c>
      <c r="AN467" s="515" t="n"/>
      <c r="AO467" s="515" t="n"/>
      <c r="AP467" s="513" t="inlineStr">
        <is>
          <t>1</t>
        </is>
      </c>
      <c r="AQ467" s="513" t="inlineStr">
        <is>
          <t>A-M510</t>
        </is>
      </c>
      <c r="AR467" s="513" t="inlineStr">
        <is>
          <t>1CP</t>
        </is>
      </c>
      <c r="AS467" s="515" t="n"/>
      <c r="AT467" s="517" t="n"/>
    </row>
    <row r="468" ht="12.75" customHeight="1" s="667">
      <c r="B468" s="509">
        <f>B467+1</f>
        <v/>
      </c>
      <c r="C468" s="510" t="inlineStr">
        <is>
          <t>61073c</t>
        </is>
      </c>
      <c r="D468" s="699" t="n">
        <v>61073</v>
      </c>
      <c r="E468" s="511">
        <f>IF(D468="","",IFERROR(VLOOKUP(D468,CCN_Library!$A$4:$B$13,2,FALSE),"NOT IN LIBRARY"))</f>
        <v/>
      </c>
      <c r="F468" s="538">
        <f>LEFT(H468,6)</f>
        <v/>
      </c>
      <c r="G468" s="513" t="inlineStr">
        <is>
          <t>E</t>
        </is>
      </c>
      <c r="H468" s="513" t="inlineStr">
        <is>
          <t>M2826300523</t>
        </is>
      </c>
      <c r="I468" s="513" t="inlineStr">
        <is>
          <t>FLD MED TECH</t>
        </is>
      </c>
      <c r="J468" s="513" t="inlineStr">
        <is>
          <t>HM3</t>
        </is>
      </c>
      <c r="K468" s="514" t="inlineStr">
        <is>
          <t>L03A</t>
        </is>
      </c>
      <c r="L468" s="513" t="inlineStr">
        <is>
          <t>L03A</t>
        </is>
      </c>
      <c r="M468" s="513" t="inlineStr">
        <is>
          <t>N</t>
        </is>
      </c>
      <c r="N468" s="513" t="inlineStr">
        <is>
          <t>E</t>
        </is>
      </c>
      <c r="O468" s="513" t="inlineStr">
        <is>
          <t>A</t>
        </is>
      </c>
      <c r="P468" s="513" t="inlineStr">
        <is>
          <t>A</t>
        </is>
      </c>
      <c r="Q468" s="515" t="n"/>
      <c r="R468" s="513" t="inlineStr">
        <is>
          <t>U</t>
        </is>
      </c>
      <c r="S468" s="513" t="inlineStr">
        <is>
          <t>C</t>
        </is>
      </c>
      <c r="T468" s="515" t="n"/>
      <c r="U468" s="1761" t="n">
        <v>0</v>
      </c>
      <c r="V468" s="1761" t="n">
        <v>0</v>
      </c>
      <c r="W468" s="1761" t="n">
        <v>0</v>
      </c>
      <c r="X468" s="1761" t="n">
        <v>0</v>
      </c>
      <c r="Y468" s="1761" t="n">
        <v>0</v>
      </c>
      <c r="Z468" s="1761" t="n">
        <v>0</v>
      </c>
      <c r="AA468" s="1761" t="n">
        <v>1</v>
      </c>
      <c r="AB468" s="1761" t="n">
        <v>0</v>
      </c>
      <c r="AC468" s="1761" t="n">
        <v>0</v>
      </c>
      <c r="AD468" s="1761" t="n">
        <v>0</v>
      </c>
      <c r="AE468" s="1761" t="n">
        <v>0</v>
      </c>
      <c r="AF468" s="1761" t="n">
        <v>0</v>
      </c>
      <c r="AG468" s="1761" t="n">
        <v>0</v>
      </c>
      <c r="AH468" s="1761" t="n">
        <v>0</v>
      </c>
      <c r="AI468" s="1761" t="n">
        <v>0</v>
      </c>
      <c r="AJ468" s="1761" t="n">
        <v>0</v>
      </c>
      <c r="AK468" s="1761" t="n">
        <v>0</v>
      </c>
      <c r="AL468" s="1761" t="n">
        <v>0</v>
      </c>
      <c r="AM468" s="1761" t="n">
        <v>0</v>
      </c>
      <c r="AN468" s="515" t="n"/>
      <c r="AO468" s="515" t="n"/>
      <c r="AP468" s="513" t="inlineStr">
        <is>
          <t>1</t>
        </is>
      </c>
      <c r="AQ468" s="513" t="inlineStr">
        <is>
          <t>A-M510</t>
        </is>
      </c>
      <c r="AR468" s="513" t="inlineStr">
        <is>
          <t>1CP</t>
        </is>
      </c>
      <c r="AS468" s="515" t="n"/>
      <c r="AT468" s="517" t="n"/>
    </row>
    <row r="469" ht="12.75" customHeight="1" s="667">
      <c r="B469" s="509">
        <f>B468+1</f>
        <v/>
      </c>
      <c r="C469" s="510" t="inlineStr">
        <is>
          <t>61073c</t>
        </is>
      </c>
      <c r="D469" s="699" t="n">
        <v>61073</v>
      </c>
      <c r="E469" s="511">
        <f>IF(D469="","",IFERROR(VLOOKUP(D469,CCN_Library!$A$4:$B$13,2,FALSE),"NOT IN LIBRARY"))</f>
        <v/>
      </c>
      <c r="F469" s="538">
        <f>LEFT(H469,6)</f>
        <v/>
      </c>
      <c r="G469" s="513" t="inlineStr">
        <is>
          <t>E</t>
        </is>
      </c>
      <c r="H469" s="513" t="inlineStr">
        <is>
          <t>M2826300524</t>
        </is>
      </c>
      <c r="I469" s="513" t="inlineStr">
        <is>
          <t>FLD MED TECH</t>
        </is>
      </c>
      <c r="J469" s="513" t="inlineStr">
        <is>
          <t>HM3</t>
        </is>
      </c>
      <c r="K469" s="514" t="inlineStr">
        <is>
          <t>L03A</t>
        </is>
      </c>
      <c r="L469" s="513" t="inlineStr">
        <is>
          <t>L03A</t>
        </is>
      </c>
      <c r="M469" s="513" t="inlineStr">
        <is>
          <t>N</t>
        </is>
      </c>
      <c r="N469" s="513" t="inlineStr">
        <is>
          <t>E</t>
        </is>
      </c>
      <c r="O469" s="513" t="inlineStr">
        <is>
          <t>A</t>
        </is>
      </c>
      <c r="P469" s="513" t="inlineStr">
        <is>
          <t>A</t>
        </is>
      </c>
      <c r="Q469" s="515" t="n"/>
      <c r="R469" s="513" t="inlineStr">
        <is>
          <t>U</t>
        </is>
      </c>
      <c r="S469" s="513" t="inlineStr">
        <is>
          <t>C</t>
        </is>
      </c>
      <c r="T469" s="515" t="n"/>
      <c r="U469" s="1761" t="n">
        <v>0</v>
      </c>
      <c r="V469" s="1761" t="n">
        <v>0</v>
      </c>
      <c r="W469" s="1761" t="n">
        <v>0</v>
      </c>
      <c r="X469" s="1761" t="n">
        <v>0</v>
      </c>
      <c r="Y469" s="1761" t="n">
        <v>0</v>
      </c>
      <c r="Z469" s="1761" t="n">
        <v>0</v>
      </c>
      <c r="AA469" s="1761" t="n">
        <v>1</v>
      </c>
      <c r="AB469" s="1761" t="n">
        <v>0</v>
      </c>
      <c r="AC469" s="1761" t="n">
        <v>0</v>
      </c>
      <c r="AD469" s="1761" t="n">
        <v>0</v>
      </c>
      <c r="AE469" s="1761" t="n">
        <v>0</v>
      </c>
      <c r="AF469" s="1761" t="n">
        <v>0</v>
      </c>
      <c r="AG469" s="1761" t="n">
        <v>0</v>
      </c>
      <c r="AH469" s="1761" t="n">
        <v>0</v>
      </c>
      <c r="AI469" s="1761" t="n">
        <v>0</v>
      </c>
      <c r="AJ469" s="1761" t="n">
        <v>0</v>
      </c>
      <c r="AK469" s="1761" t="n">
        <v>0</v>
      </c>
      <c r="AL469" s="1761" t="n">
        <v>0</v>
      </c>
      <c r="AM469" s="1761" t="n">
        <v>0</v>
      </c>
      <c r="AN469" s="515" t="n"/>
      <c r="AO469" s="515" t="n"/>
      <c r="AP469" s="513" t="inlineStr">
        <is>
          <t>1</t>
        </is>
      </c>
      <c r="AQ469" s="513" t="inlineStr">
        <is>
          <t>A-M510</t>
        </is>
      </c>
      <c r="AR469" s="513" t="inlineStr">
        <is>
          <t>1CP</t>
        </is>
      </c>
      <c r="AS469" s="515" t="n"/>
      <c r="AT469" s="525" t="n"/>
    </row>
    <row r="470" ht="12.75" customHeight="1" s="667">
      <c r="B470" s="509">
        <f>B469+1</f>
        <v/>
      </c>
      <c r="C470" s="510" t="inlineStr">
        <is>
          <t>61073c</t>
        </is>
      </c>
      <c r="D470" s="699" t="n">
        <v>61073</v>
      </c>
      <c r="E470" s="511">
        <f>IF(D470="","",IFERROR(VLOOKUP(D470,CCN_Library!$A$4:$B$13,2,FALSE),"NOT IN LIBRARY"))</f>
        <v/>
      </c>
      <c r="F470" s="538">
        <f>LEFT(H470,6)</f>
        <v/>
      </c>
      <c r="G470" s="513" t="inlineStr">
        <is>
          <t>E</t>
        </is>
      </c>
      <c r="H470" s="513" t="inlineStr">
        <is>
          <t>M2826300525</t>
        </is>
      </c>
      <c r="I470" s="513" t="inlineStr">
        <is>
          <t>FLD MED TECH</t>
        </is>
      </c>
      <c r="J470" s="513" t="inlineStr">
        <is>
          <t>HM3</t>
        </is>
      </c>
      <c r="K470" s="514" t="inlineStr">
        <is>
          <t>L03A</t>
        </is>
      </c>
      <c r="L470" s="513" t="inlineStr">
        <is>
          <t>L03A</t>
        </is>
      </c>
      <c r="M470" s="513" t="inlineStr">
        <is>
          <t>N</t>
        </is>
      </c>
      <c r="N470" s="513" t="inlineStr">
        <is>
          <t>E</t>
        </is>
      </c>
      <c r="O470" s="513" t="inlineStr">
        <is>
          <t>A</t>
        </is>
      </c>
      <c r="P470" s="513" t="inlineStr">
        <is>
          <t>A</t>
        </is>
      </c>
      <c r="Q470" s="515" t="n"/>
      <c r="R470" s="513" t="inlineStr">
        <is>
          <t>U</t>
        </is>
      </c>
      <c r="S470" s="513" t="inlineStr">
        <is>
          <t>C</t>
        </is>
      </c>
      <c r="T470" s="515" t="n"/>
      <c r="U470" s="1761" t="n">
        <v>0</v>
      </c>
      <c r="V470" s="1761" t="n">
        <v>0</v>
      </c>
      <c r="W470" s="1761" t="n">
        <v>0</v>
      </c>
      <c r="X470" s="1761" t="n">
        <v>0</v>
      </c>
      <c r="Y470" s="1761" t="n">
        <v>0</v>
      </c>
      <c r="Z470" s="1761" t="n">
        <v>0</v>
      </c>
      <c r="AA470" s="1761" t="n">
        <v>1</v>
      </c>
      <c r="AB470" s="1761" t="n">
        <v>0</v>
      </c>
      <c r="AC470" s="1761" t="n">
        <v>0</v>
      </c>
      <c r="AD470" s="1761" t="n">
        <v>0</v>
      </c>
      <c r="AE470" s="1761" t="n">
        <v>0</v>
      </c>
      <c r="AF470" s="1761" t="n">
        <v>0</v>
      </c>
      <c r="AG470" s="1761" t="n">
        <v>0</v>
      </c>
      <c r="AH470" s="1761" t="n">
        <v>0</v>
      </c>
      <c r="AI470" s="1761" t="n">
        <v>0</v>
      </c>
      <c r="AJ470" s="1761" t="n">
        <v>0</v>
      </c>
      <c r="AK470" s="1761" t="n">
        <v>0</v>
      </c>
      <c r="AL470" s="1761" t="n">
        <v>0</v>
      </c>
      <c r="AM470" s="1761" t="n">
        <v>0</v>
      </c>
      <c r="AN470" s="515" t="n"/>
      <c r="AO470" s="515" t="n"/>
      <c r="AP470" s="513" t="inlineStr">
        <is>
          <t>1</t>
        </is>
      </c>
      <c r="AQ470" s="513" t="inlineStr">
        <is>
          <t>A-M510</t>
        </is>
      </c>
      <c r="AR470" s="513" t="inlineStr">
        <is>
          <t>1CP</t>
        </is>
      </c>
      <c r="AS470" s="515" t="n"/>
      <c r="AT470" s="517" t="n"/>
    </row>
    <row r="471" ht="12.75" customHeight="1" s="667">
      <c r="B471" s="709">
        <f>B470+1</f>
        <v/>
      </c>
      <c r="C471" s="701" t="inlineStr">
        <is>
          <t>61073o</t>
        </is>
      </c>
      <c r="D471" s="519" t="n">
        <v>61073</v>
      </c>
      <c r="E471" s="519" t="n"/>
      <c r="F471" s="520">
        <f>LEFT(H471,6)</f>
        <v/>
      </c>
      <c r="G471" s="521" t="inlineStr">
        <is>
          <t>D</t>
        </is>
      </c>
      <c r="H471" s="521" t="inlineStr">
        <is>
          <t>M2826300526</t>
        </is>
      </c>
      <c r="I471" s="521" t="inlineStr">
        <is>
          <t>COLLECTING/EVAC SECTION (C)</t>
        </is>
      </c>
      <c r="J471" s="522" t="n"/>
      <c r="K471" s="522" t="n"/>
      <c r="L471" s="522" t="n"/>
      <c r="M471" s="522" t="n"/>
      <c r="N471" s="522" t="n"/>
      <c r="O471" s="522" t="n"/>
      <c r="P471" s="522" t="n"/>
      <c r="Q471" s="522" t="n"/>
      <c r="R471" s="522" t="n"/>
      <c r="S471" s="522" t="n"/>
      <c r="T471" s="522" t="n"/>
      <c r="U471" s="1762" t="n">
        <v>0</v>
      </c>
      <c r="V471" s="1762" t="n">
        <v>0</v>
      </c>
      <c r="W471" s="1762" t="n">
        <v>0</v>
      </c>
      <c r="X471" s="1762" t="n">
        <v>0</v>
      </c>
      <c r="Y471" s="1762" t="n">
        <v>0</v>
      </c>
      <c r="Z471" s="1762" t="n">
        <v>0</v>
      </c>
      <c r="AA471" s="1762" t="n">
        <v>0</v>
      </c>
      <c r="AB471" s="1762" t="n">
        <v>0</v>
      </c>
      <c r="AC471" s="1762" t="n">
        <v>0</v>
      </c>
      <c r="AD471" s="1762" t="n">
        <v>0</v>
      </c>
      <c r="AE471" s="1762" t="n">
        <v>0</v>
      </c>
      <c r="AF471" s="1762" t="n">
        <v>0</v>
      </c>
      <c r="AG471" s="1762" t="n">
        <v>0</v>
      </c>
      <c r="AH471" s="1762" t="n">
        <v>0</v>
      </c>
      <c r="AI471" s="1762" t="n">
        <v>0</v>
      </c>
      <c r="AJ471" s="1762" t="n">
        <v>0</v>
      </c>
      <c r="AK471" s="1762" t="n">
        <v>0</v>
      </c>
      <c r="AL471" s="1762" t="n">
        <v>0</v>
      </c>
      <c r="AM471" s="1762" t="n">
        <v>0</v>
      </c>
      <c r="AN471" s="522" t="n"/>
      <c r="AO471" s="522" t="n"/>
      <c r="AP471" s="522" t="n"/>
      <c r="AQ471" s="522" t="n"/>
      <c r="AR471" s="522" t="n"/>
      <c r="AS471" s="522" t="n"/>
      <c r="AT471" s="524" t="n"/>
    </row>
    <row r="472" ht="12.75" customHeight="1" s="667">
      <c r="B472" s="509">
        <f>B471+1</f>
        <v/>
      </c>
      <c r="C472" s="510" t="inlineStr">
        <is>
          <t>61073o</t>
        </is>
      </c>
      <c r="D472" s="699" t="n">
        <v>61073</v>
      </c>
      <c r="E472" s="511">
        <f>IF(D472="","",IFERROR(VLOOKUP(D472,CCN_Library!$A$4:$B$13,2,FALSE),"NOT IN LIBRARY"))</f>
        <v/>
      </c>
      <c r="F472" s="538">
        <f>LEFT(H472,6)</f>
        <v/>
      </c>
      <c r="G472" s="513" t="inlineStr">
        <is>
          <t>E</t>
        </is>
      </c>
      <c r="H472" s="513" t="inlineStr">
        <is>
          <t>M2826300685</t>
        </is>
      </c>
      <c r="I472" s="513" t="inlineStr">
        <is>
          <t>EMERG-TRAUMA NRS</t>
        </is>
      </c>
      <c r="J472" s="513" t="inlineStr">
        <is>
          <t>LT</t>
        </is>
      </c>
      <c r="K472" s="514" t="inlineStr">
        <is>
          <t>2900</t>
        </is>
      </c>
      <c r="L472" s="513" t="inlineStr">
        <is>
          <t>2900</t>
        </is>
      </c>
      <c r="M472" s="513" t="inlineStr">
        <is>
          <t>N</t>
        </is>
      </c>
      <c r="N472" s="513" t="inlineStr">
        <is>
          <t>O</t>
        </is>
      </c>
      <c r="O472" s="513" t="inlineStr">
        <is>
          <t>A</t>
        </is>
      </c>
      <c r="P472" s="513" t="inlineStr">
        <is>
          <t>A</t>
        </is>
      </c>
      <c r="Q472" s="515" t="n"/>
      <c r="R472" s="513" t="inlineStr">
        <is>
          <t>U</t>
        </is>
      </c>
      <c r="S472" s="513" t="inlineStr">
        <is>
          <t>P</t>
        </is>
      </c>
      <c r="T472" s="515" t="n"/>
      <c r="U472" s="1761" t="n">
        <v>0</v>
      </c>
      <c r="V472" s="1761" t="n">
        <v>0</v>
      </c>
      <c r="W472" s="1761" t="n">
        <v>0</v>
      </c>
      <c r="X472" s="1761" t="n">
        <v>0</v>
      </c>
      <c r="Y472" s="1761" t="n">
        <v>0</v>
      </c>
      <c r="Z472" s="1761" t="n">
        <v>1</v>
      </c>
      <c r="AA472" s="1761" t="n">
        <v>0</v>
      </c>
      <c r="AB472" s="1761" t="n">
        <v>0</v>
      </c>
      <c r="AC472" s="1761" t="n">
        <v>0</v>
      </c>
      <c r="AD472" s="1761" t="n">
        <v>0</v>
      </c>
      <c r="AE472" s="1761" t="n">
        <v>0</v>
      </c>
      <c r="AF472" s="1761" t="n">
        <v>0</v>
      </c>
      <c r="AG472" s="1761" t="n">
        <v>0</v>
      </c>
      <c r="AH472" s="1761" t="n">
        <v>0</v>
      </c>
      <c r="AI472" s="1761" t="n">
        <v>0</v>
      </c>
      <c r="AJ472" s="1761" t="n">
        <v>0</v>
      </c>
      <c r="AK472" s="1761" t="n">
        <v>0</v>
      </c>
      <c r="AL472" s="1761" t="n">
        <v>0</v>
      </c>
      <c r="AM472" s="1761" t="n">
        <v>0</v>
      </c>
      <c r="AN472" s="515" t="n"/>
      <c r="AO472" s="515" t="n"/>
      <c r="AP472" s="513" t="inlineStr">
        <is>
          <t>1</t>
        </is>
      </c>
      <c r="AQ472" s="513" t="inlineStr">
        <is>
          <t>A-M510</t>
        </is>
      </c>
      <c r="AR472" s="513" t="inlineStr">
        <is>
          <t>1CP</t>
        </is>
      </c>
      <c r="AS472" s="515" t="n"/>
      <c r="AT472" s="517" t="n"/>
    </row>
    <row r="473" ht="12.75" customHeight="1" s="667">
      <c r="B473" s="509">
        <f>B472+1</f>
        <v/>
      </c>
      <c r="C473" s="510" t="inlineStr">
        <is>
          <t>61073o</t>
        </is>
      </c>
      <c r="D473" s="699" t="n">
        <v>61073</v>
      </c>
      <c r="E473" s="511">
        <f>IF(D473="","",IFERROR(VLOOKUP(D473,CCN_Library!$A$4:$B$13,2,FALSE),"NOT IN LIBRARY"))</f>
        <v/>
      </c>
      <c r="F473" s="538">
        <f>LEFT(H473,6)</f>
        <v/>
      </c>
      <c r="G473" s="513" t="inlineStr">
        <is>
          <t>E</t>
        </is>
      </c>
      <c r="H473" s="513" t="inlineStr">
        <is>
          <t>M2826300528</t>
        </is>
      </c>
      <c r="I473" s="513" t="inlineStr">
        <is>
          <t>FLD MED TECH</t>
        </is>
      </c>
      <c r="J473" s="513" t="inlineStr">
        <is>
          <t>HM1</t>
        </is>
      </c>
      <c r="K473" s="514" t="inlineStr">
        <is>
          <t>L03A</t>
        </is>
      </c>
      <c r="L473" s="513" t="inlineStr">
        <is>
          <t>L03A</t>
        </is>
      </c>
      <c r="M473" s="513" t="inlineStr">
        <is>
          <t>N</t>
        </is>
      </c>
      <c r="N473" s="513" t="inlineStr">
        <is>
          <t>E</t>
        </is>
      </c>
      <c r="O473" s="513" t="inlineStr">
        <is>
          <t>A</t>
        </is>
      </c>
      <c r="P473" s="513" t="inlineStr">
        <is>
          <t>A</t>
        </is>
      </c>
      <c r="Q473" s="515" t="n"/>
      <c r="R473" s="513" t="inlineStr">
        <is>
          <t>U</t>
        </is>
      </c>
      <c r="S473" s="513" t="inlineStr">
        <is>
          <t>P</t>
        </is>
      </c>
      <c r="T473" s="515" t="n"/>
      <c r="U473" s="1761" t="n">
        <v>0</v>
      </c>
      <c r="V473" s="1761" t="n">
        <v>0</v>
      </c>
      <c r="W473" s="1761" t="n">
        <v>0</v>
      </c>
      <c r="X473" s="1761" t="n">
        <v>0</v>
      </c>
      <c r="Y473" s="1761" t="n">
        <v>0</v>
      </c>
      <c r="Z473" s="1761" t="n">
        <v>0</v>
      </c>
      <c r="AA473" s="1761" t="n">
        <v>1</v>
      </c>
      <c r="AB473" s="1761" t="n">
        <v>0</v>
      </c>
      <c r="AC473" s="1761" t="n">
        <v>0</v>
      </c>
      <c r="AD473" s="1761" t="n">
        <v>0</v>
      </c>
      <c r="AE473" s="1761" t="n">
        <v>0</v>
      </c>
      <c r="AF473" s="1761" t="n">
        <v>0</v>
      </c>
      <c r="AG473" s="1761" t="n">
        <v>0</v>
      </c>
      <c r="AH473" s="1761" t="n">
        <v>0</v>
      </c>
      <c r="AI473" s="1761" t="n">
        <v>0</v>
      </c>
      <c r="AJ473" s="1761" t="n">
        <v>0</v>
      </c>
      <c r="AK473" s="1761" t="n">
        <v>0</v>
      </c>
      <c r="AL473" s="1761" t="n">
        <v>0</v>
      </c>
      <c r="AM473" s="1761" t="n">
        <v>0</v>
      </c>
      <c r="AN473" s="515" t="n"/>
      <c r="AO473" s="515" t="n"/>
      <c r="AP473" s="513" t="inlineStr">
        <is>
          <t>1</t>
        </is>
      </c>
      <c r="AQ473" s="513" t="inlineStr">
        <is>
          <t>A-M510</t>
        </is>
      </c>
      <c r="AR473" s="513" t="inlineStr">
        <is>
          <t>1CP</t>
        </is>
      </c>
      <c r="AS473" s="515" t="n"/>
      <c r="AT473" s="517" t="n"/>
    </row>
    <row r="474" ht="12.75" customHeight="1" s="667">
      <c r="B474" s="509">
        <f>B473+1</f>
        <v/>
      </c>
      <c r="C474" s="510" t="inlineStr">
        <is>
          <t>61073c</t>
        </is>
      </c>
      <c r="D474" s="699" t="n">
        <v>61073</v>
      </c>
      <c r="E474" s="511">
        <f>IF(D474="","",IFERROR(VLOOKUP(D474,CCN_Library!$A$4:$B$13,2,FALSE),"NOT IN LIBRARY"))</f>
        <v/>
      </c>
      <c r="F474" s="538">
        <f>LEFT(H474,6)</f>
        <v/>
      </c>
      <c r="G474" s="513" t="inlineStr">
        <is>
          <t>E</t>
        </is>
      </c>
      <c r="H474" s="513" t="inlineStr">
        <is>
          <t>M2826300686</t>
        </is>
      </c>
      <c r="I474" s="513" t="inlineStr">
        <is>
          <t>FLD MED TECH</t>
        </is>
      </c>
      <c r="J474" s="513" t="inlineStr">
        <is>
          <t>HM2</t>
        </is>
      </c>
      <c r="K474" s="514" t="inlineStr">
        <is>
          <t>L03A</t>
        </is>
      </c>
      <c r="L474" s="513" t="inlineStr">
        <is>
          <t>L03A</t>
        </is>
      </c>
      <c r="M474" s="513" t="inlineStr">
        <is>
          <t>N</t>
        </is>
      </c>
      <c r="N474" s="513" t="inlineStr">
        <is>
          <t>E</t>
        </is>
      </c>
      <c r="O474" s="513" t="inlineStr">
        <is>
          <t>A</t>
        </is>
      </c>
      <c r="P474" s="513" t="inlineStr">
        <is>
          <t>A</t>
        </is>
      </c>
      <c r="Q474" s="515" t="n"/>
      <c r="R474" s="513" t="inlineStr">
        <is>
          <t>U</t>
        </is>
      </c>
      <c r="S474" s="513" t="inlineStr">
        <is>
          <t>C</t>
        </is>
      </c>
      <c r="T474" s="515" t="n"/>
      <c r="U474" s="1761" t="n">
        <v>0</v>
      </c>
      <c r="V474" s="1761" t="n">
        <v>0</v>
      </c>
      <c r="W474" s="1761" t="n">
        <v>0</v>
      </c>
      <c r="X474" s="1761" t="n">
        <v>0</v>
      </c>
      <c r="Y474" s="1761" t="n">
        <v>0</v>
      </c>
      <c r="Z474" s="1761" t="n">
        <v>0</v>
      </c>
      <c r="AA474" s="1761" t="n">
        <v>1</v>
      </c>
      <c r="AB474" s="1761" t="n">
        <v>0</v>
      </c>
      <c r="AC474" s="1761" t="n">
        <v>0</v>
      </c>
      <c r="AD474" s="1761" t="n">
        <v>0</v>
      </c>
      <c r="AE474" s="1761" t="n">
        <v>0</v>
      </c>
      <c r="AF474" s="1761" t="n">
        <v>0</v>
      </c>
      <c r="AG474" s="1761" t="n">
        <v>0</v>
      </c>
      <c r="AH474" s="1761" t="n">
        <v>0</v>
      </c>
      <c r="AI474" s="1761" t="n">
        <v>0</v>
      </c>
      <c r="AJ474" s="1761" t="n">
        <v>0</v>
      </c>
      <c r="AK474" s="1761" t="n">
        <v>0</v>
      </c>
      <c r="AL474" s="1761" t="n">
        <v>0</v>
      </c>
      <c r="AM474" s="1761" t="n">
        <v>0</v>
      </c>
      <c r="AN474" s="515" t="n"/>
      <c r="AO474" s="515" t="n"/>
      <c r="AP474" s="513" t="inlineStr">
        <is>
          <t>1</t>
        </is>
      </c>
      <c r="AQ474" s="513" t="inlineStr">
        <is>
          <t>A-M510</t>
        </is>
      </c>
      <c r="AR474" s="513" t="inlineStr">
        <is>
          <t>1CP</t>
        </is>
      </c>
      <c r="AS474" s="515" t="n"/>
      <c r="AT474" s="525" t="n"/>
    </row>
    <row r="475" ht="12.75" customHeight="1" s="667">
      <c r="B475" s="509">
        <f>B474+1</f>
        <v/>
      </c>
      <c r="C475" s="510" t="inlineStr">
        <is>
          <t>61073c</t>
        </is>
      </c>
      <c r="D475" s="699" t="n">
        <v>61073</v>
      </c>
      <c r="E475" s="511">
        <f>IF(D475="","",IFERROR(VLOOKUP(D475,CCN_Library!$A$4:$B$13,2,FALSE),"NOT IN LIBRARY"))</f>
        <v/>
      </c>
      <c r="F475" s="538">
        <f>LEFT(H475,6)</f>
        <v/>
      </c>
      <c r="G475" s="513" t="inlineStr">
        <is>
          <t>E</t>
        </is>
      </c>
      <c r="H475" s="513" t="inlineStr">
        <is>
          <t>M2826300530</t>
        </is>
      </c>
      <c r="I475" s="513" t="inlineStr">
        <is>
          <t>FLD MED TECH</t>
        </is>
      </c>
      <c r="J475" s="513" t="inlineStr">
        <is>
          <t>HM2</t>
        </is>
      </c>
      <c r="K475" s="514" t="inlineStr">
        <is>
          <t>L03A</t>
        </is>
      </c>
      <c r="L475" s="513" t="inlineStr">
        <is>
          <t>L03A</t>
        </is>
      </c>
      <c r="M475" s="513" t="inlineStr">
        <is>
          <t>N</t>
        </is>
      </c>
      <c r="N475" s="513" t="inlineStr">
        <is>
          <t>E</t>
        </is>
      </c>
      <c r="O475" s="513" t="inlineStr">
        <is>
          <t>A</t>
        </is>
      </c>
      <c r="P475" s="513" t="inlineStr">
        <is>
          <t>A</t>
        </is>
      </c>
      <c r="Q475" s="515" t="n"/>
      <c r="R475" s="513" t="inlineStr">
        <is>
          <t>U</t>
        </is>
      </c>
      <c r="S475" s="513" t="inlineStr">
        <is>
          <t>C</t>
        </is>
      </c>
      <c r="T475" s="515" t="n"/>
      <c r="U475" s="1761" t="n">
        <v>0</v>
      </c>
      <c r="V475" s="1761" t="n">
        <v>0</v>
      </c>
      <c r="W475" s="1761" t="n">
        <v>0</v>
      </c>
      <c r="X475" s="1761" t="n">
        <v>0</v>
      </c>
      <c r="Y475" s="1761" t="n">
        <v>0</v>
      </c>
      <c r="Z475" s="1761" t="n">
        <v>0</v>
      </c>
      <c r="AA475" s="1761" t="n">
        <v>1</v>
      </c>
      <c r="AB475" s="1761" t="n">
        <v>0</v>
      </c>
      <c r="AC475" s="1761" t="n">
        <v>0</v>
      </c>
      <c r="AD475" s="1761" t="n">
        <v>0</v>
      </c>
      <c r="AE475" s="1761" t="n">
        <v>0</v>
      </c>
      <c r="AF475" s="1761" t="n">
        <v>0</v>
      </c>
      <c r="AG475" s="1761" t="n">
        <v>0</v>
      </c>
      <c r="AH475" s="1761" t="n">
        <v>0</v>
      </c>
      <c r="AI475" s="1761" t="n">
        <v>0</v>
      </c>
      <c r="AJ475" s="1761" t="n">
        <v>0</v>
      </c>
      <c r="AK475" s="1761" t="n">
        <v>0</v>
      </c>
      <c r="AL475" s="1761" t="n">
        <v>0</v>
      </c>
      <c r="AM475" s="1761" t="n">
        <v>0</v>
      </c>
      <c r="AN475" s="515" t="n"/>
      <c r="AO475" s="515" t="n"/>
      <c r="AP475" s="513" t="inlineStr">
        <is>
          <t>1</t>
        </is>
      </c>
      <c r="AQ475" s="513" t="inlineStr">
        <is>
          <t>A-M510</t>
        </is>
      </c>
      <c r="AR475" s="513" t="inlineStr">
        <is>
          <t>1CP</t>
        </is>
      </c>
      <c r="AS475" s="515" t="n"/>
      <c r="AT475" s="525" t="n"/>
    </row>
    <row r="476" ht="12.75" customHeight="1" s="667">
      <c r="B476" s="509">
        <f>B475+1</f>
        <v/>
      </c>
      <c r="C476" s="510" t="inlineStr">
        <is>
          <t>61073c</t>
        </is>
      </c>
      <c r="D476" s="699" t="n">
        <v>61073</v>
      </c>
      <c r="E476" s="511">
        <f>IF(D476="","",IFERROR(VLOOKUP(D476,CCN_Library!$A$4:$B$13,2,FALSE),"NOT IN LIBRARY"))</f>
        <v/>
      </c>
      <c r="F476" s="538">
        <f>LEFT(H476,6)</f>
        <v/>
      </c>
      <c r="G476" s="513" t="inlineStr">
        <is>
          <t>E</t>
        </is>
      </c>
      <c r="H476" s="513" t="inlineStr">
        <is>
          <t>M2826300687</t>
        </is>
      </c>
      <c r="I476" s="513" t="inlineStr">
        <is>
          <t>FLD MED TECH</t>
        </is>
      </c>
      <c r="J476" s="513" t="inlineStr">
        <is>
          <t>HM2</t>
        </is>
      </c>
      <c r="K476" s="514" t="inlineStr">
        <is>
          <t>L03A</t>
        </is>
      </c>
      <c r="L476" s="513" t="inlineStr">
        <is>
          <t>L03A</t>
        </is>
      </c>
      <c r="M476" s="513" t="inlineStr">
        <is>
          <t>N</t>
        </is>
      </c>
      <c r="N476" s="513" t="inlineStr">
        <is>
          <t>E</t>
        </is>
      </c>
      <c r="O476" s="513" t="inlineStr">
        <is>
          <t>A</t>
        </is>
      </c>
      <c r="P476" s="513" t="inlineStr">
        <is>
          <t>A</t>
        </is>
      </c>
      <c r="Q476" s="515" t="n"/>
      <c r="R476" s="513" t="inlineStr">
        <is>
          <t>U</t>
        </is>
      </c>
      <c r="S476" s="513" t="inlineStr">
        <is>
          <t>C</t>
        </is>
      </c>
      <c r="T476" s="515" t="n"/>
      <c r="U476" s="1761" t="n">
        <v>0</v>
      </c>
      <c r="V476" s="1761" t="n">
        <v>0</v>
      </c>
      <c r="W476" s="1761" t="n">
        <v>0</v>
      </c>
      <c r="X476" s="1761" t="n">
        <v>0</v>
      </c>
      <c r="Y476" s="1761" t="n">
        <v>0</v>
      </c>
      <c r="Z476" s="1761" t="n">
        <v>0</v>
      </c>
      <c r="AA476" s="1761" t="n">
        <v>1</v>
      </c>
      <c r="AB476" s="1761" t="n">
        <v>0</v>
      </c>
      <c r="AC476" s="1761" t="n">
        <v>0</v>
      </c>
      <c r="AD476" s="1761" t="n">
        <v>0</v>
      </c>
      <c r="AE476" s="1761" t="n">
        <v>0</v>
      </c>
      <c r="AF476" s="1761" t="n">
        <v>0</v>
      </c>
      <c r="AG476" s="1761" t="n">
        <v>0</v>
      </c>
      <c r="AH476" s="1761" t="n">
        <v>0</v>
      </c>
      <c r="AI476" s="1761" t="n">
        <v>0</v>
      </c>
      <c r="AJ476" s="1761" t="n">
        <v>0</v>
      </c>
      <c r="AK476" s="1761" t="n">
        <v>0</v>
      </c>
      <c r="AL476" s="1761" t="n">
        <v>0</v>
      </c>
      <c r="AM476" s="1761" t="n">
        <v>0</v>
      </c>
      <c r="AN476" s="515" t="n"/>
      <c r="AO476" s="515" t="n"/>
      <c r="AP476" s="513" t="inlineStr">
        <is>
          <t>1</t>
        </is>
      </c>
      <c r="AQ476" s="513" t="inlineStr">
        <is>
          <t>A-M510</t>
        </is>
      </c>
      <c r="AR476" s="513" t="inlineStr">
        <is>
          <t>1CP</t>
        </is>
      </c>
      <c r="AS476" s="515" t="n"/>
      <c r="AT476" s="517" t="n"/>
    </row>
    <row r="477" ht="12.75" customHeight="1" s="667">
      <c r="B477" s="509">
        <f>B476+1</f>
        <v/>
      </c>
      <c r="C477" s="510" t="inlineStr">
        <is>
          <t>61073c</t>
        </is>
      </c>
      <c r="D477" s="699" t="n">
        <v>61073</v>
      </c>
      <c r="E477" s="511">
        <f>IF(D477="","",IFERROR(VLOOKUP(D477,CCN_Library!$A$4:$B$13,2,FALSE),"NOT IN LIBRARY"))</f>
        <v/>
      </c>
      <c r="F477" s="538">
        <f>LEFT(H477,6)</f>
        <v/>
      </c>
      <c r="G477" s="513" t="inlineStr">
        <is>
          <t>E</t>
        </is>
      </c>
      <c r="H477" s="513" t="inlineStr">
        <is>
          <t>M2826300532</t>
        </is>
      </c>
      <c r="I477" s="513" t="inlineStr">
        <is>
          <t>FLD MED TECH</t>
        </is>
      </c>
      <c r="J477" s="513" t="inlineStr">
        <is>
          <t>HM3</t>
        </is>
      </c>
      <c r="K477" s="514" t="inlineStr">
        <is>
          <t>L03A</t>
        </is>
      </c>
      <c r="L477" s="513" t="inlineStr">
        <is>
          <t>L03A</t>
        </is>
      </c>
      <c r="M477" s="513" t="inlineStr">
        <is>
          <t>N</t>
        </is>
      </c>
      <c r="N477" s="513" t="inlineStr">
        <is>
          <t>E</t>
        </is>
      </c>
      <c r="O477" s="513" t="inlineStr">
        <is>
          <t>A</t>
        </is>
      </c>
      <c r="P477" s="513" t="inlineStr">
        <is>
          <t>A</t>
        </is>
      </c>
      <c r="Q477" s="515" t="n"/>
      <c r="R477" s="513" t="inlineStr">
        <is>
          <t>U</t>
        </is>
      </c>
      <c r="S477" s="513" t="inlineStr">
        <is>
          <t>C</t>
        </is>
      </c>
      <c r="T477" s="515" t="n"/>
      <c r="U477" s="1761" t="n">
        <v>0</v>
      </c>
      <c r="V477" s="1761" t="n">
        <v>0</v>
      </c>
      <c r="W477" s="1761" t="n">
        <v>0</v>
      </c>
      <c r="X477" s="1761" t="n">
        <v>0</v>
      </c>
      <c r="Y477" s="1761" t="n">
        <v>0</v>
      </c>
      <c r="Z477" s="1761" t="n">
        <v>0</v>
      </c>
      <c r="AA477" s="1761" t="n">
        <v>1</v>
      </c>
      <c r="AB477" s="1761" t="n">
        <v>0</v>
      </c>
      <c r="AC477" s="1761" t="n">
        <v>0</v>
      </c>
      <c r="AD477" s="1761" t="n">
        <v>0</v>
      </c>
      <c r="AE477" s="1761" t="n">
        <v>0</v>
      </c>
      <c r="AF477" s="1761" t="n">
        <v>0</v>
      </c>
      <c r="AG477" s="1761" t="n">
        <v>0</v>
      </c>
      <c r="AH477" s="1761" t="n">
        <v>0</v>
      </c>
      <c r="AI477" s="1761" t="n">
        <v>0</v>
      </c>
      <c r="AJ477" s="1761" t="n">
        <v>0</v>
      </c>
      <c r="AK477" s="1761" t="n">
        <v>0</v>
      </c>
      <c r="AL477" s="1761" t="n">
        <v>0</v>
      </c>
      <c r="AM477" s="1761" t="n">
        <v>0</v>
      </c>
      <c r="AN477" s="515" t="n"/>
      <c r="AO477" s="515" t="n"/>
      <c r="AP477" s="513" t="inlineStr">
        <is>
          <t>1</t>
        </is>
      </c>
      <c r="AQ477" s="513" t="inlineStr">
        <is>
          <t>A-M510</t>
        </is>
      </c>
      <c r="AR477" s="513" t="inlineStr">
        <is>
          <t>1CP</t>
        </is>
      </c>
      <c r="AS477" s="515" t="n"/>
      <c r="AT477" s="517" t="n"/>
    </row>
    <row r="478" ht="12.75" customHeight="1" s="667">
      <c r="B478" s="509">
        <f>B477+1</f>
        <v/>
      </c>
      <c r="C478" s="510" t="inlineStr">
        <is>
          <t>61073c</t>
        </is>
      </c>
      <c r="D478" s="699" t="n">
        <v>61073</v>
      </c>
      <c r="E478" s="511">
        <f>IF(D478="","",IFERROR(VLOOKUP(D478,CCN_Library!$A$4:$B$13,2,FALSE),"NOT IN LIBRARY"))</f>
        <v/>
      </c>
      <c r="F478" s="538">
        <f>LEFT(H478,6)</f>
        <v/>
      </c>
      <c r="G478" s="513" t="inlineStr">
        <is>
          <t>E</t>
        </is>
      </c>
      <c r="H478" s="513" t="inlineStr">
        <is>
          <t>M2826300533</t>
        </is>
      </c>
      <c r="I478" s="513" t="inlineStr">
        <is>
          <t>FLD MED TECH</t>
        </is>
      </c>
      <c r="J478" s="513" t="inlineStr">
        <is>
          <t>HM3</t>
        </is>
      </c>
      <c r="K478" s="514" t="inlineStr">
        <is>
          <t>L03A</t>
        </is>
      </c>
      <c r="L478" s="513" t="inlineStr">
        <is>
          <t>L03A</t>
        </is>
      </c>
      <c r="M478" s="513" t="inlineStr">
        <is>
          <t>N</t>
        </is>
      </c>
      <c r="N478" s="513" t="inlineStr">
        <is>
          <t>E</t>
        </is>
      </c>
      <c r="O478" s="513" t="inlineStr">
        <is>
          <t>A</t>
        </is>
      </c>
      <c r="P478" s="513" t="inlineStr">
        <is>
          <t>A</t>
        </is>
      </c>
      <c r="Q478" s="515" t="n"/>
      <c r="R478" s="513" t="inlineStr">
        <is>
          <t>U</t>
        </is>
      </c>
      <c r="S478" s="513" t="inlineStr">
        <is>
          <t>C</t>
        </is>
      </c>
      <c r="T478" s="515" t="n"/>
      <c r="U478" s="1761" t="n">
        <v>0</v>
      </c>
      <c r="V478" s="1761" t="n">
        <v>0</v>
      </c>
      <c r="W478" s="1761" t="n">
        <v>0</v>
      </c>
      <c r="X478" s="1761" t="n">
        <v>0</v>
      </c>
      <c r="Y478" s="1761" t="n">
        <v>0</v>
      </c>
      <c r="Z478" s="1761" t="n">
        <v>0</v>
      </c>
      <c r="AA478" s="1761" t="n">
        <v>1</v>
      </c>
      <c r="AB478" s="1761" t="n">
        <v>0</v>
      </c>
      <c r="AC478" s="1761" t="n">
        <v>0</v>
      </c>
      <c r="AD478" s="1761" t="n">
        <v>0</v>
      </c>
      <c r="AE478" s="1761" t="n">
        <v>0</v>
      </c>
      <c r="AF478" s="1761" t="n">
        <v>0</v>
      </c>
      <c r="AG478" s="1761" t="n">
        <v>0</v>
      </c>
      <c r="AH478" s="1761" t="n">
        <v>0</v>
      </c>
      <c r="AI478" s="1761" t="n">
        <v>0</v>
      </c>
      <c r="AJ478" s="1761" t="n">
        <v>0</v>
      </c>
      <c r="AK478" s="1761" t="n">
        <v>0</v>
      </c>
      <c r="AL478" s="1761" t="n">
        <v>0</v>
      </c>
      <c r="AM478" s="1761" t="n">
        <v>0</v>
      </c>
      <c r="AN478" s="515" t="n"/>
      <c r="AO478" s="515" t="n"/>
      <c r="AP478" s="513" t="inlineStr">
        <is>
          <t>1</t>
        </is>
      </c>
      <c r="AQ478" s="513" t="inlineStr">
        <is>
          <t>A-M510</t>
        </is>
      </c>
      <c r="AR478" s="513" t="inlineStr">
        <is>
          <t>1CP</t>
        </is>
      </c>
      <c r="AS478" s="515" t="n"/>
      <c r="AT478" s="517" t="n"/>
    </row>
    <row r="479" ht="12.75" customHeight="1" s="667">
      <c r="B479" s="509">
        <f>B478+1</f>
        <v/>
      </c>
      <c r="C479" s="510" t="inlineStr">
        <is>
          <t>61073c</t>
        </is>
      </c>
      <c r="D479" s="699" t="n">
        <v>61073</v>
      </c>
      <c r="E479" s="511">
        <f>IF(D479="","",IFERROR(VLOOKUP(D479,CCN_Library!$A$4:$B$13,2,FALSE),"NOT IN LIBRARY"))</f>
        <v/>
      </c>
      <c r="F479" s="538">
        <f>LEFT(H479,6)</f>
        <v/>
      </c>
      <c r="G479" s="513" t="inlineStr">
        <is>
          <t>E</t>
        </is>
      </c>
      <c r="H479" s="513" t="inlineStr">
        <is>
          <t>M2826300534</t>
        </is>
      </c>
      <c r="I479" s="513" t="inlineStr">
        <is>
          <t>FLD MED TECH</t>
        </is>
      </c>
      <c r="J479" s="513" t="inlineStr">
        <is>
          <t>HM3</t>
        </is>
      </c>
      <c r="K479" s="514" t="inlineStr">
        <is>
          <t>L03A</t>
        </is>
      </c>
      <c r="L479" s="513" t="inlineStr">
        <is>
          <t>L03A</t>
        </is>
      </c>
      <c r="M479" s="513" t="inlineStr">
        <is>
          <t>N</t>
        </is>
      </c>
      <c r="N479" s="513" t="inlineStr">
        <is>
          <t>E</t>
        </is>
      </c>
      <c r="O479" s="513" t="inlineStr">
        <is>
          <t>A</t>
        </is>
      </c>
      <c r="P479" s="513" t="inlineStr">
        <is>
          <t>A</t>
        </is>
      </c>
      <c r="Q479" s="515" t="n"/>
      <c r="R479" s="513" t="inlineStr">
        <is>
          <t>U</t>
        </is>
      </c>
      <c r="S479" s="513" t="inlineStr">
        <is>
          <t>C</t>
        </is>
      </c>
      <c r="T479" s="515" t="n"/>
      <c r="U479" s="1761" t="n">
        <v>0</v>
      </c>
      <c r="V479" s="1761" t="n">
        <v>0</v>
      </c>
      <c r="W479" s="1761" t="n">
        <v>0</v>
      </c>
      <c r="X479" s="1761" t="n">
        <v>0</v>
      </c>
      <c r="Y479" s="1761" t="n">
        <v>0</v>
      </c>
      <c r="Z479" s="1761" t="n">
        <v>0</v>
      </c>
      <c r="AA479" s="1761" t="n">
        <v>1</v>
      </c>
      <c r="AB479" s="1761" t="n">
        <v>0</v>
      </c>
      <c r="AC479" s="1761" t="n">
        <v>0</v>
      </c>
      <c r="AD479" s="1761" t="n">
        <v>0</v>
      </c>
      <c r="AE479" s="1761" t="n">
        <v>0</v>
      </c>
      <c r="AF479" s="1761" t="n">
        <v>0</v>
      </c>
      <c r="AG479" s="1761" t="n">
        <v>0</v>
      </c>
      <c r="AH479" s="1761" t="n">
        <v>0</v>
      </c>
      <c r="AI479" s="1761" t="n">
        <v>0</v>
      </c>
      <c r="AJ479" s="1761" t="n">
        <v>0</v>
      </c>
      <c r="AK479" s="1761" t="n">
        <v>0</v>
      </c>
      <c r="AL479" s="1761" t="n">
        <v>0</v>
      </c>
      <c r="AM479" s="1761" t="n">
        <v>0</v>
      </c>
      <c r="AN479" s="515" t="n"/>
      <c r="AO479" s="515" t="n"/>
      <c r="AP479" s="513" t="inlineStr">
        <is>
          <t>1</t>
        </is>
      </c>
      <c r="AQ479" s="513" t="inlineStr">
        <is>
          <t>A-M510</t>
        </is>
      </c>
      <c r="AR479" s="513" t="inlineStr">
        <is>
          <t>1CP</t>
        </is>
      </c>
      <c r="AS479" s="515" t="n"/>
      <c r="AT479" s="517" t="n"/>
    </row>
    <row r="480" ht="12.75" customHeight="1" s="667">
      <c r="B480" s="709">
        <f>B479+1</f>
        <v/>
      </c>
      <c r="C480" s="701" t="inlineStr">
        <is>
          <t>61073o</t>
        </is>
      </c>
      <c r="D480" s="519" t="n">
        <v>61073</v>
      </c>
      <c r="E480" s="519" t="n"/>
      <c r="F480" s="520">
        <f>LEFT(H480,6)</f>
        <v/>
      </c>
      <c r="G480" s="521" t="inlineStr">
        <is>
          <t>D</t>
        </is>
      </c>
      <c r="H480" s="521" t="inlineStr">
        <is>
          <t>M2826300469</t>
        </is>
      </c>
      <c r="I480" s="521" t="inlineStr">
        <is>
          <t>ERCS TEAM 3</t>
        </is>
      </c>
      <c r="J480" s="522" t="n"/>
      <c r="K480" s="522" t="n"/>
      <c r="L480" s="522" t="n"/>
      <c r="M480" s="522" t="n"/>
      <c r="N480" s="522" t="n"/>
      <c r="O480" s="522" t="n"/>
      <c r="P480" s="522" t="n"/>
      <c r="Q480" s="522" t="n"/>
      <c r="R480" s="522" t="n"/>
      <c r="S480" s="522" t="n"/>
      <c r="T480" s="522" t="n"/>
      <c r="U480" s="1762" t="n">
        <v>0</v>
      </c>
      <c r="V480" s="1762" t="n">
        <v>0</v>
      </c>
      <c r="W480" s="1762" t="n">
        <v>0</v>
      </c>
      <c r="X480" s="1762" t="n">
        <v>0</v>
      </c>
      <c r="Y480" s="1762" t="n">
        <v>0</v>
      </c>
      <c r="Z480" s="1762" t="n">
        <v>0</v>
      </c>
      <c r="AA480" s="1762" t="n">
        <v>0</v>
      </c>
      <c r="AB480" s="1762" t="n">
        <v>0</v>
      </c>
      <c r="AC480" s="1762" t="n">
        <v>0</v>
      </c>
      <c r="AD480" s="1762" t="n">
        <v>0</v>
      </c>
      <c r="AE480" s="1762" t="n">
        <v>0</v>
      </c>
      <c r="AF480" s="1762" t="n">
        <v>0</v>
      </c>
      <c r="AG480" s="1762" t="n">
        <v>0</v>
      </c>
      <c r="AH480" s="1762" t="n">
        <v>0</v>
      </c>
      <c r="AI480" s="1762" t="n">
        <v>0</v>
      </c>
      <c r="AJ480" s="1762" t="n">
        <v>0</v>
      </c>
      <c r="AK480" s="1762" t="n">
        <v>0</v>
      </c>
      <c r="AL480" s="1762" t="n">
        <v>0</v>
      </c>
      <c r="AM480" s="1762" t="n">
        <v>0</v>
      </c>
      <c r="AN480" s="522" t="n"/>
      <c r="AO480" s="522" t="n"/>
      <c r="AP480" s="522" t="n"/>
      <c r="AQ480" s="522" t="n"/>
      <c r="AR480" s="522" t="n"/>
      <c r="AS480" s="522" t="n"/>
      <c r="AT480" s="524" t="n"/>
    </row>
    <row r="481" ht="12.75" customHeight="1" s="667">
      <c r="B481" s="509">
        <f>B480+1</f>
        <v/>
      </c>
      <c r="C481" s="510" t="inlineStr">
        <is>
          <t>61073o</t>
        </is>
      </c>
      <c r="D481" s="699" t="n">
        <v>61073</v>
      </c>
      <c r="E481" s="511">
        <f>IF(D481="","",IFERROR(VLOOKUP(D481,CCN_Library!$A$4:$B$13,2,FALSE),"NOT IN LIBRARY"))</f>
        <v/>
      </c>
      <c r="F481" s="538">
        <f>LEFT(H481,6)</f>
        <v/>
      </c>
      <c r="G481" s="513" t="inlineStr">
        <is>
          <t>E</t>
        </is>
      </c>
      <c r="H481" s="513" t="inlineStr">
        <is>
          <t>M2826300688</t>
        </is>
      </c>
      <c r="I481" s="513" t="inlineStr">
        <is>
          <t>CC NRS</t>
        </is>
      </c>
      <c r="J481" s="513" t="inlineStr">
        <is>
          <t>LT</t>
        </is>
      </c>
      <c r="K481" s="514" t="inlineStr">
        <is>
          <t>2900</t>
        </is>
      </c>
      <c r="L481" s="513" t="inlineStr">
        <is>
          <t>2900</t>
        </is>
      </c>
      <c r="M481" s="513" t="inlineStr">
        <is>
          <t>N</t>
        </is>
      </c>
      <c r="N481" s="513" t="inlineStr">
        <is>
          <t>O</t>
        </is>
      </c>
      <c r="O481" s="513" t="inlineStr">
        <is>
          <t>A</t>
        </is>
      </c>
      <c r="P481" s="513" t="inlineStr">
        <is>
          <t>A</t>
        </is>
      </c>
      <c r="Q481" s="515" t="n"/>
      <c r="R481" s="513" t="inlineStr">
        <is>
          <t>U</t>
        </is>
      </c>
      <c r="S481" s="513" t="inlineStr">
        <is>
          <t>P</t>
        </is>
      </c>
      <c r="T481" s="515" t="n"/>
      <c r="U481" s="1761" t="n">
        <v>0</v>
      </c>
      <c r="V481" s="1761" t="n">
        <v>0</v>
      </c>
      <c r="W481" s="1761" t="n">
        <v>0</v>
      </c>
      <c r="X481" s="1761" t="n">
        <v>0</v>
      </c>
      <c r="Y481" s="1761" t="n">
        <v>0</v>
      </c>
      <c r="Z481" s="1761" t="n">
        <v>1</v>
      </c>
      <c r="AA481" s="1761" t="n">
        <v>0</v>
      </c>
      <c r="AB481" s="1761" t="n">
        <v>0</v>
      </c>
      <c r="AC481" s="1761" t="n">
        <v>0</v>
      </c>
      <c r="AD481" s="1761" t="n">
        <v>0</v>
      </c>
      <c r="AE481" s="1761" t="n">
        <v>0</v>
      </c>
      <c r="AF481" s="1761" t="n">
        <v>0</v>
      </c>
      <c r="AG481" s="1761" t="n">
        <v>0</v>
      </c>
      <c r="AH481" s="1761" t="n">
        <v>0</v>
      </c>
      <c r="AI481" s="1761" t="n">
        <v>0</v>
      </c>
      <c r="AJ481" s="1761" t="n">
        <v>0</v>
      </c>
      <c r="AK481" s="1761" t="n">
        <v>0</v>
      </c>
      <c r="AL481" s="1761" t="n">
        <v>0</v>
      </c>
      <c r="AM481" s="1761" t="n">
        <v>0</v>
      </c>
      <c r="AN481" s="515" t="n"/>
      <c r="AO481" s="515" t="n"/>
      <c r="AP481" s="513" t="inlineStr">
        <is>
          <t>1</t>
        </is>
      </c>
      <c r="AQ481" s="513" t="inlineStr">
        <is>
          <t>A-M510</t>
        </is>
      </c>
      <c r="AR481" s="513" t="inlineStr">
        <is>
          <t>1CP</t>
        </is>
      </c>
      <c r="AS481" s="515" t="n"/>
      <c r="AT481" s="525" t="n"/>
    </row>
    <row r="482" ht="12.75" customHeight="1" s="667">
      <c r="B482" s="509">
        <f>B481+1</f>
        <v/>
      </c>
      <c r="C482" s="510" t="inlineStr">
        <is>
          <t>61073c</t>
        </is>
      </c>
      <c r="D482" s="699" t="n">
        <v>61073</v>
      </c>
      <c r="E482" s="511">
        <f>IF(D482="","",IFERROR(VLOOKUP(D482,CCN_Library!$A$4:$B$13,2,FALSE),"NOT IN LIBRARY"))</f>
        <v/>
      </c>
      <c r="F482" s="538">
        <f>LEFT(H482,6)</f>
        <v/>
      </c>
      <c r="G482" s="513" t="inlineStr">
        <is>
          <t>E</t>
        </is>
      </c>
      <c r="H482" s="513" t="inlineStr">
        <is>
          <t>M2826300689</t>
        </is>
      </c>
      <c r="I482" s="513" t="inlineStr">
        <is>
          <t>SAR TECH</t>
        </is>
      </c>
      <c r="J482" s="513" t="inlineStr">
        <is>
          <t>HM2</t>
        </is>
      </c>
      <c r="K482" s="514" t="inlineStr">
        <is>
          <t>L00A</t>
        </is>
      </c>
      <c r="L482" s="513" t="inlineStr">
        <is>
          <t>L03A</t>
        </is>
      </c>
      <c r="M482" s="513" t="inlineStr">
        <is>
          <t>N</t>
        </is>
      </c>
      <c r="N482" s="513" t="inlineStr">
        <is>
          <t>E</t>
        </is>
      </c>
      <c r="O482" s="513" t="inlineStr">
        <is>
          <t>A</t>
        </is>
      </c>
      <c r="P482" s="513" t="inlineStr">
        <is>
          <t>A</t>
        </is>
      </c>
      <c r="Q482" s="515" t="n"/>
      <c r="R482" s="513" t="inlineStr">
        <is>
          <t>U</t>
        </is>
      </c>
      <c r="S482" s="513" t="inlineStr">
        <is>
          <t>C</t>
        </is>
      </c>
      <c r="T482" s="515" t="n"/>
      <c r="U482" s="1761" t="n">
        <v>0</v>
      </c>
      <c r="V482" s="1761" t="n">
        <v>0</v>
      </c>
      <c r="W482" s="1761" t="n">
        <v>0</v>
      </c>
      <c r="X482" s="1761" t="n">
        <v>0</v>
      </c>
      <c r="Y482" s="1761" t="n">
        <v>0</v>
      </c>
      <c r="Z482" s="1761" t="n">
        <v>0</v>
      </c>
      <c r="AA482" s="1761" t="n">
        <v>1</v>
      </c>
      <c r="AB482" s="1761" t="n">
        <v>0</v>
      </c>
      <c r="AC482" s="1761" t="n">
        <v>0</v>
      </c>
      <c r="AD482" s="1761" t="n">
        <v>0</v>
      </c>
      <c r="AE482" s="1761" t="n">
        <v>0</v>
      </c>
      <c r="AF482" s="1761" t="n">
        <v>0</v>
      </c>
      <c r="AG482" s="1761" t="n">
        <v>0</v>
      </c>
      <c r="AH482" s="1761" t="n">
        <v>0</v>
      </c>
      <c r="AI482" s="1761" t="n">
        <v>0</v>
      </c>
      <c r="AJ482" s="1761" t="n">
        <v>0</v>
      </c>
      <c r="AK482" s="1761" t="n">
        <v>0</v>
      </c>
      <c r="AL482" s="1761" t="n">
        <v>0</v>
      </c>
      <c r="AM482" s="1761" t="n">
        <v>0</v>
      </c>
      <c r="AN482" s="515" t="n"/>
      <c r="AO482" s="515" t="n"/>
      <c r="AP482" s="513" t="inlineStr">
        <is>
          <t>1</t>
        </is>
      </c>
      <c r="AQ482" s="513" t="inlineStr">
        <is>
          <t>A-M510</t>
        </is>
      </c>
      <c r="AR482" s="513" t="inlineStr">
        <is>
          <t>1CP</t>
        </is>
      </c>
      <c r="AS482" s="515" t="n"/>
      <c r="AT482" s="517" t="n"/>
    </row>
    <row r="483" ht="12.75" customHeight="1" s="667">
      <c r="B483" s="709">
        <f>B482+1</f>
        <v/>
      </c>
      <c r="C483" s="701" t="inlineStr">
        <is>
          <t>61073o</t>
        </is>
      </c>
      <c r="D483" s="519" t="n">
        <v>61073</v>
      </c>
      <c r="E483" s="519" t="n"/>
      <c r="F483" s="520">
        <f>LEFT(H483,6)</f>
        <v/>
      </c>
      <c r="G483" s="521" t="inlineStr">
        <is>
          <t>D</t>
        </is>
      </c>
      <c r="H483" s="521" t="inlineStr">
        <is>
          <t>M2826300611</t>
        </is>
      </c>
      <c r="I483" s="521" t="inlineStr">
        <is>
          <t>RADIOLOGY SECTION 2</t>
        </is>
      </c>
      <c r="J483" s="522" t="n"/>
      <c r="K483" s="522" t="n"/>
      <c r="L483" s="522" t="n"/>
      <c r="M483" s="522" t="n"/>
      <c r="N483" s="522" t="n"/>
      <c r="O483" s="522" t="n"/>
      <c r="P483" s="522" t="n"/>
      <c r="Q483" s="522" t="n"/>
      <c r="R483" s="522" t="n"/>
      <c r="S483" s="522" t="n"/>
      <c r="T483" s="522" t="n"/>
      <c r="U483" s="1762" t="n">
        <v>0</v>
      </c>
      <c r="V483" s="1762" t="n">
        <v>0</v>
      </c>
      <c r="W483" s="1762" t="n">
        <v>0</v>
      </c>
      <c r="X483" s="1762" t="n">
        <v>0</v>
      </c>
      <c r="Y483" s="1762" t="n">
        <v>0</v>
      </c>
      <c r="Z483" s="1762" t="n">
        <v>0</v>
      </c>
      <c r="AA483" s="1762" t="n">
        <v>0</v>
      </c>
      <c r="AB483" s="1762" t="n">
        <v>0</v>
      </c>
      <c r="AC483" s="1762" t="n">
        <v>0</v>
      </c>
      <c r="AD483" s="1762" t="n">
        <v>0</v>
      </c>
      <c r="AE483" s="1762" t="n">
        <v>0</v>
      </c>
      <c r="AF483" s="1762" t="n">
        <v>0</v>
      </c>
      <c r="AG483" s="1762" t="n">
        <v>0</v>
      </c>
      <c r="AH483" s="1762" t="n">
        <v>0</v>
      </c>
      <c r="AI483" s="1762" t="n">
        <v>0</v>
      </c>
      <c r="AJ483" s="1762" t="n">
        <v>0</v>
      </c>
      <c r="AK483" s="1762" t="n">
        <v>0</v>
      </c>
      <c r="AL483" s="1762" t="n">
        <v>0</v>
      </c>
      <c r="AM483" s="1762" t="n">
        <v>0</v>
      </c>
      <c r="AN483" s="522" t="n"/>
      <c r="AO483" s="522" t="n"/>
      <c r="AP483" s="522" t="n"/>
      <c r="AQ483" s="522" t="n"/>
      <c r="AR483" s="522" t="n"/>
      <c r="AS483" s="522" t="n"/>
      <c r="AT483" s="524" t="n"/>
    </row>
    <row r="484" ht="12.75" customHeight="1" s="667">
      <c r="B484" s="509">
        <f>B483+1</f>
        <v/>
      </c>
      <c r="C484" s="510" t="inlineStr">
        <is>
          <t>61073o</t>
        </is>
      </c>
      <c r="D484" s="699" t="n">
        <v>61073</v>
      </c>
      <c r="E484" s="511">
        <f>IF(D484="","",IFERROR(VLOOKUP(D484,CCN_Library!$A$4:$B$13,2,FALSE),"NOT IN LIBRARY"))</f>
        <v/>
      </c>
      <c r="F484" s="538">
        <f>LEFT(H484,6)</f>
        <v/>
      </c>
      <c r="G484" s="513" t="inlineStr">
        <is>
          <t>E</t>
        </is>
      </c>
      <c r="H484" s="513" t="inlineStr">
        <is>
          <t>M2826300612</t>
        </is>
      </c>
      <c r="I484" s="513" t="inlineStr">
        <is>
          <t>ADV X-RAY</t>
        </is>
      </c>
      <c r="J484" s="513" t="inlineStr">
        <is>
          <t>HM1</t>
        </is>
      </c>
      <c r="K484" s="514" t="inlineStr">
        <is>
          <t>L17A</t>
        </is>
      </c>
      <c r="L484" s="513" t="inlineStr">
        <is>
          <t>L03A</t>
        </is>
      </c>
      <c r="M484" s="513" t="inlineStr">
        <is>
          <t>N</t>
        </is>
      </c>
      <c r="N484" s="513" t="inlineStr">
        <is>
          <t>E</t>
        </is>
      </c>
      <c r="O484" s="513" t="inlineStr">
        <is>
          <t>A</t>
        </is>
      </c>
      <c r="P484" s="513" t="inlineStr">
        <is>
          <t>A</t>
        </is>
      </c>
      <c r="Q484" s="515" t="n"/>
      <c r="R484" s="513" t="inlineStr">
        <is>
          <t>U</t>
        </is>
      </c>
      <c r="S484" s="513" t="inlineStr">
        <is>
          <t>P</t>
        </is>
      </c>
      <c r="T484" s="515" t="n"/>
      <c r="U484" s="1761" t="n">
        <v>0</v>
      </c>
      <c r="V484" s="1761" t="n">
        <v>0</v>
      </c>
      <c r="W484" s="1761" t="n">
        <v>0</v>
      </c>
      <c r="X484" s="1761" t="n">
        <v>0</v>
      </c>
      <c r="Y484" s="1761" t="n">
        <v>0</v>
      </c>
      <c r="Z484" s="1761" t="n">
        <v>0</v>
      </c>
      <c r="AA484" s="1761" t="n">
        <v>1</v>
      </c>
      <c r="AB484" s="1761" t="n">
        <v>0</v>
      </c>
      <c r="AC484" s="1761" t="n">
        <v>0</v>
      </c>
      <c r="AD484" s="1761" t="n">
        <v>0</v>
      </c>
      <c r="AE484" s="1761" t="n">
        <v>0</v>
      </c>
      <c r="AF484" s="1761" t="n">
        <v>0</v>
      </c>
      <c r="AG484" s="1761" t="n">
        <v>0</v>
      </c>
      <c r="AH484" s="1761" t="n">
        <v>0</v>
      </c>
      <c r="AI484" s="1761" t="n">
        <v>0</v>
      </c>
      <c r="AJ484" s="1761" t="n">
        <v>0</v>
      </c>
      <c r="AK484" s="1761" t="n">
        <v>0</v>
      </c>
      <c r="AL484" s="1761" t="n">
        <v>0</v>
      </c>
      <c r="AM484" s="1761" t="n">
        <v>0</v>
      </c>
      <c r="AN484" s="515" t="n"/>
      <c r="AO484" s="515" t="n"/>
      <c r="AP484" s="513" t="inlineStr">
        <is>
          <t>1</t>
        </is>
      </c>
      <c r="AQ484" s="513" t="inlineStr">
        <is>
          <t>A-M510</t>
        </is>
      </c>
      <c r="AR484" s="513" t="inlineStr">
        <is>
          <t>1CP</t>
        </is>
      </c>
      <c r="AS484" s="515" t="n"/>
      <c r="AT484" s="517" t="n"/>
    </row>
    <row r="485" ht="12.75" customHeight="1" s="667">
      <c r="B485" s="509">
        <f>B484+1</f>
        <v/>
      </c>
      <c r="C485" s="510" t="inlineStr">
        <is>
          <t>61073c</t>
        </is>
      </c>
      <c r="D485" s="699" t="n">
        <v>61073</v>
      </c>
      <c r="E485" s="511">
        <f>IF(D485="","",IFERROR(VLOOKUP(D485,CCN_Library!$A$4:$B$13,2,FALSE),"NOT IN LIBRARY"))</f>
        <v/>
      </c>
      <c r="F485" s="538">
        <f>LEFT(H485,6)</f>
        <v/>
      </c>
      <c r="G485" s="513" t="inlineStr">
        <is>
          <t>E</t>
        </is>
      </c>
      <c r="H485" s="513" t="inlineStr">
        <is>
          <t>M2826300613</t>
        </is>
      </c>
      <c r="I485" s="513" t="inlineStr">
        <is>
          <t>ADV X-RAY</t>
        </is>
      </c>
      <c r="J485" s="513" t="inlineStr">
        <is>
          <t>HM2</t>
        </is>
      </c>
      <c r="K485" s="514" t="inlineStr">
        <is>
          <t>L17A</t>
        </is>
      </c>
      <c r="L485" s="513" t="inlineStr">
        <is>
          <t>L03A</t>
        </is>
      </c>
      <c r="M485" s="513" t="inlineStr">
        <is>
          <t>N</t>
        </is>
      </c>
      <c r="N485" s="513" t="inlineStr">
        <is>
          <t>E</t>
        </is>
      </c>
      <c r="O485" s="513" t="inlineStr">
        <is>
          <t>A</t>
        </is>
      </c>
      <c r="P485" s="513" t="inlineStr">
        <is>
          <t>A</t>
        </is>
      </c>
      <c r="Q485" s="515" t="n"/>
      <c r="R485" s="513" t="inlineStr">
        <is>
          <t>U</t>
        </is>
      </c>
      <c r="S485" s="513" t="inlineStr">
        <is>
          <t>C</t>
        </is>
      </c>
      <c r="T485" s="515" t="n"/>
      <c r="U485" s="1761" t="n">
        <v>0</v>
      </c>
      <c r="V485" s="1761" t="n">
        <v>0</v>
      </c>
      <c r="W485" s="1761" t="n">
        <v>0</v>
      </c>
      <c r="X485" s="1761" t="n">
        <v>0</v>
      </c>
      <c r="Y485" s="1761" t="n">
        <v>0</v>
      </c>
      <c r="Z485" s="1761" t="n">
        <v>0</v>
      </c>
      <c r="AA485" s="1761" t="n">
        <v>1</v>
      </c>
      <c r="AB485" s="1761" t="n">
        <v>0</v>
      </c>
      <c r="AC485" s="1761" t="n">
        <v>0</v>
      </c>
      <c r="AD485" s="1761" t="n">
        <v>0</v>
      </c>
      <c r="AE485" s="1761" t="n">
        <v>0</v>
      </c>
      <c r="AF485" s="1761" t="n">
        <v>0</v>
      </c>
      <c r="AG485" s="1761" t="n">
        <v>0</v>
      </c>
      <c r="AH485" s="1761" t="n">
        <v>0</v>
      </c>
      <c r="AI485" s="1761" t="n">
        <v>0</v>
      </c>
      <c r="AJ485" s="1761" t="n">
        <v>0</v>
      </c>
      <c r="AK485" s="1761" t="n">
        <v>0</v>
      </c>
      <c r="AL485" s="1761" t="n">
        <v>0</v>
      </c>
      <c r="AM485" s="1761" t="n">
        <v>0</v>
      </c>
      <c r="AN485" s="515" t="n"/>
      <c r="AO485" s="515" t="n"/>
      <c r="AP485" s="513" t="inlineStr">
        <is>
          <t>1</t>
        </is>
      </c>
      <c r="AQ485" s="513" t="inlineStr">
        <is>
          <t>A-M510</t>
        </is>
      </c>
      <c r="AR485" s="513" t="inlineStr">
        <is>
          <t>1CP</t>
        </is>
      </c>
      <c r="AS485" s="515" t="n"/>
      <c r="AT485" s="517" t="n"/>
    </row>
    <row r="486" ht="12.75" customHeight="1" s="667">
      <c r="B486" s="509">
        <f>B485+1</f>
        <v/>
      </c>
      <c r="C486" s="510" t="inlineStr">
        <is>
          <t>61073c</t>
        </is>
      </c>
      <c r="D486" s="699" t="n">
        <v>61073</v>
      </c>
      <c r="E486" s="511">
        <f>IF(D486="","",IFERROR(VLOOKUP(D486,CCN_Library!$A$4:$B$13,2,FALSE),"NOT IN LIBRARY"))</f>
        <v/>
      </c>
      <c r="F486" s="538">
        <f>LEFT(H486,6)</f>
        <v/>
      </c>
      <c r="G486" s="513" t="inlineStr">
        <is>
          <t>E</t>
        </is>
      </c>
      <c r="H486" s="513" t="inlineStr">
        <is>
          <t>M2826300690</t>
        </is>
      </c>
      <c r="I486" s="513" t="inlineStr">
        <is>
          <t>ADV X-RAY</t>
        </is>
      </c>
      <c r="J486" s="513" t="inlineStr">
        <is>
          <t>HM2</t>
        </is>
      </c>
      <c r="K486" s="514" t="inlineStr">
        <is>
          <t>L17A</t>
        </is>
      </c>
      <c r="L486" s="513" t="inlineStr">
        <is>
          <t>L03A</t>
        </is>
      </c>
      <c r="M486" s="513" t="inlineStr">
        <is>
          <t>N</t>
        </is>
      </c>
      <c r="N486" s="513" t="inlineStr">
        <is>
          <t>E</t>
        </is>
      </c>
      <c r="O486" s="513" t="inlineStr">
        <is>
          <t>A</t>
        </is>
      </c>
      <c r="P486" s="513" t="inlineStr">
        <is>
          <t>A</t>
        </is>
      </c>
      <c r="Q486" s="515" t="n"/>
      <c r="R486" s="513" t="inlineStr">
        <is>
          <t>U</t>
        </is>
      </c>
      <c r="S486" s="513" t="inlineStr">
        <is>
          <t>C</t>
        </is>
      </c>
      <c r="T486" s="515" t="n"/>
      <c r="U486" s="1761" t="n">
        <v>0</v>
      </c>
      <c r="V486" s="1761" t="n">
        <v>0</v>
      </c>
      <c r="W486" s="1761" t="n">
        <v>0</v>
      </c>
      <c r="X486" s="1761" t="n">
        <v>0</v>
      </c>
      <c r="Y486" s="1761" t="n">
        <v>0</v>
      </c>
      <c r="Z486" s="1761" t="n">
        <v>0</v>
      </c>
      <c r="AA486" s="1761" t="n">
        <v>1</v>
      </c>
      <c r="AB486" s="1761" t="n">
        <v>0</v>
      </c>
      <c r="AC486" s="1761" t="n">
        <v>0</v>
      </c>
      <c r="AD486" s="1761" t="n">
        <v>0</v>
      </c>
      <c r="AE486" s="1761" t="n">
        <v>0</v>
      </c>
      <c r="AF486" s="1761" t="n">
        <v>0</v>
      </c>
      <c r="AG486" s="1761" t="n">
        <v>0</v>
      </c>
      <c r="AH486" s="1761" t="n">
        <v>0</v>
      </c>
      <c r="AI486" s="1761" t="n">
        <v>0</v>
      </c>
      <c r="AJ486" s="1761" t="n">
        <v>0</v>
      </c>
      <c r="AK486" s="1761" t="n">
        <v>0</v>
      </c>
      <c r="AL486" s="1761" t="n">
        <v>0</v>
      </c>
      <c r="AM486" s="1761" t="n">
        <v>0</v>
      </c>
      <c r="AN486" s="515" t="n"/>
      <c r="AO486" s="515" t="n"/>
      <c r="AP486" s="513" t="inlineStr">
        <is>
          <t>1</t>
        </is>
      </c>
      <c r="AQ486" s="513" t="inlineStr">
        <is>
          <t>A-M510</t>
        </is>
      </c>
      <c r="AR486" s="513" t="inlineStr">
        <is>
          <t>1CP</t>
        </is>
      </c>
      <c r="AS486" s="515" t="n"/>
      <c r="AT486" s="525" t="n"/>
    </row>
    <row r="487" ht="12.75" customHeight="1" s="667">
      <c r="B487" s="709">
        <f>B486+1</f>
        <v/>
      </c>
      <c r="C487" s="701" t="inlineStr">
        <is>
          <t>61073o</t>
        </is>
      </c>
      <c r="D487" s="519" t="n">
        <v>61073</v>
      </c>
      <c r="E487" s="519" t="n"/>
      <c r="F487" s="520">
        <f>LEFT(H487,6)</f>
        <v/>
      </c>
      <c r="G487" s="521" t="inlineStr">
        <is>
          <t>D</t>
        </is>
      </c>
      <c r="H487" s="521" t="inlineStr">
        <is>
          <t>M2826300643</t>
        </is>
      </c>
      <c r="I487" s="521" t="inlineStr">
        <is>
          <t>LABORATORY SECTION 3</t>
        </is>
      </c>
      <c r="J487" s="522" t="n"/>
      <c r="K487" s="522" t="n"/>
      <c r="L487" s="522" t="n"/>
      <c r="M487" s="522" t="n"/>
      <c r="N487" s="522" t="n"/>
      <c r="O487" s="522" t="n"/>
      <c r="P487" s="522" t="n"/>
      <c r="Q487" s="522" t="n"/>
      <c r="R487" s="522" t="n"/>
      <c r="S487" s="522" t="n"/>
      <c r="T487" s="522" t="n"/>
      <c r="U487" s="1762" t="n">
        <v>0</v>
      </c>
      <c r="V487" s="1762" t="n">
        <v>0</v>
      </c>
      <c r="W487" s="1762" t="n">
        <v>0</v>
      </c>
      <c r="X487" s="1762" t="n">
        <v>0</v>
      </c>
      <c r="Y487" s="1762" t="n">
        <v>0</v>
      </c>
      <c r="Z487" s="1762" t="n">
        <v>0</v>
      </c>
      <c r="AA487" s="1762" t="n">
        <v>0</v>
      </c>
      <c r="AB487" s="1762" t="n">
        <v>0</v>
      </c>
      <c r="AC487" s="1762" t="n">
        <v>0</v>
      </c>
      <c r="AD487" s="1762" t="n">
        <v>0</v>
      </c>
      <c r="AE487" s="1762" t="n">
        <v>0</v>
      </c>
      <c r="AF487" s="1762" t="n">
        <v>0</v>
      </c>
      <c r="AG487" s="1762" t="n">
        <v>0</v>
      </c>
      <c r="AH487" s="1762" t="n">
        <v>0</v>
      </c>
      <c r="AI487" s="1762" t="n">
        <v>0</v>
      </c>
      <c r="AJ487" s="1762" t="n">
        <v>0</v>
      </c>
      <c r="AK487" s="1762" t="n">
        <v>0</v>
      </c>
      <c r="AL487" s="1762" t="n">
        <v>0</v>
      </c>
      <c r="AM487" s="1762" t="n">
        <v>0</v>
      </c>
      <c r="AN487" s="522" t="n"/>
      <c r="AO487" s="522" t="n"/>
      <c r="AP487" s="522" t="n"/>
      <c r="AQ487" s="522" t="n"/>
      <c r="AR487" s="522" t="n"/>
      <c r="AS487" s="522" t="n"/>
      <c r="AT487" s="524" t="n"/>
    </row>
    <row r="488" ht="12.75" customHeight="1" s="667">
      <c r="B488" s="509">
        <f>B487+1</f>
        <v/>
      </c>
      <c r="C488" s="510" t="inlineStr">
        <is>
          <t>61073o</t>
        </is>
      </c>
      <c r="D488" s="699" t="n">
        <v>61073</v>
      </c>
      <c r="E488" s="511">
        <f>IF(D488="","",IFERROR(VLOOKUP(D488,CCN_Library!$A$4:$B$13,2,FALSE),"NOT IN LIBRARY"))</f>
        <v/>
      </c>
      <c r="F488" s="538">
        <f>LEFT(H488,6)</f>
        <v/>
      </c>
      <c r="G488" s="513" t="inlineStr">
        <is>
          <t>E</t>
        </is>
      </c>
      <c r="H488" s="513" t="inlineStr">
        <is>
          <t>M2826300644</t>
        </is>
      </c>
      <c r="I488" s="513" t="inlineStr">
        <is>
          <t>MED LAB TECH</t>
        </is>
      </c>
      <c r="J488" s="513" t="inlineStr">
        <is>
          <t>HM1</t>
        </is>
      </c>
      <c r="K488" s="514" t="inlineStr">
        <is>
          <t>L31A</t>
        </is>
      </c>
      <c r="L488" s="513" t="inlineStr">
        <is>
          <t>L03A</t>
        </is>
      </c>
      <c r="M488" s="513" t="inlineStr">
        <is>
          <t>N</t>
        </is>
      </c>
      <c r="N488" s="513" t="inlineStr">
        <is>
          <t>E</t>
        </is>
      </c>
      <c r="O488" s="513" t="inlineStr">
        <is>
          <t>A</t>
        </is>
      </c>
      <c r="P488" s="513" t="inlineStr">
        <is>
          <t>A</t>
        </is>
      </c>
      <c r="Q488" s="515" t="n"/>
      <c r="R488" s="513" t="inlineStr">
        <is>
          <t>U</t>
        </is>
      </c>
      <c r="S488" s="513" t="inlineStr">
        <is>
          <t>P</t>
        </is>
      </c>
      <c r="T488" s="515" t="n"/>
      <c r="U488" s="1761" t="n">
        <v>0</v>
      </c>
      <c r="V488" s="1761" t="n">
        <v>0</v>
      </c>
      <c r="W488" s="1761" t="n">
        <v>0</v>
      </c>
      <c r="X488" s="1761" t="n">
        <v>0</v>
      </c>
      <c r="Y488" s="1761" t="n">
        <v>0</v>
      </c>
      <c r="Z488" s="1761" t="n">
        <v>0</v>
      </c>
      <c r="AA488" s="1761" t="n">
        <v>1</v>
      </c>
      <c r="AB488" s="1761" t="n">
        <v>0</v>
      </c>
      <c r="AC488" s="1761" t="n">
        <v>0</v>
      </c>
      <c r="AD488" s="1761" t="n">
        <v>0</v>
      </c>
      <c r="AE488" s="1761" t="n">
        <v>0</v>
      </c>
      <c r="AF488" s="1761" t="n">
        <v>0</v>
      </c>
      <c r="AG488" s="1761" t="n">
        <v>0</v>
      </c>
      <c r="AH488" s="1761" t="n">
        <v>0</v>
      </c>
      <c r="AI488" s="1761" t="n">
        <v>0</v>
      </c>
      <c r="AJ488" s="1761" t="n">
        <v>0</v>
      </c>
      <c r="AK488" s="1761" t="n">
        <v>0</v>
      </c>
      <c r="AL488" s="1761" t="n">
        <v>0</v>
      </c>
      <c r="AM488" s="1761" t="n">
        <v>0</v>
      </c>
      <c r="AN488" s="515" t="n"/>
      <c r="AO488" s="515" t="n"/>
      <c r="AP488" s="513" t="inlineStr">
        <is>
          <t>1</t>
        </is>
      </c>
      <c r="AQ488" s="513" t="inlineStr">
        <is>
          <t>A-M510</t>
        </is>
      </c>
      <c r="AR488" s="513" t="inlineStr">
        <is>
          <t>1CP</t>
        </is>
      </c>
      <c r="AS488" s="515" t="n"/>
      <c r="AT488" s="525" t="n"/>
    </row>
    <row r="489" ht="12.75" customHeight="1" s="667">
      <c r="B489" s="509">
        <f>B488+1</f>
        <v/>
      </c>
      <c r="C489" s="510" t="inlineStr">
        <is>
          <t>61073c</t>
        </is>
      </c>
      <c r="D489" s="699" t="n">
        <v>61073</v>
      </c>
      <c r="E489" s="511">
        <f>IF(D489="","",IFERROR(VLOOKUP(D489,CCN_Library!$A$4:$B$13,2,FALSE),"NOT IN LIBRARY"))</f>
        <v/>
      </c>
      <c r="F489" s="538">
        <f>LEFT(H489,6)</f>
        <v/>
      </c>
      <c r="G489" s="513" t="inlineStr">
        <is>
          <t>E</t>
        </is>
      </c>
      <c r="H489" s="513" t="inlineStr">
        <is>
          <t>M2826300645</t>
        </is>
      </c>
      <c r="I489" s="513" t="inlineStr">
        <is>
          <t>MED LAB TECH</t>
        </is>
      </c>
      <c r="J489" s="513" t="inlineStr">
        <is>
          <t>HM2</t>
        </is>
      </c>
      <c r="K489" s="514" t="inlineStr">
        <is>
          <t>L31A</t>
        </is>
      </c>
      <c r="L489" s="513" t="inlineStr">
        <is>
          <t>L03A</t>
        </is>
      </c>
      <c r="M489" s="513" t="inlineStr">
        <is>
          <t>N</t>
        </is>
      </c>
      <c r="N489" s="513" t="inlineStr">
        <is>
          <t>E</t>
        </is>
      </c>
      <c r="O489" s="513" t="inlineStr">
        <is>
          <t>A</t>
        </is>
      </c>
      <c r="P489" s="513" t="inlineStr">
        <is>
          <t>A</t>
        </is>
      </c>
      <c r="Q489" s="515" t="n"/>
      <c r="R489" s="513" t="inlineStr">
        <is>
          <t>U</t>
        </is>
      </c>
      <c r="S489" s="513" t="inlineStr">
        <is>
          <t>C</t>
        </is>
      </c>
      <c r="T489" s="515" t="n"/>
      <c r="U489" s="1761" t="n">
        <v>0</v>
      </c>
      <c r="V489" s="1761" t="n">
        <v>0</v>
      </c>
      <c r="W489" s="1761" t="n">
        <v>0</v>
      </c>
      <c r="X489" s="1761" t="n">
        <v>0</v>
      </c>
      <c r="Y489" s="1761" t="n">
        <v>0</v>
      </c>
      <c r="Z489" s="1761" t="n">
        <v>0</v>
      </c>
      <c r="AA489" s="1761" t="n">
        <v>1</v>
      </c>
      <c r="AB489" s="1761" t="n">
        <v>0</v>
      </c>
      <c r="AC489" s="1761" t="n">
        <v>0</v>
      </c>
      <c r="AD489" s="1761" t="n">
        <v>0</v>
      </c>
      <c r="AE489" s="1761" t="n">
        <v>0</v>
      </c>
      <c r="AF489" s="1761" t="n">
        <v>0</v>
      </c>
      <c r="AG489" s="1761" t="n">
        <v>0</v>
      </c>
      <c r="AH489" s="1761" t="n">
        <v>0</v>
      </c>
      <c r="AI489" s="1761" t="n">
        <v>0</v>
      </c>
      <c r="AJ489" s="1761" t="n">
        <v>0</v>
      </c>
      <c r="AK489" s="1761" t="n">
        <v>0</v>
      </c>
      <c r="AL489" s="1761" t="n">
        <v>0</v>
      </c>
      <c r="AM489" s="1761" t="n">
        <v>0</v>
      </c>
      <c r="AN489" s="515" t="n"/>
      <c r="AO489" s="515" t="n"/>
      <c r="AP489" s="513" t="inlineStr">
        <is>
          <t>1</t>
        </is>
      </c>
      <c r="AQ489" s="513" t="inlineStr">
        <is>
          <t>A-M510</t>
        </is>
      </c>
      <c r="AR489" s="513" t="inlineStr">
        <is>
          <t>1CP</t>
        </is>
      </c>
      <c r="AS489" s="515" t="n"/>
      <c r="AT489" s="517" t="n"/>
    </row>
    <row r="490" ht="12.75" customHeight="1" s="667">
      <c r="B490" s="509">
        <f>B489+1</f>
        <v/>
      </c>
      <c r="C490" s="510" t="inlineStr">
        <is>
          <t>61073c</t>
        </is>
      </c>
      <c r="D490" s="699" t="n">
        <v>61073</v>
      </c>
      <c r="E490" s="511">
        <f>IF(D490="","",IFERROR(VLOOKUP(D490,CCN_Library!$A$4:$B$13,2,FALSE),"NOT IN LIBRARY"))</f>
        <v/>
      </c>
      <c r="F490" s="538">
        <f>LEFT(H490,6)</f>
        <v/>
      </c>
      <c r="G490" s="513" t="inlineStr">
        <is>
          <t>E</t>
        </is>
      </c>
      <c r="H490" s="513" t="inlineStr">
        <is>
          <t>M2826300646</t>
        </is>
      </c>
      <c r="I490" s="513" t="inlineStr">
        <is>
          <t>MED LAB TECH</t>
        </is>
      </c>
      <c r="J490" s="513" t="inlineStr">
        <is>
          <t>HM3</t>
        </is>
      </c>
      <c r="K490" s="514" t="inlineStr">
        <is>
          <t>L31A</t>
        </is>
      </c>
      <c r="L490" s="513" t="inlineStr">
        <is>
          <t>L03A</t>
        </is>
      </c>
      <c r="M490" s="513" t="inlineStr">
        <is>
          <t>N</t>
        </is>
      </c>
      <c r="N490" s="513" t="inlineStr">
        <is>
          <t>E</t>
        </is>
      </c>
      <c r="O490" s="513" t="inlineStr">
        <is>
          <t>A</t>
        </is>
      </c>
      <c r="P490" s="513" t="inlineStr">
        <is>
          <t>A</t>
        </is>
      </c>
      <c r="Q490" s="515" t="n"/>
      <c r="R490" s="513" t="inlineStr">
        <is>
          <t>U</t>
        </is>
      </c>
      <c r="S490" s="513" t="inlineStr">
        <is>
          <t>C</t>
        </is>
      </c>
      <c r="T490" s="515" t="n"/>
      <c r="U490" s="1761" t="n">
        <v>0</v>
      </c>
      <c r="V490" s="1761" t="n">
        <v>0</v>
      </c>
      <c r="W490" s="1761" t="n">
        <v>0</v>
      </c>
      <c r="X490" s="1761" t="n">
        <v>0</v>
      </c>
      <c r="Y490" s="1761" t="n">
        <v>0</v>
      </c>
      <c r="Z490" s="1761" t="n">
        <v>0</v>
      </c>
      <c r="AA490" s="1761" t="n">
        <v>1</v>
      </c>
      <c r="AB490" s="1761" t="n">
        <v>0</v>
      </c>
      <c r="AC490" s="1761" t="n">
        <v>0</v>
      </c>
      <c r="AD490" s="1761" t="n">
        <v>0</v>
      </c>
      <c r="AE490" s="1761" t="n">
        <v>0</v>
      </c>
      <c r="AF490" s="1761" t="n">
        <v>0</v>
      </c>
      <c r="AG490" s="1761" t="n">
        <v>0</v>
      </c>
      <c r="AH490" s="1761" t="n">
        <v>0</v>
      </c>
      <c r="AI490" s="1761" t="n">
        <v>0</v>
      </c>
      <c r="AJ490" s="1761" t="n">
        <v>0</v>
      </c>
      <c r="AK490" s="1761" t="n">
        <v>0</v>
      </c>
      <c r="AL490" s="1761" t="n">
        <v>0</v>
      </c>
      <c r="AM490" s="1761" t="n">
        <v>0</v>
      </c>
      <c r="AN490" s="515" t="n"/>
      <c r="AO490" s="515" t="n"/>
      <c r="AP490" s="513" t="inlineStr">
        <is>
          <t>1</t>
        </is>
      </c>
      <c r="AQ490" s="513" t="inlineStr">
        <is>
          <t>A-M510</t>
        </is>
      </c>
      <c r="AR490" s="513" t="inlineStr">
        <is>
          <t>1CP</t>
        </is>
      </c>
      <c r="AS490" s="515" t="n"/>
      <c r="AT490" s="517" t="n"/>
    </row>
    <row r="491" ht="12.75" customHeight="1" s="667">
      <c r="B491" s="709">
        <f>B490+1</f>
        <v/>
      </c>
      <c r="C491" s="701" t="inlineStr">
        <is>
          <t>61073o</t>
        </is>
      </c>
      <c r="D491" s="519" t="n">
        <v>61073</v>
      </c>
      <c r="E491" s="519" t="n"/>
      <c r="F491" s="520">
        <f>LEFT(H491,6)</f>
        <v/>
      </c>
      <c r="G491" s="521" t="inlineStr">
        <is>
          <t>C</t>
        </is>
      </c>
      <c r="H491" s="521" t="inlineStr">
        <is>
          <t>M2826300631</t>
        </is>
      </c>
      <c r="I491" s="521" t="inlineStr">
        <is>
          <t>HOLDING WARD SECTION 3</t>
        </is>
      </c>
      <c r="J491" s="522" t="n"/>
      <c r="K491" s="522" t="n"/>
      <c r="L491" s="522" t="n"/>
      <c r="M491" s="522" t="n"/>
      <c r="N491" s="522" t="n"/>
      <c r="O491" s="522" t="n"/>
      <c r="P491" s="522" t="n"/>
      <c r="Q491" s="522" t="n"/>
      <c r="R491" s="522" t="n"/>
      <c r="S491" s="522" t="n"/>
      <c r="T491" s="522" t="n"/>
      <c r="U491" s="1762" t="n">
        <v>0</v>
      </c>
      <c r="V491" s="1762" t="n">
        <v>0</v>
      </c>
      <c r="W491" s="1762" t="n">
        <v>0</v>
      </c>
      <c r="X491" s="1762" t="n">
        <v>0</v>
      </c>
      <c r="Y491" s="1762" t="n">
        <v>0</v>
      </c>
      <c r="Z491" s="1762" t="n">
        <v>0</v>
      </c>
      <c r="AA491" s="1762" t="n">
        <v>0</v>
      </c>
      <c r="AB491" s="1762" t="n">
        <v>0</v>
      </c>
      <c r="AC491" s="1762" t="n">
        <v>0</v>
      </c>
      <c r="AD491" s="1762" t="n">
        <v>0</v>
      </c>
      <c r="AE491" s="1762" t="n">
        <v>0</v>
      </c>
      <c r="AF491" s="1762" t="n">
        <v>0</v>
      </c>
      <c r="AG491" s="1762" t="n">
        <v>0</v>
      </c>
      <c r="AH491" s="1762" t="n">
        <v>0</v>
      </c>
      <c r="AI491" s="1762" t="n">
        <v>0</v>
      </c>
      <c r="AJ491" s="1762" t="n">
        <v>0</v>
      </c>
      <c r="AK491" s="1762" t="n">
        <v>0</v>
      </c>
      <c r="AL491" s="1762" t="n">
        <v>0</v>
      </c>
      <c r="AM491" s="1762" t="n">
        <v>0</v>
      </c>
      <c r="AN491" s="522" t="n"/>
      <c r="AO491" s="522" t="n"/>
      <c r="AP491" s="522" t="n"/>
      <c r="AQ491" s="522" t="n"/>
      <c r="AR491" s="522" t="n"/>
      <c r="AS491" s="522" t="n"/>
      <c r="AT491" s="524" t="n"/>
    </row>
    <row r="492" ht="12.75" customHeight="1" s="667">
      <c r="B492" s="509">
        <f>B491+1</f>
        <v/>
      </c>
      <c r="C492" s="510" t="inlineStr">
        <is>
          <t>61073o</t>
        </is>
      </c>
      <c r="D492" s="699" t="n">
        <v>61073</v>
      </c>
      <c r="E492" s="511">
        <f>IF(D492="","",IFERROR(VLOOKUP(D492,CCN_Library!$A$4:$B$13,2,FALSE),"NOT IN LIBRARY"))</f>
        <v/>
      </c>
      <c r="F492" s="538">
        <f>LEFT(H492,6)</f>
        <v/>
      </c>
      <c r="G492" s="513" t="inlineStr">
        <is>
          <t>E</t>
        </is>
      </c>
      <c r="H492" s="513" t="inlineStr">
        <is>
          <t>M2826300691</t>
        </is>
      </c>
      <c r="I492" s="513" t="inlineStr">
        <is>
          <t>FAM PHYS</t>
        </is>
      </c>
      <c r="J492" s="513" t="inlineStr">
        <is>
          <t>LCDR</t>
        </is>
      </c>
      <c r="K492" s="514" t="inlineStr">
        <is>
          <t>2100</t>
        </is>
      </c>
      <c r="L492" s="513" t="inlineStr">
        <is>
          <t>2100</t>
        </is>
      </c>
      <c r="M492" s="513" t="inlineStr">
        <is>
          <t>N</t>
        </is>
      </c>
      <c r="N492" s="513" t="inlineStr">
        <is>
          <t>O</t>
        </is>
      </c>
      <c r="O492" s="513" t="inlineStr">
        <is>
          <t>A</t>
        </is>
      </c>
      <c r="P492" s="513" t="inlineStr">
        <is>
          <t>A</t>
        </is>
      </c>
      <c r="Q492" s="515" t="n"/>
      <c r="R492" s="513" t="inlineStr">
        <is>
          <t>U</t>
        </is>
      </c>
      <c r="S492" s="513" t="inlineStr">
        <is>
          <t>P</t>
        </is>
      </c>
      <c r="T492" s="515" t="n"/>
      <c r="U492" s="1761" t="n">
        <v>0</v>
      </c>
      <c r="V492" s="1761" t="n">
        <v>0</v>
      </c>
      <c r="W492" s="1761" t="n">
        <v>0</v>
      </c>
      <c r="X492" s="1761" t="n">
        <v>0</v>
      </c>
      <c r="Y492" s="1761" t="n">
        <v>0</v>
      </c>
      <c r="Z492" s="1761" t="n">
        <v>1</v>
      </c>
      <c r="AA492" s="1761" t="n">
        <v>0</v>
      </c>
      <c r="AB492" s="1761" t="n">
        <v>0</v>
      </c>
      <c r="AC492" s="1761" t="n">
        <v>0</v>
      </c>
      <c r="AD492" s="1761" t="n">
        <v>0</v>
      </c>
      <c r="AE492" s="1761" t="n">
        <v>0</v>
      </c>
      <c r="AF492" s="1761" t="n">
        <v>0</v>
      </c>
      <c r="AG492" s="1761" t="n">
        <v>0</v>
      </c>
      <c r="AH492" s="1761" t="n">
        <v>0</v>
      </c>
      <c r="AI492" s="1761" t="n">
        <v>0</v>
      </c>
      <c r="AJ492" s="1761" t="n">
        <v>0</v>
      </c>
      <c r="AK492" s="1761" t="n">
        <v>0</v>
      </c>
      <c r="AL492" s="1761" t="n">
        <v>0</v>
      </c>
      <c r="AM492" s="1761" t="n">
        <v>0</v>
      </c>
      <c r="AN492" s="515" t="n"/>
      <c r="AO492" s="515" t="n"/>
      <c r="AP492" s="513" t="inlineStr">
        <is>
          <t>1</t>
        </is>
      </c>
      <c r="AQ492" s="513" t="inlineStr">
        <is>
          <t>A-M510</t>
        </is>
      </c>
      <c r="AR492" s="513" t="inlineStr">
        <is>
          <t>1CP</t>
        </is>
      </c>
      <c r="AS492" s="515" t="n"/>
      <c r="AT492" s="517" t="n"/>
    </row>
    <row r="493" ht="12.75" customHeight="1" s="667">
      <c r="B493" s="509">
        <f>B492+1</f>
        <v/>
      </c>
      <c r="C493" s="510" t="inlineStr">
        <is>
          <t>61073o</t>
        </is>
      </c>
      <c r="D493" s="699" t="n">
        <v>61073</v>
      </c>
      <c r="E493" s="511">
        <f>IF(D493="","",IFERROR(VLOOKUP(D493,CCN_Library!$A$4:$B$13,2,FALSE),"NOT IN LIBRARY"))</f>
        <v/>
      </c>
      <c r="F493" s="538">
        <f>LEFT(H493,6)</f>
        <v/>
      </c>
      <c r="G493" s="513" t="inlineStr">
        <is>
          <t>E</t>
        </is>
      </c>
      <c r="H493" s="513" t="inlineStr">
        <is>
          <t>M2826300692</t>
        </is>
      </c>
      <c r="I493" s="513" t="inlineStr">
        <is>
          <t>CC NRS</t>
        </is>
      </c>
      <c r="J493" s="513" t="inlineStr">
        <is>
          <t>LCDR</t>
        </is>
      </c>
      <c r="K493" s="514" t="inlineStr">
        <is>
          <t>2900</t>
        </is>
      </c>
      <c r="L493" s="513" t="inlineStr">
        <is>
          <t>2900</t>
        </is>
      </c>
      <c r="M493" s="513" t="inlineStr">
        <is>
          <t>N</t>
        </is>
      </c>
      <c r="N493" s="513" t="inlineStr">
        <is>
          <t>O</t>
        </is>
      </c>
      <c r="O493" s="513" t="inlineStr">
        <is>
          <t>A</t>
        </is>
      </c>
      <c r="P493" s="513" t="inlineStr">
        <is>
          <t>A</t>
        </is>
      </c>
      <c r="Q493" s="515" t="n"/>
      <c r="R493" s="513" t="inlineStr">
        <is>
          <t>U</t>
        </is>
      </c>
      <c r="S493" s="513" t="inlineStr">
        <is>
          <t>P</t>
        </is>
      </c>
      <c r="T493" s="515" t="n"/>
      <c r="U493" s="1761" t="n">
        <v>0</v>
      </c>
      <c r="V493" s="1761" t="n">
        <v>0</v>
      </c>
      <c r="W493" s="1761" t="n">
        <v>0</v>
      </c>
      <c r="X493" s="1761" t="n">
        <v>0</v>
      </c>
      <c r="Y493" s="1761" t="n">
        <v>0</v>
      </c>
      <c r="Z493" s="1761" t="n">
        <v>1</v>
      </c>
      <c r="AA493" s="1761" t="n">
        <v>0</v>
      </c>
      <c r="AB493" s="1761" t="n">
        <v>0</v>
      </c>
      <c r="AC493" s="1761" t="n">
        <v>0</v>
      </c>
      <c r="AD493" s="1761" t="n">
        <v>0</v>
      </c>
      <c r="AE493" s="1761" t="n">
        <v>0</v>
      </c>
      <c r="AF493" s="1761" t="n">
        <v>0</v>
      </c>
      <c r="AG493" s="1761" t="n">
        <v>0</v>
      </c>
      <c r="AH493" s="1761" t="n">
        <v>0</v>
      </c>
      <c r="AI493" s="1761" t="n">
        <v>0</v>
      </c>
      <c r="AJ493" s="1761" t="n">
        <v>0</v>
      </c>
      <c r="AK493" s="1761" t="n">
        <v>0</v>
      </c>
      <c r="AL493" s="1761" t="n">
        <v>0</v>
      </c>
      <c r="AM493" s="1761" t="n">
        <v>0</v>
      </c>
      <c r="AN493" s="515" t="n"/>
      <c r="AO493" s="515" t="n"/>
      <c r="AP493" s="513" t="inlineStr">
        <is>
          <t>1</t>
        </is>
      </c>
      <c r="AQ493" s="513" t="inlineStr">
        <is>
          <t>A-M510</t>
        </is>
      </c>
      <c r="AR493" s="513" t="inlineStr">
        <is>
          <t>1CP</t>
        </is>
      </c>
      <c r="AS493" s="515" t="n"/>
      <c r="AT493" s="517" t="n"/>
    </row>
    <row r="494" ht="12.75" customHeight="1" s="667">
      <c r="B494" s="509">
        <f>B493+1</f>
        <v/>
      </c>
      <c r="C494" s="510" t="inlineStr">
        <is>
          <t>61073o</t>
        </is>
      </c>
      <c r="D494" s="699" t="n">
        <v>61073</v>
      </c>
      <c r="E494" s="511">
        <f>IF(D494="","",IFERROR(VLOOKUP(D494,CCN_Library!$A$4:$B$13,2,FALSE),"NOT IN LIBRARY"))</f>
        <v/>
      </c>
      <c r="F494" s="538">
        <f>LEFT(H494,6)</f>
        <v/>
      </c>
      <c r="G494" s="513" t="inlineStr">
        <is>
          <t>E</t>
        </is>
      </c>
      <c r="H494" s="513" t="inlineStr">
        <is>
          <t>M2826300693</t>
        </is>
      </c>
      <c r="I494" s="513" t="inlineStr">
        <is>
          <t>PROF REG NRS</t>
        </is>
      </c>
      <c r="J494" s="513" t="inlineStr">
        <is>
          <t>LT</t>
        </is>
      </c>
      <c r="K494" s="514" t="inlineStr">
        <is>
          <t>2900</t>
        </is>
      </c>
      <c r="L494" s="513" t="inlineStr">
        <is>
          <t>2900</t>
        </is>
      </c>
      <c r="M494" s="513" t="inlineStr">
        <is>
          <t>N</t>
        </is>
      </c>
      <c r="N494" s="513" t="inlineStr">
        <is>
          <t>O</t>
        </is>
      </c>
      <c r="O494" s="513" t="inlineStr">
        <is>
          <t>A</t>
        </is>
      </c>
      <c r="P494" s="513" t="inlineStr">
        <is>
          <t>A</t>
        </is>
      </c>
      <c r="Q494" s="515" t="n"/>
      <c r="R494" s="513" t="inlineStr">
        <is>
          <t>U</t>
        </is>
      </c>
      <c r="S494" s="513" t="inlineStr">
        <is>
          <t>P</t>
        </is>
      </c>
      <c r="T494" s="515" t="n"/>
      <c r="U494" s="1761" t="n">
        <v>0</v>
      </c>
      <c r="V494" s="1761" t="n">
        <v>0</v>
      </c>
      <c r="W494" s="1761" t="n">
        <v>0</v>
      </c>
      <c r="X494" s="1761" t="n">
        <v>0</v>
      </c>
      <c r="Y494" s="1761" t="n">
        <v>0</v>
      </c>
      <c r="Z494" s="1761" t="n">
        <v>1</v>
      </c>
      <c r="AA494" s="1761" t="n">
        <v>0</v>
      </c>
      <c r="AB494" s="1761" t="n">
        <v>0</v>
      </c>
      <c r="AC494" s="1761" t="n">
        <v>0</v>
      </c>
      <c r="AD494" s="1761" t="n">
        <v>0</v>
      </c>
      <c r="AE494" s="1761" t="n">
        <v>0</v>
      </c>
      <c r="AF494" s="1761" t="n">
        <v>0</v>
      </c>
      <c r="AG494" s="1761" t="n">
        <v>0</v>
      </c>
      <c r="AH494" s="1761" t="n">
        <v>0</v>
      </c>
      <c r="AI494" s="1761" t="n">
        <v>0</v>
      </c>
      <c r="AJ494" s="1761" t="n">
        <v>0</v>
      </c>
      <c r="AK494" s="1761" t="n">
        <v>0</v>
      </c>
      <c r="AL494" s="1761" t="n">
        <v>0</v>
      </c>
      <c r="AM494" s="1761" t="n">
        <v>0</v>
      </c>
      <c r="AN494" s="515" t="n"/>
      <c r="AO494" s="515" t="n"/>
      <c r="AP494" s="513" t="inlineStr">
        <is>
          <t>1</t>
        </is>
      </c>
      <c r="AQ494" s="513" t="inlineStr">
        <is>
          <t>A-M510</t>
        </is>
      </c>
      <c r="AR494" s="513" t="inlineStr">
        <is>
          <t>1CP</t>
        </is>
      </c>
      <c r="AS494" s="515" t="n"/>
      <c r="AT494" s="525" t="n"/>
    </row>
    <row r="495" ht="12.75" customHeight="1" s="667">
      <c r="B495" s="509">
        <f>B494+1</f>
        <v/>
      </c>
      <c r="C495" s="510" t="inlineStr">
        <is>
          <t>61073o</t>
        </is>
      </c>
      <c r="D495" s="699" t="n">
        <v>61073</v>
      </c>
      <c r="E495" s="511">
        <f>IF(D495="","",IFERROR(VLOOKUP(D495,CCN_Library!$A$4:$B$13,2,FALSE),"NOT IN LIBRARY"))</f>
        <v/>
      </c>
      <c r="F495" s="538">
        <f>LEFT(H495,6)</f>
        <v/>
      </c>
      <c r="G495" s="513" t="inlineStr">
        <is>
          <t>E</t>
        </is>
      </c>
      <c r="H495" s="513" t="inlineStr">
        <is>
          <t>M2826300694</t>
        </is>
      </c>
      <c r="I495" s="513" t="inlineStr">
        <is>
          <t>FLD MED TECH</t>
        </is>
      </c>
      <c r="J495" s="513" t="inlineStr">
        <is>
          <t>HM1</t>
        </is>
      </c>
      <c r="K495" s="514" t="inlineStr">
        <is>
          <t>L03A</t>
        </is>
      </c>
      <c r="L495" s="513" t="inlineStr">
        <is>
          <t>L03A</t>
        </is>
      </c>
      <c r="M495" s="513" t="inlineStr">
        <is>
          <t>N</t>
        </is>
      </c>
      <c r="N495" s="513" t="inlineStr">
        <is>
          <t>E</t>
        </is>
      </c>
      <c r="O495" s="513" t="inlineStr">
        <is>
          <t>A</t>
        </is>
      </c>
      <c r="P495" s="513" t="inlineStr">
        <is>
          <t>A</t>
        </is>
      </c>
      <c r="Q495" s="515" t="n"/>
      <c r="R495" s="513" t="inlineStr">
        <is>
          <t>U</t>
        </is>
      </c>
      <c r="S495" s="513" t="inlineStr">
        <is>
          <t>P</t>
        </is>
      </c>
      <c r="T495" s="515" t="n"/>
      <c r="U495" s="1761" t="n">
        <v>0</v>
      </c>
      <c r="V495" s="1761" t="n">
        <v>0</v>
      </c>
      <c r="W495" s="1761" t="n">
        <v>0</v>
      </c>
      <c r="X495" s="1761" t="n">
        <v>0</v>
      </c>
      <c r="Y495" s="1761" t="n">
        <v>0</v>
      </c>
      <c r="Z495" s="1761" t="n">
        <v>0</v>
      </c>
      <c r="AA495" s="1761" t="n">
        <v>1</v>
      </c>
      <c r="AB495" s="1761" t="n">
        <v>0</v>
      </c>
      <c r="AC495" s="1761" t="n">
        <v>0</v>
      </c>
      <c r="AD495" s="1761" t="n">
        <v>0</v>
      </c>
      <c r="AE495" s="1761" t="n">
        <v>0</v>
      </c>
      <c r="AF495" s="1761" t="n">
        <v>0</v>
      </c>
      <c r="AG495" s="1761" t="n">
        <v>0</v>
      </c>
      <c r="AH495" s="1761" t="n">
        <v>0</v>
      </c>
      <c r="AI495" s="1761" t="n">
        <v>0</v>
      </c>
      <c r="AJ495" s="1761" t="n">
        <v>0</v>
      </c>
      <c r="AK495" s="1761" t="n">
        <v>0</v>
      </c>
      <c r="AL495" s="1761" t="n">
        <v>0</v>
      </c>
      <c r="AM495" s="1761" t="n">
        <v>0</v>
      </c>
      <c r="AN495" s="515" t="n"/>
      <c r="AO495" s="515" t="n"/>
      <c r="AP495" s="513" t="inlineStr">
        <is>
          <t>1</t>
        </is>
      </c>
      <c r="AQ495" s="513" t="inlineStr">
        <is>
          <t>A-M510</t>
        </is>
      </c>
      <c r="AR495" s="513" t="inlineStr">
        <is>
          <t>1CP</t>
        </is>
      </c>
      <c r="AS495" s="515" t="n"/>
      <c r="AT495" s="517" t="n"/>
    </row>
    <row r="496" ht="12.75" customHeight="1" s="667">
      <c r="B496" s="509">
        <f>B495+1</f>
        <v/>
      </c>
      <c r="C496" s="510" t="inlineStr">
        <is>
          <t>61073c</t>
        </is>
      </c>
      <c r="D496" s="699" t="n">
        <v>61073</v>
      </c>
      <c r="E496" s="511">
        <f>IF(D496="","",IFERROR(VLOOKUP(D496,CCN_Library!$A$4:$B$13,2,FALSE),"NOT IN LIBRARY"))</f>
        <v/>
      </c>
      <c r="F496" s="538">
        <f>LEFT(H496,6)</f>
        <v/>
      </c>
      <c r="G496" s="513" t="inlineStr">
        <is>
          <t>E</t>
        </is>
      </c>
      <c r="H496" s="513" t="inlineStr">
        <is>
          <t>M2826300636</t>
        </is>
      </c>
      <c r="I496" s="513" t="inlineStr">
        <is>
          <t>FLD MED TECH</t>
        </is>
      </c>
      <c r="J496" s="513" t="inlineStr">
        <is>
          <t>HM2</t>
        </is>
      </c>
      <c r="K496" s="514" t="inlineStr">
        <is>
          <t>L03A</t>
        </is>
      </c>
      <c r="L496" s="513" t="inlineStr">
        <is>
          <t>L03A</t>
        </is>
      </c>
      <c r="M496" s="513" t="inlineStr">
        <is>
          <t>N</t>
        </is>
      </c>
      <c r="N496" s="513" t="inlineStr">
        <is>
          <t>E</t>
        </is>
      </c>
      <c r="O496" s="513" t="inlineStr">
        <is>
          <t>A</t>
        </is>
      </c>
      <c r="P496" s="513" t="inlineStr">
        <is>
          <t>A</t>
        </is>
      </c>
      <c r="Q496" s="515" t="n"/>
      <c r="R496" s="513" t="inlineStr">
        <is>
          <t>U</t>
        </is>
      </c>
      <c r="S496" s="513" t="inlineStr">
        <is>
          <t>C</t>
        </is>
      </c>
      <c r="T496" s="515" t="n"/>
      <c r="U496" s="1761" t="n">
        <v>0</v>
      </c>
      <c r="V496" s="1761" t="n">
        <v>0</v>
      </c>
      <c r="W496" s="1761" t="n">
        <v>0</v>
      </c>
      <c r="X496" s="1761" t="n">
        <v>0</v>
      </c>
      <c r="Y496" s="1761" t="n">
        <v>0</v>
      </c>
      <c r="Z496" s="1761" t="n">
        <v>0</v>
      </c>
      <c r="AA496" s="1761" t="n">
        <v>1</v>
      </c>
      <c r="AB496" s="1761" t="n">
        <v>0</v>
      </c>
      <c r="AC496" s="1761" t="n">
        <v>0</v>
      </c>
      <c r="AD496" s="1761" t="n">
        <v>0</v>
      </c>
      <c r="AE496" s="1761" t="n">
        <v>0</v>
      </c>
      <c r="AF496" s="1761" t="n">
        <v>0</v>
      </c>
      <c r="AG496" s="1761" t="n">
        <v>0</v>
      </c>
      <c r="AH496" s="1761" t="n">
        <v>0</v>
      </c>
      <c r="AI496" s="1761" t="n">
        <v>0</v>
      </c>
      <c r="AJ496" s="1761" t="n">
        <v>0</v>
      </c>
      <c r="AK496" s="1761" t="n">
        <v>0</v>
      </c>
      <c r="AL496" s="1761" t="n">
        <v>0</v>
      </c>
      <c r="AM496" s="1761" t="n">
        <v>0</v>
      </c>
      <c r="AN496" s="515" t="n"/>
      <c r="AO496" s="515" t="n"/>
      <c r="AP496" s="513" t="inlineStr">
        <is>
          <t>1</t>
        </is>
      </c>
      <c r="AQ496" s="513" t="inlineStr">
        <is>
          <t>A-M510</t>
        </is>
      </c>
      <c r="AR496" s="513" t="inlineStr">
        <is>
          <t>1CP</t>
        </is>
      </c>
      <c r="AS496" s="515" t="n"/>
      <c r="AT496" s="517" t="n"/>
    </row>
    <row r="497" ht="12.75" customHeight="1" s="667">
      <c r="B497" s="509">
        <f>B496+1</f>
        <v/>
      </c>
      <c r="C497" s="510" t="inlineStr">
        <is>
          <t>61073c</t>
        </is>
      </c>
      <c r="D497" s="699" t="n">
        <v>61073</v>
      </c>
      <c r="E497" s="511">
        <f>IF(D497="","",IFERROR(VLOOKUP(D497,CCN_Library!$A$4:$B$13,2,FALSE),"NOT IN LIBRARY"))</f>
        <v/>
      </c>
      <c r="F497" s="538">
        <f>LEFT(H497,6)</f>
        <v/>
      </c>
      <c r="G497" s="513" t="inlineStr">
        <is>
          <t>E</t>
        </is>
      </c>
      <c r="H497" s="513" t="inlineStr">
        <is>
          <t>M2826300695</t>
        </is>
      </c>
      <c r="I497" s="513" t="inlineStr">
        <is>
          <t>FLD MED TECH</t>
        </is>
      </c>
      <c r="J497" s="513" t="inlineStr">
        <is>
          <t>HM2</t>
        </is>
      </c>
      <c r="K497" s="514" t="inlineStr">
        <is>
          <t>L03A</t>
        </is>
      </c>
      <c r="L497" s="513" t="inlineStr">
        <is>
          <t>L03A</t>
        </is>
      </c>
      <c r="M497" s="513" t="inlineStr">
        <is>
          <t>N</t>
        </is>
      </c>
      <c r="N497" s="513" t="inlineStr">
        <is>
          <t>E</t>
        </is>
      </c>
      <c r="O497" s="513" t="inlineStr">
        <is>
          <t>A</t>
        </is>
      </c>
      <c r="P497" s="513" t="inlineStr">
        <is>
          <t>A</t>
        </is>
      </c>
      <c r="Q497" s="515" t="n"/>
      <c r="R497" s="513" t="inlineStr">
        <is>
          <t>U</t>
        </is>
      </c>
      <c r="S497" s="513" t="inlineStr">
        <is>
          <t>C</t>
        </is>
      </c>
      <c r="T497" s="515" t="n"/>
      <c r="U497" s="1761" t="n">
        <v>0</v>
      </c>
      <c r="V497" s="1761" t="n">
        <v>0</v>
      </c>
      <c r="W497" s="1761" t="n">
        <v>0</v>
      </c>
      <c r="X497" s="1761" t="n">
        <v>0</v>
      </c>
      <c r="Y497" s="1761" t="n">
        <v>0</v>
      </c>
      <c r="Z497" s="1761" t="n">
        <v>0</v>
      </c>
      <c r="AA497" s="1761" t="n">
        <v>1</v>
      </c>
      <c r="AB497" s="1761" t="n">
        <v>0</v>
      </c>
      <c r="AC497" s="1761" t="n">
        <v>0</v>
      </c>
      <c r="AD497" s="1761" t="n">
        <v>0</v>
      </c>
      <c r="AE497" s="1761" t="n">
        <v>0</v>
      </c>
      <c r="AF497" s="1761" t="n">
        <v>0</v>
      </c>
      <c r="AG497" s="1761" t="n">
        <v>0</v>
      </c>
      <c r="AH497" s="1761" t="n">
        <v>0</v>
      </c>
      <c r="AI497" s="1761" t="n">
        <v>0</v>
      </c>
      <c r="AJ497" s="1761" t="n">
        <v>0</v>
      </c>
      <c r="AK497" s="1761" t="n">
        <v>0</v>
      </c>
      <c r="AL497" s="1761" t="n">
        <v>0</v>
      </c>
      <c r="AM497" s="1761" t="n">
        <v>0</v>
      </c>
      <c r="AN497" s="515" t="n"/>
      <c r="AO497" s="515" t="n"/>
      <c r="AP497" s="513" t="inlineStr">
        <is>
          <t>1</t>
        </is>
      </c>
      <c r="AQ497" s="513" t="inlineStr">
        <is>
          <t>A-M510</t>
        </is>
      </c>
      <c r="AR497" s="513" t="inlineStr">
        <is>
          <t>1CP</t>
        </is>
      </c>
      <c r="AS497" s="515" t="n"/>
      <c r="AT497" s="517" t="n"/>
    </row>
    <row r="498" ht="12.75" customHeight="1" s="667">
      <c r="B498" s="509">
        <f>B497+1</f>
        <v/>
      </c>
      <c r="C498" s="510" t="inlineStr">
        <is>
          <t>61073c</t>
        </is>
      </c>
      <c r="D498" s="699" t="n">
        <v>61073</v>
      </c>
      <c r="E498" s="511">
        <f>IF(D498="","",IFERROR(VLOOKUP(D498,CCN_Library!$A$4:$B$13,2,FALSE),"NOT IN LIBRARY"))</f>
        <v/>
      </c>
      <c r="F498" s="538">
        <f>LEFT(H498,6)</f>
        <v/>
      </c>
      <c r="G498" s="513" t="inlineStr">
        <is>
          <t>E</t>
        </is>
      </c>
      <c r="H498" s="513" t="inlineStr">
        <is>
          <t>M2826300638</t>
        </is>
      </c>
      <c r="I498" s="513" t="inlineStr">
        <is>
          <t>FLD MED TECH</t>
        </is>
      </c>
      <c r="J498" s="513" t="inlineStr">
        <is>
          <t>HN</t>
        </is>
      </c>
      <c r="K498" s="514" t="inlineStr">
        <is>
          <t>L03A</t>
        </is>
      </c>
      <c r="L498" s="513" t="inlineStr">
        <is>
          <t>L03A</t>
        </is>
      </c>
      <c r="M498" s="513" t="inlineStr">
        <is>
          <t>N</t>
        </is>
      </c>
      <c r="N498" s="513" t="inlineStr">
        <is>
          <t>E</t>
        </is>
      </c>
      <c r="O498" s="513" t="inlineStr">
        <is>
          <t>A</t>
        </is>
      </c>
      <c r="P498" s="513" t="inlineStr">
        <is>
          <t>A</t>
        </is>
      </c>
      <c r="Q498" s="515" t="n"/>
      <c r="R498" s="513" t="inlineStr">
        <is>
          <t>U</t>
        </is>
      </c>
      <c r="S498" s="513" t="inlineStr">
        <is>
          <t>C</t>
        </is>
      </c>
      <c r="T498" s="515" t="n"/>
      <c r="U498" s="1761" t="n">
        <v>0</v>
      </c>
      <c r="V498" s="1761" t="n">
        <v>0</v>
      </c>
      <c r="W498" s="1761" t="n">
        <v>0</v>
      </c>
      <c r="X498" s="1761" t="n">
        <v>0</v>
      </c>
      <c r="Y498" s="1761" t="n">
        <v>0</v>
      </c>
      <c r="Z498" s="1761" t="n">
        <v>0</v>
      </c>
      <c r="AA498" s="1761" t="n">
        <v>1</v>
      </c>
      <c r="AB498" s="1761" t="n">
        <v>0</v>
      </c>
      <c r="AC498" s="1761" t="n">
        <v>0</v>
      </c>
      <c r="AD498" s="1761" t="n">
        <v>0</v>
      </c>
      <c r="AE498" s="1761" t="n">
        <v>0</v>
      </c>
      <c r="AF498" s="1761" t="n">
        <v>0</v>
      </c>
      <c r="AG498" s="1761" t="n">
        <v>0</v>
      </c>
      <c r="AH498" s="1761" t="n">
        <v>0</v>
      </c>
      <c r="AI498" s="1761" t="n">
        <v>0</v>
      </c>
      <c r="AJ498" s="1761" t="n">
        <v>0</v>
      </c>
      <c r="AK498" s="1761" t="n">
        <v>0</v>
      </c>
      <c r="AL498" s="1761" t="n">
        <v>0</v>
      </c>
      <c r="AM498" s="1761" t="n">
        <v>0</v>
      </c>
      <c r="AN498" s="515" t="n"/>
      <c r="AO498" s="515" t="n"/>
      <c r="AP498" s="513" t="inlineStr">
        <is>
          <t>1</t>
        </is>
      </c>
      <c r="AQ498" s="513" t="inlineStr">
        <is>
          <t>A-M510</t>
        </is>
      </c>
      <c r="AR498" s="513" t="inlineStr">
        <is>
          <t>1CP</t>
        </is>
      </c>
      <c r="AS498" s="515" t="n"/>
      <c r="AT498" s="517" t="n"/>
    </row>
    <row r="499" ht="12.75" customHeight="1" s="667">
      <c r="B499" s="509">
        <f>B498+1</f>
        <v/>
      </c>
      <c r="C499" s="510" t="inlineStr">
        <is>
          <t>61073c</t>
        </is>
      </c>
      <c r="D499" s="699" t="n">
        <v>61073</v>
      </c>
      <c r="E499" s="511">
        <f>IF(D499="","",IFERROR(VLOOKUP(D499,CCN_Library!$A$4:$B$13,2,FALSE),"NOT IN LIBRARY"))</f>
        <v/>
      </c>
      <c r="F499" s="538">
        <f>LEFT(H499,6)</f>
        <v/>
      </c>
      <c r="G499" s="513" t="inlineStr">
        <is>
          <t>E</t>
        </is>
      </c>
      <c r="H499" s="513" t="inlineStr">
        <is>
          <t>M2826300639</t>
        </is>
      </c>
      <c r="I499" s="513" t="inlineStr">
        <is>
          <t>FLD MED TECH</t>
        </is>
      </c>
      <c r="J499" s="513" t="inlineStr">
        <is>
          <t>HN</t>
        </is>
      </c>
      <c r="K499" s="514" t="inlineStr">
        <is>
          <t>L03A</t>
        </is>
      </c>
      <c r="L499" s="513" t="inlineStr">
        <is>
          <t>L03A</t>
        </is>
      </c>
      <c r="M499" s="513" t="inlineStr">
        <is>
          <t>N</t>
        </is>
      </c>
      <c r="N499" s="513" t="inlineStr">
        <is>
          <t>E</t>
        </is>
      </c>
      <c r="O499" s="513" t="inlineStr">
        <is>
          <t>A</t>
        </is>
      </c>
      <c r="P499" s="513" t="inlineStr">
        <is>
          <t>A</t>
        </is>
      </c>
      <c r="Q499" s="515" t="n"/>
      <c r="R499" s="513" t="inlineStr">
        <is>
          <t>U</t>
        </is>
      </c>
      <c r="S499" s="513" t="inlineStr">
        <is>
          <t>C</t>
        </is>
      </c>
      <c r="T499" s="515" t="n"/>
      <c r="U499" s="1761" t="n">
        <v>0</v>
      </c>
      <c r="V499" s="1761" t="n">
        <v>0</v>
      </c>
      <c r="W499" s="1761" t="n">
        <v>0</v>
      </c>
      <c r="X499" s="1761" t="n">
        <v>0</v>
      </c>
      <c r="Y499" s="1761" t="n">
        <v>0</v>
      </c>
      <c r="Z499" s="1761" t="n">
        <v>0</v>
      </c>
      <c r="AA499" s="1761" t="n">
        <v>1</v>
      </c>
      <c r="AB499" s="1761" t="n">
        <v>0</v>
      </c>
      <c r="AC499" s="1761" t="n">
        <v>0</v>
      </c>
      <c r="AD499" s="1761" t="n">
        <v>0</v>
      </c>
      <c r="AE499" s="1761" t="n">
        <v>0</v>
      </c>
      <c r="AF499" s="1761" t="n">
        <v>0</v>
      </c>
      <c r="AG499" s="1761" t="n">
        <v>0</v>
      </c>
      <c r="AH499" s="1761" t="n">
        <v>0</v>
      </c>
      <c r="AI499" s="1761" t="n">
        <v>0</v>
      </c>
      <c r="AJ499" s="1761" t="n">
        <v>0</v>
      </c>
      <c r="AK499" s="1761" t="n">
        <v>0</v>
      </c>
      <c r="AL499" s="1761" t="n">
        <v>0</v>
      </c>
      <c r="AM499" s="1761" t="n">
        <v>0</v>
      </c>
      <c r="AN499" s="515" t="n"/>
      <c r="AO499" s="515" t="n"/>
      <c r="AP499" s="513" t="inlineStr">
        <is>
          <t>1</t>
        </is>
      </c>
      <c r="AQ499" s="513" t="inlineStr">
        <is>
          <t>A-M510</t>
        </is>
      </c>
      <c r="AR499" s="513" t="inlineStr">
        <is>
          <t>1CP</t>
        </is>
      </c>
      <c r="AS499" s="515" t="n"/>
      <c r="AT499" s="517" t="n"/>
    </row>
    <row r="500" ht="12.75" customHeight="1" s="667">
      <c r="B500" s="509">
        <f>B499+1</f>
        <v/>
      </c>
      <c r="C500" s="510" t="inlineStr">
        <is>
          <t>61073c</t>
        </is>
      </c>
      <c r="D500" s="699" t="n">
        <v>61073</v>
      </c>
      <c r="E500" s="511">
        <f>IF(D500="","",IFERROR(VLOOKUP(D500,CCN_Library!$A$4:$B$13,2,FALSE),"NOT IN LIBRARY"))</f>
        <v/>
      </c>
      <c r="F500" s="538">
        <f>LEFT(H500,6)</f>
        <v/>
      </c>
      <c r="G500" s="513" t="inlineStr">
        <is>
          <t>E</t>
        </is>
      </c>
      <c r="H500" s="513" t="inlineStr">
        <is>
          <t>M2826300640</t>
        </is>
      </c>
      <c r="I500" s="513" t="inlineStr">
        <is>
          <t>FLD MED TECH</t>
        </is>
      </c>
      <c r="J500" s="513" t="inlineStr">
        <is>
          <t>HN</t>
        </is>
      </c>
      <c r="K500" s="514" t="inlineStr">
        <is>
          <t>L03A</t>
        </is>
      </c>
      <c r="L500" s="513" t="inlineStr">
        <is>
          <t>L03A</t>
        </is>
      </c>
      <c r="M500" s="513" t="inlineStr">
        <is>
          <t>N</t>
        </is>
      </c>
      <c r="N500" s="513" t="inlineStr">
        <is>
          <t>E</t>
        </is>
      </c>
      <c r="O500" s="513" t="inlineStr">
        <is>
          <t>A</t>
        </is>
      </c>
      <c r="P500" s="513" t="inlineStr">
        <is>
          <t>A</t>
        </is>
      </c>
      <c r="Q500" s="515" t="n"/>
      <c r="R500" s="513" t="inlineStr">
        <is>
          <t>U</t>
        </is>
      </c>
      <c r="S500" s="513" t="inlineStr">
        <is>
          <t>C</t>
        </is>
      </c>
      <c r="T500" s="515" t="n"/>
      <c r="U500" s="1761" t="n">
        <v>0</v>
      </c>
      <c r="V500" s="1761" t="n">
        <v>0</v>
      </c>
      <c r="W500" s="1761" t="n">
        <v>0</v>
      </c>
      <c r="X500" s="1761" t="n">
        <v>0</v>
      </c>
      <c r="Y500" s="1761" t="n">
        <v>0</v>
      </c>
      <c r="Z500" s="1761" t="n">
        <v>0</v>
      </c>
      <c r="AA500" s="1761" t="n">
        <v>1</v>
      </c>
      <c r="AB500" s="1761" t="n">
        <v>0</v>
      </c>
      <c r="AC500" s="1761" t="n">
        <v>0</v>
      </c>
      <c r="AD500" s="1761" t="n">
        <v>0</v>
      </c>
      <c r="AE500" s="1761" t="n">
        <v>0</v>
      </c>
      <c r="AF500" s="1761" t="n">
        <v>0</v>
      </c>
      <c r="AG500" s="1761" t="n">
        <v>0</v>
      </c>
      <c r="AH500" s="1761" t="n">
        <v>0</v>
      </c>
      <c r="AI500" s="1761" t="n">
        <v>0</v>
      </c>
      <c r="AJ500" s="1761" t="n">
        <v>0</v>
      </c>
      <c r="AK500" s="1761" t="n">
        <v>0</v>
      </c>
      <c r="AL500" s="1761" t="n">
        <v>0</v>
      </c>
      <c r="AM500" s="1761" t="n">
        <v>0</v>
      </c>
      <c r="AN500" s="515" t="n"/>
      <c r="AO500" s="515" t="n"/>
      <c r="AP500" s="513" t="inlineStr">
        <is>
          <t>1</t>
        </is>
      </c>
      <c r="AQ500" s="513" t="inlineStr">
        <is>
          <t>A-M510</t>
        </is>
      </c>
      <c r="AR500" s="513" t="inlineStr">
        <is>
          <t>1CP</t>
        </is>
      </c>
      <c r="AS500" s="515" t="n"/>
      <c r="AT500" s="525" t="n"/>
    </row>
    <row r="501" ht="12.75" customHeight="1" s="667">
      <c r="B501" s="509">
        <f>B500+1</f>
        <v/>
      </c>
      <c r="C501" s="510" t="inlineStr">
        <is>
          <t>61073c</t>
        </is>
      </c>
      <c r="D501" s="699" t="n">
        <v>61073</v>
      </c>
      <c r="E501" s="511">
        <f>IF(D501="","",IFERROR(VLOOKUP(D501,CCN_Library!$A$4:$B$13,2,FALSE),"NOT IN LIBRARY"))</f>
        <v/>
      </c>
      <c r="F501" s="538">
        <f>LEFT(H501,6)</f>
        <v/>
      </c>
      <c r="G501" s="513" t="inlineStr">
        <is>
          <t>E</t>
        </is>
      </c>
      <c r="H501" s="513" t="inlineStr">
        <is>
          <t>M2826300641</t>
        </is>
      </c>
      <c r="I501" s="513" t="inlineStr">
        <is>
          <t>FLD MED TECH</t>
        </is>
      </c>
      <c r="J501" s="513" t="inlineStr">
        <is>
          <t>HN</t>
        </is>
      </c>
      <c r="K501" s="514" t="inlineStr">
        <is>
          <t>L03A</t>
        </is>
      </c>
      <c r="L501" s="513" t="inlineStr">
        <is>
          <t>L03A</t>
        </is>
      </c>
      <c r="M501" s="513" t="inlineStr">
        <is>
          <t>N</t>
        </is>
      </c>
      <c r="N501" s="513" t="inlineStr">
        <is>
          <t>E</t>
        </is>
      </c>
      <c r="O501" s="513" t="inlineStr">
        <is>
          <t>A</t>
        </is>
      </c>
      <c r="P501" s="513" t="inlineStr">
        <is>
          <t>A</t>
        </is>
      </c>
      <c r="Q501" s="515" t="n"/>
      <c r="R501" s="513" t="inlineStr">
        <is>
          <t>U</t>
        </is>
      </c>
      <c r="S501" s="513" t="inlineStr">
        <is>
          <t>C</t>
        </is>
      </c>
      <c r="T501" s="515" t="n"/>
      <c r="U501" s="1761" t="n">
        <v>0</v>
      </c>
      <c r="V501" s="1761" t="n">
        <v>0</v>
      </c>
      <c r="W501" s="1761" t="n">
        <v>0</v>
      </c>
      <c r="X501" s="1761" t="n">
        <v>0</v>
      </c>
      <c r="Y501" s="1761" t="n">
        <v>0</v>
      </c>
      <c r="Z501" s="1761" t="n">
        <v>0</v>
      </c>
      <c r="AA501" s="1761" t="n">
        <v>1</v>
      </c>
      <c r="AB501" s="1761" t="n">
        <v>0</v>
      </c>
      <c r="AC501" s="1761" t="n">
        <v>0</v>
      </c>
      <c r="AD501" s="1761" t="n">
        <v>0</v>
      </c>
      <c r="AE501" s="1761" t="n">
        <v>0</v>
      </c>
      <c r="AF501" s="1761" t="n">
        <v>0</v>
      </c>
      <c r="AG501" s="1761" t="n">
        <v>0</v>
      </c>
      <c r="AH501" s="1761" t="n">
        <v>0</v>
      </c>
      <c r="AI501" s="1761" t="n">
        <v>0</v>
      </c>
      <c r="AJ501" s="1761" t="n">
        <v>0</v>
      </c>
      <c r="AK501" s="1761" t="n">
        <v>0</v>
      </c>
      <c r="AL501" s="1761" t="n">
        <v>0</v>
      </c>
      <c r="AM501" s="1761" t="n">
        <v>0</v>
      </c>
      <c r="AN501" s="515" t="n"/>
      <c r="AO501" s="515" t="n"/>
      <c r="AP501" s="513" t="inlineStr">
        <is>
          <t>1</t>
        </is>
      </c>
      <c r="AQ501" s="513" t="inlineStr">
        <is>
          <t>A-M510</t>
        </is>
      </c>
      <c r="AR501" s="513" t="inlineStr">
        <is>
          <t>1CP</t>
        </is>
      </c>
      <c r="AS501" s="515" t="n"/>
      <c r="AT501" s="517" t="n"/>
    </row>
    <row r="502" ht="12.75" customHeight="1" s="667">
      <c r="B502" s="509">
        <f>B501+1</f>
        <v/>
      </c>
      <c r="C502" s="510" t="inlineStr">
        <is>
          <t>61073c</t>
        </is>
      </c>
      <c r="D502" s="699" t="n">
        <v>61073</v>
      </c>
      <c r="E502" s="511">
        <f>IF(D502="","",IFERROR(VLOOKUP(D502,CCN_Library!$A$4:$B$13,2,FALSE),"NOT IN LIBRARY"))</f>
        <v/>
      </c>
      <c r="F502" s="538">
        <f>LEFT(H502,6)</f>
        <v/>
      </c>
      <c r="G502" s="513" t="inlineStr">
        <is>
          <t>E</t>
        </is>
      </c>
      <c r="H502" s="513" t="inlineStr">
        <is>
          <t>M2826300642</t>
        </is>
      </c>
      <c r="I502" s="513" t="inlineStr">
        <is>
          <t>FLD MED TECH</t>
        </is>
      </c>
      <c r="J502" s="513" t="inlineStr">
        <is>
          <t>HN</t>
        </is>
      </c>
      <c r="K502" s="514" t="inlineStr">
        <is>
          <t>L03A</t>
        </is>
      </c>
      <c r="L502" s="513" t="inlineStr">
        <is>
          <t>L03A</t>
        </is>
      </c>
      <c r="M502" s="513" t="inlineStr">
        <is>
          <t>N</t>
        </is>
      </c>
      <c r="N502" s="513" t="inlineStr">
        <is>
          <t>E</t>
        </is>
      </c>
      <c r="O502" s="513" t="inlineStr">
        <is>
          <t>A</t>
        </is>
      </c>
      <c r="P502" s="513" t="inlineStr">
        <is>
          <t>A</t>
        </is>
      </c>
      <c r="Q502" s="515" t="n"/>
      <c r="R502" s="513" t="inlineStr">
        <is>
          <t>U</t>
        </is>
      </c>
      <c r="S502" s="513" t="inlineStr">
        <is>
          <t>C</t>
        </is>
      </c>
      <c r="T502" s="515" t="n"/>
      <c r="U502" s="1761" t="n">
        <v>0</v>
      </c>
      <c r="V502" s="1761" t="n">
        <v>0</v>
      </c>
      <c r="W502" s="1761" t="n">
        <v>0</v>
      </c>
      <c r="X502" s="1761" t="n">
        <v>0</v>
      </c>
      <c r="Y502" s="1761" t="n">
        <v>0</v>
      </c>
      <c r="Z502" s="1761" t="n">
        <v>0</v>
      </c>
      <c r="AA502" s="1761" t="n">
        <v>1</v>
      </c>
      <c r="AB502" s="1761" t="n">
        <v>0</v>
      </c>
      <c r="AC502" s="1761" t="n">
        <v>0</v>
      </c>
      <c r="AD502" s="1761" t="n">
        <v>0</v>
      </c>
      <c r="AE502" s="1761" t="n">
        <v>0</v>
      </c>
      <c r="AF502" s="1761" t="n">
        <v>0</v>
      </c>
      <c r="AG502" s="1761" t="n">
        <v>0</v>
      </c>
      <c r="AH502" s="1761" t="n">
        <v>0</v>
      </c>
      <c r="AI502" s="1761" t="n">
        <v>0</v>
      </c>
      <c r="AJ502" s="1761" t="n">
        <v>0</v>
      </c>
      <c r="AK502" s="1761" t="n">
        <v>0</v>
      </c>
      <c r="AL502" s="1761" t="n">
        <v>0</v>
      </c>
      <c r="AM502" s="1761" t="n">
        <v>0</v>
      </c>
      <c r="AN502" s="515" t="n"/>
      <c r="AO502" s="515" t="n"/>
      <c r="AP502" s="513" t="inlineStr">
        <is>
          <t>1</t>
        </is>
      </c>
      <c r="AQ502" s="513" t="inlineStr">
        <is>
          <t>A-M510</t>
        </is>
      </c>
      <c r="AR502" s="513" t="inlineStr">
        <is>
          <t>1CP</t>
        </is>
      </c>
      <c r="AS502" s="515" t="n"/>
      <c r="AT502" s="517" t="n"/>
    </row>
    <row r="503" ht="12.75" customHeight="1" s="667">
      <c r="B503" s="518" t="n"/>
      <c r="C503" s="701" t="inlineStr">
        <is>
          <t>61073o</t>
        </is>
      </c>
      <c r="D503" s="519" t="n">
        <v>61073</v>
      </c>
      <c r="E503" s="519" t="n"/>
      <c r="F503" s="520">
        <f>LEFT(H503,6)</f>
        <v/>
      </c>
      <c r="G503" s="521" t="inlineStr">
        <is>
          <t>C</t>
        </is>
      </c>
      <c r="H503" s="521" t="inlineStr">
        <is>
          <t>M2826200392</t>
        </is>
      </c>
      <c r="I503" s="521" t="inlineStr">
        <is>
          <t>HEADQUARTERS PLATOON</t>
        </is>
      </c>
      <c r="J503" s="522" t="n"/>
      <c r="K503" s="522" t="n"/>
      <c r="L503" s="522" t="n"/>
      <c r="M503" s="522" t="n"/>
      <c r="N503" s="522" t="n"/>
      <c r="O503" s="522" t="n"/>
      <c r="P503" s="522" t="n"/>
      <c r="Q503" s="522" t="n"/>
      <c r="R503" s="522" t="n"/>
      <c r="S503" s="522" t="n"/>
      <c r="T503" s="522" t="n"/>
      <c r="U503" s="1762" t="n">
        <v>0</v>
      </c>
      <c r="V503" s="1762" t="n">
        <v>0</v>
      </c>
      <c r="W503" s="1762" t="n">
        <v>0</v>
      </c>
      <c r="X503" s="1762" t="n">
        <v>0</v>
      </c>
      <c r="Y503" s="1762" t="n">
        <v>0</v>
      </c>
      <c r="Z503" s="1762" t="n">
        <v>0</v>
      </c>
      <c r="AA503" s="1762" t="n">
        <v>0</v>
      </c>
      <c r="AB503" s="1762" t="n">
        <v>0</v>
      </c>
      <c r="AC503" s="1762" t="n">
        <v>0</v>
      </c>
      <c r="AD503" s="1762" t="n">
        <v>0</v>
      </c>
      <c r="AE503" s="1762" t="n">
        <v>0</v>
      </c>
      <c r="AF503" s="1762" t="n">
        <v>0</v>
      </c>
      <c r="AG503" s="1762" t="n">
        <v>0</v>
      </c>
      <c r="AH503" s="1762" t="n">
        <v>0</v>
      </c>
      <c r="AI503" s="1762" t="n">
        <v>0</v>
      </c>
      <c r="AJ503" s="1762" t="n">
        <v>0</v>
      </c>
      <c r="AK503" s="1762" t="n">
        <v>0</v>
      </c>
      <c r="AL503" s="1762" t="n">
        <v>0</v>
      </c>
      <c r="AM503" s="1762" t="n">
        <v>0</v>
      </c>
      <c r="AN503" s="522" t="n"/>
      <c r="AO503" s="522" t="n"/>
      <c r="AP503" s="522" t="n"/>
      <c r="AQ503" s="522" t="n"/>
      <c r="AR503" s="522" t="n"/>
      <c r="AS503" s="522" t="n"/>
      <c r="AT503" s="524" t="n"/>
    </row>
    <row r="504" ht="12.75" customHeight="1" s="667">
      <c r="B504" s="635" t="n"/>
      <c r="C504" s="636" t="inlineStr">
        <is>
          <t>61073o</t>
        </is>
      </c>
      <c r="D504" s="637" t="n">
        <v>61073</v>
      </c>
      <c r="E504" s="637">
        <f>IF(D504="","",IFERROR(VLOOKUP(D504,CCN_Library!$A$4:$B$13,2,FALSE),"NOT IN LIBRARY"))</f>
        <v/>
      </c>
      <c r="F504" s="638">
        <f>LEFT(H504,6)</f>
        <v/>
      </c>
      <c r="G504" s="639" t="inlineStr">
        <is>
          <t>E</t>
        </is>
      </c>
      <c r="H504" s="639" t="inlineStr">
        <is>
          <t>M2826200648</t>
        </is>
      </c>
      <c r="I504" s="639" t="inlineStr">
        <is>
          <t>COMPANY COMMANDER</t>
        </is>
      </c>
      <c r="J504" s="639" t="inlineStr">
        <is>
          <t>CDR</t>
        </is>
      </c>
      <c r="K504" s="640" t="inlineStr">
        <is>
          <t>2300</t>
        </is>
      </c>
      <c r="L504" s="639" t="inlineStr">
        <is>
          <t>2300</t>
        </is>
      </c>
      <c r="M504" s="639" t="inlineStr">
        <is>
          <t>N</t>
        </is>
      </c>
      <c r="N504" s="639" t="inlineStr">
        <is>
          <t>O</t>
        </is>
      </c>
      <c r="O504" s="639" t="inlineStr">
        <is>
          <t>A</t>
        </is>
      </c>
      <c r="P504" s="639" t="inlineStr">
        <is>
          <t>A</t>
        </is>
      </c>
      <c r="Q504" s="641" t="n"/>
      <c r="R504" s="639" t="inlineStr">
        <is>
          <t>U</t>
        </is>
      </c>
      <c r="S504" s="639" t="inlineStr">
        <is>
          <t>P</t>
        </is>
      </c>
      <c r="T504" s="641" t="n"/>
      <c r="U504" s="1763" t="n">
        <v>0</v>
      </c>
      <c r="V504" s="1763" t="n">
        <v>0</v>
      </c>
      <c r="W504" s="1763" t="n">
        <v>0</v>
      </c>
      <c r="X504" s="1763" t="n">
        <v>0</v>
      </c>
      <c r="Y504" s="1763" t="n">
        <v>0</v>
      </c>
      <c r="Z504" s="1763" t="n">
        <v>1</v>
      </c>
      <c r="AA504" s="1763" t="n">
        <v>0</v>
      </c>
      <c r="AB504" s="1763" t="n">
        <v>0</v>
      </c>
      <c r="AC504" s="1763" t="n">
        <v>0</v>
      </c>
      <c r="AD504" s="1763" t="n">
        <v>0</v>
      </c>
      <c r="AE504" s="1763" t="n">
        <v>0</v>
      </c>
      <c r="AF504" s="1763" t="n">
        <v>0</v>
      </c>
      <c r="AG504" s="1763" t="n">
        <v>0</v>
      </c>
      <c r="AH504" s="1763" t="n">
        <v>0</v>
      </c>
      <c r="AI504" s="1763" t="n">
        <v>0</v>
      </c>
      <c r="AJ504" s="1763" t="n">
        <v>0</v>
      </c>
      <c r="AK504" s="1763" t="n">
        <v>0</v>
      </c>
      <c r="AL504" s="1763" t="n">
        <v>0</v>
      </c>
      <c r="AM504" s="1763" t="n">
        <v>0</v>
      </c>
      <c r="AN504" s="641" t="n"/>
      <c r="AO504" s="641" t="n"/>
      <c r="AP504" s="639" t="inlineStr">
        <is>
          <t>1</t>
        </is>
      </c>
      <c r="AQ504" s="639" t="inlineStr">
        <is>
          <t>A-M510</t>
        </is>
      </c>
      <c r="AR504" s="639" t="inlineStr">
        <is>
          <t>1CU</t>
        </is>
      </c>
      <c r="AS504" s="641" t="n"/>
      <c r="AT504" s="643" t="n"/>
    </row>
    <row r="505" ht="12.75" customHeight="1" s="667">
      <c r="B505" s="635" t="n"/>
      <c r="C505" s="636" t="inlineStr">
        <is>
          <t>61073o</t>
        </is>
      </c>
      <c r="D505" s="637" t="n">
        <v>61073</v>
      </c>
      <c r="E505" s="637">
        <f>IF(D505="","",IFERROR(VLOOKUP(D505,CCN_Library!$A$4:$B$13,2,FALSE),"NOT IN LIBRARY"))</f>
        <v/>
      </c>
      <c r="F505" s="638">
        <f>LEFT(H505,6)</f>
        <v/>
      </c>
      <c r="G505" s="639" t="inlineStr">
        <is>
          <t>E</t>
        </is>
      </c>
      <c r="H505" s="639" t="inlineStr">
        <is>
          <t>M2826200394</t>
        </is>
      </c>
      <c r="I505" s="639" t="inlineStr">
        <is>
          <t>EXECUTIVE OFFICER</t>
        </is>
      </c>
      <c r="J505" s="639" t="inlineStr">
        <is>
          <t>LCDR</t>
        </is>
      </c>
      <c r="K505" s="640" t="inlineStr">
        <is>
          <t>2300</t>
        </is>
      </c>
      <c r="L505" s="639" t="inlineStr">
        <is>
          <t>2300</t>
        </is>
      </c>
      <c r="M505" s="639" t="inlineStr">
        <is>
          <t>N</t>
        </is>
      </c>
      <c r="N505" s="639" t="inlineStr">
        <is>
          <t>O</t>
        </is>
      </c>
      <c r="O505" s="639" t="inlineStr">
        <is>
          <t>A</t>
        </is>
      </c>
      <c r="P505" s="639" t="inlineStr">
        <is>
          <t>A</t>
        </is>
      </c>
      <c r="Q505" s="641" t="n"/>
      <c r="R505" s="639" t="inlineStr">
        <is>
          <t>U</t>
        </is>
      </c>
      <c r="S505" s="639" t="inlineStr">
        <is>
          <t>P</t>
        </is>
      </c>
      <c r="T505" s="641" t="n"/>
      <c r="U505" s="1763" t="n">
        <v>0</v>
      </c>
      <c r="V505" s="1763" t="n">
        <v>0</v>
      </c>
      <c r="W505" s="1763" t="n">
        <v>0</v>
      </c>
      <c r="X505" s="1763" t="n">
        <v>0</v>
      </c>
      <c r="Y505" s="1763" t="n">
        <v>0</v>
      </c>
      <c r="Z505" s="1763" t="n">
        <v>1</v>
      </c>
      <c r="AA505" s="1763" t="n">
        <v>0</v>
      </c>
      <c r="AB505" s="1763" t="n">
        <v>0</v>
      </c>
      <c r="AC505" s="1763" t="n">
        <v>0</v>
      </c>
      <c r="AD505" s="1763" t="n">
        <v>0</v>
      </c>
      <c r="AE505" s="1763" t="n">
        <v>0</v>
      </c>
      <c r="AF505" s="1763" t="n">
        <v>0</v>
      </c>
      <c r="AG505" s="1763" t="n">
        <v>0</v>
      </c>
      <c r="AH505" s="1763" t="n">
        <v>0</v>
      </c>
      <c r="AI505" s="1763" t="n">
        <v>0</v>
      </c>
      <c r="AJ505" s="1763" t="n">
        <v>0</v>
      </c>
      <c r="AK505" s="1763" t="n">
        <v>0</v>
      </c>
      <c r="AL505" s="1763" t="n">
        <v>0</v>
      </c>
      <c r="AM505" s="1763" t="n">
        <v>0</v>
      </c>
      <c r="AN505" s="641" t="n"/>
      <c r="AO505" s="641" t="n"/>
      <c r="AP505" s="639" t="inlineStr">
        <is>
          <t>1</t>
        </is>
      </c>
      <c r="AQ505" s="639" t="inlineStr">
        <is>
          <t>A-M510</t>
        </is>
      </c>
      <c r="AR505" s="639" t="inlineStr">
        <is>
          <t>1CU</t>
        </is>
      </c>
      <c r="AS505" s="641" t="n"/>
      <c r="AT505" s="643" t="n"/>
    </row>
    <row r="506" ht="12.75" customHeight="1" s="667">
      <c r="B506" s="644" t="n"/>
      <c r="C506" s="636" t="inlineStr">
        <is>
          <t>61073o</t>
        </is>
      </c>
      <c r="D506" s="645" t="n">
        <v>61073</v>
      </c>
      <c r="E506" s="637">
        <f>IF(D506="","",IFERROR(VLOOKUP(D506,CCN_Library!$A$4:$B$13,2,FALSE),"NOT IN LIBRARY"))</f>
        <v/>
      </c>
      <c r="F506" s="638">
        <f>LEFT(H506,6)</f>
        <v/>
      </c>
      <c r="G506" s="639" t="inlineStr">
        <is>
          <t>E</t>
        </is>
      </c>
      <c r="H506" s="639" t="inlineStr">
        <is>
          <t>M2826200395</t>
        </is>
      </c>
      <c r="I506" s="639" t="inlineStr">
        <is>
          <t>DIRECTOR HEALTH SERVICES/PROGRAM/GEN SURGEON</t>
        </is>
      </c>
      <c r="J506" s="639" t="inlineStr">
        <is>
          <t>CDR</t>
        </is>
      </c>
      <c r="K506" s="640" t="inlineStr">
        <is>
          <t>2100</t>
        </is>
      </c>
      <c r="L506" s="639" t="inlineStr">
        <is>
          <t>2100</t>
        </is>
      </c>
      <c r="M506" s="639" t="inlineStr">
        <is>
          <t>N</t>
        </is>
      </c>
      <c r="N506" s="639" t="inlineStr">
        <is>
          <t>O</t>
        </is>
      </c>
      <c r="O506" s="639" t="inlineStr">
        <is>
          <t>A</t>
        </is>
      </c>
      <c r="P506" s="639" t="inlineStr">
        <is>
          <t>A</t>
        </is>
      </c>
      <c r="Q506" s="641" t="n"/>
      <c r="R506" s="639" t="inlineStr">
        <is>
          <t>U</t>
        </is>
      </c>
      <c r="S506" s="639" t="inlineStr">
        <is>
          <t>P</t>
        </is>
      </c>
      <c r="T506" s="641" t="n"/>
      <c r="U506" s="1763" t="n">
        <v>0</v>
      </c>
      <c r="V506" s="1763" t="n">
        <v>0</v>
      </c>
      <c r="W506" s="1763" t="n">
        <v>0</v>
      </c>
      <c r="X506" s="1763" t="n">
        <v>0</v>
      </c>
      <c r="Y506" s="1763" t="n">
        <v>0</v>
      </c>
      <c r="Z506" s="1763" t="n">
        <v>1</v>
      </c>
      <c r="AA506" s="1763" t="n">
        <v>0</v>
      </c>
      <c r="AB506" s="1763" t="n">
        <v>0</v>
      </c>
      <c r="AC506" s="1763" t="n">
        <v>0</v>
      </c>
      <c r="AD506" s="1763" t="n">
        <v>0</v>
      </c>
      <c r="AE506" s="1763" t="n">
        <v>0</v>
      </c>
      <c r="AF506" s="1763" t="n">
        <v>0</v>
      </c>
      <c r="AG506" s="1763" t="n">
        <v>0</v>
      </c>
      <c r="AH506" s="1763" t="n">
        <v>0</v>
      </c>
      <c r="AI506" s="1763" t="n">
        <v>0</v>
      </c>
      <c r="AJ506" s="1763" t="n">
        <v>0</v>
      </c>
      <c r="AK506" s="1763" t="n">
        <v>0</v>
      </c>
      <c r="AL506" s="1763" t="n">
        <v>0</v>
      </c>
      <c r="AM506" s="1763" t="n">
        <v>0</v>
      </c>
      <c r="AN506" s="641" t="n"/>
      <c r="AO506" s="641" t="n"/>
      <c r="AP506" s="639" t="inlineStr">
        <is>
          <t>1</t>
        </is>
      </c>
      <c r="AQ506" s="639" t="inlineStr">
        <is>
          <t>A-M510</t>
        </is>
      </c>
      <c r="AR506" s="639" t="inlineStr">
        <is>
          <t>1CU</t>
        </is>
      </c>
      <c r="AS506" s="641" t="n"/>
      <c r="AT506" s="646" t="n"/>
    </row>
    <row r="507" ht="12.75" customHeight="1" s="667">
      <c r="B507" s="635" t="n"/>
      <c r="C507" s="636" t="inlineStr">
        <is>
          <t>61073o</t>
        </is>
      </c>
      <c r="D507" s="637" t="n">
        <v>61073</v>
      </c>
      <c r="E507" s="637">
        <f>IF(D507="","",IFERROR(VLOOKUP(D507,CCN_Library!$A$4:$B$13,2,FALSE),"NOT IN LIBRARY"))</f>
        <v/>
      </c>
      <c r="F507" s="638">
        <f>LEFT(H507,6)</f>
        <v/>
      </c>
      <c r="G507" s="639" t="inlineStr">
        <is>
          <t>E</t>
        </is>
      </c>
      <c r="H507" s="639" t="inlineStr">
        <is>
          <t>M2826200396</t>
        </is>
      </c>
      <c r="I507" s="639" t="inlineStr">
        <is>
          <t>FLD MED TECH</t>
        </is>
      </c>
      <c r="J507" s="639" t="inlineStr">
        <is>
          <t>HMCS</t>
        </is>
      </c>
      <c r="K507" s="640" t="inlineStr">
        <is>
          <t>L03A</t>
        </is>
      </c>
      <c r="L507" s="639" t="inlineStr">
        <is>
          <t>L03A</t>
        </is>
      </c>
      <c r="M507" s="639" t="inlineStr">
        <is>
          <t>N</t>
        </is>
      </c>
      <c r="N507" s="639" t="inlineStr">
        <is>
          <t>E</t>
        </is>
      </c>
      <c r="O507" s="639" t="inlineStr">
        <is>
          <t>A</t>
        </is>
      </c>
      <c r="P507" s="639" t="inlineStr">
        <is>
          <t>A</t>
        </is>
      </c>
      <c r="Q507" s="641" t="n"/>
      <c r="R507" s="639" t="inlineStr">
        <is>
          <t>U</t>
        </is>
      </c>
      <c r="S507" s="639" t="inlineStr">
        <is>
          <t>P</t>
        </is>
      </c>
      <c r="T507" s="641" t="n"/>
      <c r="U507" s="1763" t="n">
        <v>0</v>
      </c>
      <c r="V507" s="1763" t="n">
        <v>0</v>
      </c>
      <c r="W507" s="1763" t="n">
        <v>0</v>
      </c>
      <c r="X507" s="1763" t="n">
        <v>0</v>
      </c>
      <c r="Y507" s="1763" t="n">
        <v>0</v>
      </c>
      <c r="Z507" s="1763" t="n">
        <v>0</v>
      </c>
      <c r="AA507" s="1763" t="n">
        <v>1</v>
      </c>
      <c r="AB507" s="1763" t="n">
        <v>0</v>
      </c>
      <c r="AC507" s="1763" t="n">
        <v>0</v>
      </c>
      <c r="AD507" s="1763" t="n">
        <v>0</v>
      </c>
      <c r="AE507" s="1763" t="n">
        <v>0</v>
      </c>
      <c r="AF507" s="1763" t="n">
        <v>0</v>
      </c>
      <c r="AG507" s="1763" t="n">
        <v>0</v>
      </c>
      <c r="AH507" s="1763" t="n">
        <v>0</v>
      </c>
      <c r="AI507" s="1763" t="n">
        <v>0</v>
      </c>
      <c r="AJ507" s="1763" t="n">
        <v>0</v>
      </c>
      <c r="AK507" s="1763" t="n">
        <v>0</v>
      </c>
      <c r="AL507" s="1763" t="n">
        <v>0</v>
      </c>
      <c r="AM507" s="1763" t="n">
        <v>0</v>
      </c>
      <c r="AN507" s="641" t="n"/>
      <c r="AO507" s="641" t="n"/>
      <c r="AP507" s="639" t="inlineStr">
        <is>
          <t>1</t>
        </is>
      </c>
      <c r="AQ507" s="639" t="inlineStr">
        <is>
          <t>A-M510</t>
        </is>
      </c>
      <c r="AR507" s="639" t="inlineStr">
        <is>
          <t>1CU</t>
        </is>
      </c>
      <c r="AS507" s="641" t="n"/>
      <c r="AT507" s="643" t="n"/>
    </row>
    <row r="508" ht="12.75" customHeight="1" s="667">
      <c r="B508" s="635" t="n"/>
      <c r="C508" s="636" t="inlineStr">
        <is>
          <t>61073c</t>
        </is>
      </c>
      <c r="D508" s="637" t="n">
        <v>61073</v>
      </c>
      <c r="E508" s="637">
        <f>IF(D508="","",IFERROR(VLOOKUP(D508,CCN_Library!$A$4:$B$13,2,FALSE),"NOT IN LIBRARY"))</f>
        <v/>
      </c>
      <c r="F508" s="638">
        <f>LEFT(H508,6)</f>
        <v/>
      </c>
      <c r="G508" s="639" t="inlineStr">
        <is>
          <t>E</t>
        </is>
      </c>
      <c r="H508" s="639" t="inlineStr">
        <is>
          <t>M2826200397</t>
        </is>
      </c>
      <c r="I508" s="639" t="inlineStr">
        <is>
          <t>PERS SPEC</t>
        </is>
      </c>
      <c r="J508" s="639" t="inlineStr">
        <is>
          <t>PS2</t>
        </is>
      </c>
      <c r="K508" s="640" t="inlineStr">
        <is>
          <t>0000</t>
        </is>
      </c>
      <c r="L508" s="639" t="inlineStr">
        <is>
          <t>0000</t>
        </is>
      </c>
      <c r="M508" s="639" t="inlineStr">
        <is>
          <t>N</t>
        </is>
      </c>
      <c r="N508" s="639" t="inlineStr">
        <is>
          <t>E</t>
        </is>
      </c>
      <c r="O508" s="639" t="inlineStr">
        <is>
          <t>A</t>
        </is>
      </c>
      <c r="P508" s="639" t="inlineStr">
        <is>
          <t>A</t>
        </is>
      </c>
      <c r="Q508" s="641" t="n"/>
      <c r="R508" s="639" t="inlineStr">
        <is>
          <t>U</t>
        </is>
      </c>
      <c r="S508" s="639" t="inlineStr">
        <is>
          <t>C</t>
        </is>
      </c>
      <c r="T508" s="641" t="n"/>
      <c r="U508" s="1763" t="n">
        <v>0</v>
      </c>
      <c r="V508" s="1763" t="n">
        <v>0</v>
      </c>
      <c r="W508" s="1763" t="n">
        <v>0</v>
      </c>
      <c r="X508" s="1763" t="n">
        <v>0</v>
      </c>
      <c r="Y508" s="1763" t="n">
        <v>0</v>
      </c>
      <c r="Z508" s="1763" t="n">
        <v>0</v>
      </c>
      <c r="AA508" s="1763" t="n">
        <v>1</v>
      </c>
      <c r="AB508" s="1763" t="n">
        <v>0</v>
      </c>
      <c r="AC508" s="1763" t="n">
        <v>0</v>
      </c>
      <c r="AD508" s="1763" t="n">
        <v>0</v>
      </c>
      <c r="AE508" s="1763" t="n">
        <v>0</v>
      </c>
      <c r="AF508" s="1763" t="n">
        <v>0</v>
      </c>
      <c r="AG508" s="1763" t="n">
        <v>0</v>
      </c>
      <c r="AH508" s="1763" t="n">
        <v>0</v>
      </c>
      <c r="AI508" s="1763" t="n">
        <v>0</v>
      </c>
      <c r="AJ508" s="1763" t="n">
        <v>0</v>
      </c>
      <c r="AK508" s="1763" t="n">
        <v>0</v>
      </c>
      <c r="AL508" s="1763" t="n">
        <v>0</v>
      </c>
      <c r="AM508" s="1763" t="n">
        <v>0</v>
      </c>
      <c r="AN508" s="641" t="n"/>
      <c r="AO508" s="641" t="n"/>
      <c r="AP508" s="639" t="inlineStr">
        <is>
          <t>1</t>
        </is>
      </c>
      <c r="AQ508" s="639" t="inlineStr">
        <is>
          <t>A-M510</t>
        </is>
      </c>
      <c r="AR508" s="639" t="inlineStr">
        <is>
          <t>1CU</t>
        </is>
      </c>
      <c r="AS508" s="641" t="n"/>
      <c r="AT508" s="643" t="n"/>
    </row>
    <row r="509" ht="12.75" customHeight="1" s="667">
      <c r="B509" s="635" t="n"/>
      <c r="C509" s="636" t="inlineStr">
        <is>
          <t>61073o</t>
        </is>
      </c>
      <c r="D509" s="637" t="n">
        <v>61073</v>
      </c>
      <c r="E509" s="637">
        <f>IF(D509="","",IFERROR(VLOOKUP(D509,CCN_Library!$A$4:$B$13,2,FALSE),"NOT IN LIBRARY"))</f>
        <v/>
      </c>
      <c r="F509" s="638">
        <f>LEFT(H509,6)</f>
        <v/>
      </c>
      <c r="G509" s="639" t="inlineStr">
        <is>
          <t>E</t>
        </is>
      </c>
      <c r="H509" s="639" t="inlineStr">
        <is>
          <t>M2826200649</t>
        </is>
      </c>
      <c r="I509" s="639" t="inlineStr">
        <is>
          <t>FLD MED TECH</t>
        </is>
      </c>
      <c r="J509" s="639" t="inlineStr">
        <is>
          <t>HMC</t>
        </is>
      </c>
      <c r="K509" s="640" t="inlineStr">
        <is>
          <t>L03A</t>
        </is>
      </c>
      <c r="L509" s="639" t="inlineStr">
        <is>
          <t>L03A</t>
        </is>
      </c>
      <c r="M509" s="639" t="inlineStr">
        <is>
          <t>N</t>
        </is>
      </c>
      <c r="N509" s="639" t="inlineStr">
        <is>
          <t>E</t>
        </is>
      </c>
      <c r="O509" s="639" t="inlineStr">
        <is>
          <t>A</t>
        </is>
      </c>
      <c r="P509" s="639" t="inlineStr">
        <is>
          <t>A</t>
        </is>
      </c>
      <c r="Q509" s="641" t="n"/>
      <c r="R509" s="639" t="inlineStr">
        <is>
          <t>U</t>
        </is>
      </c>
      <c r="S509" s="639" t="inlineStr">
        <is>
          <t>P</t>
        </is>
      </c>
      <c r="T509" s="641" t="n"/>
      <c r="U509" s="1763" t="n">
        <v>0</v>
      </c>
      <c r="V509" s="1763" t="n">
        <v>0</v>
      </c>
      <c r="W509" s="1763" t="n">
        <v>0</v>
      </c>
      <c r="X509" s="1763" t="n">
        <v>0</v>
      </c>
      <c r="Y509" s="1763" t="n">
        <v>0</v>
      </c>
      <c r="Z509" s="1763" t="n">
        <v>0</v>
      </c>
      <c r="AA509" s="1763" t="n">
        <v>1</v>
      </c>
      <c r="AB509" s="1763" t="n">
        <v>0</v>
      </c>
      <c r="AC509" s="1763" t="n">
        <v>0</v>
      </c>
      <c r="AD509" s="1763" t="n">
        <v>0</v>
      </c>
      <c r="AE509" s="1763" t="n">
        <v>0</v>
      </c>
      <c r="AF509" s="1763" t="n">
        <v>0</v>
      </c>
      <c r="AG509" s="1763" t="n">
        <v>0</v>
      </c>
      <c r="AH509" s="1763" t="n">
        <v>0</v>
      </c>
      <c r="AI509" s="1763" t="n">
        <v>0</v>
      </c>
      <c r="AJ509" s="1763" t="n">
        <v>0</v>
      </c>
      <c r="AK509" s="1763" t="n">
        <v>0</v>
      </c>
      <c r="AL509" s="1763" t="n">
        <v>0</v>
      </c>
      <c r="AM509" s="1763" t="n">
        <v>0</v>
      </c>
      <c r="AN509" s="641" t="n"/>
      <c r="AO509" s="641" t="n"/>
      <c r="AP509" s="639" t="inlineStr">
        <is>
          <t>1</t>
        </is>
      </c>
      <c r="AQ509" s="639" t="inlineStr">
        <is>
          <t>A-M510</t>
        </is>
      </c>
      <c r="AR509" s="639" t="inlineStr">
        <is>
          <t>1CU</t>
        </is>
      </c>
      <c r="AS509" s="641" t="n"/>
      <c r="AT509" s="643" t="n"/>
    </row>
    <row r="510" ht="12.75" customHeight="1" s="667">
      <c r="B510" s="635" t="n"/>
      <c r="C510" s="636" t="inlineStr">
        <is>
          <t>61073o</t>
        </is>
      </c>
      <c r="D510" s="637" t="n">
        <v>61073</v>
      </c>
      <c r="E510" s="637">
        <f>IF(D510="","",IFERROR(VLOOKUP(D510,CCN_Library!$A$4:$B$13,2,FALSE),"NOT IN LIBRARY"))</f>
        <v/>
      </c>
      <c r="F510" s="638">
        <f>LEFT(H510,6)</f>
        <v/>
      </c>
      <c r="G510" s="639" t="inlineStr">
        <is>
          <t>E</t>
        </is>
      </c>
      <c r="H510" s="639" t="inlineStr">
        <is>
          <t>M2826200650</t>
        </is>
      </c>
      <c r="I510" s="639" t="inlineStr">
        <is>
          <t>FLD MED TECH</t>
        </is>
      </c>
      <c r="J510" s="639" t="inlineStr">
        <is>
          <t>HM1</t>
        </is>
      </c>
      <c r="K510" s="640" t="inlineStr">
        <is>
          <t>L03A</t>
        </is>
      </c>
      <c r="L510" s="639" t="inlineStr">
        <is>
          <t>L03A</t>
        </is>
      </c>
      <c r="M510" s="639" t="inlineStr">
        <is>
          <t>N</t>
        </is>
      </c>
      <c r="N510" s="639" t="inlineStr">
        <is>
          <t>E</t>
        </is>
      </c>
      <c r="O510" s="639" t="inlineStr">
        <is>
          <t>A</t>
        </is>
      </c>
      <c r="P510" s="639" t="inlineStr">
        <is>
          <t>A</t>
        </is>
      </c>
      <c r="Q510" s="641" t="n"/>
      <c r="R510" s="639" t="inlineStr">
        <is>
          <t>U</t>
        </is>
      </c>
      <c r="S510" s="639" t="inlineStr">
        <is>
          <t>P</t>
        </is>
      </c>
      <c r="T510" s="641" t="n"/>
      <c r="U510" s="1763" t="n">
        <v>0</v>
      </c>
      <c r="V510" s="1763" t="n">
        <v>0</v>
      </c>
      <c r="W510" s="1763" t="n">
        <v>0</v>
      </c>
      <c r="X510" s="1763" t="n">
        <v>0</v>
      </c>
      <c r="Y510" s="1763" t="n">
        <v>0</v>
      </c>
      <c r="Z510" s="1763" t="n">
        <v>0</v>
      </c>
      <c r="AA510" s="1763" t="n">
        <v>1</v>
      </c>
      <c r="AB510" s="1763" t="n">
        <v>0</v>
      </c>
      <c r="AC510" s="1763" t="n">
        <v>0</v>
      </c>
      <c r="AD510" s="1763" t="n">
        <v>0</v>
      </c>
      <c r="AE510" s="1763" t="n">
        <v>0</v>
      </c>
      <c r="AF510" s="1763" t="n">
        <v>0</v>
      </c>
      <c r="AG510" s="1763" t="n">
        <v>0</v>
      </c>
      <c r="AH510" s="1763" t="n">
        <v>0</v>
      </c>
      <c r="AI510" s="1763" t="n">
        <v>0</v>
      </c>
      <c r="AJ510" s="1763" t="n">
        <v>0</v>
      </c>
      <c r="AK510" s="1763" t="n">
        <v>0</v>
      </c>
      <c r="AL510" s="1763" t="n">
        <v>0</v>
      </c>
      <c r="AM510" s="1763" t="n">
        <v>0</v>
      </c>
      <c r="AN510" s="641" t="n"/>
      <c r="AO510" s="641" t="n"/>
      <c r="AP510" s="639" t="inlineStr">
        <is>
          <t>1</t>
        </is>
      </c>
      <c r="AQ510" s="639" t="inlineStr">
        <is>
          <t>A-M510</t>
        </is>
      </c>
      <c r="AR510" s="639" t="inlineStr">
        <is>
          <t>1CU</t>
        </is>
      </c>
      <c r="AS510" s="641" t="n"/>
      <c r="AT510" s="643" t="n"/>
    </row>
    <row r="511" ht="12.75" customHeight="1" s="667">
      <c r="B511" s="644" t="n"/>
      <c r="C511" s="636" t="inlineStr">
        <is>
          <t>61073c</t>
        </is>
      </c>
      <c r="D511" s="645" t="n">
        <v>61073</v>
      </c>
      <c r="E511" s="637">
        <f>IF(D511="","",IFERROR(VLOOKUP(D511,CCN_Library!$A$4:$B$13,2,FALSE),"NOT IN LIBRARY"))</f>
        <v/>
      </c>
      <c r="F511" s="638">
        <f>LEFT(H511,6)</f>
        <v/>
      </c>
      <c r="G511" s="639" t="inlineStr">
        <is>
          <t>E</t>
        </is>
      </c>
      <c r="H511" s="639" t="inlineStr">
        <is>
          <t>M2826200400</t>
        </is>
      </c>
      <c r="I511" s="639" t="inlineStr">
        <is>
          <t>FLD MED TECH</t>
        </is>
      </c>
      <c r="J511" s="639" t="inlineStr">
        <is>
          <t>HM2</t>
        </is>
      </c>
      <c r="K511" s="640" t="inlineStr">
        <is>
          <t>L03A</t>
        </is>
      </c>
      <c r="L511" s="639" t="inlineStr">
        <is>
          <t>L03A</t>
        </is>
      </c>
      <c r="M511" s="639" t="inlineStr">
        <is>
          <t>N</t>
        </is>
      </c>
      <c r="N511" s="639" t="inlineStr">
        <is>
          <t>E</t>
        </is>
      </c>
      <c r="O511" s="639" t="inlineStr">
        <is>
          <t>A</t>
        </is>
      </c>
      <c r="P511" s="639" t="inlineStr">
        <is>
          <t>A</t>
        </is>
      </c>
      <c r="Q511" s="641" t="n"/>
      <c r="R511" s="639" t="inlineStr">
        <is>
          <t>U</t>
        </is>
      </c>
      <c r="S511" s="639" t="inlineStr">
        <is>
          <t>C</t>
        </is>
      </c>
      <c r="T511" s="641" t="n"/>
      <c r="U511" s="1763" t="n">
        <v>0</v>
      </c>
      <c r="V511" s="1763" t="n">
        <v>0</v>
      </c>
      <c r="W511" s="1763" t="n">
        <v>0</v>
      </c>
      <c r="X511" s="1763" t="n">
        <v>0</v>
      </c>
      <c r="Y511" s="1763" t="n">
        <v>0</v>
      </c>
      <c r="Z511" s="1763" t="n">
        <v>0</v>
      </c>
      <c r="AA511" s="1763" t="n">
        <v>1</v>
      </c>
      <c r="AB511" s="1763" t="n">
        <v>0</v>
      </c>
      <c r="AC511" s="1763" t="n">
        <v>0</v>
      </c>
      <c r="AD511" s="1763" t="n">
        <v>0</v>
      </c>
      <c r="AE511" s="1763" t="n">
        <v>0</v>
      </c>
      <c r="AF511" s="1763" t="n">
        <v>0</v>
      </c>
      <c r="AG511" s="1763" t="n">
        <v>0</v>
      </c>
      <c r="AH511" s="1763" t="n">
        <v>0</v>
      </c>
      <c r="AI511" s="1763" t="n">
        <v>0</v>
      </c>
      <c r="AJ511" s="1763" t="n">
        <v>0</v>
      </c>
      <c r="AK511" s="1763" t="n">
        <v>0</v>
      </c>
      <c r="AL511" s="1763" t="n">
        <v>0</v>
      </c>
      <c r="AM511" s="1763" t="n">
        <v>0</v>
      </c>
      <c r="AN511" s="641" t="n"/>
      <c r="AO511" s="641" t="n"/>
      <c r="AP511" s="639" t="inlineStr">
        <is>
          <t>1</t>
        </is>
      </c>
      <c r="AQ511" s="639" t="inlineStr">
        <is>
          <t>A-M510</t>
        </is>
      </c>
      <c r="AR511" s="639" t="inlineStr">
        <is>
          <t>1CU</t>
        </is>
      </c>
      <c r="AS511" s="641" t="n"/>
      <c r="AT511" s="646" t="n"/>
    </row>
    <row r="512" ht="12.75" customHeight="1" s="667">
      <c r="B512" s="635" t="n"/>
      <c r="C512" s="636" t="inlineStr">
        <is>
          <t>61073o</t>
        </is>
      </c>
      <c r="D512" s="637" t="n">
        <v>61073</v>
      </c>
      <c r="E512" s="637">
        <f>IF(D512="","",IFERROR(VLOOKUP(D512,CCN_Library!$A$4:$B$13,2,FALSE),"NOT IN LIBRARY"))</f>
        <v/>
      </c>
      <c r="F512" s="638">
        <f>LEFT(H512,6)</f>
        <v/>
      </c>
      <c r="G512" s="639" t="inlineStr">
        <is>
          <t>E</t>
        </is>
      </c>
      <c r="H512" s="639" t="inlineStr">
        <is>
          <t>M2826200401</t>
        </is>
      </c>
      <c r="I512" s="639" t="inlineStr">
        <is>
          <t>OPERATIONS OFFICER</t>
        </is>
      </c>
      <c r="J512" s="639" t="inlineStr">
        <is>
          <t>LT</t>
        </is>
      </c>
      <c r="K512" s="640" t="inlineStr">
        <is>
          <t>2300</t>
        </is>
      </c>
      <c r="L512" s="639" t="inlineStr">
        <is>
          <t>2300</t>
        </is>
      </c>
      <c r="M512" s="639" t="inlineStr">
        <is>
          <t>N</t>
        </is>
      </c>
      <c r="N512" s="639" t="inlineStr">
        <is>
          <t>O</t>
        </is>
      </c>
      <c r="O512" s="639" t="inlineStr">
        <is>
          <t>A</t>
        </is>
      </c>
      <c r="P512" s="639" t="inlineStr">
        <is>
          <t>A</t>
        </is>
      </c>
      <c r="Q512" s="641" t="n"/>
      <c r="R512" s="639" t="inlineStr">
        <is>
          <t>U</t>
        </is>
      </c>
      <c r="S512" s="639" t="inlineStr">
        <is>
          <t>P</t>
        </is>
      </c>
      <c r="T512" s="641" t="n"/>
      <c r="U512" s="1763" t="n">
        <v>0</v>
      </c>
      <c r="V512" s="1763" t="n">
        <v>0</v>
      </c>
      <c r="W512" s="1763" t="n">
        <v>0</v>
      </c>
      <c r="X512" s="1763" t="n">
        <v>0</v>
      </c>
      <c r="Y512" s="1763" t="n">
        <v>0</v>
      </c>
      <c r="Z512" s="1763" t="n">
        <v>1</v>
      </c>
      <c r="AA512" s="1763" t="n">
        <v>0</v>
      </c>
      <c r="AB512" s="1763" t="n">
        <v>0</v>
      </c>
      <c r="AC512" s="1763" t="n">
        <v>0</v>
      </c>
      <c r="AD512" s="1763" t="n">
        <v>0</v>
      </c>
      <c r="AE512" s="1763" t="n">
        <v>0</v>
      </c>
      <c r="AF512" s="1763" t="n">
        <v>0</v>
      </c>
      <c r="AG512" s="1763" t="n">
        <v>0</v>
      </c>
      <c r="AH512" s="1763" t="n">
        <v>0</v>
      </c>
      <c r="AI512" s="1763" t="n">
        <v>0</v>
      </c>
      <c r="AJ512" s="1763" t="n">
        <v>0</v>
      </c>
      <c r="AK512" s="1763" t="n">
        <v>0</v>
      </c>
      <c r="AL512" s="1763" t="n">
        <v>0</v>
      </c>
      <c r="AM512" s="1763" t="n">
        <v>0</v>
      </c>
      <c r="AN512" s="641" t="n"/>
      <c r="AO512" s="641" t="n"/>
      <c r="AP512" s="639" t="inlineStr">
        <is>
          <t>1</t>
        </is>
      </c>
      <c r="AQ512" s="639" t="inlineStr">
        <is>
          <t>A-M510</t>
        </is>
      </c>
      <c r="AR512" s="639" t="inlineStr">
        <is>
          <t>1CU</t>
        </is>
      </c>
      <c r="AS512" s="641" t="n"/>
      <c r="AT512" s="643" t="n"/>
    </row>
    <row r="513" ht="12.75" customHeight="1" s="667">
      <c r="B513" s="635" t="n"/>
      <c r="C513" s="636" t="inlineStr">
        <is>
          <t>61073o</t>
        </is>
      </c>
      <c r="D513" s="637" t="n">
        <v>61073</v>
      </c>
      <c r="E513" s="637">
        <f>IF(D513="","",IFERROR(VLOOKUP(D513,CCN_Library!$A$4:$B$13,2,FALSE),"NOT IN LIBRARY"))</f>
        <v/>
      </c>
      <c r="F513" s="638">
        <f>LEFT(H513,6)</f>
        <v/>
      </c>
      <c r="G513" s="639" t="inlineStr">
        <is>
          <t>E</t>
        </is>
      </c>
      <c r="H513" s="639" t="inlineStr">
        <is>
          <t>M2826200402</t>
        </is>
      </c>
      <c r="I513" s="639" t="inlineStr">
        <is>
          <t>FLD MED TECH</t>
        </is>
      </c>
      <c r="J513" s="639" t="inlineStr">
        <is>
          <t>HMC</t>
        </is>
      </c>
      <c r="K513" s="640" t="inlineStr">
        <is>
          <t>L03A</t>
        </is>
      </c>
      <c r="L513" s="639" t="inlineStr">
        <is>
          <t>L03A</t>
        </is>
      </c>
      <c r="M513" s="639" t="inlineStr">
        <is>
          <t>N</t>
        </is>
      </c>
      <c r="N513" s="639" t="inlineStr">
        <is>
          <t>E</t>
        </is>
      </c>
      <c r="O513" s="639" t="inlineStr">
        <is>
          <t>A</t>
        </is>
      </c>
      <c r="P513" s="639" t="inlineStr">
        <is>
          <t>A</t>
        </is>
      </c>
      <c r="Q513" s="641" t="n"/>
      <c r="R513" s="639" t="inlineStr">
        <is>
          <t>U</t>
        </is>
      </c>
      <c r="S513" s="639" t="inlineStr">
        <is>
          <t>P</t>
        </is>
      </c>
      <c r="T513" s="641" t="n"/>
      <c r="U513" s="1763" t="n">
        <v>0</v>
      </c>
      <c r="V513" s="1763" t="n">
        <v>0</v>
      </c>
      <c r="W513" s="1763" t="n">
        <v>0</v>
      </c>
      <c r="X513" s="1763" t="n">
        <v>0</v>
      </c>
      <c r="Y513" s="1763" t="n">
        <v>0</v>
      </c>
      <c r="Z513" s="1763" t="n">
        <v>0</v>
      </c>
      <c r="AA513" s="1763" t="n">
        <v>1</v>
      </c>
      <c r="AB513" s="1763" t="n">
        <v>0</v>
      </c>
      <c r="AC513" s="1763" t="n">
        <v>0</v>
      </c>
      <c r="AD513" s="1763" t="n">
        <v>0</v>
      </c>
      <c r="AE513" s="1763" t="n">
        <v>0</v>
      </c>
      <c r="AF513" s="1763" t="n">
        <v>0</v>
      </c>
      <c r="AG513" s="1763" t="n">
        <v>0</v>
      </c>
      <c r="AH513" s="1763" t="n">
        <v>0</v>
      </c>
      <c r="AI513" s="1763" t="n">
        <v>0</v>
      </c>
      <c r="AJ513" s="1763" t="n">
        <v>0</v>
      </c>
      <c r="AK513" s="1763" t="n">
        <v>0</v>
      </c>
      <c r="AL513" s="1763" t="n">
        <v>0</v>
      </c>
      <c r="AM513" s="1763" t="n">
        <v>0</v>
      </c>
      <c r="AN513" s="641" t="n"/>
      <c r="AO513" s="641" t="n"/>
      <c r="AP513" s="639" t="inlineStr">
        <is>
          <t>1</t>
        </is>
      </c>
      <c r="AQ513" s="639" t="inlineStr">
        <is>
          <t>A-M510</t>
        </is>
      </c>
      <c r="AR513" s="639" t="inlineStr">
        <is>
          <t>1CU</t>
        </is>
      </c>
      <c r="AS513" s="641" t="n"/>
      <c r="AT513" s="643" t="n"/>
    </row>
    <row r="514" ht="12.75" customHeight="1" s="667">
      <c r="B514" s="635" t="n"/>
      <c r="C514" s="636" t="inlineStr">
        <is>
          <t>61073c</t>
        </is>
      </c>
      <c r="D514" s="637" t="n">
        <v>61073</v>
      </c>
      <c r="E514" s="637">
        <f>IF(D514="","",IFERROR(VLOOKUP(D514,CCN_Library!$A$4:$B$13,2,FALSE),"NOT IN LIBRARY"))</f>
        <v/>
      </c>
      <c r="F514" s="638">
        <f>LEFT(H514,6)</f>
        <v/>
      </c>
      <c r="G514" s="639" t="inlineStr">
        <is>
          <t>E</t>
        </is>
      </c>
      <c r="H514" s="639" t="inlineStr">
        <is>
          <t>M2826200403</t>
        </is>
      </c>
      <c r="I514" s="639" t="inlineStr">
        <is>
          <t>FLD MED TECH</t>
        </is>
      </c>
      <c r="J514" s="639" t="inlineStr">
        <is>
          <t>HM2</t>
        </is>
      </c>
      <c r="K514" s="640" t="inlineStr">
        <is>
          <t>L03A</t>
        </is>
      </c>
      <c r="L514" s="639" t="inlineStr">
        <is>
          <t>L03A</t>
        </is>
      </c>
      <c r="M514" s="639" t="inlineStr">
        <is>
          <t>N</t>
        </is>
      </c>
      <c r="N514" s="639" t="inlineStr">
        <is>
          <t>E</t>
        </is>
      </c>
      <c r="O514" s="639" t="inlineStr">
        <is>
          <t>A</t>
        </is>
      </c>
      <c r="P514" s="639" t="inlineStr">
        <is>
          <t>A</t>
        </is>
      </c>
      <c r="Q514" s="641" t="n"/>
      <c r="R514" s="639" t="inlineStr">
        <is>
          <t>U</t>
        </is>
      </c>
      <c r="S514" s="639" t="inlineStr">
        <is>
          <t>C</t>
        </is>
      </c>
      <c r="T514" s="641" t="n"/>
      <c r="U514" s="1763" t="n">
        <v>0</v>
      </c>
      <c r="V514" s="1763" t="n">
        <v>0</v>
      </c>
      <c r="W514" s="1763" t="n">
        <v>0</v>
      </c>
      <c r="X514" s="1763" t="n">
        <v>0</v>
      </c>
      <c r="Y514" s="1763" t="n">
        <v>0</v>
      </c>
      <c r="Z514" s="1763" t="n">
        <v>0</v>
      </c>
      <c r="AA514" s="1763" t="n">
        <v>1</v>
      </c>
      <c r="AB514" s="1763" t="n">
        <v>0</v>
      </c>
      <c r="AC514" s="1763" t="n">
        <v>0</v>
      </c>
      <c r="AD514" s="1763" t="n">
        <v>0</v>
      </c>
      <c r="AE514" s="1763" t="n">
        <v>0</v>
      </c>
      <c r="AF514" s="1763" t="n">
        <v>0</v>
      </c>
      <c r="AG514" s="1763" t="n">
        <v>0</v>
      </c>
      <c r="AH514" s="1763" t="n">
        <v>0</v>
      </c>
      <c r="AI514" s="1763" t="n">
        <v>0</v>
      </c>
      <c r="AJ514" s="1763" t="n">
        <v>0</v>
      </c>
      <c r="AK514" s="1763" t="n">
        <v>0</v>
      </c>
      <c r="AL514" s="1763" t="n">
        <v>0</v>
      </c>
      <c r="AM514" s="1763" t="n">
        <v>0</v>
      </c>
      <c r="AN514" s="641" t="n"/>
      <c r="AO514" s="641" t="n"/>
      <c r="AP514" s="639" t="inlineStr">
        <is>
          <t>1</t>
        </is>
      </c>
      <c r="AQ514" s="639" t="inlineStr">
        <is>
          <t>A-M510</t>
        </is>
      </c>
      <c r="AR514" s="639" t="inlineStr">
        <is>
          <t>1CU</t>
        </is>
      </c>
      <c r="AS514" s="641" t="n"/>
      <c r="AT514" s="643" t="n"/>
    </row>
    <row r="515" ht="12.75" customHeight="1" s="667">
      <c r="B515" s="635" t="n"/>
      <c r="C515" s="636" t="inlineStr">
        <is>
          <t>61073c</t>
        </is>
      </c>
      <c r="D515" s="637" t="n">
        <v>61073</v>
      </c>
      <c r="E515" s="637">
        <f>IF(D515="","",IFERROR(VLOOKUP(D515,CCN_Library!$A$4:$B$13,2,FALSE),"NOT IN LIBRARY"))</f>
        <v/>
      </c>
      <c r="F515" s="638">
        <f>LEFT(H515,6)</f>
        <v/>
      </c>
      <c r="G515" s="639" t="inlineStr">
        <is>
          <t>E</t>
        </is>
      </c>
      <c r="H515" s="639" t="inlineStr">
        <is>
          <t>M2826200404</t>
        </is>
      </c>
      <c r="I515" s="639" t="inlineStr">
        <is>
          <t>FLD MED TECH</t>
        </is>
      </c>
      <c r="J515" s="639" t="inlineStr">
        <is>
          <t>HM2</t>
        </is>
      </c>
      <c r="K515" s="640" t="inlineStr">
        <is>
          <t>L03A</t>
        </is>
      </c>
      <c r="L515" s="639" t="inlineStr">
        <is>
          <t>L03A</t>
        </is>
      </c>
      <c r="M515" s="639" t="inlineStr">
        <is>
          <t>N</t>
        </is>
      </c>
      <c r="N515" s="639" t="inlineStr">
        <is>
          <t>E</t>
        </is>
      </c>
      <c r="O515" s="639" t="inlineStr">
        <is>
          <t>A</t>
        </is>
      </c>
      <c r="P515" s="639" t="inlineStr">
        <is>
          <t>A</t>
        </is>
      </c>
      <c r="Q515" s="641" t="n"/>
      <c r="R515" s="639" t="inlineStr">
        <is>
          <t>U</t>
        </is>
      </c>
      <c r="S515" s="639" t="inlineStr">
        <is>
          <t>C</t>
        </is>
      </c>
      <c r="T515" s="641" t="n"/>
      <c r="U515" s="1763" t="n">
        <v>0</v>
      </c>
      <c r="V515" s="1763" t="n">
        <v>0</v>
      </c>
      <c r="W515" s="1763" t="n">
        <v>0</v>
      </c>
      <c r="X515" s="1763" t="n">
        <v>0</v>
      </c>
      <c r="Y515" s="1763" t="n">
        <v>0</v>
      </c>
      <c r="Z515" s="1763" t="n">
        <v>0</v>
      </c>
      <c r="AA515" s="1763" t="n">
        <v>1</v>
      </c>
      <c r="AB515" s="1763" t="n">
        <v>0</v>
      </c>
      <c r="AC515" s="1763" t="n">
        <v>0</v>
      </c>
      <c r="AD515" s="1763" t="n">
        <v>0</v>
      </c>
      <c r="AE515" s="1763" t="n">
        <v>0</v>
      </c>
      <c r="AF515" s="1763" t="n">
        <v>0</v>
      </c>
      <c r="AG515" s="1763" t="n">
        <v>0</v>
      </c>
      <c r="AH515" s="1763" t="n">
        <v>0</v>
      </c>
      <c r="AI515" s="1763" t="n">
        <v>0</v>
      </c>
      <c r="AJ515" s="1763" t="n">
        <v>0</v>
      </c>
      <c r="AK515" s="1763" t="n">
        <v>0</v>
      </c>
      <c r="AL515" s="1763" t="n">
        <v>0</v>
      </c>
      <c r="AM515" s="1763" t="n">
        <v>0</v>
      </c>
      <c r="AN515" s="641" t="n"/>
      <c r="AO515" s="641" t="n"/>
      <c r="AP515" s="639" t="inlineStr">
        <is>
          <t>1</t>
        </is>
      </c>
      <c r="AQ515" s="639" t="inlineStr">
        <is>
          <t>A-M510</t>
        </is>
      </c>
      <c r="AR515" s="639" t="inlineStr">
        <is>
          <t>1CU</t>
        </is>
      </c>
      <c r="AS515" s="641" t="n"/>
      <c r="AT515" s="643" t="n"/>
    </row>
    <row r="516" ht="12.75" customHeight="1" s="667">
      <c r="B516" s="635" t="n"/>
      <c r="C516" s="636" t="inlineStr">
        <is>
          <t>61073c</t>
        </is>
      </c>
      <c r="D516" s="637" t="n">
        <v>61073</v>
      </c>
      <c r="E516" s="637">
        <f>IF(D516="","",IFERROR(VLOOKUP(D516,CCN_Library!$A$4:$B$13,2,FALSE),"NOT IN LIBRARY"))</f>
        <v/>
      </c>
      <c r="F516" s="638">
        <f>LEFT(H516,6)</f>
        <v/>
      </c>
      <c r="G516" s="639" t="inlineStr">
        <is>
          <t>E</t>
        </is>
      </c>
      <c r="H516" s="639" t="inlineStr">
        <is>
          <t>M2826200405</t>
        </is>
      </c>
      <c r="I516" s="639" t="inlineStr">
        <is>
          <t>FLD MED TECH</t>
        </is>
      </c>
      <c r="J516" s="639" t="inlineStr">
        <is>
          <t>HM3</t>
        </is>
      </c>
      <c r="K516" s="640" t="inlineStr">
        <is>
          <t>L03A</t>
        </is>
      </c>
      <c r="L516" s="639" t="inlineStr">
        <is>
          <t>L03A</t>
        </is>
      </c>
      <c r="M516" s="639" t="inlineStr">
        <is>
          <t>N</t>
        </is>
      </c>
      <c r="N516" s="639" t="inlineStr">
        <is>
          <t>E</t>
        </is>
      </c>
      <c r="O516" s="639" t="inlineStr">
        <is>
          <t>A</t>
        </is>
      </c>
      <c r="P516" s="639" t="inlineStr">
        <is>
          <t>A</t>
        </is>
      </c>
      <c r="Q516" s="641" t="n"/>
      <c r="R516" s="639" t="inlineStr">
        <is>
          <t>U</t>
        </is>
      </c>
      <c r="S516" s="639" t="inlineStr">
        <is>
          <t>C</t>
        </is>
      </c>
      <c r="T516" s="641" t="n"/>
      <c r="U516" s="1763" t="n">
        <v>0</v>
      </c>
      <c r="V516" s="1763" t="n">
        <v>0</v>
      </c>
      <c r="W516" s="1763" t="n">
        <v>0</v>
      </c>
      <c r="X516" s="1763" t="n">
        <v>0</v>
      </c>
      <c r="Y516" s="1763" t="n">
        <v>0</v>
      </c>
      <c r="Z516" s="1763" t="n">
        <v>0</v>
      </c>
      <c r="AA516" s="1763" t="n">
        <v>1</v>
      </c>
      <c r="AB516" s="1763" t="n">
        <v>0</v>
      </c>
      <c r="AC516" s="1763" t="n">
        <v>0</v>
      </c>
      <c r="AD516" s="1763" t="n">
        <v>0</v>
      </c>
      <c r="AE516" s="1763" t="n">
        <v>0</v>
      </c>
      <c r="AF516" s="1763" t="n">
        <v>0</v>
      </c>
      <c r="AG516" s="1763" t="n">
        <v>0</v>
      </c>
      <c r="AH516" s="1763" t="n">
        <v>0</v>
      </c>
      <c r="AI516" s="1763" t="n">
        <v>0</v>
      </c>
      <c r="AJ516" s="1763" t="n">
        <v>0</v>
      </c>
      <c r="AK516" s="1763" t="n">
        <v>0</v>
      </c>
      <c r="AL516" s="1763" t="n">
        <v>0</v>
      </c>
      <c r="AM516" s="1763" t="n">
        <v>0</v>
      </c>
      <c r="AN516" s="641" t="n"/>
      <c r="AO516" s="641" t="n"/>
      <c r="AP516" s="639" t="inlineStr">
        <is>
          <t>1</t>
        </is>
      </c>
      <c r="AQ516" s="639" t="inlineStr">
        <is>
          <t>A-M510</t>
        </is>
      </c>
      <c r="AR516" s="639" t="inlineStr">
        <is>
          <t>1CU</t>
        </is>
      </c>
      <c r="AS516" s="641" t="n"/>
      <c r="AT516" s="643" t="n"/>
    </row>
    <row r="517" ht="12.75" customHeight="1" s="667">
      <c r="B517" s="635" t="n"/>
      <c r="C517" s="636" t="inlineStr">
        <is>
          <t>61073c</t>
        </is>
      </c>
      <c r="D517" s="637" t="n">
        <v>61073</v>
      </c>
      <c r="E517" s="637">
        <f>IF(D517="","",IFERROR(VLOOKUP(D517,CCN_Library!$A$4:$B$13,2,FALSE),"NOT IN LIBRARY"))</f>
        <v/>
      </c>
      <c r="F517" s="638">
        <f>LEFT(H517,6)</f>
        <v/>
      </c>
      <c r="G517" s="639" t="inlineStr">
        <is>
          <t>E</t>
        </is>
      </c>
      <c r="H517" s="639" t="inlineStr">
        <is>
          <t>M2826200406</t>
        </is>
      </c>
      <c r="I517" s="639" t="inlineStr">
        <is>
          <t>FLD MED TECH</t>
        </is>
      </c>
      <c r="J517" s="639" t="inlineStr">
        <is>
          <t>HM3</t>
        </is>
      </c>
      <c r="K517" s="640" t="inlineStr">
        <is>
          <t>L03A</t>
        </is>
      </c>
      <c r="L517" s="639" t="inlineStr">
        <is>
          <t>L03A</t>
        </is>
      </c>
      <c r="M517" s="639" t="inlineStr">
        <is>
          <t>N</t>
        </is>
      </c>
      <c r="N517" s="639" t="inlineStr">
        <is>
          <t>E</t>
        </is>
      </c>
      <c r="O517" s="639" t="inlineStr">
        <is>
          <t>A</t>
        </is>
      </c>
      <c r="P517" s="639" t="inlineStr">
        <is>
          <t>A</t>
        </is>
      </c>
      <c r="Q517" s="641" t="n"/>
      <c r="R517" s="639" t="inlineStr">
        <is>
          <t>U</t>
        </is>
      </c>
      <c r="S517" s="639" t="inlineStr">
        <is>
          <t>C</t>
        </is>
      </c>
      <c r="T517" s="641" t="n"/>
      <c r="U517" s="1763" t="n">
        <v>0</v>
      </c>
      <c r="V517" s="1763" t="n">
        <v>0</v>
      </c>
      <c r="W517" s="1763" t="n">
        <v>0</v>
      </c>
      <c r="X517" s="1763" t="n">
        <v>0</v>
      </c>
      <c r="Y517" s="1763" t="n">
        <v>0</v>
      </c>
      <c r="Z517" s="1763" t="n">
        <v>0</v>
      </c>
      <c r="AA517" s="1763" t="n">
        <v>1</v>
      </c>
      <c r="AB517" s="1763" t="n">
        <v>0</v>
      </c>
      <c r="AC517" s="1763" t="n">
        <v>0</v>
      </c>
      <c r="AD517" s="1763" t="n">
        <v>0</v>
      </c>
      <c r="AE517" s="1763" t="n">
        <v>0</v>
      </c>
      <c r="AF517" s="1763" t="n">
        <v>0</v>
      </c>
      <c r="AG517" s="1763" t="n">
        <v>0</v>
      </c>
      <c r="AH517" s="1763" t="n">
        <v>0</v>
      </c>
      <c r="AI517" s="1763" t="n">
        <v>0</v>
      </c>
      <c r="AJ517" s="1763" t="n">
        <v>0</v>
      </c>
      <c r="AK517" s="1763" t="n">
        <v>0</v>
      </c>
      <c r="AL517" s="1763" t="n">
        <v>0</v>
      </c>
      <c r="AM517" s="1763" t="n">
        <v>0</v>
      </c>
      <c r="AN517" s="641" t="n"/>
      <c r="AO517" s="641" t="n"/>
      <c r="AP517" s="639" t="inlineStr">
        <is>
          <t>1</t>
        </is>
      </c>
      <c r="AQ517" s="639" t="inlineStr">
        <is>
          <t>A-M510</t>
        </is>
      </c>
      <c r="AR517" s="639" t="inlineStr">
        <is>
          <t>1CU</t>
        </is>
      </c>
      <c r="AS517" s="641" t="n"/>
      <c r="AT517" s="643" t="n"/>
    </row>
    <row r="518" ht="12.75" customHeight="1" s="667">
      <c r="B518" s="635" t="n"/>
      <c r="C518" s="636" t="inlineStr">
        <is>
          <t>61073c</t>
        </is>
      </c>
      <c r="D518" s="637" t="n">
        <v>61073</v>
      </c>
      <c r="E518" s="637">
        <f>IF(D518="","",IFERROR(VLOOKUP(D518,CCN_Library!$A$4:$B$13,2,FALSE),"NOT IN LIBRARY"))</f>
        <v/>
      </c>
      <c r="F518" s="638">
        <f>LEFT(H518,6)</f>
        <v/>
      </c>
      <c r="G518" s="639" t="inlineStr">
        <is>
          <t>E</t>
        </is>
      </c>
      <c r="H518" s="639" t="inlineStr">
        <is>
          <t>M2826200407</t>
        </is>
      </c>
      <c r="I518" s="639" t="inlineStr">
        <is>
          <t>FLD MED TECH</t>
        </is>
      </c>
      <c r="J518" s="639" t="inlineStr">
        <is>
          <t>HM2</t>
        </is>
      </c>
      <c r="K518" s="640" t="inlineStr">
        <is>
          <t>L03A</t>
        </is>
      </c>
      <c r="L518" s="639" t="inlineStr">
        <is>
          <t>L03A</t>
        </is>
      </c>
      <c r="M518" s="639" t="inlineStr">
        <is>
          <t>N</t>
        </is>
      </c>
      <c r="N518" s="639" t="inlineStr">
        <is>
          <t>E</t>
        </is>
      </c>
      <c r="O518" s="639" t="inlineStr">
        <is>
          <t>A</t>
        </is>
      </c>
      <c r="P518" s="639" t="inlineStr">
        <is>
          <t>A</t>
        </is>
      </c>
      <c r="Q518" s="641" t="n"/>
      <c r="R518" s="639" t="inlineStr">
        <is>
          <t>U</t>
        </is>
      </c>
      <c r="S518" s="639" t="inlineStr">
        <is>
          <t>C</t>
        </is>
      </c>
      <c r="T518" s="641" t="n"/>
      <c r="U518" s="1763" t="n">
        <v>0</v>
      </c>
      <c r="V518" s="1763" t="n">
        <v>0</v>
      </c>
      <c r="W518" s="1763" t="n">
        <v>0</v>
      </c>
      <c r="X518" s="1763" t="n">
        <v>0</v>
      </c>
      <c r="Y518" s="1763" t="n">
        <v>0</v>
      </c>
      <c r="Z518" s="1763" t="n">
        <v>0</v>
      </c>
      <c r="AA518" s="1763" t="n">
        <v>1</v>
      </c>
      <c r="AB518" s="1763" t="n">
        <v>0</v>
      </c>
      <c r="AC518" s="1763" t="n">
        <v>0</v>
      </c>
      <c r="AD518" s="1763" t="n">
        <v>0</v>
      </c>
      <c r="AE518" s="1763" t="n">
        <v>0</v>
      </c>
      <c r="AF518" s="1763" t="n">
        <v>0</v>
      </c>
      <c r="AG518" s="1763" t="n">
        <v>0</v>
      </c>
      <c r="AH518" s="1763" t="n">
        <v>0</v>
      </c>
      <c r="AI518" s="1763" t="n">
        <v>0</v>
      </c>
      <c r="AJ518" s="1763" t="n">
        <v>0</v>
      </c>
      <c r="AK518" s="1763" t="n">
        <v>0</v>
      </c>
      <c r="AL518" s="1763" t="n">
        <v>0</v>
      </c>
      <c r="AM518" s="1763" t="n">
        <v>0</v>
      </c>
      <c r="AN518" s="641" t="n"/>
      <c r="AO518" s="641" t="n"/>
      <c r="AP518" s="639" t="inlineStr">
        <is>
          <t>1</t>
        </is>
      </c>
      <c r="AQ518" s="639" t="inlineStr">
        <is>
          <t>A-M510</t>
        </is>
      </c>
      <c r="AR518" s="639" t="inlineStr">
        <is>
          <t>1CU</t>
        </is>
      </c>
      <c r="AS518" s="641" t="n"/>
      <c r="AT518" s="643" t="n"/>
    </row>
    <row r="519" ht="12.75" customHeight="1" s="667">
      <c r="B519" s="635" t="n"/>
      <c r="C519" s="636" t="inlineStr">
        <is>
          <t>61073c</t>
        </is>
      </c>
      <c r="D519" s="637" t="n">
        <v>61073</v>
      </c>
      <c r="E519" s="637">
        <f>IF(D519="","",IFERROR(VLOOKUP(D519,CCN_Library!$A$4:$B$13,2,FALSE),"NOT IN LIBRARY"))</f>
        <v/>
      </c>
      <c r="F519" s="638">
        <f>LEFT(H519,6)</f>
        <v/>
      </c>
      <c r="G519" s="639" t="inlineStr">
        <is>
          <t>E</t>
        </is>
      </c>
      <c r="H519" s="639" t="inlineStr">
        <is>
          <t>M2826200408</t>
        </is>
      </c>
      <c r="I519" s="639" t="inlineStr">
        <is>
          <t>FLD MED TECH</t>
        </is>
      </c>
      <c r="J519" s="639" t="inlineStr">
        <is>
          <t>HM3</t>
        </is>
      </c>
      <c r="K519" s="640" t="inlineStr">
        <is>
          <t>L03A</t>
        </is>
      </c>
      <c r="L519" s="639" t="inlineStr">
        <is>
          <t>L03A</t>
        </is>
      </c>
      <c r="M519" s="639" t="inlineStr">
        <is>
          <t>N</t>
        </is>
      </c>
      <c r="N519" s="639" t="inlineStr">
        <is>
          <t>E</t>
        </is>
      </c>
      <c r="O519" s="639" t="inlineStr">
        <is>
          <t>A</t>
        </is>
      </c>
      <c r="P519" s="639" t="inlineStr">
        <is>
          <t>A</t>
        </is>
      </c>
      <c r="Q519" s="641" t="n"/>
      <c r="R519" s="639" t="inlineStr">
        <is>
          <t>U</t>
        </is>
      </c>
      <c r="S519" s="639" t="inlineStr">
        <is>
          <t>C</t>
        </is>
      </c>
      <c r="T519" s="641" t="n"/>
      <c r="U519" s="1763" t="n">
        <v>0</v>
      </c>
      <c r="V519" s="1763" t="n">
        <v>0</v>
      </c>
      <c r="W519" s="1763" t="n">
        <v>0</v>
      </c>
      <c r="X519" s="1763" t="n">
        <v>0</v>
      </c>
      <c r="Y519" s="1763" t="n">
        <v>0</v>
      </c>
      <c r="Z519" s="1763" t="n">
        <v>0</v>
      </c>
      <c r="AA519" s="1763" t="n">
        <v>1</v>
      </c>
      <c r="AB519" s="1763" t="n">
        <v>0</v>
      </c>
      <c r="AC519" s="1763" t="n">
        <v>0</v>
      </c>
      <c r="AD519" s="1763" t="n">
        <v>0</v>
      </c>
      <c r="AE519" s="1763" t="n">
        <v>0</v>
      </c>
      <c r="AF519" s="1763" t="n">
        <v>0</v>
      </c>
      <c r="AG519" s="1763" t="n">
        <v>0</v>
      </c>
      <c r="AH519" s="1763" t="n">
        <v>0</v>
      </c>
      <c r="AI519" s="1763" t="n">
        <v>0</v>
      </c>
      <c r="AJ519" s="1763" t="n">
        <v>0</v>
      </c>
      <c r="AK519" s="1763" t="n">
        <v>0</v>
      </c>
      <c r="AL519" s="1763" t="n">
        <v>0</v>
      </c>
      <c r="AM519" s="1763" t="n">
        <v>0</v>
      </c>
      <c r="AN519" s="641" t="n"/>
      <c r="AO519" s="641" t="n"/>
      <c r="AP519" s="639" t="inlineStr">
        <is>
          <t>1</t>
        </is>
      </c>
      <c r="AQ519" s="639" t="inlineStr">
        <is>
          <t>A-M510</t>
        </is>
      </c>
      <c r="AR519" s="639" t="inlineStr">
        <is>
          <t>1CU</t>
        </is>
      </c>
      <c r="AS519" s="641" t="n"/>
      <c r="AT519" s="643" t="n"/>
    </row>
    <row r="520" ht="12.75" customHeight="1" s="667">
      <c r="B520" s="635" t="n"/>
      <c r="C520" s="636" t="inlineStr">
        <is>
          <t>61073c</t>
        </is>
      </c>
      <c r="D520" s="637" t="n">
        <v>61073</v>
      </c>
      <c r="E520" s="637">
        <f>IF(D520="","",IFERROR(VLOOKUP(D520,CCN_Library!$A$4:$B$13,2,FALSE),"NOT IN LIBRARY"))</f>
        <v/>
      </c>
      <c r="F520" s="638">
        <f>LEFT(H520,6)</f>
        <v/>
      </c>
      <c r="G520" s="639" t="inlineStr">
        <is>
          <t>E</t>
        </is>
      </c>
      <c r="H520" s="639" t="inlineStr">
        <is>
          <t>M2826200409</t>
        </is>
      </c>
      <c r="I520" s="639" t="inlineStr">
        <is>
          <t>FLD MED TECH</t>
        </is>
      </c>
      <c r="J520" s="639" t="inlineStr">
        <is>
          <t>HM3</t>
        </is>
      </c>
      <c r="K520" s="640" t="inlineStr">
        <is>
          <t>L03A</t>
        </is>
      </c>
      <c r="L520" s="639" t="inlineStr">
        <is>
          <t>L03A</t>
        </is>
      </c>
      <c r="M520" s="639" t="inlineStr">
        <is>
          <t>N</t>
        </is>
      </c>
      <c r="N520" s="639" t="inlineStr">
        <is>
          <t>E</t>
        </is>
      </c>
      <c r="O520" s="639" t="inlineStr">
        <is>
          <t>A</t>
        </is>
      </c>
      <c r="P520" s="639" t="inlineStr">
        <is>
          <t>A</t>
        </is>
      </c>
      <c r="Q520" s="641" t="n"/>
      <c r="R520" s="639" t="inlineStr">
        <is>
          <t>U</t>
        </is>
      </c>
      <c r="S520" s="639" t="inlineStr">
        <is>
          <t>C</t>
        </is>
      </c>
      <c r="T520" s="641" t="n"/>
      <c r="U520" s="1763" t="n">
        <v>0</v>
      </c>
      <c r="V520" s="1763" t="n">
        <v>0</v>
      </c>
      <c r="W520" s="1763" t="n">
        <v>0</v>
      </c>
      <c r="X520" s="1763" t="n">
        <v>0</v>
      </c>
      <c r="Y520" s="1763" t="n">
        <v>0</v>
      </c>
      <c r="Z520" s="1763" t="n">
        <v>0</v>
      </c>
      <c r="AA520" s="1763" t="n">
        <v>1</v>
      </c>
      <c r="AB520" s="1763" t="n">
        <v>0</v>
      </c>
      <c r="AC520" s="1763" t="n">
        <v>0</v>
      </c>
      <c r="AD520" s="1763" t="n">
        <v>0</v>
      </c>
      <c r="AE520" s="1763" t="n">
        <v>0</v>
      </c>
      <c r="AF520" s="1763" t="n">
        <v>0</v>
      </c>
      <c r="AG520" s="1763" t="n">
        <v>0</v>
      </c>
      <c r="AH520" s="1763" t="n">
        <v>0</v>
      </c>
      <c r="AI520" s="1763" t="n">
        <v>0</v>
      </c>
      <c r="AJ520" s="1763" t="n">
        <v>0</v>
      </c>
      <c r="AK520" s="1763" t="n">
        <v>0</v>
      </c>
      <c r="AL520" s="1763" t="n">
        <v>0</v>
      </c>
      <c r="AM520" s="1763" t="n">
        <v>0</v>
      </c>
      <c r="AN520" s="641" t="n"/>
      <c r="AO520" s="641" t="n"/>
      <c r="AP520" s="639" t="inlineStr">
        <is>
          <t>1</t>
        </is>
      </c>
      <c r="AQ520" s="639" t="inlineStr">
        <is>
          <t>A-M510</t>
        </is>
      </c>
      <c r="AR520" s="639" t="inlineStr">
        <is>
          <t>1CU</t>
        </is>
      </c>
      <c r="AS520" s="641" t="n"/>
      <c r="AT520" s="643" t="n"/>
    </row>
    <row r="521" ht="12.75" customHeight="1" s="667">
      <c r="B521" s="635" t="n"/>
      <c r="C521" s="636" t="inlineStr">
        <is>
          <t>61073c</t>
        </is>
      </c>
      <c r="D521" s="637" t="n">
        <v>61073</v>
      </c>
      <c r="E521" s="637">
        <f>IF(D521="","",IFERROR(VLOOKUP(D521,CCN_Library!$A$4:$B$13,2,FALSE),"NOT IN LIBRARY"))</f>
        <v/>
      </c>
      <c r="F521" s="638">
        <f>LEFT(H521,6)</f>
        <v/>
      </c>
      <c r="G521" s="639" t="inlineStr">
        <is>
          <t>E</t>
        </is>
      </c>
      <c r="H521" s="639" t="inlineStr">
        <is>
          <t>M2826200410</t>
        </is>
      </c>
      <c r="I521" s="639" t="inlineStr">
        <is>
          <t>FLD MED TECH</t>
        </is>
      </c>
      <c r="J521" s="639" t="inlineStr">
        <is>
          <t>HM3</t>
        </is>
      </c>
      <c r="K521" s="640" t="inlineStr">
        <is>
          <t>L03A</t>
        </is>
      </c>
      <c r="L521" s="639" t="inlineStr">
        <is>
          <t>L03A</t>
        </is>
      </c>
      <c r="M521" s="639" t="inlineStr">
        <is>
          <t>N</t>
        </is>
      </c>
      <c r="N521" s="639" t="inlineStr">
        <is>
          <t>E</t>
        </is>
      </c>
      <c r="O521" s="639" t="inlineStr">
        <is>
          <t>A</t>
        </is>
      </c>
      <c r="P521" s="639" t="inlineStr">
        <is>
          <t>A</t>
        </is>
      </c>
      <c r="Q521" s="641" t="n"/>
      <c r="R521" s="639" t="inlineStr">
        <is>
          <t>U</t>
        </is>
      </c>
      <c r="S521" s="639" t="inlineStr">
        <is>
          <t>C</t>
        </is>
      </c>
      <c r="T521" s="641" t="n"/>
      <c r="U521" s="1763" t="n">
        <v>0</v>
      </c>
      <c r="V521" s="1763" t="n">
        <v>0</v>
      </c>
      <c r="W521" s="1763" t="n">
        <v>0</v>
      </c>
      <c r="X521" s="1763" t="n">
        <v>0</v>
      </c>
      <c r="Y521" s="1763" t="n">
        <v>0</v>
      </c>
      <c r="Z521" s="1763" t="n">
        <v>0</v>
      </c>
      <c r="AA521" s="1763" t="n">
        <v>1</v>
      </c>
      <c r="AB521" s="1763" t="n">
        <v>0</v>
      </c>
      <c r="AC521" s="1763" t="n">
        <v>0</v>
      </c>
      <c r="AD521" s="1763" t="n">
        <v>0</v>
      </c>
      <c r="AE521" s="1763" t="n">
        <v>0</v>
      </c>
      <c r="AF521" s="1763" t="n">
        <v>0</v>
      </c>
      <c r="AG521" s="1763" t="n">
        <v>0</v>
      </c>
      <c r="AH521" s="1763" t="n">
        <v>0</v>
      </c>
      <c r="AI521" s="1763" t="n">
        <v>0</v>
      </c>
      <c r="AJ521" s="1763" t="n">
        <v>0</v>
      </c>
      <c r="AK521" s="1763" t="n">
        <v>0</v>
      </c>
      <c r="AL521" s="1763" t="n">
        <v>0</v>
      </c>
      <c r="AM521" s="1763" t="n">
        <v>0</v>
      </c>
      <c r="AN521" s="641" t="n"/>
      <c r="AO521" s="641" t="n"/>
      <c r="AP521" s="639" t="inlineStr">
        <is>
          <t>1</t>
        </is>
      </c>
      <c r="AQ521" s="639" t="inlineStr">
        <is>
          <t>A-M510</t>
        </is>
      </c>
      <c r="AR521" s="639" t="inlineStr">
        <is>
          <t>1CU</t>
        </is>
      </c>
      <c r="AS521" s="641" t="n"/>
      <c r="AT521" s="643" t="n"/>
    </row>
    <row r="522" ht="12.75" customHeight="1" s="667">
      <c r="B522" s="635" t="n"/>
      <c r="C522" s="636" t="inlineStr">
        <is>
          <t>61073o</t>
        </is>
      </c>
      <c r="D522" s="637" t="n">
        <v>61073</v>
      </c>
      <c r="E522" s="637">
        <f>IF(D522="","",IFERROR(VLOOKUP(D522,CCN_Library!$A$4:$B$13,2,FALSE),"NOT IN LIBRARY"))</f>
        <v/>
      </c>
      <c r="F522" s="638">
        <f>LEFT(H522,6)</f>
        <v/>
      </c>
      <c r="G522" s="639" t="inlineStr">
        <is>
          <t>E</t>
        </is>
      </c>
      <c r="H522" s="639" t="inlineStr">
        <is>
          <t>M2826200651</t>
        </is>
      </c>
      <c r="I522" s="639" t="inlineStr">
        <is>
          <t>LOGISTICS OFFICER</t>
        </is>
      </c>
      <c r="J522" s="639" t="inlineStr">
        <is>
          <t>LTJG</t>
        </is>
      </c>
      <c r="K522" s="640" t="inlineStr">
        <is>
          <t>2300</t>
        </is>
      </c>
      <c r="L522" s="639" t="inlineStr">
        <is>
          <t>2300</t>
        </is>
      </c>
      <c r="M522" s="639" t="inlineStr">
        <is>
          <t>N</t>
        </is>
      </c>
      <c r="N522" s="639" t="inlineStr">
        <is>
          <t>O</t>
        </is>
      </c>
      <c r="O522" s="639" t="inlineStr">
        <is>
          <t>A</t>
        </is>
      </c>
      <c r="P522" s="639" t="inlineStr">
        <is>
          <t>A</t>
        </is>
      </c>
      <c r="Q522" s="641" t="n"/>
      <c r="R522" s="639" t="inlineStr">
        <is>
          <t>U</t>
        </is>
      </c>
      <c r="S522" s="639" t="inlineStr">
        <is>
          <t>P</t>
        </is>
      </c>
      <c r="T522" s="641" t="n"/>
      <c r="U522" s="1763" t="n">
        <v>0</v>
      </c>
      <c r="V522" s="1763" t="n">
        <v>0</v>
      </c>
      <c r="W522" s="1763" t="n">
        <v>0</v>
      </c>
      <c r="X522" s="1763" t="n">
        <v>0</v>
      </c>
      <c r="Y522" s="1763" t="n">
        <v>0</v>
      </c>
      <c r="Z522" s="1763" t="n">
        <v>1</v>
      </c>
      <c r="AA522" s="1763" t="n">
        <v>0</v>
      </c>
      <c r="AB522" s="1763" t="n">
        <v>0</v>
      </c>
      <c r="AC522" s="1763" t="n">
        <v>0</v>
      </c>
      <c r="AD522" s="1763" t="n">
        <v>0</v>
      </c>
      <c r="AE522" s="1763" t="n">
        <v>0</v>
      </c>
      <c r="AF522" s="1763" t="n">
        <v>0</v>
      </c>
      <c r="AG522" s="1763" t="n">
        <v>0</v>
      </c>
      <c r="AH522" s="1763" t="n">
        <v>0</v>
      </c>
      <c r="AI522" s="1763" t="n">
        <v>0</v>
      </c>
      <c r="AJ522" s="1763" t="n">
        <v>0</v>
      </c>
      <c r="AK522" s="1763" t="n">
        <v>0</v>
      </c>
      <c r="AL522" s="1763" t="n">
        <v>0</v>
      </c>
      <c r="AM522" s="1763" t="n">
        <v>0</v>
      </c>
      <c r="AN522" s="641" t="n"/>
      <c r="AO522" s="641" t="n"/>
      <c r="AP522" s="639" t="inlineStr">
        <is>
          <t>1</t>
        </is>
      </c>
      <c r="AQ522" s="639" t="inlineStr">
        <is>
          <t>A-M510</t>
        </is>
      </c>
      <c r="AR522" s="639" t="inlineStr">
        <is>
          <t>1CU</t>
        </is>
      </c>
      <c r="AS522" s="641" t="n"/>
      <c r="AT522" s="643" t="n"/>
    </row>
    <row r="523" ht="12.75" customHeight="1" s="667">
      <c r="B523" s="635" t="n"/>
      <c r="C523" s="636" t="inlineStr">
        <is>
          <t>61073o</t>
        </is>
      </c>
      <c r="D523" s="637" t="n">
        <v>61073</v>
      </c>
      <c r="E523" s="637">
        <f>IF(D523="","",IFERROR(VLOOKUP(D523,CCN_Library!$A$4:$B$13,2,FALSE),"NOT IN LIBRARY"))</f>
        <v/>
      </c>
      <c r="F523" s="638">
        <f>LEFT(H523,6)</f>
        <v/>
      </c>
      <c r="G523" s="639" t="inlineStr">
        <is>
          <t>E</t>
        </is>
      </c>
      <c r="H523" s="639" t="inlineStr">
        <is>
          <t>M2826200412</t>
        </is>
      </c>
      <c r="I523" s="639" t="inlineStr">
        <is>
          <t>FLD MED TECH</t>
        </is>
      </c>
      <c r="J523" s="639" t="inlineStr">
        <is>
          <t>HMC</t>
        </is>
      </c>
      <c r="K523" s="640" t="inlineStr">
        <is>
          <t>L03A</t>
        </is>
      </c>
      <c r="L523" s="639" t="inlineStr">
        <is>
          <t>L03A</t>
        </is>
      </c>
      <c r="M523" s="639" t="inlineStr">
        <is>
          <t>N</t>
        </is>
      </c>
      <c r="N523" s="639" t="inlineStr">
        <is>
          <t>E</t>
        </is>
      </c>
      <c r="O523" s="639" t="inlineStr">
        <is>
          <t>A</t>
        </is>
      </c>
      <c r="P523" s="639" t="inlineStr">
        <is>
          <t>A</t>
        </is>
      </c>
      <c r="Q523" s="641" t="n"/>
      <c r="R523" s="639" t="inlineStr">
        <is>
          <t>U</t>
        </is>
      </c>
      <c r="S523" s="639" t="inlineStr">
        <is>
          <t>P</t>
        </is>
      </c>
      <c r="T523" s="641" t="n"/>
      <c r="U523" s="1763" t="n">
        <v>0</v>
      </c>
      <c r="V523" s="1763" t="n">
        <v>0</v>
      </c>
      <c r="W523" s="1763" t="n">
        <v>0</v>
      </c>
      <c r="X523" s="1763" t="n">
        <v>0</v>
      </c>
      <c r="Y523" s="1763" t="n">
        <v>0</v>
      </c>
      <c r="Z523" s="1763" t="n">
        <v>0</v>
      </c>
      <c r="AA523" s="1763" t="n">
        <v>1</v>
      </c>
      <c r="AB523" s="1763" t="n">
        <v>0</v>
      </c>
      <c r="AC523" s="1763" t="n">
        <v>0</v>
      </c>
      <c r="AD523" s="1763" t="n">
        <v>0</v>
      </c>
      <c r="AE523" s="1763" t="n">
        <v>0</v>
      </c>
      <c r="AF523" s="1763" t="n">
        <v>0</v>
      </c>
      <c r="AG523" s="1763" t="n">
        <v>0</v>
      </c>
      <c r="AH523" s="1763" t="n">
        <v>0</v>
      </c>
      <c r="AI523" s="1763" t="n">
        <v>0</v>
      </c>
      <c r="AJ523" s="1763" t="n">
        <v>0</v>
      </c>
      <c r="AK523" s="1763" t="n">
        <v>0</v>
      </c>
      <c r="AL523" s="1763" t="n">
        <v>0</v>
      </c>
      <c r="AM523" s="1763" t="n">
        <v>0</v>
      </c>
      <c r="AN523" s="641" t="n"/>
      <c r="AO523" s="641" t="n"/>
      <c r="AP523" s="639" t="inlineStr">
        <is>
          <t>1</t>
        </is>
      </c>
      <c r="AQ523" s="639" t="inlineStr">
        <is>
          <t>A-M510</t>
        </is>
      </c>
      <c r="AR523" s="639" t="inlineStr">
        <is>
          <t>1CU</t>
        </is>
      </c>
      <c r="AS523" s="641" t="n"/>
      <c r="AT523" s="643" t="n"/>
    </row>
    <row r="524" ht="12.75" customHeight="1" s="667">
      <c r="B524" s="635" t="n"/>
      <c r="C524" s="636" t="inlineStr">
        <is>
          <t>61073o</t>
        </is>
      </c>
      <c r="D524" s="637" t="n">
        <v>61073</v>
      </c>
      <c r="E524" s="637">
        <f>IF(D524="","",IFERROR(VLOOKUP(D524,CCN_Library!$A$4:$B$13,2,FALSE),"NOT IN LIBRARY"))</f>
        <v/>
      </c>
      <c r="F524" s="638">
        <f>LEFT(H524,6)</f>
        <v/>
      </c>
      <c r="G524" s="639" t="inlineStr">
        <is>
          <t>E</t>
        </is>
      </c>
      <c r="H524" s="639" t="inlineStr">
        <is>
          <t>M2826200413</t>
        </is>
      </c>
      <c r="I524" s="639" t="inlineStr">
        <is>
          <t>FLD MED TECH</t>
        </is>
      </c>
      <c r="J524" s="639" t="inlineStr">
        <is>
          <t>HMC</t>
        </is>
      </c>
      <c r="K524" s="640" t="inlineStr">
        <is>
          <t>L03A</t>
        </is>
      </c>
      <c r="L524" s="639" t="inlineStr">
        <is>
          <t>L03A</t>
        </is>
      </c>
      <c r="M524" s="639" t="inlineStr">
        <is>
          <t>N</t>
        </is>
      </c>
      <c r="N524" s="639" t="inlineStr">
        <is>
          <t>E</t>
        </is>
      </c>
      <c r="O524" s="639" t="inlineStr">
        <is>
          <t>A</t>
        </is>
      </c>
      <c r="P524" s="639" t="inlineStr">
        <is>
          <t>A</t>
        </is>
      </c>
      <c r="Q524" s="641" t="n"/>
      <c r="R524" s="639" t="inlineStr">
        <is>
          <t>U</t>
        </is>
      </c>
      <c r="S524" s="639" t="inlineStr">
        <is>
          <t>P</t>
        </is>
      </c>
      <c r="T524" s="641" t="n"/>
      <c r="U524" s="1763" t="n">
        <v>0</v>
      </c>
      <c r="V524" s="1763" t="n">
        <v>0</v>
      </c>
      <c r="W524" s="1763" t="n">
        <v>0</v>
      </c>
      <c r="X524" s="1763" t="n">
        <v>0</v>
      </c>
      <c r="Y524" s="1763" t="n">
        <v>0</v>
      </c>
      <c r="Z524" s="1763" t="n">
        <v>0</v>
      </c>
      <c r="AA524" s="1763" t="n">
        <v>1</v>
      </c>
      <c r="AB524" s="1763" t="n">
        <v>0</v>
      </c>
      <c r="AC524" s="1763" t="n">
        <v>0</v>
      </c>
      <c r="AD524" s="1763" t="n">
        <v>0</v>
      </c>
      <c r="AE524" s="1763" t="n">
        <v>0</v>
      </c>
      <c r="AF524" s="1763" t="n">
        <v>0</v>
      </c>
      <c r="AG524" s="1763" t="n">
        <v>0</v>
      </c>
      <c r="AH524" s="1763" t="n">
        <v>0</v>
      </c>
      <c r="AI524" s="1763" t="n">
        <v>0</v>
      </c>
      <c r="AJ524" s="1763" t="n">
        <v>0</v>
      </c>
      <c r="AK524" s="1763" t="n">
        <v>0</v>
      </c>
      <c r="AL524" s="1763" t="n">
        <v>0</v>
      </c>
      <c r="AM524" s="1763" t="n">
        <v>0</v>
      </c>
      <c r="AN524" s="641" t="n"/>
      <c r="AO524" s="641" t="n"/>
      <c r="AP524" s="639" t="inlineStr">
        <is>
          <t>1</t>
        </is>
      </c>
      <c r="AQ524" s="639" t="inlineStr">
        <is>
          <t>A-M510</t>
        </is>
      </c>
      <c r="AR524" s="639" t="inlineStr">
        <is>
          <t>1CU</t>
        </is>
      </c>
      <c r="AS524" s="641" t="n"/>
      <c r="AT524" s="643" t="n"/>
    </row>
    <row r="525" ht="12.75" customHeight="1" s="667">
      <c r="B525" s="635" t="n"/>
      <c r="C525" s="636" t="inlineStr">
        <is>
          <t>61073o</t>
        </is>
      </c>
      <c r="D525" s="637" t="n">
        <v>61073</v>
      </c>
      <c r="E525" s="637">
        <f>IF(D525="","",IFERROR(VLOOKUP(D525,CCN_Library!$A$4:$B$13,2,FALSE),"NOT IN LIBRARY"))</f>
        <v/>
      </c>
      <c r="F525" s="638">
        <f>LEFT(H525,6)</f>
        <v/>
      </c>
      <c r="G525" s="639" t="inlineStr">
        <is>
          <t>E</t>
        </is>
      </c>
      <c r="H525" s="639" t="inlineStr">
        <is>
          <t>M2826200414</t>
        </is>
      </c>
      <c r="I525" s="639" t="inlineStr">
        <is>
          <t>FLD MED TECH</t>
        </is>
      </c>
      <c r="J525" s="639" t="inlineStr">
        <is>
          <t>HM1</t>
        </is>
      </c>
      <c r="K525" s="640" t="inlineStr">
        <is>
          <t>L03A</t>
        </is>
      </c>
      <c r="L525" s="639" t="inlineStr">
        <is>
          <t>L03A</t>
        </is>
      </c>
      <c r="M525" s="639" t="inlineStr">
        <is>
          <t>N</t>
        </is>
      </c>
      <c r="N525" s="639" t="inlineStr">
        <is>
          <t>E</t>
        </is>
      </c>
      <c r="O525" s="639" t="inlineStr">
        <is>
          <t>A</t>
        </is>
      </c>
      <c r="P525" s="639" t="inlineStr">
        <is>
          <t>A</t>
        </is>
      </c>
      <c r="Q525" s="641" t="n"/>
      <c r="R525" s="639" t="inlineStr">
        <is>
          <t>U</t>
        </is>
      </c>
      <c r="S525" s="639" t="inlineStr">
        <is>
          <t>P</t>
        </is>
      </c>
      <c r="T525" s="641" t="n"/>
      <c r="U525" s="1763" t="n">
        <v>0</v>
      </c>
      <c r="V525" s="1763" t="n">
        <v>0</v>
      </c>
      <c r="W525" s="1763" t="n">
        <v>0</v>
      </c>
      <c r="X525" s="1763" t="n">
        <v>0</v>
      </c>
      <c r="Y525" s="1763" t="n">
        <v>0</v>
      </c>
      <c r="Z525" s="1763" t="n">
        <v>0</v>
      </c>
      <c r="AA525" s="1763" t="n">
        <v>1</v>
      </c>
      <c r="AB525" s="1763" t="n">
        <v>0</v>
      </c>
      <c r="AC525" s="1763" t="n">
        <v>0</v>
      </c>
      <c r="AD525" s="1763" t="n">
        <v>0</v>
      </c>
      <c r="AE525" s="1763" t="n">
        <v>0</v>
      </c>
      <c r="AF525" s="1763" t="n">
        <v>0</v>
      </c>
      <c r="AG525" s="1763" t="n">
        <v>0</v>
      </c>
      <c r="AH525" s="1763" t="n">
        <v>0</v>
      </c>
      <c r="AI525" s="1763" t="n">
        <v>0</v>
      </c>
      <c r="AJ525" s="1763" t="n">
        <v>0</v>
      </c>
      <c r="AK525" s="1763" t="n">
        <v>0</v>
      </c>
      <c r="AL525" s="1763" t="n">
        <v>0</v>
      </c>
      <c r="AM525" s="1763" t="n">
        <v>0</v>
      </c>
      <c r="AN525" s="641" t="n"/>
      <c r="AO525" s="641" t="n"/>
      <c r="AP525" s="639" t="inlineStr">
        <is>
          <t>1</t>
        </is>
      </c>
      <c r="AQ525" s="639" t="inlineStr">
        <is>
          <t>A-M510</t>
        </is>
      </c>
      <c r="AR525" s="639" t="inlineStr">
        <is>
          <t>1CU</t>
        </is>
      </c>
      <c r="AS525" s="641" t="n"/>
      <c r="AT525" s="643" t="n"/>
    </row>
    <row r="526" ht="12.75" customHeight="1" s="667">
      <c r="B526" s="635" t="n"/>
      <c r="C526" s="636" t="inlineStr">
        <is>
          <t>61073c</t>
        </is>
      </c>
      <c r="D526" s="637" t="n">
        <v>61073</v>
      </c>
      <c r="E526" s="637">
        <f>IF(D526="","",IFERROR(VLOOKUP(D526,CCN_Library!$A$4:$B$13,2,FALSE),"NOT IN LIBRARY"))</f>
        <v/>
      </c>
      <c r="F526" s="638">
        <f>LEFT(H526,6)</f>
        <v/>
      </c>
      <c r="G526" s="639" t="inlineStr">
        <is>
          <t>E</t>
        </is>
      </c>
      <c r="H526" s="639" t="inlineStr">
        <is>
          <t>M2826200415</t>
        </is>
      </c>
      <c r="I526" s="639" t="inlineStr">
        <is>
          <t>FLD MED TECH</t>
        </is>
      </c>
      <c r="J526" s="639" t="inlineStr">
        <is>
          <t>HM2</t>
        </is>
      </c>
      <c r="K526" s="640" t="inlineStr">
        <is>
          <t>L03A</t>
        </is>
      </c>
      <c r="L526" s="639" t="inlineStr">
        <is>
          <t>L03A</t>
        </is>
      </c>
      <c r="M526" s="639" t="inlineStr">
        <is>
          <t>N</t>
        </is>
      </c>
      <c r="N526" s="639" t="inlineStr">
        <is>
          <t>E</t>
        </is>
      </c>
      <c r="O526" s="639" t="inlineStr">
        <is>
          <t>A</t>
        </is>
      </c>
      <c r="P526" s="639" t="inlineStr">
        <is>
          <t>A</t>
        </is>
      </c>
      <c r="Q526" s="641" t="n"/>
      <c r="R526" s="639" t="inlineStr">
        <is>
          <t>U</t>
        </is>
      </c>
      <c r="S526" s="639" t="inlineStr">
        <is>
          <t>C</t>
        </is>
      </c>
      <c r="T526" s="641" t="n"/>
      <c r="U526" s="1763" t="n">
        <v>0</v>
      </c>
      <c r="V526" s="1763" t="n">
        <v>0</v>
      </c>
      <c r="W526" s="1763" t="n">
        <v>0</v>
      </c>
      <c r="X526" s="1763" t="n">
        <v>0</v>
      </c>
      <c r="Y526" s="1763" t="n">
        <v>0</v>
      </c>
      <c r="Z526" s="1763" t="n">
        <v>0</v>
      </c>
      <c r="AA526" s="1763" t="n">
        <v>1</v>
      </c>
      <c r="AB526" s="1763" t="n">
        <v>0</v>
      </c>
      <c r="AC526" s="1763" t="n">
        <v>0</v>
      </c>
      <c r="AD526" s="1763" t="n">
        <v>0</v>
      </c>
      <c r="AE526" s="1763" t="n">
        <v>0</v>
      </c>
      <c r="AF526" s="1763" t="n">
        <v>0</v>
      </c>
      <c r="AG526" s="1763" t="n">
        <v>0</v>
      </c>
      <c r="AH526" s="1763" t="n">
        <v>0</v>
      </c>
      <c r="AI526" s="1763" t="n">
        <v>0</v>
      </c>
      <c r="AJ526" s="1763" t="n">
        <v>0</v>
      </c>
      <c r="AK526" s="1763" t="n">
        <v>0</v>
      </c>
      <c r="AL526" s="1763" t="n">
        <v>0</v>
      </c>
      <c r="AM526" s="1763" t="n">
        <v>0</v>
      </c>
      <c r="AN526" s="641" t="n"/>
      <c r="AO526" s="641" t="n"/>
      <c r="AP526" s="639" t="inlineStr">
        <is>
          <t>1</t>
        </is>
      </c>
      <c r="AQ526" s="639" t="inlineStr">
        <is>
          <t>A-M510</t>
        </is>
      </c>
      <c r="AR526" s="639" t="inlineStr">
        <is>
          <t>1CU</t>
        </is>
      </c>
      <c r="AS526" s="641" t="n"/>
      <c r="AT526" s="643" t="n"/>
    </row>
    <row r="527" ht="12.75" customHeight="1" s="667">
      <c r="B527" s="635" t="n"/>
      <c r="C527" s="636" t="inlineStr">
        <is>
          <t>61073c</t>
        </is>
      </c>
      <c r="D527" s="637" t="n">
        <v>61073</v>
      </c>
      <c r="E527" s="637">
        <f>IF(D527="","",IFERROR(VLOOKUP(D527,CCN_Library!$A$4:$B$13,2,FALSE),"NOT IN LIBRARY"))</f>
        <v/>
      </c>
      <c r="F527" s="638">
        <f>LEFT(H527,6)</f>
        <v/>
      </c>
      <c r="G527" s="639" t="inlineStr">
        <is>
          <t>E</t>
        </is>
      </c>
      <c r="H527" s="639" t="inlineStr">
        <is>
          <t>M2826200416</t>
        </is>
      </c>
      <c r="I527" s="639" t="inlineStr">
        <is>
          <t>FLD MED TECH</t>
        </is>
      </c>
      <c r="J527" s="639" t="inlineStr">
        <is>
          <t>HM2</t>
        </is>
      </c>
      <c r="K527" s="640" t="inlineStr">
        <is>
          <t>L03A</t>
        </is>
      </c>
      <c r="L527" s="639" t="inlineStr">
        <is>
          <t>L03A</t>
        </is>
      </c>
      <c r="M527" s="639" t="inlineStr">
        <is>
          <t>N</t>
        </is>
      </c>
      <c r="N527" s="639" t="inlineStr">
        <is>
          <t>E</t>
        </is>
      </c>
      <c r="O527" s="639" t="inlineStr">
        <is>
          <t>A</t>
        </is>
      </c>
      <c r="P527" s="639" t="inlineStr">
        <is>
          <t>A</t>
        </is>
      </c>
      <c r="Q527" s="641" t="n"/>
      <c r="R527" s="639" t="inlineStr">
        <is>
          <t>U</t>
        </is>
      </c>
      <c r="S527" s="639" t="inlineStr">
        <is>
          <t>C</t>
        </is>
      </c>
      <c r="T527" s="641" t="n"/>
      <c r="U527" s="1763" t="n">
        <v>0</v>
      </c>
      <c r="V527" s="1763" t="n">
        <v>0</v>
      </c>
      <c r="W527" s="1763" t="n">
        <v>0</v>
      </c>
      <c r="X527" s="1763" t="n">
        <v>0</v>
      </c>
      <c r="Y527" s="1763" t="n">
        <v>0</v>
      </c>
      <c r="Z527" s="1763" t="n">
        <v>0</v>
      </c>
      <c r="AA527" s="1763" t="n">
        <v>1</v>
      </c>
      <c r="AB527" s="1763" t="n">
        <v>0</v>
      </c>
      <c r="AC527" s="1763" t="n">
        <v>0</v>
      </c>
      <c r="AD527" s="1763" t="n">
        <v>0</v>
      </c>
      <c r="AE527" s="1763" t="n">
        <v>0</v>
      </c>
      <c r="AF527" s="1763" t="n">
        <v>0</v>
      </c>
      <c r="AG527" s="1763" t="n">
        <v>0</v>
      </c>
      <c r="AH527" s="1763" t="n">
        <v>0</v>
      </c>
      <c r="AI527" s="1763" t="n">
        <v>0</v>
      </c>
      <c r="AJ527" s="1763" t="n">
        <v>0</v>
      </c>
      <c r="AK527" s="1763" t="n">
        <v>0</v>
      </c>
      <c r="AL527" s="1763" t="n">
        <v>0</v>
      </c>
      <c r="AM527" s="1763" t="n">
        <v>0</v>
      </c>
      <c r="AN527" s="641" t="n"/>
      <c r="AO527" s="641" t="n"/>
      <c r="AP527" s="639" t="inlineStr">
        <is>
          <t>1</t>
        </is>
      </c>
      <c r="AQ527" s="639" t="inlineStr">
        <is>
          <t>A-M510</t>
        </is>
      </c>
      <c r="AR527" s="639" t="inlineStr">
        <is>
          <t>1CU</t>
        </is>
      </c>
      <c r="AS527" s="641" t="n"/>
      <c r="AT527" s="643" t="n"/>
    </row>
    <row r="528" ht="12.75" customHeight="1" s="667">
      <c r="B528" s="635" t="n"/>
      <c r="C528" s="636" t="inlineStr">
        <is>
          <t>61073c</t>
        </is>
      </c>
      <c r="D528" s="637" t="n">
        <v>61073</v>
      </c>
      <c r="E528" s="637">
        <f>IF(D528="","",IFERROR(VLOOKUP(D528,CCN_Library!$A$4:$B$13,2,FALSE),"NOT IN LIBRARY"))</f>
        <v/>
      </c>
      <c r="F528" s="638">
        <f>LEFT(H528,6)</f>
        <v/>
      </c>
      <c r="G528" s="639" t="inlineStr">
        <is>
          <t>E</t>
        </is>
      </c>
      <c r="H528" s="639" t="inlineStr">
        <is>
          <t>M2826200417</t>
        </is>
      </c>
      <c r="I528" s="639" t="inlineStr">
        <is>
          <t>FLD MED TECH</t>
        </is>
      </c>
      <c r="J528" s="639" t="inlineStr">
        <is>
          <t>HM3</t>
        </is>
      </c>
      <c r="K528" s="640" t="inlineStr">
        <is>
          <t>L03A</t>
        </is>
      </c>
      <c r="L528" s="639" t="inlineStr">
        <is>
          <t>L03A</t>
        </is>
      </c>
      <c r="M528" s="639" t="inlineStr">
        <is>
          <t>N</t>
        </is>
      </c>
      <c r="N528" s="639" t="inlineStr">
        <is>
          <t>E</t>
        </is>
      </c>
      <c r="O528" s="639" t="inlineStr">
        <is>
          <t>A</t>
        </is>
      </c>
      <c r="P528" s="639" t="inlineStr">
        <is>
          <t>A</t>
        </is>
      </c>
      <c r="Q528" s="641" t="n"/>
      <c r="R528" s="639" t="inlineStr">
        <is>
          <t>U</t>
        </is>
      </c>
      <c r="S528" s="639" t="inlineStr">
        <is>
          <t>C</t>
        </is>
      </c>
      <c r="T528" s="641" t="n"/>
      <c r="U528" s="1763" t="n">
        <v>0</v>
      </c>
      <c r="V528" s="1763" t="n">
        <v>0</v>
      </c>
      <c r="W528" s="1763" t="n">
        <v>0</v>
      </c>
      <c r="X528" s="1763" t="n">
        <v>0</v>
      </c>
      <c r="Y528" s="1763" t="n">
        <v>0</v>
      </c>
      <c r="Z528" s="1763" t="n">
        <v>0</v>
      </c>
      <c r="AA528" s="1763" t="n">
        <v>1</v>
      </c>
      <c r="AB528" s="1763" t="n">
        <v>0</v>
      </c>
      <c r="AC528" s="1763" t="n">
        <v>0</v>
      </c>
      <c r="AD528" s="1763" t="n">
        <v>0</v>
      </c>
      <c r="AE528" s="1763" t="n">
        <v>0</v>
      </c>
      <c r="AF528" s="1763" t="n">
        <v>0</v>
      </c>
      <c r="AG528" s="1763" t="n">
        <v>0</v>
      </c>
      <c r="AH528" s="1763" t="n">
        <v>0</v>
      </c>
      <c r="AI528" s="1763" t="n">
        <v>0</v>
      </c>
      <c r="AJ528" s="1763" t="n">
        <v>0</v>
      </c>
      <c r="AK528" s="1763" t="n">
        <v>0</v>
      </c>
      <c r="AL528" s="1763" t="n">
        <v>0</v>
      </c>
      <c r="AM528" s="1763" t="n">
        <v>0</v>
      </c>
      <c r="AN528" s="641" t="n"/>
      <c r="AO528" s="641" t="n"/>
      <c r="AP528" s="639" t="inlineStr">
        <is>
          <t>1</t>
        </is>
      </c>
      <c r="AQ528" s="639" t="inlineStr">
        <is>
          <t>A-M510</t>
        </is>
      </c>
      <c r="AR528" s="639" t="inlineStr">
        <is>
          <t>1CU</t>
        </is>
      </c>
      <c r="AS528" s="641" t="n"/>
      <c r="AT528" s="643" t="n"/>
    </row>
    <row r="529" ht="12.75" customHeight="1" s="667">
      <c r="B529" s="635" t="n"/>
      <c r="C529" s="636" t="inlineStr">
        <is>
          <t>61073c</t>
        </is>
      </c>
      <c r="D529" s="637" t="n">
        <v>61073</v>
      </c>
      <c r="E529" s="637">
        <f>IF(D529="","",IFERROR(VLOOKUP(D529,CCN_Library!$A$4:$B$13,2,FALSE),"NOT IN LIBRARY"))</f>
        <v/>
      </c>
      <c r="F529" s="638">
        <f>LEFT(H529,6)</f>
        <v/>
      </c>
      <c r="G529" s="639" t="inlineStr">
        <is>
          <t>E</t>
        </is>
      </c>
      <c r="H529" s="639" t="inlineStr">
        <is>
          <t>M2826200544</t>
        </is>
      </c>
      <c r="I529" s="639" t="inlineStr">
        <is>
          <t>SUPPLY CLERK</t>
        </is>
      </c>
      <c r="J529" s="639" t="inlineStr">
        <is>
          <t>CPL</t>
        </is>
      </c>
      <c r="K529" s="640" t="inlineStr">
        <is>
          <t>3043</t>
        </is>
      </c>
      <c r="L529" s="639" t="inlineStr">
        <is>
          <t>3043</t>
        </is>
      </c>
      <c r="M529" s="639" t="inlineStr">
        <is>
          <t>M</t>
        </is>
      </c>
      <c r="N529" s="639" t="inlineStr">
        <is>
          <t>E</t>
        </is>
      </c>
      <c r="O529" s="639" t="inlineStr">
        <is>
          <t>A</t>
        </is>
      </c>
      <c r="P529" s="639" t="inlineStr">
        <is>
          <t>A</t>
        </is>
      </c>
      <c r="Q529" s="641" t="n"/>
      <c r="R529" s="639" t="inlineStr">
        <is>
          <t>U</t>
        </is>
      </c>
      <c r="S529" s="639" t="inlineStr">
        <is>
          <t>M</t>
        </is>
      </c>
      <c r="T529" s="641" t="n"/>
      <c r="U529" s="1763" t="n">
        <v>0</v>
      </c>
      <c r="V529" s="1763" t="n">
        <v>1</v>
      </c>
      <c r="W529" s="1763" t="n">
        <v>0</v>
      </c>
      <c r="X529" s="1763" t="n">
        <v>0</v>
      </c>
      <c r="Y529" s="1763" t="n">
        <v>0</v>
      </c>
      <c r="Z529" s="1763" t="n">
        <v>0</v>
      </c>
      <c r="AA529" s="1763" t="n">
        <v>0</v>
      </c>
      <c r="AB529" s="1763" t="n">
        <v>0</v>
      </c>
      <c r="AC529" s="1763" t="n">
        <v>0</v>
      </c>
      <c r="AD529" s="1763" t="n">
        <v>0</v>
      </c>
      <c r="AE529" s="1763" t="n">
        <v>0</v>
      </c>
      <c r="AF529" s="1763" t="n">
        <v>0</v>
      </c>
      <c r="AG529" s="1763" t="n">
        <v>0</v>
      </c>
      <c r="AH529" s="1763" t="n">
        <v>0</v>
      </c>
      <c r="AI529" s="1763" t="n">
        <v>0</v>
      </c>
      <c r="AJ529" s="1763" t="n">
        <v>0</v>
      </c>
      <c r="AK529" s="1763" t="n">
        <v>0</v>
      </c>
      <c r="AL529" s="1763" t="n">
        <v>0</v>
      </c>
      <c r="AM529" s="1763" t="n">
        <v>0</v>
      </c>
      <c r="AN529" s="641" t="n"/>
      <c r="AO529" s="641" t="n"/>
      <c r="AP529" s="639" t="inlineStr">
        <is>
          <t>1</t>
        </is>
      </c>
      <c r="AQ529" s="639" t="inlineStr">
        <is>
          <t>A-M510</t>
        </is>
      </c>
      <c r="AR529" s="639" t="inlineStr">
        <is>
          <t>1CU</t>
        </is>
      </c>
      <c r="AS529" s="641" t="n"/>
      <c r="AT529" s="643" t="n"/>
    </row>
    <row r="530" ht="12.75" customHeight="1" s="667">
      <c r="B530" s="644" t="n"/>
      <c r="C530" s="636" t="inlineStr">
        <is>
          <t>61073o</t>
        </is>
      </c>
      <c r="D530" s="645" t="n">
        <v>61073</v>
      </c>
      <c r="E530" s="637">
        <f>IF(D530="","",IFERROR(VLOOKUP(D530,CCN_Library!$A$4:$B$13,2,FALSE),"NOT IN LIBRARY"))</f>
        <v/>
      </c>
      <c r="F530" s="638">
        <f>LEFT(H530,6)</f>
        <v/>
      </c>
      <c r="G530" s="639" t="inlineStr">
        <is>
          <t>E</t>
        </is>
      </c>
      <c r="H530" s="639" t="inlineStr">
        <is>
          <t>M2826200545</t>
        </is>
      </c>
      <c r="I530" s="639" t="inlineStr">
        <is>
          <t>ENGINEER CHIEF</t>
        </is>
      </c>
      <c r="J530" s="639" t="inlineStr">
        <is>
          <t>SSGT</t>
        </is>
      </c>
      <c r="K530" s="640" t="inlineStr">
        <is>
          <t>1171</t>
        </is>
      </c>
      <c r="L530" s="639" t="inlineStr">
        <is>
          <t>1171</t>
        </is>
      </c>
      <c r="M530" s="639" t="inlineStr">
        <is>
          <t>M</t>
        </is>
      </c>
      <c r="N530" s="639" t="inlineStr">
        <is>
          <t>E</t>
        </is>
      </c>
      <c r="O530" s="639" t="inlineStr">
        <is>
          <t>A</t>
        </is>
      </c>
      <c r="P530" s="639" t="inlineStr">
        <is>
          <t>A</t>
        </is>
      </c>
      <c r="Q530" s="641" t="n"/>
      <c r="R530" s="639" t="inlineStr">
        <is>
          <t>U</t>
        </is>
      </c>
      <c r="S530" s="639" t="inlineStr">
        <is>
          <t>C</t>
        </is>
      </c>
      <c r="T530" s="641" t="n"/>
      <c r="U530" s="1763" t="n">
        <v>0</v>
      </c>
      <c r="V530" s="1763" t="n">
        <v>1</v>
      </c>
      <c r="W530" s="1763" t="n">
        <v>0</v>
      </c>
      <c r="X530" s="1763" t="n">
        <v>0</v>
      </c>
      <c r="Y530" s="1763" t="n">
        <v>0</v>
      </c>
      <c r="Z530" s="1763" t="n">
        <v>0</v>
      </c>
      <c r="AA530" s="1763" t="n">
        <v>0</v>
      </c>
      <c r="AB530" s="1763" t="n">
        <v>0</v>
      </c>
      <c r="AC530" s="1763" t="n">
        <v>0</v>
      </c>
      <c r="AD530" s="1763" t="n">
        <v>0</v>
      </c>
      <c r="AE530" s="1763" t="n">
        <v>0</v>
      </c>
      <c r="AF530" s="1763" t="n">
        <v>0</v>
      </c>
      <c r="AG530" s="1763" t="n">
        <v>0</v>
      </c>
      <c r="AH530" s="1763" t="n">
        <v>0</v>
      </c>
      <c r="AI530" s="1763" t="n">
        <v>0</v>
      </c>
      <c r="AJ530" s="1763" t="n">
        <v>0</v>
      </c>
      <c r="AK530" s="1763" t="n">
        <v>0</v>
      </c>
      <c r="AL530" s="1763" t="n">
        <v>0</v>
      </c>
      <c r="AM530" s="1763" t="n">
        <v>0</v>
      </c>
      <c r="AN530" s="641" t="n"/>
      <c r="AO530" s="641" t="n"/>
      <c r="AP530" s="639" t="inlineStr">
        <is>
          <t>1</t>
        </is>
      </c>
      <c r="AQ530" s="639" t="inlineStr">
        <is>
          <t>A-M510</t>
        </is>
      </c>
      <c r="AR530" s="639" t="inlineStr">
        <is>
          <t>1CU</t>
        </is>
      </c>
      <c r="AS530" s="641" t="n"/>
      <c r="AT530" s="646" t="n"/>
    </row>
    <row r="531" ht="12.75" customHeight="1" s="667">
      <c r="B531" s="635" t="n"/>
      <c r="C531" s="636" t="inlineStr">
        <is>
          <t>61073c</t>
        </is>
      </c>
      <c r="D531" s="637" t="n">
        <v>61073</v>
      </c>
      <c r="E531" s="637">
        <f>IF(D531="","",IFERROR(VLOOKUP(D531,CCN_Library!$A$4:$B$13,2,FALSE),"NOT IN LIBRARY"))</f>
        <v/>
      </c>
      <c r="F531" s="638">
        <f>LEFT(H531,6)</f>
        <v/>
      </c>
      <c r="G531" s="639" t="inlineStr">
        <is>
          <t>E</t>
        </is>
      </c>
      <c r="H531" s="639" t="inlineStr">
        <is>
          <t>M2826200546</t>
        </is>
      </c>
      <c r="I531" s="639" t="inlineStr">
        <is>
          <t>HYGIENE EQUIPMENT OPERATOR</t>
        </is>
      </c>
      <c r="J531" s="639" t="inlineStr">
        <is>
          <t>SGT</t>
        </is>
      </c>
      <c r="K531" s="640" t="inlineStr">
        <is>
          <t>1171</t>
        </is>
      </c>
      <c r="L531" s="639" t="inlineStr">
        <is>
          <t>1171</t>
        </is>
      </c>
      <c r="M531" s="639" t="inlineStr">
        <is>
          <t>M</t>
        </is>
      </c>
      <c r="N531" s="639" t="inlineStr">
        <is>
          <t>E</t>
        </is>
      </c>
      <c r="O531" s="639" t="inlineStr">
        <is>
          <t>A</t>
        </is>
      </c>
      <c r="P531" s="639" t="inlineStr">
        <is>
          <t>A</t>
        </is>
      </c>
      <c r="Q531" s="641" t="n"/>
      <c r="R531" s="639" t="inlineStr">
        <is>
          <t>U</t>
        </is>
      </c>
      <c r="S531" s="639" t="inlineStr">
        <is>
          <t>M</t>
        </is>
      </c>
      <c r="T531" s="641" t="n"/>
      <c r="U531" s="1763" t="n">
        <v>0</v>
      </c>
      <c r="V531" s="1763" t="n">
        <v>1</v>
      </c>
      <c r="W531" s="1763" t="n">
        <v>0</v>
      </c>
      <c r="X531" s="1763" t="n">
        <v>0</v>
      </c>
      <c r="Y531" s="1763" t="n">
        <v>0</v>
      </c>
      <c r="Z531" s="1763" t="n">
        <v>0</v>
      </c>
      <c r="AA531" s="1763" t="n">
        <v>0</v>
      </c>
      <c r="AB531" s="1763" t="n">
        <v>0</v>
      </c>
      <c r="AC531" s="1763" t="n">
        <v>0</v>
      </c>
      <c r="AD531" s="1763" t="n">
        <v>0</v>
      </c>
      <c r="AE531" s="1763" t="n">
        <v>0</v>
      </c>
      <c r="AF531" s="1763" t="n">
        <v>0</v>
      </c>
      <c r="AG531" s="1763" t="n">
        <v>0</v>
      </c>
      <c r="AH531" s="1763" t="n">
        <v>0</v>
      </c>
      <c r="AI531" s="1763" t="n">
        <v>0</v>
      </c>
      <c r="AJ531" s="1763" t="n">
        <v>0</v>
      </c>
      <c r="AK531" s="1763" t="n">
        <v>0</v>
      </c>
      <c r="AL531" s="1763" t="n">
        <v>0</v>
      </c>
      <c r="AM531" s="1763" t="n">
        <v>0</v>
      </c>
      <c r="AN531" s="641" t="n"/>
      <c r="AO531" s="641" t="n"/>
      <c r="AP531" s="639" t="inlineStr">
        <is>
          <t>1</t>
        </is>
      </c>
      <c r="AQ531" s="639" t="inlineStr">
        <is>
          <t>A-M510</t>
        </is>
      </c>
      <c r="AR531" s="639" t="inlineStr">
        <is>
          <t>1CU</t>
        </is>
      </c>
      <c r="AS531" s="641" t="n"/>
      <c r="AT531" s="643" t="n"/>
    </row>
    <row r="532" ht="12.75" customHeight="1" s="667">
      <c r="B532" s="635" t="n"/>
      <c r="C532" s="636" t="inlineStr">
        <is>
          <t>61073c</t>
        </is>
      </c>
      <c r="D532" s="637" t="n">
        <v>61073</v>
      </c>
      <c r="E532" s="637">
        <f>IF(D532="","",IFERROR(VLOOKUP(D532,CCN_Library!$A$4:$B$13,2,FALSE),"NOT IN LIBRARY"))</f>
        <v/>
      </c>
      <c r="F532" s="638">
        <f>LEFT(H532,6)</f>
        <v/>
      </c>
      <c r="G532" s="639" t="inlineStr">
        <is>
          <t>E</t>
        </is>
      </c>
      <c r="H532" s="639" t="inlineStr">
        <is>
          <t>M2826200547</t>
        </is>
      </c>
      <c r="I532" s="639" t="inlineStr">
        <is>
          <t>HYGIENE EQUIPMENT OPERATOR</t>
        </is>
      </c>
      <c r="J532" s="639" t="inlineStr">
        <is>
          <t>LCPL</t>
        </is>
      </c>
      <c r="K532" s="640" t="inlineStr">
        <is>
          <t>1171</t>
        </is>
      </c>
      <c r="L532" s="639" t="inlineStr">
        <is>
          <t>1171</t>
        </is>
      </c>
      <c r="M532" s="639" t="inlineStr">
        <is>
          <t>M</t>
        </is>
      </c>
      <c r="N532" s="639" t="inlineStr">
        <is>
          <t>E</t>
        </is>
      </c>
      <c r="O532" s="639" t="inlineStr">
        <is>
          <t>A</t>
        </is>
      </c>
      <c r="P532" s="639" t="inlineStr">
        <is>
          <t>A</t>
        </is>
      </c>
      <c r="Q532" s="641" t="n"/>
      <c r="R532" s="639" t="inlineStr">
        <is>
          <t>U</t>
        </is>
      </c>
      <c r="S532" s="639" t="inlineStr">
        <is>
          <t>M</t>
        </is>
      </c>
      <c r="T532" s="641" t="n"/>
      <c r="U532" s="1763" t="n">
        <v>0</v>
      </c>
      <c r="V532" s="1763" t="n">
        <v>1</v>
      </c>
      <c r="W532" s="1763" t="n">
        <v>0</v>
      </c>
      <c r="X532" s="1763" t="n">
        <v>0</v>
      </c>
      <c r="Y532" s="1763" t="n">
        <v>0</v>
      </c>
      <c r="Z532" s="1763" t="n">
        <v>0</v>
      </c>
      <c r="AA532" s="1763" t="n">
        <v>0</v>
      </c>
      <c r="AB532" s="1763" t="n">
        <v>0</v>
      </c>
      <c r="AC532" s="1763" t="n">
        <v>0</v>
      </c>
      <c r="AD532" s="1763" t="n">
        <v>0</v>
      </c>
      <c r="AE532" s="1763" t="n">
        <v>0</v>
      </c>
      <c r="AF532" s="1763" t="n">
        <v>0</v>
      </c>
      <c r="AG532" s="1763" t="n">
        <v>0</v>
      </c>
      <c r="AH532" s="1763" t="n">
        <v>0</v>
      </c>
      <c r="AI532" s="1763" t="n">
        <v>0</v>
      </c>
      <c r="AJ532" s="1763" t="n">
        <v>0</v>
      </c>
      <c r="AK532" s="1763" t="n">
        <v>0</v>
      </c>
      <c r="AL532" s="1763" t="n">
        <v>0</v>
      </c>
      <c r="AM532" s="1763" t="n">
        <v>0</v>
      </c>
      <c r="AN532" s="641" t="n"/>
      <c r="AO532" s="641" t="n"/>
      <c r="AP532" s="639" t="inlineStr">
        <is>
          <t>1</t>
        </is>
      </c>
      <c r="AQ532" s="639" t="inlineStr">
        <is>
          <t>A-M510</t>
        </is>
      </c>
      <c r="AR532" s="639" t="inlineStr">
        <is>
          <t>1CU</t>
        </is>
      </c>
      <c r="AS532" s="641" t="n"/>
      <c r="AT532" s="643" t="n"/>
    </row>
    <row r="533" ht="12.75" customHeight="1" s="667">
      <c r="B533" s="635" t="n"/>
      <c r="C533" s="636" t="inlineStr">
        <is>
          <t>61073c</t>
        </is>
      </c>
      <c r="D533" s="637" t="n">
        <v>61073</v>
      </c>
      <c r="E533" s="637">
        <f>IF(D533="","",IFERROR(VLOOKUP(D533,CCN_Library!$A$4:$B$13,2,FALSE),"NOT IN LIBRARY"))</f>
        <v/>
      </c>
      <c r="F533" s="638">
        <f>LEFT(H533,6)</f>
        <v/>
      </c>
      <c r="G533" s="639" t="inlineStr">
        <is>
          <t>E</t>
        </is>
      </c>
      <c r="H533" s="639" t="inlineStr">
        <is>
          <t>M2826200548</t>
        </is>
      </c>
      <c r="I533" s="639" t="inlineStr">
        <is>
          <t>HYGIENE EQUIPMENT OPERATOR</t>
        </is>
      </c>
      <c r="J533" s="639" t="inlineStr">
        <is>
          <t>LCPL</t>
        </is>
      </c>
      <c r="K533" s="640" t="inlineStr">
        <is>
          <t>1171</t>
        </is>
      </c>
      <c r="L533" s="639" t="inlineStr">
        <is>
          <t>1171</t>
        </is>
      </c>
      <c r="M533" s="639" t="inlineStr">
        <is>
          <t>M</t>
        </is>
      </c>
      <c r="N533" s="639" t="inlineStr">
        <is>
          <t>E</t>
        </is>
      </c>
      <c r="O533" s="639" t="inlineStr">
        <is>
          <t>A</t>
        </is>
      </c>
      <c r="P533" s="639" t="inlineStr">
        <is>
          <t>A</t>
        </is>
      </c>
      <c r="Q533" s="641" t="n"/>
      <c r="R533" s="639" t="inlineStr">
        <is>
          <t>U</t>
        </is>
      </c>
      <c r="S533" s="639" t="inlineStr">
        <is>
          <t>M</t>
        </is>
      </c>
      <c r="T533" s="641" t="n"/>
      <c r="U533" s="1763" t="n">
        <v>0</v>
      </c>
      <c r="V533" s="1763" t="n">
        <v>1</v>
      </c>
      <c r="W533" s="1763" t="n">
        <v>0</v>
      </c>
      <c r="X533" s="1763" t="n">
        <v>0</v>
      </c>
      <c r="Y533" s="1763" t="n">
        <v>0</v>
      </c>
      <c r="Z533" s="1763" t="n">
        <v>0</v>
      </c>
      <c r="AA533" s="1763" t="n">
        <v>0</v>
      </c>
      <c r="AB533" s="1763" t="n">
        <v>0</v>
      </c>
      <c r="AC533" s="1763" t="n">
        <v>0</v>
      </c>
      <c r="AD533" s="1763" t="n">
        <v>0</v>
      </c>
      <c r="AE533" s="1763" t="n">
        <v>0</v>
      </c>
      <c r="AF533" s="1763" t="n">
        <v>0</v>
      </c>
      <c r="AG533" s="1763" t="n">
        <v>0</v>
      </c>
      <c r="AH533" s="1763" t="n">
        <v>0</v>
      </c>
      <c r="AI533" s="1763" t="n">
        <v>0</v>
      </c>
      <c r="AJ533" s="1763" t="n">
        <v>0</v>
      </c>
      <c r="AK533" s="1763" t="n">
        <v>0</v>
      </c>
      <c r="AL533" s="1763" t="n">
        <v>0</v>
      </c>
      <c r="AM533" s="1763" t="n">
        <v>0</v>
      </c>
      <c r="AN533" s="641" t="n"/>
      <c r="AO533" s="641" t="n"/>
      <c r="AP533" s="639" t="inlineStr">
        <is>
          <t>1</t>
        </is>
      </c>
      <c r="AQ533" s="639" t="inlineStr">
        <is>
          <t>A-M510</t>
        </is>
      </c>
      <c r="AR533" s="639" t="inlineStr">
        <is>
          <t>1CU</t>
        </is>
      </c>
      <c r="AS533" s="641" t="n"/>
      <c r="AT533" s="643" t="n"/>
    </row>
    <row r="534" ht="12.75" customHeight="1" s="667">
      <c r="B534" s="635" t="n"/>
      <c r="C534" s="636" t="inlineStr">
        <is>
          <t>61073c</t>
        </is>
      </c>
      <c r="D534" s="637" t="n">
        <v>61073</v>
      </c>
      <c r="E534" s="637">
        <f>IF(D534="","",IFERROR(VLOOKUP(D534,CCN_Library!$A$4:$B$13,2,FALSE),"NOT IN LIBRARY"))</f>
        <v/>
      </c>
      <c r="F534" s="638">
        <f>LEFT(H534,6)</f>
        <v/>
      </c>
      <c r="G534" s="639" t="inlineStr">
        <is>
          <t>E</t>
        </is>
      </c>
      <c r="H534" s="639" t="inlineStr">
        <is>
          <t>M2826200549</t>
        </is>
      </c>
      <c r="I534" s="639" t="inlineStr">
        <is>
          <t>ELECTRICIAN</t>
        </is>
      </c>
      <c r="J534" s="639" t="inlineStr">
        <is>
          <t>SGT</t>
        </is>
      </c>
      <c r="K534" s="640" t="inlineStr">
        <is>
          <t>1141</t>
        </is>
      </c>
      <c r="L534" s="639" t="inlineStr">
        <is>
          <t>1141</t>
        </is>
      </c>
      <c r="M534" s="639" t="inlineStr">
        <is>
          <t>M</t>
        </is>
      </c>
      <c r="N534" s="639" t="inlineStr">
        <is>
          <t>E</t>
        </is>
      </c>
      <c r="O534" s="639" t="inlineStr">
        <is>
          <t>A</t>
        </is>
      </c>
      <c r="P534" s="639" t="inlineStr">
        <is>
          <t>A</t>
        </is>
      </c>
      <c r="Q534" s="641" t="n"/>
      <c r="R534" s="639" t="inlineStr">
        <is>
          <t>U</t>
        </is>
      </c>
      <c r="S534" s="639" t="inlineStr">
        <is>
          <t>M</t>
        </is>
      </c>
      <c r="T534" s="641" t="n"/>
      <c r="U534" s="1763" t="n">
        <v>0</v>
      </c>
      <c r="V534" s="1763" t="n">
        <v>1</v>
      </c>
      <c r="W534" s="1763" t="n">
        <v>0</v>
      </c>
      <c r="X534" s="1763" t="n">
        <v>0</v>
      </c>
      <c r="Y534" s="1763" t="n">
        <v>0</v>
      </c>
      <c r="Z534" s="1763" t="n">
        <v>0</v>
      </c>
      <c r="AA534" s="1763" t="n">
        <v>0</v>
      </c>
      <c r="AB534" s="1763" t="n">
        <v>0</v>
      </c>
      <c r="AC534" s="1763" t="n">
        <v>0</v>
      </c>
      <c r="AD534" s="1763" t="n">
        <v>0</v>
      </c>
      <c r="AE534" s="1763" t="n">
        <v>0</v>
      </c>
      <c r="AF534" s="1763" t="n">
        <v>0</v>
      </c>
      <c r="AG534" s="1763" t="n">
        <v>0</v>
      </c>
      <c r="AH534" s="1763" t="n">
        <v>0</v>
      </c>
      <c r="AI534" s="1763" t="n">
        <v>0</v>
      </c>
      <c r="AJ534" s="1763" t="n">
        <v>0</v>
      </c>
      <c r="AK534" s="1763" t="n">
        <v>0</v>
      </c>
      <c r="AL534" s="1763" t="n">
        <v>0</v>
      </c>
      <c r="AM534" s="1763" t="n">
        <v>0</v>
      </c>
      <c r="AN534" s="641" t="n"/>
      <c r="AO534" s="641" t="n"/>
      <c r="AP534" s="639" t="inlineStr">
        <is>
          <t>1</t>
        </is>
      </c>
      <c r="AQ534" s="639" t="inlineStr">
        <is>
          <t>A-M510</t>
        </is>
      </c>
      <c r="AR534" s="639" t="inlineStr">
        <is>
          <t>1CU</t>
        </is>
      </c>
      <c r="AS534" s="641" t="n"/>
      <c r="AT534" s="643" t="n"/>
    </row>
    <row r="535" ht="12.75" customHeight="1" s="667">
      <c r="B535" s="635" t="n"/>
      <c r="C535" s="636" t="inlineStr">
        <is>
          <t>61073c</t>
        </is>
      </c>
      <c r="D535" s="637" t="n">
        <v>61073</v>
      </c>
      <c r="E535" s="637">
        <f>IF(D535="","",IFERROR(VLOOKUP(D535,CCN_Library!$A$4:$B$13,2,FALSE),"NOT IN LIBRARY"))</f>
        <v/>
      </c>
      <c r="F535" s="638">
        <f>LEFT(H535,6)</f>
        <v/>
      </c>
      <c r="G535" s="639" t="inlineStr">
        <is>
          <t>E</t>
        </is>
      </c>
      <c r="H535" s="639" t="inlineStr">
        <is>
          <t>M2826200550</t>
        </is>
      </c>
      <c r="I535" s="639" t="inlineStr">
        <is>
          <t>ELECTRICIAN</t>
        </is>
      </c>
      <c r="J535" s="639" t="inlineStr">
        <is>
          <t>LCPL</t>
        </is>
      </c>
      <c r="K535" s="640" t="inlineStr">
        <is>
          <t>1141</t>
        </is>
      </c>
      <c r="L535" s="639" t="inlineStr">
        <is>
          <t>1141</t>
        </is>
      </c>
      <c r="M535" s="639" t="inlineStr">
        <is>
          <t>M</t>
        </is>
      </c>
      <c r="N535" s="639" t="inlineStr">
        <is>
          <t>E</t>
        </is>
      </c>
      <c r="O535" s="639" t="inlineStr">
        <is>
          <t>A</t>
        </is>
      </c>
      <c r="P535" s="639" t="inlineStr">
        <is>
          <t>A</t>
        </is>
      </c>
      <c r="Q535" s="641" t="n"/>
      <c r="R535" s="639" t="inlineStr">
        <is>
          <t>U</t>
        </is>
      </c>
      <c r="S535" s="639" t="inlineStr">
        <is>
          <t>M</t>
        </is>
      </c>
      <c r="T535" s="641" t="n"/>
      <c r="U535" s="1763" t="n">
        <v>0</v>
      </c>
      <c r="V535" s="1763" t="n">
        <v>1</v>
      </c>
      <c r="W535" s="1763" t="n">
        <v>0</v>
      </c>
      <c r="X535" s="1763" t="n">
        <v>0</v>
      </c>
      <c r="Y535" s="1763" t="n">
        <v>0</v>
      </c>
      <c r="Z535" s="1763" t="n">
        <v>0</v>
      </c>
      <c r="AA535" s="1763" t="n">
        <v>0</v>
      </c>
      <c r="AB535" s="1763" t="n">
        <v>0</v>
      </c>
      <c r="AC535" s="1763" t="n">
        <v>0</v>
      </c>
      <c r="AD535" s="1763" t="n">
        <v>0</v>
      </c>
      <c r="AE535" s="1763" t="n">
        <v>0</v>
      </c>
      <c r="AF535" s="1763" t="n">
        <v>0</v>
      </c>
      <c r="AG535" s="1763" t="n">
        <v>0</v>
      </c>
      <c r="AH535" s="1763" t="n">
        <v>0</v>
      </c>
      <c r="AI535" s="1763" t="n">
        <v>0</v>
      </c>
      <c r="AJ535" s="1763" t="n">
        <v>0</v>
      </c>
      <c r="AK535" s="1763" t="n">
        <v>0</v>
      </c>
      <c r="AL535" s="1763" t="n">
        <v>0</v>
      </c>
      <c r="AM535" s="1763" t="n">
        <v>0</v>
      </c>
      <c r="AN535" s="641" t="n"/>
      <c r="AO535" s="641" t="n"/>
      <c r="AP535" s="639" t="inlineStr">
        <is>
          <t>1</t>
        </is>
      </c>
      <c r="AQ535" s="639" t="inlineStr">
        <is>
          <t>A-M510</t>
        </is>
      </c>
      <c r="AR535" s="639" t="inlineStr">
        <is>
          <t>1CU</t>
        </is>
      </c>
      <c r="AS535" s="641" t="n"/>
      <c r="AT535" s="643" t="n"/>
    </row>
    <row r="536" ht="12.75" customHeight="1" s="667">
      <c r="B536" s="635" t="n"/>
      <c r="C536" s="636" t="inlineStr">
        <is>
          <t>61073c</t>
        </is>
      </c>
      <c r="D536" s="637" t="n">
        <v>61073</v>
      </c>
      <c r="E536" s="637">
        <f>IF(D536="","",IFERROR(VLOOKUP(D536,CCN_Library!$A$4:$B$13,2,FALSE),"NOT IN LIBRARY"))</f>
        <v/>
      </c>
      <c r="F536" s="638">
        <f>LEFT(H536,6)</f>
        <v/>
      </c>
      <c r="G536" s="639" t="inlineStr">
        <is>
          <t>E</t>
        </is>
      </c>
      <c r="H536" s="639" t="inlineStr">
        <is>
          <t>M2826200551</t>
        </is>
      </c>
      <c r="I536" s="639" t="inlineStr">
        <is>
          <t>MOTOR TRANSPORT NCO</t>
        </is>
      </c>
      <c r="J536" s="639" t="inlineStr">
        <is>
          <t>SGT</t>
        </is>
      </c>
      <c r="K536" s="640" t="inlineStr">
        <is>
          <t>3531</t>
        </is>
      </c>
      <c r="L536" s="639" t="inlineStr">
        <is>
          <t>3531</t>
        </is>
      </c>
      <c r="M536" s="639" t="inlineStr">
        <is>
          <t>M</t>
        </is>
      </c>
      <c r="N536" s="639" t="inlineStr">
        <is>
          <t>E</t>
        </is>
      </c>
      <c r="O536" s="639" t="inlineStr">
        <is>
          <t>A</t>
        </is>
      </c>
      <c r="P536" s="639" t="inlineStr">
        <is>
          <t>A</t>
        </is>
      </c>
      <c r="Q536" s="641" t="n"/>
      <c r="R536" s="639" t="inlineStr">
        <is>
          <t>U</t>
        </is>
      </c>
      <c r="S536" s="639" t="inlineStr">
        <is>
          <t>M</t>
        </is>
      </c>
      <c r="T536" s="641" t="n"/>
      <c r="U536" s="1763" t="n">
        <v>0</v>
      </c>
      <c r="V536" s="1763" t="n">
        <v>1</v>
      </c>
      <c r="W536" s="1763" t="n">
        <v>0</v>
      </c>
      <c r="X536" s="1763" t="n">
        <v>0</v>
      </c>
      <c r="Y536" s="1763" t="n">
        <v>0</v>
      </c>
      <c r="Z536" s="1763" t="n">
        <v>0</v>
      </c>
      <c r="AA536" s="1763" t="n">
        <v>0</v>
      </c>
      <c r="AB536" s="1763" t="n">
        <v>0</v>
      </c>
      <c r="AC536" s="1763" t="n">
        <v>0</v>
      </c>
      <c r="AD536" s="1763" t="n">
        <v>0</v>
      </c>
      <c r="AE536" s="1763" t="n">
        <v>0</v>
      </c>
      <c r="AF536" s="1763" t="n">
        <v>0</v>
      </c>
      <c r="AG536" s="1763" t="n">
        <v>0</v>
      </c>
      <c r="AH536" s="1763" t="n">
        <v>0</v>
      </c>
      <c r="AI536" s="1763" t="n">
        <v>0</v>
      </c>
      <c r="AJ536" s="1763" t="n">
        <v>0</v>
      </c>
      <c r="AK536" s="1763" t="n">
        <v>0</v>
      </c>
      <c r="AL536" s="1763" t="n">
        <v>0</v>
      </c>
      <c r="AM536" s="1763" t="n">
        <v>0</v>
      </c>
      <c r="AN536" s="641" t="n"/>
      <c r="AO536" s="641" t="n"/>
      <c r="AP536" s="639" t="inlineStr">
        <is>
          <t>1</t>
        </is>
      </c>
      <c r="AQ536" s="639" t="inlineStr">
        <is>
          <t>A-M510</t>
        </is>
      </c>
      <c r="AR536" s="639" t="inlineStr">
        <is>
          <t>1CU</t>
        </is>
      </c>
      <c r="AS536" s="641" t="n"/>
      <c r="AT536" s="643" t="n"/>
    </row>
    <row r="537" ht="12.75" customHeight="1" s="667">
      <c r="B537" s="644" t="n"/>
      <c r="C537" s="636" t="inlineStr">
        <is>
          <t>21451o</t>
        </is>
      </c>
      <c r="D537" s="645" t="n">
        <v>21451</v>
      </c>
      <c r="E537" s="645" t="n"/>
      <c r="F537" s="647">
        <f>LEFT(H537,6)</f>
        <v/>
      </c>
      <c r="G537" s="648" t="inlineStr">
        <is>
          <t>C</t>
        </is>
      </c>
      <c r="H537" s="648" t="inlineStr">
        <is>
          <t>M2826200455</t>
        </is>
      </c>
      <c r="I537" s="648" t="inlineStr">
        <is>
          <t>AMBULANCE PLATOON</t>
        </is>
      </c>
      <c r="J537" s="649" t="n"/>
      <c r="K537" s="649" t="n"/>
      <c r="L537" s="649" t="n"/>
      <c r="M537" s="649" t="n"/>
      <c r="N537" s="649" t="n"/>
      <c r="O537" s="649" t="n"/>
      <c r="P537" s="649" t="n"/>
      <c r="Q537" s="649" t="n"/>
      <c r="R537" s="649" t="n"/>
      <c r="S537" s="649" t="n"/>
      <c r="T537" s="649" t="n"/>
      <c r="U537" s="1764" t="n">
        <v>0</v>
      </c>
      <c r="V537" s="1764" t="n">
        <v>0</v>
      </c>
      <c r="W537" s="1764" t="n">
        <v>0</v>
      </c>
      <c r="X537" s="1764" t="n">
        <v>0</v>
      </c>
      <c r="Y537" s="1764" t="n">
        <v>0</v>
      </c>
      <c r="Z537" s="1764" t="n">
        <v>0</v>
      </c>
      <c r="AA537" s="1764" t="n">
        <v>0</v>
      </c>
      <c r="AB537" s="1764" t="n">
        <v>0</v>
      </c>
      <c r="AC537" s="1764" t="n">
        <v>0</v>
      </c>
      <c r="AD537" s="1764" t="n">
        <v>0</v>
      </c>
      <c r="AE537" s="1764" t="n">
        <v>0</v>
      </c>
      <c r="AF537" s="1764" t="n">
        <v>0</v>
      </c>
      <c r="AG537" s="1764" t="n">
        <v>0</v>
      </c>
      <c r="AH537" s="1764" t="n">
        <v>0</v>
      </c>
      <c r="AI537" s="1764" t="n">
        <v>0</v>
      </c>
      <c r="AJ537" s="1764" t="n">
        <v>0</v>
      </c>
      <c r="AK537" s="1764" t="n">
        <v>0</v>
      </c>
      <c r="AL537" s="1764" t="n">
        <v>0</v>
      </c>
      <c r="AM537" s="1764" t="n">
        <v>0</v>
      </c>
      <c r="AN537" s="649" t="n"/>
      <c r="AO537" s="649" t="n"/>
      <c r="AP537" s="649" t="n"/>
      <c r="AQ537" s="649" t="n"/>
      <c r="AR537" s="649" t="n"/>
      <c r="AS537" s="649" t="n"/>
      <c r="AT537" s="646" t="n"/>
    </row>
    <row r="538" ht="12.75" customHeight="1" s="667">
      <c r="B538" s="644" t="n"/>
      <c r="C538" s="636" t="inlineStr">
        <is>
          <t>21451o</t>
        </is>
      </c>
      <c r="D538" s="645" t="n">
        <v>21451</v>
      </c>
      <c r="E538" s="645" t="n"/>
      <c r="F538" s="647">
        <f>LEFT(H538,6)</f>
        <v/>
      </c>
      <c r="G538" s="648" t="inlineStr">
        <is>
          <t>D</t>
        </is>
      </c>
      <c r="H538" s="648" t="inlineStr">
        <is>
          <t>M2826200456</t>
        </is>
      </c>
      <c r="I538" s="648" t="inlineStr">
        <is>
          <t>AMBULANCE DET 1</t>
        </is>
      </c>
      <c r="J538" s="649" t="n"/>
      <c r="K538" s="649" t="n"/>
      <c r="L538" s="649" t="n"/>
      <c r="M538" s="649" t="n"/>
      <c r="N538" s="649" t="n"/>
      <c r="O538" s="649" t="n"/>
      <c r="P538" s="649" t="n"/>
      <c r="Q538" s="649" t="n"/>
      <c r="R538" s="649" t="n"/>
      <c r="S538" s="649" t="n"/>
      <c r="T538" s="649" t="n"/>
      <c r="U538" s="1764" t="n">
        <v>0</v>
      </c>
      <c r="V538" s="1764" t="n">
        <v>0</v>
      </c>
      <c r="W538" s="1764" t="n">
        <v>0</v>
      </c>
      <c r="X538" s="1764" t="n">
        <v>0</v>
      </c>
      <c r="Y538" s="1764" t="n">
        <v>0</v>
      </c>
      <c r="Z538" s="1764" t="n">
        <v>0</v>
      </c>
      <c r="AA538" s="1764" t="n">
        <v>0</v>
      </c>
      <c r="AB538" s="1764" t="n">
        <v>0</v>
      </c>
      <c r="AC538" s="1764" t="n">
        <v>0</v>
      </c>
      <c r="AD538" s="1764" t="n">
        <v>0</v>
      </c>
      <c r="AE538" s="1764" t="n">
        <v>0</v>
      </c>
      <c r="AF538" s="1764" t="n">
        <v>0</v>
      </c>
      <c r="AG538" s="1764" t="n">
        <v>0</v>
      </c>
      <c r="AH538" s="1764" t="n">
        <v>0</v>
      </c>
      <c r="AI538" s="1764" t="n">
        <v>0</v>
      </c>
      <c r="AJ538" s="1764" t="n">
        <v>0</v>
      </c>
      <c r="AK538" s="1764" t="n">
        <v>0</v>
      </c>
      <c r="AL538" s="1764" t="n">
        <v>0</v>
      </c>
      <c r="AM538" s="1764" t="n">
        <v>0</v>
      </c>
      <c r="AN538" s="649" t="n"/>
      <c r="AO538" s="649" t="n"/>
      <c r="AP538" s="649" t="n"/>
      <c r="AQ538" s="649" t="n"/>
      <c r="AR538" s="649" t="n"/>
      <c r="AS538" s="649" t="n"/>
      <c r="AT538" s="646" t="n"/>
    </row>
    <row r="539" ht="12.75" customHeight="1" s="667">
      <c r="B539" s="635" t="n"/>
      <c r="C539" s="636" t="inlineStr">
        <is>
          <t>21451c</t>
        </is>
      </c>
      <c r="D539" s="637" t="n">
        <v>21451</v>
      </c>
      <c r="E539" s="637">
        <f>IF(D539="","",IFERROR(VLOOKUP(D539,CCN_Library!$A$4:$B$13,2,FALSE),"NOT IN LIBRARY"))</f>
        <v/>
      </c>
      <c r="F539" s="638">
        <f>LEFT(H539,6)</f>
        <v/>
      </c>
      <c r="G539" s="639" t="inlineStr">
        <is>
          <t>E</t>
        </is>
      </c>
      <c r="H539" s="639" t="inlineStr">
        <is>
          <t>M2826200652</t>
        </is>
      </c>
      <c r="I539" s="639" t="inlineStr">
        <is>
          <t>FLD MED TECH</t>
        </is>
      </c>
      <c r="J539" s="639" t="inlineStr">
        <is>
          <t>HM2</t>
        </is>
      </c>
      <c r="K539" s="640" t="inlineStr">
        <is>
          <t>L03A</t>
        </is>
      </c>
      <c r="L539" s="639" t="inlineStr">
        <is>
          <t>L03A</t>
        </is>
      </c>
      <c r="M539" s="639" t="inlineStr">
        <is>
          <t>N</t>
        </is>
      </c>
      <c r="N539" s="639" t="inlineStr">
        <is>
          <t>E</t>
        </is>
      </c>
      <c r="O539" s="639" t="inlineStr">
        <is>
          <t>A</t>
        </is>
      </c>
      <c r="P539" s="639" t="inlineStr">
        <is>
          <t>A</t>
        </is>
      </c>
      <c r="Q539" s="641" t="n"/>
      <c r="R539" s="639" t="inlineStr">
        <is>
          <t>U</t>
        </is>
      </c>
      <c r="S539" s="639" t="inlineStr">
        <is>
          <t>C</t>
        </is>
      </c>
      <c r="T539" s="641" t="n"/>
      <c r="U539" s="1763" t="n">
        <v>0</v>
      </c>
      <c r="V539" s="1763" t="n">
        <v>0</v>
      </c>
      <c r="W539" s="1763" t="n">
        <v>0</v>
      </c>
      <c r="X539" s="1763" t="n">
        <v>0</v>
      </c>
      <c r="Y539" s="1763" t="n">
        <v>0</v>
      </c>
      <c r="Z539" s="1763" t="n">
        <v>0</v>
      </c>
      <c r="AA539" s="1763" t="n">
        <v>1</v>
      </c>
      <c r="AB539" s="1763" t="n">
        <v>0</v>
      </c>
      <c r="AC539" s="1763" t="n">
        <v>0</v>
      </c>
      <c r="AD539" s="1763" t="n">
        <v>0</v>
      </c>
      <c r="AE539" s="1763" t="n">
        <v>0</v>
      </c>
      <c r="AF539" s="1763" t="n">
        <v>0</v>
      </c>
      <c r="AG539" s="1763" t="n">
        <v>0</v>
      </c>
      <c r="AH539" s="1763" t="n">
        <v>0</v>
      </c>
      <c r="AI539" s="1763" t="n">
        <v>0</v>
      </c>
      <c r="AJ539" s="1763" t="n">
        <v>0</v>
      </c>
      <c r="AK539" s="1763" t="n">
        <v>0</v>
      </c>
      <c r="AL539" s="1763" t="n">
        <v>0</v>
      </c>
      <c r="AM539" s="1763" t="n">
        <v>0</v>
      </c>
      <c r="AN539" s="641" t="n"/>
      <c r="AO539" s="641" t="n"/>
      <c r="AP539" s="639" t="inlineStr">
        <is>
          <t>1</t>
        </is>
      </c>
      <c r="AQ539" s="639" t="inlineStr">
        <is>
          <t>A-M510</t>
        </is>
      </c>
      <c r="AR539" s="639" t="inlineStr">
        <is>
          <t>1CU</t>
        </is>
      </c>
      <c r="AS539" s="641" t="n"/>
      <c r="AT539" s="643" t="n"/>
    </row>
    <row r="540" ht="12.75" customHeight="1" s="667">
      <c r="B540" s="635" t="n"/>
      <c r="C540" s="636" t="inlineStr">
        <is>
          <t>21451c</t>
        </is>
      </c>
      <c r="D540" s="637" t="n">
        <v>21451</v>
      </c>
      <c r="E540" s="637">
        <f>IF(D540="","",IFERROR(VLOOKUP(D540,CCN_Library!$A$4:$B$13,2,FALSE),"NOT IN LIBRARY"))</f>
        <v/>
      </c>
      <c r="F540" s="638">
        <f>LEFT(H540,6)</f>
        <v/>
      </c>
      <c r="G540" s="639" t="inlineStr">
        <is>
          <t>E</t>
        </is>
      </c>
      <c r="H540" s="639" t="inlineStr">
        <is>
          <t>M2826200458</t>
        </is>
      </c>
      <c r="I540" s="639" t="inlineStr">
        <is>
          <t>FLD MED TECH</t>
        </is>
      </c>
      <c r="J540" s="639" t="inlineStr">
        <is>
          <t>HN</t>
        </is>
      </c>
      <c r="K540" s="640" t="inlineStr">
        <is>
          <t>L03A</t>
        </is>
      </c>
      <c r="L540" s="639" t="inlineStr">
        <is>
          <t>L03A</t>
        </is>
      </c>
      <c r="M540" s="639" t="inlineStr">
        <is>
          <t>N</t>
        </is>
      </c>
      <c r="N540" s="639" t="inlineStr">
        <is>
          <t>E</t>
        </is>
      </c>
      <c r="O540" s="639" t="inlineStr">
        <is>
          <t>A</t>
        </is>
      </c>
      <c r="P540" s="639" t="inlineStr">
        <is>
          <t>A</t>
        </is>
      </c>
      <c r="Q540" s="641" t="n"/>
      <c r="R540" s="639" t="inlineStr">
        <is>
          <t>U</t>
        </is>
      </c>
      <c r="S540" s="639" t="inlineStr">
        <is>
          <t>C</t>
        </is>
      </c>
      <c r="T540" s="641" t="n"/>
      <c r="U540" s="1763" t="n">
        <v>0</v>
      </c>
      <c r="V540" s="1763" t="n">
        <v>0</v>
      </c>
      <c r="W540" s="1763" t="n">
        <v>0</v>
      </c>
      <c r="X540" s="1763" t="n">
        <v>0</v>
      </c>
      <c r="Y540" s="1763" t="n">
        <v>0</v>
      </c>
      <c r="Z540" s="1763" t="n">
        <v>0</v>
      </c>
      <c r="AA540" s="1763" t="n">
        <v>1</v>
      </c>
      <c r="AB540" s="1763" t="n">
        <v>0</v>
      </c>
      <c r="AC540" s="1763" t="n">
        <v>0</v>
      </c>
      <c r="AD540" s="1763" t="n">
        <v>0</v>
      </c>
      <c r="AE540" s="1763" t="n">
        <v>0</v>
      </c>
      <c r="AF540" s="1763" t="n">
        <v>0</v>
      </c>
      <c r="AG540" s="1763" t="n">
        <v>0</v>
      </c>
      <c r="AH540" s="1763" t="n">
        <v>0</v>
      </c>
      <c r="AI540" s="1763" t="n">
        <v>0</v>
      </c>
      <c r="AJ540" s="1763" t="n">
        <v>0</v>
      </c>
      <c r="AK540" s="1763" t="n">
        <v>0</v>
      </c>
      <c r="AL540" s="1763" t="n">
        <v>0</v>
      </c>
      <c r="AM540" s="1763" t="n">
        <v>0</v>
      </c>
      <c r="AN540" s="641" t="n"/>
      <c r="AO540" s="641" t="n"/>
      <c r="AP540" s="639" t="inlineStr">
        <is>
          <t>1</t>
        </is>
      </c>
      <c r="AQ540" s="639" t="inlineStr">
        <is>
          <t>A-M510</t>
        </is>
      </c>
      <c r="AR540" s="639" t="inlineStr">
        <is>
          <t>1CU</t>
        </is>
      </c>
      <c r="AS540" s="641" t="n"/>
      <c r="AT540" s="643" t="n"/>
    </row>
    <row r="541" ht="12.75" customHeight="1" s="667">
      <c r="B541" s="644" t="n"/>
      <c r="C541" s="636" t="inlineStr">
        <is>
          <t>21451c</t>
        </is>
      </c>
      <c r="D541" s="645" t="n">
        <v>21451</v>
      </c>
      <c r="E541" s="637">
        <f>IF(D541="","",IFERROR(VLOOKUP(D541,CCN_Library!$A$4:$B$13,2,FALSE),"NOT IN LIBRARY"))</f>
        <v/>
      </c>
      <c r="F541" s="638">
        <f>LEFT(H541,6)</f>
        <v/>
      </c>
      <c r="G541" s="639" t="inlineStr">
        <is>
          <t>E</t>
        </is>
      </c>
      <c r="H541" s="639" t="inlineStr">
        <is>
          <t>M2826200536</t>
        </is>
      </c>
      <c r="I541" s="639" t="inlineStr">
        <is>
          <t>MOTOR VEHICLE OPERATOR</t>
        </is>
      </c>
      <c r="J541" s="639" t="inlineStr">
        <is>
          <t>LCPL</t>
        </is>
      </c>
      <c r="K541" s="640" t="inlineStr">
        <is>
          <t>3531</t>
        </is>
      </c>
      <c r="L541" s="639" t="inlineStr">
        <is>
          <t>3531</t>
        </is>
      </c>
      <c r="M541" s="639" t="inlineStr">
        <is>
          <t>M</t>
        </is>
      </c>
      <c r="N541" s="639" t="inlineStr">
        <is>
          <t>E</t>
        </is>
      </c>
      <c r="O541" s="639" t="inlineStr">
        <is>
          <t>A</t>
        </is>
      </c>
      <c r="P541" s="639" t="inlineStr">
        <is>
          <t>A</t>
        </is>
      </c>
      <c r="Q541" s="641" t="n"/>
      <c r="R541" s="639" t="inlineStr">
        <is>
          <t>U</t>
        </is>
      </c>
      <c r="S541" s="639" t="inlineStr">
        <is>
          <t>M</t>
        </is>
      </c>
      <c r="T541" s="641" t="n"/>
      <c r="U541" s="1763" t="n">
        <v>0</v>
      </c>
      <c r="V541" s="1763" t="n">
        <v>1</v>
      </c>
      <c r="W541" s="1763" t="n">
        <v>0</v>
      </c>
      <c r="X541" s="1763" t="n">
        <v>0</v>
      </c>
      <c r="Y541" s="1763" t="n">
        <v>0</v>
      </c>
      <c r="Z541" s="1763" t="n">
        <v>0</v>
      </c>
      <c r="AA541" s="1763" t="n">
        <v>0</v>
      </c>
      <c r="AB541" s="1763" t="n">
        <v>0</v>
      </c>
      <c r="AC541" s="1763" t="n">
        <v>0</v>
      </c>
      <c r="AD541" s="1763" t="n">
        <v>0</v>
      </c>
      <c r="AE541" s="1763" t="n">
        <v>0</v>
      </c>
      <c r="AF541" s="1763" t="n">
        <v>0</v>
      </c>
      <c r="AG541" s="1763" t="n">
        <v>0</v>
      </c>
      <c r="AH541" s="1763" t="n">
        <v>0</v>
      </c>
      <c r="AI541" s="1763" t="n">
        <v>0</v>
      </c>
      <c r="AJ541" s="1763" t="n">
        <v>0</v>
      </c>
      <c r="AK541" s="1763" t="n">
        <v>0</v>
      </c>
      <c r="AL541" s="1763" t="n">
        <v>0</v>
      </c>
      <c r="AM541" s="1763" t="n">
        <v>0</v>
      </c>
      <c r="AN541" s="641" t="n"/>
      <c r="AO541" s="641" t="n"/>
      <c r="AP541" s="639" t="inlineStr">
        <is>
          <t>1</t>
        </is>
      </c>
      <c r="AQ541" s="639" t="inlineStr">
        <is>
          <t>A-M510</t>
        </is>
      </c>
      <c r="AR541" s="639" t="inlineStr">
        <is>
          <t>1CU</t>
        </is>
      </c>
      <c r="AS541" s="641" t="n"/>
      <c r="AT541" s="646" t="n"/>
    </row>
    <row r="542" ht="12.75" customHeight="1" s="667">
      <c r="B542" s="635" t="n"/>
      <c r="C542" s="636" t="inlineStr">
        <is>
          <t>21451c</t>
        </is>
      </c>
      <c r="D542" s="637" t="n">
        <v>21451</v>
      </c>
      <c r="E542" s="637">
        <f>IF(D542="","",IFERROR(VLOOKUP(D542,CCN_Library!$A$4:$B$13,2,FALSE),"NOT IN LIBRARY"))</f>
        <v/>
      </c>
      <c r="F542" s="638">
        <f>LEFT(H542,6)</f>
        <v/>
      </c>
      <c r="G542" s="639" t="inlineStr">
        <is>
          <t>E</t>
        </is>
      </c>
      <c r="H542" s="639" t="inlineStr">
        <is>
          <t>M2826200537</t>
        </is>
      </c>
      <c r="I542" s="639" t="inlineStr">
        <is>
          <t>MOTOR VEHICLE OPERATOR</t>
        </is>
      </c>
      <c r="J542" s="639" t="inlineStr">
        <is>
          <t>LCPL</t>
        </is>
      </c>
      <c r="K542" s="640" t="inlineStr">
        <is>
          <t>3531</t>
        </is>
      </c>
      <c r="L542" s="639" t="inlineStr">
        <is>
          <t>3531</t>
        </is>
      </c>
      <c r="M542" s="639" t="inlineStr">
        <is>
          <t>M</t>
        </is>
      </c>
      <c r="N542" s="639" t="inlineStr">
        <is>
          <t>E</t>
        </is>
      </c>
      <c r="O542" s="639" t="inlineStr">
        <is>
          <t>A</t>
        </is>
      </c>
      <c r="P542" s="639" t="inlineStr">
        <is>
          <t>A</t>
        </is>
      </c>
      <c r="Q542" s="641" t="n"/>
      <c r="R542" s="639" t="inlineStr">
        <is>
          <t>U</t>
        </is>
      </c>
      <c r="S542" s="639" t="inlineStr">
        <is>
          <t>M</t>
        </is>
      </c>
      <c r="T542" s="641" t="n"/>
      <c r="U542" s="1763" t="n">
        <v>0</v>
      </c>
      <c r="V542" s="1763" t="n">
        <v>1</v>
      </c>
      <c r="W542" s="1763" t="n">
        <v>0</v>
      </c>
      <c r="X542" s="1763" t="n">
        <v>0</v>
      </c>
      <c r="Y542" s="1763" t="n">
        <v>0</v>
      </c>
      <c r="Z542" s="1763" t="n">
        <v>0</v>
      </c>
      <c r="AA542" s="1763" t="n">
        <v>0</v>
      </c>
      <c r="AB542" s="1763" t="n">
        <v>0</v>
      </c>
      <c r="AC542" s="1763" t="n">
        <v>0</v>
      </c>
      <c r="AD542" s="1763" t="n">
        <v>0</v>
      </c>
      <c r="AE542" s="1763" t="n">
        <v>0</v>
      </c>
      <c r="AF542" s="1763" t="n">
        <v>0</v>
      </c>
      <c r="AG542" s="1763" t="n">
        <v>0</v>
      </c>
      <c r="AH542" s="1763" t="n">
        <v>0</v>
      </c>
      <c r="AI542" s="1763" t="n">
        <v>0</v>
      </c>
      <c r="AJ542" s="1763" t="n">
        <v>0</v>
      </c>
      <c r="AK542" s="1763" t="n">
        <v>0</v>
      </c>
      <c r="AL542" s="1763" t="n">
        <v>0</v>
      </c>
      <c r="AM542" s="1763" t="n">
        <v>0</v>
      </c>
      <c r="AN542" s="641" t="n"/>
      <c r="AO542" s="641" t="n"/>
      <c r="AP542" s="639" t="inlineStr">
        <is>
          <t>1</t>
        </is>
      </c>
      <c r="AQ542" s="639" t="inlineStr">
        <is>
          <t>A-M510</t>
        </is>
      </c>
      <c r="AR542" s="639" t="inlineStr">
        <is>
          <t>1CU</t>
        </is>
      </c>
      <c r="AS542" s="641" t="n"/>
      <c r="AT542" s="643" t="n"/>
    </row>
    <row r="543" ht="12.75" customHeight="1" s="667">
      <c r="B543" s="635" t="n"/>
      <c r="C543" s="636" t="inlineStr">
        <is>
          <t>21451c</t>
        </is>
      </c>
      <c r="D543" s="637" t="n">
        <v>21451</v>
      </c>
      <c r="E543" s="637">
        <f>IF(D543="","",IFERROR(VLOOKUP(D543,CCN_Library!$A$4:$B$13,2,FALSE),"NOT IN LIBRARY"))</f>
        <v/>
      </c>
      <c r="F543" s="638">
        <f>LEFT(H543,6)</f>
        <v/>
      </c>
      <c r="G543" s="639" t="inlineStr">
        <is>
          <t>E</t>
        </is>
      </c>
      <c r="H543" s="639" t="inlineStr">
        <is>
          <t>M2826200538</t>
        </is>
      </c>
      <c r="I543" s="639" t="inlineStr">
        <is>
          <t>MOTOR VEHICLE OPERATOR</t>
        </is>
      </c>
      <c r="J543" s="639" t="inlineStr">
        <is>
          <t>LCPL</t>
        </is>
      </c>
      <c r="K543" s="640" t="inlineStr">
        <is>
          <t>3531</t>
        </is>
      </c>
      <c r="L543" s="639" t="inlineStr">
        <is>
          <t>3531</t>
        </is>
      </c>
      <c r="M543" s="639" t="inlineStr">
        <is>
          <t>M</t>
        </is>
      </c>
      <c r="N543" s="639" t="inlineStr">
        <is>
          <t>E</t>
        </is>
      </c>
      <c r="O543" s="639" t="inlineStr">
        <is>
          <t>A</t>
        </is>
      </c>
      <c r="P543" s="639" t="inlineStr">
        <is>
          <t>A</t>
        </is>
      </c>
      <c r="Q543" s="641" t="n"/>
      <c r="R543" s="639" t="inlineStr">
        <is>
          <t>U</t>
        </is>
      </c>
      <c r="S543" s="639" t="inlineStr">
        <is>
          <t>M</t>
        </is>
      </c>
      <c r="T543" s="641" t="n"/>
      <c r="U543" s="1763" t="n">
        <v>0</v>
      </c>
      <c r="V543" s="1763" t="n">
        <v>1</v>
      </c>
      <c r="W543" s="1763" t="n">
        <v>0</v>
      </c>
      <c r="X543" s="1763" t="n">
        <v>0</v>
      </c>
      <c r="Y543" s="1763" t="n">
        <v>0</v>
      </c>
      <c r="Z543" s="1763" t="n">
        <v>0</v>
      </c>
      <c r="AA543" s="1763" t="n">
        <v>0</v>
      </c>
      <c r="AB543" s="1763" t="n">
        <v>0</v>
      </c>
      <c r="AC543" s="1763" t="n">
        <v>0</v>
      </c>
      <c r="AD543" s="1763" t="n">
        <v>0</v>
      </c>
      <c r="AE543" s="1763" t="n">
        <v>0</v>
      </c>
      <c r="AF543" s="1763" t="n">
        <v>0</v>
      </c>
      <c r="AG543" s="1763" t="n">
        <v>0</v>
      </c>
      <c r="AH543" s="1763" t="n">
        <v>0</v>
      </c>
      <c r="AI543" s="1763" t="n">
        <v>0</v>
      </c>
      <c r="AJ543" s="1763" t="n">
        <v>0</v>
      </c>
      <c r="AK543" s="1763" t="n">
        <v>0</v>
      </c>
      <c r="AL543" s="1763" t="n">
        <v>0</v>
      </c>
      <c r="AM543" s="1763" t="n">
        <v>0</v>
      </c>
      <c r="AN543" s="641" t="n"/>
      <c r="AO543" s="641" t="n"/>
      <c r="AP543" s="639" t="inlineStr">
        <is>
          <t>1</t>
        </is>
      </c>
      <c r="AQ543" s="639" t="inlineStr">
        <is>
          <t>A-M510</t>
        </is>
      </c>
      <c r="AR543" s="639" t="inlineStr">
        <is>
          <t>1CU</t>
        </is>
      </c>
      <c r="AS543" s="641" t="n"/>
      <c r="AT543" s="643" t="n"/>
    </row>
    <row r="544" ht="12.75" customHeight="1" s="667">
      <c r="B544" s="635" t="n"/>
      <c r="C544" s="636" t="inlineStr">
        <is>
          <t>21451c</t>
        </is>
      </c>
      <c r="D544" s="637" t="n">
        <v>21451</v>
      </c>
      <c r="E544" s="637">
        <f>IF(D544="","",IFERROR(VLOOKUP(D544,CCN_Library!$A$4:$B$13,2,FALSE),"NOT IN LIBRARY"))</f>
        <v/>
      </c>
      <c r="F544" s="638">
        <f>LEFT(H544,6)</f>
        <v/>
      </c>
      <c r="G544" s="639" t="inlineStr">
        <is>
          <t>E</t>
        </is>
      </c>
      <c r="H544" s="639" t="inlineStr">
        <is>
          <t>M2826200539</t>
        </is>
      </c>
      <c r="I544" s="639" t="inlineStr">
        <is>
          <t>MOTOR VEHICLE OPERATOR</t>
        </is>
      </c>
      <c r="J544" s="639" t="inlineStr">
        <is>
          <t>LCPL</t>
        </is>
      </c>
      <c r="K544" s="640" t="inlineStr">
        <is>
          <t>3531</t>
        </is>
      </c>
      <c r="L544" s="639" t="inlineStr">
        <is>
          <t>3531</t>
        </is>
      </c>
      <c r="M544" s="639" t="inlineStr">
        <is>
          <t>M</t>
        </is>
      </c>
      <c r="N544" s="639" t="inlineStr">
        <is>
          <t>E</t>
        </is>
      </c>
      <c r="O544" s="639" t="inlineStr">
        <is>
          <t>A</t>
        </is>
      </c>
      <c r="P544" s="639" t="inlineStr">
        <is>
          <t>A</t>
        </is>
      </c>
      <c r="Q544" s="641" t="n"/>
      <c r="R544" s="639" t="inlineStr">
        <is>
          <t>U</t>
        </is>
      </c>
      <c r="S544" s="639" t="inlineStr">
        <is>
          <t>M</t>
        </is>
      </c>
      <c r="T544" s="641" t="n"/>
      <c r="U544" s="1763" t="n">
        <v>0</v>
      </c>
      <c r="V544" s="1763" t="n">
        <v>1</v>
      </c>
      <c r="W544" s="1763" t="n">
        <v>0</v>
      </c>
      <c r="X544" s="1763" t="n">
        <v>0</v>
      </c>
      <c r="Y544" s="1763" t="n">
        <v>0</v>
      </c>
      <c r="Z544" s="1763" t="n">
        <v>0</v>
      </c>
      <c r="AA544" s="1763" t="n">
        <v>0</v>
      </c>
      <c r="AB544" s="1763" t="n">
        <v>0</v>
      </c>
      <c r="AC544" s="1763" t="n">
        <v>0</v>
      </c>
      <c r="AD544" s="1763" t="n">
        <v>0</v>
      </c>
      <c r="AE544" s="1763" t="n">
        <v>0</v>
      </c>
      <c r="AF544" s="1763" t="n">
        <v>0</v>
      </c>
      <c r="AG544" s="1763" t="n">
        <v>0</v>
      </c>
      <c r="AH544" s="1763" t="n">
        <v>0</v>
      </c>
      <c r="AI544" s="1763" t="n">
        <v>0</v>
      </c>
      <c r="AJ544" s="1763" t="n">
        <v>0</v>
      </c>
      <c r="AK544" s="1763" t="n">
        <v>0</v>
      </c>
      <c r="AL544" s="1763" t="n">
        <v>0</v>
      </c>
      <c r="AM544" s="1763" t="n">
        <v>0</v>
      </c>
      <c r="AN544" s="641" t="n"/>
      <c r="AO544" s="641" t="n"/>
      <c r="AP544" s="639" t="inlineStr">
        <is>
          <t>1</t>
        </is>
      </c>
      <c r="AQ544" s="639" t="inlineStr">
        <is>
          <t>A-M510</t>
        </is>
      </c>
      <c r="AR544" s="639" t="inlineStr">
        <is>
          <t>1CU</t>
        </is>
      </c>
      <c r="AS544" s="641" t="n"/>
      <c r="AT544" s="643" t="n"/>
    </row>
    <row r="545" ht="12.75" customHeight="1" s="667">
      <c r="B545" s="644" t="n"/>
      <c r="C545" s="636" t="inlineStr">
        <is>
          <t>21451o</t>
        </is>
      </c>
      <c r="D545" s="645" t="n">
        <v>21451</v>
      </c>
      <c r="E545" s="645" t="n"/>
      <c r="F545" s="647">
        <f>LEFT(H545,6)</f>
        <v/>
      </c>
      <c r="G545" s="648" t="inlineStr">
        <is>
          <t>D</t>
        </is>
      </c>
      <c r="H545" s="648" t="inlineStr">
        <is>
          <t>M2826200459</t>
        </is>
      </c>
      <c r="I545" s="648" t="inlineStr">
        <is>
          <t>AMBULANCE DET 2</t>
        </is>
      </c>
      <c r="J545" s="649" t="n"/>
      <c r="K545" s="649" t="n"/>
      <c r="L545" s="649" t="n"/>
      <c r="M545" s="649" t="n"/>
      <c r="N545" s="649" t="n"/>
      <c r="O545" s="649" t="n"/>
      <c r="P545" s="649" t="n"/>
      <c r="Q545" s="649" t="n"/>
      <c r="R545" s="649" t="n"/>
      <c r="S545" s="649" t="n"/>
      <c r="T545" s="649" t="n"/>
      <c r="U545" s="1764" t="n">
        <v>0</v>
      </c>
      <c r="V545" s="1764" t="n">
        <v>0</v>
      </c>
      <c r="W545" s="1764" t="n">
        <v>0</v>
      </c>
      <c r="X545" s="1764" t="n">
        <v>0</v>
      </c>
      <c r="Y545" s="1764" t="n">
        <v>0</v>
      </c>
      <c r="Z545" s="1764" t="n">
        <v>0</v>
      </c>
      <c r="AA545" s="1764" t="n">
        <v>0</v>
      </c>
      <c r="AB545" s="1764" t="n">
        <v>0</v>
      </c>
      <c r="AC545" s="1764" t="n">
        <v>0</v>
      </c>
      <c r="AD545" s="1764" t="n">
        <v>0</v>
      </c>
      <c r="AE545" s="1764" t="n">
        <v>0</v>
      </c>
      <c r="AF545" s="1764" t="n">
        <v>0</v>
      </c>
      <c r="AG545" s="1764" t="n">
        <v>0</v>
      </c>
      <c r="AH545" s="1764" t="n">
        <v>0</v>
      </c>
      <c r="AI545" s="1764" t="n">
        <v>0</v>
      </c>
      <c r="AJ545" s="1764" t="n">
        <v>0</v>
      </c>
      <c r="AK545" s="1764" t="n">
        <v>0</v>
      </c>
      <c r="AL545" s="1764" t="n">
        <v>0</v>
      </c>
      <c r="AM545" s="1764" t="n">
        <v>0</v>
      </c>
      <c r="AN545" s="649" t="n"/>
      <c r="AO545" s="649" t="n"/>
      <c r="AP545" s="649" t="n"/>
      <c r="AQ545" s="649" t="n"/>
      <c r="AR545" s="649" t="n"/>
      <c r="AS545" s="649" t="n"/>
      <c r="AT545" s="646" t="n"/>
    </row>
    <row r="546" ht="12.75" customHeight="1" s="667">
      <c r="B546" s="635" t="n"/>
      <c r="C546" s="636" t="inlineStr">
        <is>
          <t>21451c</t>
        </is>
      </c>
      <c r="D546" s="637" t="n">
        <v>21451</v>
      </c>
      <c r="E546" s="637">
        <f>IF(D546="","",IFERROR(VLOOKUP(D546,CCN_Library!$A$4:$B$13,2,FALSE),"NOT IN LIBRARY"))</f>
        <v/>
      </c>
      <c r="F546" s="638">
        <f>LEFT(H546,6)</f>
        <v/>
      </c>
      <c r="G546" s="639" t="inlineStr">
        <is>
          <t>E</t>
        </is>
      </c>
      <c r="H546" s="639" t="inlineStr">
        <is>
          <t>M2826200653</t>
        </is>
      </c>
      <c r="I546" s="639" t="inlineStr">
        <is>
          <t>FLD MED TECH</t>
        </is>
      </c>
      <c r="J546" s="639" t="inlineStr">
        <is>
          <t>HM2</t>
        </is>
      </c>
      <c r="K546" s="640" t="inlineStr">
        <is>
          <t>L03A</t>
        </is>
      </c>
      <c r="L546" s="639" t="inlineStr">
        <is>
          <t>L03A</t>
        </is>
      </c>
      <c r="M546" s="639" t="inlineStr">
        <is>
          <t>N</t>
        </is>
      </c>
      <c r="N546" s="639" t="inlineStr">
        <is>
          <t>E</t>
        </is>
      </c>
      <c r="O546" s="639" t="inlineStr">
        <is>
          <t>A</t>
        </is>
      </c>
      <c r="P546" s="639" t="inlineStr">
        <is>
          <t>A</t>
        </is>
      </c>
      <c r="Q546" s="641" t="n"/>
      <c r="R546" s="639" t="inlineStr">
        <is>
          <t>U</t>
        </is>
      </c>
      <c r="S546" s="639" t="inlineStr">
        <is>
          <t>C</t>
        </is>
      </c>
      <c r="T546" s="641" t="n"/>
      <c r="U546" s="1763" t="n">
        <v>0</v>
      </c>
      <c r="V546" s="1763" t="n">
        <v>0</v>
      </c>
      <c r="W546" s="1763" t="n">
        <v>0</v>
      </c>
      <c r="X546" s="1763" t="n">
        <v>0</v>
      </c>
      <c r="Y546" s="1763" t="n">
        <v>0</v>
      </c>
      <c r="Z546" s="1763" t="n">
        <v>0</v>
      </c>
      <c r="AA546" s="1763" t="n">
        <v>1</v>
      </c>
      <c r="AB546" s="1763" t="n">
        <v>0</v>
      </c>
      <c r="AC546" s="1763" t="n">
        <v>0</v>
      </c>
      <c r="AD546" s="1763" t="n">
        <v>0</v>
      </c>
      <c r="AE546" s="1763" t="n">
        <v>0</v>
      </c>
      <c r="AF546" s="1763" t="n">
        <v>0</v>
      </c>
      <c r="AG546" s="1763" t="n">
        <v>0</v>
      </c>
      <c r="AH546" s="1763" t="n">
        <v>0</v>
      </c>
      <c r="AI546" s="1763" t="n">
        <v>0</v>
      </c>
      <c r="AJ546" s="1763" t="n">
        <v>0</v>
      </c>
      <c r="AK546" s="1763" t="n">
        <v>0</v>
      </c>
      <c r="AL546" s="1763" t="n">
        <v>0</v>
      </c>
      <c r="AM546" s="1763" t="n">
        <v>0</v>
      </c>
      <c r="AN546" s="641" t="n"/>
      <c r="AO546" s="641" t="n"/>
      <c r="AP546" s="639" t="inlineStr">
        <is>
          <t>1</t>
        </is>
      </c>
      <c r="AQ546" s="639" t="inlineStr">
        <is>
          <t>A-M510</t>
        </is>
      </c>
      <c r="AR546" s="639" t="inlineStr">
        <is>
          <t>1CU</t>
        </is>
      </c>
      <c r="AS546" s="641" t="n"/>
      <c r="AT546" s="643" t="n"/>
    </row>
    <row r="547" ht="12.75" customHeight="1" s="667">
      <c r="B547" s="635" t="n"/>
      <c r="C547" s="636" t="inlineStr">
        <is>
          <t>21451c</t>
        </is>
      </c>
      <c r="D547" s="637" t="n">
        <v>21451</v>
      </c>
      <c r="E547" s="637">
        <f>IF(D547="","",IFERROR(VLOOKUP(D547,CCN_Library!$A$4:$B$13,2,FALSE),"NOT IN LIBRARY"))</f>
        <v/>
      </c>
      <c r="F547" s="638">
        <f>LEFT(H547,6)</f>
        <v/>
      </c>
      <c r="G547" s="639" t="inlineStr">
        <is>
          <t>E</t>
        </is>
      </c>
      <c r="H547" s="639" t="inlineStr">
        <is>
          <t>M2826200461</t>
        </is>
      </c>
      <c r="I547" s="639" t="inlineStr">
        <is>
          <t>FLD MED TECH</t>
        </is>
      </c>
      <c r="J547" s="639" t="inlineStr">
        <is>
          <t>HN</t>
        </is>
      </c>
      <c r="K547" s="640" t="inlineStr">
        <is>
          <t>L03A</t>
        </is>
      </c>
      <c r="L547" s="639" t="inlineStr">
        <is>
          <t>L03A</t>
        </is>
      </c>
      <c r="M547" s="639" t="inlineStr">
        <is>
          <t>N</t>
        </is>
      </c>
      <c r="N547" s="639" t="inlineStr">
        <is>
          <t>E</t>
        </is>
      </c>
      <c r="O547" s="639" t="inlineStr">
        <is>
          <t>A</t>
        </is>
      </c>
      <c r="P547" s="639" t="inlineStr">
        <is>
          <t>A</t>
        </is>
      </c>
      <c r="Q547" s="641" t="n"/>
      <c r="R547" s="639" t="inlineStr">
        <is>
          <t>U</t>
        </is>
      </c>
      <c r="S547" s="639" t="inlineStr">
        <is>
          <t>C</t>
        </is>
      </c>
      <c r="T547" s="641" t="n"/>
      <c r="U547" s="1763" t="n">
        <v>0</v>
      </c>
      <c r="V547" s="1763" t="n">
        <v>0</v>
      </c>
      <c r="W547" s="1763" t="n">
        <v>0</v>
      </c>
      <c r="X547" s="1763" t="n">
        <v>0</v>
      </c>
      <c r="Y547" s="1763" t="n">
        <v>0</v>
      </c>
      <c r="Z547" s="1763" t="n">
        <v>0</v>
      </c>
      <c r="AA547" s="1763" t="n">
        <v>1</v>
      </c>
      <c r="AB547" s="1763" t="n">
        <v>0</v>
      </c>
      <c r="AC547" s="1763" t="n">
        <v>0</v>
      </c>
      <c r="AD547" s="1763" t="n">
        <v>0</v>
      </c>
      <c r="AE547" s="1763" t="n">
        <v>0</v>
      </c>
      <c r="AF547" s="1763" t="n">
        <v>0</v>
      </c>
      <c r="AG547" s="1763" t="n">
        <v>0</v>
      </c>
      <c r="AH547" s="1763" t="n">
        <v>0</v>
      </c>
      <c r="AI547" s="1763" t="n">
        <v>0</v>
      </c>
      <c r="AJ547" s="1763" t="n">
        <v>0</v>
      </c>
      <c r="AK547" s="1763" t="n">
        <v>0</v>
      </c>
      <c r="AL547" s="1763" t="n">
        <v>0</v>
      </c>
      <c r="AM547" s="1763" t="n">
        <v>0</v>
      </c>
      <c r="AN547" s="641" t="n"/>
      <c r="AO547" s="641" t="n"/>
      <c r="AP547" s="639" t="inlineStr">
        <is>
          <t>1</t>
        </is>
      </c>
      <c r="AQ547" s="639" t="inlineStr">
        <is>
          <t>A-M510</t>
        </is>
      </c>
      <c r="AR547" s="639" t="inlineStr">
        <is>
          <t>1CU</t>
        </is>
      </c>
      <c r="AS547" s="641" t="n"/>
      <c r="AT547" s="643" t="n"/>
    </row>
    <row r="548" ht="12.75" customHeight="1" s="667">
      <c r="B548" s="635" t="n"/>
      <c r="C548" s="636" t="inlineStr">
        <is>
          <t>21451c</t>
        </is>
      </c>
      <c r="D548" s="637" t="n">
        <v>21451</v>
      </c>
      <c r="E548" s="637">
        <f>IF(D548="","",IFERROR(VLOOKUP(D548,CCN_Library!$A$4:$B$13,2,FALSE),"NOT IN LIBRARY"))</f>
        <v/>
      </c>
      <c r="F548" s="638">
        <f>LEFT(H548,6)</f>
        <v/>
      </c>
      <c r="G548" s="639" t="inlineStr">
        <is>
          <t>E</t>
        </is>
      </c>
      <c r="H548" s="639" t="inlineStr">
        <is>
          <t>M2826200540</t>
        </is>
      </c>
      <c r="I548" s="639" t="inlineStr">
        <is>
          <t>MOTOR VEHICLE OPERATOR</t>
        </is>
      </c>
      <c r="J548" s="639" t="inlineStr">
        <is>
          <t>LCPL</t>
        </is>
      </c>
      <c r="K548" s="640" t="inlineStr">
        <is>
          <t>3531</t>
        </is>
      </c>
      <c r="L548" s="639" t="inlineStr">
        <is>
          <t>3531</t>
        </is>
      </c>
      <c r="M548" s="639" t="inlineStr">
        <is>
          <t>M</t>
        </is>
      </c>
      <c r="N548" s="639" t="inlineStr">
        <is>
          <t>E</t>
        </is>
      </c>
      <c r="O548" s="639" t="inlineStr">
        <is>
          <t>A</t>
        </is>
      </c>
      <c r="P548" s="639" t="inlineStr">
        <is>
          <t>A</t>
        </is>
      </c>
      <c r="Q548" s="641" t="n"/>
      <c r="R548" s="639" t="inlineStr">
        <is>
          <t>U</t>
        </is>
      </c>
      <c r="S548" s="639" t="inlineStr">
        <is>
          <t>M</t>
        </is>
      </c>
      <c r="T548" s="641" t="n"/>
      <c r="U548" s="1763" t="n">
        <v>0</v>
      </c>
      <c r="V548" s="1763" t="n">
        <v>1</v>
      </c>
      <c r="W548" s="1763" t="n">
        <v>0</v>
      </c>
      <c r="X548" s="1763" t="n">
        <v>0</v>
      </c>
      <c r="Y548" s="1763" t="n">
        <v>0</v>
      </c>
      <c r="Z548" s="1763" t="n">
        <v>0</v>
      </c>
      <c r="AA548" s="1763" t="n">
        <v>0</v>
      </c>
      <c r="AB548" s="1763" t="n">
        <v>0</v>
      </c>
      <c r="AC548" s="1763" t="n">
        <v>0</v>
      </c>
      <c r="AD548" s="1763" t="n">
        <v>0</v>
      </c>
      <c r="AE548" s="1763" t="n">
        <v>0</v>
      </c>
      <c r="AF548" s="1763" t="n">
        <v>0</v>
      </c>
      <c r="AG548" s="1763" t="n">
        <v>0</v>
      </c>
      <c r="AH548" s="1763" t="n">
        <v>0</v>
      </c>
      <c r="AI548" s="1763" t="n">
        <v>0</v>
      </c>
      <c r="AJ548" s="1763" t="n">
        <v>0</v>
      </c>
      <c r="AK548" s="1763" t="n">
        <v>0</v>
      </c>
      <c r="AL548" s="1763" t="n">
        <v>0</v>
      </c>
      <c r="AM548" s="1763" t="n">
        <v>0</v>
      </c>
      <c r="AN548" s="641" t="n"/>
      <c r="AO548" s="641" t="n"/>
      <c r="AP548" s="639" t="inlineStr">
        <is>
          <t>1</t>
        </is>
      </c>
      <c r="AQ548" s="639" t="inlineStr">
        <is>
          <t>A-M510</t>
        </is>
      </c>
      <c r="AR548" s="639" t="inlineStr">
        <is>
          <t>1CU</t>
        </is>
      </c>
      <c r="AS548" s="641" t="n"/>
      <c r="AT548" s="643" t="n"/>
    </row>
    <row r="549" ht="12.75" customHeight="1" s="667">
      <c r="B549" s="635" t="n"/>
      <c r="C549" s="636" t="inlineStr">
        <is>
          <t>21451c</t>
        </is>
      </c>
      <c r="D549" s="637" t="n">
        <v>21451</v>
      </c>
      <c r="E549" s="637">
        <f>IF(D549="","",IFERROR(VLOOKUP(D549,CCN_Library!$A$4:$B$13,2,FALSE),"NOT IN LIBRARY"))</f>
        <v/>
      </c>
      <c r="F549" s="638">
        <f>LEFT(H549,6)</f>
        <v/>
      </c>
      <c r="G549" s="639" t="inlineStr">
        <is>
          <t>E</t>
        </is>
      </c>
      <c r="H549" s="639" t="inlineStr">
        <is>
          <t>M2826200541</t>
        </is>
      </c>
      <c r="I549" s="639" t="inlineStr">
        <is>
          <t>MOTOR VEHICLE OPERATOR</t>
        </is>
      </c>
      <c r="J549" s="639" t="inlineStr">
        <is>
          <t>LCPL</t>
        </is>
      </c>
      <c r="K549" s="640" t="inlineStr">
        <is>
          <t>3531</t>
        </is>
      </c>
      <c r="L549" s="639" t="inlineStr">
        <is>
          <t>3531</t>
        </is>
      </c>
      <c r="M549" s="639" t="inlineStr">
        <is>
          <t>M</t>
        </is>
      </c>
      <c r="N549" s="639" t="inlineStr">
        <is>
          <t>E</t>
        </is>
      </c>
      <c r="O549" s="639" t="inlineStr">
        <is>
          <t>A</t>
        </is>
      </c>
      <c r="P549" s="639" t="inlineStr">
        <is>
          <t>A</t>
        </is>
      </c>
      <c r="Q549" s="641" t="n"/>
      <c r="R549" s="639" t="inlineStr">
        <is>
          <t>U</t>
        </is>
      </c>
      <c r="S549" s="639" t="inlineStr">
        <is>
          <t>M</t>
        </is>
      </c>
      <c r="T549" s="641" t="n"/>
      <c r="U549" s="1763" t="n">
        <v>0</v>
      </c>
      <c r="V549" s="1763" t="n">
        <v>1</v>
      </c>
      <c r="W549" s="1763" t="n">
        <v>0</v>
      </c>
      <c r="X549" s="1763" t="n">
        <v>0</v>
      </c>
      <c r="Y549" s="1763" t="n">
        <v>0</v>
      </c>
      <c r="Z549" s="1763" t="n">
        <v>0</v>
      </c>
      <c r="AA549" s="1763" t="n">
        <v>0</v>
      </c>
      <c r="AB549" s="1763" t="n">
        <v>0</v>
      </c>
      <c r="AC549" s="1763" t="n">
        <v>0</v>
      </c>
      <c r="AD549" s="1763" t="n">
        <v>0</v>
      </c>
      <c r="AE549" s="1763" t="n">
        <v>0</v>
      </c>
      <c r="AF549" s="1763" t="n">
        <v>0</v>
      </c>
      <c r="AG549" s="1763" t="n">
        <v>0</v>
      </c>
      <c r="AH549" s="1763" t="n">
        <v>0</v>
      </c>
      <c r="AI549" s="1763" t="n">
        <v>0</v>
      </c>
      <c r="AJ549" s="1763" t="n">
        <v>0</v>
      </c>
      <c r="AK549" s="1763" t="n">
        <v>0</v>
      </c>
      <c r="AL549" s="1763" t="n">
        <v>0</v>
      </c>
      <c r="AM549" s="1763" t="n">
        <v>0</v>
      </c>
      <c r="AN549" s="641" t="n"/>
      <c r="AO549" s="641" t="n"/>
      <c r="AP549" s="639" t="inlineStr">
        <is>
          <t>1</t>
        </is>
      </c>
      <c r="AQ549" s="639" t="inlineStr">
        <is>
          <t>A-M510</t>
        </is>
      </c>
      <c r="AR549" s="639" t="inlineStr">
        <is>
          <t>1CU</t>
        </is>
      </c>
      <c r="AS549" s="641" t="n"/>
      <c r="AT549" s="643" t="n"/>
    </row>
    <row r="550" ht="12.75" customHeight="1" s="667">
      <c r="B550" s="644" t="n"/>
      <c r="C550" s="636" t="inlineStr">
        <is>
          <t>21451c</t>
        </is>
      </c>
      <c r="D550" s="645" t="n">
        <v>21451</v>
      </c>
      <c r="E550" s="637">
        <f>IF(D550="","",IFERROR(VLOOKUP(D550,CCN_Library!$A$4:$B$13,2,FALSE),"NOT IN LIBRARY"))</f>
        <v/>
      </c>
      <c r="F550" s="638">
        <f>LEFT(H550,6)</f>
        <v/>
      </c>
      <c r="G550" s="639" t="inlineStr">
        <is>
          <t>E</t>
        </is>
      </c>
      <c r="H550" s="639" t="inlineStr">
        <is>
          <t>M2826200542</t>
        </is>
      </c>
      <c r="I550" s="639" t="inlineStr">
        <is>
          <t>MOTOR VEHICLE OPERATOR</t>
        </is>
      </c>
      <c r="J550" s="639" t="inlineStr">
        <is>
          <t>LCPL</t>
        </is>
      </c>
      <c r="K550" s="640" t="inlineStr">
        <is>
          <t>3531</t>
        </is>
      </c>
      <c r="L550" s="639" t="inlineStr">
        <is>
          <t>3531</t>
        </is>
      </c>
      <c r="M550" s="639" t="inlineStr">
        <is>
          <t>M</t>
        </is>
      </c>
      <c r="N550" s="639" t="inlineStr">
        <is>
          <t>E</t>
        </is>
      </c>
      <c r="O550" s="639" t="inlineStr">
        <is>
          <t>A</t>
        </is>
      </c>
      <c r="P550" s="639" t="inlineStr">
        <is>
          <t>A</t>
        </is>
      </c>
      <c r="Q550" s="641" t="n"/>
      <c r="R550" s="639" t="inlineStr">
        <is>
          <t>U</t>
        </is>
      </c>
      <c r="S550" s="639" t="inlineStr">
        <is>
          <t>M</t>
        </is>
      </c>
      <c r="T550" s="641" t="n"/>
      <c r="U550" s="1763" t="n">
        <v>0</v>
      </c>
      <c r="V550" s="1763" t="n">
        <v>1</v>
      </c>
      <c r="W550" s="1763" t="n">
        <v>0</v>
      </c>
      <c r="X550" s="1763" t="n">
        <v>0</v>
      </c>
      <c r="Y550" s="1763" t="n">
        <v>0</v>
      </c>
      <c r="Z550" s="1763" t="n">
        <v>0</v>
      </c>
      <c r="AA550" s="1763" t="n">
        <v>0</v>
      </c>
      <c r="AB550" s="1763" t="n">
        <v>0</v>
      </c>
      <c r="AC550" s="1763" t="n">
        <v>0</v>
      </c>
      <c r="AD550" s="1763" t="n">
        <v>0</v>
      </c>
      <c r="AE550" s="1763" t="n">
        <v>0</v>
      </c>
      <c r="AF550" s="1763" t="n">
        <v>0</v>
      </c>
      <c r="AG550" s="1763" t="n">
        <v>0</v>
      </c>
      <c r="AH550" s="1763" t="n">
        <v>0</v>
      </c>
      <c r="AI550" s="1763" t="n">
        <v>0</v>
      </c>
      <c r="AJ550" s="1763" t="n">
        <v>0</v>
      </c>
      <c r="AK550" s="1763" t="n">
        <v>0</v>
      </c>
      <c r="AL550" s="1763" t="n">
        <v>0</v>
      </c>
      <c r="AM550" s="1763" t="n">
        <v>0</v>
      </c>
      <c r="AN550" s="641" t="n"/>
      <c r="AO550" s="641" t="n"/>
      <c r="AP550" s="639" t="inlineStr">
        <is>
          <t>1</t>
        </is>
      </c>
      <c r="AQ550" s="639" t="inlineStr">
        <is>
          <t>A-M510</t>
        </is>
      </c>
      <c r="AR550" s="639" t="inlineStr">
        <is>
          <t>1CU</t>
        </is>
      </c>
      <c r="AS550" s="641" t="n"/>
      <c r="AT550" s="646" t="n"/>
    </row>
    <row r="551" ht="12.75" customHeight="1" s="667">
      <c r="B551" s="644" t="n"/>
      <c r="C551" s="636" t="inlineStr">
        <is>
          <t>21451c</t>
        </is>
      </c>
      <c r="D551" s="645" t="n">
        <v>21451</v>
      </c>
      <c r="E551" s="637">
        <f>IF(D551="","",IFERROR(VLOOKUP(D551,CCN_Library!$A$4:$B$13,2,FALSE),"NOT IN LIBRARY"))</f>
        <v/>
      </c>
      <c r="F551" s="638">
        <f>LEFT(H551,6)</f>
        <v/>
      </c>
      <c r="G551" s="639" t="inlineStr">
        <is>
          <t>E</t>
        </is>
      </c>
      <c r="H551" s="639" t="inlineStr">
        <is>
          <t>M2826200543</t>
        </is>
      </c>
      <c r="I551" s="639" t="inlineStr">
        <is>
          <t>MOTOR VEHICLE OPERATOR</t>
        </is>
      </c>
      <c r="J551" s="639" t="inlineStr">
        <is>
          <t>LCPL</t>
        </is>
      </c>
      <c r="K551" s="640" t="inlineStr">
        <is>
          <t>3531</t>
        </is>
      </c>
      <c r="L551" s="639" t="inlineStr">
        <is>
          <t>3531</t>
        </is>
      </c>
      <c r="M551" s="639" t="inlineStr">
        <is>
          <t>M</t>
        </is>
      </c>
      <c r="N551" s="639" t="inlineStr">
        <is>
          <t>E</t>
        </is>
      </c>
      <c r="O551" s="639" t="inlineStr">
        <is>
          <t>A</t>
        </is>
      </c>
      <c r="P551" s="639" t="inlineStr">
        <is>
          <t>A</t>
        </is>
      </c>
      <c r="Q551" s="641" t="n"/>
      <c r="R551" s="639" t="inlineStr">
        <is>
          <t>U</t>
        </is>
      </c>
      <c r="S551" s="639" t="inlineStr">
        <is>
          <t>M</t>
        </is>
      </c>
      <c r="T551" s="641" t="n"/>
      <c r="U551" s="1763" t="n">
        <v>0</v>
      </c>
      <c r="V551" s="1763" t="n">
        <v>1</v>
      </c>
      <c r="W551" s="1763" t="n">
        <v>0</v>
      </c>
      <c r="X551" s="1763" t="n">
        <v>0</v>
      </c>
      <c r="Y551" s="1763" t="n">
        <v>0</v>
      </c>
      <c r="Z551" s="1763" t="n">
        <v>0</v>
      </c>
      <c r="AA551" s="1763" t="n">
        <v>0</v>
      </c>
      <c r="AB551" s="1763" t="n">
        <v>0</v>
      </c>
      <c r="AC551" s="1763" t="n">
        <v>0</v>
      </c>
      <c r="AD551" s="1763" t="n">
        <v>0</v>
      </c>
      <c r="AE551" s="1763" t="n">
        <v>0</v>
      </c>
      <c r="AF551" s="1763" t="n">
        <v>0</v>
      </c>
      <c r="AG551" s="1763" t="n">
        <v>0</v>
      </c>
      <c r="AH551" s="1763" t="n">
        <v>0</v>
      </c>
      <c r="AI551" s="1763" t="n">
        <v>0</v>
      </c>
      <c r="AJ551" s="1763" t="n">
        <v>0</v>
      </c>
      <c r="AK551" s="1763" t="n">
        <v>0</v>
      </c>
      <c r="AL551" s="1763" t="n">
        <v>0</v>
      </c>
      <c r="AM551" s="1763" t="n">
        <v>0</v>
      </c>
      <c r="AN551" s="641" t="n"/>
      <c r="AO551" s="641" t="n"/>
      <c r="AP551" s="639" t="inlineStr">
        <is>
          <t>1</t>
        </is>
      </c>
      <c r="AQ551" s="639" t="inlineStr">
        <is>
          <t>A-M510</t>
        </is>
      </c>
      <c r="AR551" s="639" t="inlineStr">
        <is>
          <t>1CU</t>
        </is>
      </c>
      <c r="AS551" s="641" t="n"/>
      <c r="AT551" s="646" t="n"/>
    </row>
    <row r="552" ht="12.75" customHeight="1" s="667">
      <c r="B552" s="644" t="n"/>
      <c r="C552" s="636" t="inlineStr">
        <is>
          <t>61073o</t>
        </is>
      </c>
      <c r="D552" s="645" t="n">
        <v>61073</v>
      </c>
      <c r="E552" s="645" t="n"/>
      <c r="F552" s="647">
        <f>LEFT(H552,6)</f>
        <v/>
      </c>
      <c r="G552" s="648" t="inlineStr">
        <is>
          <t>C</t>
        </is>
      </c>
      <c r="H552" s="648" t="inlineStr">
        <is>
          <t>M2826200552</t>
        </is>
      </c>
      <c r="I552" s="648" t="inlineStr">
        <is>
          <t>SURGICAL PLATOON 1</t>
        </is>
      </c>
      <c r="J552" s="649" t="n"/>
      <c r="K552" s="649" t="n"/>
      <c r="L552" s="649" t="n"/>
      <c r="M552" s="649" t="n"/>
      <c r="N552" s="649" t="n"/>
      <c r="O552" s="649" t="n"/>
      <c r="P552" s="649" t="n"/>
      <c r="Q552" s="649" t="n"/>
      <c r="R552" s="649" t="n"/>
      <c r="S552" s="649" t="n"/>
      <c r="T552" s="649" t="n"/>
      <c r="U552" s="1764" t="n">
        <v>0</v>
      </c>
      <c r="V552" s="1764" t="n">
        <v>0</v>
      </c>
      <c r="W552" s="1764" t="n">
        <v>0</v>
      </c>
      <c r="X552" s="1764" t="n">
        <v>0</v>
      </c>
      <c r="Y552" s="1764" t="n">
        <v>0</v>
      </c>
      <c r="Z552" s="1764" t="n">
        <v>0</v>
      </c>
      <c r="AA552" s="1764" t="n">
        <v>0</v>
      </c>
      <c r="AB552" s="1764" t="n">
        <v>0</v>
      </c>
      <c r="AC552" s="1764" t="n">
        <v>0</v>
      </c>
      <c r="AD552" s="1764" t="n">
        <v>0</v>
      </c>
      <c r="AE552" s="1764" t="n">
        <v>0</v>
      </c>
      <c r="AF552" s="1764" t="n">
        <v>0</v>
      </c>
      <c r="AG552" s="1764" t="n">
        <v>0</v>
      </c>
      <c r="AH552" s="1764" t="n">
        <v>0</v>
      </c>
      <c r="AI552" s="1764" t="n">
        <v>0</v>
      </c>
      <c r="AJ552" s="1764" t="n">
        <v>0</v>
      </c>
      <c r="AK552" s="1764" t="n">
        <v>0</v>
      </c>
      <c r="AL552" s="1764" t="n">
        <v>0</v>
      </c>
      <c r="AM552" s="1764" t="n">
        <v>0</v>
      </c>
      <c r="AN552" s="649" t="n"/>
      <c r="AO552" s="649" t="n"/>
      <c r="AP552" s="649" t="n"/>
      <c r="AQ552" s="649" t="n"/>
      <c r="AR552" s="649" t="n"/>
      <c r="AS552" s="649" t="n"/>
      <c r="AT552" s="646" t="n"/>
    </row>
    <row r="553" ht="12.75" customHeight="1" s="667">
      <c r="B553" s="644" t="n"/>
      <c r="C553" s="636" t="inlineStr">
        <is>
          <t>61073o</t>
        </is>
      </c>
      <c r="D553" s="645" t="n">
        <v>61073</v>
      </c>
      <c r="E553" s="645" t="n"/>
      <c r="F553" s="647">
        <f>LEFT(H553,6)</f>
        <v/>
      </c>
      <c r="G553" s="648" t="inlineStr">
        <is>
          <t>D</t>
        </is>
      </c>
      <c r="H553" s="648" t="inlineStr">
        <is>
          <t>M2826200419</t>
        </is>
      </c>
      <c r="I553" s="648" t="inlineStr">
        <is>
          <t>FRSS 1</t>
        </is>
      </c>
      <c r="J553" s="649" t="n"/>
      <c r="K553" s="649" t="n"/>
      <c r="L553" s="649" t="n"/>
      <c r="M553" s="649" t="n"/>
      <c r="N553" s="649" t="n"/>
      <c r="O553" s="649" t="n"/>
      <c r="P553" s="649" t="n"/>
      <c r="Q553" s="649" t="n"/>
      <c r="R553" s="649" t="n"/>
      <c r="S553" s="649" t="n"/>
      <c r="T553" s="649" t="n"/>
      <c r="U553" s="1764" t="n">
        <v>0</v>
      </c>
      <c r="V553" s="1764" t="n">
        <v>0</v>
      </c>
      <c r="W553" s="1764" t="n">
        <v>0</v>
      </c>
      <c r="X553" s="1764" t="n">
        <v>0</v>
      </c>
      <c r="Y553" s="1764" t="n">
        <v>0</v>
      </c>
      <c r="Z553" s="1764" t="n">
        <v>0</v>
      </c>
      <c r="AA553" s="1764" t="n">
        <v>0</v>
      </c>
      <c r="AB553" s="1764" t="n">
        <v>0</v>
      </c>
      <c r="AC553" s="1764" t="n">
        <v>0</v>
      </c>
      <c r="AD553" s="1764" t="n">
        <v>0</v>
      </c>
      <c r="AE553" s="1764" t="n">
        <v>0</v>
      </c>
      <c r="AF553" s="1764" t="n">
        <v>0</v>
      </c>
      <c r="AG553" s="1764" t="n">
        <v>0</v>
      </c>
      <c r="AH553" s="1764" t="n">
        <v>0</v>
      </c>
      <c r="AI553" s="1764" t="n">
        <v>0</v>
      </c>
      <c r="AJ553" s="1764" t="n">
        <v>0</v>
      </c>
      <c r="AK553" s="1764" t="n">
        <v>0</v>
      </c>
      <c r="AL553" s="1764" t="n">
        <v>0</v>
      </c>
      <c r="AM553" s="1764" t="n">
        <v>0</v>
      </c>
      <c r="AN553" s="649" t="n"/>
      <c r="AO553" s="649" t="n"/>
      <c r="AP553" s="649" t="n"/>
      <c r="AQ553" s="649" t="n"/>
      <c r="AR553" s="649" t="n"/>
      <c r="AS553" s="649" t="n"/>
      <c r="AT553" s="646" t="n"/>
    </row>
    <row r="554" ht="12.75" customHeight="1" s="667">
      <c r="B554" s="635" t="n"/>
      <c r="C554" s="636" t="inlineStr">
        <is>
          <t>61073o</t>
        </is>
      </c>
      <c r="D554" s="637" t="n">
        <v>61073</v>
      </c>
      <c r="E554" s="637">
        <f>IF(D554="","",IFERROR(VLOOKUP(D554,CCN_Library!$A$4:$B$13,2,FALSE),"NOT IN LIBRARY"))</f>
        <v/>
      </c>
      <c r="F554" s="638">
        <f>LEFT(H554,6)</f>
        <v/>
      </c>
      <c r="G554" s="639" t="inlineStr">
        <is>
          <t>E</t>
        </is>
      </c>
      <c r="H554" s="639" t="inlineStr">
        <is>
          <t>M2826200654</t>
        </is>
      </c>
      <c r="I554" s="639" t="inlineStr">
        <is>
          <t>GEN SGN</t>
        </is>
      </c>
      <c r="J554" s="639" t="inlineStr">
        <is>
          <t>LCDR</t>
        </is>
      </c>
      <c r="K554" s="640" t="inlineStr">
        <is>
          <t>2100</t>
        </is>
      </c>
      <c r="L554" s="639" t="inlineStr">
        <is>
          <t>2100</t>
        </is>
      </c>
      <c r="M554" s="639" t="inlineStr">
        <is>
          <t>N</t>
        </is>
      </c>
      <c r="N554" s="639" t="inlineStr">
        <is>
          <t>O</t>
        </is>
      </c>
      <c r="O554" s="639" t="inlineStr">
        <is>
          <t>A</t>
        </is>
      </c>
      <c r="P554" s="639" t="inlineStr">
        <is>
          <t>A</t>
        </is>
      </c>
      <c r="Q554" s="641" t="n"/>
      <c r="R554" s="639" t="inlineStr">
        <is>
          <t>U</t>
        </is>
      </c>
      <c r="S554" s="639" t="inlineStr">
        <is>
          <t>P</t>
        </is>
      </c>
      <c r="T554" s="641" t="n"/>
      <c r="U554" s="1763" t="n">
        <v>0</v>
      </c>
      <c r="V554" s="1763" t="n">
        <v>0</v>
      </c>
      <c r="W554" s="1763" t="n">
        <v>0</v>
      </c>
      <c r="X554" s="1763" t="n">
        <v>0</v>
      </c>
      <c r="Y554" s="1763" t="n">
        <v>0</v>
      </c>
      <c r="Z554" s="1763" t="n">
        <v>1</v>
      </c>
      <c r="AA554" s="1763" t="n">
        <v>0</v>
      </c>
      <c r="AB554" s="1763" t="n">
        <v>0</v>
      </c>
      <c r="AC554" s="1763" t="n">
        <v>0</v>
      </c>
      <c r="AD554" s="1763" t="n">
        <v>0</v>
      </c>
      <c r="AE554" s="1763" t="n">
        <v>0</v>
      </c>
      <c r="AF554" s="1763" t="n">
        <v>0</v>
      </c>
      <c r="AG554" s="1763" t="n">
        <v>0</v>
      </c>
      <c r="AH554" s="1763" t="n">
        <v>0</v>
      </c>
      <c r="AI554" s="1763" t="n">
        <v>0</v>
      </c>
      <c r="AJ554" s="1763" t="n">
        <v>0</v>
      </c>
      <c r="AK554" s="1763" t="n">
        <v>0</v>
      </c>
      <c r="AL554" s="1763" t="n">
        <v>0</v>
      </c>
      <c r="AM554" s="1763" t="n">
        <v>0</v>
      </c>
      <c r="AN554" s="641" t="n"/>
      <c r="AO554" s="641" t="n"/>
      <c r="AP554" s="639" t="inlineStr">
        <is>
          <t>1</t>
        </is>
      </c>
      <c r="AQ554" s="639" t="inlineStr">
        <is>
          <t>A-M510</t>
        </is>
      </c>
      <c r="AR554" s="639" t="inlineStr">
        <is>
          <t>1CU</t>
        </is>
      </c>
      <c r="AS554" s="641" t="n"/>
      <c r="AT554" s="643" t="n"/>
    </row>
    <row r="555" ht="12.75" customHeight="1" s="667">
      <c r="B555" s="635" t="n"/>
      <c r="C555" s="636" t="inlineStr">
        <is>
          <t>61073o</t>
        </is>
      </c>
      <c r="D555" s="637" t="n">
        <v>61073</v>
      </c>
      <c r="E555" s="637">
        <f>IF(D555="","",IFERROR(VLOOKUP(D555,CCN_Library!$A$4:$B$13,2,FALSE),"NOT IN LIBRARY"))</f>
        <v/>
      </c>
      <c r="F555" s="638">
        <f>LEFT(H555,6)</f>
        <v/>
      </c>
      <c r="G555" s="639" t="inlineStr">
        <is>
          <t>E</t>
        </is>
      </c>
      <c r="H555" s="639" t="inlineStr">
        <is>
          <t>M2826200421</t>
        </is>
      </c>
      <c r="I555" s="639" t="inlineStr">
        <is>
          <t>ORTHOPEDIC SGN</t>
        </is>
      </c>
      <c r="J555" s="639" t="inlineStr">
        <is>
          <t>LCDR</t>
        </is>
      </c>
      <c r="K555" s="640" t="inlineStr">
        <is>
          <t>2100</t>
        </is>
      </c>
      <c r="L555" s="639" t="inlineStr">
        <is>
          <t>2100</t>
        </is>
      </c>
      <c r="M555" s="639" t="inlineStr">
        <is>
          <t>N</t>
        </is>
      </c>
      <c r="N555" s="639" t="inlineStr">
        <is>
          <t>O</t>
        </is>
      </c>
      <c r="O555" s="639" t="inlineStr">
        <is>
          <t>A</t>
        </is>
      </c>
      <c r="P555" s="639" t="inlineStr">
        <is>
          <t>A</t>
        </is>
      </c>
      <c r="Q555" s="641" t="n"/>
      <c r="R555" s="639" t="inlineStr">
        <is>
          <t>U</t>
        </is>
      </c>
      <c r="S555" s="639" t="inlineStr">
        <is>
          <t>P</t>
        </is>
      </c>
      <c r="T555" s="641" t="n"/>
      <c r="U555" s="1763" t="n">
        <v>0</v>
      </c>
      <c r="V555" s="1763" t="n">
        <v>0</v>
      </c>
      <c r="W555" s="1763" t="n">
        <v>0</v>
      </c>
      <c r="X555" s="1763" t="n">
        <v>0</v>
      </c>
      <c r="Y555" s="1763" t="n">
        <v>0</v>
      </c>
      <c r="Z555" s="1763" t="n">
        <v>1</v>
      </c>
      <c r="AA555" s="1763" t="n">
        <v>0</v>
      </c>
      <c r="AB555" s="1763" t="n">
        <v>0</v>
      </c>
      <c r="AC555" s="1763" t="n">
        <v>0</v>
      </c>
      <c r="AD555" s="1763" t="n">
        <v>0</v>
      </c>
      <c r="AE555" s="1763" t="n">
        <v>0</v>
      </c>
      <c r="AF555" s="1763" t="n">
        <v>0</v>
      </c>
      <c r="AG555" s="1763" t="n">
        <v>0</v>
      </c>
      <c r="AH555" s="1763" t="n">
        <v>0</v>
      </c>
      <c r="AI555" s="1763" t="n">
        <v>0</v>
      </c>
      <c r="AJ555" s="1763" t="n">
        <v>0</v>
      </c>
      <c r="AK555" s="1763" t="n">
        <v>0</v>
      </c>
      <c r="AL555" s="1763" t="n">
        <v>0</v>
      </c>
      <c r="AM555" s="1763" t="n">
        <v>0</v>
      </c>
      <c r="AN555" s="641" t="n"/>
      <c r="AO555" s="641" t="n"/>
      <c r="AP555" s="639" t="inlineStr">
        <is>
          <t>1</t>
        </is>
      </c>
      <c r="AQ555" s="639" t="inlineStr">
        <is>
          <t>A-M510</t>
        </is>
      </c>
      <c r="AR555" s="639" t="inlineStr">
        <is>
          <t>1CU</t>
        </is>
      </c>
      <c r="AS555" s="641" t="n"/>
      <c r="AT555" s="643" t="n"/>
    </row>
    <row r="556" ht="12.75" customHeight="1" s="667">
      <c r="B556" s="635" t="n"/>
      <c r="C556" s="636" t="inlineStr">
        <is>
          <t>61073o</t>
        </is>
      </c>
      <c r="D556" s="637" t="n">
        <v>61073</v>
      </c>
      <c r="E556" s="637">
        <f>IF(D556="","",IFERROR(VLOOKUP(D556,CCN_Library!$A$4:$B$13,2,FALSE),"NOT IN LIBRARY"))</f>
        <v/>
      </c>
      <c r="F556" s="638">
        <f>LEFT(H556,6)</f>
        <v/>
      </c>
      <c r="G556" s="639" t="inlineStr">
        <is>
          <t>E</t>
        </is>
      </c>
      <c r="H556" s="639" t="inlineStr">
        <is>
          <t>M2826200656</t>
        </is>
      </c>
      <c r="I556" s="639" t="inlineStr">
        <is>
          <t>ANESTHESIOLOGIST</t>
        </is>
      </c>
      <c r="J556" s="639" t="inlineStr">
        <is>
          <t>LCDR</t>
        </is>
      </c>
      <c r="K556" s="640" t="inlineStr">
        <is>
          <t>2100</t>
        </is>
      </c>
      <c r="L556" s="639" t="inlineStr">
        <is>
          <t>2100</t>
        </is>
      </c>
      <c r="M556" s="639" t="inlineStr">
        <is>
          <t>N</t>
        </is>
      </c>
      <c r="N556" s="639" t="inlineStr">
        <is>
          <t>O</t>
        </is>
      </c>
      <c r="O556" s="639" t="inlineStr">
        <is>
          <t>A</t>
        </is>
      </c>
      <c r="P556" s="639" t="inlineStr">
        <is>
          <t>A</t>
        </is>
      </c>
      <c r="Q556" s="641" t="n"/>
      <c r="R556" s="639" t="inlineStr">
        <is>
          <t>U</t>
        </is>
      </c>
      <c r="S556" s="639" t="inlineStr">
        <is>
          <t>P</t>
        </is>
      </c>
      <c r="T556" s="641" t="n"/>
      <c r="U556" s="1763" t="n">
        <v>0</v>
      </c>
      <c r="V556" s="1763" t="n">
        <v>0</v>
      </c>
      <c r="W556" s="1763" t="n">
        <v>0</v>
      </c>
      <c r="X556" s="1763" t="n">
        <v>0</v>
      </c>
      <c r="Y556" s="1763" t="n">
        <v>0</v>
      </c>
      <c r="Z556" s="1763" t="n">
        <v>1</v>
      </c>
      <c r="AA556" s="1763" t="n">
        <v>0</v>
      </c>
      <c r="AB556" s="1763" t="n">
        <v>0</v>
      </c>
      <c r="AC556" s="1763" t="n">
        <v>0</v>
      </c>
      <c r="AD556" s="1763" t="n">
        <v>0</v>
      </c>
      <c r="AE556" s="1763" t="n">
        <v>0</v>
      </c>
      <c r="AF556" s="1763" t="n">
        <v>0</v>
      </c>
      <c r="AG556" s="1763" t="n">
        <v>0</v>
      </c>
      <c r="AH556" s="1763" t="n">
        <v>0</v>
      </c>
      <c r="AI556" s="1763" t="n">
        <v>0</v>
      </c>
      <c r="AJ556" s="1763" t="n">
        <v>0</v>
      </c>
      <c r="AK556" s="1763" t="n">
        <v>0</v>
      </c>
      <c r="AL556" s="1763" t="n">
        <v>0</v>
      </c>
      <c r="AM556" s="1763" t="n">
        <v>0</v>
      </c>
      <c r="AN556" s="641" t="n"/>
      <c r="AO556" s="641" t="n"/>
      <c r="AP556" s="639" t="inlineStr">
        <is>
          <t>1</t>
        </is>
      </c>
      <c r="AQ556" s="639" t="inlineStr">
        <is>
          <t>A-M510</t>
        </is>
      </c>
      <c r="AR556" s="639" t="inlineStr">
        <is>
          <t>1CU</t>
        </is>
      </c>
      <c r="AS556" s="641" t="n"/>
      <c r="AT556" s="643" t="n"/>
    </row>
    <row r="557" ht="12.75" customHeight="1" s="667">
      <c r="B557" s="635" t="n"/>
      <c r="C557" s="636" t="inlineStr">
        <is>
          <t>61073o</t>
        </is>
      </c>
      <c r="D557" s="637" t="n">
        <v>61073</v>
      </c>
      <c r="E557" s="637">
        <f>IF(D557="","",IFERROR(VLOOKUP(D557,CCN_Library!$A$4:$B$13,2,FALSE),"NOT IN LIBRARY"))</f>
        <v/>
      </c>
      <c r="F557" s="638">
        <f>LEFT(H557,6)</f>
        <v/>
      </c>
      <c r="G557" s="639" t="inlineStr">
        <is>
          <t>E</t>
        </is>
      </c>
      <c r="H557" s="639" t="inlineStr">
        <is>
          <t>M2826200655</t>
        </is>
      </c>
      <c r="I557" s="639" t="inlineStr">
        <is>
          <t>CC NRS</t>
        </is>
      </c>
      <c r="J557" s="639" t="inlineStr">
        <is>
          <t>LT</t>
        </is>
      </c>
      <c r="K557" s="640" t="inlineStr">
        <is>
          <t>2900</t>
        </is>
      </c>
      <c r="L557" s="639" t="inlineStr">
        <is>
          <t>2900</t>
        </is>
      </c>
      <c r="M557" s="639" t="inlineStr">
        <is>
          <t>N</t>
        </is>
      </c>
      <c r="N557" s="639" t="inlineStr">
        <is>
          <t>O</t>
        </is>
      </c>
      <c r="O557" s="639" t="inlineStr">
        <is>
          <t>A</t>
        </is>
      </c>
      <c r="P557" s="639" t="inlineStr">
        <is>
          <t>A</t>
        </is>
      </c>
      <c r="Q557" s="641" t="n"/>
      <c r="R557" s="639" t="inlineStr">
        <is>
          <t>U</t>
        </is>
      </c>
      <c r="S557" s="639" t="inlineStr">
        <is>
          <t>P</t>
        </is>
      </c>
      <c r="T557" s="641" t="n"/>
      <c r="U557" s="1763" t="n">
        <v>0</v>
      </c>
      <c r="V557" s="1763" t="n">
        <v>0</v>
      </c>
      <c r="W557" s="1763" t="n">
        <v>0</v>
      </c>
      <c r="X557" s="1763" t="n">
        <v>0</v>
      </c>
      <c r="Y557" s="1763" t="n">
        <v>0</v>
      </c>
      <c r="Z557" s="1763" t="n">
        <v>1</v>
      </c>
      <c r="AA557" s="1763" t="n">
        <v>0</v>
      </c>
      <c r="AB557" s="1763" t="n">
        <v>0</v>
      </c>
      <c r="AC557" s="1763" t="n">
        <v>0</v>
      </c>
      <c r="AD557" s="1763" t="n">
        <v>0</v>
      </c>
      <c r="AE557" s="1763" t="n">
        <v>0</v>
      </c>
      <c r="AF557" s="1763" t="n">
        <v>0</v>
      </c>
      <c r="AG557" s="1763" t="n">
        <v>0</v>
      </c>
      <c r="AH557" s="1763" t="n">
        <v>0</v>
      </c>
      <c r="AI557" s="1763" t="n">
        <v>0</v>
      </c>
      <c r="AJ557" s="1763" t="n">
        <v>0</v>
      </c>
      <c r="AK557" s="1763" t="n">
        <v>0</v>
      </c>
      <c r="AL557" s="1763" t="n">
        <v>0</v>
      </c>
      <c r="AM557" s="1763" t="n">
        <v>0</v>
      </c>
      <c r="AN557" s="641" t="n"/>
      <c r="AO557" s="641" t="n"/>
      <c r="AP557" s="639" t="inlineStr">
        <is>
          <t>1</t>
        </is>
      </c>
      <c r="AQ557" s="639" t="inlineStr">
        <is>
          <t>A-M510</t>
        </is>
      </c>
      <c r="AR557" s="639" t="inlineStr">
        <is>
          <t>1CU</t>
        </is>
      </c>
      <c r="AS557" s="641" t="n"/>
      <c r="AT557" s="643" t="n"/>
    </row>
    <row r="558" ht="12.75" customHeight="1" s="667">
      <c r="B558" s="635" t="n"/>
      <c r="C558" s="636" t="inlineStr">
        <is>
          <t>61073o</t>
        </is>
      </c>
      <c r="D558" s="637" t="n">
        <v>61073</v>
      </c>
      <c r="E558" s="637">
        <f>IF(D558="","",IFERROR(VLOOKUP(D558,CCN_Library!$A$4:$B$13,2,FALSE),"NOT IN LIBRARY"))</f>
        <v/>
      </c>
      <c r="F558" s="638">
        <f>LEFT(H558,6)</f>
        <v/>
      </c>
      <c r="G558" s="639" t="inlineStr">
        <is>
          <t>E</t>
        </is>
      </c>
      <c r="H558" s="639" t="inlineStr">
        <is>
          <t>M2826200424</t>
        </is>
      </c>
      <c r="I558" s="639" t="inlineStr">
        <is>
          <t>SURFACE IDC</t>
        </is>
      </c>
      <c r="J558" s="639" t="inlineStr">
        <is>
          <t>HM1</t>
        </is>
      </c>
      <c r="K558" s="640" t="inlineStr">
        <is>
          <t>L10A</t>
        </is>
      </c>
      <c r="L558" s="639" t="inlineStr">
        <is>
          <t>L03A</t>
        </is>
      </c>
      <c r="M558" s="639" t="inlineStr">
        <is>
          <t>N</t>
        </is>
      </c>
      <c r="N558" s="639" t="inlineStr">
        <is>
          <t>E</t>
        </is>
      </c>
      <c r="O558" s="639" t="inlineStr">
        <is>
          <t>A</t>
        </is>
      </c>
      <c r="P558" s="639" t="inlineStr">
        <is>
          <t>A</t>
        </is>
      </c>
      <c r="Q558" s="641" t="n"/>
      <c r="R558" s="639" t="inlineStr">
        <is>
          <t>U</t>
        </is>
      </c>
      <c r="S558" s="639" t="inlineStr">
        <is>
          <t>P</t>
        </is>
      </c>
      <c r="T558" s="641" t="n"/>
      <c r="U558" s="1763" t="n">
        <v>0</v>
      </c>
      <c r="V558" s="1763" t="n">
        <v>0</v>
      </c>
      <c r="W558" s="1763" t="n">
        <v>0</v>
      </c>
      <c r="X558" s="1763" t="n">
        <v>0</v>
      </c>
      <c r="Y558" s="1763" t="n">
        <v>0</v>
      </c>
      <c r="Z558" s="1763" t="n">
        <v>0</v>
      </c>
      <c r="AA558" s="1763" t="n">
        <v>1</v>
      </c>
      <c r="AB558" s="1763" t="n">
        <v>0</v>
      </c>
      <c r="AC558" s="1763" t="n">
        <v>0</v>
      </c>
      <c r="AD558" s="1763" t="n">
        <v>0</v>
      </c>
      <c r="AE558" s="1763" t="n">
        <v>0</v>
      </c>
      <c r="AF558" s="1763" t="n">
        <v>0</v>
      </c>
      <c r="AG558" s="1763" t="n">
        <v>0</v>
      </c>
      <c r="AH558" s="1763" t="n">
        <v>0</v>
      </c>
      <c r="AI558" s="1763" t="n">
        <v>0</v>
      </c>
      <c r="AJ558" s="1763" t="n">
        <v>0</v>
      </c>
      <c r="AK558" s="1763" t="n">
        <v>0</v>
      </c>
      <c r="AL558" s="1763" t="n">
        <v>0</v>
      </c>
      <c r="AM558" s="1763" t="n">
        <v>0</v>
      </c>
      <c r="AN558" s="641" t="n"/>
      <c r="AO558" s="641" t="n"/>
      <c r="AP558" s="639" t="inlineStr">
        <is>
          <t>1</t>
        </is>
      </c>
      <c r="AQ558" s="639" t="inlineStr">
        <is>
          <t>A-M510</t>
        </is>
      </c>
      <c r="AR558" s="639" t="inlineStr">
        <is>
          <t>1CU</t>
        </is>
      </c>
      <c r="AS558" s="641" t="n"/>
      <c r="AT558" s="643" t="n"/>
    </row>
    <row r="559" ht="12.75" customHeight="1" s="667">
      <c r="B559" s="644" t="n"/>
      <c r="C559" s="636" t="inlineStr">
        <is>
          <t>61073c</t>
        </is>
      </c>
      <c r="D559" s="645" t="n">
        <v>61073</v>
      </c>
      <c r="E559" s="637">
        <f>IF(D559="","",IFERROR(VLOOKUP(D559,CCN_Library!$A$4:$B$13,2,FALSE),"NOT IN LIBRARY"))</f>
        <v/>
      </c>
      <c r="F559" s="638">
        <f>LEFT(H559,6)</f>
        <v/>
      </c>
      <c r="G559" s="639" t="inlineStr">
        <is>
          <t>E</t>
        </is>
      </c>
      <c r="H559" s="639" t="inlineStr">
        <is>
          <t>M2826200425</t>
        </is>
      </c>
      <c r="I559" s="639" t="inlineStr">
        <is>
          <t>SURG TECH</t>
        </is>
      </c>
      <c r="J559" s="639" t="inlineStr">
        <is>
          <t>HM2</t>
        </is>
      </c>
      <c r="K559" s="640" t="inlineStr">
        <is>
          <t>L23A</t>
        </is>
      </c>
      <c r="L559" s="639" t="inlineStr">
        <is>
          <t>L03A</t>
        </is>
      </c>
      <c r="M559" s="639" t="inlineStr">
        <is>
          <t>N</t>
        </is>
      </c>
      <c r="N559" s="639" t="inlineStr">
        <is>
          <t>E</t>
        </is>
      </c>
      <c r="O559" s="639" t="inlineStr">
        <is>
          <t>A</t>
        </is>
      </c>
      <c r="P559" s="639" t="inlineStr">
        <is>
          <t>A</t>
        </is>
      </c>
      <c r="Q559" s="641" t="n"/>
      <c r="R559" s="639" t="inlineStr">
        <is>
          <t>U</t>
        </is>
      </c>
      <c r="S559" s="639" t="inlineStr">
        <is>
          <t>C</t>
        </is>
      </c>
      <c r="T559" s="641" t="n"/>
      <c r="U559" s="1763" t="n">
        <v>0</v>
      </c>
      <c r="V559" s="1763" t="n">
        <v>0</v>
      </c>
      <c r="W559" s="1763" t="n">
        <v>0</v>
      </c>
      <c r="X559" s="1763" t="n">
        <v>0</v>
      </c>
      <c r="Y559" s="1763" t="n">
        <v>0</v>
      </c>
      <c r="Z559" s="1763" t="n">
        <v>0</v>
      </c>
      <c r="AA559" s="1763" t="n">
        <v>1</v>
      </c>
      <c r="AB559" s="1763" t="n">
        <v>0</v>
      </c>
      <c r="AC559" s="1763" t="n">
        <v>0</v>
      </c>
      <c r="AD559" s="1763" t="n">
        <v>0</v>
      </c>
      <c r="AE559" s="1763" t="n">
        <v>0</v>
      </c>
      <c r="AF559" s="1763" t="n">
        <v>0</v>
      </c>
      <c r="AG559" s="1763" t="n">
        <v>0</v>
      </c>
      <c r="AH559" s="1763" t="n">
        <v>0</v>
      </c>
      <c r="AI559" s="1763" t="n">
        <v>0</v>
      </c>
      <c r="AJ559" s="1763" t="n">
        <v>0</v>
      </c>
      <c r="AK559" s="1763" t="n">
        <v>0</v>
      </c>
      <c r="AL559" s="1763" t="n">
        <v>0</v>
      </c>
      <c r="AM559" s="1763" t="n">
        <v>0</v>
      </c>
      <c r="AN559" s="641" t="n"/>
      <c r="AO559" s="641" t="n"/>
      <c r="AP559" s="639" t="inlineStr">
        <is>
          <t>1</t>
        </is>
      </c>
      <c r="AQ559" s="639" t="inlineStr">
        <is>
          <t>A-M510</t>
        </is>
      </c>
      <c r="AR559" s="639" t="inlineStr">
        <is>
          <t>1CU</t>
        </is>
      </c>
      <c r="AS559" s="641" t="n"/>
      <c r="AT559" s="646" t="n"/>
    </row>
    <row r="560" ht="12.75" customHeight="1" s="667">
      <c r="B560" s="635" t="n"/>
      <c r="C560" s="636" t="inlineStr">
        <is>
          <t>61073c</t>
        </is>
      </c>
      <c r="D560" s="637" t="n">
        <v>61073</v>
      </c>
      <c r="E560" s="637">
        <f>IF(D560="","",IFERROR(VLOOKUP(D560,CCN_Library!$A$4:$B$13,2,FALSE),"NOT IN LIBRARY"))</f>
        <v/>
      </c>
      <c r="F560" s="638">
        <f>LEFT(H560,6)</f>
        <v/>
      </c>
      <c r="G560" s="639" t="inlineStr">
        <is>
          <t>E</t>
        </is>
      </c>
      <c r="H560" s="639" t="inlineStr">
        <is>
          <t>M2826200426</t>
        </is>
      </c>
      <c r="I560" s="639" t="inlineStr">
        <is>
          <t>SURG TECH</t>
        </is>
      </c>
      <c r="J560" s="639" t="inlineStr">
        <is>
          <t>HM3</t>
        </is>
      </c>
      <c r="K560" s="640" t="inlineStr">
        <is>
          <t>L23A</t>
        </is>
      </c>
      <c r="L560" s="639" t="inlineStr">
        <is>
          <t>L03A</t>
        </is>
      </c>
      <c r="M560" s="639" t="inlineStr">
        <is>
          <t>N</t>
        </is>
      </c>
      <c r="N560" s="639" t="inlineStr">
        <is>
          <t>E</t>
        </is>
      </c>
      <c r="O560" s="639" t="inlineStr">
        <is>
          <t>A</t>
        </is>
      </c>
      <c r="P560" s="639" t="inlineStr">
        <is>
          <t>A</t>
        </is>
      </c>
      <c r="Q560" s="641" t="n"/>
      <c r="R560" s="639" t="inlineStr">
        <is>
          <t>U</t>
        </is>
      </c>
      <c r="S560" s="639" t="inlineStr">
        <is>
          <t>C</t>
        </is>
      </c>
      <c r="T560" s="641" t="n"/>
      <c r="U560" s="1763" t="n">
        <v>0</v>
      </c>
      <c r="V560" s="1763" t="n">
        <v>0</v>
      </c>
      <c r="W560" s="1763" t="n">
        <v>0</v>
      </c>
      <c r="X560" s="1763" t="n">
        <v>0</v>
      </c>
      <c r="Y560" s="1763" t="n">
        <v>0</v>
      </c>
      <c r="Z560" s="1763" t="n">
        <v>0</v>
      </c>
      <c r="AA560" s="1763" t="n">
        <v>1</v>
      </c>
      <c r="AB560" s="1763" t="n">
        <v>0</v>
      </c>
      <c r="AC560" s="1763" t="n">
        <v>0</v>
      </c>
      <c r="AD560" s="1763" t="n">
        <v>0</v>
      </c>
      <c r="AE560" s="1763" t="n">
        <v>0</v>
      </c>
      <c r="AF560" s="1763" t="n">
        <v>0</v>
      </c>
      <c r="AG560" s="1763" t="n">
        <v>0</v>
      </c>
      <c r="AH560" s="1763" t="n">
        <v>0</v>
      </c>
      <c r="AI560" s="1763" t="n">
        <v>0</v>
      </c>
      <c r="AJ560" s="1763" t="n">
        <v>0</v>
      </c>
      <c r="AK560" s="1763" t="n">
        <v>0</v>
      </c>
      <c r="AL560" s="1763" t="n">
        <v>0</v>
      </c>
      <c r="AM560" s="1763" t="n">
        <v>0</v>
      </c>
      <c r="AN560" s="641" t="n"/>
      <c r="AO560" s="641" t="n"/>
      <c r="AP560" s="639" t="inlineStr">
        <is>
          <t>1</t>
        </is>
      </c>
      <c r="AQ560" s="639" t="inlineStr">
        <is>
          <t>A-M510</t>
        </is>
      </c>
      <c r="AR560" s="639" t="inlineStr">
        <is>
          <t>1CU</t>
        </is>
      </c>
      <c r="AS560" s="641" t="n"/>
      <c r="AT560" s="643" t="n"/>
    </row>
    <row r="561" ht="12.75" customHeight="1" s="667">
      <c r="B561" s="644" t="n"/>
      <c r="C561" s="636" t="inlineStr">
        <is>
          <t>61073c</t>
        </is>
      </c>
      <c r="D561" s="645" t="n">
        <v>61073</v>
      </c>
      <c r="E561" s="637">
        <f>IF(D561="","",IFERROR(VLOOKUP(D561,CCN_Library!$A$4:$B$13,2,FALSE),"NOT IN LIBRARY"))</f>
        <v/>
      </c>
      <c r="F561" s="638">
        <f>LEFT(H561,6)</f>
        <v/>
      </c>
      <c r="G561" s="639" t="inlineStr">
        <is>
          <t>E</t>
        </is>
      </c>
      <c r="H561" s="639" t="inlineStr">
        <is>
          <t>M2826200427</t>
        </is>
      </c>
      <c r="I561" s="639" t="inlineStr">
        <is>
          <t>FLD MED TECH</t>
        </is>
      </c>
      <c r="J561" s="639" t="inlineStr">
        <is>
          <t>HM3</t>
        </is>
      </c>
      <c r="K561" s="640" t="inlineStr">
        <is>
          <t>L03A</t>
        </is>
      </c>
      <c r="L561" s="639" t="inlineStr">
        <is>
          <t>L03A</t>
        </is>
      </c>
      <c r="M561" s="639" t="inlineStr">
        <is>
          <t>N</t>
        </is>
      </c>
      <c r="N561" s="639" t="inlineStr">
        <is>
          <t>E</t>
        </is>
      </c>
      <c r="O561" s="639" t="inlineStr">
        <is>
          <t>A</t>
        </is>
      </c>
      <c r="P561" s="639" t="inlineStr">
        <is>
          <t>A</t>
        </is>
      </c>
      <c r="Q561" s="641" t="n"/>
      <c r="R561" s="639" t="inlineStr">
        <is>
          <t>U</t>
        </is>
      </c>
      <c r="S561" s="639" t="inlineStr">
        <is>
          <t>C</t>
        </is>
      </c>
      <c r="T561" s="641" t="n"/>
      <c r="U561" s="1763" t="n">
        <v>0</v>
      </c>
      <c r="V561" s="1763" t="n">
        <v>0</v>
      </c>
      <c r="W561" s="1763" t="n">
        <v>0</v>
      </c>
      <c r="X561" s="1763" t="n">
        <v>0</v>
      </c>
      <c r="Y561" s="1763" t="n">
        <v>0</v>
      </c>
      <c r="Z561" s="1763" t="n">
        <v>0</v>
      </c>
      <c r="AA561" s="1763" t="n">
        <v>1</v>
      </c>
      <c r="AB561" s="1763" t="n">
        <v>0</v>
      </c>
      <c r="AC561" s="1763" t="n">
        <v>0</v>
      </c>
      <c r="AD561" s="1763" t="n">
        <v>0</v>
      </c>
      <c r="AE561" s="1763" t="n">
        <v>0</v>
      </c>
      <c r="AF561" s="1763" t="n">
        <v>0</v>
      </c>
      <c r="AG561" s="1763" t="n">
        <v>0</v>
      </c>
      <c r="AH561" s="1763" t="n">
        <v>0</v>
      </c>
      <c r="AI561" s="1763" t="n">
        <v>0</v>
      </c>
      <c r="AJ561" s="1763" t="n">
        <v>0</v>
      </c>
      <c r="AK561" s="1763" t="n">
        <v>0</v>
      </c>
      <c r="AL561" s="1763" t="n">
        <v>0</v>
      </c>
      <c r="AM561" s="1763" t="n">
        <v>0</v>
      </c>
      <c r="AN561" s="641" t="n"/>
      <c r="AO561" s="641" t="n"/>
      <c r="AP561" s="639" t="inlineStr">
        <is>
          <t>1</t>
        </is>
      </c>
      <c r="AQ561" s="639" t="inlineStr">
        <is>
          <t>A-M510</t>
        </is>
      </c>
      <c r="AR561" s="639" t="inlineStr">
        <is>
          <t>1CU</t>
        </is>
      </c>
      <c r="AS561" s="641" t="n"/>
      <c r="AT561" s="646" t="n"/>
    </row>
    <row r="562" ht="12.75" customHeight="1" s="667">
      <c r="B562" s="644" t="n"/>
      <c r="C562" s="636" t="inlineStr">
        <is>
          <t>61073o</t>
        </is>
      </c>
      <c r="D562" s="645" t="n">
        <v>61073</v>
      </c>
      <c r="E562" s="645" t="n"/>
      <c r="F562" s="647">
        <f>LEFT(H562,6)</f>
        <v/>
      </c>
      <c r="G562" s="648" t="inlineStr">
        <is>
          <t>D</t>
        </is>
      </c>
      <c r="H562" s="648" t="inlineStr">
        <is>
          <t>M2826200472</t>
        </is>
      </c>
      <c r="I562" s="648" t="inlineStr">
        <is>
          <t>SHOCK TRAUMA PLATOON 1</t>
        </is>
      </c>
      <c r="J562" s="649" t="n"/>
      <c r="K562" s="649" t="n"/>
      <c r="L562" s="649" t="n"/>
      <c r="M562" s="649" t="n"/>
      <c r="N562" s="649" t="n"/>
      <c r="O562" s="649" t="n"/>
      <c r="P562" s="649" t="n"/>
      <c r="Q562" s="649" t="n"/>
      <c r="R562" s="649" t="n"/>
      <c r="S562" s="649" t="n"/>
      <c r="T562" s="649" t="n"/>
      <c r="U562" s="1764" t="n">
        <v>0</v>
      </c>
      <c r="V562" s="1764" t="n">
        <v>0</v>
      </c>
      <c r="W562" s="1764" t="n">
        <v>0</v>
      </c>
      <c r="X562" s="1764" t="n">
        <v>0</v>
      </c>
      <c r="Y562" s="1764" t="n">
        <v>0</v>
      </c>
      <c r="Z562" s="1764" t="n">
        <v>0</v>
      </c>
      <c r="AA562" s="1764" t="n">
        <v>0</v>
      </c>
      <c r="AB562" s="1764" t="n">
        <v>0</v>
      </c>
      <c r="AC562" s="1764" t="n">
        <v>0</v>
      </c>
      <c r="AD562" s="1764" t="n">
        <v>0</v>
      </c>
      <c r="AE562" s="1764" t="n">
        <v>0</v>
      </c>
      <c r="AF562" s="1764" t="n">
        <v>0</v>
      </c>
      <c r="AG562" s="1764" t="n">
        <v>0</v>
      </c>
      <c r="AH562" s="1764" t="n">
        <v>0</v>
      </c>
      <c r="AI562" s="1764" t="n">
        <v>0</v>
      </c>
      <c r="AJ562" s="1764" t="n">
        <v>0</v>
      </c>
      <c r="AK562" s="1764" t="n">
        <v>0</v>
      </c>
      <c r="AL562" s="1764" t="n">
        <v>0</v>
      </c>
      <c r="AM562" s="1764" t="n">
        <v>0</v>
      </c>
      <c r="AN562" s="649" t="n"/>
      <c r="AO562" s="649" t="n"/>
      <c r="AP562" s="649" t="n"/>
      <c r="AQ562" s="649" t="n"/>
      <c r="AR562" s="649" t="n"/>
      <c r="AS562" s="649" t="n"/>
      <c r="AT562" s="646" t="n"/>
    </row>
    <row r="563" ht="12.75" customHeight="1" s="667">
      <c r="B563" s="644" t="n"/>
      <c r="C563" s="636" t="inlineStr">
        <is>
          <t>61073o</t>
        </is>
      </c>
      <c r="D563" s="645" t="n">
        <v>61073</v>
      </c>
      <c r="E563" s="645" t="n"/>
      <c r="F563" s="647">
        <f>LEFT(H563,6)</f>
        <v/>
      </c>
      <c r="G563" s="648" t="inlineStr">
        <is>
          <t>D</t>
        </is>
      </c>
      <c r="H563" s="648" t="inlineStr">
        <is>
          <t>M2826200473</t>
        </is>
      </c>
      <c r="I563" s="648" t="inlineStr">
        <is>
          <t>STABILIZATION SECTION (A)</t>
        </is>
      </c>
      <c r="J563" s="649" t="n"/>
      <c r="K563" s="649" t="n"/>
      <c r="L563" s="649" t="n"/>
      <c r="M563" s="649" t="n"/>
      <c r="N563" s="649" t="n"/>
      <c r="O563" s="649" t="n"/>
      <c r="P563" s="649" t="n"/>
      <c r="Q563" s="649" t="n"/>
      <c r="R563" s="649" t="n"/>
      <c r="S563" s="649" t="n"/>
      <c r="T563" s="649" t="n"/>
      <c r="U563" s="1764" t="n">
        <v>0</v>
      </c>
      <c r="V563" s="1764" t="n">
        <v>0</v>
      </c>
      <c r="W563" s="1764" t="n">
        <v>0</v>
      </c>
      <c r="X563" s="1764" t="n">
        <v>0</v>
      </c>
      <c r="Y563" s="1764" t="n">
        <v>0</v>
      </c>
      <c r="Z563" s="1764" t="n">
        <v>0</v>
      </c>
      <c r="AA563" s="1764" t="n">
        <v>0</v>
      </c>
      <c r="AB563" s="1764" t="n">
        <v>0</v>
      </c>
      <c r="AC563" s="1764" t="n">
        <v>0</v>
      </c>
      <c r="AD563" s="1764" t="n">
        <v>0</v>
      </c>
      <c r="AE563" s="1764" t="n">
        <v>0</v>
      </c>
      <c r="AF563" s="1764" t="n">
        <v>0</v>
      </c>
      <c r="AG563" s="1764" t="n">
        <v>0</v>
      </c>
      <c r="AH563" s="1764" t="n">
        <v>0</v>
      </c>
      <c r="AI563" s="1764" t="n">
        <v>0</v>
      </c>
      <c r="AJ563" s="1764" t="n">
        <v>0</v>
      </c>
      <c r="AK563" s="1764" t="n">
        <v>0</v>
      </c>
      <c r="AL563" s="1764" t="n">
        <v>0</v>
      </c>
      <c r="AM563" s="1764" t="n">
        <v>0</v>
      </c>
      <c r="AN563" s="649" t="n"/>
      <c r="AO563" s="649" t="n"/>
      <c r="AP563" s="649" t="n"/>
      <c r="AQ563" s="649" t="n"/>
      <c r="AR563" s="649" t="n"/>
      <c r="AS563" s="649" t="n"/>
      <c r="AT563" s="646" t="n"/>
    </row>
    <row r="564" ht="12.75" customHeight="1" s="667">
      <c r="B564" s="635" t="n"/>
      <c r="C564" s="636" t="inlineStr">
        <is>
          <t>61073o</t>
        </is>
      </c>
      <c r="D564" s="637" t="n">
        <v>61073</v>
      </c>
      <c r="E564" s="637">
        <f>IF(D564="","",IFERROR(VLOOKUP(D564,CCN_Library!$A$4:$B$13,2,FALSE),"NOT IN LIBRARY"))</f>
        <v/>
      </c>
      <c r="F564" s="638">
        <f>LEFT(H564,6)</f>
        <v/>
      </c>
      <c r="G564" s="639" t="inlineStr">
        <is>
          <t>E</t>
        </is>
      </c>
      <c r="H564" s="639" t="inlineStr">
        <is>
          <t>M2826200474</t>
        </is>
      </c>
      <c r="I564" s="639" t="inlineStr">
        <is>
          <t>EMERG MED SPEC</t>
        </is>
      </c>
      <c r="J564" s="639" t="inlineStr">
        <is>
          <t>LCDR</t>
        </is>
      </c>
      <c r="K564" s="640" t="inlineStr">
        <is>
          <t>2100</t>
        </is>
      </c>
      <c r="L564" s="639" t="inlineStr">
        <is>
          <t>2100</t>
        </is>
      </c>
      <c r="M564" s="639" t="inlineStr">
        <is>
          <t>N</t>
        </is>
      </c>
      <c r="N564" s="639" t="inlineStr">
        <is>
          <t>O</t>
        </is>
      </c>
      <c r="O564" s="639" t="inlineStr">
        <is>
          <t>A</t>
        </is>
      </c>
      <c r="P564" s="639" t="inlineStr">
        <is>
          <t>A</t>
        </is>
      </c>
      <c r="Q564" s="641" t="n"/>
      <c r="R564" s="639" t="inlineStr">
        <is>
          <t>U</t>
        </is>
      </c>
      <c r="S564" s="639" t="inlineStr">
        <is>
          <t>P</t>
        </is>
      </c>
      <c r="T564" s="641" t="n"/>
      <c r="U564" s="1763" t="n">
        <v>0</v>
      </c>
      <c r="V564" s="1763" t="n">
        <v>0</v>
      </c>
      <c r="W564" s="1763" t="n">
        <v>0</v>
      </c>
      <c r="X564" s="1763" t="n">
        <v>0</v>
      </c>
      <c r="Y564" s="1763" t="n">
        <v>0</v>
      </c>
      <c r="Z564" s="1763" t="n">
        <v>1</v>
      </c>
      <c r="AA564" s="1763" t="n">
        <v>0</v>
      </c>
      <c r="AB564" s="1763" t="n">
        <v>0</v>
      </c>
      <c r="AC564" s="1763" t="n">
        <v>0</v>
      </c>
      <c r="AD564" s="1763" t="n">
        <v>0</v>
      </c>
      <c r="AE564" s="1763" t="n">
        <v>0</v>
      </c>
      <c r="AF564" s="1763" t="n">
        <v>0</v>
      </c>
      <c r="AG564" s="1763" t="n">
        <v>0</v>
      </c>
      <c r="AH564" s="1763" t="n">
        <v>0</v>
      </c>
      <c r="AI564" s="1763" t="n">
        <v>0</v>
      </c>
      <c r="AJ564" s="1763" t="n">
        <v>0</v>
      </c>
      <c r="AK564" s="1763" t="n">
        <v>0</v>
      </c>
      <c r="AL564" s="1763" t="n">
        <v>0</v>
      </c>
      <c r="AM564" s="1763" t="n">
        <v>0</v>
      </c>
      <c r="AN564" s="641" t="n"/>
      <c r="AO564" s="641" t="n"/>
      <c r="AP564" s="639" t="inlineStr">
        <is>
          <t>1</t>
        </is>
      </c>
      <c r="AQ564" s="639" t="inlineStr">
        <is>
          <t>A-M510</t>
        </is>
      </c>
      <c r="AR564" s="639" t="inlineStr">
        <is>
          <t>1CU</t>
        </is>
      </c>
      <c r="AS564" s="641" t="n"/>
      <c r="AT564" s="643" t="n"/>
    </row>
    <row r="565" ht="12.75" customHeight="1" s="667">
      <c r="B565" s="635" t="n"/>
      <c r="C565" s="636" t="inlineStr">
        <is>
          <t>61073o</t>
        </is>
      </c>
      <c r="D565" s="637" t="n">
        <v>61073</v>
      </c>
      <c r="E565" s="637">
        <f>IF(D565="","",IFERROR(VLOOKUP(D565,CCN_Library!$A$4:$B$13,2,FALSE),"NOT IN LIBRARY"))</f>
        <v/>
      </c>
      <c r="F565" s="638">
        <f>LEFT(H565,6)</f>
        <v/>
      </c>
      <c r="G565" s="639" t="inlineStr">
        <is>
          <t>E</t>
        </is>
      </c>
      <c r="H565" s="639" t="inlineStr">
        <is>
          <t>M2826200475</t>
        </is>
      </c>
      <c r="I565" s="639" t="inlineStr">
        <is>
          <t>EMERG MED SPEC</t>
        </is>
      </c>
      <c r="J565" s="639" t="inlineStr">
        <is>
          <t>LCDR</t>
        </is>
      </c>
      <c r="K565" s="640" t="inlineStr">
        <is>
          <t>2100</t>
        </is>
      </c>
      <c r="L565" s="639" t="inlineStr">
        <is>
          <t>2100</t>
        </is>
      </c>
      <c r="M565" s="639" t="inlineStr">
        <is>
          <t>N</t>
        </is>
      </c>
      <c r="N565" s="639" t="inlineStr">
        <is>
          <t>O</t>
        </is>
      </c>
      <c r="O565" s="639" t="inlineStr">
        <is>
          <t>A</t>
        </is>
      </c>
      <c r="P565" s="639" t="inlineStr">
        <is>
          <t>A</t>
        </is>
      </c>
      <c r="Q565" s="641" t="n"/>
      <c r="R565" s="639" t="inlineStr">
        <is>
          <t>U</t>
        </is>
      </c>
      <c r="S565" s="639" t="inlineStr">
        <is>
          <t>P</t>
        </is>
      </c>
      <c r="T565" s="641" t="n"/>
      <c r="U565" s="1763" t="n">
        <v>0</v>
      </c>
      <c r="V565" s="1763" t="n">
        <v>0</v>
      </c>
      <c r="W565" s="1763" t="n">
        <v>0</v>
      </c>
      <c r="X565" s="1763" t="n">
        <v>0</v>
      </c>
      <c r="Y565" s="1763" t="n">
        <v>0</v>
      </c>
      <c r="Z565" s="1763" t="n">
        <v>1</v>
      </c>
      <c r="AA565" s="1763" t="n">
        <v>0</v>
      </c>
      <c r="AB565" s="1763" t="n">
        <v>0</v>
      </c>
      <c r="AC565" s="1763" t="n">
        <v>0</v>
      </c>
      <c r="AD565" s="1763" t="n">
        <v>0</v>
      </c>
      <c r="AE565" s="1763" t="n">
        <v>0</v>
      </c>
      <c r="AF565" s="1763" t="n">
        <v>0</v>
      </c>
      <c r="AG565" s="1763" t="n">
        <v>0</v>
      </c>
      <c r="AH565" s="1763" t="n">
        <v>0</v>
      </c>
      <c r="AI565" s="1763" t="n">
        <v>0</v>
      </c>
      <c r="AJ565" s="1763" t="n">
        <v>0</v>
      </c>
      <c r="AK565" s="1763" t="n">
        <v>0</v>
      </c>
      <c r="AL565" s="1763" t="n">
        <v>0</v>
      </c>
      <c r="AM565" s="1763" t="n">
        <v>0</v>
      </c>
      <c r="AN565" s="641" t="n"/>
      <c r="AO565" s="641" t="n"/>
      <c r="AP565" s="639" t="inlineStr">
        <is>
          <t>1</t>
        </is>
      </c>
      <c r="AQ565" s="639" t="inlineStr">
        <is>
          <t>A-M510</t>
        </is>
      </c>
      <c r="AR565" s="639" t="inlineStr">
        <is>
          <t>1CU</t>
        </is>
      </c>
      <c r="AS565" s="641" t="n"/>
      <c r="AT565" s="643" t="n"/>
    </row>
    <row r="566" ht="12.75" customHeight="1" s="667">
      <c r="B566" s="635" t="n"/>
      <c r="C566" s="636" t="inlineStr">
        <is>
          <t>61073o</t>
        </is>
      </c>
      <c r="D566" s="637" t="n">
        <v>61073</v>
      </c>
      <c r="E566" s="637">
        <f>IF(D566="","",IFERROR(VLOOKUP(D566,CCN_Library!$A$4:$B$13,2,FALSE),"NOT IN LIBRARY"))</f>
        <v/>
      </c>
      <c r="F566" s="638">
        <f>LEFT(H566,6)</f>
        <v/>
      </c>
      <c r="G566" s="639" t="inlineStr">
        <is>
          <t>E</t>
        </is>
      </c>
      <c r="H566" s="639" t="inlineStr">
        <is>
          <t>M2826200657</t>
        </is>
      </c>
      <c r="I566" s="639" t="inlineStr">
        <is>
          <t>PHYSICIAN ASST</t>
        </is>
      </c>
      <c r="J566" s="639" t="inlineStr">
        <is>
          <t>LT</t>
        </is>
      </c>
      <c r="K566" s="640" t="inlineStr">
        <is>
          <t>2300</t>
        </is>
      </c>
      <c r="L566" s="639" t="inlineStr">
        <is>
          <t>2300</t>
        </is>
      </c>
      <c r="M566" s="639" t="inlineStr">
        <is>
          <t>N</t>
        </is>
      </c>
      <c r="N566" s="639" t="inlineStr">
        <is>
          <t>O</t>
        </is>
      </c>
      <c r="O566" s="639" t="inlineStr">
        <is>
          <t>A</t>
        </is>
      </c>
      <c r="P566" s="639" t="inlineStr">
        <is>
          <t>A</t>
        </is>
      </c>
      <c r="Q566" s="641" t="n"/>
      <c r="R566" s="639" t="inlineStr">
        <is>
          <t>U</t>
        </is>
      </c>
      <c r="S566" s="639" t="inlineStr">
        <is>
          <t>P</t>
        </is>
      </c>
      <c r="T566" s="641" t="n"/>
      <c r="U566" s="1763" t="n">
        <v>0</v>
      </c>
      <c r="V566" s="1763" t="n">
        <v>0</v>
      </c>
      <c r="W566" s="1763" t="n">
        <v>0</v>
      </c>
      <c r="X566" s="1763" t="n">
        <v>0</v>
      </c>
      <c r="Y566" s="1763" t="n">
        <v>0</v>
      </c>
      <c r="Z566" s="1763" t="n">
        <v>1</v>
      </c>
      <c r="AA566" s="1763" t="n">
        <v>0</v>
      </c>
      <c r="AB566" s="1763" t="n">
        <v>0</v>
      </c>
      <c r="AC566" s="1763" t="n">
        <v>0</v>
      </c>
      <c r="AD566" s="1763" t="n">
        <v>0</v>
      </c>
      <c r="AE566" s="1763" t="n">
        <v>0</v>
      </c>
      <c r="AF566" s="1763" t="n">
        <v>0</v>
      </c>
      <c r="AG566" s="1763" t="n">
        <v>0</v>
      </c>
      <c r="AH566" s="1763" t="n">
        <v>0</v>
      </c>
      <c r="AI566" s="1763" t="n">
        <v>0</v>
      </c>
      <c r="AJ566" s="1763" t="n">
        <v>0</v>
      </c>
      <c r="AK566" s="1763" t="n">
        <v>0</v>
      </c>
      <c r="AL566" s="1763" t="n">
        <v>0</v>
      </c>
      <c r="AM566" s="1763" t="n">
        <v>0</v>
      </c>
      <c r="AN566" s="641" t="n"/>
      <c r="AO566" s="641" t="n"/>
      <c r="AP566" s="639" t="inlineStr">
        <is>
          <t>1</t>
        </is>
      </c>
      <c r="AQ566" s="639" t="inlineStr">
        <is>
          <t>A-M510</t>
        </is>
      </c>
      <c r="AR566" s="639" t="inlineStr">
        <is>
          <t>1CU</t>
        </is>
      </c>
      <c r="AS566" s="641" t="n"/>
      <c r="AT566" s="643" t="n"/>
    </row>
    <row r="567" ht="12.75" customHeight="1" s="667">
      <c r="B567" s="635" t="n"/>
      <c r="C567" s="636" t="inlineStr">
        <is>
          <t>61073o</t>
        </is>
      </c>
      <c r="D567" s="637" t="n">
        <v>61073</v>
      </c>
      <c r="E567" s="637">
        <f>IF(D567="","",IFERROR(VLOOKUP(D567,CCN_Library!$A$4:$B$13,2,FALSE),"NOT IN LIBRARY"))</f>
        <v/>
      </c>
      <c r="F567" s="638">
        <f>LEFT(H567,6)</f>
        <v/>
      </c>
      <c r="G567" s="639" t="inlineStr">
        <is>
          <t>E</t>
        </is>
      </c>
      <c r="H567" s="639" t="inlineStr">
        <is>
          <t>M2826200658</t>
        </is>
      </c>
      <c r="I567" s="639" t="inlineStr">
        <is>
          <t>SURFACE IDC</t>
        </is>
      </c>
      <c r="J567" s="639" t="inlineStr">
        <is>
          <t>HMC</t>
        </is>
      </c>
      <c r="K567" s="640" t="inlineStr">
        <is>
          <t>L10A</t>
        </is>
      </c>
      <c r="L567" s="639" t="inlineStr">
        <is>
          <t>L03A</t>
        </is>
      </c>
      <c r="M567" s="639" t="inlineStr">
        <is>
          <t>N</t>
        </is>
      </c>
      <c r="N567" s="639" t="inlineStr">
        <is>
          <t>E</t>
        </is>
      </c>
      <c r="O567" s="639" t="inlineStr">
        <is>
          <t>A</t>
        </is>
      </c>
      <c r="P567" s="639" t="inlineStr">
        <is>
          <t>A</t>
        </is>
      </c>
      <c r="Q567" s="641" t="n"/>
      <c r="R567" s="639" t="inlineStr">
        <is>
          <t>U</t>
        </is>
      </c>
      <c r="S567" s="639" t="inlineStr">
        <is>
          <t>P</t>
        </is>
      </c>
      <c r="T567" s="641" t="n"/>
      <c r="U567" s="1763" t="n">
        <v>0</v>
      </c>
      <c r="V567" s="1763" t="n">
        <v>0</v>
      </c>
      <c r="W567" s="1763" t="n">
        <v>0</v>
      </c>
      <c r="X567" s="1763" t="n">
        <v>0</v>
      </c>
      <c r="Y567" s="1763" t="n">
        <v>0</v>
      </c>
      <c r="Z567" s="1763" t="n">
        <v>0</v>
      </c>
      <c r="AA567" s="1763" t="n">
        <v>1</v>
      </c>
      <c r="AB567" s="1763" t="n">
        <v>0</v>
      </c>
      <c r="AC567" s="1763" t="n">
        <v>0</v>
      </c>
      <c r="AD567" s="1763" t="n">
        <v>0</v>
      </c>
      <c r="AE567" s="1763" t="n">
        <v>0</v>
      </c>
      <c r="AF567" s="1763" t="n">
        <v>0</v>
      </c>
      <c r="AG567" s="1763" t="n">
        <v>0</v>
      </c>
      <c r="AH567" s="1763" t="n">
        <v>0</v>
      </c>
      <c r="AI567" s="1763" t="n">
        <v>0</v>
      </c>
      <c r="AJ567" s="1763" t="n">
        <v>0</v>
      </c>
      <c r="AK567" s="1763" t="n">
        <v>0</v>
      </c>
      <c r="AL567" s="1763" t="n">
        <v>0</v>
      </c>
      <c r="AM567" s="1763" t="n">
        <v>0</v>
      </c>
      <c r="AN567" s="641" t="n"/>
      <c r="AO567" s="641" t="n"/>
      <c r="AP567" s="639" t="inlineStr">
        <is>
          <t>1</t>
        </is>
      </c>
      <c r="AQ567" s="639" t="inlineStr">
        <is>
          <t>A-M510</t>
        </is>
      </c>
      <c r="AR567" s="639" t="inlineStr">
        <is>
          <t>1CU</t>
        </is>
      </c>
      <c r="AS567" s="641" t="n"/>
      <c r="AT567" s="643" t="n"/>
    </row>
    <row r="568" ht="12.75" customHeight="1" s="667">
      <c r="B568" s="644" t="n"/>
      <c r="C568" s="636" t="inlineStr">
        <is>
          <t>61073c</t>
        </is>
      </c>
      <c r="D568" s="645" t="n">
        <v>61073</v>
      </c>
      <c r="E568" s="637">
        <f>IF(D568="","",IFERROR(VLOOKUP(D568,CCN_Library!$A$4:$B$13,2,FALSE),"NOT IN LIBRARY"))</f>
        <v/>
      </c>
      <c r="F568" s="638">
        <f>LEFT(H568,6)</f>
        <v/>
      </c>
      <c r="G568" s="639" t="inlineStr">
        <is>
          <t>E</t>
        </is>
      </c>
      <c r="H568" s="639" t="inlineStr">
        <is>
          <t>M2826200478</t>
        </is>
      </c>
      <c r="I568" s="639" t="inlineStr">
        <is>
          <t>FLD MED TECH</t>
        </is>
      </c>
      <c r="J568" s="639" t="inlineStr">
        <is>
          <t>HM2</t>
        </is>
      </c>
      <c r="K568" s="640" t="inlineStr">
        <is>
          <t>L03A</t>
        </is>
      </c>
      <c r="L568" s="639" t="inlineStr">
        <is>
          <t>L03A</t>
        </is>
      </c>
      <c r="M568" s="639" t="inlineStr">
        <is>
          <t>N</t>
        </is>
      </c>
      <c r="N568" s="639" t="inlineStr">
        <is>
          <t>E</t>
        </is>
      </c>
      <c r="O568" s="639" t="inlineStr">
        <is>
          <t>A</t>
        </is>
      </c>
      <c r="P568" s="639" t="inlineStr">
        <is>
          <t>A</t>
        </is>
      </c>
      <c r="Q568" s="641" t="n"/>
      <c r="R568" s="639" t="inlineStr">
        <is>
          <t>U</t>
        </is>
      </c>
      <c r="S568" s="639" t="inlineStr">
        <is>
          <t>C</t>
        </is>
      </c>
      <c r="T568" s="641" t="n"/>
      <c r="U568" s="1763" t="n">
        <v>0</v>
      </c>
      <c r="V568" s="1763" t="n">
        <v>0</v>
      </c>
      <c r="W568" s="1763" t="n">
        <v>0</v>
      </c>
      <c r="X568" s="1763" t="n">
        <v>0</v>
      </c>
      <c r="Y568" s="1763" t="n">
        <v>0</v>
      </c>
      <c r="Z568" s="1763" t="n">
        <v>0</v>
      </c>
      <c r="AA568" s="1763" t="n">
        <v>1</v>
      </c>
      <c r="AB568" s="1763" t="n">
        <v>0</v>
      </c>
      <c r="AC568" s="1763" t="n">
        <v>0</v>
      </c>
      <c r="AD568" s="1763" t="n">
        <v>0</v>
      </c>
      <c r="AE568" s="1763" t="n">
        <v>0</v>
      </c>
      <c r="AF568" s="1763" t="n">
        <v>0</v>
      </c>
      <c r="AG568" s="1763" t="n">
        <v>0</v>
      </c>
      <c r="AH568" s="1763" t="n">
        <v>0</v>
      </c>
      <c r="AI568" s="1763" t="n">
        <v>0</v>
      </c>
      <c r="AJ568" s="1763" t="n">
        <v>0</v>
      </c>
      <c r="AK568" s="1763" t="n">
        <v>0</v>
      </c>
      <c r="AL568" s="1763" t="n">
        <v>0</v>
      </c>
      <c r="AM568" s="1763" t="n">
        <v>0</v>
      </c>
      <c r="AN568" s="641" t="n"/>
      <c r="AO568" s="641" t="n"/>
      <c r="AP568" s="639" t="inlineStr">
        <is>
          <t>1</t>
        </is>
      </c>
      <c r="AQ568" s="639" t="inlineStr">
        <is>
          <t>A-M510</t>
        </is>
      </c>
      <c r="AR568" s="639" t="inlineStr">
        <is>
          <t>1CU</t>
        </is>
      </c>
      <c r="AS568" s="641" t="n"/>
      <c r="AT568" s="646" t="n"/>
    </row>
    <row r="569" ht="12.75" customHeight="1" s="667">
      <c r="B569" s="635" t="n"/>
      <c r="C569" s="636" t="inlineStr">
        <is>
          <t>61073c</t>
        </is>
      </c>
      <c r="D569" s="637" t="n">
        <v>61073</v>
      </c>
      <c r="E569" s="637">
        <f>IF(D569="","",IFERROR(VLOOKUP(D569,CCN_Library!$A$4:$B$13,2,FALSE),"NOT IN LIBRARY"))</f>
        <v/>
      </c>
      <c r="F569" s="638">
        <f>LEFT(H569,6)</f>
        <v/>
      </c>
      <c r="G569" s="639" t="inlineStr">
        <is>
          <t>E</t>
        </is>
      </c>
      <c r="H569" s="639" t="inlineStr">
        <is>
          <t>M2826200659</t>
        </is>
      </c>
      <c r="I569" s="639" t="inlineStr">
        <is>
          <t>FLD MED TECH</t>
        </is>
      </c>
      <c r="J569" s="639" t="inlineStr">
        <is>
          <t>HM2</t>
        </is>
      </c>
      <c r="K569" s="640" t="inlineStr">
        <is>
          <t>L03A</t>
        </is>
      </c>
      <c r="L569" s="639" t="inlineStr">
        <is>
          <t>L03A</t>
        </is>
      </c>
      <c r="M569" s="639" t="inlineStr">
        <is>
          <t>N</t>
        </is>
      </c>
      <c r="N569" s="639" t="inlineStr">
        <is>
          <t>E</t>
        </is>
      </c>
      <c r="O569" s="639" t="inlineStr">
        <is>
          <t>A</t>
        </is>
      </c>
      <c r="P569" s="639" t="inlineStr">
        <is>
          <t>A</t>
        </is>
      </c>
      <c r="Q569" s="641" t="n"/>
      <c r="R569" s="639" t="inlineStr">
        <is>
          <t>U</t>
        </is>
      </c>
      <c r="S569" s="639" t="inlineStr">
        <is>
          <t>C</t>
        </is>
      </c>
      <c r="T569" s="641" t="n"/>
      <c r="U569" s="1763" t="n">
        <v>0</v>
      </c>
      <c r="V569" s="1763" t="n">
        <v>0</v>
      </c>
      <c r="W569" s="1763" t="n">
        <v>0</v>
      </c>
      <c r="X569" s="1763" t="n">
        <v>0</v>
      </c>
      <c r="Y569" s="1763" t="n">
        <v>0</v>
      </c>
      <c r="Z569" s="1763" t="n">
        <v>0</v>
      </c>
      <c r="AA569" s="1763" t="n">
        <v>1</v>
      </c>
      <c r="AB569" s="1763" t="n">
        <v>0</v>
      </c>
      <c r="AC569" s="1763" t="n">
        <v>0</v>
      </c>
      <c r="AD569" s="1763" t="n">
        <v>0</v>
      </c>
      <c r="AE569" s="1763" t="n">
        <v>0</v>
      </c>
      <c r="AF569" s="1763" t="n">
        <v>0</v>
      </c>
      <c r="AG569" s="1763" t="n">
        <v>0</v>
      </c>
      <c r="AH569" s="1763" t="n">
        <v>0</v>
      </c>
      <c r="AI569" s="1763" t="n">
        <v>0</v>
      </c>
      <c r="AJ569" s="1763" t="n">
        <v>0</v>
      </c>
      <c r="AK569" s="1763" t="n">
        <v>0</v>
      </c>
      <c r="AL569" s="1763" t="n">
        <v>0</v>
      </c>
      <c r="AM569" s="1763" t="n">
        <v>0</v>
      </c>
      <c r="AN569" s="641" t="n"/>
      <c r="AO569" s="641" t="n"/>
      <c r="AP569" s="639" t="inlineStr">
        <is>
          <t>1</t>
        </is>
      </c>
      <c r="AQ569" s="639" t="inlineStr">
        <is>
          <t>A-M510</t>
        </is>
      </c>
      <c r="AR569" s="639" t="inlineStr">
        <is>
          <t>1CU</t>
        </is>
      </c>
      <c r="AS569" s="641" t="n"/>
      <c r="AT569" s="643" t="n"/>
    </row>
    <row r="570" ht="12.75" customHeight="1" s="667">
      <c r="B570" s="635" t="n"/>
      <c r="C570" s="636" t="inlineStr">
        <is>
          <t>61073c</t>
        </is>
      </c>
      <c r="D570" s="637" t="n">
        <v>61073</v>
      </c>
      <c r="E570" s="637">
        <f>IF(D570="","",IFERROR(VLOOKUP(D570,CCN_Library!$A$4:$B$13,2,FALSE),"NOT IN LIBRARY"))</f>
        <v/>
      </c>
      <c r="F570" s="638">
        <f>LEFT(H570,6)</f>
        <v/>
      </c>
      <c r="G570" s="639" t="inlineStr">
        <is>
          <t>E</t>
        </is>
      </c>
      <c r="H570" s="639" t="inlineStr">
        <is>
          <t>M2826200660</t>
        </is>
      </c>
      <c r="I570" s="639" t="inlineStr">
        <is>
          <t>FLD MED TECH</t>
        </is>
      </c>
      <c r="J570" s="639" t="inlineStr">
        <is>
          <t>HM2</t>
        </is>
      </c>
      <c r="K570" s="640" t="inlineStr">
        <is>
          <t>L03A</t>
        </is>
      </c>
      <c r="L570" s="639" t="inlineStr">
        <is>
          <t>L03A</t>
        </is>
      </c>
      <c r="M570" s="639" t="inlineStr">
        <is>
          <t>N</t>
        </is>
      </c>
      <c r="N570" s="639" t="inlineStr">
        <is>
          <t>E</t>
        </is>
      </c>
      <c r="O570" s="639" t="inlineStr">
        <is>
          <t>A</t>
        </is>
      </c>
      <c r="P570" s="639" t="inlineStr">
        <is>
          <t>A</t>
        </is>
      </c>
      <c r="Q570" s="641" t="n"/>
      <c r="R570" s="639" t="inlineStr">
        <is>
          <t>U</t>
        </is>
      </c>
      <c r="S570" s="639" t="inlineStr">
        <is>
          <t>C</t>
        </is>
      </c>
      <c r="T570" s="641" t="n"/>
      <c r="U570" s="1763" t="n">
        <v>0</v>
      </c>
      <c r="V570" s="1763" t="n">
        <v>0</v>
      </c>
      <c r="W570" s="1763" t="n">
        <v>0</v>
      </c>
      <c r="X570" s="1763" t="n">
        <v>0</v>
      </c>
      <c r="Y570" s="1763" t="n">
        <v>0</v>
      </c>
      <c r="Z570" s="1763" t="n">
        <v>0</v>
      </c>
      <c r="AA570" s="1763" t="n">
        <v>1</v>
      </c>
      <c r="AB570" s="1763" t="n">
        <v>0</v>
      </c>
      <c r="AC570" s="1763" t="n">
        <v>0</v>
      </c>
      <c r="AD570" s="1763" t="n">
        <v>0</v>
      </c>
      <c r="AE570" s="1763" t="n">
        <v>0</v>
      </c>
      <c r="AF570" s="1763" t="n">
        <v>0</v>
      </c>
      <c r="AG570" s="1763" t="n">
        <v>0</v>
      </c>
      <c r="AH570" s="1763" t="n">
        <v>0</v>
      </c>
      <c r="AI570" s="1763" t="n">
        <v>0</v>
      </c>
      <c r="AJ570" s="1763" t="n">
        <v>0</v>
      </c>
      <c r="AK570" s="1763" t="n">
        <v>0</v>
      </c>
      <c r="AL570" s="1763" t="n">
        <v>0</v>
      </c>
      <c r="AM570" s="1763" t="n">
        <v>0</v>
      </c>
      <c r="AN570" s="641" t="n"/>
      <c r="AO570" s="641" t="n"/>
      <c r="AP570" s="639" t="inlineStr">
        <is>
          <t>1</t>
        </is>
      </c>
      <c r="AQ570" s="639" t="inlineStr">
        <is>
          <t>A-M510</t>
        </is>
      </c>
      <c r="AR570" s="639" t="inlineStr">
        <is>
          <t>1CU</t>
        </is>
      </c>
      <c r="AS570" s="641" t="n"/>
      <c r="AT570" s="643" t="n"/>
    </row>
    <row r="571" ht="12.75" customHeight="1" s="667">
      <c r="B571" s="635" t="n"/>
      <c r="C571" s="636" t="inlineStr">
        <is>
          <t>61073c</t>
        </is>
      </c>
      <c r="D571" s="637" t="n">
        <v>61073</v>
      </c>
      <c r="E571" s="637">
        <f>IF(D571="","",IFERROR(VLOOKUP(D571,CCN_Library!$A$4:$B$13,2,FALSE),"NOT IN LIBRARY"))</f>
        <v/>
      </c>
      <c r="F571" s="638">
        <f>LEFT(H571,6)</f>
        <v/>
      </c>
      <c r="G571" s="639" t="inlineStr">
        <is>
          <t>E</t>
        </is>
      </c>
      <c r="H571" s="639" t="inlineStr">
        <is>
          <t>M2826200481</t>
        </is>
      </c>
      <c r="I571" s="639" t="inlineStr">
        <is>
          <t>FLD MED TECH</t>
        </is>
      </c>
      <c r="J571" s="639" t="inlineStr">
        <is>
          <t>HM3</t>
        </is>
      </c>
      <c r="K571" s="640" t="inlineStr">
        <is>
          <t>L03A</t>
        </is>
      </c>
      <c r="L571" s="639" t="inlineStr">
        <is>
          <t>L03A</t>
        </is>
      </c>
      <c r="M571" s="639" t="inlineStr">
        <is>
          <t>N</t>
        </is>
      </c>
      <c r="N571" s="639" t="inlineStr">
        <is>
          <t>E</t>
        </is>
      </c>
      <c r="O571" s="639" t="inlineStr">
        <is>
          <t>A</t>
        </is>
      </c>
      <c r="P571" s="639" t="inlineStr">
        <is>
          <t>A</t>
        </is>
      </c>
      <c r="Q571" s="641" t="n"/>
      <c r="R571" s="639" t="inlineStr">
        <is>
          <t>U</t>
        </is>
      </c>
      <c r="S571" s="639" t="inlineStr">
        <is>
          <t>C</t>
        </is>
      </c>
      <c r="T571" s="641" t="n"/>
      <c r="U571" s="1763" t="n">
        <v>0</v>
      </c>
      <c r="V571" s="1763" t="n">
        <v>0</v>
      </c>
      <c r="W571" s="1763" t="n">
        <v>0</v>
      </c>
      <c r="X571" s="1763" t="n">
        <v>0</v>
      </c>
      <c r="Y571" s="1763" t="n">
        <v>0</v>
      </c>
      <c r="Z571" s="1763" t="n">
        <v>0</v>
      </c>
      <c r="AA571" s="1763" t="n">
        <v>1</v>
      </c>
      <c r="AB571" s="1763" t="n">
        <v>0</v>
      </c>
      <c r="AC571" s="1763" t="n">
        <v>0</v>
      </c>
      <c r="AD571" s="1763" t="n">
        <v>0</v>
      </c>
      <c r="AE571" s="1763" t="n">
        <v>0</v>
      </c>
      <c r="AF571" s="1763" t="n">
        <v>0</v>
      </c>
      <c r="AG571" s="1763" t="n">
        <v>0</v>
      </c>
      <c r="AH571" s="1763" t="n">
        <v>0</v>
      </c>
      <c r="AI571" s="1763" t="n">
        <v>0</v>
      </c>
      <c r="AJ571" s="1763" t="n">
        <v>0</v>
      </c>
      <c r="AK571" s="1763" t="n">
        <v>0</v>
      </c>
      <c r="AL571" s="1763" t="n">
        <v>0</v>
      </c>
      <c r="AM571" s="1763" t="n">
        <v>0</v>
      </c>
      <c r="AN571" s="641" t="n"/>
      <c r="AO571" s="641" t="n"/>
      <c r="AP571" s="639" t="inlineStr">
        <is>
          <t>1</t>
        </is>
      </c>
      <c r="AQ571" s="639" t="inlineStr">
        <is>
          <t>A-M510</t>
        </is>
      </c>
      <c r="AR571" s="639" t="inlineStr">
        <is>
          <t>1CU</t>
        </is>
      </c>
      <c r="AS571" s="641" t="n"/>
      <c r="AT571" s="643" t="n"/>
    </row>
    <row r="572" ht="12.75" customHeight="1" s="667">
      <c r="B572" s="644" t="n"/>
      <c r="C572" s="636" t="inlineStr">
        <is>
          <t>61073c</t>
        </is>
      </c>
      <c r="D572" s="645" t="n">
        <v>61073</v>
      </c>
      <c r="E572" s="637">
        <f>IF(D572="","",IFERROR(VLOOKUP(D572,CCN_Library!$A$4:$B$13,2,FALSE),"NOT IN LIBRARY"))</f>
        <v/>
      </c>
      <c r="F572" s="638">
        <f>LEFT(H572,6)</f>
        <v/>
      </c>
      <c r="G572" s="639" t="inlineStr">
        <is>
          <t>E</t>
        </is>
      </c>
      <c r="H572" s="639" t="inlineStr">
        <is>
          <t>M2826200482</t>
        </is>
      </c>
      <c r="I572" s="639" t="inlineStr">
        <is>
          <t>FLD MED TECH</t>
        </is>
      </c>
      <c r="J572" s="639" t="inlineStr">
        <is>
          <t>HM3</t>
        </is>
      </c>
      <c r="K572" s="640" t="inlineStr">
        <is>
          <t>L03A</t>
        </is>
      </c>
      <c r="L572" s="639" t="inlineStr">
        <is>
          <t>L03A</t>
        </is>
      </c>
      <c r="M572" s="639" t="inlineStr">
        <is>
          <t>N</t>
        </is>
      </c>
      <c r="N572" s="639" t="inlineStr">
        <is>
          <t>E</t>
        </is>
      </c>
      <c r="O572" s="639" t="inlineStr">
        <is>
          <t>A</t>
        </is>
      </c>
      <c r="P572" s="639" t="inlineStr">
        <is>
          <t>A</t>
        </is>
      </c>
      <c r="Q572" s="641" t="n"/>
      <c r="R572" s="639" t="inlineStr">
        <is>
          <t>U</t>
        </is>
      </c>
      <c r="S572" s="639" t="inlineStr">
        <is>
          <t>C</t>
        </is>
      </c>
      <c r="T572" s="641" t="n"/>
      <c r="U572" s="1763" t="n">
        <v>0</v>
      </c>
      <c r="V572" s="1763" t="n">
        <v>0</v>
      </c>
      <c r="W572" s="1763" t="n">
        <v>0</v>
      </c>
      <c r="X572" s="1763" t="n">
        <v>0</v>
      </c>
      <c r="Y572" s="1763" t="n">
        <v>0</v>
      </c>
      <c r="Z572" s="1763" t="n">
        <v>0</v>
      </c>
      <c r="AA572" s="1763" t="n">
        <v>1</v>
      </c>
      <c r="AB572" s="1763" t="n">
        <v>0</v>
      </c>
      <c r="AC572" s="1763" t="n">
        <v>0</v>
      </c>
      <c r="AD572" s="1763" t="n">
        <v>0</v>
      </c>
      <c r="AE572" s="1763" t="n">
        <v>0</v>
      </c>
      <c r="AF572" s="1763" t="n">
        <v>0</v>
      </c>
      <c r="AG572" s="1763" t="n">
        <v>0</v>
      </c>
      <c r="AH572" s="1763" t="n">
        <v>0</v>
      </c>
      <c r="AI572" s="1763" t="n">
        <v>0</v>
      </c>
      <c r="AJ572" s="1763" t="n">
        <v>0</v>
      </c>
      <c r="AK572" s="1763" t="n">
        <v>0</v>
      </c>
      <c r="AL572" s="1763" t="n">
        <v>0</v>
      </c>
      <c r="AM572" s="1763" t="n">
        <v>0</v>
      </c>
      <c r="AN572" s="641" t="n"/>
      <c r="AO572" s="641" t="n"/>
      <c r="AP572" s="639" t="inlineStr">
        <is>
          <t>1</t>
        </is>
      </c>
      <c r="AQ572" s="639" t="inlineStr">
        <is>
          <t>A-M510</t>
        </is>
      </c>
      <c r="AR572" s="639" t="inlineStr">
        <is>
          <t>1CU</t>
        </is>
      </c>
      <c r="AS572" s="641" t="n"/>
      <c r="AT572" s="646" t="n"/>
    </row>
    <row r="573" ht="12.75" customHeight="1" s="667">
      <c r="B573" s="635" t="n"/>
      <c r="C573" s="636" t="inlineStr">
        <is>
          <t>61073c</t>
        </is>
      </c>
      <c r="D573" s="637" t="n">
        <v>61073</v>
      </c>
      <c r="E573" s="637">
        <f>IF(D573="","",IFERROR(VLOOKUP(D573,CCN_Library!$A$4:$B$13,2,FALSE),"NOT IN LIBRARY"))</f>
        <v/>
      </c>
      <c r="F573" s="638">
        <f>LEFT(H573,6)</f>
        <v/>
      </c>
      <c r="G573" s="639" t="inlineStr">
        <is>
          <t>E</t>
        </is>
      </c>
      <c r="H573" s="639" t="inlineStr">
        <is>
          <t>M2826200483</t>
        </is>
      </c>
      <c r="I573" s="639" t="inlineStr">
        <is>
          <t>FLD MED TECH</t>
        </is>
      </c>
      <c r="J573" s="639" t="inlineStr">
        <is>
          <t>HM3</t>
        </is>
      </c>
      <c r="K573" s="640" t="inlineStr">
        <is>
          <t>L03A</t>
        </is>
      </c>
      <c r="L573" s="639" t="inlineStr">
        <is>
          <t>L03A</t>
        </is>
      </c>
      <c r="M573" s="639" t="inlineStr">
        <is>
          <t>N</t>
        </is>
      </c>
      <c r="N573" s="639" t="inlineStr">
        <is>
          <t>E</t>
        </is>
      </c>
      <c r="O573" s="639" t="inlineStr">
        <is>
          <t>A</t>
        </is>
      </c>
      <c r="P573" s="639" t="inlineStr">
        <is>
          <t>A</t>
        </is>
      </c>
      <c r="Q573" s="641" t="n"/>
      <c r="R573" s="639" t="inlineStr">
        <is>
          <t>U</t>
        </is>
      </c>
      <c r="S573" s="639" t="inlineStr">
        <is>
          <t>C</t>
        </is>
      </c>
      <c r="T573" s="641" t="n"/>
      <c r="U573" s="1763" t="n">
        <v>0</v>
      </c>
      <c r="V573" s="1763" t="n">
        <v>0</v>
      </c>
      <c r="W573" s="1763" t="n">
        <v>0</v>
      </c>
      <c r="X573" s="1763" t="n">
        <v>0</v>
      </c>
      <c r="Y573" s="1763" t="n">
        <v>0</v>
      </c>
      <c r="Z573" s="1763" t="n">
        <v>0</v>
      </c>
      <c r="AA573" s="1763" t="n">
        <v>1</v>
      </c>
      <c r="AB573" s="1763" t="n">
        <v>0</v>
      </c>
      <c r="AC573" s="1763" t="n">
        <v>0</v>
      </c>
      <c r="AD573" s="1763" t="n">
        <v>0</v>
      </c>
      <c r="AE573" s="1763" t="n">
        <v>0</v>
      </c>
      <c r="AF573" s="1763" t="n">
        <v>0</v>
      </c>
      <c r="AG573" s="1763" t="n">
        <v>0</v>
      </c>
      <c r="AH573" s="1763" t="n">
        <v>0</v>
      </c>
      <c r="AI573" s="1763" t="n">
        <v>0</v>
      </c>
      <c r="AJ573" s="1763" t="n">
        <v>0</v>
      </c>
      <c r="AK573" s="1763" t="n">
        <v>0</v>
      </c>
      <c r="AL573" s="1763" t="n">
        <v>0</v>
      </c>
      <c r="AM573" s="1763" t="n">
        <v>0</v>
      </c>
      <c r="AN573" s="641" t="n"/>
      <c r="AO573" s="641" t="n"/>
      <c r="AP573" s="639" t="inlineStr">
        <is>
          <t>1</t>
        </is>
      </c>
      <c r="AQ573" s="639" t="inlineStr">
        <is>
          <t>A-M510</t>
        </is>
      </c>
      <c r="AR573" s="639" t="inlineStr">
        <is>
          <t>1CU</t>
        </is>
      </c>
      <c r="AS573" s="641" t="n"/>
      <c r="AT573" s="643" t="n"/>
    </row>
    <row r="574" ht="12.75" customHeight="1" s="667">
      <c r="B574" s="644" t="n"/>
      <c r="C574" s="636" t="inlineStr">
        <is>
          <t>61073o</t>
        </is>
      </c>
      <c r="D574" s="645" t="n">
        <v>61073</v>
      </c>
      <c r="E574" s="645" t="n"/>
      <c r="F574" s="647">
        <f>LEFT(H574,6)</f>
        <v/>
      </c>
      <c r="G574" s="648" t="inlineStr">
        <is>
          <t>D</t>
        </is>
      </c>
      <c r="H574" s="648" t="inlineStr">
        <is>
          <t>M2826200484</t>
        </is>
      </c>
      <c r="I574" s="648" t="inlineStr">
        <is>
          <t>COLLECTING/EVAC SECTION (A)</t>
        </is>
      </c>
      <c r="J574" s="649" t="n"/>
      <c r="K574" s="649" t="n"/>
      <c r="L574" s="649" t="n"/>
      <c r="M574" s="649" t="n"/>
      <c r="N574" s="649" t="n"/>
      <c r="O574" s="649" t="n"/>
      <c r="P574" s="649" t="n"/>
      <c r="Q574" s="649" t="n"/>
      <c r="R574" s="649" t="n"/>
      <c r="S574" s="649" t="n"/>
      <c r="T574" s="649" t="n"/>
      <c r="U574" s="1764" t="n">
        <v>0</v>
      </c>
      <c r="V574" s="1764" t="n">
        <v>0</v>
      </c>
      <c r="W574" s="1764" t="n">
        <v>0</v>
      </c>
      <c r="X574" s="1764" t="n">
        <v>0</v>
      </c>
      <c r="Y574" s="1764" t="n">
        <v>0</v>
      </c>
      <c r="Z574" s="1764" t="n">
        <v>0</v>
      </c>
      <c r="AA574" s="1764" t="n">
        <v>0</v>
      </c>
      <c r="AB574" s="1764" t="n">
        <v>0</v>
      </c>
      <c r="AC574" s="1764" t="n">
        <v>0</v>
      </c>
      <c r="AD574" s="1764" t="n">
        <v>0</v>
      </c>
      <c r="AE574" s="1764" t="n">
        <v>0</v>
      </c>
      <c r="AF574" s="1764" t="n">
        <v>0</v>
      </c>
      <c r="AG574" s="1764" t="n">
        <v>0</v>
      </c>
      <c r="AH574" s="1764" t="n">
        <v>0</v>
      </c>
      <c r="AI574" s="1764" t="n">
        <v>0</v>
      </c>
      <c r="AJ574" s="1764" t="n">
        <v>0</v>
      </c>
      <c r="AK574" s="1764" t="n">
        <v>0</v>
      </c>
      <c r="AL574" s="1764" t="n">
        <v>0</v>
      </c>
      <c r="AM574" s="1764" t="n">
        <v>0</v>
      </c>
      <c r="AN574" s="649" t="n"/>
      <c r="AO574" s="649" t="n"/>
      <c r="AP574" s="649" t="n"/>
      <c r="AQ574" s="649" t="n"/>
      <c r="AR574" s="649" t="n"/>
      <c r="AS574" s="649" t="n"/>
      <c r="AT574" s="646" t="n"/>
    </row>
    <row r="575" ht="12.75" customHeight="1" s="667">
      <c r="B575" s="635" t="n"/>
      <c r="C575" s="636" t="inlineStr">
        <is>
          <t>61073o</t>
        </is>
      </c>
      <c r="D575" s="637" t="n">
        <v>61073</v>
      </c>
      <c r="E575" s="637">
        <f>IF(D575="","",IFERROR(VLOOKUP(D575,CCN_Library!$A$4:$B$13,2,FALSE),"NOT IN LIBRARY"))</f>
        <v/>
      </c>
      <c r="F575" s="638">
        <f>LEFT(H575,6)</f>
        <v/>
      </c>
      <c r="G575" s="639" t="inlineStr">
        <is>
          <t>E</t>
        </is>
      </c>
      <c r="H575" s="639" t="inlineStr">
        <is>
          <t>M2826200661</t>
        </is>
      </c>
      <c r="I575" s="639" t="inlineStr">
        <is>
          <t>EMERG-TRAUMA NRS</t>
        </is>
      </c>
      <c r="J575" s="639" t="inlineStr">
        <is>
          <t>LT</t>
        </is>
      </c>
      <c r="K575" s="640" t="inlineStr">
        <is>
          <t>2900</t>
        </is>
      </c>
      <c r="L575" s="639" t="inlineStr">
        <is>
          <t>2900</t>
        </is>
      </c>
      <c r="M575" s="639" t="inlineStr">
        <is>
          <t>N</t>
        </is>
      </c>
      <c r="N575" s="639" t="inlineStr">
        <is>
          <t>O</t>
        </is>
      </c>
      <c r="O575" s="639" t="inlineStr">
        <is>
          <t>A</t>
        </is>
      </c>
      <c r="P575" s="639" t="inlineStr">
        <is>
          <t>A</t>
        </is>
      </c>
      <c r="Q575" s="641" t="n"/>
      <c r="R575" s="639" t="inlineStr">
        <is>
          <t>U</t>
        </is>
      </c>
      <c r="S575" s="639" t="inlineStr">
        <is>
          <t>P</t>
        </is>
      </c>
      <c r="T575" s="641" t="n"/>
      <c r="U575" s="1763" t="n">
        <v>0</v>
      </c>
      <c r="V575" s="1763" t="n">
        <v>0</v>
      </c>
      <c r="W575" s="1763" t="n">
        <v>0</v>
      </c>
      <c r="X575" s="1763" t="n">
        <v>0</v>
      </c>
      <c r="Y575" s="1763" t="n">
        <v>0</v>
      </c>
      <c r="Z575" s="1763" t="n">
        <v>1</v>
      </c>
      <c r="AA575" s="1763" t="n">
        <v>0</v>
      </c>
      <c r="AB575" s="1763" t="n">
        <v>0</v>
      </c>
      <c r="AC575" s="1763" t="n">
        <v>0</v>
      </c>
      <c r="AD575" s="1763" t="n">
        <v>0</v>
      </c>
      <c r="AE575" s="1763" t="n">
        <v>0</v>
      </c>
      <c r="AF575" s="1763" t="n">
        <v>0</v>
      </c>
      <c r="AG575" s="1763" t="n">
        <v>0</v>
      </c>
      <c r="AH575" s="1763" t="n">
        <v>0</v>
      </c>
      <c r="AI575" s="1763" t="n">
        <v>0</v>
      </c>
      <c r="AJ575" s="1763" t="n">
        <v>0</v>
      </c>
      <c r="AK575" s="1763" t="n">
        <v>0</v>
      </c>
      <c r="AL575" s="1763" t="n">
        <v>0</v>
      </c>
      <c r="AM575" s="1763" t="n">
        <v>0</v>
      </c>
      <c r="AN575" s="641" t="n"/>
      <c r="AO575" s="641" t="n"/>
      <c r="AP575" s="639" t="inlineStr">
        <is>
          <t>1</t>
        </is>
      </c>
      <c r="AQ575" s="639" t="inlineStr">
        <is>
          <t>A-M510</t>
        </is>
      </c>
      <c r="AR575" s="639" t="inlineStr">
        <is>
          <t>1CU</t>
        </is>
      </c>
      <c r="AS575" s="641" t="n"/>
      <c r="AT575" s="643" t="n"/>
    </row>
    <row r="576" ht="12.75" customHeight="1" s="667">
      <c r="B576" s="635" t="n"/>
      <c r="C576" s="636" t="inlineStr">
        <is>
          <t>61073o</t>
        </is>
      </c>
      <c r="D576" s="637" t="n">
        <v>61073</v>
      </c>
      <c r="E576" s="637">
        <f>IF(D576="","",IFERROR(VLOOKUP(D576,CCN_Library!$A$4:$B$13,2,FALSE),"NOT IN LIBRARY"))</f>
        <v/>
      </c>
      <c r="F576" s="638">
        <f>LEFT(H576,6)</f>
        <v/>
      </c>
      <c r="G576" s="639" t="inlineStr">
        <is>
          <t>E</t>
        </is>
      </c>
      <c r="H576" s="639" t="inlineStr">
        <is>
          <t>M2826200486</t>
        </is>
      </c>
      <c r="I576" s="639" t="inlineStr">
        <is>
          <t>FLD MED TECH</t>
        </is>
      </c>
      <c r="J576" s="639" t="inlineStr">
        <is>
          <t>HM1</t>
        </is>
      </c>
      <c r="K576" s="640" t="inlineStr">
        <is>
          <t>L03A</t>
        </is>
      </c>
      <c r="L576" s="639" t="inlineStr">
        <is>
          <t>L03A</t>
        </is>
      </c>
      <c r="M576" s="639" t="inlineStr">
        <is>
          <t>N</t>
        </is>
      </c>
      <c r="N576" s="639" t="inlineStr">
        <is>
          <t>E</t>
        </is>
      </c>
      <c r="O576" s="639" t="inlineStr">
        <is>
          <t>A</t>
        </is>
      </c>
      <c r="P576" s="639" t="inlineStr">
        <is>
          <t>A</t>
        </is>
      </c>
      <c r="Q576" s="641" t="n"/>
      <c r="R576" s="639" t="inlineStr">
        <is>
          <t>U</t>
        </is>
      </c>
      <c r="S576" s="639" t="inlineStr">
        <is>
          <t>P</t>
        </is>
      </c>
      <c r="T576" s="641" t="n"/>
      <c r="U576" s="1763" t="n">
        <v>0</v>
      </c>
      <c r="V576" s="1763" t="n">
        <v>0</v>
      </c>
      <c r="W576" s="1763" t="n">
        <v>0</v>
      </c>
      <c r="X576" s="1763" t="n">
        <v>0</v>
      </c>
      <c r="Y576" s="1763" t="n">
        <v>0</v>
      </c>
      <c r="Z576" s="1763" t="n">
        <v>0</v>
      </c>
      <c r="AA576" s="1763" t="n">
        <v>1</v>
      </c>
      <c r="AB576" s="1763" t="n">
        <v>0</v>
      </c>
      <c r="AC576" s="1763" t="n">
        <v>0</v>
      </c>
      <c r="AD576" s="1763" t="n">
        <v>0</v>
      </c>
      <c r="AE576" s="1763" t="n">
        <v>0</v>
      </c>
      <c r="AF576" s="1763" t="n">
        <v>0</v>
      </c>
      <c r="AG576" s="1763" t="n">
        <v>0</v>
      </c>
      <c r="AH576" s="1763" t="n">
        <v>0</v>
      </c>
      <c r="AI576" s="1763" t="n">
        <v>0</v>
      </c>
      <c r="AJ576" s="1763" t="n">
        <v>0</v>
      </c>
      <c r="AK576" s="1763" t="n">
        <v>0</v>
      </c>
      <c r="AL576" s="1763" t="n">
        <v>0</v>
      </c>
      <c r="AM576" s="1763" t="n">
        <v>0</v>
      </c>
      <c r="AN576" s="641" t="n"/>
      <c r="AO576" s="641" t="n"/>
      <c r="AP576" s="639" t="inlineStr">
        <is>
          <t>1</t>
        </is>
      </c>
      <c r="AQ576" s="639" t="inlineStr">
        <is>
          <t>A-M510</t>
        </is>
      </c>
      <c r="AR576" s="639" t="inlineStr">
        <is>
          <t>1CU</t>
        </is>
      </c>
      <c r="AS576" s="641" t="n"/>
      <c r="AT576" s="643" t="n"/>
    </row>
    <row r="577" ht="12.75" customHeight="1" s="667">
      <c r="B577" s="635" t="n"/>
      <c r="C577" s="636" t="inlineStr">
        <is>
          <t>61073c</t>
        </is>
      </c>
      <c r="D577" s="637" t="n">
        <v>61073</v>
      </c>
      <c r="E577" s="637">
        <f>IF(D577="","",IFERROR(VLOOKUP(D577,CCN_Library!$A$4:$B$13,2,FALSE),"NOT IN LIBRARY"))</f>
        <v/>
      </c>
      <c r="F577" s="638">
        <f>LEFT(H577,6)</f>
        <v/>
      </c>
      <c r="G577" s="639" t="inlineStr">
        <is>
          <t>E</t>
        </is>
      </c>
      <c r="H577" s="639" t="inlineStr">
        <is>
          <t>M2826200487</t>
        </is>
      </c>
      <c r="I577" s="639" t="inlineStr">
        <is>
          <t>FLD MED TECH</t>
        </is>
      </c>
      <c r="J577" s="639" t="inlineStr">
        <is>
          <t>HM2</t>
        </is>
      </c>
      <c r="K577" s="640" t="inlineStr">
        <is>
          <t>L03A</t>
        </is>
      </c>
      <c r="L577" s="639" t="inlineStr">
        <is>
          <t>L03A</t>
        </is>
      </c>
      <c r="M577" s="639" t="inlineStr">
        <is>
          <t>N</t>
        </is>
      </c>
      <c r="N577" s="639" t="inlineStr">
        <is>
          <t>E</t>
        </is>
      </c>
      <c r="O577" s="639" t="inlineStr">
        <is>
          <t>A</t>
        </is>
      </c>
      <c r="P577" s="639" t="inlineStr">
        <is>
          <t>A</t>
        </is>
      </c>
      <c r="Q577" s="641" t="n"/>
      <c r="R577" s="639" t="inlineStr">
        <is>
          <t>U</t>
        </is>
      </c>
      <c r="S577" s="639" t="inlineStr">
        <is>
          <t>C</t>
        </is>
      </c>
      <c r="T577" s="641" t="n"/>
      <c r="U577" s="1763" t="n">
        <v>0</v>
      </c>
      <c r="V577" s="1763" t="n">
        <v>0</v>
      </c>
      <c r="W577" s="1763" t="n">
        <v>0</v>
      </c>
      <c r="X577" s="1763" t="n">
        <v>0</v>
      </c>
      <c r="Y577" s="1763" t="n">
        <v>0</v>
      </c>
      <c r="Z577" s="1763" t="n">
        <v>0</v>
      </c>
      <c r="AA577" s="1763" t="n">
        <v>1</v>
      </c>
      <c r="AB577" s="1763" t="n">
        <v>0</v>
      </c>
      <c r="AC577" s="1763" t="n">
        <v>0</v>
      </c>
      <c r="AD577" s="1763" t="n">
        <v>0</v>
      </c>
      <c r="AE577" s="1763" t="n">
        <v>0</v>
      </c>
      <c r="AF577" s="1763" t="n">
        <v>0</v>
      </c>
      <c r="AG577" s="1763" t="n">
        <v>0</v>
      </c>
      <c r="AH577" s="1763" t="n">
        <v>0</v>
      </c>
      <c r="AI577" s="1763" t="n">
        <v>0</v>
      </c>
      <c r="AJ577" s="1763" t="n">
        <v>0</v>
      </c>
      <c r="AK577" s="1763" t="n">
        <v>0</v>
      </c>
      <c r="AL577" s="1763" t="n">
        <v>0</v>
      </c>
      <c r="AM577" s="1763" t="n">
        <v>0</v>
      </c>
      <c r="AN577" s="641" t="n"/>
      <c r="AO577" s="641" t="n"/>
      <c r="AP577" s="639" t="inlineStr">
        <is>
          <t>1</t>
        </is>
      </c>
      <c r="AQ577" s="639" t="inlineStr">
        <is>
          <t>A-M510</t>
        </is>
      </c>
      <c r="AR577" s="639" t="inlineStr">
        <is>
          <t>1CU</t>
        </is>
      </c>
      <c r="AS577" s="641" t="n"/>
      <c r="AT577" s="643" t="n"/>
    </row>
    <row r="578" ht="12.75" customHeight="1" s="667">
      <c r="B578" s="635" t="n"/>
      <c r="C578" s="636" t="inlineStr">
        <is>
          <t>61073c</t>
        </is>
      </c>
      <c r="D578" s="637" t="n">
        <v>61073</v>
      </c>
      <c r="E578" s="637">
        <f>IF(D578="","",IFERROR(VLOOKUP(D578,CCN_Library!$A$4:$B$13,2,FALSE),"NOT IN LIBRARY"))</f>
        <v/>
      </c>
      <c r="F578" s="638">
        <f>LEFT(H578,6)</f>
        <v/>
      </c>
      <c r="G578" s="639" t="inlineStr">
        <is>
          <t>E</t>
        </is>
      </c>
      <c r="H578" s="639" t="inlineStr">
        <is>
          <t>M2826200662</t>
        </is>
      </c>
      <c r="I578" s="639" t="inlineStr">
        <is>
          <t>FLD MED TECH</t>
        </is>
      </c>
      <c r="J578" s="639" t="inlineStr">
        <is>
          <t>HM2</t>
        </is>
      </c>
      <c r="K578" s="640" t="inlineStr">
        <is>
          <t>L03A</t>
        </is>
      </c>
      <c r="L578" s="639" t="inlineStr">
        <is>
          <t>L03A</t>
        </is>
      </c>
      <c r="M578" s="639" t="inlineStr">
        <is>
          <t>N</t>
        </is>
      </c>
      <c r="N578" s="639" t="inlineStr">
        <is>
          <t>E</t>
        </is>
      </c>
      <c r="O578" s="639" t="inlineStr">
        <is>
          <t>A</t>
        </is>
      </c>
      <c r="P578" s="639" t="inlineStr">
        <is>
          <t>A</t>
        </is>
      </c>
      <c r="Q578" s="641" t="n"/>
      <c r="R578" s="639" t="inlineStr">
        <is>
          <t>U</t>
        </is>
      </c>
      <c r="S578" s="639" t="inlineStr">
        <is>
          <t>C</t>
        </is>
      </c>
      <c r="T578" s="641" t="n"/>
      <c r="U578" s="1763" t="n">
        <v>0</v>
      </c>
      <c r="V578" s="1763" t="n">
        <v>0</v>
      </c>
      <c r="W578" s="1763" t="n">
        <v>0</v>
      </c>
      <c r="X578" s="1763" t="n">
        <v>0</v>
      </c>
      <c r="Y578" s="1763" t="n">
        <v>0</v>
      </c>
      <c r="Z578" s="1763" t="n">
        <v>0</v>
      </c>
      <c r="AA578" s="1763" t="n">
        <v>1</v>
      </c>
      <c r="AB578" s="1763" t="n">
        <v>0</v>
      </c>
      <c r="AC578" s="1763" t="n">
        <v>0</v>
      </c>
      <c r="AD578" s="1763" t="n">
        <v>0</v>
      </c>
      <c r="AE578" s="1763" t="n">
        <v>0</v>
      </c>
      <c r="AF578" s="1763" t="n">
        <v>0</v>
      </c>
      <c r="AG578" s="1763" t="n">
        <v>0</v>
      </c>
      <c r="AH578" s="1763" t="n">
        <v>0</v>
      </c>
      <c r="AI578" s="1763" t="n">
        <v>0</v>
      </c>
      <c r="AJ578" s="1763" t="n">
        <v>0</v>
      </c>
      <c r="AK578" s="1763" t="n">
        <v>0</v>
      </c>
      <c r="AL578" s="1763" t="n">
        <v>0</v>
      </c>
      <c r="AM578" s="1763" t="n">
        <v>0</v>
      </c>
      <c r="AN578" s="641" t="n"/>
      <c r="AO578" s="641" t="n"/>
      <c r="AP578" s="639" t="inlineStr">
        <is>
          <t>1</t>
        </is>
      </c>
      <c r="AQ578" s="639" t="inlineStr">
        <is>
          <t>A-M510</t>
        </is>
      </c>
      <c r="AR578" s="639" t="inlineStr">
        <is>
          <t>1CU</t>
        </is>
      </c>
      <c r="AS578" s="641" t="n"/>
      <c r="AT578" s="643" t="n"/>
    </row>
    <row r="579" ht="12.75" customHeight="1" s="667">
      <c r="B579" s="644" t="n"/>
      <c r="C579" s="636" t="inlineStr">
        <is>
          <t>61073c</t>
        </is>
      </c>
      <c r="D579" s="645" t="n">
        <v>61073</v>
      </c>
      <c r="E579" s="637">
        <f>IF(D579="","",IFERROR(VLOOKUP(D579,CCN_Library!$A$4:$B$13,2,FALSE),"NOT IN LIBRARY"))</f>
        <v/>
      </c>
      <c r="F579" s="638">
        <f>LEFT(H579,6)</f>
        <v/>
      </c>
      <c r="G579" s="639" t="inlineStr">
        <is>
          <t>E</t>
        </is>
      </c>
      <c r="H579" s="639" t="inlineStr">
        <is>
          <t>M2826200663</t>
        </is>
      </c>
      <c r="I579" s="639" t="inlineStr">
        <is>
          <t>FLD MED TECH</t>
        </is>
      </c>
      <c r="J579" s="639" t="inlineStr">
        <is>
          <t>HM2</t>
        </is>
      </c>
      <c r="K579" s="640" t="inlineStr">
        <is>
          <t>L03A</t>
        </is>
      </c>
      <c r="L579" s="639" t="inlineStr">
        <is>
          <t>L03A</t>
        </is>
      </c>
      <c r="M579" s="639" t="inlineStr">
        <is>
          <t>N</t>
        </is>
      </c>
      <c r="N579" s="639" t="inlineStr">
        <is>
          <t>E</t>
        </is>
      </c>
      <c r="O579" s="639" t="inlineStr">
        <is>
          <t>A</t>
        </is>
      </c>
      <c r="P579" s="639" t="inlineStr">
        <is>
          <t>A</t>
        </is>
      </c>
      <c r="Q579" s="641" t="n"/>
      <c r="R579" s="639" t="inlineStr">
        <is>
          <t>U</t>
        </is>
      </c>
      <c r="S579" s="639" t="inlineStr">
        <is>
          <t>C</t>
        </is>
      </c>
      <c r="T579" s="641" t="n"/>
      <c r="U579" s="1763" t="n">
        <v>0</v>
      </c>
      <c r="V579" s="1763" t="n">
        <v>0</v>
      </c>
      <c r="W579" s="1763" t="n">
        <v>0</v>
      </c>
      <c r="X579" s="1763" t="n">
        <v>0</v>
      </c>
      <c r="Y579" s="1763" t="n">
        <v>0</v>
      </c>
      <c r="Z579" s="1763" t="n">
        <v>0</v>
      </c>
      <c r="AA579" s="1763" t="n">
        <v>1</v>
      </c>
      <c r="AB579" s="1763" t="n">
        <v>0</v>
      </c>
      <c r="AC579" s="1763" t="n">
        <v>0</v>
      </c>
      <c r="AD579" s="1763" t="n">
        <v>0</v>
      </c>
      <c r="AE579" s="1763" t="n">
        <v>0</v>
      </c>
      <c r="AF579" s="1763" t="n">
        <v>0</v>
      </c>
      <c r="AG579" s="1763" t="n">
        <v>0</v>
      </c>
      <c r="AH579" s="1763" t="n">
        <v>0</v>
      </c>
      <c r="AI579" s="1763" t="n">
        <v>0</v>
      </c>
      <c r="AJ579" s="1763" t="n">
        <v>0</v>
      </c>
      <c r="AK579" s="1763" t="n">
        <v>0</v>
      </c>
      <c r="AL579" s="1763" t="n">
        <v>0</v>
      </c>
      <c r="AM579" s="1763" t="n">
        <v>0</v>
      </c>
      <c r="AN579" s="641" t="n"/>
      <c r="AO579" s="641" t="n"/>
      <c r="AP579" s="639" t="inlineStr">
        <is>
          <t>1</t>
        </is>
      </c>
      <c r="AQ579" s="639" t="inlineStr">
        <is>
          <t>A-M510</t>
        </is>
      </c>
      <c r="AR579" s="639" t="inlineStr">
        <is>
          <t>1CU</t>
        </is>
      </c>
      <c r="AS579" s="641" t="n"/>
      <c r="AT579" s="646" t="n"/>
    </row>
    <row r="580" ht="12.75" customHeight="1" s="667">
      <c r="B580" s="635" t="n"/>
      <c r="C580" s="636" t="inlineStr">
        <is>
          <t>61073c</t>
        </is>
      </c>
      <c r="D580" s="637" t="n">
        <v>61073</v>
      </c>
      <c r="E580" s="637">
        <f>IF(D580="","",IFERROR(VLOOKUP(D580,CCN_Library!$A$4:$B$13,2,FALSE),"NOT IN LIBRARY"))</f>
        <v/>
      </c>
      <c r="F580" s="638">
        <f>LEFT(H580,6)</f>
        <v/>
      </c>
      <c r="G580" s="639" t="inlineStr">
        <is>
          <t>E</t>
        </is>
      </c>
      <c r="H580" s="639" t="inlineStr">
        <is>
          <t>M2826200664</t>
        </is>
      </c>
      <c r="I580" s="639" t="inlineStr">
        <is>
          <t>FLD MED TECH</t>
        </is>
      </c>
      <c r="J580" s="639" t="inlineStr">
        <is>
          <t>HM3</t>
        </is>
      </c>
      <c r="K580" s="640" t="inlineStr">
        <is>
          <t>L03A</t>
        </is>
      </c>
      <c r="L580" s="639" t="inlineStr">
        <is>
          <t>L03A</t>
        </is>
      </c>
      <c r="M580" s="639" t="inlineStr">
        <is>
          <t>N</t>
        </is>
      </c>
      <c r="N580" s="639" t="inlineStr">
        <is>
          <t>E</t>
        </is>
      </c>
      <c r="O580" s="639" t="inlineStr">
        <is>
          <t>A</t>
        </is>
      </c>
      <c r="P580" s="639" t="inlineStr">
        <is>
          <t>A</t>
        </is>
      </c>
      <c r="Q580" s="641" t="n"/>
      <c r="R580" s="639" t="inlineStr">
        <is>
          <t>U</t>
        </is>
      </c>
      <c r="S580" s="639" t="inlineStr">
        <is>
          <t>C</t>
        </is>
      </c>
      <c r="T580" s="641" t="n"/>
      <c r="U580" s="1763" t="n">
        <v>0</v>
      </c>
      <c r="V580" s="1763" t="n">
        <v>0</v>
      </c>
      <c r="W580" s="1763" t="n">
        <v>0</v>
      </c>
      <c r="X580" s="1763" t="n">
        <v>0</v>
      </c>
      <c r="Y580" s="1763" t="n">
        <v>0</v>
      </c>
      <c r="Z580" s="1763" t="n">
        <v>0</v>
      </c>
      <c r="AA580" s="1763" t="n">
        <v>1</v>
      </c>
      <c r="AB580" s="1763" t="n">
        <v>0</v>
      </c>
      <c r="AC580" s="1763" t="n">
        <v>0</v>
      </c>
      <c r="AD580" s="1763" t="n">
        <v>0</v>
      </c>
      <c r="AE580" s="1763" t="n">
        <v>0</v>
      </c>
      <c r="AF580" s="1763" t="n">
        <v>0</v>
      </c>
      <c r="AG580" s="1763" t="n">
        <v>0</v>
      </c>
      <c r="AH580" s="1763" t="n">
        <v>0</v>
      </c>
      <c r="AI580" s="1763" t="n">
        <v>0</v>
      </c>
      <c r="AJ580" s="1763" t="n">
        <v>0</v>
      </c>
      <c r="AK580" s="1763" t="n">
        <v>0</v>
      </c>
      <c r="AL580" s="1763" t="n">
        <v>0</v>
      </c>
      <c r="AM580" s="1763" t="n">
        <v>0</v>
      </c>
      <c r="AN580" s="641" t="n"/>
      <c r="AO580" s="641" t="n"/>
      <c r="AP580" s="639" t="inlineStr">
        <is>
          <t>1</t>
        </is>
      </c>
      <c r="AQ580" s="639" t="inlineStr">
        <is>
          <t>A-M510</t>
        </is>
      </c>
      <c r="AR580" s="639" t="inlineStr">
        <is>
          <t>1CU</t>
        </is>
      </c>
      <c r="AS580" s="641" t="n"/>
      <c r="AT580" s="643" t="n"/>
    </row>
    <row r="581" ht="12.75" customHeight="1" s="667">
      <c r="B581" s="635" t="n"/>
      <c r="C581" s="636" t="inlineStr">
        <is>
          <t>61073c</t>
        </is>
      </c>
      <c r="D581" s="637" t="n">
        <v>61073</v>
      </c>
      <c r="E581" s="637">
        <f>IF(D581="","",IFERROR(VLOOKUP(D581,CCN_Library!$A$4:$B$13,2,FALSE),"NOT IN LIBRARY"))</f>
        <v/>
      </c>
      <c r="F581" s="638">
        <f>LEFT(H581,6)</f>
        <v/>
      </c>
      <c r="G581" s="639" t="inlineStr">
        <is>
          <t>E</t>
        </is>
      </c>
      <c r="H581" s="639" t="inlineStr">
        <is>
          <t>M2826200491</t>
        </is>
      </c>
      <c r="I581" s="639" t="inlineStr">
        <is>
          <t>FLD MED TECH</t>
        </is>
      </c>
      <c r="J581" s="639" t="inlineStr">
        <is>
          <t>HM3</t>
        </is>
      </c>
      <c r="K581" s="640" t="inlineStr">
        <is>
          <t>L03A</t>
        </is>
      </c>
      <c r="L581" s="639" t="inlineStr">
        <is>
          <t>L03A</t>
        </is>
      </c>
      <c r="M581" s="639" t="inlineStr">
        <is>
          <t>N</t>
        </is>
      </c>
      <c r="N581" s="639" t="inlineStr">
        <is>
          <t>E</t>
        </is>
      </c>
      <c r="O581" s="639" t="inlineStr">
        <is>
          <t>A</t>
        </is>
      </c>
      <c r="P581" s="639" t="inlineStr">
        <is>
          <t>A</t>
        </is>
      </c>
      <c r="Q581" s="641" t="n"/>
      <c r="R581" s="639" t="inlineStr">
        <is>
          <t>U</t>
        </is>
      </c>
      <c r="S581" s="639" t="inlineStr">
        <is>
          <t>C</t>
        </is>
      </c>
      <c r="T581" s="641" t="n"/>
      <c r="U581" s="1763" t="n">
        <v>0</v>
      </c>
      <c r="V581" s="1763" t="n">
        <v>0</v>
      </c>
      <c r="W581" s="1763" t="n">
        <v>0</v>
      </c>
      <c r="X581" s="1763" t="n">
        <v>0</v>
      </c>
      <c r="Y581" s="1763" t="n">
        <v>0</v>
      </c>
      <c r="Z581" s="1763" t="n">
        <v>0</v>
      </c>
      <c r="AA581" s="1763" t="n">
        <v>1</v>
      </c>
      <c r="AB581" s="1763" t="n">
        <v>0</v>
      </c>
      <c r="AC581" s="1763" t="n">
        <v>0</v>
      </c>
      <c r="AD581" s="1763" t="n">
        <v>0</v>
      </c>
      <c r="AE581" s="1763" t="n">
        <v>0</v>
      </c>
      <c r="AF581" s="1763" t="n">
        <v>0</v>
      </c>
      <c r="AG581" s="1763" t="n">
        <v>0</v>
      </c>
      <c r="AH581" s="1763" t="n">
        <v>0</v>
      </c>
      <c r="AI581" s="1763" t="n">
        <v>0</v>
      </c>
      <c r="AJ581" s="1763" t="n">
        <v>0</v>
      </c>
      <c r="AK581" s="1763" t="n">
        <v>0</v>
      </c>
      <c r="AL581" s="1763" t="n">
        <v>0</v>
      </c>
      <c r="AM581" s="1763" t="n">
        <v>0</v>
      </c>
      <c r="AN581" s="641" t="n"/>
      <c r="AO581" s="641" t="n"/>
      <c r="AP581" s="639" t="inlineStr">
        <is>
          <t>1</t>
        </is>
      </c>
      <c r="AQ581" s="639" t="inlineStr">
        <is>
          <t>A-M510</t>
        </is>
      </c>
      <c r="AR581" s="639" t="inlineStr">
        <is>
          <t>1CU</t>
        </is>
      </c>
      <c r="AS581" s="641" t="n"/>
      <c r="AT581" s="643" t="n"/>
    </row>
    <row r="582" ht="12.75" customHeight="1" s="667">
      <c r="B582" s="635" t="n"/>
      <c r="C582" s="636" t="inlineStr">
        <is>
          <t>61073c</t>
        </is>
      </c>
      <c r="D582" s="637" t="n">
        <v>61073</v>
      </c>
      <c r="E582" s="637">
        <f>IF(D582="","",IFERROR(VLOOKUP(D582,CCN_Library!$A$4:$B$13,2,FALSE),"NOT IN LIBRARY"))</f>
        <v/>
      </c>
      <c r="F582" s="638">
        <f>LEFT(H582,6)</f>
        <v/>
      </c>
      <c r="G582" s="639" t="inlineStr">
        <is>
          <t>E</t>
        </is>
      </c>
      <c r="H582" s="639" t="inlineStr">
        <is>
          <t>M2826200492</t>
        </is>
      </c>
      <c r="I582" s="639" t="inlineStr">
        <is>
          <t>FLD MED TECH</t>
        </is>
      </c>
      <c r="J582" s="639" t="inlineStr">
        <is>
          <t>HM3</t>
        </is>
      </c>
      <c r="K582" s="640" t="inlineStr">
        <is>
          <t>L03A</t>
        </is>
      </c>
      <c r="L582" s="639" t="inlineStr">
        <is>
          <t>L03A</t>
        </is>
      </c>
      <c r="M582" s="639" t="inlineStr">
        <is>
          <t>N</t>
        </is>
      </c>
      <c r="N582" s="639" t="inlineStr">
        <is>
          <t>E</t>
        </is>
      </c>
      <c r="O582" s="639" t="inlineStr">
        <is>
          <t>A</t>
        </is>
      </c>
      <c r="P582" s="639" t="inlineStr">
        <is>
          <t>A</t>
        </is>
      </c>
      <c r="Q582" s="641" t="n"/>
      <c r="R582" s="639" t="inlineStr">
        <is>
          <t>U</t>
        </is>
      </c>
      <c r="S582" s="639" t="inlineStr">
        <is>
          <t>C</t>
        </is>
      </c>
      <c r="T582" s="641" t="n"/>
      <c r="U582" s="1763" t="n">
        <v>0</v>
      </c>
      <c r="V582" s="1763" t="n">
        <v>0</v>
      </c>
      <c r="W582" s="1763" t="n">
        <v>0</v>
      </c>
      <c r="X582" s="1763" t="n">
        <v>0</v>
      </c>
      <c r="Y582" s="1763" t="n">
        <v>0</v>
      </c>
      <c r="Z582" s="1763" t="n">
        <v>0</v>
      </c>
      <c r="AA582" s="1763" t="n">
        <v>1</v>
      </c>
      <c r="AB582" s="1763" t="n">
        <v>0</v>
      </c>
      <c r="AC582" s="1763" t="n">
        <v>0</v>
      </c>
      <c r="AD582" s="1763" t="n">
        <v>0</v>
      </c>
      <c r="AE582" s="1763" t="n">
        <v>0</v>
      </c>
      <c r="AF582" s="1763" t="n">
        <v>0</v>
      </c>
      <c r="AG582" s="1763" t="n">
        <v>0</v>
      </c>
      <c r="AH582" s="1763" t="n">
        <v>0</v>
      </c>
      <c r="AI582" s="1763" t="n">
        <v>0</v>
      </c>
      <c r="AJ582" s="1763" t="n">
        <v>0</v>
      </c>
      <c r="AK582" s="1763" t="n">
        <v>0</v>
      </c>
      <c r="AL582" s="1763" t="n">
        <v>0</v>
      </c>
      <c r="AM582" s="1763" t="n">
        <v>0</v>
      </c>
      <c r="AN582" s="641" t="n"/>
      <c r="AO582" s="641" t="n"/>
      <c r="AP582" s="639" t="inlineStr">
        <is>
          <t>1</t>
        </is>
      </c>
      <c r="AQ582" s="639" t="inlineStr">
        <is>
          <t>A-M510</t>
        </is>
      </c>
      <c r="AR582" s="639" t="inlineStr">
        <is>
          <t>1CU</t>
        </is>
      </c>
      <c r="AS582" s="641" t="n"/>
      <c r="AT582" s="643" t="n"/>
    </row>
    <row r="583" ht="12.75" customHeight="1" s="667">
      <c r="B583" s="644" t="n"/>
      <c r="C583" s="636" t="inlineStr">
        <is>
          <t>61073o</t>
        </is>
      </c>
      <c r="D583" s="645" t="n">
        <v>61073</v>
      </c>
      <c r="E583" s="645" t="n"/>
      <c r="F583" s="647">
        <f>LEFT(H583,6)</f>
        <v/>
      </c>
      <c r="G583" s="648" t="inlineStr">
        <is>
          <t>D</t>
        </is>
      </c>
      <c r="H583" s="648" t="inlineStr">
        <is>
          <t>M2826200463</t>
        </is>
      </c>
      <c r="I583" s="648" t="inlineStr">
        <is>
          <t>ERCS TEAM 1</t>
        </is>
      </c>
      <c r="J583" s="649" t="n"/>
      <c r="K583" s="649" t="n"/>
      <c r="L583" s="649" t="n"/>
      <c r="M583" s="649" t="n"/>
      <c r="N583" s="649" t="n"/>
      <c r="O583" s="649" t="n"/>
      <c r="P583" s="649" t="n"/>
      <c r="Q583" s="649" t="n"/>
      <c r="R583" s="649" t="n"/>
      <c r="S583" s="649" t="n"/>
      <c r="T583" s="649" t="n"/>
      <c r="U583" s="1764" t="n">
        <v>0</v>
      </c>
      <c r="V583" s="1764" t="n">
        <v>0</v>
      </c>
      <c r="W583" s="1764" t="n">
        <v>0</v>
      </c>
      <c r="X583" s="1764" t="n">
        <v>0</v>
      </c>
      <c r="Y583" s="1764" t="n">
        <v>0</v>
      </c>
      <c r="Z583" s="1764" t="n">
        <v>0</v>
      </c>
      <c r="AA583" s="1764" t="n">
        <v>0</v>
      </c>
      <c r="AB583" s="1764" t="n">
        <v>0</v>
      </c>
      <c r="AC583" s="1764" t="n">
        <v>0</v>
      </c>
      <c r="AD583" s="1764" t="n">
        <v>0</v>
      </c>
      <c r="AE583" s="1764" t="n">
        <v>0</v>
      </c>
      <c r="AF583" s="1764" t="n">
        <v>0</v>
      </c>
      <c r="AG583" s="1764" t="n">
        <v>0</v>
      </c>
      <c r="AH583" s="1764" t="n">
        <v>0</v>
      </c>
      <c r="AI583" s="1764" t="n">
        <v>0</v>
      </c>
      <c r="AJ583" s="1764" t="n">
        <v>0</v>
      </c>
      <c r="AK583" s="1764" t="n">
        <v>0</v>
      </c>
      <c r="AL583" s="1764" t="n">
        <v>0</v>
      </c>
      <c r="AM583" s="1764" t="n">
        <v>0</v>
      </c>
      <c r="AN583" s="649" t="n"/>
      <c r="AO583" s="649" t="n"/>
      <c r="AP583" s="649" t="n"/>
      <c r="AQ583" s="649" t="n"/>
      <c r="AR583" s="649" t="n"/>
      <c r="AS583" s="649" t="n"/>
      <c r="AT583" s="646" t="n"/>
    </row>
    <row r="584" ht="12.75" customHeight="1" s="667">
      <c r="B584" s="635" t="n"/>
      <c r="C584" s="636" t="inlineStr">
        <is>
          <t>61073o</t>
        </is>
      </c>
      <c r="D584" s="637" t="n">
        <v>61073</v>
      </c>
      <c r="E584" s="637">
        <f>IF(D584="","",IFERROR(VLOOKUP(D584,CCN_Library!$A$4:$B$13,2,FALSE),"NOT IN LIBRARY"))</f>
        <v/>
      </c>
      <c r="F584" s="638">
        <f>LEFT(H584,6)</f>
        <v/>
      </c>
      <c r="G584" s="639" t="inlineStr">
        <is>
          <t>E</t>
        </is>
      </c>
      <c r="H584" s="639" t="inlineStr">
        <is>
          <t>M2826200665</t>
        </is>
      </c>
      <c r="I584" s="639" t="inlineStr">
        <is>
          <t>CC NRS</t>
        </is>
      </c>
      <c r="J584" s="639" t="inlineStr">
        <is>
          <t>LT</t>
        </is>
      </c>
      <c r="K584" s="640" t="inlineStr">
        <is>
          <t>2900</t>
        </is>
      </c>
      <c r="L584" s="639" t="inlineStr">
        <is>
          <t>2900</t>
        </is>
      </c>
      <c r="M584" s="639" t="inlineStr">
        <is>
          <t>N</t>
        </is>
      </c>
      <c r="N584" s="639" t="inlineStr">
        <is>
          <t>O</t>
        </is>
      </c>
      <c r="O584" s="639" t="inlineStr">
        <is>
          <t>A</t>
        </is>
      </c>
      <c r="P584" s="639" t="inlineStr">
        <is>
          <t>A</t>
        </is>
      </c>
      <c r="Q584" s="641" t="n"/>
      <c r="R584" s="639" t="inlineStr">
        <is>
          <t>U</t>
        </is>
      </c>
      <c r="S584" s="639" t="inlineStr">
        <is>
          <t>P</t>
        </is>
      </c>
      <c r="T584" s="641" t="n"/>
      <c r="U584" s="1763" t="n">
        <v>0</v>
      </c>
      <c r="V584" s="1763" t="n">
        <v>0</v>
      </c>
      <c r="W584" s="1763" t="n">
        <v>0</v>
      </c>
      <c r="X584" s="1763" t="n">
        <v>0</v>
      </c>
      <c r="Y584" s="1763" t="n">
        <v>0</v>
      </c>
      <c r="Z584" s="1763" t="n">
        <v>1</v>
      </c>
      <c r="AA584" s="1763" t="n">
        <v>0</v>
      </c>
      <c r="AB584" s="1763" t="n">
        <v>0</v>
      </c>
      <c r="AC584" s="1763" t="n">
        <v>0</v>
      </c>
      <c r="AD584" s="1763" t="n">
        <v>0</v>
      </c>
      <c r="AE584" s="1763" t="n">
        <v>0</v>
      </c>
      <c r="AF584" s="1763" t="n">
        <v>0</v>
      </c>
      <c r="AG584" s="1763" t="n">
        <v>0</v>
      </c>
      <c r="AH584" s="1763" t="n">
        <v>0</v>
      </c>
      <c r="AI584" s="1763" t="n">
        <v>0</v>
      </c>
      <c r="AJ584" s="1763" t="n">
        <v>0</v>
      </c>
      <c r="AK584" s="1763" t="n">
        <v>0</v>
      </c>
      <c r="AL584" s="1763" t="n">
        <v>0</v>
      </c>
      <c r="AM584" s="1763" t="n">
        <v>0</v>
      </c>
      <c r="AN584" s="641" t="n"/>
      <c r="AO584" s="641" t="n"/>
      <c r="AP584" s="639" t="inlineStr">
        <is>
          <t>1</t>
        </is>
      </c>
      <c r="AQ584" s="639" t="inlineStr">
        <is>
          <t>A-M510</t>
        </is>
      </c>
      <c r="AR584" s="639" t="inlineStr">
        <is>
          <t>1CU</t>
        </is>
      </c>
      <c r="AS584" s="641" t="n"/>
      <c r="AT584" s="643" t="n"/>
    </row>
    <row r="585" ht="12.75" customHeight="1" s="667">
      <c r="B585" s="644" t="n"/>
      <c r="C585" s="636" t="inlineStr">
        <is>
          <t>61073c</t>
        </is>
      </c>
      <c r="D585" s="645" t="n">
        <v>61073</v>
      </c>
      <c r="E585" s="637">
        <f>IF(D585="","",IFERROR(VLOOKUP(D585,CCN_Library!$A$4:$B$13,2,FALSE),"NOT IN LIBRARY"))</f>
        <v/>
      </c>
      <c r="F585" s="638">
        <f>LEFT(H585,6)</f>
        <v/>
      </c>
      <c r="G585" s="639" t="inlineStr">
        <is>
          <t>E</t>
        </is>
      </c>
      <c r="H585" s="639" t="inlineStr">
        <is>
          <t>M2826200666</t>
        </is>
      </c>
      <c r="I585" s="639" t="inlineStr">
        <is>
          <t>SAR TECH</t>
        </is>
      </c>
      <c r="J585" s="639" t="inlineStr">
        <is>
          <t>HM2</t>
        </is>
      </c>
      <c r="K585" s="640" t="inlineStr">
        <is>
          <t>L00A</t>
        </is>
      </c>
      <c r="L585" s="639" t="inlineStr">
        <is>
          <t>L03A</t>
        </is>
      </c>
      <c r="M585" s="639" t="inlineStr">
        <is>
          <t>N</t>
        </is>
      </c>
      <c r="N585" s="639" t="inlineStr">
        <is>
          <t>E</t>
        </is>
      </c>
      <c r="O585" s="639" t="inlineStr">
        <is>
          <t>A</t>
        </is>
      </c>
      <c r="P585" s="639" t="inlineStr">
        <is>
          <t>A</t>
        </is>
      </c>
      <c r="Q585" s="641" t="n"/>
      <c r="R585" s="639" t="inlineStr">
        <is>
          <t>U</t>
        </is>
      </c>
      <c r="S585" s="639" t="inlineStr">
        <is>
          <t>C</t>
        </is>
      </c>
      <c r="T585" s="641" t="n"/>
      <c r="U585" s="1763" t="n">
        <v>0</v>
      </c>
      <c r="V585" s="1763" t="n">
        <v>0</v>
      </c>
      <c r="W585" s="1763" t="n">
        <v>0</v>
      </c>
      <c r="X585" s="1763" t="n">
        <v>0</v>
      </c>
      <c r="Y585" s="1763" t="n">
        <v>0</v>
      </c>
      <c r="Z585" s="1763" t="n">
        <v>0</v>
      </c>
      <c r="AA585" s="1763" t="n">
        <v>1</v>
      </c>
      <c r="AB585" s="1763" t="n">
        <v>0</v>
      </c>
      <c r="AC585" s="1763" t="n">
        <v>0</v>
      </c>
      <c r="AD585" s="1763" t="n">
        <v>0</v>
      </c>
      <c r="AE585" s="1763" t="n">
        <v>0</v>
      </c>
      <c r="AF585" s="1763" t="n">
        <v>0</v>
      </c>
      <c r="AG585" s="1763" t="n">
        <v>0</v>
      </c>
      <c r="AH585" s="1763" t="n">
        <v>0</v>
      </c>
      <c r="AI585" s="1763" t="n">
        <v>0</v>
      </c>
      <c r="AJ585" s="1763" t="n">
        <v>0</v>
      </c>
      <c r="AK585" s="1763" t="n">
        <v>0</v>
      </c>
      <c r="AL585" s="1763" t="n">
        <v>0</v>
      </c>
      <c r="AM585" s="1763" t="n">
        <v>0</v>
      </c>
      <c r="AN585" s="641" t="n"/>
      <c r="AO585" s="641" t="n"/>
      <c r="AP585" s="639" t="inlineStr">
        <is>
          <t>1</t>
        </is>
      </c>
      <c r="AQ585" s="639" t="inlineStr">
        <is>
          <t>A-M510</t>
        </is>
      </c>
      <c r="AR585" s="639" t="inlineStr">
        <is>
          <t>1CU</t>
        </is>
      </c>
      <c r="AS585" s="641" t="n"/>
      <c r="AT585" s="646" t="n"/>
    </row>
    <row r="586" ht="12.75" customHeight="1" s="667">
      <c r="B586" s="644" t="n"/>
      <c r="C586" s="636" t="inlineStr">
        <is>
          <t>61073o</t>
        </is>
      </c>
      <c r="D586" s="645" t="n">
        <v>61073</v>
      </c>
      <c r="E586" s="645" t="n"/>
      <c r="F586" s="647">
        <f>LEFT(H586,6)</f>
        <v/>
      </c>
      <c r="G586" s="648" t="inlineStr">
        <is>
          <t>D</t>
        </is>
      </c>
      <c r="H586" s="648" t="inlineStr">
        <is>
          <t>M2826200447</t>
        </is>
      </c>
      <c r="I586" s="648" t="inlineStr">
        <is>
          <t>RADIOLOGY SECTION 1</t>
        </is>
      </c>
      <c r="J586" s="649" t="n"/>
      <c r="K586" s="649" t="n"/>
      <c r="L586" s="649" t="n"/>
      <c r="M586" s="649" t="n"/>
      <c r="N586" s="649" t="n"/>
      <c r="O586" s="649" t="n"/>
      <c r="P586" s="649" t="n"/>
      <c r="Q586" s="649" t="n"/>
      <c r="R586" s="649" t="n"/>
      <c r="S586" s="649" t="n"/>
      <c r="T586" s="649" t="n"/>
      <c r="U586" s="1764" t="n">
        <v>0</v>
      </c>
      <c r="V586" s="1764" t="n">
        <v>0</v>
      </c>
      <c r="W586" s="1764" t="n">
        <v>0</v>
      </c>
      <c r="X586" s="1764" t="n">
        <v>0</v>
      </c>
      <c r="Y586" s="1764" t="n">
        <v>0</v>
      </c>
      <c r="Z586" s="1764" t="n">
        <v>0</v>
      </c>
      <c r="AA586" s="1764" t="n">
        <v>0</v>
      </c>
      <c r="AB586" s="1764" t="n">
        <v>0</v>
      </c>
      <c r="AC586" s="1764" t="n">
        <v>0</v>
      </c>
      <c r="AD586" s="1764" t="n">
        <v>0</v>
      </c>
      <c r="AE586" s="1764" t="n">
        <v>0</v>
      </c>
      <c r="AF586" s="1764" t="n">
        <v>0</v>
      </c>
      <c r="AG586" s="1764" t="n">
        <v>0</v>
      </c>
      <c r="AH586" s="1764" t="n">
        <v>0</v>
      </c>
      <c r="AI586" s="1764" t="n">
        <v>0</v>
      </c>
      <c r="AJ586" s="1764" t="n">
        <v>0</v>
      </c>
      <c r="AK586" s="1764" t="n">
        <v>0</v>
      </c>
      <c r="AL586" s="1764" t="n">
        <v>0</v>
      </c>
      <c r="AM586" s="1764" t="n">
        <v>0</v>
      </c>
      <c r="AN586" s="649" t="n"/>
      <c r="AO586" s="649" t="n"/>
      <c r="AP586" s="649" t="n"/>
      <c r="AQ586" s="649" t="n"/>
      <c r="AR586" s="649" t="n"/>
      <c r="AS586" s="649" t="n"/>
      <c r="AT586" s="646" t="n"/>
    </row>
    <row r="587" ht="12.75" customHeight="1" s="667">
      <c r="B587" s="635" t="n"/>
      <c r="C587" s="636" t="inlineStr">
        <is>
          <t>61073o</t>
        </is>
      </c>
      <c r="D587" s="637" t="n">
        <v>61073</v>
      </c>
      <c r="E587" s="637">
        <f>IF(D587="","",IFERROR(VLOOKUP(D587,CCN_Library!$A$4:$B$13,2,FALSE),"NOT IN LIBRARY"))</f>
        <v/>
      </c>
      <c r="F587" s="638">
        <f>LEFT(H587,6)</f>
        <v/>
      </c>
      <c r="G587" s="639" t="inlineStr">
        <is>
          <t>E</t>
        </is>
      </c>
      <c r="H587" s="639" t="inlineStr">
        <is>
          <t>M2826200448</t>
        </is>
      </c>
      <c r="I587" s="639" t="inlineStr">
        <is>
          <t>ADV X-RAY</t>
        </is>
      </c>
      <c r="J587" s="639" t="inlineStr">
        <is>
          <t>HM1</t>
        </is>
      </c>
      <c r="K587" s="640" t="inlineStr">
        <is>
          <t>L17A</t>
        </is>
      </c>
      <c r="L587" s="639" t="inlineStr">
        <is>
          <t>L03A</t>
        </is>
      </c>
      <c r="M587" s="639" t="inlineStr">
        <is>
          <t>N</t>
        </is>
      </c>
      <c r="N587" s="639" t="inlineStr">
        <is>
          <t>E</t>
        </is>
      </c>
      <c r="O587" s="639" t="inlineStr">
        <is>
          <t>A</t>
        </is>
      </c>
      <c r="P587" s="639" t="inlineStr">
        <is>
          <t>A</t>
        </is>
      </c>
      <c r="Q587" s="641" t="n"/>
      <c r="R587" s="639" t="inlineStr">
        <is>
          <t>U</t>
        </is>
      </c>
      <c r="S587" s="639" t="inlineStr">
        <is>
          <t>P</t>
        </is>
      </c>
      <c r="T587" s="641" t="n"/>
      <c r="U587" s="1763" t="n">
        <v>0</v>
      </c>
      <c r="V587" s="1763" t="n">
        <v>0</v>
      </c>
      <c r="W587" s="1763" t="n">
        <v>0</v>
      </c>
      <c r="X587" s="1763" t="n">
        <v>0</v>
      </c>
      <c r="Y587" s="1763" t="n">
        <v>0</v>
      </c>
      <c r="Z587" s="1763" t="n">
        <v>0</v>
      </c>
      <c r="AA587" s="1763" t="n">
        <v>1</v>
      </c>
      <c r="AB587" s="1763" t="n">
        <v>0</v>
      </c>
      <c r="AC587" s="1763" t="n">
        <v>0</v>
      </c>
      <c r="AD587" s="1763" t="n">
        <v>0</v>
      </c>
      <c r="AE587" s="1763" t="n">
        <v>0</v>
      </c>
      <c r="AF587" s="1763" t="n">
        <v>0</v>
      </c>
      <c r="AG587" s="1763" t="n">
        <v>0</v>
      </c>
      <c r="AH587" s="1763" t="n">
        <v>0</v>
      </c>
      <c r="AI587" s="1763" t="n">
        <v>0</v>
      </c>
      <c r="AJ587" s="1763" t="n">
        <v>0</v>
      </c>
      <c r="AK587" s="1763" t="n">
        <v>0</v>
      </c>
      <c r="AL587" s="1763" t="n">
        <v>0</v>
      </c>
      <c r="AM587" s="1763" t="n">
        <v>0</v>
      </c>
      <c r="AN587" s="641" t="n"/>
      <c r="AO587" s="641" t="n"/>
      <c r="AP587" s="639" t="inlineStr">
        <is>
          <t>1</t>
        </is>
      </c>
      <c r="AQ587" s="639" t="inlineStr">
        <is>
          <t>A-M510</t>
        </is>
      </c>
      <c r="AR587" s="639" t="inlineStr">
        <is>
          <t>1CU</t>
        </is>
      </c>
      <c r="AS587" s="641" t="n"/>
      <c r="AT587" s="643" t="n"/>
    </row>
    <row r="588" ht="12.75" customHeight="1" s="667">
      <c r="B588" s="635" t="n"/>
      <c r="C588" s="636" t="inlineStr">
        <is>
          <t>61073c</t>
        </is>
      </c>
      <c r="D588" s="637" t="n">
        <v>61073</v>
      </c>
      <c r="E588" s="637">
        <f>IF(D588="","",IFERROR(VLOOKUP(D588,CCN_Library!$A$4:$B$13,2,FALSE),"NOT IN LIBRARY"))</f>
        <v/>
      </c>
      <c r="F588" s="638">
        <f>LEFT(H588,6)</f>
        <v/>
      </c>
      <c r="G588" s="639" t="inlineStr">
        <is>
          <t>E</t>
        </is>
      </c>
      <c r="H588" s="639" t="inlineStr">
        <is>
          <t>M2826200449</t>
        </is>
      </c>
      <c r="I588" s="639" t="inlineStr">
        <is>
          <t>ADV X-RAY</t>
        </is>
      </c>
      <c r="J588" s="639" t="inlineStr">
        <is>
          <t>HM2</t>
        </is>
      </c>
      <c r="K588" s="640" t="inlineStr">
        <is>
          <t>L17A</t>
        </is>
      </c>
      <c r="L588" s="639" t="inlineStr">
        <is>
          <t>L03A</t>
        </is>
      </c>
      <c r="M588" s="639" t="inlineStr">
        <is>
          <t>N</t>
        </is>
      </c>
      <c r="N588" s="639" t="inlineStr">
        <is>
          <t>E</t>
        </is>
      </c>
      <c r="O588" s="639" t="inlineStr">
        <is>
          <t>A</t>
        </is>
      </c>
      <c r="P588" s="639" t="inlineStr">
        <is>
          <t>A</t>
        </is>
      </c>
      <c r="Q588" s="641" t="n"/>
      <c r="R588" s="639" t="inlineStr">
        <is>
          <t>U</t>
        </is>
      </c>
      <c r="S588" s="639" t="inlineStr">
        <is>
          <t>C</t>
        </is>
      </c>
      <c r="T588" s="641" t="n"/>
      <c r="U588" s="1763" t="n">
        <v>0</v>
      </c>
      <c r="V588" s="1763" t="n">
        <v>0</v>
      </c>
      <c r="W588" s="1763" t="n">
        <v>0</v>
      </c>
      <c r="X588" s="1763" t="n">
        <v>0</v>
      </c>
      <c r="Y588" s="1763" t="n">
        <v>0</v>
      </c>
      <c r="Z588" s="1763" t="n">
        <v>0</v>
      </c>
      <c r="AA588" s="1763" t="n">
        <v>1</v>
      </c>
      <c r="AB588" s="1763" t="n">
        <v>0</v>
      </c>
      <c r="AC588" s="1763" t="n">
        <v>0</v>
      </c>
      <c r="AD588" s="1763" t="n">
        <v>0</v>
      </c>
      <c r="AE588" s="1763" t="n">
        <v>0</v>
      </c>
      <c r="AF588" s="1763" t="n">
        <v>0</v>
      </c>
      <c r="AG588" s="1763" t="n">
        <v>0</v>
      </c>
      <c r="AH588" s="1763" t="n">
        <v>0</v>
      </c>
      <c r="AI588" s="1763" t="n">
        <v>0</v>
      </c>
      <c r="AJ588" s="1763" t="n">
        <v>0</v>
      </c>
      <c r="AK588" s="1763" t="n">
        <v>0</v>
      </c>
      <c r="AL588" s="1763" t="n">
        <v>0</v>
      </c>
      <c r="AM588" s="1763" t="n">
        <v>0</v>
      </c>
      <c r="AN588" s="641" t="n"/>
      <c r="AO588" s="641" t="n"/>
      <c r="AP588" s="639" t="inlineStr">
        <is>
          <t>1</t>
        </is>
      </c>
      <c r="AQ588" s="639" t="inlineStr">
        <is>
          <t>A-M510</t>
        </is>
      </c>
      <c r="AR588" s="639" t="inlineStr">
        <is>
          <t>1CU</t>
        </is>
      </c>
      <c r="AS588" s="641" t="n"/>
      <c r="AT588" s="643" t="n"/>
    </row>
    <row r="589" ht="12.75" customHeight="1" s="667">
      <c r="B589" s="635" t="n"/>
      <c r="C589" s="636" t="inlineStr">
        <is>
          <t>61073c</t>
        </is>
      </c>
      <c r="D589" s="637" t="n">
        <v>61073</v>
      </c>
      <c r="E589" s="637">
        <f>IF(D589="","",IFERROR(VLOOKUP(D589,CCN_Library!$A$4:$B$13,2,FALSE),"NOT IN LIBRARY"))</f>
        <v/>
      </c>
      <c r="F589" s="638">
        <f>LEFT(H589,6)</f>
        <v/>
      </c>
      <c r="G589" s="639" t="inlineStr">
        <is>
          <t>E</t>
        </is>
      </c>
      <c r="H589" s="639" t="inlineStr">
        <is>
          <t>M2826200667</t>
        </is>
      </c>
      <c r="I589" s="639" t="inlineStr">
        <is>
          <t>ADV X-RAY</t>
        </is>
      </c>
      <c r="J589" s="639" t="inlineStr">
        <is>
          <t>HM2</t>
        </is>
      </c>
      <c r="K589" s="640" t="inlineStr">
        <is>
          <t>L17A</t>
        </is>
      </c>
      <c r="L589" s="639" t="inlineStr">
        <is>
          <t>L03A</t>
        </is>
      </c>
      <c r="M589" s="639" t="inlineStr">
        <is>
          <t>N</t>
        </is>
      </c>
      <c r="N589" s="639" t="inlineStr">
        <is>
          <t>E</t>
        </is>
      </c>
      <c r="O589" s="639" t="inlineStr">
        <is>
          <t>A</t>
        </is>
      </c>
      <c r="P589" s="639" t="inlineStr">
        <is>
          <t>A</t>
        </is>
      </c>
      <c r="Q589" s="641" t="n"/>
      <c r="R589" s="639" t="inlineStr">
        <is>
          <t>U</t>
        </is>
      </c>
      <c r="S589" s="639" t="inlineStr">
        <is>
          <t>C</t>
        </is>
      </c>
      <c r="T589" s="641" t="n"/>
      <c r="U589" s="1763" t="n">
        <v>0</v>
      </c>
      <c r="V589" s="1763" t="n">
        <v>0</v>
      </c>
      <c r="W589" s="1763" t="n">
        <v>0</v>
      </c>
      <c r="X589" s="1763" t="n">
        <v>0</v>
      </c>
      <c r="Y589" s="1763" t="n">
        <v>0</v>
      </c>
      <c r="Z589" s="1763" t="n">
        <v>0</v>
      </c>
      <c r="AA589" s="1763" t="n">
        <v>1</v>
      </c>
      <c r="AB589" s="1763" t="n">
        <v>0</v>
      </c>
      <c r="AC589" s="1763" t="n">
        <v>0</v>
      </c>
      <c r="AD589" s="1763" t="n">
        <v>0</v>
      </c>
      <c r="AE589" s="1763" t="n">
        <v>0</v>
      </c>
      <c r="AF589" s="1763" t="n">
        <v>0</v>
      </c>
      <c r="AG589" s="1763" t="n">
        <v>0</v>
      </c>
      <c r="AH589" s="1763" t="n">
        <v>0</v>
      </c>
      <c r="AI589" s="1763" t="n">
        <v>0</v>
      </c>
      <c r="AJ589" s="1763" t="n">
        <v>0</v>
      </c>
      <c r="AK589" s="1763" t="n">
        <v>0</v>
      </c>
      <c r="AL589" s="1763" t="n">
        <v>0</v>
      </c>
      <c r="AM589" s="1763" t="n">
        <v>0</v>
      </c>
      <c r="AN589" s="641" t="n"/>
      <c r="AO589" s="641" t="n"/>
      <c r="AP589" s="639" t="inlineStr">
        <is>
          <t>1</t>
        </is>
      </c>
      <c r="AQ589" s="639" t="inlineStr">
        <is>
          <t>A-M510</t>
        </is>
      </c>
      <c r="AR589" s="639" t="inlineStr">
        <is>
          <t>1CU</t>
        </is>
      </c>
      <c r="AS589" s="641" t="n"/>
      <c r="AT589" s="643" t="n"/>
    </row>
    <row r="590" ht="12.75" customHeight="1" s="667">
      <c r="B590" s="644" t="n"/>
      <c r="C590" s="636" t="inlineStr">
        <is>
          <t>61073o</t>
        </is>
      </c>
      <c r="D590" s="645" t="n">
        <v>61073</v>
      </c>
      <c r="E590" s="645" t="n"/>
      <c r="F590" s="647">
        <f>LEFT(H590,6)</f>
        <v/>
      </c>
      <c r="G590" s="648" t="inlineStr">
        <is>
          <t>D</t>
        </is>
      </c>
      <c r="H590" s="648" t="inlineStr">
        <is>
          <t>M2826200555</t>
        </is>
      </c>
      <c r="I590" s="648" t="inlineStr">
        <is>
          <t>LABORATORY SECTION 1</t>
        </is>
      </c>
      <c r="J590" s="649" t="n"/>
      <c r="K590" s="649" t="n"/>
      <c r="L590" s="649" t="n"/>
      <c r="M590" s="649" t="n"/>
      <c r="N590" s="649" t="n"/>
      <c r="O590" s="649" t="n"/>
      <c r="P590" s="649" t="n"/>
      <c r="Q590" s="649" t="n"/>
      <c r="R590" s="649" t="n"/>
      <c r="S590" s="649" t="n"/>
      <c r="T590" s="649" t="n"/>
      <c r="U590" s="1764" t="n">
        <v>0</v>
      </c>
      <c r="V590" s="1764" t="n">
        <v>0</v>
      </c>
      <c r="W590" s="1764" t="n">
        <v>0</v>
      </c>
      <c r="X590" s="1764" t="n">
        <v>0</v>
      </c>
      <c r="Y590" s="1764" t="n">
        <v>0</v>
      </c>
      <c r="Z590" s="1764" t="n">
        <v>0</v>
      </c>
      <c r="AA590" s="1764" t="n">
        <v>0</v>
      </c>
      <c r="AB590" s="1764" t="n">
        <v>0</v>
      </c>
      <c r="AC590" s="1764" t="n">
        <v>0</v>
      </c>
      <c r="AD590" s="1764" t="n">
        <v>0</v>
      </c>
      <c r="AE590" s="1764" t="n">
        <v>0</v>
      </c>
      <c r="AF590" s="1764" t="n">
        <v>0</v>
      </c>
      <c r="AG590" s="1764" t="n">
        <v>0</v>
      </c>
      <c r="AH590" s="1764" t="n">
        <v>0</v>
      </c>
      <c r="AI590" s="1764" t="n">
        <v>0</v>
      </c>
      <c r="AJ590" s="1764" t="n">
        <v>0</v>
      </c>
      <c r="AK590" s="1764" t="n">
        <v>0</v>
      </c>
      <c r="AL590" s="1764" t="n">
        <v>0</v>
      </c>
      <c r="AM590" s="1764" t="n">
        <v>0</v>
      </c>
      <c r="AN590" s="649" t="n"/>
      <c r="AO590" s="649" t="n"/>
      <c r="AP590" s="649" t="n"/>
      <c r="AQ590" s="649" t="n"/>
      <c r="AR590" s="649" t="n"/>
      <c r="AS590" s="649" t="n"/>
      <c r="AT590" s="646" t="n"/>
    </row>
    <row r="591" ht="12.75" customHeight="1" s="667">
      <c r="B591" s="635" t="n"/>
      <c r="C591" s="636" t="inlineStr">
        <is>
          <t>61073o</t>
        </is>
      </c>
      <c r="D591" s="637" t="n">
        <v>61073</v>
      </c>
      <c r="E591" s="637">
        <f>IF(D591="","",IFERROR(VLOOKUP(D591,CCN_Library!$A$4:$B$13,2,FALSE),"NOT IN LIBRARY"))</f>
        <v/>
      </c>
      <c r="F591" s="638">
        <f>LEFT(H591,6)</f>
        <v/>
      </c>
      <c r="G591" s="639" t="inlineStr">
        <is>
          <t>E</t>
        </is>
      </c>
      <c r="H591" s="639" t="inlineStr">
        <is>
          <t>M2826200561</t>
        </is>
      </c>
      <c r="I591" s="639" t="inlineStr">
        <is>
          <t>MED LAB TECH</t>
        </is>
      </c>
      <c r="J591" s="639" t="inlineStr">
        <is>
          <t>HM1</t>
        </is>
      </c>
      <c r="K591" s="640" t="inlineStr">
        <is>
          <t>L31A</t>
        </is>
      </c>
      <c r="L591" s="639" t="inlineStr">
        <is>
          <t>L03A</t>
        </is>
      </c>
      <c r="M591" s="639" t="inlineStr">
        <is>
          <t>N</t>
        </is>
      </c>
      <c r="N591" s="639" t="inlineStr">
        <is>
          <t>E</t>
        </is>
      </c>
      <c r="O591" s="639" t="inlineStr">
        <is>
          <t>A</t>
        </is>
      </c>
      <c r="P591" s="639" t="inlineStr">
        <is>
          <t>A</t>
        </is>
      </c>
      <c r="Q591" s="641" t="n"/>
      <c r="R591" s="639" t="inlineStr">
        <is>
          <t>U</t>
        </is>
      </c>
      <c r="S591" s="639" t="inlineStr">
        <is>
          <t>P</t>
        </is>
      </c>
      <c r="T591" s="641" t="n"/>
      <c r="U591" s="1763" t="n">
        <v>0</v>
      </c>
      <c r="V591" s="1763" t="n">
        <v>0</v>
      </c>
      <c r="W591" s="1763" t="n">
        <v>0</v>
      </c>
      <c r="X591" s="1763" t="n">
        <v>0</v>
      </c>
      <c r="Y591" s="1763" t="n">
        <v>0</v>
      </c>
      <c r="Z591" s="1763" t="n">
        <v>0</v>
      </c>
      <c r="AA591" s="1763" t="n">
        <v>1</v>
      </c>
      <c r="AB591" s="1763" t="n">
        <v>0</v>
      </c>
      <c r="AC591" s="1763" t="n">
        <v>0</v>
      </c>
      <c r="AD591" s="1763" t="n">
        <v>0</v>
      </c>
      <c r="AE591" s="1763" t="n">
        <v>0</v>
      </c>
      <c r="AF591" s="1763" t="n">
        <v>0</v>
      </c>
      <c r="AG591" s="1763" t="n">
        <v>0</v>
      </c>
      <c r="AH591" s="1763" t="n">
        <v>0</v>
      </c>
      <c r="AI591" s="1763" t="n">
        <v>0</v>
      </c>
      <c r="AJ591" s="1763" t="n">
        <v>0</v>
      </c>
      <c r="AK591" s="1763" t="n">
        <v>0</v>
      </c>
      <c r="AL591" s="1763" t="n">
        <v>0</v>
      </c>
      <c r="AM591" s="1763" t="n">
        <v>0</v>
      </c>
      <c r="AN591" s="641" t="n"/>
      <c r="AO591" s="641" t="n"/>
      <c r="AP591" s="639" t="inlineStr">
        <is>
          <t>1</t>
        </is>
      </c>
      <c r="AQ591" s="639" t="inlineStr">
        <is>
          <t>A-M510</t>
        </is>
      </c>
      <c r="AR591" s="639" t="inlineStr">
        <is>
          <t>1CU</t>
        </is>
      </c>
      <c r="AS591" s="641" t="n"/>
      <c r="AT591" s="643" t="n"/>
    </row>
    <row r="592" ht="12.75" customHeight="1" s="667">
      <c r="B592" s="635" t="n"/>
      <c r="C592" s="636" t="inlineStr">
        <is>
          <t>61073c</t>
        </is>
      </c>
      <c r="D592" s="637" t="n">
        <v>61073</v>
      </c>
      <c r="E592" s="637">
        <f>IF(D592="","",IFERROR(VLOOKUP(D592,CCN_Library!$A$4:$B$13,2,FALSE),"NOT IN LIBRARY"))</f>
        <v/>
      </c>
      <c r="F592" s="638">
        <f>LEFT(H592,6)</f>
        <v/>
      </c>
      <c r="G592" s="639" t="inlineStr">
        <is>
          <t>E</t>
        </is>
      </c>
      <c r="H592" s="639" t="inlineStr">
        <is>
          <t>M2826200562</t>
        </is>
      </c>
      <c r="I592" s="639" t="inlineStr">
        <is>
          <t>MED LAB TECH</t>
        </is>
      </c>
      <c r="J592" s="639" t="inlineStr">
        <is>
          <t>HM2</t>
        </is>
      </c>
      <c r="K592" s="640" t="inlineStr">
        <is>
          <t>L31A</t>
        </is>
      </c>
      <c r="L592" s="639" t="inlineStr">
        <is>
          <t>L03A</t>
        </is>
      </c>
      <c r="M592" s="639" t="inlineStr">
        <is>
          <t>N</t>
        </is>
      </c>
      <c r="N592" s="639" t="inlineStr">
        <is>
          <t>E</t>
        </is>
      </c>
      <c r="O592" s="639" t="inlineStr">
        <is>
          <t>A</t>
        </is>
      </c>
      <c r="P592" s="639" t="inlineStr">
        <is>
          <t>A</t>
        </is>
      </c>
      <c r="Q592" s="641" t="n"/>
      <c r="R592" s="639" t="inlineStr">
        <is>
          <t>U</t>
        </is>
      </c>
      <c r="S592" s="639" t="inlineStr">
        <is>
          <t>C</t>
        </is>
      </c>
      <c r="T592" s="641" t="n"/>
      <c r="U592" s="1763" t="n">
        <v>0</v>
      </c>
      <c r="V592" s="1763" t="n">
        <v>0</v>
      </c>
      <c r="W592" s="1763" t="n">
        <v>0</v>
      </c>
      <c r="X592" s="1763" t="n">
        <v>0</v>
      </c>
      <c r="Y592" s="1763" t="n">
        <v>0</v>
      </c>
      <c r="Z592" s="1763" t="n">
        <v>0</v>
      </c>
      <c r="AA592" s="1763" t="n">
        <v>1</v>
      </c>
      <c r="AB592" s="1763" t="n">
        <v>0</v>
      </c>
      <c r="AC592" s="1763" t="n">
        <v>0</v>
      </c>
      <c r="AD592" s="1763" t="n">
        <v>0</v>
      </c>
      <c r="AE592" s="1763" t="n">
        <v>0</v>
      </c>
      <c r="AF592" s="1763" t="n">
        <v>0</v>
      </c>
      <c r="AG592" s="1763" t="n">
        <v>0</v>
      </c>
      <c r="AH592" s="1763" t="n">
        <v>0</v>
      </c>
      <c r="AI592" s="1763" t="n">
        <v>0</v>
      </c>
      <c r="AJ592" s="1763" t="n">
        <v>0</v>
      </c>
      <c r="AK592" s="1763" t="n">
        <v>0</v>
      </c>
      <c r="AL592" s="1763" t="n">
        <v>0</v>
      </c>
      <c r="AM592" s="1763" t="n">
        <v>0</v>
      </c>
      <c r="AN592" s="641" t="n"/>
      <c r="AO592" s="641" t="n"/>
      <c r="AP592" s="639" t="inlineStr">
        <is>
          <t>1</t>
        </is>
      </c>
      <c r="AQ592" s="639" t="inlineStr">
        <is>
          <t>A-M510</t>
        </is>
      </c>
      <c r="AR592" s="639" t="inlineStr">
        <is>
          <t>1CU</t>
        </is>
      </c>
      <c r="AS592" s="641" t="n"/>
      <c r="AT592" s="643" t="n"/>
    </row>
    <row r="593" ht="12.75" customHeight="1" s="667">
      <c r="B593" s="635" t="n"/>
      <c r="C593" s="636" t="inlineStr">
        <is>
          <t>61073c</t>
        </is>
      </c>
      <c r="D593" s="637" t="n">
        <v>61073</v>
      </c>
      <c r="E593" s="637">
        <f>IF(D593="","",IFERROR(VLOOKUP(D593,CCN_Library!$A$4:$B$13,2,FALSE),"NOT IN LIBRARY"))</f>
        <v/>
      </c>
      <c r="F593" s="638">
        <f>LEFT(H593,6)</f>
        <v/>
      </c>
      <c r="G593" s="639" t="inlineStr">
        <is>
          <t>E</t>
        </is>
      </c>
      <c r="H593" s="639" t="inlineStr">
        <is>
          <t>M2826200563</t>
        </is>
      </c>
      <c r="I593" s="639" t="inlineStr">
        <is>
          <t>MED LAB TECH</t>
        </is>
      </c>
      <c r="J593" s="639" t="inlineStr">
        <is>
          <t>HM3</t>
        </is>
      </c>
      <c r="K593" s="640" t="inlineStr">
        <is>
          <t>L31A</t>
        </is>
      </c>
      <c r="L593" s="639" t="inlineStr">
        <is>
          <t>L03A</t>
        </is>
      </c>
      <c r="M593" s="639" t="inlineStr">
        <is>
          <t>N</t>
        </is>
      </c>
      <c r="N593" s="639" t="inlineStr">
        <is>
          <t>E</t>
        </is>
      </c>
      <c r="O593" s="639" t="inlineStr">
        <is>
          <t>A</t>
        </is>
      </c>
      <c r="P593" s="639" t="inlineStr">
        <is>
          <t>A</t>
        </is>
      </c>
      <c r="Q593" s="641" t="n"/>
      <c r="R593" s="639" t="inlineStr">
        <is>
          <t>U</t>
        </is>
      </c>
      <c r="S593" s="639" t="inlineStr">
        <is>
          <t>C</t>
        </is>
      </c>
      <c r="T593" s="641" t="n"/>
      <c r="U593" s="1763" t="n">
        <v>0</v>
      </c>
      <c r="V593" s="1763" t="n">
        <v>0</v>
      </c>
      <c r="W593" s="1763" t="n">
        <v>0</v>
      </c>
      <c r="X593" s="1763" t="n">
        <v>0</v>
      </c>
      <c r="Y593" s="1763" t="n">
        <v>0</v>
      </c>
      <c r="Z593" s="1763" t="n">
        <v>0</v>
      </c>
      <c r="AA593" s="1763" t="n">
        <v>1</v>
      </c>
      <c r="AB593" s="1763" t="n">
        <v>0</v>
      </c>
      <c r="AC593" s="1763" t="n">
        <v>0</v>
      </c>
      <c r="AD593" s="1763" t="n">
        <v>0</v>
      </c>
      <c r="AE593" s="1763" t="n">
        <v>0</v>
      </c>
      <c r="AF593" s="1763" t="n">
        <v>0</v>
      </c>
      <c r="AG593" s="1763" t="n">
        <v>0</v>
      </c>
      <c r="AH593" s="1763" t="n">
        <v>0</v>
      </c>
      <c r="AI593" s="1763" t="n">
        <v>0</v>
      </c>
      <c r="AJ593" s="1763" t="n">
        <v>0</v>
      </c>
      <c r="AK593" s="1763" t="n">
        <v>0</v>
      </c>
      <c r="AL593" s="1763" t="n">
        <v>0</v>
      </c>
      <c r="AM593" s="1763" t="n">
        <v>0</v>
      </c>
      <c r="AN593" s="641" t="n"/>
      <c r="AO593" s="641" t="n"/>
      <c r="AP593" s="639" t="inlineStr">
        <is>
          <t>1</t>
        </is>
      </c>
      <c r="AQ593" s="639" t="inlineStr">
        <is>
          <t>A-M510</t>
        </is>
      </c>
      <c r="AR593" s="639" t="inlineStr">
        <is>
          <t>1CU</t>
        </is>
      </c>
      <c r="AS593" s="641" t="n"/>
      <c r="AT593" s="643" t="n"/>
    </row>
    <row r="594" ht="12.75" customHeight="1" s="667">
      <c r="B594" s="644" t="n"/>
      <c r="C594" s="636" t="inlineStr">
        <is>
          <t>61073o</t>
        </is>
      </c>
      <c r="D594" s="645" t="n">
        <v>61073</v>
      </c>
      <c r="E594" s="645" t="n"/>
      <c r="F594" s="647">
        <f>LEFT(H594,6)</f>
        <v/>
      </c>
      <c r="G594" s="648" t="inlineStr">
        <is>
          <t>C</t>
        </is>
      </c>
      <c r="H594" s="648" t="inlineStr">
        <is>
          <t>M2826200556</t>
        </is>
      </c>
      <c r="I594" s="648" t="inlineStr">
        <is>
          <t>HOLDING WARD SECTION 1</t>
        </is>
      </c>
      <c r="J594" s="649" t="n"/>
      <c r="K594" s="649" t="n"/>
      <c r="L594" s="649" t="n"/>
      <c r="M594" s="649" t="n"/>
      <c r="N594" s="649" t="n"/>
      <c r="O594" s="649" t="n"/>
      <c r="P594" s="649" t="n"/>
      <c r="Q594" s="649" t="n"/>
      <c r="R594" s="649" t="n"/>
      <c r="S594" s="649" t="n"/>
      <c r="T594" s="649" t="n"/>
      <c r="U594" s="1764" t="n">
        <v>0</v>
      </c>
      <c r="V594" s="1764" t="n">
        <v>0</v>
      </c>
      <c r="W594" s="1764" t="n">
        <v>0</v>
      </c>
      <c r="X594" s="1764" t="n">
        <v>0</v>
      </c>
      <c r="Y594" s="1764" t="n">
        <v>0</v>
      </c>
      <c r="Z594" s="1764" t="n">
        <v>0</v>
      </c>
      <c r="AA594" s="1764" t="n">
        <v>0</v>
      </c>
      <c r="AB594" s="1764" t="n">
        <v>0</v>
      </c>
      <c r="AC594" s="1764" t="n">
        <v>0</v>
      </c>
      <c r="AD594" s="1764" t="n">
        <v>0</v>
      </c>
      <c r="AE594" s="1764" t="n">
        <v>0</v>
      </c>
      <c r="AF594" s="1764" t="n">
        <v>0</v>
      </c>
      <c r="AG594" s="1764" t="n">
        <v>0</v>
      </c>
      <c r="AH594" s="1764" t="n">
        <v>0</v>
      </c>
      <c r="AI594" s="1764" t="n">
        <v>0</v>
      </c>
      <c r="AJ594" s="1764" t="n">
        <v>0</v>
      </c>
      <c r="AK594" s="1764" t="n">
        <v>0</v>
      </c>
      <c r="AL594" s="1764" t="n">
        <v>0</v>
      </c>
      <c r="AM594" s="1764" t="n">
        <v>0</v>
      </c>
      <c r="AN594" s="649" t="n"/>
      <c r="AO594" s="649" t="n"/>
      <c r="AP594" s="649" t="n"/>
      <c r="AQ594" s="649" t="n"/>
      <c r="AR594" s="649" t="n"/>
      <c r="AS594" s="649" t="n"/>
      <c r="AT594" s="646" t="n"/>
    </row>
    <row r="595" ht="12.75" customHeight="1" s="667">
      <c r="B595" s="635" t="n"/>
      <c r="C595" s="636" t="inlineStr">
        <is>
          <t>61073o</t>
        </is>
      </c>
      <c r="D595" s="637" t="n">
        <v>61073</v>
      </c>
      <c r="E595" s="637">
        <f>IF(D595="","",IFERROR(VLOOKUP(D595,CCN_Library!$A$4:$B$13,2,FALSE),"NOT IN LIBRARY"))</f>
        <v/>
      </c>
      <c r="F595" s="638">
        <f>LEFT(H595,6)</f>
        <v/>
      </c>
      <c r="G595" s="639" t="inlineStr">
        <is>
          <t>E</t>
        </is>
      </c>
      <c r="H595" s="639" t="inlineStr">
        <is>
          <t>M2826200596</t>
        </is>
      </c>
      <c r="I595" s="639" t="inlineStr">
        <is>
          <t>FAM PHYS</t>
        </is>
      </c>
      <c r="J595" s="639" t="inlineStr">
        <is>
          <t>LCDR</t>
        </is>
      </c>
      <c r="K595" s="640" t="inlineStr">
        <is>
          <t>2100</t>
        </is>
      </c>
      <c r="L595" s="639" t="inlineStr">
        <is>
          <t>2100</t>
        </is>
      </c>
      <c r="M595" s="639" t="inlineStr">
        <is>
          <t>N</t>
        </is>
      </c>
      <c r="N595" s="639" t="inlineStr">
        <is>
          <t>O</t>
        </is>
      </c>
      <c r="O595" s="639" t="inlineStr">
        <is>
          <t>A</t>
        </is>
      </c>
      <c r="P595" s="639" t="inlineStr">
        <is>
          <t>A</t>
        </is>
      </c>
      <c r="Q595" s="641" t="n"/>
      <c r="R595" s="639" t="inlineStr">
        <is>
          <t>U</t>
        </is>
      </c>
      <c r="S595" s="639" t="inlineStr">
        <is>
          <t>P</t>
        </is>
      </c>
      <c r="T595" s="641" t="n"/>
      <c r="U595" s="1763" t="n">
        <v>0</v>
      </c>
      <c r="V595" s="1763" t="n">
        <v>0</v>
      </c>
      <c r="W595" s="1763" t="n">
        <v>0</v>
      </c>
      <c r="X595" s="1763" t="n">
        <v>0</v>
      </c>
      <c r="Y595" s="1763" t="n">
        <v>0</v>
      </c>
      <c r="Z595" s="1763" t="n">
        <v>1</v>
      </c>
      <c r="AA595" s="1763" t="n">
        <v>0</v>
      </c>
      <c r="AB595" s="1763" t="n">
        <v>0</v>
      </c>
      <c r="AC595" s="1763" t="n">
        <v>0</v>
      </c>
      <c r="AD595" s="1763" t="n">
        <v>0</v>
      </c>
      <c r="AE595" s="1763" t="n">
        <v>0</v>
      </c>
      <c r="AF595" s="1763" t="n">
        <v>0</v>
      </c>
      <c r="AG595" s="1763" t="n">
        <v>0</v>
      </c>
      <c r="AH595" s="1763" t="n">
        <v>0</v>
      </c>
      <c r="AI595" s="1763" t="n">
        <v>0</v>
      </c>
      <c r="AJ595" s="1763" t="n">
        <v>0</v>
      </c>
      <c r="AK595" s="1763" t="n">
        <v>0</v>
      </c>
      <c r="AL595" s="1763" t="n">
        <v>0</v>
      </c>
      <c r="AM595" s="1763" t="n">
        <v>0</v>
      </c>
      <c r="AN595" s="641" t="n"/>
      <c r="AO595" s="641" t="n"/>
      <c r="AP595" s="639" t="inlineStr">
        <is>
          <t>1</t>
        </is>
      </c>
      <c r="AQ595" s="639" t="inlineStr">
        <is>
          <t>A-M510</t>
        </is>
      </c>
      <c r="AR595" s="639" t="inlineStr">
        <is>
          <t>1CU</t>
        </is>
      </c>
      <c r="AS595" s="641" t="n"/>
      <c r="AT595" s="643" t="n"/>
    </row>
    <row r="596" ht="12.75" customHeight="1" s="667">
      <c r="B596" s="635" t="n"/>
      <c r="C596" s="636" t="inlineStr">
        <is>
          <t>61073o</t>
        </is>
      </c>
      <c r="D596" s="637" t="n">
        <v>61073</v>
      </c>
      <c r="E596" s="637">
        <f>IF(D596="","",IFERROR(VLOOKUP(D596,CCN_Library!$A$4:$B$13,2,FALSE),"NOT IN LIBRARY"))</f>
        <v/>
      </c>
      <c r="F596" s="638">
        <f>LEFT(H596,6)</f>
        <v/>
      </c>
      <c r="G596" s="639" t="inlineStr">
        <is>
          <t>E</t>
        </is>
      </c>
      <c r="H596" s="639" t="inlineStr">
        <is>
          <t>M2826200668</t>
        </is>
      </c>
      <c r="I596" s="639" t="inlineStr">
        <is>
          <t>CC NRS</t>
        </is>
      </c>
      <c r="J596" s="639" t="inlineStr">
        <is>
          <t>LCDR</t>
        </is>
      </c>
      <c r="K596" s="640" t="inlineStr">
        <is>
          <t>2900</t>
        </is>
      </c>
      <c r="L596" s="639" t="inlineStr">
        <is>
          <t>2900</t>
        </is>
      </c>
      <c r="M596" s="639" t="inlineStr">
        <is>
          <t>N</t>
        </is>
      </c>
      <c r="N596" s="639" t="inlineStr">
        <is>
          <t>O</t>
        </is>
      </c>
      <c r="O596" s="639" t="inlineStr">
        <is>
          <t>A</t>
        </is>
      </c>
      <c r="P596" s="639" t="inlineStr">
        <is>
          <t>A</t>
        </is>
      </c>
      <c r="Q596" s="641" t="n"/>
      <c r="R596" s="639" t="inlineStr">
        <is>
          <t>U</t>
        </is>
      </c>
      <c r="S596" s="639" t="inlineStr">
        <is>
          <t>P</t>
        </is>
      </c>
      <c r="T596" s="641" t="n"/>
      <c r="U596" s="1763" t="n">
        <v>0</v>
      </c>
      <c r="V596" s="1763" t="n">
        <v>0</v>
      </c>
      <c r="W596" s="1763" t="n">
        <v>0</v>
      </c>
      <c r="X596" s="1763" t="n">
        <v>0</v>
      </c>
      <c r="Y596" s="1763" t="n">
        <v>0</v>
      </c>
      <c r="Z596" s="1763" t="n">
        <v>1</v>
      </c>
      <c r="AA596" s="1763" t="n">
        <v>0</v>
      </c>
      <c r="AB596" s="1763" t="n">
        <v>0</v>
      </c>
      <c r="AC596" s="1763" t="n">
        <v>0</v>
      </c>
      <c r="AD596" s="1763" t="n">
        <v>0</v>
      </c>
      <c r="AE596" s="1763" t="n">
        <v>0</v>
      </c>
      <c r="AF596" s="1763" t="n">
        <v>0</v>
      </c>
      <c r="AG596" s="1763" t="n">
        <v>0</v>
      </c>
      <c r="AH596" s="1763" t="n">
        <v>0</v>
      </c>
      <c r="AI596" s="1763" t="n">
        <v>0</v>
      </c>
      <c r="AJ596" s="1763" t="n">
        <v>0</v>
      </c>
      <c r="AK596" s="1763" t="n">
        <v>0</v>
      </c>
      <c r="AL596" s="1763" t="n">
        <v>0</v>
      </c>
      <c r="AM596" s="1763" t="n">
        <v>0</v>
      </c>
      <c r="AN596" s="641" t="n"/>
      <c r="AO596" s="641" t="n"/>
      <c r="AP596" s="639" t="inlineStr">
        <is>
          <t>1</t>
        </is>
      </c>
      <c r="AQ596" s="639" t="inlineStr">
        <is>
          <t>A-M510</t>
        </is>
      </c>
      <c r="AR596" s="639" t="inlineStr">
        <is>
          <t>1CU</t>
        </is>
      </c>
      <c r="AS596" s="641" t="n"/>
      <c r="AT596" s="643" t="n"/>
    </row>
    <row r="597" ht="12.75" customHeight="1" s="667">
      <c r="B597" s="644" t="n"/>
      <c r="C597" s="636" t="inlineStr">
        <is>
          <t>61073o</t>
        </is>
      </c>
      <c r="D597" s="645" t="n">
        <v>61073</v>
      </c>
      <c r="E597" s="637">
        <f>IF(D597="","",IFERROR(VLOOKUP(D597,CCN_Library!$A$4:$B$13,2,FALSE),"NOT IN LIBRARY"))</f>
        <v/>
      </c>
      <c r="F597" s="638">
        <f>LEFT(H597,6)</f>
        <v/>
      </c>
      <c r="G597" s="639" t="inlineStr">
        <is>
          <t>E</t>
        </is>
      </c>
      <c r="H597" s="639" t="inlineStr">
        <is>
          <t>M2826200669</t>
        </is>
      </c>
      <c r="I597" s="639" t="inlineStr">
        <is>
          <t>PROF REG NRS</t>
        </is>
      </c>
      <c r="J597" s="639" t="inlineStr">
        <is>
          <t>LT</t>
        </is>
      </c>
      <c r="K597" s="640" t="inlineStr">
        <is>
          <t>2900</t>
        </is>
      </c>
      <c r="L597" s="639" t="inlineStr">
        <is>
          <t>2900</t>
        </is>
      </c>
      <c r="M597" s="639" t="inlineStr">
        <is>
          <t>N</t>
        </is>
      </c>
      <c r="N597" s="639" t="inlineStr">
        <is>
          <t>O</t>
        </is>
      </c>
      <c r="O597" s="639" t="inlineStr">
        <is>
          <t>A</t>
        </is>
      </c>
      <c r="P597" s="639" t="inlineStr">
        <is>
          <t>A</t>
        </is>
      </c>
      <c r="Q597" s="641" t="n"/>
      <c r="R597" s="639" t="inlineStr">
        <is>
          <t>U</t>
        </is>
      </c>
      <c r="S597" s="639" t="inlineStr">
        <is>
          <t>P</t>
        </is>
      </c>
      <c r="T597" s="641" t="n"/>
      <c r="U597" s="1763" t="n">
        <v>0</v>
      </c>
      <c r="V597" s="1763" t="n">
        <v>0</v>
      </c>
      <c r="W597" s="1763" t="n">
        <v>0</v>
      </c>
      <c r="X597" s="1763" t="n">
        <v>0</v>
      </c>
      <c r="Y597" s="1763" t="n">
        <v>0</v>
      </c>
      <c r="Z597" s="1763" t="n">
        <v>1</v>
      </c>
      <c r="AA597" s="1763" t="n">
        <v>0</v>
      </c>
      <c r="AB597" s="1763" t="n">
        <v>0</v>
      </c>
      <c r="AC597" s="1763" t="n">
        <v>0</v>
      </c>
      <c r="AD597" s="1763" t="n">
        <v>0</v>
      </c>
      <c r="AE597" s="1763" t="n">
        <v>0</v>
      </c>
      <c r="AF597" s="1763" t="n">
        <v>0</v>
      </c>
      <c r="AG597" s="1763" t="n">
        <v>0</v>
      </c>
      <c r="AH597" s="1763" t="n">
        <v>0</v>
      </c>
      <c r="AI597" s="1763" t="n">
        <v>0</v>
      </c>
      <c r="AJ597" s="1763" t="n">
        <v>0</v>
      </c>
      <c r="AK597" s="1763" t="n">
        <v>0</v>
      </c>
      <c r="AL597" s="1763" t="n">
        <v>0</v>
      </c>
      <c r="AM597" s="1763" t="n">
        <v>0</v>
      </c>
      <c r="AN597" s="641" t="n"/>
      <c r="AO597" s="641" t="n"/>
      <c r="AP597" s="639" t="inlineStr">
        <is>
          <t>1</t>
        </is>
      </c>
      <c r="AQ597" s="639" t="inlineStr">
        <is>
          <t>A-M510</t>
        </is>
      </c>
      <c r="AR597" s="639" t="inlineStr">
        <is>
          <t>1CU</t>
        </is>
      </c>
      <c r="AS597" s="641" t="n"/>
      <c r="AT597" s="646" t="n"/>
    </row>
    <row r="598" ht="12.75" customHeight="1" s="667">
      <c r="B598" s="635" t="n"/>
      <c r="C598" s="636" t="inlineStr">
        <is>
          <t>61073o</t>
        </is>
      </c>
      <c r="D598" s="637" t="n">
        <v>61073</v>
      </c>
      <c r="E598" s="637">
        <f>IF(D598="","",IFERROR(VLOOKUP(D598,CCN_Library!$A$4:$B$13,2,FALSE),"NOT IN LIBRARY"))</f>
        <v/>
      </c>
      <c r="F598" s="638">
        <f>LEFT(H598,6)</f>
        <v/>
      </c>
      <c r="G598" s="639" t="inlineStr">
        <is>
          <t>E</t>
        </is>
      </c>
      <c r="H598" s="639" t="inlineStr">
        <is>
          <t>M2826200670</t>
        </is>
      </c>
      <c r="I598" s="639" t="inlineStr">
        <is>
          <t>FLD MED TECH</t>
        </is>
      </c>
      <c r="J598" s="639" t="inlineStr">
        <is>
          <t>HM1</t>
        </is>
      </c>
      <c r="K598" s="640" t="inlineStr">
        <is>
          <t>L03A</t>
        </is>
      </c>
      <c r="L598" s="639" t="inlineStr">
        <is>
          <t>L03A</t>
        </is>
      </c>
      <c r="M598" s="639" t="inlineStr">
        <is>
          <t>N</t>
        </is>
      </c>
      <c r="N598" s="639" t="inlineStr">
        <is>
          <t>E</t>
        </is>
      </c>
      <c r="O598" s="639" t="inlineStr">
        <is>
          <t>A</t>
        </is>
      </c>
      <c r="P598" s="639" t="inlineStr">
        <is>
          <t>A</t>
        </is>
      </c>
      <c r="Q598" s="641" t="n"/>
      <c r="R598" s="639" t="inlineStr">
        <is>
          <t>U</t>
        </is>
      </c>
      <c r="S598" s="639" t="inlineStr">
        <is>
          <t>P</t>
        </is>
      </c>
      <c r="T598" s="641" t="n"/>
      <c r="U598" s="1763" t="n">
        <v>0</v>
      </c>
      <c r="V598" s="1763" t="n">
        <v>0</v>
      </c>
      <c r="W598" s="1763" t="n">
        <v>0</v>
      </c>
      <c r="X598" s="1763" t="n">
        <v>0</v>
      </c>
      <c r="Y598" s="1763" t="n">
        <v>0</v>
      </c>
      <c r="Z598" s="1763" t="n">
        <v>0</v>
      </c>
      <c r="AA598" s="1763" t="n">
        <v>1</v>
      </c>
      <c r="AB598" s="1763" t="n">
        <v>0</v>
      </c>
      <c r="AC598" s="1763" t="n">
        <v>0</v>
      </c>
      <c r="AD598" s="1763" t="n">
        <v>0</v>
      </c>
      <c r="AE598" s="1763" t="n">
        <v>0</v>
      </c>
      <c r="AF598" s="1763" t="n">
        <v>0</v>
      </c>
      <c r="AG598" s="1763" t="n">
        <v>0</v>
      </c>
      <c r="AH598" s="1763" t="n">
        <v>0</v>
      </c>
      <c r="AI598" s="1763" t="n">
        <v>0</v>
      </c>
      <c r="AJ598" s="1763" t="n">
        <v>0</v>
      </c>
      <c r="AK598" s="1763" t="n">
        <v>0</v>
      </c>
      <c r="AL598" s="1763" t="n">
        <v>0</v>
      </c>
      <c r="AM598" s="1763" t="n">
        <v>0</v>
      </c>
      <c r="AN598" s="641" t="n"/>
      <c r="AO598" s="641" t="n"/>
      <c r="AP598" s="639" t="inlineStr">
        <is>
          <t>1</t>
        </is>
      </c>
      <c r="AQ598" s="639" t="inlineStr">
        <is>
          <t>A-M510</t>
        </is>
      </c>
      <c r="AR598" s="639" t="inlineStr">
        <is>
          <t>1CU</t>
        </is>
      </c>
      <c r="AS598" s="641" t="n"/>
      <c r="AT598" s="643" t="n"/>
    </row>
    <row r="599" ht="12.75" customHeight="1" s="667">
      <c r="B599" s="635" t="n"/>
      <c r="C599" s="636" t="inlineStr">
        <is>
          <t>61073c</t>
        </is>
      </c>
      <c r="D599" s="637" t="n">
        <v>61073</v>
      </c>
      <c r="E599" s="637">
        <f>IF(D599="","",IFERROR(VLOOKUP(D599,CCN_Library!$A$4:$B$13,2,FALSE),"NOT IN LIBRARY"))</f>
        <v/>
      </c>
      <c r="F599" s="638">
        <f>LEFT(H599,6)</f>
        <v/>
      </c>
      <c r="G599" s="639" t="inlineStr">
        <is>
          <t>E</t>
        </is>
      </c>
      <c r="H599" s="639" t="inlineStr">
        <is>
          <t>M2826200600</t>
        </is>
      </c>
      <c r="I599" s="639" t="inlineStr">
        <is>
          <t>FLD MED TECH</t>
        </is>
      </c>
      <c r="J599" s="639" t="inlineStr">
        <is>
          <t>HM2</t>
        </is>
      </c>
      <c r="K599" s="640" t="inlineStr">
        <is>
          <t>L03A</t>
        </is>
      </c>
      <c r="L599" s="639" t="inlineStr">
        <is>
          <t>L03A</t>
        </is>
      </c>
      <c r="M599" s="639" t="inlineStr">
        <is>
          <t>N</t>
        </is>
      </c>
      <c r="N599" s="639" t="inlineStr">
        <is>
          <t>E</t>
        </is>
      </c>
      <c r="O599" s="639" t="inlineStr">
        <is>
          <t>A</t>
        </is>
      </c>
      <c r="P599" s="639" t="inlineStr">
        <is>
          <t>A</t>
        </is>
      </c>
      <c r="Q599" s="641" t="n"/>
      <c r="R599" s="639" t="inlineStr">
        <is>
          <t>U</t>
        </is>
      </c>
      <c r="S599" s="639" t="inlineStr">
        <is>
          <t>C</t>
        </is>
      </c>
      <c r="T599" s="641" t="n"/>
      <c r="U599" s="1763" t="n">
        <v>0</v>
      </c>
      <c r="V599" s="1763" t="n">
        <v>0</v>
      </c>
      <c r="W599" s="1763" t="n">
        <v>0</v>
      </c>
      <c r="X599" s="1763" t="n">
        <v>0</v>
      </c>
      <c r="Y599" s="1763" t="n">
        <v>0</v>
      </c>
      <c r="Z599" s="1763" t="n">
        <v>0</v>
      </c>
      <c r="AA599" s="1763" t="n">
        <v>1</v>
      </c>
      <c r="AB599" s="1763" t="n">
        <v>0</v>
      </c>
      <c r="AC599" s="1763" t="n">
        <v>0</v>
      </c>
      <c r="AD599" s="1763" t="n">
        <v>0</v>
      </c>
      <c r="AE599" s="1763" t="n">
        <v>0</v>
      </c>
      <c r="AF599" s="1763" t="n">
        <v>0</v>
      </c>
      <c r="AG599" s="1763" t="n">
        <v>0</v>
      </c>
      <c r="AH599" s="1763" t="n">
        <v>0</v>
      </c>
      <c r="AI599" s="1763" t="n">
        <v>0</v>
      </c>
      <c r="AJ599" s="1763" t="n">
        <v>0</v>
      </c>
      <c r="AK599" s="1763" t="n">
        <v>0</v>
      </c>
      <c r="AL599" s="1763" t="n">
        <v>0</v>
      </c>
      <c r="AM599" s="1763" t="n">
        <v>0</v>
      </c>
      <c r="AN599" s="641" t="n"/>
      <c r="AO599" s="641" t="n"/>
      <c r="AP599" s="639" t="inlineStr">
        <is>
          <t>1</t>
        </is>
      </c>
      <c r="AQ599" s="639" t="inlineStr">
        <is>
          <t>A-M510</t>
        </is>
      </c>
      <c r="AR599" s="639" t="inlineStr">
        <is>
          <t>1CU</t>
        </is>
      </c>
      <c r="AS599" s="641" t="n"/>
      <c r="AT599" s="643" t="n"/>
    </row>
    <row r="600" ht="12.75" customHeight="1" s="667">
      <c r="B600" s="635" t="n"/>
      <c r="C600" s="636" t="inlineStr">
        <is>
          <t>61073c</t>
        </is>
      </c>
      <c r="D600" s="637" t="n">
        <v>61073</v>
      </c>
      <c r="E600" s="637">
        <f>IF(D600="","",IFERROR(VLOOKUP(D600,CCN_Library!$A$4:$B$13,2,FALSE),"NOT IN LIBRARY"))</f>
        <v/>
      </c>
      <c r="F600" s="638">
        <f>LEFT(H600,6)</f>
        <v/>
      </c>
      <c r="G600" s="639" t="inlineStr">
        <is>
          <t>E</t>
        </is>
      </c>
      <c r="H600" s="639" t="inlineStr">
        <is>
          <t>M2826200671</t>
        </is>
      </c>
      <c r="I600" s="639" t="inlineStr">
        <is>
          <t>FLD MED TECH</t>
        </is>
      </c>
      <c r="J600" s="639" t="inlineStr">
        <is>
          <t>HM2</t>
        </is>
      </c>
      <c r="K600" s="640" t="inlineStr">
        <is>
          <t>L03A</t>
        </is>
      </c>
      <c r="L600" s="639" t="inlineStr">
        <is>
          <t>L03A</t>
        </is>
      </c>
      <c r="M600" s="639" t="inlineStr">
        <is>
          <t>N</t>
        </is>
      </c>
      <c r="N600" s="639" t="inlineStr">
        <is>
          <t>E</t>
        </is>
      </c>
      <c r="O600" s="639" t="inlineStr">
        <is>
          <t>A</t>
        </is>
      </c>
      <c r="P600" s="639" t="inlineStr">
        <is>
          <t>A</t>
        </is>
      </c>
      <c r="Q600" s="641" t="n"/>
      <c r="R600" s="639" t="inlineStr">
        <is>
          <t>U</t>
        </is>
      </c>
      <c r="S600" s="639" t="inlineStr">
        <is>
          <t>C</t>
        </is>
      </c>
      <c r="T600" s="641" t="n"/>
      <c r="U600" s="1763" t="n">
        <v>0</v>
      </c>
      <c r="V600" s="1763" t="n">
        <v>0</v>
      </c>
      <c r="W600" s="1763" t="n">
        <v>0</v>
      </c>
      <c r="X600" s="1763" t="n">
        <v>0</v>
      </c>
      <c r="Y600" s="1763" t="n">
        <v>0</v>
      </c>
      <c r="Z600" s="1763" t="n">
        <v>0</v>
      </c>
      <c r="AA600" s="1763" t="n">
        <v>1</v>
      </c>
      <c r="AB600" s="1763" t="n">
        <v>0</v>
      </c>
      <c r="AC600" s="1763" t="n">
        <v>0</v>
      </c>
      <c r="AD600" s="1763" t="n">
        <v>0</v>
      </c>
      <c r="AE600" s="1763" t="n">
        <v>0</v>
      </c>
      <c r="AF600" s="1763" t="n">
        <v>0</v>
      </c>
      <c r="AG600" s="1763" t="n">
        <v>0</v>
      </c>
      <c r="AH600" s="1763" t="n">
        <v>0</v>
      </c>
      <c r="AI600" s="1763" t="n">
        <v>0</v>
      </c>
      <c r="AJ600" s="1763" t="n">
        <v>0</v>
      </c>
      <c r="AK600" s="1763" t="n">
        <v>0</v>
      </c>
      <c r="AL600" s="1763" t="n">
        <v>0</v>
      </c>
      <c r="AM600" s="1763" t="n">
        <v>0</v>
      </c>
      <c r="AN600" s="641" t="n"/>
      <c r="AO600" s="641" t="n"/>
      <c r="AP600" s="639" t="inlineStr">
        <is>
          <t>1</t>
        </is>
      </c>
      <c r="AQ600" s="639" t="inlineStr">
        <is>
          <t>A-M510</t>
        </is>
      </c>
      <c r="AR600" s="639" t="inlineStr">
        <is>
          <t>1CU</t>
        </is>
      </c>
      <c r="AS600" s="641" t="n"/>
      <c r="AT600" s="643" t="n"/>
    </row>
    <row r="601" ht="12.75" customHeight="1" s="667">
      <c r="B601" s="644" t="n"/>
      <c r="C601" s="636" t="inlineStr">
        <is>
          <t>61073c</t>
        </is>
      </c>
      <c r="D601" s="645" t="n">
        <v>61073</v>
      </c>
      <c r="E601" s="637">
        <f>IF(D601="","",IFERROR(VLOOKUP(D601,CCN_Library!$A$4:$B$13,2,FALSE),"NOT IN LIBRARY"))</f>
        <v/>
      </c>
      <c r="F601" s="638">
        <f>LEFT(H601,6)</f>
        <v/>
      </c>
      <c r="G601" s="639" t="inlineStr">
        <is>
          <t>E</t>
        </is>
      </c>
      <c r="H601" s="639" t="inlineStr">
        <is>
          <t>M2826200604</t>
        </is>
      </c>
      <c r="I601" s="639" t="inlineStr">
        <is>
          <t>FLD MED TECH</t>
        </is>
      </c>
      <c r="J601" s="639" t="inlineStr">
        <is>
          <t>HN</t>
        </is>
      </c>
      <c r="K601" s="640" t="inlineStr">
        <is>
          <t>L03A</t>
        </is>
      </c>
      <c r="L601" s="639" t="inlineStr">
        <is>
          <t>L03A</t>
        </is>
      </c>
      <c r="M601" s="639" t="inlineStr">
        <is>
          <t>N</t>
        </is>
      </c>
      <c r="N601" s="639" t="inlineStr">
        <is>
          <t>E</t>
        </is>
      </c>
      <c r="O601" s="639" t="inlineStr">
        <is>
          <t>A</t>
        </is>
      </c>
      <c r="P601" s="639" t="inlineStr">
        <is>
          <t>A</t>
        </is>
      </c>
      <c r="Q601" s="641" t="n"/>
      <c r="R601" s="639" t="inlineStr">
        <is>
          <t>U</t>
        </is>
      </c>
      <c r="S601" s="639" t="inlineStr">
        <is>
          <t>C</t>
        </is>
      </c>
      <c r="T601" s="641" t="n"/>
      <c r="U601" s="1763" t="n">
        <v>0</v>
      </c>
      <c r="V601" s="1763" t="n">
        <v>0</v>
      </c>
      <c r="W601" s="1763" t="n">
        <v>0</v>
      </c>
      <c r="X601" s="1763" t="n">
        <v>0</v>
      </c>
      <c r="Y601" s="1763" t="n">
        <v>0</v>
      </c>
      <c r="Z601" s="1763" t="n">
        <v>0</v>
      </c>
      <c r="AA601" s="1763" t="n">
        <v>1</v>
      </c>
      <c r="AB601" s="1763" t="n">
        <v>0</v>
      </c>
      <c r="AC601" s="1763" t="n">
        <v>0</v>
      </c>
      <c r="AD601" s="1763" t="n">
        <v>0</v>
      </c>
      <c r="AE601" s="1763" t="n">
        <v>0</v>
      </c>
      <c r="AF601" s="1763" t="n">
        <v>0</v>
      </c>
      <c r="AG601" s="1763" t="n">
        <v>0</v>
      </c>
      <c r="AH601" s="1763" t="n">
        <v>0</v>
      </c>
      <c r="AI601" s="1763" t="n">
        <v>0</v>
      </c>
      <c r="AJ601" s="1763" t="n">
        <v>0</v>
      </c>
      <c r="AK601" s="1763" t="n">
        <v>0</v>
      </c>
      <c r="AL601" s="1763" t="n">
        <v>0</v>
      </c>
      <c r="AM601" s="1763" t="n">
        <v>0</v>
      </c>
      <c r="AN601" s="641" t="n"/>
      <c r="AO601" s="641" t="n"/>
      <c r="AP601" s="639" t="inlineStr">
        <is>
          <t>1</t>
        </is>
      </c>
      <c r="AQ601" s="639" t="inlineStr">
        <is>
          <t>A-M510</t>
        </is>
      </c>
      <c r="AR601" s="639" t="inlineStr">
        <is>
          <t>1CU</t>
        </is>
      </c>
      <c r="AS601" s="641" t="n"/>
      <c r="AT601" s="646" t="n"/>
    </row>
    <row r="602" ht="12.75" customHeight="1" s="667">
      <c r="B602" s="635" t="n"/>
      <c r="C602" s="636" t="inlineStr">
        <is>
          <t>61073c</t>
        </is>
      </c>
      <c r="D602" s="637" t="n">
        <v>61073</v>
      </c>
      <c r="E602" s="637">
        <f>IF(D602="","",IFERROR(VLOOKUP(D602,CCN_Library!$A$4:$B$13,2,FALSE),"NOT IN LIBRARY"))</f>
        <v/>
      </c>
      <c r="F602" s="638">
        <f>LEFT(H602,6)</f>
        <v/>
      </c>
      <c r="G602" s="639" t="inlineStr">
        <is>
          <t>E</t>
        </is>
      </c>
      <c r="H602" s="639" t="inlineStr">
        <is>
          <t>M2826200605</t>
        </is>
      </c>
      <c r="I602" s="639" t="inlineStr">
        <is>
          <t>FLD MED TECH</t>
        </is>
      </c>
      <c r="J602" s="639" t="inlineStr">
        <is>
          <t>HN</t>
        </is>
      </c>
      <c r="K602" s="640" t="inlineStr">
        <is>
          <t>L03A</t>
        </is>
      </c>
      <c r="L602" s="639" t="inlineStr">
        <is>
          <t>L03A</t>
        </is>
      </c>
      <c r="M602" s="639" t="inlineStr">
        <is>
          <t>N</t>
        </is>
      </c>
      <c r="N602" s="639" t="inlineStr">
        <is>
          <t>E</t>
        </is>
      </c>
      <c r="O602" s="639" t="inlineStr">
        <is>
          <t>A</t>
        </is>
      </c>
      <c r="P602" s="639" t="inlineStr">
        <is>
          <t>A</t>
        </is>
      </c>
      <c r="Q602" s="641" t="n"/>
      <c r="R602" s="639" t="inlineStr">
        <is>
          <t>U</t>
        </is>
      </c>
      <c r="S602" s="639" t="inlineStr">
        <is>
          <t>C</t>
        </is>
      </c>
      <c r="T602" s="641" t="n"/>
      <c r="U602" s="1763" t="n">
        <v>0</v>
      </c>
      <c r="V602" s="1763" t="n">
        <v>0</v>
      </c>
      <c r="W602" s="1763" t="n">
        <v>0</v>
      </c>
      <c r="X602" s="1763" t="n">
        <v>0</v>
      </c>
      <c r="Y602" s="1763" t="n">
        <v>0</v>
      </c>
      <c r="Z602" s="1763" t="n">
        <v>0</v>
      </c>
      <c r="AA602" s="1763" t="n">
        <v>1</v>
      </c>
      <c r="AB602" s="1763" t="n">
        <v>0</v>
      </c>
      <c r="AC602" s="1763" t="n">
        <v>0</v>
      </c>
      <c r="AD602" s="1763" t="n">
        <v>0</v>
      </c>
      <c r="AE602" s="1763" t="n">
        <v>0</v>
      </c>
      <c r="AF602" s="1763" t="n">
        <v>0</v>
      </c>
      <c r="AG602" s="1763" t="n">
        <v>0</v>
      </c>
      <c r="AH602" s="1763" t="n">
        <v>0</v>
      </c>
      <c r="AI602" s="1763" t="n">
        <v>0</v>
      </c>
      <c r="AJ602" s="1763" t="n">
        <v>0</v>
      </c>
      <c r="AK602" s="1763" t="n">
        <v>0</v>
      </c>
      <c r="AL602" s="1763" t="n">
        <v>0</v>
      </c>
      <c r="AM602" s="1763" t="n">
        <v>0</v>
      </c>
      <c r="AN602" s="641" t="n"/>
      <c r="AO602" s="641" t="n"/>
      <c r="AP602" s="639" t="inlineStr">
        <is>
          <t>1</t>
        </is>
      </c>
      <c r="AQ602" s="639" t="inlineStr">
        <is>
          <t>A-M510</t>
        </is>
      </c>
      <c r="AR602" s="639" t="inlineStr">
        <is>
          <t>1CU</t>
        </is>
      </c>
      <c r="AS602" s="641" t="n"/>
      <c r="AT602" s="643" t="n"/>
    </row>
    <row r="603" ht="12.75" customHeight="1" s="667">
      <c r="B603" s="635" t="n"/>
      <c r="C603" s="636" t="inlineStr">
        <is>
          <t>61073c</t>
        </is>
      </c>
      <c r="D603" s="637" t="n">
        <v>61073</v>
      </c>
      <c r="E603" s="637">
        <f>IF(D603="","",IFERROR(VLOOKUP(D603,CCN_Library!$A$4:$B$13,2,FALSE),"NOT IN LIBRARY"))</f>
        <v/>
      </c>
      <c r="F603" s="638">
        <f>LEFT(H603,6)</f>
        <v/>
      </c>
      <c r="G603" s="639" t="inlineStr">
        <is>
          <t>E</t>
        </is>
      </c>
      <c r="H603" s="639" t="inlineStr">
        <is>
          <t>M2826200606</t>
        </is>
      </c>
      <c r="I603" s="639" t="inlineStr">
        <is>
          <t>FLD MED TECH</t>
        </is>
      </c>
      <c r="J603" s="639" t="inlineStr">
        <is>
          <t>HN</t>
        </is>
      </c>
      <c r="K603" s="640" t="inlineStr">
        <is>
          <t>L03A</t>
        </is>
      </c>
      <c r="L603" s="639" t="inlineStr">
        <is>
          <t>L03A</t>
        </is>
      </c>
      <c r="M603" s="639" t="inlineStr">
        <is>
          <t>N</t>
        </is>
      </c>
      <c r="N603" s="639" t="inlineStr">
        <is>
          <t>E</t>
        </is>
      </c>
      <c r="O603" s="639" t="inlineStr">
        <is>
          <t>A</t>
        </is>
      </c>
      <c r="P603" s="639" t="inlineStr">
        <is>
          <t>A</t>
        </is>
      </c>
      <c r="Q603" s="641" t="n"/>
      <c r="R603" s="639" t="inlineStr">
        <is>
          <t>U</t>
        </is>
      </c>
      <c r="S603" s="639" t="inlineStr">
        <is>
          <t>C</t>
        </is>
      </c>
      <c r="T603" s="641" t="n"/>
      <c r="U603" s="1763" t="n">
        <v>0</v>
      </c>
      <c r="V603" s="1763" t="n">
        <v>0</v>
      </c>
      <c r="W603" s="1763" t="n">
        <v>0</v>
      </c>
      <c r="X603" s="1763" t="n">
        <v>0</v>
      </c>
      <c r="Y603" s="1763" t="n">
        <v>0</v>
      </c>
      <c r="Z603" s="1763" t="n">
        <v>0</v>
      </c>
      <c r="AA603" s="1763" t="n">
        <v>1</v>
      </c>
      <c r="AB603" s="1763" t="n">
        <v>0</v>
      </c>
      <c r="AC603" s="1763" t="n">
        <v>0</v>
      </c>
      <c r="AD603" s="1763" t="n">
        <v>0</v>
      </c>
      <c r="AE603" s="1763" t="n">
        <v>0</v>
      </c>
      <c r="AF603" s="1763" t="n">
        <v>0</v>
      </c>
      <c r="AG603" s="1763" t="n">
        <v>0</v>
      </c>
      <c r="AH603" s="1763" t="n">
        <v>0</v>
      </c>
      <c r="AI603" s="1763" t="n">
        <v>0</v>
      </c>
      <c r="AJ603" s="1763" t="n">
        <v>0</v>
      </c>
      <c r="AK603" s="1763" t="n">
        <v>0</v>
      </c>
      <c r="AL603" s="1763" t="n">
        <v>0</v>
      </c>
      <c r="AM603" s="1763" t="n">
        <v>0</v>
      </c>
      <c r="AN603" s="641" t="n"/>
      <c r="AO603" s="641" t="n"/>
      <c r="AP603" s="639" t="inlineStr">
        <is>
          <t>1</t>
        </is>
      </c>
      <c r="AQ603" s="639" t="inlineStr">
        <is>
          <t>A-M510</t>
        </is>
      </c>
      <c r="AR603" s="639" t="inlineStr">
        <is>
          <t>1CU</t>
        </is>
      </c>
      <c r="AS603" s="641" t="n"/>
      <c r="AT603" s="643" t="n"/>
    </row>
    <row r="604" ht="12.75" customHeight="1" s="667">
      <c r="B604" s="635" t="n"/>
      <c r="C604" s="636" t="inlineStr">
        <is>
          <t>61073c</t>
        </is>
      </c>
      <c r="D604" s="637" t="n">
        <v>61073</v>
      </c>
      <c r="E604" s="637">
        <f>IF(D604="","",IFERROR(VLOOKUP(D604,CCN_Library!$A$4:$B$13,2,FALSE),"NOT IN LIBRARY"))</f>
        <v/>
      </c>
      <c r="F604" s="638">
        <f>LEFT(H604,6)</f>
        <v/>
      </c>
      <c r="G604" s="639" t="inlineStr">
        <is>
          <t>E</t>
        </is>
      </c>
      <c r="H604" s="639" t="inlineStr">
        <is>
          <t>M2826200607</t>
        </is>
      </c>
      <c r="I604" s="639" t="inlineStr">
        <is>
          <t>FLD MED TECH</t>
        </is>
      </c>
      <c r="J604" s="639" t="inlineStr">
        <is>
          <t>HN</t>
        </is>
      </c>
      <c r="K604" s="640" t="inlineStr">
        <is>
          <t>L03A</t>
        </is>
      </c>
      <c r="L604" s="639" t="inlineStr">
        <is>
          <t>L03A</t>
        </is>
      </c>
      <c r="M604" s="639" t="inlineStr">
        <is>
          <t>N</t>
        </is>
      </c>
      <c r="N604" s="639" t="inlineStr">
        <is>
          <t>E</t>
        </is>
      </c>
      <c r="O604" s="639" t="inlineStr">
        <is>
          <t>A</t>
        </is>
      </c>
      <c r="P604" s="639" t="inlineStr">
        <is>
          <t>A</t>
        </is>
      </c>
      <c r="Q604" s="641" t="n"/>
      <c r="R604" s="639" t="inlineStr">
        <is>
          <t>U</t>
        </is>
      </c>
      <c r="S604" s="639" t="inlineStr">
        <is>
          <t>C</t>
        </is>
      </c>
      <c r="T604" s="641" t="n"/>
      <c r="U604" s="1763" t="n">
        <v>0</v>
      </c>
      <c r="V604" s="1763" t="n">
        <v>0</v>
      </c>
      <c r="W604" s="1763" t="n">
        <v>0</v>
      </c>
      <c r="X604" s="1763" t="n">
        <v>0</v>
      </c>
      <c r="Y604" s="1763" t="n">
        <v>0</v>
      </c>
      <c r="Z604" s="1763" t="n">
        <v>0</v>
      </c>
      <c r="AA604" s="1763" t="n">
        <v>1</v>
      </c>
      <c r="AB604" s="1763" t="n">
        <v>0</v>
      </c>
      <c r="AC604" s="1763" t="n">
        <v>0</v>
      </c>
      <c r="AD604" s="1763" t="n">
        <v>0</v>
      </c>
      <c r="AE604" s="1763" t="n">
        <v>0</v>
      </c>
      <c r="AF604" s="1763" t="n">
        <v>0</v>
      </c>
      <c r="AG604" s="1763" t="n">
        <v>0</v>
      </c>
      <c r="AH604" s="1763" t="n">
        <v>0</v>
      </c>
      <c r="AI604" s="1763" t="n">
        <v>0</v>
      </c>
      <c r="AJ604" s="1763" t="n">
        <v>0</v>
      </c>
      <c r="AK604" s="1763" t="n">
        <v>0</v>
      </c>
      <c r="AL604" s="1763" t="n">
        <v>0</v>
      </c>
      <c r="AM604" s="1763" t="n">
        <v>0</v>
      </c>
      <c r="AN604" s="641" t="n"/>
      <c r="AO604" s="641" t="n"/>
      <c r="AP604" s="639" t="inlineStr">
        <is>
          <t>1</t>
        </is>
      </c>
      <c r="AQ604" s="639" t="inlineStr">
        <is>
          <t>A-M510</t>
        </is>
      </c>
      <c r="AR604" s="639" t="inlineStr">
        <is>
          <t>1CU</t>
        </is>
      </c>
      <c r="AS604" s="641" t="n"/>
      <c r="AT604" s="643" t="n"/>
    </row>
    <row r="605" ht="12.75" customHeight="1" s="667">
      <c r="B605" s="644" t="n"/>
      <c r="C605" s="636" t="inlineStr">
        <is>
          <t>61073c</t>
        </is>
      </c>
      <c r="D605" s="645" t="n">
        <v>61073</v>
      </c>
      <c r="E605" s="637">
        <f>IF(D605="","",IFERROR(VLOOKUP(D605,CCN_Library!$A$4:$B$13,2,FALSE),"NOT IN LIBRARY"))</f>
        <v/>
      </c>
      <c r="F605" s="638">
        <f>LEFT(H605,6)</f>
        <v/>
      </c>
      <c r="G605" s="639" t="inlineStr">
        <is>
          <t>E</t>
        </is>
      </c>
      <c r="H605" s="639" t="inlineStr">
        <is>
          <t>M2826200608</t>
        </is>
      </c>
      <c r="I605" s="639" t="inlineStr">
        <is>
          <t>FLD MED TECH</t>
        </is>
      </c>
      <c r="J605" s="639" t="inlineStr">
        <is>
          <t>HN</t>
        </is>
      </c>
      <c r="K605" s="640" t="inlineStr">
        <is>
          <t>L03A</t>
        </is>
      </c>
      <c r="L605" s="639" t="inlineStr">
        <is>
          <t>L03A</t>
        </is>
      </c>
      <c r="M605" s="639" t="inlineStr">
        <is>
          <t>N</t>
        </is>
      </c>
      <c r="N605" s="639" t="inlineStr">
        <is>
          <t>E</t>
        </is>
      </c>
      <c r="O605" s="639" t="inlineStr">
        <is>
          <t>A</t>
        </is>
      </c>
      <c r="P605" s="639" t="inlineStr">
        <is>
          <t>A</t>
        </is>
      </c>
      <c r="Q605" s="641" t="n"/>
      <c r="R605" s="639" t="inlineStr">
        <is>
          <t>U</t>
        </is>
      </c>
      <c r="S605" s="639" t="inlineStr">
        <is>
          <t>C</t>
        </is>
      </c>
      <c r="T605" s="641" t="n"/>
      <c r="U605" s="1763" t="n">
        <v>0</v>
      </c>
      <c r="V605" s="1763" t="n">
        <v>0</v>
      </c>
      <c r="W605" s="1763" t="n">
        <v>0</v>
      </c>
      <c r="X605" s="1763" t="n">
        <v>0</v>
      </c>
      <c r="Y605" s="1763" t="n">
        <v>0</v>
      </c>
      <c r="Z605" s="1763" t="n">
        <v>0</v>
      </c>
      <c r="AA605" s="1763" t="n">
        <v>1</v>
      </c>
      <c r="AB605" s="1763" t="n">
        <v>0</v>
      </c>
      <c r="AC605" s="1763" t="n">
        <v>0</v>
      </c>
      <c r="AD605" s="1763" t="n">
        <v>0</v>
      </c>
      <c r="AE605" s="1763" t="n">
        <v>0</v>
      </c>
      <c r="AF605" s="1763" t="n">
        <v>0</v>
      </c>
      <c r="AG605" s="1763" t="n">
        <v>0</v>
      </c>
      <c r="AH605" s="1763" t="n">
        <v>0</v>
      </c>
      <c r="AI605" s="1763" t="n">
        <v>0</v>
      </c>
      <c r="AJ605" s="1763" t="n">
        <v>0</v>
      </c>
      <c r="AK605" s="1763" t="n">
        <v>0</v>
      </c>
      <c r="AL605" s="1763" t="n">
        <v>0</v>
      </c>
      <c r="AM605" s="1763" t="n">
        <v>0</v>
      </c>
      <c r="AN605" s="641" t="n"/>
      <c r="AO605" s="641" t="n"/>
      <c r="AP605" s="639" t="inlineStr">
        <is>
          <t>1</t>
        </is>
      </c>
      <c r="AQ605" s="639" t="inlineStr">
        <is>
          <t>A-M510</t>
        </is>
      </c>
      <c r="AR605" s="639" t="inlineStr">
        <is>
          <t>1CU</t>
        </is>
      </c>
      <c r="AS605" s="641" t="n"/>
      <c r="AT605" s="646" t="n"/>
    </row>
    <row r="606" ht="12.75" customHeight="1" s="667">
      <c r="B606" s="644" t="n"/>
      <c r="C606" s="636" t="inlineStr">
        <is>
          <t>61073o</t>
        </is>
      </c>
      <c r="D606" s="645" t="n">
        <v>61073</v>
      </c>
      <c r="E606" s="645" t="n"/>
      <c r="F606" s="647">
        <f>LEFT(H606,6)</f>
        <v/>
      </c>
      <c r="G606" s="648" t="inlineStr">
        <is>
          <t>C</t>
        </is>
      </c>
      <c r="H606" s="648" t="inlineStr">
        <is>
          <t>M2826200609</t>
        </is>
      </c>
      <c r="I606" s="648" t="inlineStr">
        <is>
          <t>SURGICAL PLATOON 2</t>
        </is>
      </c>
      <c r="J606" s="649" t="n"/>
      <c r="K606" s="649" t="n"/>
      <c r="L606" s="649" t="n"/>
      <c r="M606" s="649" t="n"/>
      <c r="N606" s="649" t="n"/>
      <c r="O606" s="649" t="n"/>
      <c r="P606" s="649" t="n"/>
      <c r="Q606" s="649" t="n"/>
      <c r="R606" s="649" t="n"/>
      <c r="S606" s="649" t="n"/>
      <c r="T606" s="649" t="n"/>
      <c r="U606" s="1764" t="n">
        <v>0</v>
      </c>
      <c r="V606" s="1764" t="n">
        <v>0</v>
      </c>
      <c r="W606" s="1764" t="n">
        <v>0</v>
      </c>
      <c r="X606" s="1764" t="n">
        <v>0</v>
      </c>
      <c r="Y606" s="1764" t="n">
        <v>0</v>
      </c>
      <c r="Z606" s="1764" t="n">
        <v>0</v>
      </c>
      <c r="AA606" s="1764" t="n">
        <v>0</v>
      </c>
      <c r="AB606" s="1764" t="n">
        <v>0</v>
      </c>
      <c r="AC606" s="1764" t="n">
        <v>0</v>
      </c>
      <c r="AD606" s="1764" t="n">
        <v>0</v>
      </c>
      <c r="AE606" s="1764" t="n">
        <v>0</v>
      </c>
      <c r="AF606" s="1764" t="n">
        <v>0</v>
      </c>
      <c r="AG606" s="1764" t="n">
        <v>0</v>
      </c>
      <c r="AH606" s="1764" t="n">
        <v>0</v>
      </c>
      <c r="AI606" s="1764" t="n">
        <v>0</v>
      </c>
      <c r="AJ606" s="1764" t="n">
        <v>0</v>
      </c>
      <c r="AK606" s="1764" t="n">
        <v>0</v>
      </c>
      <c r="AL606" s="1764" t="n">
        <v>0</v>
      </c>
      <c r="AM606" s="1764" t="n">
        <v>0</v>
      </c>
      <c r="AN606" s="649" t="n"/>
      <c r="AO606" s="649" t="n"/>
      <c r="AP606" s="649" t="n"/>
      <c r="AQ606" s="649" t="n"/>
      <c r="AR606" s="649" t="n"/>
      <c r="AS606" s="649" t="n"/>
      <c r="AT606" s="646" t="n"/>
    </row>
    <row r="607" ht="12.75" customHeight="1" s="667">
      <c r="B607" s="644" t="n"/>
      <c r="C607" s="636" t="inlineStr">
        <is>
          <t>61073o</t>
        </is>
      </c>
      <c r="D607" s="645" t="n">
        <v>61073</v>
      </c>
      <c r="E607" s="645" t="n"/>
      <c r="F607" s="647">
        <f>LEFT(H607,6)</f>
        <v/>
      </c>
      <c r="G607" s="648" t="inlineStr">
        <is>
          <t>D</t>
        </is>
      </c>
      <c r="H607" s="648" t="inlineStr">
        <is>
          <t>M2826200428</t>
        </is>
      </c>
      <c r="I607" s="648" t="inlineStr">
        <is>
          <t>FRSS 2</t>
        </is>
      </c>
      <c r="J607" s="649" t="n"/>
      <c r="K607" s="649" t="n"/>
      <c r="L607" s="649" t="n"/>
      <c r="M607" s="649" t="n"/>
      <c r="N607" s="649" t="n"/>
      <c r="O607" s="649" t="n"/>
      <c r="P607" s="649" t="n"/>
      <c r="Q607" s="649" t="n"/>
      <c r="R607" s="649" t="n"/>
      <c r="S607" s="649" t="n"/>
      <c r="T607" s="649" t="n"/>
      <c r="U607" s="1764" t="n">
        <v>0</v>
      </c>
      <c r="V607" s="1764" t="n">
        <v>0</v>
      </c>
      <c r="W607" s="1764" t="n">
        <v>0</v>
      </c>
      <c r="X607" s="1764" t="n">
        <v>0</v>
      </c>
      <c r="Y607" s="1764" t="n">
        <v>0</v>
      </c>
      <c r="Z607" s="1764" t="n">
        <v>0</v>
      </c>
      <c r="AA607" s="1764" t="n">
        <v>0</v>
      </c>
      <c r="AB607" s="1764" t="n">
        <v>0</v>
      </c>
      <c r="AC607" s="1764" t="n">
        <v>0</v>
      </c>
      <c r="AD607" s="1764" t="n">
        <v>0</v>
      </c>
      <c r="AE607" s="1764" t="n">
        <v>0</v>
      </c>
      <c r="AF607" s="1764" t="n">
        <v>0</v>
      </c>
      <c r="AG607" s="1764" t="n">
        <v>0</v>
      </c>
      <c r="AH607" s="1764" t="n">
        <v>0</v>
      </c>
      <c r="AI607" s="1764" t="n">
        <v>0</v>
      </c>
      <c r="AJ607" s="1764" t="n">
        <v>0</v>
      </c>
      <c r="AK607" s="1764" t="n">
        <v>0</v>
      </c>
      <c r="AL607" s="1764" t="n">
        <v>0</v>
      </c>
      <c r="AM607" s="1764" t="n">
        <v>0</v>
      </c>
      <c r="AN607" s="649" t="n"/>
      <c r="AO607" s="649" t="n"/>
      <c r="AP607" s="649" t="n"/>
      <c r="AQ607" s="649" t="n"/>
      <c r="AR607" s="649" t="n"/>
      <c r="AS607" s="649" t="n"/>
      <c r="AT607" s="646" t="n"/>
    </row>
    <row r="608" ht="12.75" customHeight="1" s="667">
      <c r="B608" s="635" t="n"/>
      <c r="C608" s="636" t="inlineStr">
        <is>
          <t>61073o</t>
        </is>
      </c>
      <c r="D608" s="637" t="n">
        <v>61073</v>
      </c>
      <c r="E608" s="637">
        <f>IF(D608="","",IFERROR(VLOOKUP(D608,CCN_Library!$A$4:$B$13,2,FALSE),"NOT IN LIBRARY"))</f>
        <v/>
      </c>
      <c r="F608" s="638">
        <f>LEFT(H608,6)</f>
        <v/>
      </c>
      <c r="G608" s="639" t="inlineStr">
        <is>
          <t>E</t>
        </is>
      </c>
      <c r="H608" s="639" t="inlineStr">
        <is>
          <t>M2826200672</t>
        </is>
      </c>
      <c r="I608" s="639" t="inlineStr">
        <is>
          <t>GEN SGN</t>
        </is>
      </c>
      <c r="J608" s="639" t="inlineStr">
        <is>
          <t>LCDR</t>
        </is>
      </c>
      <c r="K608" s="640" t="inlineStr">
        <is>
          <t>2100</t>
        </is>
      </c>
      <c r="L608" s="639" t="inlineStr">
        <is>
          <t>2100</t>
        </is>
      </c>
      <c r="M608" s="639" t="inlineStr">
        <is>
          <t>N</t>
        </is>
      </c>
      <c r="N608" s="639" t="inlineStr">
        <is>
          <t>O</t>
        </is>
      </c>
      <c r="O608" s="639" t="inlineStr">
        <is>
          <t>A</t>
        </is>
      </c>
      <c r="P608" s="639" t="inlineStr">
        <is>
          <t>A</t>
        </is>
      </c>
      <c r="Q608" s="641" t="n"/>
      <c r="R608" s="639" t="inlineStr">
        <is>
          <t>U</t>
        </is>
      </c>
      <c r="S608" s="639" t="inlineStr">
        <is>
          <t>P</t>
        </is>
      </c>
      <c r="T608" s="641" t="n"/>
      <c r="U608" s="1763" t="n">
        <v>0</v>
      </c>
      <c r="V608" s="1763" t="n">
        <v>0</v>
      </c>
      <c r="W608" s="1763" t="n">
        <v>0</v>
      </c>
      <c r="X608" s="1763" t="n">
        <v>0</v>
      </c>
      <c r="Y608" s="1763" t="n">
        <v>0</v>
      </c>
      <c r="Z608" s="1763" t="n">
        <v>1</v>
      </c>
      <c r="AA608" s="1763" t="n">
        <v>0</v>
      </c>
      <c r="AB608" s="1763" t="n">
        <v>0</v>
      </c>
      <c r="AC608" s="1763" t="n">
        <v>0</v>
      </c>
      <c r="AD608" s="1763" t="n">
        <v>0</v>
      </c>
      <c r="AE608" s="1763" t="n">
        <v>0</v>
      </c>
      <c r="AF608" s="1763" t="n">
        <v>0</v>
      </c>
      <c r="AG608" s="1763" t="n">
        <v>0</v>
      </c>
      <c r="AH608" s="1763" t="n">
        <v>0</v>
      </c>
      <c r="AI608" s="1763" t="n">
        <v>0</v>
      </c>
      <c r="AJ608" s="1763" t="n">
        <v>0</v>
      </c>
      <c r="AK608" s="1763" t="n">
        <v>0</v>
      </c>
      <c r="AL608" s="1763" t="n">
        <v>0</v>
      </c>
      <c r="AM608" s="1763" t="n">
        <v>0</v>
      </c>
      <c r="AN608" s="641" t="n"/>
      <c r="AO608" s="641" t="n"/>
      <c r="AP608" s="639" t="inlineStr">
        <is>
          <t>1</t>
        </is>
      </c>
      <c r="AQ608" s="639" t="inlineStr">
        <is>
          <t>A-M510</t>
        </is>
      </c>
      <c r="AR608" s="639" t="inlineStr">
        <is>
          <t>1CU</t>
        </is>
      </c>
      <c r="AS608" s="641" t="n"/>
      <c r="AT608" s="643" t="n"/>
    </row>
    <row r="609" ht="12.75" customHeight="1" s="667">
      <c r="B609" s="644" t="n"/>
      <c r="C609" s="636" t="inlineStr">
        <is>
          <t>61073o</t>
        </is>
      </c>
      <c r="D609" s="645" t="n">
        <v>61073</v>
      </c>
      <c r="E609" s="637">
        <f>IF(D609="","",IFERROR(VLOOKUP(D609,CCN_Library!$A$4:$B$13,2,FALSE),"NOT IN LIBRARY"))</f>
        <v/>
      </c>
      <c r="F609" s="638">
        <f>LEFT(H609,6)</f>
        <v/>
      </c>
      <c r="G609" s="639" t="inlineStr">
        <is>
          <t>E</t>
        </is>
      </c>
      <c r="H609" s="639" t="inlineStr">
        <is>
          <t>M2826200430</t>
        </is>
      </c>
      <c r="I609" s="639" t="inlineStr">
        <is>
          <t>GEN SGN</t>
        </is>
      </c>
      <c r="J609" s="639" t="inlineStr">
        <is>
          <t>LCDR</t>
        </is>
      </c>
      <c r="K609" s="640" t="inlineStr">
        <is>
          <t>2100</t>
        </is>
      </c>
      <c r="L609" s="639" t="inlineStr">
        <is>
          <t>2100</t>
        </is>
      </c>
      <c r="M609" s="639" t="inlineStr">
        <is>
          <t>N</t>
        </is>
      </c>
      <c r="N609" s="639" t="inlineStr">
        <is>
          <t>O</t>
        </is>
      </c>
      <c r="O609" s="639" t="inlineStr">
        <is>
          <t>A</t>
        </is>
      </c>
      <c r="P609" s="639" t="inlineStr">
        <is>
          <t>A</t>
        </is>
      </c>
      <c r="Q609" s="641" t="n"/>
      <c r="R609" s="639" t="inlineStr">
        <is>
          <t>U</t>
        </is>
      </c>
      <c r="S609" s="639" t="inlineStr">
        <is>
          <t>P</t>
        </is>
      </c>
      <c r="T609" s="641" t="n"/>
      <c r="U609" s="1763" t="n">
        <v>0</v>
      </c>
      <c r="V609" s="1763" t="n">
        <v>0</v>
      </c>
      <c r="W609" s="1763" t="n">
        <v>0</v>
      </c>
      <c r="X609" s="1763" t="n">
        <v>0</v>
      </c>
      <c r="Y609" s="1763" t="n">
        <v>0</v>
      </c>
      <c r="Z609" s="1763" t="n">
        <v>1</v>
      </c>
      <c r="AA609" s="1763" t="n">
        <v>0</v>
      </c>
      <c r="AB609" s="1763" t="n">
        <v>0</v>
      </c>
      <c r="AC609" s="1763" t="n">
        <v>0</v>
      </c>
      <c r="AD609" s="1763" t="n">
        <v>0</v>
      </c>
      <c r="AE609" s="1763" t="n">
        <v>0</v>
      </c>
      <c r="AF609" s="1763" t="n">
        <v>0</v>
      </c>
      <c r="AG609" s="1763" t="n">
        <v>0</v>
      </c>
      <c r="AH609" s="1763" t="n">
        <v>0</v>
      </c>
      <c r="AI609" s="1763" t="n">
        <v>0</v>
      </c>
      <c r="AJ609" s="1763" t="n">
        <v>0</v>
      </c>
      <c r="AK609" s="1763" t="n">
        <v>0</v>
      </c>
      <c r="AL609" s="1763" t="n">
        <v>0</v>
      </c>
      <c r="AM609" s="1763" t="n">
        <v>0</v>
      </c>
      <c r="AN609" s="641" t="n"/>
      <c r="AO609" s="641" t="n"/>
      <c r="AP609" s="639" t="inlineStr">
        <is>
          <t>1</t>
        </is>
      </c>
      <c r="AQ609" s="639" t="inlineStr">
        <is>
          <t>A-M510</t>
        </is>
      </c>
      <c r="AR609" s="639" t="inlineStr">
        <is>
          <t>1CU</t>
        </is>
      </c>
      <c r="AS609" s="641" t="n"/>
      <c r="AT609" s="646" t="n"/>
    </row>
    <row r="610" ht="12.75" customHeight="1" s="667">
      <c r="B610" s="644" t="n"/>
      <c r="C610" s="636" t="inlineStr">
        <is>
          <t>61073o</t>
        </is>
      </c>
      <c r="D610" s="645" t="n">
        <v>61073</v>
      </c>
      <c r="E610" s="637">
        <f>IF(D610="","",IFERROR(VLOOKUP(D610,CCN_Library!$A$4:$B$13,2,FALSE),"NOT IN LIBRARY"))</f>
        <v/>
      </c>
      <c r="F610" s="638">
        <f>LEFT(H610,6)</f>
        <v/>
      </c>
      <c r="G610" s="639" t="inlineStr">
        <is>
          <t>E</t>
        </is>
      </c>
      <c r="H610" s="639" t="inlineStr">
        <is>
          <t>M2826200673</t>
        </is>
      </c>
      <c r="I610" s="639" t="inlineStr">
        <is>
          <t>ANESTHESIOLOGIST</t>
        </is>
      </c>
      <c r="J610" s="639" t="inlineStr">
        <is>
          <t>LCDR</t>
        </is>
      </c>
      <c r="K610" s="640" t="inlineStr">
        <is>
          <t>2100</t>
        </is>
      </c>
      <c r="L610" s="639" t="inlineStr">
        <is>
          <t>2100</t>
        </is>
      </c>
      <c r="M610" s="639" t="inlineStr">
        <is>
          <t>N</t>
        </is>
      </c>
      <c r="N610" s="639" t="inlineStr">
        <is>
          <t>O</t>
        </is>
      </c>
      <c r="O610" s="639" t="inlineStr">
        <is>
          <t>A</t>
        </is>
      </c>
      <c r="P610" s="639" t="inlineStr">
        <is>
          <t>A</t>
        </is>
      </c>
      <c r="Q610" s="641" t="n"/>
      <c r="R610" s="639" t="inlineStr">
        <is>
          <t>U</t>
        </is>
      </c>
      <c r="S610" s="639" t="inlineStr">
        <is>
          <t>P</t>
        </is>
      </c>
      <c r="T610" s="641" t="n"/>
      <c r="U610" s="1763" t="n">
        <v>0</v>
      </c>
      <c r="V610" s="1763" t="n">
        <v>0</v>
      </c>
      <c r="W610" s="1763" t="n">
        <v>0</v>
      </c>
      <c r="X610" s="1763" t="n">
        <v>0</v>
      </c>
      <c r="Y610" s="1763" t="n">
        <v>0</v>
      </c>
      <c r="Z610" s="1763" t="n">
        <v>1</v>
      </c>
      <c r="AA610" s="1763" t="n">
        <v>0</v>
      </c>
      <c r="AB610" s="1763" t="n">
        <v>0</v>
      </c>
      <c r="AC610" s="1763" t="n">
        <v>0</v>
      </c>
      <c r="AD610" s="1763" t="n">
        <v>0</v>
      </c>
      <c r="AE610" s="1763" t="n">
        <v>0</v>
      </c>
      <c r="AF610" s="1763" t="n">
        <v>0</v>
      </c>
      <c r="AG610" s="1763" t="n">
        <v>0</v>
      </c>
      <c r="AH610" s="1763" t="n">
        <v>0</v>
      </c>
      <c r="AI610" s="1763" t="n">
        <v>0</v>
      </c>
      <c r="AJ610" s="1763" t="n">
        <v>0</v>
      </c>
      <c r="AK610" s="1763" t="n">
        <v>0</v>
      </c>
      <c r="AL610" s="1763" t="n">
        <v>0</v>
      </c>
      <c r="AM610" s="1763" t="n">
        <v>0</v>
      </c>
      <c r="AN610" s="641" t="n"/>
      <c r="AO610" s="641" t="n"/>
      <c r="AP610" s="639" t="inlineStr">
        <is>
          <t>1</t>
        </is>
      </c>
      <c r="AQ610" s="639" t="inlineStr">
        <is>
          <t>A-M510</t>
        </is>
      </c>
      <c r="AR610" s="639" t="inlineStr">
        <is>
          <t>1CU</t>
        </is>
      </c>
      <c r="AS610" s="641" t="n"/>
      <c r="AT610" s="646" t="n"/>
    </row>
    <row r="611" ht="12.75" customHeight="1" s="667">
      <c r="B611" s="635" t="n"/>
      <c r="C611" s="636" t="inlineStr">
        <is>
          <t>61073o</t>
        </is>
      </c>
      <c r="D611" s="637" t="n">
        <v>61073</v>
      </c>
      <c r="E611" s="637">
        <f>IF(D611="","",IFERROR(VLOOKUP(D611,CCN_Library!$A$4:$B$13,2,FALSE),"NOT IN LIBRARY"))</f>
        <v/>
      </c>
      <c r="F611" s="638">
        <f>LEFT(H611,6)</f>
        <v/>
      </c>
      <c r="G611" s="639" t="inlineStr">
        <is>
          <t>E</t>
        </is>
      </c>
      <c r="H611" s="639" t="inlineStr">
        <is>
          <t>M2826200674</t>
        </is>
      </c>
      <c r="I611" s="639" t="inlineStr">
        <is>
          <t>CC NRS</t>
        </is>
      </c>
      <c r="J611" s="639" t="inlineStr">
        <is>
          <t>LT</t>
        </is>
      </c>
      <c r="K611" s="640" t="inlineStr">
        <is>
          <t>2900</t>
        </is>
      </c>
      <c r="L611" s="639" t="inlineStr">
        <is>
          <t>2900</t>
        </is>
      </c>
      <c r="M611" s="639" t="inlineStr">
        <is>
          <t>N</t>
        </is>
      </c>
      <c r="N611" s="639" t="inlineStr">
        <is>
          <t>O</t>
        </is>
      </c>
      <c r="O611" s="639" t="inlineStr">
        <is>
          <t>A</t>
        </is>
      </c>
      <c r="P611" s="639" t="inlineStr">
        <is>
          <t>A</t>
        </is>
      </c>
      <c r="Q611" s="641" t="n"/>
      <c r="R611" s="639" t="inlineStr">
        <is>
          <t>U</t>
        </is>
      </c>
      <c r="S611" s="639" t="inlineStr">
        <is>
          <t>P</t>
        </is>
      </c>
      <c r="T611" s="641" t="n"/>
      <c r="U611" s="1763" t="n">
        <v>0</v>
      </c>
      <c r="V611" s="1763" t="n">
        <v>0</v>
      </c>
      <c r="W611" s="1763" t="n">
        <v>0</v>
      </c>
      <c r="X611" s="1763" t="n">
        <v>0</v>
      </c>
      <c r="Y611" s="1763" t="n">
        <v>0</v>
      </c>
      <c r="Z611" s="1763" t="n">
        <v>1</v>
      </c>
      <c r="AA611" s="1763" t="n">
        <v>0</v>
      </c>
      <c r="AB611" s="1763" t="n">
        <v>0</v>
      </c>
      <c r="AC611" s="1763" t="n">
        <v>0</v>
      </c>
      <c r="AD611" s="1763" t="n">
        <v>0</v>
      </c>
      <c r="AE611" s="1763" t="n">
        <v>0</v>
      </c>
      <c r="AF611" s="1763" t="n">
        <v>0</v>
      </c>
      <c r="AG611" s="1763" t="n">
        <v>0</v>
      </c>
      <c r="AH611" s="1763" t="n">
        <v>0</v>
      </c>
      <c r="AI611" s="1763" t="n">
        <v>0</v>
      </c>
      <c r="AJ611" s="1763" t="n">
        <v>0</v>
      </c>
      <c r="AK611" s="1763" t="n">
        <v>0</v>
      </c>
      <c r="AL611" s="1763" t="n">
        <v>0</v>
      </c>
      <c r="AM611" s="1763" t="n">
        <v>0</v>
      </c>
      <c r="AN611" s="641" t="n"/>
      <c r="AO611" s="641" t="n"/>
      <c r="AP611" s="639" t="inlineStr">
        <is>
          <t>1</t>
        </is>
      </c>
      <c r="AQ611" s="639" t="inlineStr">
        <is>
          <t>A-M510</t>
        </is>
      </c>
      <c r="AR611" s="639" t="inlineStr">
        <is>
          <t>1CU</t>
        </is>
      </c>
      <c r="AS611" s="641" t="n"/>
      <c r="AT611" s="643" t="n"/>
    </row>
    <row r="612" ht="12.75" customHeight="1" s="667">
      <c r="B612" s="635" t="n"/>
      <c r="C612" s="636" t="inlineStr">
        <is>
          <t>61073o</t>
        </is>
      </c>
      <c r="D612" s="637" t="n">
        <v>61073</v>
      </c>
      <c r="E612" s="637">
        <f>IF(D612="","",IFERROR(VLOOKUP(D612,CCN_Library!$A$4:$B$13,2,FALSE),"NOT IN LIBRARY"))</f>
        <v/>
      </c>
      <c r="F612" s="638">
        <f>LEFT(H612,6)</f>
        <v/>
      </c>
      <c r="G612" s="639" t="inlineStr">
        <is>
          <t>E</t>
        </is>
      </c>
      <c r="H612" s="639" t="inlineStr">
        <is>
          <t>M2826200433</t>
        </is>
      </c>
      <c r="I612" s="639" t="inlineStr">
        <is>
          <t>SURFACE IDC</t>
        </is>
      </c>
      <c r="J612" s="639" t="inlineStr">
        <is>
          <t>HM1</t>
        </is>
      </c>
      <c r="K612" s="640" t="inlineStr">
        <is>
          <t>L10A</t>
        </is>
      </c>
      <c r="L612" s="639" t="inlineStr">
        <is>
          <t>L03A</t>
        </is>
      </c>
      <c r="M612" s="639" t="inlineStr">
        <is>
          <t>N</t>
        </is>
      </c>
      <c r="N612" s="639" t="inlineStr">
        <is>
          <t>E</t>
        </is>
      </c>
      <c r="O612" s="639" t="inlineStr">
        <is>
          <t>A</t>
        </is>
      </c>
      <c r="P612" s="639" t="inlineStr">
        <is>
          <t>A</t>
        </is>
      </c>
      <c r="Q612" s="641" t="n"/>
      <c r="R612" s="639" t="inlineStr">
        <is>
          <t>U</t>
        </is>
      </c>
      <c r="S612" s="639" t="inlineStr">
        <is>
          <t>P</t>
        </is>
      </c>
      <c r="T612" s="641" t="n"/>
      <c r="U612" s="1763" t="n">
        <v>0</v>
      </c>
      <c r="V612" s="1763" t="n">
        <v>0</v>
      </c>
      <c r="W612" s="1763" t="n">
        <v>0</v>
      </c>
      <c r="X612" s="1763" t="n">
        <v>0</v>
      </c>
      <c r="Y612" s="1763" t="n">
        <v>0</v>
      </c>
      <c r="Z612" s="1763" t="n">
        <v>0</v>
      </c>
      <c r="AA612" s="1763" t="n">
        <v>1</v>
      </c>
      <c r="AB612" s="1763" t="n">
        <v>0</v>
      </c>
      <c r="AC612" s="1763" t="n">
        <v>0</v>
      </c>
      <c r="AD612" s="1763" t="n">
        <v>0</v>
      </c>
      <c r="AE612" s="1763" t="n">
        <v>0</v>
      </c>
      <c r="AF612" s="1763" t="n">
        <v>0</v>
      </c>
      <c r="AG612" s="1763" t="n">
        <v>0</v>
      </c>
      <c r="AH612" s="1763" t="n">
        <v>0</v>
      </c>
      <c r="AI612" s="1763" t="n">
        <v>0</v>
      </c>
      <c r="AJ612" s="1763" t="n">
        <v>0</v>
      </c>
      <c r="AK612" s="1763" t="n">
        <v>0</v>
      </c>
      <c r="AL612" s="1763" t="n">
        <v>0</v>
      </c>
      <c r="AM612" s="1763" t="n">
        <v>0</v>
      </c>
      <c r="AN612" s="641" t="n"/>
      <c r="AO612" s="641" t="n"/>
      <c r="AP612" s="639" t="inlineStr">
        <is>
          <t>1</t>
        </is>
      </c>
      <c r="AQ612" s="639" t="inlineStr">
        <is>
          <t>A-M510</t>
        </is>
      </c>
      <c r="AR612" s="639" t="inlineStr">
        <is>
          <t>1CU</t>
        </is>
      </c>
      <c r="AS612" s="641" t="n"/>
      <c r="AT612" s="643" t="n"/>
    </row>
    <row r="613" ht="12.75" customHeight="1" s="667">
      <c r="B613" s="635" t="n"/>
      <c r="C613" s="636" t="inlineStr">
        <is>
          <t>61073c</t>
        </is>
      </c>
      <c r="D613" s="637" t="n">
        <v>61073</v>
      </c>
      <c r="E613" s="637">
        <f>IF(D613="","",IFERROR(VLOOKUP(D613,CCN_Library!$A$4:$B$13,2,FALSE),"NOT IN LIBRARY"))</f>
        <v/>
      </c>
      <c r="F613" s="638">
        <f>LEFT(H613,6)</f>
        <v/>
      </c>
      <c r="G613" s="639" t="inlineStr">
        <is>
          <t>E</t>
        </is>
      </c>
      <c r="H613" s="639" t="inlineStr">
        <is>
          <t>M2826200434</t>
        </is>
      </c>
      <c r="I613" s="639" t="inlineStr">
        <is>
          <t>SURG TECH</t>
        </is>
      </c>
      <c r="J613" s="639" t="inlineStr">
        <is>
          <t>HM2</t>
        </is>
      </c>
      <c r="K613" s="640" t="inlineStr">
        <is>
          <t>L23A</t>
        </is>
      </c>
      <c r="L613" s="639" t="inlineStr">
        <is>
          <t>L03A</t>
        </is>
      </c>
      <c r="M613" s="639" t="inlineStr">
        <is>
          <t>N</t>
        </is>
      </c>
      <c r="N613" s="639" t="inlineStr">
        <is>
          <t>E</t>
        </is>
      </c>
      <c r="O613" s="639" t="inlineStr">
        <is>
          <t>A</t>
        </is>
      </c>
      <c r="P613" s="639" t="inlineStr">
        <is>
          <t>A</t>
        </is>
      </c>
      <c r="Q613" s="641" t="n"/>
      <c r="R613" s="639" t="inlineStr">
        <is>
          <t>U</t>
        </is>
      </c>
      <c r="S613" s="639" t="inlineStr">
        <is>
          <t>C</t>
        </is>
      </c>
      <c r="T613" s="641" t="n"/>
      <c r="U613" s="1763" t="n">
        <v>0</v>
      </c>
      <c r="V613" s="1763" t="n">
        <v>0</v>
      </c>
      <c r="W613" s="1763" t="n">
        <v>0</v>
      </c>
      <c r="X613" s="1763" t="n">
        <v>0</v>
      </c>
      <c r="Y613" s="1763" t="n">
        <v>0</v>
      </c>
      <c r="Z613" s="1763" t="n">
        <v>0</v>
      </c>
      <c r="AA613" s="1763" t="n">
        <v>1</v>
      </c>
      <c r="AB613" s="1763" t="n">
        <v>0</v>
      </c>
      <c r="AC613" s="1763" t="n">
        <v>0</v>
      </c>
      <c r="AD613" s="1763" t="n">
        <v>0</v>
      </c>
      <c r="AE613" s="1763" t="n">
        <v>0</v>
      </c>
      <c r="AF613" s="1763" t="n">
        <v>0</v>
      </c>
      <c r="AG613" s="1763" t="n">
        <v>0</v>
      </c>
      <c r="AH613" s="1763" t="n">
        <v>0</v>
      </c>
      <c r="AI613" s="1763" t="n">
        <v>0</v>
      </c>
      <c r="AJ613" s="1763" t="n">
        <v>0</v>
      </c>
      <c r="AK613" s="1763" t="n">
        <v>0</v>
      </c>
      <c r="AL613" s="1763" t="n">
        <v>0</v>
      </c>
      <c r="AM613" s="1763" t="n">
        <v>0</v>
      </c>
      <c r="AN613" s="641" t="n"/>
      <c r="AO613" s="641" t="n"/>
      <c r="AP613" s="639" t="inlineStr">
        <is>
          <t>1</t>
        </is>
      </c>
      <c r="AQ613" s="639" t="inlineStr">
        <is>
          <t>A-M510</t>
        </is>
      </c>
      <c r="AR613" s="639" t="inlineStr">
        <is>
          <t>1CU</t>
        </is>
      </c>
      <c r="AS613" s="641" t="n"/>
      <c r="AT613" s="643" t="n"/>
    </row>
    <row r="614" ht="12.75" customHeight="1" s="667">
      <c r="B614" s="644" t="n"/>
      <c r="C614" s="636" t="inlineStr">
        <is>
          <t>61073c</t>
        </is>
      </c>
      <c r="D614" s="645" t="n">
        <v>61073</v>
      </c>
      <c r="E614" s="637">
        <f>IF(D614="","",IFERROR(VLOOKUP(D614,CCN_Library!$A$4:$B$13,2,FALSE),"NOT IN LIBRARY"))</f>
        <v/>
      </c>
      <c r="F614" s="638">
        <f>LEFT(H614,6)</f>
        <v/>
      </c>
      <c r="G614" s="639" t="inlineStr">
        <is>
          <t>E</t>
        </is>
      </c>
      <c r="H614" s="639" t="inlineStr">
        <is>
          <t>M2826200435</t>
        </is>
      </c>
      <c r="I614" s="639" t="inlineStr">
        <is>
          <t>SURG TECH</t>
        </is>
      </c>
      <c r="J614" s="639" t="inlineStr">
        <is>
          <t>HM3</t>
        </is>
      </c>
      <c r="K614" s="640" t="inlineStr">
        <is>
          <t>L23A</t>
        </is>
      </c>
      <c r="L614" s="639" t="inlineStr">
        <is>
          <t>L03A</t>
        </is>
      </c>
      <c r="M614" s="639" t="inlineStr">
        <is>
          <t>N</t>
        </is>
      </c>
      <c r="N614" s="639" t="inlineStr">
        <is>
          <t>E</t>
        </is>
      </c>
      <c r="O614" s="639" t="inlineStr">
        <is>
          <t>A</t>
        </is>
      </c>
      <c r="P614" s="639" t="inlineStr">
        <is>
          <t>A</t>
        </is>
      </c>
      <c r="Q614" s="641" t="n"/>
      <c r="R614" s="639" t="inlineStr">
        <is>
          <t>U</t>
        </is>
      </c>
      <c r="S614" s="639" t="inlineStr">
        <is>
          <t>C</t>
        </is>
      </c>
      <c r="T614" s="641" t="n"/>
      <c r="U614" s="1763" t="n">
        <v>0</v>
      </c>
      <c r="V614" s="1763" t="n">
        <v>0</v>
      </c>
      <c r="W614" s="1763" t="n">
        <v>0</v>
      </c>
      <c r="X614" s="1763" t="n">
        <v>0</v>
      </c>
      <c r="Y614" s="1763" t="n">
        <v>0</v>
      </c>
      <c r="Z614" s="1763" t="n">
        <v>0</v>
      </c>
      <c r="AA614" s="1763" t="n">
        <v>1</v>
      </c>
      <c r="AB614" s="1763" t="n">
        <v>0</v>
      </c>
      <c r="AC614" s="1763" t="n">
        <v>0</v>
      </c>
      <c r="AD614" s="1763" t="n">
        <v>0</v>
      </c>
      <c r="AE614" s="1763" t="n">
        <v>0</v>
      </c>
      <c r="AF614" s="1763" t="n">
        <v>0</v>
      </c>
      <c r="AG614" s="1763" t="n">
        <v>0</v>
      </c>
      <c r="AH614" s="1763" t="n">
        <v>0</v>
      </c>
      <c r="AI614" s="1763" t="n">
        <v>0</v>
      </c>
      <c r="AJ614" s="1763" t="n">
        <v>0</v>
      </c>
      <c r="AK614" s="1763" t="n">
        <v>0</v>
      </c>
      <c r="AL614" s="1763" t="n">
        <v>0</v>
      </c>
      <c r="AM614" s="1763" t="n">
        <v>0</v>
      </c>
      <c r="AN614" s="641" t="n"/>
      <c r="AO614" s="641" t="n"/>
      <c r="AP614" s="639" t="inlineStr">
        <is>
          <t>1</t>
        </is>
      </c>
      <c r="AQ614" s="639" t="inlineStr">
        <is>
          <t>A-M510</t>
        </is>
      </c>
      <c r="AR614" s="639" t="inlineStr">
        <is>
          <t>1CU</t>
        </is>
      </c>
      <c r="AS614" s="641" t="n"/>
      <c r="AT614" s="646" t="n"/>
    </row>
    <row r="615" ht="12.75" customHeight="1" s="667">
      <c r="B615" s="635" t="n"/>
      <c r="C615" s="636" t="inlineStr">
        <is>
          <t>61073c</t>
        </is>
      </c>
      <c r="D615" s="637" t="n">
        <v>61073</v>
      </c>
      <c r="E615" s="637">
        <f>IF(D615="","",IFERROR(VLOOKUP(D615,CCN_Library!$A$4:$B$13,2,FALSE),"NOT IN LIBRARY"))</f>
        <v/>
      </c>
      <c r="F615" s="638">
        <f>LEFT(H615,6)</f>
        <v/>
      </c>
      <c r="G615" s="639" t="inlineStr">
        <is>
          <t>E</t>
        </is>
      </c>
      <c r="H615" s="639" t="inlineStr">
        <is>
          <t>M2826200436</t>
        </is>
      </c>
      <c r="I615" s="639" t="inlineStr">
        <is>
          <t>FLD MED TECH</t>
        </is>
      </c>
      <c r="J615" s="639" t="inlineStr">
        <is>
          <t>HM3</t>
        </is>
      </c>
      <c r="K615" s="640" t="inlineStr">
        <is>
          <t>L03A</t>
        </is>
      </c>
      <c r="L615" s="639" t="inlineStr">
        <is>
          <t>L03A</t>
        </is>
      </c>
      <c r="M615" s="639" t="inlineStr">
        <is>
          <t>N</t>
        </is>
      </c>
      <c r="N615" s="639" t="inlineStr">
        <is>
          <t>E</t>
        </is>
      </c>
      <c r="O615" s="639" t="inlineStr">
        <is>
          <t>A</t>
        </is>
      </c>
      <c r="P615" s="639" t="inlineStr">
        <is>
          <t>A</t>
        </is>
      </c>
      <c r="Q615" s="641" t="n"/>
      <c r="R615" s="639" t="inlineStr">
        <is>
          <t>U</t>
        </is>
      </c>
      <c r="S615" s="639" t="inlineStr">
        <is>
          <t>C</t>
        </is>
      </c>
      <c r="T615" s="641" t="n"/>
      <c r="U615" s="1763" t="n">
        <v>0</v>
      </c>
      <c r="V615" s="1763" t="n">
        <v>0</v>
      </c>
      <c r="W615" s="1763" t="n">
        <v>0</v>
      </c>
      <c r="X615" s="1763" t="n">
        <v>0</v>
      </c>
      <c r="Y615" s="1763" t="n">
        <v>0</v>
      </c>
      <c r="Z615" s="1763" t="n">
        <v>0</v>
      </c>
      <c r="AA615" s="1763" t="n">
        <v>1</v>
      </c>
      <c r="AB615" s="1763" t="n">
        <v>0</v>
      </c>
      <c r="AC615" s="1763" t="n">
        <v>0</v>
      </c>
      <c r="AD615" s="1763" t="n">
        <v>0</v>
      </c>
      <c r="AE615" s="1763" t="n">
        <v>0</v>
      </c>
      <c r="AF615" s="1763" t="n">
        <v>0</v>
      </c>
      <c r="AG615" s="1763" t="n">
        <v>0</v>
      </c>
      <c r="AH615" s="1763" t="n">
        <v>0</v>
      </c>
      <c r="AI615" s="1763" t="n">
        <v>0</v>
      </c>
      <c r="AJ615" s="1763" t="n">
        <v>0</v>
      </c>
      <c r="AK615" s="1763" t="n">
        <v>0</v>
      </c>
      <c r="AL615" s="1763" t="n">
        <v>0</v>
      </c>
      <c r="AM615" s="1763" t="n">
        <v>0</v>
      </c>
      <c r="AN615" s="641" t="n"/>
      <c r="AO615" s="641" t="n"/>
      <c r="AP615" s="639" t="inlineStr">
        <is>
          <t>1</t>
        </is>
      </c>
      <c r="AQ615" s="639" t="inlineStr">
        <is>
          <t>A-M510</t>
        </is>
      </c>
      <c r="AR615" s="639" t="inlineStr">
        <is>
          <t>1CU</t>
        </is>
      </c>
      <c r="AS615" s="641" t="n"/>
      <c r="AT615" s="643" t="n"/>
    </row>
    <row r="616" ht="12.75" customHeight="1" s="667">
      <c r="B616" s="644" t="n"/>
      <c r="C616" s="636" t="inlineStr">
        <is>
          <t>61073o</t>
        </is>
      </c>
      <c r="D616" s="645" t="n">
        <v>61073</v>
      </c>
      <c r="E616" s="645" t="n"/>
      <c r="F616" s="647">
        <f>LEFT(H616,6)</f>
        <v/>
      </c>
      <c r="G616" s="648" t="inlineStr">
        <is>
          <t>D</t>
        </is>
      </c>
      <c r="H616" s="648" t="inlineStr">
        <is>
          <t>M2826200493</t>
        </is>
      </c>
      <c r="I616" s="648" t="inlineStr">
        <is>
          <t>SHOCK TRAUMA PLATOON 2</t>
        </is>
      </c>
      <c r="J616" s="649" t="n"/>
      <c r="K616" s="649" t="n"/>
      <c r="L616" s="649" t="n"/>
      <c r="M616" s="649" t="n"/>
      <c r="N616" s="649" t="n"/>
      <c r="O616" s="649" t="n"/>
      <c r="P616" s="649" t="n"/>
      <c r="Q616" s="649" t="n"/>
      <c r="R616" s="649" t="n"/>
      <c r="S616" s="649" t="n"/>
      <c r="T616" s="649" t="n"/>
      <c r="U616" s="1764" t="n">
        <v>0</v>
      </c>
      <c r="V616" s="1764" t="n">
        <v>0</v>
      </c>
      <c r="W616" s="1764" t="n">
        <v>0</v>
      </c>
      <c r="X616" s="1764" t="n">
        <v>0</v>
      </c>
      <c r="Y616" s="1764" t="n">
        <v>0</v>
      </c>
      <c r="Z616" s="1764" t="n">
        <v>0</v>
      </c>
      <c r="AA616" s="1764" t="n">
        <v>0</v>
      </c>
      <c r="AB616" s="1764" t="n">
        <v>0</v>
      </c>
      <c r="AC616" s="1764" t="n">
        <v>0</v>
      </c>
      <c r="AD616" s="1764" t="n">
        <v>0</v>
      </c>
      <c r="AE616" s="1764" t="n">
        <v>0</v>
      </c>
      <c r="AF616" s="1764" t="n">
        <v>0</v>
      </c>
      <c r="AG616" s="1764" t="n">
        <v>0</v>
      </c>
      <c r="AH616" s="1764" t="n">
        <v>0</v>
      </c>
      <c r="AI616" s="1764" t="n">
        <v>0</v>
      </c>
      <c r="AJ616" s="1764" t="n">
        <v>0</v>
      </c>
      <c r="AK616" s="1764" t="n">
        <v>0</v>
      </c>
      <c r="AL616" s="1764" t="n">
        <v>0</v>
      </c>
      <c r="AM616" s="1764" t="n">
        <v>0</v>
      </c>
      <c r="AN616" s="649" t="n"/>
      <c r="AO616" s="649" t="n"/>
      <c r="AP616" s="649" t="n"/>
      <c r="AQ616" s="649" t="n"/>
      <c r="AR616" s="649" t="n"/>
      <c r="AS616" s="649" t="n"/>
      <c r="AT616" s="646" t="n"/>
    </row>
    <row r="617" ht="12.75" customHeight="1" s="667">
      <c r="B617" s="644" t="n"/>
      <c r="C617" s="636" t="inlineStr">
        <is>
          <t>61073o</t>
        </is>
      </c>
      <c r="D617" s="645" t="n">
        <v>61073</v>
      </c>
      <c r="E617" s="645" t="n"/>
      <c r="F617" s="647">
        <f>LEFT(H617,6)</f>
        <v/>
      </c>
      <c r="G617" s="648" t="inlineStr">
        <is>
          <t>D</t>
        </is>
      </c>
      <c r="H617" s="648" t="inlineStr">
        <is>
          <t>M2826200494</t>
        </is>
      </c>
      <c r="I617" s="648" t="inlineStr">
        <is>
          <t>STABILIZATION SECTION (B)</t>
        </is>
      </c>
      <c r="J617" s="649" t="n"/>
      <c r="K617" s="649" t="n"/>
      <c r="L617" s="649" t="n"/>
      <c r="M617" s="649" t="n"/>
      <c r="N617" s="649" t="n"/>
      <c r="O617" s="649" t="n"/>
      <c r="P617" s="649" t="n"/>
      <c r="Q617" s="649" t="n"/>
      <c r="R617" s="649" t="n"/>
      <c r="S617" s="649" t="n"/>
      <c r="T617" s="649" t="n"/>
      <c r="U617" s="1764" t="n">
        <v>0</v>
      </c>
      <c r="V617" s="1764" t="n">
        <v>0</v>
      </c>
      <c r="W617" s="1764" t="n">
        <v>0</v>
      </c>
      <c r="X617" s="1764" t="n">
        <v>0</v>
      </c>
      <c r="Y617" s="1764" t="n">
        <v>0</v>
      </c>
      <c r="Z617" s="1764" t="n">
        <v>0</v>
      </c>
      <c r="AA617" s="1764" t="n">
        <v>0</v>
      </c>
      <c r="AB617" s="1764" t="n">
        <v>0</v>
      </c>
      <c r="AC617" s="1764" t="n">
        <v>0</v>
      </c>
      <c r="AD617" s="1764" t="n">
        <v>0</v>
      </c>
      <c r="AE617" s="1764" t="n">
        <v>0</v>
      </c>
      <c r="AF617" s="1764" t="n">
        <v>0</v>
      </c>
      <c r="AG617" s="1764" t="n">
        <v>0</v>
      </c>
      <c r="AH617" s="1764" t="n">
        <v>0</v>
      </c>
      <c r="AI617" s="1764" t="n">
        <v>0</v>
      </c>
      <c r="AJ617" s="1764" t="n">
        <v>0</v>
      </c>
      <c r="AK617" s="1764" t="n">
        <v>0</v>
      </c>
      <c r="AL617" s="1764" t="n">
        <v>0</v>
      </c>
      <c r="AM617" s="1764" t="n">
        <v>0</v>
      </c>
      <c r="AN617" s="649" t="n"/>
      <c r="AO617" s="649" t="n"/>
      <c r="AP617" s="649" t="n"/>
      <c r="AQ617" s="649" t="n"/>
      <c r="AR617" s="649" t="n"/>
      <c r="AS617" s="649" t="n"/>
      <c r="AT617" s="646" t="n"/>
    </row>
    <row r="618" ht="12.75" customHeight="1" s="667">
      <c r="B618" s="644" t="n"/>
      <c r="C618" s="636" t="inlineStr">
        <is>
          <t>61073o</t>
        </is>
      </c>
      <c r="D618" s="645" t="n">
        <v>61073</v>
      </c>
      <c r="E618" s="637">
        <f>IF(D618="","",IFERROR(VLOOKUP(D618,CCN_Library!$A$4:$B$13,2,FALSE),"NOT IN LIBRARY"))</f>
        <v/>
      </c>
      <c r="F618" s="638">
        <f>LEFT(H618,6)</f>
        <v/>
      </c>
      <c r="G618" s="639" t="inlineStr">
        <is>
          <t>E</t>
        </is>
      </c>
      <c r="H618" s="639" t="inlineStr">
        <is>
          <t>M2826200495</t>
        </is>
      </c>
      <c r="I618" s="639" t="inlineStr">
        <is>
          <t>EMERG MED SPEC</t>
        </is>
      </c>
      <c r="J618" s="639" t="inlineStr">
        <is>
          <t>LCDR</t>
        </is>
      </c>
      <c r="K618" s="640" t="inlineStr">
        <is>
          <t>2100</t>
        </is>
      </c>
      <c r="L618" s="639" t="inlineStr">
        <is>
          <t>2100</t>
        </is>
      </c>
      <c r="M618" s="639" t="inlineStr">
        <is>
          <t>N</t>
        </is>
      </c>
      <c r="N618" s="639" t="inlineStr">
        <is>
          <t>O</t>
        </is>
      </c>
      <c r="O618" s="639" t="inlineStr">
        <is>
          <t>A</t>
        </is>
      </c>
      <c r="P618" s="639" t="inlineStr">
        <is>
          <t>A</t>
        </is>
      </c>
      <c r="Q618" s="641" t="n"/>
      <c r="R618" s="639" t="inlineStr">
        <is>
          <t>U</t>
        </is>
      </c>
      <c r="S618" s="639" t="inlineStr">
        <is>
          <t>P</t>
        </is>
      </c>
      <c r="T618" s="641" t="n"/>
      <c r="U618" s="1763" t="n">
        <v>0</v>
      </c>
      <c r="V618" s="1763" t="n">
        <v>0</v>
      </c>
      <c r="W618" s="1763" t="n">
        <v>0</v>
      </c>
      <c r="X618" s="1763" t="n">
        <v>0</v>
      </c>
      <c r="Y618" s="1763" t="n">
        <v>0</v>
      </c>
      <c r="Z618" s="1763" t="n">
        <v>1</v>
      </c>
      <c r="AA618" s="1763" t="n">
        <v>0</v>
      </c>
      <c r="AB618" s="1763" t="n">
        <v>0</v>
      </c>
      <c r="AC618" s="1763" t="n">
        <v>0</v>
      </c>
      <c r="AD618" s="1763" t="n">
        <v>0</v>
      </c>
      <c r="AE618" s="1763" t="n">
        <v>0</v>
      </c>
      <c r="AF618" s="1763" t="n">
        <v>0</v>
      </c>
      <c r="AG618" s="1763" t="n">
        <v>0</v>
      </c>
      <c r="AH618" s="1763" t="n">
        <v>0</v>
      </c>
      <c r="AI618" s="1763" t="n">
        <v>0</v>
      </c>
      <c r="AJ618" s="1763" t="n">
        <v>0</v>
      </c>
      <c r="AK618" s="1763" t="n">
        <v>0</v>
      </c>
      <c r="AL618" s="1763" t="n">
        <v>0</v>
      </c>
      <c r="AM618" s="1763" t="n">
        <v>0</v>
      </c>
      <c r="AN618" s="641" t="n"/>
      <c r="AO618" s="641" t="n"/>
      <c r="AP618" s="639" t="inlineStr">
        <is>
          <t>1</t>
        </is>
      </c>
      <c r="AQ618" s="639" t="inlineStr">
        <is>
          <t>A-M510</t>
        </is>
      </c>
      <c r="AR618" s="639" t="inlineStr">
        <is>
          <t>1CU</t>
        </is>
      </c>
      <c r="AS618" s="641" t="n"/>
      <c r="AT618" s="646" t="n"/>
    </row>
    <row r="619" ht="12.75" customHeight="1" s="667">
      <c r="B619" s="635" t="n"/>
      <c r="C619" s="636" t="inlineStr">
        <is>
          <t>61073o</t>
        </is>
      </c>
      <c r="D619" s="637" t="n">
        <v>61073</v>
      </c>
      <c r="E619" s="637">
        <f>IF(D619="","",IFERROR(VLOOKUP(D619,CCN_Library!$A$4:$B$13,2,FALSE),"NOT IN LIBRARY"))</f>
        <v/>
      </c>
      <c r="F619" s="638">
        <f>LEFT(H619,6)</f>
        <v/>
      </c>
      <c r="G619" s="639" t="inlineStr">
        <is>
          <t>E</t>
        </is>
      </c>
      <c r="H619" s="639" t="inlineStr">
        <is>
          <t>M2826200496</t>
        </is>
      </c>
      <c r="I619" s="639" t="inlineStr">
        <is>
          <t>EMERG MED SPEC</t>
        </is>
      </c>
      <c r="J619" s="639" t="inlineStr">
        <is>
          <t>LCDR</t>
        </is>
      </c>
      <c r="K619" s="640" t="inlineStr">
        <is>
          <t>2100</t>
        </is>
      </c>
      <c r="L619" s="639" t="inlineStr">
        <is>
          <t>2100</t>
        </is>
      </c>
      <c r="M619" s="639" t="inlineStr">
        <is>
          <t>N</t>
        </is>
      </c>
      <c r="N619" s="639" t="inlineStr">
        <is>
          <t>O</t>
        </is>
      </c>
      <c r="O619" s="639" t="inlineStr">
        <is>
          <t>A</t>
        </is>
      </c>
      <c r="P619" s="639" t="inlineStr">
        <is>
          <t>A</t>
        </is>
      </c>
      <c r="Q619" s="641" t="n"/>
      <c r="R619" s="639" t="inlineStr">
        <is>
          <t>U</t>
        </is>
      </c>
      <c r="S619" s="639" t="inlineStr">
        <is>
          <t>P</t>
        </is>
      </c>
      <c r="T619" s="641" t="n"/>
      <c r="U619" s="1763" t="n">
        <v>0</v>
      </c>
      <c r="V619" s="1763" t="n">
        <v>0</v>
      </c>
      <c r="W619" s="1763" t="n">
        <v>0</v>
      </c>
      <c r="X619" s="1763" t="n">
        <v>0</v>
      </c>
      <c r="Y619" s="1763" t="n">
        <v>0</v>
      </c>
      <c r="Z619" s="1763" t="n">
        <v>1</v>
      </c>
      <c r="AA619" s="1763" t="n">
        <v>0</v>
      </c>
      <c r="AB619" s="1763" t="n">
        <v>0</v>
      </c>
      <c r="AC619" s="1763" t="n">
        <v>0</v>
      </c>
      <c r="AD619" s="1763" t="n">
        <v>0</v>
      </c>
      <c r="AE619" s="1763" t="n">
        <v>0</v>
      </c>
      <c r="AF619" s="1763" t="n">
        <v>0</v>
      </c>
      <c r="AG619" s="1763" t="n">
        <v>0</v>
      </c>
      <c r="AH619" s="1763" t="n">
        <v>0</v>
      </c>
      <c r="AI619" s="1763" t="n">
        <v>0</v>
      </c>
      <c r="AJ619" s="1763" t="n">
        <v>0</v>
      </c>
      <c r="AK619" s="1763" t="n">
        <v>0</v>
      </c>
      <c r="AL619" s="1763" t="n">
        <v>0</v>
      </c>
      <c r="AM619" s="1763" t="n">
        <v>0</v>
      </c>
      <c r="AN619" s="641" t="n"/>
      <c r="AO619" s="641" t="n"/>
      <c r="AP619" s="639" t="inlineStr">
        <is>
          <t>1</t>
        </is>
      </c>
      <c r="AQ619" s="639" t="inlineStr">
        <is>
          <t>A-M510</t>
        </is>
      </c>
      <c r="AR619" s="639" t="inlineStr">
        <is>
          <t>1CU</t>
        </is>
      </c>
      <c r="AS619" s="641" t="n"/>
      <c r="AT619" s="643" t="n"/>
    </row>
    <row r="620" ht="12.75" customHeight="1" s="667">
      <c r="B620" s="635" t="n"/>
      <c r="C620" s="636" t="inlineStr">
        <is>
          <t>61073o</t>
        </is>
      </c>
      <c r="D620" s="637" t="n">
        <v>61073</v>
      </c>
      <c r="E620" s="637">
        <f>IF(D620="","",IFERROR(VLOOKUP(D620,CCN_Library!$A$4:$B$13,2,FALSE),"NOT IN LIBRARY"))</f>
        <v/>
      </c>
      <c r="F620" s="638">
        <f>LEFT(H620,6)</f>
        <v/>
      </c>
      <c r="G620" s="639" t="inlineStr">
        <is>
          <t>E</t>
        </is>
      </c>
      <c r="H620" s="639" t="inlineStr">
        <is>
          <t>M2826200675</t>
        </is>
      </c>
      <c r="I620" s="639" t="inlineStr">
        <is>
          <t>PHYSICIAN ASST</t>
        </is>
      </c>
      <c r="J620" s="639" t="inlineStr">
        <is>
          <t>LT</t>
        </is>
      </c>
      <c r="K620" s="640" t="inlineStr">
        <is>
          <t>2300</t>
        </is>
      </c>
      <c r="L620" s="639" t="inlineStr">
        <is>
          <t>2300</t>
        </is>
      </c>
      <c r="M620" s="639" t="inlineStr">
        <is>
          <t>N</t>
        </is>
      </c>
      <c r="N620" s="639" t="inlineStr">
        <is>
          <t>O</t>
        </is>
      </c>
      <c r="O620" s="639" t="inlineStr">
        <is>
          <t>A</t>
        </is>
      </c>
      <c r="P620" s="639" t="inlineStr">
        <is>
          <t>A</t>
        </is>
      </c>
      <c r="Q620" s="641" t="n"/>
      <c r="R620" s="639" t="inlineStr">
        <is>
          <t>U</t>
        </is>
      </c>
      <c r="S620" s="639" t="inlineStr">
        <is>
          <t>P</t>
        </is>
      </c>
      <c r="T620" s="641" t="n"/>
      <c r="U620" s="1763" t="n">
        <v>0</v>
      </c>
      <c r="V620" s="1763" t="n">
        <v>0</v>
      </c>
      <c r="W620" s="1763" t="n">
        <v>0</v>
      </c>
      <c r="X620" s="1763" t="n">
        <v>0</v>
      </c>
      <c r="Y620" s="1763" t="n">
        <v>0</v>
      </c>
      <c r="Z620" s="1763" t="n">
        <v>1</v>
      </c>
      <c r="AA620" s="1763" t="n">
        <v>0</v>
      </c>
      <c r="AB620" s="1763" t="n">
        <v>0</v>
      </c>
      <c r="AC620" s="1763" t="n">
        <v>0</v>
      </c>
      <c r="AD620" s="1763" t="n">
        <v>0</v>
      </c>
      <c r="AE620" s="1763" t="n">
        <v>0</v>
      </c>
      <c r="AF620" s="1763" t="n">
        <v>0</v>
      </c>
      <c r="AG620" s="1763" t="n">
        <v>0</v>
      </c>
      <c r="AH620" s="1763" t="n">
        <v>0</v>
      </c>
      <c r="AI620" s="1763" t="n">
        <v>0</v>
      </c>
      <c r="AJ620" s="1763" t="n">
        <v>0</v>
      </c>
      <c r="AK620" s="1763" t="n">
        <v>0</v>
      </c>
      <c r="AL620" s="1763" t="n">
        <v>0</v>
      </c>
      <c r="AM620" s="1763" t="n">
        <v>0</v>
      </c>
      <c r="AN620" s="641" t="n"/>
      <c r="AO620" s="641" t="n"/>
      <c r="AP620" s="639" t="inlineStr">
        <is>
          <t>1</t>
        </is>
      </c>
      <c r="AQ620" s="639" t="inlineStr">
        <is>
          <t>A-M510</t>
        </is>
      </c>
      <c r="AR620" s="639" t="inlineStr">
        <is>
          <t>1CU</t>
        </is>
      </c>
      <c r="AS620" s="641" t="n"/>
      <c r="AT620" s="643" t="n"/>
    </row>
    <row r="621" ht="12.75" customHeight="1" s="667">
      <c r="B621" s="635" t="n"/>
      <c r="C621" s="636" t="inlineStr">
        <is>
          <t>61073o</t>
        </is>
      </c>
      <c r="D621" s="637" t="n">
        <v>61073</v>
      </c>
      <c r="E621" s="637">
        <f>IF(D621="","",IFERROR(VLOOKUP(D621,CCN_Library!$A$4:$B$13,2,FALSE),"NOT IN LIBRARY"))</f>
        <v/>
      </c>
      <c r="F621" s="638">
        <f>LEFT(H621,6)</f>
        <v/>
      </c>
      <c r="G621" s="639" t="inlineStr">
        <is>
          <t>E</t>
        </is>
      </c>
      <c r="H621" s="639" t="inlineStr">
        <is>
          <t>M2826200676</t>
        </is>
      </c>
      <c r="I621" s="639" t="inlineStr">
        <is>
          <t>SURFACE IDC</t>
        </is>
      </c>
      <c r="J621" s="639" t="inlineStr">
        <is>
          <t>HMC</t>
        </is>
      </c>
      <c r="K621" s="640" t="inlineStr">
        <is>
          <t>L10A</t>
        </is>
      </c>
      <c r="L621" s="639" t="inlineStr">
        <is>
          <t>L03A</t>
        </is>
      </c>
      <c r="M621" s="639" t="inlineStr">
        <is>
          <t>N</t>
        </is>
      </c>
      <c r="N621" s="639" t="inlineStr">
        <is>
          <t>E</t>
        </is>
      </c>
      <c r="O621" s="639" t="inlineStr">
        <is>
          <t>A</t>
        </is>
      </c>
      <c r="P621" s="639" t="inlineStr">
        <is>
          <t>A</t>
        </is>
      </c>
      <c r="Q621" s="641" t="n"/>
      <c r="R621" s="639" t="inlineStr">
        <is>
          <t>U</t>
        </is>
      </c>
      <c r="S621" s="639" t="inlineStr">
        <is>
          <t>P</t>
        </is>
      </c>
      <c r="T621" s="641" t="n"/>
      <c r="U621" s="1763" t="n">
        <v>0</v>
      </c>
      <c r="V621" s="1763" t="n">
        <v>0</v>
      </c>
      <c r="W621" s="1763" t="n">
        <v>0</v>
      </c>
      <c r="X621" s="1763" t="n">
        <v>0</v>
      </c>
      <c r="Y621" s="1763" t="n">
        <v>0</v>
      </c>
      <c r="Z621" s="1763" t="n">
        <v>0</v>
      </c>
      <c r="AA621" s="1763" t="n">
        <v>1</v>
      </c>
      <c r="AB621" s="1763" t="n">
        <v>0</v>
      </c>
      <c r="AC621" s="1763" t="n">
        <v>0</v>
      </c>
      <c r="AD621" s="1763" t="n">
        <v>0</v>
      </c>
      <c r="AE621" s="1763" t="n">
        <v>0</v>
      </c>
      <c r="AF621" s="1763" t="n">
        <v>0</v>
      </c>
      <c r="AG621" s="1763" t="n">
        <v>0</v>
      </c>
      <c r="AH621" s="1763" t="n">
        <v>0</v>
      </c>
      <c r="AI621" s="1763" t="n">
        <v>0</v>
      </c>
      <c r="AJ621" s="1763" t="n">
        <v>0</v>
      </c>
      <c r="AK621" s="1763" t="n">
        <v>0</v>
      </c>
      <c r="AL621" s="1763" t="n">
        <v>0</v>
      </c>
      <c r="AM621" s="1763" t="n">
        <v>0</v>
      </c>
      <c r="AN621" s="641" t="n"/>
      <c r="AO621" s="641" t="n"/>
      <c r="AP621" s="639" t="inlineStr">
        <is>
          <t>1</t>
        </is>
      </c>
      <c r="AQ621" s="639" t="inlineStr">
        <is>
          <t>A-M510</t>
        </is>
      </c>
      <c r="AR621" s="639" t="inlineStr">
        <is>
          <t>1CU</t>
        </is>
      </c>
      <c r="AS621" s="641" t="n"/>
      <c r="AT621" s="643" t="n"/>
    </row>
    <row r="622" ht="12.75" customHeight="1" s="667">
      <c r="B622" s="635" t="n"/>
      <c r="C622" s="636" t="inlineStr">
        <is>
          <t>61073c</t>
        </is>
      </c>
      <c r="D622" s="637" t="n">
        <v>61073</v>
      </c>
      <c r="E622" s="637">
        <f>IF(D622="","",IFERROR(VLOOKUP(D622,CCN_Library!$A$4:$B$13,2,FALSE),"NOT IN LIBRARY"))</f>
        <v/>
      </c>
      <c r="F622" s="638">
        <f>LEFT(H622,6)</f>
        <v/>
      </c>
      <c r="G622" s="639" t="inlineStr">
        <is>
          <t>E</t>
        </is>
      </c>
      <c r="H622" s="639" t="inlineStr">
        <is>
          <t>M2826200499</t>
        </is>
      </c>
      <c r="I622" s="639" t="inlineStr">
        <is>
          <t>FLD MED TECH</t>
        </is>
      </c>
      <c r="J622" s="639" t="inlineStr">
        <is>
          <t>HM2</t>
        </is>
      </c>
      <c r="K622" s="640" t="inlineStr">
        <is>
          <t>L03A</t>
        </is>
      </c>
      <c r="L622" s="639" t="inlineStr">
        <is>
          <t>L03A</t>
        </is>
      </c>
      <c r="M622" s="639" t="inlineStr">
        <is>
          <t>N</t>
        </is>
      </c>
      <c r="N622" s="639" t="inlineStr">
        <is>
          <t>E</t>
        </is>
      </c>
      <c r="O622" s="639" t="inlineStr">
        <is>
          <t>A</t>
        </is>
      </c>
      <c r="P622" s="639" t="inlineStr">
        <is>
          <t>A</t>
        </is>
      </c>
      <c r="Q622" s="641" t="n"/>
      <c r="R622" s="639" t="inlineStr">
        <is>
          <t>U</t>
        </is>
      </c>
      <c r="S622" s="639" t="inlineStr">
        <is>
          <t>C</t>
        </is>
      </c>
      <c r="T622" s="641" t="n"/>
      <c r="U622" s="1763" t="n">
        <v>0</v>
      </c>
      <c r="V622" s="1763" t="n">
        <v>0</v>
      </c>
      <c r="W622" s="1763" t="n">
        <v>0</v>
      </c>
      <c r="X622" s="1763" t="n">
        <v>0</v>
      </c>
      <c r="Y622" s="1763" t="n">
        <v>0</v>
      </c>
      <c r="Z622" s="1763" t="n">
        <v>0</v>
      </c>
      <c r="AA622" s="1763" t="n">
        <v>1</v>
      </c>
      <c r="AB622" s="1763" t="n">
        <v>0</v>
      </c>
      <c r="AC622" s="1763" t="n">
        <v>0</v>
      </c>
      <c r="AD622" s="1763" t="n">
        <v>0</v>
      </c>
      <c r="AE622" s="1763" t="n">
        <v>0</v>
      </c>
      <c r="AF622" s="1763" t="n">
        <v>0</v>
      </c>
      <c r="AG622" s="1763" t="n">
        <v>0</v>
      </c>
      <c r="AH622" s="1763" t="n">
        <v>0</v>
      </c>
      <c r="AI622" s="1763" t="n">
        <v>0</v>
      </c>
      <c r="AJ622" s="1763" t="n">
        <v>0</v>
      </c>
      <c r="AK622" s="1763" t="n">
        <v>0</v>
      </c>
      <c r="AL622" s="1763" t="n">
        <v>0</v>
      </c>
      <c r="AM622" s="1763" t="n">
        <v>0</v>
      </c>
      <c r="AN622" s="641" t="n"/>
      <c r="AO622" s="641" t="n"/>
      <c r="AP622" s="639" t="inlineStr">
        <is>
          <t>1</t>
        </is>
      </c>
      <c r="AQ622" s="639" t="inlineStr">
        <is>
          <t>A-M510</t>
        </is>
      </c>
      <c r="AR622" s="639" t="inlineStr">
        <is>
          <t>1CU</t>
        </is>
      </c>
      <c r="AS622" s="641" t="n"/>
      <c r="AT622" s="643" t="n"/>
    </row>
    <row r="623" ht="12.75" customHeight="1" s="667">
      <c r="B623" s="644" t="n"/>
      <c r="C623" s="636" t="inlineStr">
        <is>
          <t>61073c</t>
        </is>
      </c>
      <c r="D623" s="645" t="n">
        <v>61073</v>
      </c>
      <c r="E623" s="637">
        <f>IF(D623="","",IFERROR(VLOOKUP(D623,CCN_Library!$A$4:$B$13,2,FALSE),"NOT IN LIBRARY"))</f>
        <v/>
      </c>
      <c r="F623" s="638">
        <f>LEFT(H623,6)</f>
        <v/>
      </c>
      <c r="G623" s="639" t="inlineStr">
        <is>
          <t>E</t>
        </is>
      </c>
      <c r="H623" s="639" t="inlineStr">
        <is>
          <t>M2826200677</t>
        </is>
      </c>
      <c r="I623" s="639" t="inlineStr">
        <is>
          <t>FLD MED TECH</t>
        </is>
      </c>
      <c r="J623" s="639" t="inlineStr">
        <is>
          <t>HM2</t>
        </is>
      </c>
      <c r="K623" s="640" t="inlineStr">
        <is>
          <t>L03A</t>
        </is>
      </c>
      <c r="L623" s="639" t="inlineStr">
        <is>
          <t>L03A</t>
        </is>
      </c>
      <c r="M623" s="639" t="inlineStr">
        <is>
          <t>N</t>
        </is>
      </c>
      <c r="N623" s="639" t="inlineStr">
        <is>
          <t>E</t>
        </is>
      </c>
      <c r="O623" s="639" t="inlineStr">
        <is>
          <t>A</t>
        </is>
      </c>
      <c r="P623" s="639" t="inlineStr">
        <is>
          <t>A</t>
        </is>
      </c>
      <c r="Q623" s="641" t="n"/>
      <c r="R623" s="639" t="inlineStr">
        <is>
          <t>U</t>
        </is>
      </c>
      <c r="S623" s="639" t="inlineStr">
        <is>
          <t>C</t>
        </is>
      </c>
      <c r="T623" s="641" t="n"/>
      <c r="U623" s="1763" t="n">
        <v>0</v>
      </c>
      <c r="V623" s="1763" t="n">
        <v>0</v>
      </c>
      <c r="W623" s="1763" t="n">
        <v>0</v>
      </c>
      <c r="X623" s="1763" t="n">
        <v>0</v>
      </c>
      <c r="Y623" s="1763" t="n">
        <v>0</v>
      </c>
      <c r="Z623" s="1763" t="n">
        <v>0</v>
      </c>
      <c r="AA623" s="1763" t="n">
        <v>1</v>
      </c>
      <c r="AB623" s="1763" t="n">
        <v>0</v>
      </c>
      <c r="AC623" s="1763" t="n">
        <v>0</v>
      </c>
      <c r="AD623" s="1763" t="n">
        <v>0</v>
      </c>
      <c r="AE623" s="1763" t="n">
        <v>0</v>
      </c>
      <c r="AF623" s="1763" t="n">
        <v>0</v>
      </c>
      <c r="AG623" s="1763" t="n">
        <v>0</v>
      </c>
      <c r="AH623" s="1763" t="n">
        <v>0</v>
      </c>
      <c r="AI623" s="1763" t="n">
        <v>0</v>
      </c>
      <c r="AJ623" s="1763" t="n">
        <v>0</v>
      </c>
      <c r="AK623" s="1763" t="n">
        <v>0</v>
      </c>
      <c r="AL623" s="1763" t="n">
        <v>0</v>
      </c>
      <c r="AM623" s="1763" t="n">
        <v>0</v>
      </c>
      <c r="AN623" s="641" t="n"/>
      <c r="AO623" s="641" t="n"/>
      <c r="AP623" s="639" t="inlineStr">
        <is>
          <t>1</t>
        </is>
      </c>
      <c r="AQ623" s="639" t="inlineStr">
        <is>
          <t>A-M510</t>
        </is>
      </c>
      <c r="AR623" s="639" t="inlineStr">
        <is>
          <t>1CU</t>
        </is>
      </c>
      <c r="AS623" s="641" t="n"/>
      <c r="AT623" s="646" t="n"/>
    </row>
    <row r="624" ht="12.75" customHeight="1" s="667">
      <c r="B624" s="635" t="n"/>
      <c r="C624" s="636" t="inlineStr">
        <is>
          <t>61073c</t>
        </is>
      </c>
      <c r="D624" s="637" t="n">
        <v>61073</v>
      </c>
      <c r="E624" s="637">
        <f>IF(D624="","",IFERROR(VLOOKUP(D624,CCN_Library!$A$4:$B$13,2,FALSE),"NOT IN LIBRARY"))</f>
        <v/>
      </c>
      <c r="F624" s="638">
        <f>LEFT(H624,6)</f>
        <v/>
      </c>
      <c r="G624" s="639" t="inlineStr">
        <is>
          <t>E</t>
        </is>
      </c>
      <c r="H624" s="639" t="inlineStr">
        <is>
          <t>M2826200678</t>
        </is>
      </c>
      <c r="I624" s="639" t="inlineStr">
        <is>
          <t>FLD MED TECH</t>
        </is>
      </c>
      <c r="J624" s="639" t="inlineStr">
        <is>
          <t>HM2</t>
        </is>
      </c>
      <c r="K624" s="640" t="inlineStr">
        <is>
          <t>L03A</t>
        </is>
      </c>
      <c r="L624" s="639" t="inlineStr">
        <is>
          <t>L03A</t>
        </is>
      </c>
      <c r="M624" s="639" t="inlineStr">
        <is>
          <t>N</t>
        </is>
      </c>
      <c r="N624" s="639" t="inlineStr">
        <is>
          <t>E</t>
        </is>
      </c>
      <c r="O624" s="639" t="inlineStr">
        <is>
          <t>A</t>
        </is>
      </c>
      <c r="P624" s="639" t="inlineStr">
        <is>
          <t>A</t>
        </is>
      </c>
      <c r="Q624" s="641" t="n"/>
      <c r="R624" s="639" t="inlineStr">
        <is>
          <t>U</t>
        </is>
      </c>
      <c r="S624" s="639" t="inlineStr">
        <is>
          <t>C</t>
        </is>
      </c>
      <c r="T624" s="641" t="n"/>
      <c r="U624" s="1763" t="n">
        <v>0</v>
      </c>
      <c r="V624" s="1763" t="n">
        <v>0</v>
      </c>
      <c r="W624" s="1763" t="n">
        <v>0</v>
      </c>
      <c r="X624" s="1763" t="n">
        <v>0</v>
      </c>
      <c r="Y624" s="1763" t="n">
        <v>0</v>
      </c>
      <c r="Z624" s="1763" t="n">
        <v>0</v>
      </c>
      <c r="AA624" s="1763" t="n">
        <v>1</v>
      </c>
      <c r="AB624" s="1763" t="n">
        <v>0</v>
      </c>
      <c r="AC624" s="1763" t="n">
        <v>0</v>
      </c>
      <c r="AD624" s="1763" t="n">
        <v>0</v>
      </c>
      <c r="AE624" s="1763" t="n">
        <v>0</v>
      </c>
      <c r="AF624" s="1763" t="n">
        <v>0</v>
      </c>
      <c r="AG624" s="1763" t="n">
        <v>0</v>
      </c>
      <c r="AH624" s="1763" t="n">
        <v>0</v>
      </c>
      <c r="AI624" s="1763" t="n">
        <v>0</v>
      </c>
      <c r="AJ624" s="1763" t="n">
        <v>0</v>
      </c>
      <c r="AK624" s="1763" t="n">
        <v>0</v>
      </c>
      <c r="AL624" s="1763" t="n">
        <v>0</v>
      </c>
      <c r="AM624" s="1763" t="n">
        <v>0</v>
      </c>
      <c r="AN624" s="641" t="n"/>
      <c r="AO624" s="641" t="n"/>
      <c r="AP624" s="639" t="inlineStr">
        <is>
          <t>1</t>
        </is>
      </c>
      <c r="AQ624" s="639" t="inlineStr">
        <is>
          <t>A-M510</t>
        </is>
      </c>
      <c r="AR624" s="639" t="inlineStr">
        <is>
          <t>1CU</t>
        </is>
      </c>
      <c r="AS624" s="641" t="n"/>
      <c r="AT624" s="643" t="n"/>
    </row>
    <row r="625" ht="12.75" customHeight="1" s="667">
      <c r="B625" s="635" t="n"/>
      <c r="C625" s="636" t="inlineStr">
        <is>
          <t>61073c</t>
        </is>
      </c>
      <c r="D625" s="637" t="n">
        <v>61073</v>
      </c>
      <c r="E625" s="637">
        <f>IF(D625="","",IFERROR(VLOOKUP(D625,CCN_Library!$A$4:$B$13,2,FALSE),"NOT IN LIBRARY"))</f>
        <v/>
      </c>
      <c r="F625" s="638">
        <f>LEFT(H625,6)</f>
        <v/>
      </c>
      <c r="G625" s="639" t="inlineStr">
        <is>
          <t>E</t>
        </is>
      </c>
      <c r="H625" s="639" t="inlineStr">
        <is>
          <t>M2826200502</t>
        </is>
      </c>
      <c r="I625" s="639" t="inlineStr">
        <is>
          <t>FLD MED TECH</t>
        </is>
      </c>
      <c r="J625" s="639" t="inlineStr">
        <is>
          <t>HM3</t>
        </is>
      </c>
      <c r="K625" s="640" t="inlineStr">
        <is>
          <t>L03A</t>
        </is>
      </c>
      <c r="L625" s="639" t="inlineStr">
        <is>
          <t>L03A</t>
        </is>
      </c>
      <c r="M625" s="639" t="inlineStr">
        <is>
          <t>N</t>
        </is>
      </c>
      <c r="N625" s="639" t="inlineStr">
        <is>
          <t>E</t>
        </is>
      </c>
      <c r="O625" s="639" t="inlineStr">
        <is>
          <t>A</t>
        </is>
      </c>
      <c r="P625" s="639" t="inlineStr">
        <is>
          <t>A</t>
        </is>
      </c>
      <c r="Q625" s="641" t="n"/>
      <c r="R625" s="639" t="inlineStr">
        <is>
          <t>U</t>
        </is>
      </c>
      <c r="S625" s="639" t="inlineStr">
        <is>
          <t>C</t>
        </is>
      </c>
      <c r="T625" s="641" t="n"/>
      <c r="U625" s="1763" t="n">
        <v>0</v>
      </c>
      <c r="V625" s="1763" t="n">
        <v>0</v>
      </c>
      <c r="W625" s="1763" t="n">
        <v>0</v>
      </c>
      <c r="X625" s="1763" t="n">
        <v>0</v>
      </c>
      <c r="Y625" s="1763" t="n">
        <v>0</v>
      </c>
      <c r="Z625" s="1763" t="n">
        <v>0</v>
      </c>
      <c r="AA625" s="1763" t="n">
        <v>1</v>
      </c>
      <c r="AB625" s="1763" t="n">
        <v>0</v>
      </c>
      <c r="AC625" s="1763" t="n">
        <v>0</v>
      </c>
      <c r="AD625" s="1763" t="n">
        <v>0</v>
      </c>
      <c r="AE625" s="1763" t="n">
        <v>0</v>
      </c>
      <c r="AF625" s="1763" t="n">
        <v>0</v>
      </c>
      <c r="AG625" s="1763" t="n">
        <v>0</v>
      </c>
      <c r="AH625" s="1763" t="n">
        <v>0</v>
      </c>
      <c r="AI625" s="1763" t="n">
        <v>0</v>
      </c>
      <c r="AJ625" s="1763" t="n">
        <v>0</v>
      </c>
      <c r="AK625" s="1763" t="n">
        <v>0</v>
      </c>
      <c r="AL625" s="1763" t="n">
        <v>0</v>
      </c>
      <c r="AM625" s="1763" t="n">
        <v>0</v>
      </c>
      <c r="AN625" s="641" t="n"/>
      <c r="AO625" s="641" t="n"/>
      <c r="AP625" s="639" t="inlineStr">
        <is>
          <t>1</t>
        </is>
      </c>
      <c r="AQ625" s="639" t="inlineStr">
        <is>
          <t>A-M510</t>
        </is>
      </c>
      <c r="AR625" s="639" t="inlineStr">
        <is>
          <t>1CU</t>
        </is>
      </c>
      <c r="AS625" s="641" t="n"/>
      <c r="AT625" s="643" t="n"/>
    </row>
    <row r="626" ht="12.75" customHeight="1" s="667">
      <c r="B626" s="635" t="n"/>
      <c r="C626" s="636" t="inlineStr">
        <is>
          <t>61073c</t>
        </is>
      </c>
      <c r="D626" s="637" t="n">
        <v>61073</v>
      </c>
      <c r="E626" s="637">
        <f>IF(D626="","",IFERROR(VLOOKUP(D626,CCN_Library!$A$4:$B$13,2,FALSE),"NOT IN LIBRARY"))</f>
        <v/>
      </c>
      <c r="F626" s="638">
        <f>LEFT(H626,6)</f>
        <v/>
      </c>
      <c r="G626" s="639" t="inlineStr">
        <is>
          <t>E</t>
        </is>
      </c>
      <c r="H626" s="639" t="inlineStr">
        <is>
          <t>M2826200503</t>
        </is>
      </c>
      <c r="I626" s="639" t="inlineStr">
        <is>
          <t>FLD MED TECH</t>
        </is>
      </c>
      <c r="J626" s="639" t="inlineStr">
        <is>
          <t>HM3</t>
        </is>
      </c>
      <c r="K626" s="640" t="inlineStr">
        <is>
          <t>L03A</t>
        </is>
      </c>
      <c r="L626" s="639" t="inlineStr">
        <is>
          <t>L03A</t>
        </is>
      </c>
      <c r="M626" s="639" t="inlineStr">
        <is>
          <t>N</t>
        </is>
      </c>
      <c r="N626" s="639" t="inlineStr">
        <is>
          <t>E</t>
        </is>
      </c>
      <c r="O626" s="639" t="inlineStr">
        <is>
          <t>A</t>
        </is>
      </c>
      <c r="P626" s="639" t="inlineStr">
        <is>
          <t>A</t>
        </is>
      </c>
      <c r="Q626" s="641" t="n"/>
      <c r="R626" s="639" t="inlineStr">
        <is>
          <t>U</t>
        </is>
      </c>
      <c r="S626" s="639" t="inlineStr">
        <is>
          <t>C</t>
        </is>
      </c>
      <c r="T626" s="641" t="n"/>
      <c r="U626" s="1763" t="n">
        <v>0</v>
      </c>
      <c r="V626" s="1763" t="n">
        <v>0</v>
      </c>
      <c r="W626" s="1763" t="n">
        <v>0</v>
      </c>
      <c r="X626" s="1763" t="n">
        <v>0</v>
      </c>
      <c r="Y626" s="1763" t="n">
        <v>0</v>
      </c>
      <c r="Z626" s="1763" t="n">
        <v>0</v>
      </c>
      <c r="AA626" s="1763" t="n">
        <v>1</v>
      </c>
      <c r="AB626" s="1763" t="n">
        <v>0</v>
      </c>
      <c r="AC626" s="1763" t="n">
        <v>0</v>
      </c>
      <c r="AD626" s="1763" t="n">
        <v>0</v>
      </c>
      <c r="AE626" s="1763" t="n">
        <v>0</v>
      </c>
      <c r="AF626" s="1763" t="n">
        <v>0</v>
      </c>
      <c r="AG626" s="1763" t="n">
        <v>0</v>
      </c>
      <c r="AH626" s="1763" t="n">
        <v>0</v>
      </c>
      <c r="AI626" s="1763" t="n">
        <v>0</v>
      </c>
      <c r="AJ626" s="1763" t="n">
        <v>0</v>
      </c>
      <c r="AK626" s="1763" t="n">
        <v>0</v>
      </c>
      <c r="AL626" s="1763" t="n">
        <v>0</v>
      </c>
      <c r="AM626" s="1763" t="n">
        <v>0</v>
      </c>
      <c r="AN626" s="641" t="n"/>
      <c r="AO626" s="641" t="n"/>
      <c r="AP626" s="639" t="inlineStr">
        <is>
          <t>1</t>
        </is>
      </c>
      <c r="AQ626" s="639" t="inlineStr">
        <is>
          <t>A-M510</t>
        </is>
      </c>
      <c r="AR626" s="639" t="inlineStr">
        <is>
          <t>1CU</t>
        </is>
      </c>
      <c r="AS626" s="641" t="n"/>
      <c r="AT626" s="643" t="n"/>
    </row>
    <row r="627" ht="12.75" customHeight="1" s="667">
      <c r="B627" s="635" t="n"/>
      <c r="C627" s="636" t="inlineStr">
        <is>
          <t>61073c</t>
        </is>
      </c>
      <c r="D627" s="637" t="n">
        <v>61073</v>
      </c>
      <c r="E627" s="637">
        <f>IF(D627="","",IFERROR(VLOOKUP(D627,CCN_Library!$A$4:$B$13,2,FALSE),"NOT IN LIBRARY"))</f>
        <v/>
      </c>
      <c r="F627" s="638">
        <f>LEFT(H627,6)</f>
        <v/>
      </c>
      <c r="G627" s="639" t="inlineStr">
        <is>
          <t>E</t>
        </is>
      </c>
      <c r="H627" s="639" t="inlineStr">
        <is>
          <t>M2826200504</t>
        </is>
      </c>
      <c r="I627" s="639" t="inlineStr">
        <is>
          <t>FLD MED TECH</t>
        </is>
      </c>
      <c r="J627" s="639" t="inlineStr">
        <is>
          <t>HM3</t>
        </is>
      </c>
      <c r="K627" s="640" t="inlineStr">
        <is>
          <t>L03A</t>
        </is>
      </c>
      <c r="L627" s="639" t="inlineStr">
        <is>
          <t>L03A</t>
        </is>
      </c>
      <c r="M627" s="639" t="inlineStr">
        <is>
          <t>N</t>
        </is>
      </c>
      <c r="N627" s="639" t="inlineStr">
        <is>
          <t>E</t>
        </is>
      </c>
      <c r="O627" s="639" t="inlineStr">
        <is>
          <t>A</t>
        </is>
      </c>
      <c r="P627" s="639" t="inlineStr">
        <is>
          <t>A</t>
        </is>
      </c>
      <c r="Q627" s="641" t="n"/>
      <c r="R627" s="639" t="inlineStr">
        <is>
          <t>U</t>
        </is>
      </c>
      <c r="S627" s="639" t="inlineStr">
        <is>
          <t>C</t>
        </is>
      </c>
      <c r="T627" s="641" t="n"/>
      <c r="U627" s="1763" t="n">
        <v>0</v>
      </c>
      <c r="V627" s="1763" t="n">
        <v>0</v>
      </c>
      <c r="W627" s="1763" t="n">
        <v>0</v>
      </c>
      <c r="X627" s="1763" t="n">
        <v>0</v>
      </c>
      <c r="Y627" s="1763" t="n">
        <v>0</v>
      </c>
      <c r="Z627" s="1763" t="n">
        <v>0</v>
      </c>
      <c r="AA627" s="1763" t="n">
        <v>1</v>
      </c>
      <c r="AB627" s="1763" t="n">
        <v>0</v>
      </c>
      <c r="AC627" s="1763" t="n">
        <v>0</v>
      </c>
      <c r="AD627" s="1763" t="n">
        <v>0</v>
      </c>
      <c r="AE627" s="1763" t="n">
        <v>0</v>
      </c>
      <c r="AF627" s="1763" t="n">
        <v>0</v>
      </c>
      <c r="AG627" s="1763" t="n">
        <v>0</v>
      </c>
      <c r="AH627" s="1763" t="n">
        <v>0</v>
      </c>
      <c r="AI627" s="1763" t="n">
        <v>0</v>
      </c>
      <c r="AJ627" s="1763" t="n">
        <v>0</v>
      </c>
      <c r="AK627" s="1763" t="n">
        <v>0</v>
      </c>
      <c r="AL627" s="1763" t="n">
        <v>0</v>
      </c>
      <c r="AM627" s="1763" t="n">
        <v>0</v>
      </c>
      <c r="AN627" s="641" t="n"/>
      <c r="AO627" s="641" t="n"/>
      <c r="AP627" s="639" t="inlineStr">
        <is>
          <t>1</t>
        </is>
      </c>
      <c r="AQ627" s="639" t="inlineStr">
        <is>
          <t>A-M510</t>
        </is>
      </c>
      <c r="AR627" s="639" t="inlineStr">
        <is>
          <t>1CU</t>
        </is>
      </c>
      <c r="AS627" s="641" t="n"/>
      <c r="AT627" s="643" t="n"/>
    </row>
    <row r="628" ht="12.75" customHeight="1" s="667">
      <c r="B628" s="644" t="n"/>
      <c r="C628" s="636" t="inlineStr">
        <is>
          <t>61073o</t>
        </is>
      </c>
      <c r="D628" s="645" t="n">
        <v>61073</v>
      </c>
      <c r="E628" s="645" t="n"/>
      <c r="F628" s="647">
        <f>LEFT(H628,6)</f>
        <v/>
      </c>
      <c r="G628" s="648" t="inlineStr">
        <is>
          <t>D</t>
        </is>
      </c>
      <c r="H628" s="648" t="inlineStr">
        <is>
          <t>M2826200505</t>
        </is>
      </c>
      <c r="I628" s="648" t="inlineStr">
        <is>
          <t>COLLECTING/EVAC SECTION (B)</t>
        </is>
      </c>
      <c r="J628" s="649" t="n"/>
      <c r="K628" s="649" t="n"/>
      <c r="L628" s="649" t="n"/>
      <c r="M628" s="649" t="n"/>
      <c r="N628" s="649" t="n"/>
      <c r="O628" s="649" t="n"/>
      <c r="P628" s="649" t="n"/>
      <c r="Q628" s="649" t="n"/>
      <c r="R628" s="649" t="n"/>
      <c r="S628" s="649" t="n"/>
      <c r="T628" s="649" t="n"/>
      <c r="U628" s="1764" t="n">
        <v>0</v>
      </c>
      <c r="V628" s="1764" t="n">
        <v>0</v>
      </c>
      <c r="W628" s="1764" t="n">
        <v>0</v>
      </c>
      <c r="X628" s="1764" t="n">
        <v>0</v>
      </c>
      <c r="Y628" s="1764" t="n">
        <v>0</v>
      </c>
      <c r="Z628" s="1764" t="n">
        <v>0</v>
      </c>
      <c r="AA628" s="1764" t="n">
        <v>0</v>
      </c>
      <c r="AB628" s="1764" t="n">
        <v>0</v>
      </c>
      <c r="AC628" s="1764" t="n">
        <v>0</v>
      </c>
      <c r="AD628" s="1764" t="n">
        <v>0</v>
      </c>
      <c r="AE628" s="1764" t="n">
        <v>0</v>
      </c>
      <c r="AF628" s="1764" t="n">
        <v>0</v>
      </c>
      <c r="AG628" s="1764" t="n">
        <v>0</v>
      </c>
      <c r="AH628" s="1764" t="n">
        <v>0</v>
      </c>
      <c r="AI628" s="1764" t="n">
        <v>0</v>
      </c>
      <c r="AJ628" s="1764" t="n">
        <v>0</v>
      </c>
      <c r="AK628" s="1764" t="n">
        <v>0</v>
      </c>
      <c r="AL628" s="1764" t="n">
        <v>0</v>
      </c>
      <c r="AM628" s="1764" t="n">
        <v>0</v>
      </c>
      <c r="AN628" s="649" t="n"/>
      <c r="AO628" s="649" t="n"/>
      <c r="AP628" s="649" t="n"/>
      <c r="AQ628" s="649" t="n"/>
      <c r="AR628" s="649" t="n"/>
      <c r="AS628" s="649" t="n"/>
      <c r="AT628" s="646" t="n"/>
    </row>
    <row r="629" ht="12.75" customHeight="1" s="667">
      <c r="B629" s="635" t="n"/>
      <c r="C629" s="636" t="inlineStr">
        <is>
          <t>61073o</t>
        </is>
      </c>
      <c r="D629" s="637" t="n">
        <v>61073</v>
      </c>
      <c r="E629" s="637">
        <f>IF(D629="","",IFERROR(VLOOKUP(D629,CCN_Library!$A$4:$B$13,2,FALSE),"NOT IN LIBRARY"))</f>
        <v/>
      </c>
      <c r="F629" s="638">
        <f>LEFT(H629,6)</f>
        <v/>
      </c>
      <c r="G629" s="639" t="inlineStr">
        <is>
          <t>E</t>
        </is>
      </c>
      <c r="H629" s="639" t="inlineStr">
        <is>
          <t>M2826200679</t>
        </is>
      </c>
      <c r="I629" s="639" t="inlineStr">
        <is>
          <t>EMERG-TRAUMA NRS</t>
        </is>
      </c>
      <c r="J629" s="639" t="inlineStr">
        <is>
          <t>LT</t>
        </is>
      </c>
      <c r="K629" s="640" t="inlineStr">
        <is>
          <t>2900</t>
        </is>
      </c>
      <c r="L629" s="639" t="inlineStr">
        <is>
          <t>2900</t>
        </is>
      </c>
      <c r="M629" s="639" t="inlineStr">
        <is>
          <t>N</t>
        </is>
      </c>
      <c r="N629" s="639" t="inlineStr">
        <is>
          <t>O</t>
        </is>
      </c>
      <c r="O629" s="639" t="inlineStr">
        <is>
          <t>A</t>
        </is>
      </c>
      <c r="P629" s="639" t="inlineStr">
        <is>
          <t>A</t>
        </is>
      </c>
      <c r="Q629" s="641" t="n"/>
      <c r="R629" s="639" t="inlineStr">
        <is>
          <t>U</t>
        </is>
      </c>
      <c r="S629" s="639" t="inlineStr">
        <is>
          <t>P</t>
        </is>
      </c>
      <c r="T629" s="641" t="n"/>
      <c r="U629" s="1763" t="n">
        <v>0</v>
      </c>
      <c r="V629" s="1763" t="n">
        <v>0</v>
      </c>
      <c r="W629" s="1763" t="n">
        <v>0</v>
      </c>
      <c r="X629" s="1763" t="n">
        <v>0</v>
      </c>
      <c r="Y629" s="1763" t="n">
        <v>0</v>
      </c>
      <c r="Z629" s="1763" t="n">
        <v>1</v>
      </c>
      <c r="AA629" s="1763" t="n">
        <v>0</v>
      </c>
      <c r="AB629" s="1763" t="n">
        <v>0</v>
      </c>
      <c r="AC629" s="1763" t="n">
        <v>0</v>
      </c>
      <c r="AD629" s="1763" t="n">
        <v>0</v>
      </c>
      <c r="AE629" s="1763" t="n">
        <v>0</v>
      </c>
      <c r="AF629" s="1763" t="n">
        <v>0</v>
      </c>
      <c r="AG629" s="1763" t="n">
        <v>0</v>
      </c>
      <c r="AH629" s="1763" t="n">
        <v>0</v>
      </c>
      <c r="AI629" s="1763" t="n">
        <v>0</v>
      </c>
      <c r="AJ629" s="1763" t="n">
        <v>0</v>
      </c>
      <c r="AK629" s="1763" t="n">
        <v>0</v>
      </c>
      <c r="AL629" s="1763" t="n">
        <v>0</v>
      </c>
      <c r="AM629" s="1763" t="n">
        <v>0</v>
      </c>
      <c r="AN629" s="641" t="n"/>
      <c r="AO629" s="641" t="n"/>
      <c r="AP629" s="639" t="inlineStr">
        <is>
          <t>1</t>
        </is>
      </c>
      <c r="AQ629" s="639" t="inlineStr">
        <is>
          <t>A-M510</t>
        </is>
      </c>
      <c r="AR629" s="639" t="inlineStr">
        <is>
          <t>1CU</t>
        </is>
      </c>
      <c r="AS629" s="641" t="n"/>
      <c r="AT629" s="643" t="n"/>
    </row>
    <row r="630" ht="12.75" customHeight="1" s="667">
      <c r="B630" s="635" t="n"/>
      <c r="C630" s="636" t="inlineStr">
        <is>
          <t>61073o</t>
        </is>
      </c>
      <c r="D630" s="637" t="n">
        <v>61073</v>
      </c>
      <c r="E630" s="637">
        <f>IF(D630="","",IFERROR(VLOOKUP(D630,CCN_Library!$A$4:$B$13,2,FALSE),"NOT IN LIBRARY"))</f>
        <v/>
      </c>
      <c r="F630" s="638">
        <f>LEFT(H630,6)</f>
        <v/>
      </c>
      <c r="G630" s="639" t="inlineStr">
        <is>
          <t>E</t>
        </is>
      </c>
      <c r="H630" s="639" t="inlineStr">
        <is>
          <t>M2826200680</t>
        </is>
      </c>
      <c r="I630" s="639" t="inlineStr">
        <is>
          <t>FLD MED TECH</t>
        </is>
      </c>
      <c r="J630" s="639" t="inlineStr">
        <is>
          <t>HM1</t>
        </is>
      </c>
      <c r="K630" s="640" t="inlineStr">
        <is>
          <t>L03A</t>
        </is>
      </c>
      <c r="L630" s="639" t="inlineStr">
        <is>
          <t>L03A</t>
        </is>
      </c>
      <c r="M630" s="639" t="inlineStr">
        <is>
          <t>N</t>
        </is>
      </c>
      <c r="N630" s="639" t="inlineStr">
        <is>
          <t>E</t>
        </is>
      </c>
      <c r="O630" s="639" t="inlineStr">
        <is>
          <t>A</t>
        </is>
      </c>
      <c r="P630" s="639" t="inlineStr">
        <is>
          <t>A</t>
        </is>
      </c>
      <c r="Q630" s="641" t="n"/>
      <c r="R630" s="639" t="inlineStr">
        <is>
          <t>U</t>
        </is>
      </c>
      <c r="S630" s="639" t="inlineStr">
        <is>
          <t>P</t>
        </is>
      </c>
      <c r="T630" s="641" t="n"/>
      <c r="U630" s="1763" t="n">
        <v>0</v>
      </c>
      <c r="V630" s="1763" t="n">
        <v>0</v>
      </c>
      <c r="W630" s="1763" t="n">
        <v>0</v>
      </c>
      <c r="X630" s="1763" t="n">
        <v>0</v>
      </c>
      <c r="Y630" s="1763" t="n">
        <v>0</v>
      </c>
      <c r="Z630" s="1763" t="n">
        <v>0</v>
      </c>
      <c r="AA630" s="1763" t="n">
        <v>1</v>
      </c>
      <c r="AB630" s="1763" t="n">
        <v>0</v>
      </c>
      <c r="AC630" s="1763" t="n">
        <v>0</v>
      </c>
      <c r="AD630" s="1763" t="n">
        <v>0</v>
      </c>
      <c r="AE630" s="1763" t="n">
        <v>0</v>
      </c>
      <c r="AF630" s="1763" t="n">
        <v>0</v>
      </c>
      <c r="AG630" s="1763" t="n">
        <v>0</v>
      </c>
      <c r="AH630" s="1763" t="n">
        <v>0</v>
      </c>
      <c r="AI630" s="1763" t="n">
        <v>0</v>
      </c>
      <c r="AJ630" s="1763" t="n">
        <v>0</v>
      </c>
      <c r="AK630" s="1763" t="n">
        <v>0</v>
      </c>
      <c r="AL630" s="1763" t="n">
        <v>0</v>
      </c>
      <c r="AM630" s="1763" t="n">
        <v>0</v>
      </c>
      <c r="AN630" s="641" t="n"/>
      <c r="AO630" s="641" t="n"/>
      <c r="AP630" s="639" t="inlineStr">
        <is>
          <t>1</t>
        </is>
      </c>
      <c r="AQ630" s="639" t="inlineStr">
        <is>
          <t>A-M510</t>
        </is>
      </c>
      <c r="AR630" s="639" t="inlineStr">
        <is>
          <t>1CU</t>
        </is>
      </c>
      <c r="AS630" s="641" t="n"/>
      <c r="AT630" s="643" t="n"/>
    </row>
    <row r="631" ht="12.75" customHeight="1" s="667">
      <c r="B631" s="635" t="n"/>
      <c r="C631" s="636" t="inlineStr">
        <is>
          <t>61073c</t>
        </is>
      </c>
      <c r="D631" s="637" t="n">
        <v>61073</v>
      </c>
      <c r="E631" s="637">
        <f>IF(D631="","",IFERROR(VLOOKUP(D631,CCN_Library!$A$4:$B$13,2,FALSE),"NOT IN LIBRARY"))</f>
        <v/>
      </c>
      <c r="F631" s="638">
        <f>LEFT(H631,6)</f>
        <v/>
      </c>
      <c r="G631" s="639" t="inlineStr">
        <is>
          <t>E</t>
        </is>
      </c>
      <c r="H631" s="639" t="inlineStr">
        <is>
          <t>M2826200508</t>
        </is>
      </c>
      <c r="I631" s="639" t="inlineStr">
        <is>
          <t>FLD MED TECH</t>
        </is>
      </c>
      <c r="J631" s="639" t="inlineStr">
        <is>
          <t>HM2</t>
        </is>
      </c>
      <c r="K631" s="640" t="inlineStr">
        <is>
          <t>L03A</t>
        </is>
      </c>
      <c r="L631" s="639" t="inlineStr">
        <is>
          <t>L03A</t>
        </is>
      </c>
      <c r="M631" s="639" t="inlineStr">
        <is>
          <t>N</t>
        </is>
      </c>
      <c r="N631" s="639" t="inlineStr">
        <is>
          <t>E</t>
        </is>
      </c>
      <c r="O631" s="639" t="inlineStr">
        <is>
          <t>A</t>
        </is>
      </c>
      <c r="P631" s="639" t="inlineStr">
        <is>
          <t>A</t>
        </is>
      </c>
      <c r="Q631" s="641" t="n"/>
      <c r="R631" s="639" t="inlineStr">
        <is>
          <t>U</t>
        </is>
      </c>
      <c r="S631" s="639" t="inlineStr">
        <is>
          <t>C</t>
        </is>
      </c>
      <c r="T631" s="641" t="n"/>
      <c r="U631" s="1763" t="n">
        <v>0</v>
      </c>
      <c r="V631" s="1763" t="n">
        <v>0</v>
      </c>
      <c r="W631" s="1763" t="n">
        <v>0</v>
      </c>
      <c r="X631" s="1763" t="n">
        <v>0</v>
      </c>
      <c r="Y631" s="1763" t="n">
        <v>0</v>
      </c>
      <c r="Z631" s="1763" t="n">
        <v>0</v>
      </c>
      <c r="AA631" s="1763" t="n">
        <v>1</v>
      </c>
      <c r="AB631" s="1763" t="n">
        <v>0</v>
      </c>
      <c r="AC631" s="1763" t="n">
        <v>0</v>
      </c>
      <c r="AD631" s="1763" t="n">
        <v>0</v>
      </c>
      <c r="AE631" s="1763" t="n">
        <v>0</v>
      </c>
      <c r="AF631" s="1763" t="n">
        <v>0</v>
      </c>
      <c r="AG631" s="1763" t="n">
        <v>0</v>
      </c>
      <c r="AH631" s="1763" t="n">
        <v>0</v>
      </c>
      <c r="AI631" s="1763" t="n">
        <v>0</v>
      </c>
      <c r="AJ631" s="1763" t="n">
        <v>0</v>
      </c>
      <c r="AK631" s="1763" t="n">
        <v>0</v>
      </c>
      <c r="AL631" s="1763" t="n">
        <v>0</v>
      </c>
      <c r="AM631" s="1763" t="n">
        <v>0</v>
      </c>
      <c r="AN631" s="641" t="n"/>
      <c r="AO631" s="641" t="n"/>
      <c r="AP631" s="639" t="inlineStr">
        <is>
          <t>1</t>
        </is>
      </c>
      <c r="AQ631" s="639" t="inlineStr">
        <is>
          <t>A-M510</t>
        </is>
      </c>
      <c r="AR631" s="639" t="inlineStr">
        <is>
          <t>1CU</t>
        </is>
      </c>
      <c r="AS631" s="641" t="n"/>
      <c r="AT631" s="643" t="n"/>
    </row>
    <row r="632" ht="12.75" customHeight="1" s="667">
      <c r="B632" s="635" t="n"/>
      <c r="C632" s="636" t="inlineStr">
        <is>
          <t>61073c</t>
        </is>
      </c>
      <c r="D632" s="637" t="n">
        <v>61073</v>
      </c>
      <c r="E632" s="637">
        <f>IF(D632="","",IFERROR(VLOOKUP(D632,CCN_Library!$A$4:$B$13,2,FALSE),"NOT IN LIBRARY"))</f>
        <v/>
      </c>
      <c r="F632" s="638">
        <f>LEFT(H632,6)</f>
        <v/>
      </c>
      <c r="G632" s="639" t="inlineStr">
        <is>
          <t>E</t>
        </is>
      </c>
      <c r="H632" s="639" t="inlineStr">
        <is>
          <t>M2826200681</t>
        </is>
      </c>
      <c r="I632" s="639" t="inlineStr">
        <is>
          <t>FLD MED TECH</t>
        </is>
      </c>
      <c r="J632" s="639" t="inlineStr">
        <is>
          <t>HM2</t>
        </is>
      </c>
      <c r="K632" s="640" t="inlineStr">
        <is>
          <t>L03A</t>
        </is>
      </c>
      <c r="L632" s="639" t="inlineStr">
        <is>
          <t>L03A</t>
        </is>
      </c>
      <c r="M632" s="639" t="inlineStr">
        <is>
          <t>N</t>
        </is>
      </c>
      <c r="N632" s="639" t="inlineStr">
        <is>
          <t>E</t>
        </is>
      </c>
      <c r="O632" s="639" t="inlineStr">
        <is>
          <t>A</t>
        </is>
      </c>
      <c r="P632" s="639" t="inlineStr">
        <is>
          <t>A</t>
        </is>
      </c>
      <c r="Q632" s="641" t="n"/>
      <c r="R632" s="639" t="inlineStr">
        <is>
          <t>U</t>
        </is>
      </c>
      <c r="S632" s="639" t="inlineStr">
        <is>
          <t>C</t>
        </is>
      </c>
      <c r="T632" s="641" t="n"/>
      <c r="U632" s="1763" t="n">
        <v>0</v>
      </c>
      <c r="V632" s="1763" t="n">
        <v>0</v>
      </c>
      <c r="W632" s="1763" t="n">
        <v>0</v>
      </c>
      <c r="X632" s="1763" t="n">
        <v>0</v>
      </c>
      <c r="Y632" s="1763" t="n">
        <v>0</v>
      </c>
      <c r="Z632" s="1763" t="n">
        <v>0</v>
      </c>
      <c r="AA632" s="1763" t="n">
        <v>1</v>
      </c>
      <c r="AB632" s="1763" t="n">
        <v>0</v>
      </c>
      <c r="AC632" s="1763" t="n">
        <v>0</v>
      </c>
      <c r="AD632" s="1763" t="n">
        <v>0</v>
      </c>
      <c r="AE632" s="1763" t="n">
        <v>0</v>
      </c>
      <c r="AF632" s="1763" t="n">
        <v>0</v>
      </c>
      <c r="AG632" s="1763" t="n">
        <v>0</v>
      </c>
      <c r="AH632" s="1763" t="n">
        <v>0</v>
      </c>
      <c r="AI632" s="1763" t="n">
        <v>0</v>
      </c>
      <c r="AJ632" s="1763" t="n">
        <v>0</v>
      </c>
      <c r="AK632" s="1763" t="n">
        <v>0</v>
      </c>
      <c r="AL632" s="1763" t="n">
        <v>0</v>
      </c>
      <c r="AM632" s="1763" t="n">
        <v>0</v>
      </c>
      <c r="AN632" s="641" t="n"/>
      <c r="AO632" s="641" t="n"/>
      <c r="AP632" s="639" t="inlineStr">
        <is>
          <t>1</t>
        </is>
      </c>
      <c r="AQ632" s="639" t="inlineStr">
        <is>
          <t>A-M510</t>
        </is>
      </c>
      <c r="AR632" s="639" t="inlineStr">
        <is>
          <t>1CU</t>
        </is>
      </c>
      <c r="AS632" s="641" t="n"/>
      <c r="AT632" s="643" t="n"/>
    </row>
    <row r="633" ht="12.75" customHeight="1" s="667">
      <c r="B633" s="644" t="n"/>
      <c r="C633" s="636" t="inlineStr">
        <is>
          <t>61073c</t>
        </is>
      </c>
      <c r="D633" s="645" t="n">
        <v>61073</v>
      </c>
      <c r="E633" s="637">
        <f>IF(D633="","",IFERROR(VLOOKUP(D633,CCN_Library!$A$4:$B$13,2,FALSE),"NOT IN LIBRARY"))</f>
        <v/>
      </c>
      <c r="F633" s="638">
        <f>LEFT(H633,6)</f>
        <v/>
      </c>
      <c r="G633" s="639" t="inlineStr">
        <is>
          <t>E</t>
        </is>
      </c>
      <c r="H633" s="639" t="inlineStr">
        <is>
          <t>M2826200682</t>
        </is>
      </c>
      <c r="I633" s="639" t="inlineStr">
        <is>
          <t>FLD MED TECH</t>
        </is>
      </c>
      <c r="J633" s="639" t="inlineStr">
        <is>
          <t>HM2</t>
        </is>
      </c>
      <c r="K633" s="640" t="inlineStr">
        <is>
          <t>L03A</t>
        </is>
      </c>
      <c r="L633" s="639" t="inlineStr">
        <is>
          <t>L03A</t>
        </is>
      </c>
      <c r="M633" s="639" t="inlineStr">
        <is>
          <t>N</t>
        </is>
      </c>
      <c r="N633" s="639" t="inlineStr">
        <is>
          <t>E</t>
        </is>
      </c>
      <c r="O633" s="639" t="inlineStr">
        <is>
          <t>A</t>
        </is>
      </c>
      <c r="P633" s="639" t="inlineStr">
        <is>
          <t>A</t>
        </is>
      </c>
      <c r="Q633" s="641" t="n"/>
      <c r="R633" s="639" t="inlineStr">
        <is>
          <t>U</t>
        </is>
      </c>
      <c r="S633" s="639" t="inlineStr">
        <is>
          <t>C</t>
        </is>
      </c>
      <c r="T633" s="641" t="n"/>
      <c r="U633" s="1763" t="n">
        <v>0</v>
      </c>
      <c r="V633" s="1763" t="n">
        <v>0</v>
      </c>
      <c r="W633" s="1763" t="n">
        <v>0</v>
      </c>
      <c r="X633" s="1763" t="n">
        <v>0</v>
      </c>
      <c r="Y633" s="1763" t="n">
        <v>0</v>
      </c>
      <c r="Z633" s="1763" t="n">
        <v>0</v>
      </c>
      <c r="AA633" s="1763" t="n">
        <v>1</v>
      </c>
      <c r="AB633" s="1763" t="n">
        <v>0</v>
      </c>
      <c r="AC633" s="1763" t="n">
        <v>0</v>
      </c>
      <c r="AD633" s="1763" t="n">
        <v>0</v>
      </c>
      <c r="AE633" s="1763" t="n">
        <v>0</v>
      </c>
      <c r="AF633" s="1763" t="n">
        <v>0</v>
      </c>
      <c r="AG633" s="1763" t="n">
        <v>0</v>
      </c>
      <c r="AH633" s="1763" t="n">
        <v>0</v>
      </c>
      <c r="AI633" s="1763" t="n">
        <v>0</v>
      </c>
      <c r="AJ633" s="1763" t="n">
        <v>0</v>
      </c>
      <c r="AK633" s="1763" t="n">
        <v>0</v>
      </c>
      <c r="AL633" s="1763" t="n">
        <v>0</v>
      </c>
      <c r="AM633" s="1763" t="n">
        <v>0</v>
      </c>
      <c r="AN633" s="641" t="n"/>
      <c r="AO633" s="641" t="n"/>
      <c r="AP633" s="639" t="inlineStr">
        <is>
          <t>1</t>
        </is>
      </c>
      <c r="AQ633" s="639" t="inlineStr">
        <is>
          <t>A-M510</t>
        </is>
      </c>
      <c r="AR633" s="639" t="inlineStr">
        <is>
          <t>1CU</t>
        </is>
      </c>
      <c r="AS633" s="641" t="n"/>
      <c r="AT633" s="646" t="n"/>
    </row>
    <row r="634" ht="12.75" customHeight="1" s="667">
      <c r="B634" s="635" t="n"/>
      <c r="C634" s="636" t="inlineStr">
        <is>
          <t>61073c</t>
        </is>
      </c>
      <c r="D634" s="637" t="n">
        <v>61073</v>
      </c>
      <c r="E634" s="637">
        <f>IF(D634="","",IFERROR(VLOOKUP(D634,CCN_Library!$A$4:$B$13,2,FALSE),"NOT IN LIBRARY"))</f>
        <v/>
      </c>
      <c r="F634" s="638">
        <f>LEFT(H634,6)</f>
        <v/>
      </c>
      <c r="G634" s="639" t="inlineStr">
        <is>
          <t>E</t>
        </is>
      </c>
      <c r="H634" s="639" t="inlineStr">
        <is>
          <t>M2826200511</t>
        </is>
      </c>
      <c r="I634" s="639" t="inlineStr">
        <is>
          <t>FLD MED TECH</t>
        </is>
      </c>
      <c r="J634" s="639" t="inlineStr">
        <is>
          <t>HM3</t>
        </is>
      </c>
      <c r="K634" s="640" t="inlineStr">
        <is>
          <t>L03A</t>
        </is>
      </c>
      <c r="L634" s="639" t="inlineStr">
        <is>
          <t>L03A</t>
        </is>
      </c>
      <c r="M634" s="639" t="inlineStr">
        <is>
          <t>N</t>
        </is>
      </c>
      <c r="N634" s="639" t="inlineStr">
        <is>
          <t>E</t>
        </is>
      </c>
      <c r="O634" s="639" t="inlineStr">
        <is>
          <t>A</t>
        </is>
      </c>
      <c r="P634" s="639" t="inlineStr">
        <is>
          <t>A</t>
        </is>
      </c>
      <c r="Q634" s="641" t="n"/>
      <c r="R634" s="639" t="inlineStr">
        <is>
          <t>U</t>
        </is>
      </c>
      <c r="S634" s="639" t="inlineStr">
        <is>
          <t>C</t>
        </is>
      </c>
      <c r="T634" s="641" t="n"/>
      <c r="U634" s="1763" t="n">
        <v>0</v>
      </c>
      <c r="V634" s="1763" t="n">
        <v>0</v>
      </c>
      <c r="W634" s="1763" t="n">
        <v>0</v>
      </c>
      <c r="X634" s="1763" t="n">
        <v>0</v>
      </c>
      <c r="Y634" s="1763" t="n">
        <v>0</v>
      </c>
      <c r="Z634" s="1763" t="n">
        <v>0</v>
      </c>
      <c r="AA634" s="1763" t="n">
        <v>1</v>
      </c>
      <c r="AB634" s="1763" t="n">
        <v>0</v>
      </c>
      <c r="AC634" s="1763" t="n">
        <v>0</v>
      </c>
      <c r="AD634" s="1763" t="n">
        <v>0</v>
      </c>
      <c r="AE634" s="1763" t="n">
        <v>0</v>
      </c>
      <c r="AF634" s="1763" t="n">
        <v>0</v>
      </c>
      <c r="AG634" s="1763" t="n">
        <v>0</v>
      </c>
      <c r="AH634" s="1763" t="n">
        <v>0</v>
      </c>
      <c r="AI634" s="1763" t="n">
        <v>0</v>
      </c>
      <c r="AJ634" s="1763" t="n">
        <v>0</v>
      </c>
      <c r="AK634" s="1763" t="n">
        <v>0</v>
      </c>
      <c r="AL634" s="1763" t="n">
        <v>0</v>
      </c>
      <c r="AM634" s="1763" t="n">
        <v>0</v>
      </c>
      <c r="AN634" s="641" t="n"/>
      <c r="AO634" s="641" t="n"/>
      <c r="AP634" s="639" t="inlineStr">
        <is>
          <t>1</t>
        </is>
      </c>
      <c r="AQ634" s="639" t="inlineStr">
        <is>
          <t>A-M510</t>
        </is>
      </c>
      <c r="AR634" s="639" t="inlineStr">
        <is>
          <t>1CU</t>
        </is>
      </c>
      <c r="AS634" s="641" t="n"/>
      <c r="AT634" s="643" t="n"/>
    </row>
    <row r="635" ht="12.75" customHeight="1" s="667">
      <c r="B635" s="635" t="n"/>
      <c r="C635" s="636" t="inlineStr">
        <is>
          <t>61073c</t>
        </is>
      </c>
      <c r="D635" s="637" t="n">
        <v>61073</v>
      </c>
      <c r="E635" s="637">
        <f>IF(D635="","",IFERROR(VLOOKUP(D635,CCN_Library!$A$4:$B$13,2,FALSE),"NOT IN LIBRARY"))</f>
        <v/>
      </c>
      <c r="F635" s="638">
        <f>LEFT(H635,6)</f>
        <v/>
      </c>
      <c r="G635" s="639" t="inlineStr">
        <is>
          <t>E</t>
        </is>
      </c>
      <c r="H635" s="639" t="inlineStr">
        <is>
          <t>M2826200512</t>
        </is>
      </c>
      <c r="I635" s="639" t="inlineStr">
        <is>
          <t>FLD MED TECH</t>
        </is>
      </c>
      <c r="J635" s="639" t="inlineStr">
        <is>
          <t>HM3</t>
        </is>
      </c>
      <c r="K635" s="640" t="inlineStr">
        <is>
          <t>L03A</t>
        </is>
      </c>
      <c r="L635" s="639" t="inlineStr">
        <is>
          <t>L03A</t>
        </is>
      </c>
      <c r="M635" s="639" t="inlineStr">
        <is>
          <t>N</t>
        </is>
      </c>
      <c r="N635" s="639" t="inlineStr">
        <is>
          <t>E</t>
        </is>
      </c>
      <c r="O635" s="639" t="inlineStr">
        <is>
          <t>A</t>
        </is>
      </c>
      <c r="P635" s="639" t="inlineStr">
        <is>
          <t>A</t>
        </is>
      </c>
      <c r="Q635" s="641" t="n"/>
      <c r="R635" s="639" t="inlineStr">
        <is>
          <t>U</t>
        </is>
      </c>
      <c r="S635" s="639" t="inlineStr">
        <is>
          <t>C</t>
        </is>
      </c>
      <c r="T635" s="641" t="n"/>
      <c r="U635" s="1763" t="n">
        <v>0</v>
      </c>
      <c r="V635" s="1763" t="n">
        <v>0</v>
      </c>
      <c r="W635" s="1763" t="n">
        <v>0</v>
      </c>
      <c r="X635" s="1763" t="n">
        <v>0</v>
      </c>
      <c r="Y635" s="1763" t="n">
        <v>0</v>
      </c>
      <c r="Z635" s="1763" t="n">
        <v>0</v>
      </c>
      <c r="AA635" s="1763" t="n">
        <v>1</v>
      </c>
      <c r="AB635" s="1763" t="n">
        <v>0</v>
      </c>
      <c r="AC635" s="1763" t="n">
        <v>0</v>
      </c>
      <c r="AD635" s="1763" t="n">
        <v>0</v>
      </c>
      <c r="AE635" s="1763" t="n">
        <v>0</v>
      </c>
      <c r="AF635" s="1763" t="n">
        <v>0</v>
      </c>
      <c r="AG635" s="1763" t="n">
        <v>0</v>
      </c>
      <c r="AH635" s="1763" t="n">
        <v>0</v>
      </c>
      <c r="AI635" s="1763" t="n">
        <v>0</v>
      </c>
      <c r="AJ635" s="1763" t="n">
        <v>0</v>
      </c>
      <c r="AK635" s="1763" t="n">
        <v>0</v>
      </c>
      <c r="AL635" s="1763" t="n">
        <v>0</v>
      </c>
      <c r="AM635" s="1763" t="n">
        <v>0</v>
      </c>
      <c r="AN635" s="641" t="n"/>
      <c r="AO635" s="641" t="n"/>
      <c r="AP635" s="639" t="inlineStr">
        <is>
          <t>1</t>
        </is>
      </c>
      <c r="AQ635" s="639" t="inlineStr">
        <is>
          <t>A-M510</t>
        </is>
      </c>
      <c r="AR635" s="639" t="inlineStr">
        <is>
          <t>1CU</t>
        </is>
      </c>
      <c r="AS635" s="641" t="n"/>
      <c r="AT635" s="643" t="n"/>
    </row>
    <row r="636" ht="12.75" customHeight="1" s="667">
      <c r="B636" s="635" t="n"/>
      <c r="C636" s="636" t="inlineStr">
        <is>
          <t>61073c</t>
        </is>
      </c>
      <c r="D636" s="637" t="n">
        <v>61073</v>
      </c>
      <c r="E636" s="637">
        <f>IF(D636="","",IFERROR(VLOOKUP(D636,CCN_Library!$A$4:$B$13,2,FALSE),"NOT IN LIBRARY"))</f>
        <v/>
      </c>
      <c r="F636" s="638">
        <f>LEFT(H636,6)</f>
        <v/>
      </c>
      <c r="G636" s="639" t="inlineStr">
        <is>
          <t>E</t>
        </is>
      </c>
      <c r="H636" s="639" t="inlineStr">
        <is>
          <t>M2826200513</t>
        </is>
      </c>
      <c r="I636" s="639" t="inlineStr">
        <is>
          <t>FLD MED TECH</t>
        </is>
      </c>
      <c r="J636" s="639" t="inlineStr">
        <is>
          <t>HM3</t>
        </is>
      </c>
      <c r="K636" s="640" t="inlineStr">
        <is>
          <t>L03A</t>
        </is>
      </c>
      <c r="L636" s="639" t="inlineStr">
        <is>
          <t>L03A</t>
        </is>
      </c>
      <c r="M636" s="639" t="inlineStr">
        <is>
          <t>N</t>
        </is>
      </c>
      <c r="N636" s="639" t="inlineStr">
        <is>
          <t>E</t>
        </is>
      </c>
      <c r="O636" s="639" t="inlineStr">
        <is>
          <t>A</t>
        </is>
      </c>
      <c r="P636" s="639" t="inlineStr">
        <is>
          <t>A</t>
        </is>
      </c>
      <c r="Q636" s="641" t="n"/>
      <c r="R636" s="639" t="inlineStr">
        <is>
          <t>U</t>
        </is>
      </c>
      <c r="S636" s="639" t="inlineStr">
        <is>
          <t>C</t>
        </is>
      </c>
      <c r="T636" s="641" t="n"/>
      <c r="U636" s="1763" t="n">
        <v>0</v>
      </c>
      <c r="V636" s="1763" t="n">
        <v>0</v>
      </c>
      <c r="W636" s="1763" t="n">
        <v>0</v>
      </c>
      <c r="X636" s="1763" t="n">
        <v>0</v>
      </c>
      <c r="Y636" s="1763" t="n">
        <v>0</v>
      </c>
      <c r="Z636" s="1763" t="n">
        <v>0</v>
      </c>
      <c r="AA636" s="1763" t="n">
        <v>1</v>
      </c>
      <c r="AB636" s="1763" t="n">
        <v>0</v>
      </c>
      <c r="AC636" s="1763" t="n">
        <v>0</v>
      </c>
      <c r="AD636" s="1763" t="n">
        <v>0</v>
      </c>
      <c r="AE636" s="1763" t="n">
        <v>0</v>
      </c>
      <c r="AF636" s="1763" t="n">
        <v>0</v>
      </c>
      <c r="AG636" s="1763" t="n">
        <v>0</v>
      </c>
      <c r="AH636" s="1763" t="n">
        <v>0</v>
      </c>
      <c r="AI636" s="1763" t="n">
        <v>0</v>
      </c>
      <c r="AJ636" s="1763" t="n">
        <v>0</v>
      </c>
      <c r="AK636" s="1763" t="n">
        <v>0</v>
      </c>
      <c r="AL636" s="1763" t="n">
        <v>0</v>
      </c>
      <c r="AM636" s="1763" t="n">
        <v>0</v>
      </c>
      <c r="AN636" s="641" t="n"/>
      <c r="AO636" s="641" t="n"/>
      <c r="AP636" s="639" t="inlineStr">
        <is>
          <t>1</t>
        </is>
      </c>
      <c r="AQ636" s="639" t="inlineStr">
        <is>
          <t>A-M510</t>
        </is>
      </c>
      <c r="AR636" s="639" t="inlineStr">
        <is>
          <t>1CU</t>
        </is>
      </c>
      <c r="AS636" s="641" t="n"/>
      <c r="AT636" s="643" t="n"/>
    </row>
    <row r="637" ht="12.75" customHeight="1" s="667">
      <c r="B637" s="644" t="n"/>
      <c r="C637" s="636" t="inlineStr">
        <is>
          <t>61073o</t>
        </is>
      </c>
      <c r="D637" s="645" t="n">
        <v>61073</v>
      </c>
      <c r="E637" s="645" t="n"/>
      <c r="F637" s="647">
        <f>LEFT(H637,6)</f>
        <v/>
      </c>
      <c r="G637" s="648" t="inlineStr">
        <is>
          <t>D</t>
        </is>
      </c>
      <c r="H637" s="648" t="inlineStr">
        <is>
          <t>M2826200466</t>
        </is>
      </c>
      <c r="I637" s="648" t="inlineStr">
        <is>
          <t>ERCS TEAM 2</t>
        </is>
      </c>
      <c r="J637" s="649" t="n"/>
      <c r="K637" s="649" t="n"/>
      <c r="L637" s="649" t="n"/>
      <c r="M637" s="649" t="n"/>
      <c r="N637" s="649" t="n"/>
      <c r="O637" s="649" t="n"/>
      <c r="P637" s="649" t="n"/>
      <c r="Q637" s="649" t="n"/>
      <c r="R637" s="649" t="n"/>
      <c r="S637" s="649" t="n"/>
      <c r="T637" s="649" t="n"/>
      <c r="U637" s="1764" t="n">
        <v>0</v>
      </c>
      <c r="V637" s="1764" t="n">
        <v>0</v>
      </c>
      <c r="W637" s="1764" t="n">
        <v>0</v>
      </c>
      <c r="X637" s="1764" t="n">
        <v>0</v>
      </c>
      <c r="Y637" s="1764" t="n">
        <v>0</v>
      </c>
      <c r="Z637" s="1764" t="n">
        <v>0</v>
      </c>
      <c r="AA637" s="1764" t="n">
        <v>0</v>
      </c>
      <c r="AB637" s="1764" t="n">
        <v>0</v>
      </c>
      <c r="AC637" s="1764" t="n">
        <v>0</v>
      </c>
      <c r="AD637" s="1764" t="n">
        <v>0</v>
      </c>
      <c r="AE637" s="1764" t="n">
        <v>0</v>
      </c>
      <c r="AF637" s="1764" t="n">
        <v>0</v>
      </c>
      <c r="AG637" s="1764" t="n">
        <v>0</v>
      </c>
      <c r="AH637" s="1764" t="n">
        <v>0</v>
      </c>
      <c r="AI637" s="1764" t="n">
        <v>0</v>
      </c>
      <c r="AJ637" s="1764" t="n">
        <v>0</v>
      </c>
      <c r="AK637" s="1764" t="n">
        <v>0</v>
      </c>
      <c r="AL637" s="1764" t="n">
        <v>0</v>
      </c>
      <c r="AM637" s="1764" t="n">
        <v>0</v>
      </c>
      <c r="AN637" s="649" t="n"/>
      <c r="AO637" s="649" t="n"/>
      <c r="AP637" s="649" t="n"/>
      <c r="AQ637" s="649" t="n"/>
      <c r="AR637" s="649" t="n"/>
      <c r="AS637" s="649" t="n"/>
      <c r="AT637" s="646" t="n"/>
    </row>
    <row r="638" ht="12.75" customHeight="1" s="667">
      <c r="B638" s="635" t="n"/>
      <c r="C638" s="636" t="inlineStr">
        <is>
          <t>61073o</t>
        </is>
      </c>
      <c r="D638" s="637" t="n">
        <v>61073</v>
      </c>
      <c r="E638" s="637">
        <f>IF(D638="","",IFERROR(VLOOKUP(D638,CCN_Library!$A$4:$B$13,2,FALSE),"NOT IN LIBRARY"))</f>
        <v/>
      </c>
      <c r="F638" s="638">
        <f>LEFT(H638,6)</f>
        <v/>
      </c>
      <c r="G638" s="639" t="inlineStr">
        <is>
          <t>E</t>
        </is>
      </c>
      <c r="H638" s="639" t="inlineStr">
        <is>
          <t>M2826200683</t>
        </is>
      </c>
      <c r="I638" s="639" t="inlineStr">
        <is>
          <t>CC NRS</t>
        </is>
      </c>
      <c r="J638" s="639" t="inlineStr">
        <is>
          <t>LT</t>
        </is>
      </c>
      <c r="K638" s="640" t="inlineStr">
        <is>
          <t>2900</t>
        </is>
      </c>
      <c r="L638" s="639" t="inlineStr">
        <is>
          <t>2900</t>
        </is>
      </c>
      <c r="M638" s="639" t="inlineStr">
        <is>
          <t>N</t>
        </is>
      </c>
      <c r="N638" s="639" t="inlineStr">
        <is>
          <t>O</t>
        </is>
      </c>
      <c r="O638" s="639" t="inlineStr">
        <is>
          <t>A</t>
        </is>
      </c>
      <c r="P638" s="639" t="inlineStr">
        <is>
          <t>A</t>
        </is>
      </c>
      <c r="Q638" s="641" t="n"/>
      <c r="R638" s="639" t="inlineStr">
        <is>
          <t>U</t>
        </is>
      </c>
      <c r="S638" s="639" t="inlineStr">
        <is>
          <t>P</t>
        </is>
      </c>
      <c r="T638" s="641" t="n"/>
      <c r="U638" s="1763" t="n">
        <v>0</v>
      </c>
      <c r="V638" s="1763" t="n">
        <v>0</v>
      </c>
      <c r="W638" s="1763" t="n">
        <v>0</v>
      </c>
      <c r="X638" s="1763" t="n">
        <v>0</v>
      </c>
      <c r="Y638" s="1763" t="n">
        <v>0</v>
      </c>
      <c r="Z638" s="1763" t="n">
        <v>1</v>
      </c>
      <c r="AA638" s="1763" t="n">
        <v>0</v>
      </c>
      <c r="AB638" s="1763" t="n">
        <v>0</v>
      </c>
      <c r="AC638" s="1763" t="n">
        <v>0</v>
      </c>
      <c r="AD638" s="1763" t="n">
        <v>0</v>
      </c>
      <c r="AE638" s="1763" t="n">
        <v>0</v>
      </c>
      <c r="AF638" s="1763" t="n">
        <v>0</v>
      </c>
      <c r="AG638" s="1763" t="n">
        <v>0</v>
      </c>
      <c r="AH638" s="1763" t="n">
        <v>0</v>
      </c>
      <c r="AI638" s="1763" t="n">
        <v>0</v>
      </c>
      <c r="AJ638" s="1763" t="n">
        <v>0</v>
      </c>
      <c r="AK638" s="1763" t="n">
        <v>0</v>
      </c>
      <c r="AL638" s="1763" t="n">
        <v>0</v>
      </c>
      <c r="AM638" s="1763" t="n">
        <v>0</v>
      </c>
      <c r="AN638" s="641" t="n"/>
      <c r="AO638" s="641" t="n"/>
      <c r="AP638" s="639" t="inlineStr">
        <is>
          <t>1</t>
        </is>
      </c>
      <c r="AQ638" s="639" t="inlineStr">
        <is>
          <t>A-M510</t>
        </is>
      </c>
      <c r="AR638" s="639" t="inlineStr">
        <is>
          <t>1CU</t>
        </is>
      </c>
      <c r="AS638" s="641" t="n"/>
      <c r="AT638" s="643" t="n"/>
    </row>
    <row r="639" ht="12.75" customHeight="1" s="667">
      <c r="B639" s="635" t="n"/>
      <c r="C639" s="636" t="inlineStr">
        <is>
          <t>61073c</t>
        </is>
      </c>
      <c r="D639" s="637" t="n">
        <v>61073</v>
      </c>
      <c r="E639" s="637">
        <f>IF(D639="","",IFERROR(VLOOKUP(D639,CCN_Library!$A$4:$B$13,2,FALSE),"NOT IN LIBRARY"))</f>
        <v/>
      </c>
      <c r="F639" s="638">
        <f>LEFT(H639,6)</f>
        <v/>
      </c>
      <c r="G639" s="639" t="inlineStr">
        <is>
          <t>E</t>
        </is>
      </c>
      <c r="H639" s="639" t="inlineStr">
        <is>
          <t>M2826200647</t>
        </is>
      </c>
      <c r="I639" s="639" t="inlineStr">
        <is>
          <t>SAR TECH</t>
        </is>
      </c>
      <c r="J639" s="639" t="inlineStr">
        <is>
          <t>HM2</t>
        </is>
      </c>
      <c r="K639" s="640" t="inlineStr">
        <is>
          <t>L00A</t>
        </is>
      </c>
      <c r="L639" s="639" t="inlineStr">
        <is>
          <t>L03A</t>
        </is>
      </c>
      <c r="M639" s="639" t="inlineStr">
        <is>
          <t>N</t>
        </is>
      </c>
      <c r="N639" s="639" t="inlineStr">
        <is>
          <t>E</t>
        </is>
      </c>
      <c r="O639" s="639" t="inlineStr">
        <is>
          <t>A</t>
        </is>
      </c>
      <c r="P639" s="639" t="inlineStr">
        <is>
          <t>A</t>
        </is>
      </c>
      <c r="Q639" s="641" t="n"/>
      <c r="R639" s="639" t="inlineStr">
        <is>
          <t>U</t>
        </is>
      </c>
      <c r="S639" s="639" t="inlineStr">
        <is>
          <t>C</t>
        </is>
      </c>
      <c r="T639" s="641" t="n"/>
      <c r="U639" s="1763" t="n">
        <v>0</v>
      </c>
      <c r="V639" s="1763" t="n">
        <v>0</v>
      </c>
      <c r="W639" s="1763" t="n">
        <v>0</v>
      </c>
      <c r="X639" s="1763" t="n">
        <v>0</v>
      </c>
      <c r="Y639" s="1763" t="n">
        <v>0</v>
      </c>
      <c r="Z639" s="1763" t="n">
        <v>0</v>
      </c>
      <c r="AA639" s="1763" t="n">
        <v>1</v>
      </c>
      <c r="AB639" s="1763" t="n">
        <v>0</v>
      </c>
      <c r="AC639" s="1763" t="n">
        <v>0</v>
      </c>
      <c r="AD639" s="1763" t="n">
        <v>0</v>
      </c>
      <c r="AE639" s="1763" t="n">
        <v>0</v>
      </c>
      <c r="AF639" s="1763" t="n">
        <v>0</v>
      </c>
      <c r="AG639" s="1763" t="n">
        <v>0</v>
      </c>
      <c r="AH639" s="1763" t="n">
        <v>0</v>
      </c>
      <c r="AI639" s="1763" t="n">
        <v>0</v>
      </c>
      <c r="AJ639" s="1763" t="n">
        <v>0</v>
      </c>
      <c r="AK639" s="1763" t="n">
        <v>0</v>
      </c>
      <c r="AL639" s="1763" t="n">
        <v>0</v>
      </c>
      <c r="AM639" s="1763" t="n">
        <v>0</v>
      </c>
      <c r="AN639" s="641" t="n"/>
      <c r="AO639" s="641" t="n"/>
      <c r="AP639" s="639" t="inlineStr">
        <is>
          <t>1</t>
        </is>
      </c>
      <c r="AQ639" s="639" t="inlineStr">
        <is>
          <t>A-M510</t>
        </is>
      </c>
      <c r="AR639" s="639" t="inlineStr">
        <is>
          <t>1CU</t>
        </is>
      </c>
      <c r="AS639" s="641" t="n"/>
      <c r="AT639" s="643" t="n"/>
    </row>
    <row r="640" ht="12.75" customHeight="1" s="667">
      <c r="B640" s="644" t="n"/>
      <c r="C640" s="636" t="inlineStr">
        <is>
          <t>61073o</t>
        </is>
      </c>
      <c r="D640" s="645" t="n">
        <v>61073</v>
      </c>
      <c r="E640" s="645" t="n"/>
      <c r="F640" s="647">
        <f>LEFT(H640,6)</f>
        <v/>
      </c>
      <c r="G640" s="648" t="inlineStr">
        <is>
          <t>D</t>
        </is>
      </c>
      <c r="H640" s="648" t="inlineStr">
        <is>
          <t>M2826200451</t>
        </is>
      </c>
      <c r="I640" s="648" t="inlineStr">
        <is>
          <t>RADIOLOGY SECTION 2</t>
        </is>
      </c>
      <c r="J640" s="649" t="n"/>
      <c r="K640" s="649" t="n"/>
      <c r="L640" s="649" t="n"/>
      <c r="M640" s="649" t="n"/>
      <c r="N640" s="649" t="n"/>
      <c r="O640" s="649" t="n"/>
      <c r="P640" s="649" t="n"/>
      <c r="Q640" s="649" t="n"/>
      <c r="R640" s="649" t="n"/>
      <c r="S640" s="649" t="n"/>
      <c r="T640" s="649" t="n"/>
      <c r="U640" s="1764" t="n">
        <v>0</v>
      </c>
      <c r="V640" s="1764" t="n">
        <v>0</v>
      </c>
      <c r="W640" s="1764" t="n">
        <v>0</v>
      </c>
      <c r="X640" s="1764" t="n">
        <v>0</v>
      </c>
      <c r="Y640" s="1764" t="n">
        <v>0</v>
      </c>
      <c r="Z640" s="1764" t="n">
        <v>0</v>
      </c>
      <c r="AA640" s="1764" t="n">
        <v>0</v>
      </c>
      <c r="AB640" s="1764" t="n">
        <v>0</v>
      </c>
      <c r="AC640" s="1764" t="n">
        <v>0</v>
      </c>
      <c r="AD640" s="1764" t="n">
        <v>0</v>
      </c>
      <c r="AE640" s="1764" t="n">
        <v>0</v>
      </c>
      <c r="AF640" s="1764" t="n">
        <v>0</v>
      </c>
      <c r="AG640" s="1764" t="n">
        <v>0</v>
      </c>
      <c r="AH640" s="1764" t="n">
        <v>0</v>
      </c>
      <c r="AI640" s="1764" t="n">
        <v>0</v>
      </c>
      <c r="AJ640" s="1764" t="n">
        <v>0</v>
      </c>
      <c r="AK640" s="1764" t="n">
        <v>0</v>
      </c>
      <c r="AL640" s="1764" t="n">
        <v>0</v>
      </c>
      <c r="AM640" s="1764" t="n">
        <v>0</v>
      </c>
      <c r="AN640" s="649" t="n"/>
      <c r="AO640" s="649" t="n"/>
      <c r="AP640" s="649" t="n"/>
      <c r="AQ640" s="649" t="n"/>
      <c r="AR640" s="649" t="n"/>
      <c r="AS640" s="649" t="n"/>
      <c r="AT640" s="646" t="n"/>
    </row>
    <row r="641" ht="12.75" customHeight="1" s="667">
      <c r="B641" s="635" t="n"/>
      <c r="C641" s="636" t="inlineStr">
        <is>
          <t>61073o</t>
        </is>
      </c>
      <c r="D641" s="637" t="n">
        <v>61073</v>
      </c>
      <c r="E641" s="637">
        <f>IF(D641="","",IFERROR(VLOOKUP(D641,CCN_Library!$A$4:$B$13,2,FALSE),"NOT IN LIBRARY"))</f>
        <v/>
      </c>
      <c r="F641" s="638">
        <f>LEFT(H641,6)</f>
        <v/>
      </c>
      <c r="G641" s="639" t="inlineStr">
        <is>
          <t>E</t>
        </is>
      </c>
      <c r="H641" s="639" t="inlineStr">
        <is>
          <t>M2826200452</t>
        </is>
      </c>
      <c r="I641" s="639" t="inlineStr">
        <is>
          <t>ADV X-RAY</t>
        </is>
      </c>
      <c r="J641" s="639" t="inlineStr">
        <is>
          <t>HM1</t>
        </is>
      </c>
      <c r="K641" s="640" t="inlineStr">
        <is>
          <t>L17A</t>
        </is>
      </c>
      <c r="L641" s="639" t="inlineStr">
        <is>
          <t>L03A</t>
        </is>
      </c>
      <c r="M641" s="639" t="inlineStr">
        <is>
          <t>N</t>
        </is>
      </c>
      <c r="N641" s="639" t="inlineStr">
        <is>
          <t>E</t>
        </is>
      </c>
      <c r="O641" s="639" t="inlineStr">
        <is>
          <t>A</t>
        </is>
      </c>
      <c r="P641" s="639" t="inlineStr">
        <is>
          <t>A</t>
        </is>
      </c>
      <c r="Q641" s="641" t="n"/>
      <c r="R641" s="639" t="inlineStr">
        <is>
          <t>U</t>
        </is>
      </c>
      <c r="S641" s="639" t="inlineStr">
        <is>
          <t>P</t>
        </is>
      </c>
      <c r="T641" s="641" t="n"/>
      <c r="U641" s="1763" t="n">
        <v>0</v>
      </c>
      <c r="V641" s="1763" t="n">
        <v>0</v>
      </c>
      <c r="W641" s="1763" t="n">
        <v>0</v>
      </c>
      <c r="X641" s="1763" t="n">
        <v>0</v>
      </c>
      <c r="Y641" s="1763" t="n">
        <v>0</v>
      </c>
      <c r="Z641" s="1763" t="n">
        <v>0</v>
      </c>
      <c r="AA641" s="1763" t="n">
        <v>1</v>
      </c>
      <c r="AB641" s="1763" t="n">
        <v>0</v>
      </c>
      <c r="AC641" s="1763" t="n">
        <v>0</v>
      </c>
      <c r="AD641" s="1763" t="n">
        <v>0</v>
      </c>
      <c r="AE641" s="1763" t="n">
        <v>0</v>
      </c>
      <c r="AF641" s="1763" t="n">
        <v>0</v>
      </c>
      <c r="AG641" s="1763" t="n">
        <v>0</v>
      </c>
      <c r="AH641" s="1763" t="n">
        <v>0</v>
      </c>
      <c r="AI641" s="1763" t="n">
        <v>0</v>
      </c>
      <c r="AJ641" s="1763" t="n">
        <v>0</v>
      </c>
      <c r="AK641" s="1763" t="n">
        <v>0</v>
      </c>
      <c r="AL641" s="1763" t="n">
        <v>0</v>
      </c>
      <c r="AM641" s="1763" t="n">
        <v>0</v>
      </c>
      <c r="AN641" s="641" t="n"/>
      <c r="AO641" s="641" t="n"/>
      <c r="AP641" s="639" t="inlineStr">
        <is>
          <t>1</t>
        </is>
      </c>
      <c r="AQ641" s="639" t="inlineStr">
        <is>
          <t>A-M510</t>
        </is>
      </c>
      <c r="AR641" s="639" t="inlineStr">
        <is>
          <t>1CU</t>
        </is>
      </c>
      <c r="AS641" s="641" t="n"/>
      <c r="AT641" s="643" t="n"/>
    </row>
    <row r="642" ht="12.75" customHeight="1" s="667">
      <c r="B642" s="644" t="n"/>
      <c r="C642" s="636" t="inlineStr">
        <is>
          <t>61073c</t>
        </is>
      </c>
      <c r="D642" s="645" t="n">
        <v>61073</v>
      </c>
      <c r="E642" s="637">
        <f>IF(D642="","",IFERROR(VLOOKUP(D642,CCN_Library!$A$4:$B$13,2,FALSE),"NOT IN LIBRARY"))</f>
        <v/>
      </c>
      <c r="F642" s="638">
        <f>LEFT(H642,6)</f>
        <v/>
      </c>
      <c r="G642" s="639" t="inlineStr">
        <is>
          <t>E</t>
        </is>
      </c>
      <c r="H642" s="639" t="inlineStr">
        <is>
          <t>M2826200453</t>
        </is>
      </c>
      <c r="I642" s="639" t="inlineStr">
        <is>
          <t>ADV X-RAY</t>
        </is>
      </c>
      <c r="J642" s="639" t="inlineStr">
        <is>
          <t>HM2</t>
        </is>
      </c>
      <c r="K642" s="640" t="inlineStr">
        <is>
          <t>L17A</t>
        </is>
      </c>
      <c r="L642" s="639" t="inlineStr">
        <is>
          <t>L03A</t>
        </is>
      </c>
      <c r="M642" s="639" t="inlineStr">
        <is>
          <t>N</t>
        </is>
      </c>
      <c r="N642" s="639" t="inlineStr">
        <is>
          <t>E</t>
        </is>
      </c>
      <c r="O642" s="639" t="inlineStr">
        <is>
          <t>A</t>
        </is>
      </c>
      <c r="P642" s="639" t="inlineStr">
        <is>
          <t>A</t>
        </is>
      </c>
      <c r="Q642" s="641" t="n"/>
      <c r="R642" s="639" t="inlineStr">
        <is>
          <t>U</t>
        </is>
      </c>
      <c r="S642" s="639" t="inlineStr">
        <is>
          <t>C</t>
        </is>
      </c>
      <c r="T642" s="641" t="n"/>
      <c r="U642" s="1763" t="n">
        <v>0</v>
      </c>
      <c r="V642" s="1763" t="n">
        <v>0</v>
      </c>
      <c r="W642" s="1763" t="n">
        <v>0</v>
      </c>
      <c r="X642" s="1763" t="n">
        <v>0</v>
      </c>
      <c r="Y642" s="1763" t="n">
        <v>0</v>
      </c>
      <c r="Z642" s="1763" t="n">
        <v>0</v>
      </c>
      <c r="AA642" s="1763" t="n">
        <v>1</v>
      </c>
      <c r="AB642" s="1763" t="n">
        <v>0</v>
      </c>
      <c r="AC642" s="1763" t="n">
        <v>0</v>
      </c>
      <c r="AD642" s="1763" t="n">
        <v>0</v>
      </c>
      <c r="AE642" s="1763" t="n">
        <v>0</v>
      </c>
      <c r="AF642" s="1763" t="n">
        <v>0</v>
      </c>
      <c r="AG642" s="1763" t="n">
        <v>0</v>
      </c>
      <c r="AH642" s="1763" t="n">
        <v>0</v>
      </c>
      <c r="AI642" s="1763" t="n">
        <v>0</v>
      </c>
      <c r="AJ642" s="1763" t="n">
        <v>0</v>
      </c>
      <c r="AK642" s="1763" t="n">
        <v>0</v>
      </c>
      <c r="AL642" s="1763" t="n">
        <v>0</v>
      </c>
      <c r="AM642" s="1763" t="n">
        <v>0</v>
      </c>
      <c r="AN642" s="641" t="n"/>
      <c r="AO642" s="641" t="n"/>
      <c r="AP642" s="639" t="inlineStr">
        <is>
          <t>1</t>
        </is>
      </c>
      <c r="AQ642" s="639" t="inlineStr">
        <is>
          <t>A-M510</t>
        </is>
      </c>
      <c r="AR642" s="639" t="inlineStr">
        <is>
          <t>1CU</t>
        </is>
      </c>
      <c r="AS642" s="641" t="n"/>
      <c r="AT642" s="646" t="n"/>
    </row>
    <row r="643" ht="12.75" customHeight="1" s="667">
      <c r="B643" s="635" t="n"/>
      <c r="C643" s="636" t="inlineStr">
        <is>
          <t>61073c</t>
        </is>
      </c>
      <c r="D643" s="637" t="n">
        <v>61073</v>
      </c>
      <c r="E643" s="637">
        <f>IF(D643="","",IFERROR(VLOOKUP(D643,CCN_Library!$A$4:$B$13,2,FALSE),"NOT IN LIBRARY"))</f>
        <v/>
      </c>
      <c r="F643" s="638">
        <f>LEFT(H643,6)</f>
        <v/>
      </c>
      <c r="G643" s="639" t="inlineStr">
        <is>
          <t>E</t>
        </is>
      </c>
      <c r="H643" s="639" t="inlineStr">
        <is>
          <t>M2826200685</t>
        </is>
      </c>
      <c r="I643" s="639" t="inlineStr">
        <is>
          <t>ADV X-RAY</t>
        </is>
      </c>
      <c r="J643" s="639" t="inlineStr">
        <is>
          <t>HM2</t>
        </is>
      </c>
      <c r="K643" s="640" t="inlineStr">
        <is>
          <t>L17A</t>
        </is>
      </c>
      <c r="L643" s="639" t="inlineStr">
        <is>
          <t>L03A</t>
        </is>
      </c>
      <c r="M643" s="639" t="inlineStr">
        <is>
          <t>N</t>
        </is>
      </c>
      <c r="N643" s="639" t="inlineStr">
        <is>
          <t>E</t>
        </is>
      </c>
      <c r="O643" s="639" t="inlineStr">
        <is>
          <t>A</t>
        </is>
      </c>
      <c r="P643" s="639" t="inlineStr">
        <is>
          <t>A</t>
        </is>
      </c>
      <c r="Q643" s="641" t="n"/>
      <c r="R643" s="639" t="inlineStr">
        <is>
          <t>U</t>
        </is>
      </c>
      <c r="S643" s="639" t="inlineStr">
        <is>
          <t>C</t>
        </is>
      </c>
      <c r="T643" s="641" t="n"/>
      <c r="U643" s="1763" t="n">
        <v>0</v>
      </c>
      <c r="V643" s="1763" t="n">
        <v>0</v>
      </c>
      <c r="W643" s="1763" t="n">
        <v>0</v>
      </c>
      <c r="X643" s="1763" t="n">
        <v>0</v>
      </c>
      <c r="Y643" s="1763" t="n">
        <v>0</v>
      </c>
      <c r="Z643" s="1763" t="n">
        <v>0</v>
      </c>
      <c r="AA643" s="1763" t="n">
        <v>1</v>
      </c>
      <c r="AB643" s="1763" t="n">
        <v>0</v>
      </c>
      <c r="AC643" s="1763" t="n">
        <v>0</v>
      </c>
      <c r="AD643" s="1763" t="n">
        <v>0</v>
      </c>
      <c r="AE643" s="1763" t="n">
        <v>0</v>
      </c>
      <c r="AF643" s="1763" t="n">
        <v>0</v>
      </c>
      <c r="AG643" s="1763" t="n">
        <v>0</v>
      </c>
      <c r="AH643" s="1763" t="n">
        <v>0</v>
      </c>
      <c r="AI643" s="1763" t="n">
        <v>0</v>
      </c>
      <c r="AJ643" s="1763" t="n">
        <v>0</v>
      </c>
      <c r="AK643" s="1763" t="n">
        <v>0</v>
      </c>
      <c r="AL643" s="1763" t="n">
        <v>0</v>
      </c>
      <c r="AM643" s="1763" t="n">
        <v>0</v>
      </c>
      <c r="AN643" s="641" t="n"/>
      <c r="AO643" s="641" t="n"/>
      <c r="AP643" s="639" t="inlineStr">
        <is>
          <t>1</t>
        </is>
      </c>
      <c r="AQ643" s="639" t="inlineStr">
        <is>
          <t>A-M510</t>
        </is>
      </c>
      <c r="AR643" s="639" t="inlineStr">
        <is>
          <t>1CU</t>
        </is>
      </c>
      <c r="AS643" s="641" t="n"/>
      <c r="AT643" s="643" t="n"/>
    </row>
    <row r="644" ht="12.75" customHeight="1" s="667">
      <c r="B644" s="644" t="n"/>
      <c r="C644" s="636" t="inlineStr">
        <is>
          <t>61073o</t>
        </is>
      </c>
      <c r="D644" s="645" t="n">
        <v>61073</v>
      </c>
      <c r="E644" s="645" t="n"/>
      <c r="F644" s="647">
        <f>LEFT(H644,6)</f>
        <v/>
      </c>
      <c r="G644" s="648" t="inlineStr">
        <is>
          <t>D</t>
        </is>
      </c>
      <c r="H644" s="648" t="inlineStr">
        <is>
          <t>M2826200615</t>
        </is>
      </c>
      <c r="I644" s="648" t="inlineStr">
        <is>
          <t>LABORATORY SECTION 2</t>
        </is>
      </c>
      <c r="J644" s="649" t="n"/>
      <c r="K644" s="649" t="n"/>
      <c r="L644" s="649" t="n"/>
      <c r="M644" s="649" t="n"/>
      <c r="N644" s="649" t="n"/>
      <c r="O644" s="649" t="n"/>
      <c r="P644" s="649" t="n"/>
      <c r="Q644" s="649" t="n"/>
      <c r="R644" s="649" t="n"/>
      <c r="S644" s="649" t="n"/>
      <c r="T644" s="649" t="n"/>
      <c r="U644" s="1764" t="n">
        <v>0</v>
      </c>
      <c r="V644" s="1764" t="n">
        <v>0</v>
      </c>
      <c r="W644" s="1764" t="n">
        <v>0</v>
      </c>
      <c r="X644" s="1764" t="n">
        <v>0</v>
      </c>
      <c r="Y644" s="1764" t="n">
        <v>0</v>
      </c>
      <c r="Z644" s="1764" t="n">
        <v>0</v>
      </c>
      <c r="AA644" s="1764" t="n">
        <v>0</v>
      </c>
      <c r="AB644" s="1764" t="n">
        <v>0</v>
      </c>
      <c r="AC644" s="1764" t="n">
        <v>0</v>
      </c>
      <c r="AD644" s="1764" t="n">
        <v>0</v>
      </c>
      <c r="AE644" s="1764" t="n">
        <v>0</v>
      </c>
      <c r="AF644" s="1764" t="n">
        <v>0</v>
      </c>
      <c r="AG644" s="1764" t="n">
        <v>0</v>
      </c>
      <c r="AH644" s="1764" t="n">
        <v>0</v>
      </c>
      <c r="AI644" s="1764" t="n">
        <v>0</v>
      </c>
      <c r="AJ644" s="1764" t="n">
        <v>0</v>
      </c>
      <c r="AK644" s="1764" t="n">
        <v>0</v>
      </c>
      <c r="AL644" s="1764" t="n">
        <v>0</v>
      </c>
      <c r="AM644" s="1764" t="n">
        <v>0</v>
      </c>
      <c r="AN644" s="649" t="n"/>
      <c r="AO644" s="649" t="n"/>
      <c r="AP644" s="649" t="n"/>
      <c r="AQ644" s="649" t="n"/>
      <c r="AR644" s="649" t="n"/>
      <c r="AS644" s="649" t="n"/>
      <c r="AT644" s="646" t="n"/>
    </row>
    <row r="645" ht="12.75" customHeight="1" s="667">
      <c r="B645" s="635" t="n"/>
      <c r="C645" s="636" t="inlineStr">
        <is>
          <t>61073o</t>
        </is>
      </c>
      <c r="D645" s="637" t="n">
        <v>61073</v>
      </c>
      <c r="E645" s="637">
        <f>IF(D645="","",IFERROR(VLOOKUP(D645,CCN_Library!$A$4:$B$13,2,FALSE),"NOT IN LIBRARY"))</f>
        <v/>
      </c>
      <c r="F645" s="638">
        <f>LEFT(H645,6)</f>
        <v/>
      </c>
      <c r="G645" s="639" t="inlineStr">
        <is>
          <t>E</t>
        </is>
      </c>
      <c r="H645" s="639" t="inlineStr">
        <is>
          <t>M2826200616</t>
        </is>
      </c>
      <c r="I645" s="639" t="inlineStr">
        <is>
          <t>MED LAB TECH</t>
        </is>
      </c>
      <c r="J645" s="639" t="inlineStr">
        <is>
          <t>HM1</t>
        </is>
      </c>
      <c r="K645" s="640" t="inlineStr">
        <is>
          <t>L31A</t>
        </is>
      </c>
      <c r="L645" s="639" t="inlineStr">
        <is>
          <t>L03A</t>
        </is>
      </c>
      <c r="M645" s="639" t="inlineStr">
        <is>
          <t>N</t>
        </is>
      </c>
      <c r="N645" s="639" t="inlineStr">
        <is>
          <t>E</t>
        </is>
      </c>
      <c r="O645" s="639" t="inlineStr">
        <is>
          <t>A</t>
        </is>
      </c>
      <c r="P645" s="639" t="inlineStr">
        <is>
          <t>A</t>
        </is>
      </c>
      <c r="Q645" s="641" t="n"/>
      <c r="R645" s="639" t="inlineStr">
        <is>
          <t>U</t>
        </is>
      </c>
      <c r="S645" s="639" t="inlineStr">
        <is>
          <t>P</t>
        </is>
      </c>
      <c r="T645" s="641" t="n"/>
      <c r="U645" s="1763" t="n">
        <v>0</v>
      </c>
      <c r="V645" s="1763" t="n">
        <v>0</v>
      </c>
      <c r="W645" s="1763" t="n">
        <v>0</v>
      </c>
      <c r="X645" s="1763" t="n">
        <v>0</v>
      </c>
      <c r="Y645" s="1763" t="n">
        <v>0</v>
      </c>
      <c r="Z645" s="1763" t="n">
        <v>0</v>
      </c>
      <c r="AA645" s="1763" t="n">
        <v>1</v>
      </c>
      <c r="AB645" s="1763" t="n">
        <v>0</v>
      </c>
      <c r="AC645" s="1763" t="n">
        <v>0</v>
      </c>
      <c r="AD645" s="1763" t="n">
        <v>0</v>
      </c>
      <c r="AE645" s="1763" t="n">
        <v>0</v>
      </c>
      <c r="AF645" s="1763" t="n">
        <v>0</v>
      </c>
      <c r="AG645" s="1763" t="n">
        <v>0</v>
      </c>
      <c r="AH645" s="1763" t="n">
        <v>0</v>
      </c>
      <c r="AI645" s="1763" t="n">
        <v>0</v>
      </c>
      <c r="AJ645" s="1763" t="n">
        <v>0</v>
      </c>
      <c r="AK645" s="1763" t="n">
        <v>0</v>
      </c>
      <c r="AL645" s="1763" t="n">
        <v>0</v>
      </c>
      <c r="AM645" s="1763" t="n">
        <v>0</v>
      </c>
      <c r="AN645" s="641" t="n"/>
      <c r="AO645" s="641" t="n"/>
      <c r="AP645" s="639" t="inlineStr">
        <is>
          <t>1</t>
        </is>
      </c>
      <c r="AQ645" s="639" t="inlineStr">
        <is>
          <t>A-M510</t>
        </is>
      </c>
      <c r="AR645" s="639" t="inlineStr">
        <is>
          <t>1CU</t>
        </is>
      </c>
      <c r="AS645" s="641" t="n"/>
      <c r="AT645" s="643" t="n"/>
    </row>
    <row r="646" ht="12.75" customHeight="1" s="667">
      <c r="B646" s="635" t="n"/>
      <c r="C646" s="636" t="inlineStr">
        <is>
          <t>61073c</t>
        </is>
      </c>
      <c r="D646" s="637" t="n">
        <v>61073</v>
      </c>
      <c r="E646" s="637">
        <f>IF(D646="","",IFERROR(VLOOKUP(D646,CCN_Library!$A$4:$B$13,2,FALSE),"NOT IN LIBRARY"))</f>
        <v/>
      </c>
      <c r="F646" s="638">
        <f>LEFT(H646,6)</f>
        <v/>
      </c>
      <c r="G646" s="639" t="inlineStr">
        <is>
          <t>E</t>
        </is>
      </c>
      <c r="H646" s="639" t="inlineStr">
        <is>
          <t>M2826200617</t>
        </is>
      </c>
      <c r="I646" s="639" t="inlineStr">
        <is>
          <t>MED LAB TECH</t>
        </is>
      </c>
      <c r="J646" s="639" t="inlineStr">
        <is>
          <t>HM2</t>
        </is>
      </c>
      <c r="K646" s="640" t="inlineStr">
        <is>
          <t>L31A</t>
        </is>
      </c>
      <c r="L646" s="639" t="inlineStr">
        <is>
          <t>L03A</t>
        </is>
      </c>
      <c r="M646" s="639" t="inlineStr">
        <is>
          <t>N</t>
        </is>
      </c>
      <c r="N646" s="639" t="inlineStr">
        <is>
          <t>E</t>
        </is>
      </c>
      <c r="O646" s="639" t="inlineStr">
        <is>
          <t>A</t>
        </is>
      </c>
      <c r="P646" s="639" t="inlineStr">
        <is>
          <t>A</t>
        </is>
      </c>
      <c r="Q646" s="641" t="n"/>
      <c r="R646" s="639" t="inlineStr">
        <is>
          <t>U</t>
        </is>
      </c>
      <c r="S646" s="639" t="inlineStr">
        <is>
          <t>C</t>
        </is>
      </c>
      <c r="T646" s="641" t="n"/>
      <c r="U646" s="1763" t="n">
        <v>0</v>
      </c>
      <c r="V646" s="1763" t="n">
        <v>0</v>
      </c>
      <c r="W646" s="1763" t="n">
        <v>0</v>
      </c>
      <c r="X646" s="1763" t="n">
        <v>0</v>
      </c>
      <c r="Y646" s="1763" t="n">
        <v>0</v>
      </c>
      <c r="Z646" s="1763" t="n">
        <v>0</v>
      </c>
      <c r="AA646" s="1763" t="n">
        <v>1</v>
      </c>
      <c r="AB646" s="1763" t="n">
        <v>0</v>
      </c>
      <c r="AC646" s="1763" t="n">
        <v>0</v>
      </c>
      <c r="AD646" s="1763" t="n">
        <v>0</v>
      </c>
      <c r="AE646" s="1763" t="n">
        <v>0</v>
      </c>
      <c r="AF646" s="1763" t="n">
        <v>0</v>
      </c>
      <c r="AG646" s="1763" t="n">
        <v>0</v>
      </c>
      <c r="AH646" s="1763" t="n">
        <v>0</v>
      </c>
      <c r="AI646" s="1763" t="n">
        <v>0</v>
      </c>
      <c r="AJ646" s="1763" t="n">
        <v>0</v>
      </c>
      <c r="AK646" s="1763" t="n">
        <v>0</v>
      </c>
      <c r="AL646" s="1763" t="n">
        <v>0</v>
      </c>
      <c r="AM646" s="1763" t="n">
        <v>0</v>
      </c>
      <c r="AN646" s="641" t="n"/>
      <c r="AO646" s="641" t="n"/>
      <c r="AP646" s="639" t="inlineStr">
        <is>
          <t>1</t>
        </is>
      </c>
      <c r="AQ646" s="639" t="inlineStr">
        <is>
          <t>A-M510</t>
        </is>
      </c>
      <c r="AR646" s="639" t="inlineStr">
        <is>
          <t>1CU</t>
        </is>
      </c>
      <c r="AS646" s="641" t="n"/>
      <c r="AT646" s="643" t="n"/>
    </row>
    <row r="647" ht="12.75" customHeight="1" s="667">
      <c r="B647" s="644" t="n"/>
      <c r="C647" s="636" t="inlineStr">
        <is>
          <t>61073c</t>
        </is>
      </c>
      <c r="D647" s="645" t="n">
        <v>61073</v>
      </c>
      <c r="E647" s="637">
        <f>IF(D647="","",IFERROR(VLOOKUP(D647,CCN_Library!$A$4:$B$13,2,FALSE),"NOT IN LIBRARY"))</f>
        <v/>
      </c>
      <c r="F647" s="638">
        <f>LEFT(H647,6)</f>
        <v/>
      </c>
      <c r="G647" s="639" t="inlineStr">
        <is>
          <t>E</t>
        </is>
      </c>
      <c r="H647" s="639" t="inlineStr">
        <is>
          <t>M2826200618</t>
        </is>
      </c>
      <c r="I647" s="639" t="inlineStr">
        <is>
          <t>MED LAB TECH</t>
        </is>
      </c>
      <c r="J647" s="639" t="inlineStr">
        <is>
          <t>HM3</t>
        </is>
      </c>
      <c r="K647" s="640" t="inlineStr">
        <is>
          <t>L31A</t>
        </is>
      </c>
      <c r="L647" s="639" t="inlineStr">
        <is>
          <t>L03A</t>
        </is>
      </c>
      <c r="M647" s="639" t="inlineStr">
        <is>
          <t>N</t>
        </is>
      </c>
      <c r="N647" s="639" t="inlineStr">
        <is>
          <t>E</t>
        </is>
      </c>
      <c r="O647" s="639" t="inlineStr">
        <is>
          <t>A</t>
        </is>
      </c>
      <c r="P647" s="639" t="inlineStr">
        <is>
          <t>A</t>
        </is>
      </c>
      <c r="Q647" s="641" t="n"/>
      <c r="R647" s="639" t="inlineStr">
        <is>
          <t>U</t>
        </is>
      </c>
      <c r="S647" s="639" t="inlineStr">
        <is>
          <t>C</t>
        </is>
      </c>
      <c r="T647" s="641" t="n"/>
      <c r="U647" s="1763" t="n">
        <v>0</v>
      </c>
      <c r="V647" s="1763" t="n">
        <v>0</v>
      </c>
      <c r="W647" s="1763" t="n">
        <v>0</v>
      </c>
      <c r="X647" s="1763" t="n">
        <v>0</v>
      </c>
      <c r="Y647" s="1763" t="n">
        <v>0</v>
      </c>
      <c r="Z647" s="1763" t="n">
        <v>0</v>
      </c>
      <c r="AA647" s="1763" t="n">
        <v>1</v>
      </c>
      <c r="AB647" s="1763" t="n">
        <v>0</v>
      </c>
      <c r="AC647" s="1763" t="n">
        <v>0</v>
      </c>
      <c r="AD647" s="1763" t="n">
        <v>0</v>
      </c>
      <c r="AE647" s="1763" t="n">
        <v>0</v>
      </c>
      <c r="AF647" s="1763" t="n">
        <v>0</v>
      </c>
      <c r="AG647" s="1763" t="n">
        <v>0</v>
      </c>
      <c r="AH647" s="1763" t="n">
        <v>0</v>
      </c>
      <c r="AI647" s="1763" t="n">
        <v>0</v>
      </c>
      <c r="AJ647" s="1763" t="n">
        <v>0</v>
      </c>
      <c r="AK647" s="1763" t="n">
        <v>0</v>
      </c>
      <c r="AL647" s="1763" t="n">
        <v>0</v>
      </c>
      <c r="AM647" s="1763" t="n">
        <v>0</v>
      </c>
      <c r="AN647" s="641" t="n"/>
      <c r="AO647" s="641" t="n"/>
      <c r="AP647" s="639" t="inlineStr">
        <is>
          <t>1</t>
        </is>
      </c>
      <c r="AQ647" s="639" t="inlineStr">
        <is>
          <t>A-M510</t>
        </is>
      </c>
      <c r="AR647" s="639" t="inlineStr">
        <is>
          <t>1CU</t>
        </is>
      </c>
      <c r="AS647" s="641" t="n"/>
      <c r="AT647" s="646" t="n"/>
    </row>
    <row r="648" ht="12.75" customHeight="1" s="667">
      <c r="B648" s="644" t="n"/>
      <c r="C648" s="636" t="inlineStr">
        <is>
          <t>61073o</t>
        </is>
      </c>
      <c r="D648" s="645" t="n">
        <v>61073</v>
      </c>
      <c r="E648" s="645" t="n"/>
      <c r="F648" s="647">
        <f>LEFT(H648,6)</f>
        <v/>
      </c>
      <c r="G648" s="648" t="inlineStr">
        <is>
          <t>C</t>
        </is>
      </c>
      <c r="H648" s="648" t="inlineStr">
        <is>
          <t>M2826200619</t>
        </is>
      </c>
      <c r="I648" s="648" t="inlineStr">
        <is>
          <t>HOLDING WARD SECTION 2</t>
        </is>
      </c>
      <c r="J648" s="649" t="n"/>
      <c r="K648" s="649" t="n"/>
      <c r="L648" s="649" t="n"/>
      <c r="M648" s="649" t="n"/>
      <c r="N648" s="649" t="n"/>
      <c r="O648" s="649" t="n"/>
      <c r="P648" s="649" t="n"/>
      <c r="Q648" s="649" t="n"/>
      <c r="R648" s="649" t="n"/>
      <c r="S648" s="649" t="n"/>
      <c r="T648" s="649" t="n"/>
      <c r="U648" s="1764" t="n">
        <v>0</v>
      </c>
      <c r="V648" s="1764" t="n">
        <v>0</v>
      </c>
      <c r="W648" s="1764" t="n">
        <v>0</v>
      </c>
      <c r="X648" s="1764" t="n">
        <v>0</v>
      </c>
      <c r="Y648" s="1764" t="n">
        <v>0</v>
      </c>
      <c r="Z648" s="1764" t="n">
        <v>0</v>
      </c>
      <c r="AA648" s="1764" t="n">
        <v>0</v>
      </c>
      <c r="AB648" s="1764" t="n">
        <v>0</v>
      </c>
      <c r="AC648" s="1764" t="n">
        <v>0</v>
      </c>
      <c r="AD648" s="1764" t="n">
        <v>0</v>
      </c>
      <c r="AE648" s="1764" t="n">
        <v>0</v>
      </c>
      <c r="AF648" s="1764" t="n">
        <v>0</v>
      </c>
      <c r="AG648" s="1764" t="n">
        <v>0</v>
      </c>
      <c r="AH648" s="1764" t="n">
        <v>0</v>
      </c>
      <c r="AI648" s="1764" t="n">
        <v>0</v>
      </c>
      <c r="AJ648" s="1764" t="n">
        <v>0</v>
      </c>
      <c r="AK648" s="1764" t="n">
        <v>0</v>
      </c>
      <c r="AL648" s="1764" t="n">
        <v>0</v>
      </c>
      <c r="AM648" s="1764" t="n">
        <v>0</v>
      </c>
      <c r="AN648" s="649" t="n"/>
      <c r="AO648" s="649" t="n"/>
      <c r="AP648" s="649" t="n"/>
      <c r="AQ648" s="649" t="n"/>
      <c r="AR648" s="649" t="n"/>
      <c r="AS648" s="649" t="n"/>
      <c r="AT648" s="646" t="n"/>
    </row>
    <row r="649" ht="12.75" customHeight="1" s="667">
      <c r="B649" s="635" t="n"/>
      <c r="C649" s="636" t="inlineStr">
        <is>
          <t>61073o</t>
        </is>
      </c>
      <c r="D649" s="637" t="n">
        <v>61073</v>
      </c>
      <c r="E649" s="637">
        <f>IF(D649="","",IFERROR(VLOOKUP(D649,CCN_Library!$A$4:$B$13,2,FALSE),"NOT IN LIBRARY"))</f>
        <v/>
      </c>
      <c r="F649" s="638">
        <f>LEFT(H649,6)</f>
        <v/>
      </c>
      <c r="G649" s="639" t="inlineStr">
        <is>
          <t>E</t>
        </is>
      </c>
      <c r="H649" s="639" t="inlineStr">
        <is>
          <t>M2826200620</t>
        </is>
      </c>
      <c r="I649" s="639" t="inlineStr">
        <is>
          <t>FAM PHYS</t>
        </is>
      </c>
      <c r="J649" s="639" t="inlineStr">
        <is>
          <t>LCDR</t>
        </is>
      </c>
      <c r="K649" s="640" t="inlineStr">
        <is>
          <t>2100</t>
        </is>
      </c>
      <c r="L649" s="639" t="inlineStr">
        <is>
          <t>2100</t>
        </is>
      </c>
      <c r="M649" s="639" t="inlineStr">
        <is>
          <t>N</t>
        </is>
      </c>
      <c r="N649" s="639" t="inlineStr">
        <is>
          <t>O</t>
        </is>
      </c>
      <c r="O649" s="639" t="inlineStr">
        <is>
          <t>A</t>
        </is>
      </c>
      <c r="P649" s="639" t="inlineStr">
        <is>
          <t>A</t>
        </is>
      </c>
      <c r="Q649" s="641" t="n"/>
      <c r="R649" s="639" t="inlineStr">
        <is>
          <t>U</t>
        </is>
      </c>
      <c r="S649" s="639" t="inlineStr">
        <is>
          <t>P</t>
        </is>
      </c>
      <c r="T649" s="641" t="n"/>
      <c r="U649" s="1763" t="n">
        <v>0</v>
      </c>
      <c r="V649" s="1763" t="n">
        <v>0</v>
      </c>
      <c r="W649" s="1763" t="n">
        <v>0</v>
      </c>
      <c r="X649" s="1763" t="n">
        <v>0</v>
      </c>
      <c r="Y649" s="1763" t="n">
        <v>0</v>
      </c>
      <c r="Z649" s="1763" t="n">
        <v>1</v>
      </c>
      <c r="AA649" s="1763" t="n">
        <v>0</v>
      </c>
      <c r="AB649" s="1763" t="n">
        <v>0</v>
      </c>
      <c r="AC649" s="1763" t="n">
        <v>0</v>
      </c>
      <c r="AD649" s="1763" t="n">
        <v>0</v>
      </c>
      <c r="AE649" s="1763" t="n">
        <v>0</v>
      </c>
      <c r="AF649" s="1763" t="n">
        <v>0</v>
      </c>
      <c r="AG649" s="1763" t="n">
        <v>0</v>
      </c>
      <c r="AH649" s="1763" t="n">
        <v>0</v>
      </c>
      <c r="AI649" s="1763" t="n">
        <v>0</v>
      </c>
      <c r="AJ649" s="1763" t="n">
        <v>0</v>
      </c>
      <c r="AK649" s="1763" t="n">
        <v>0</v>
      </c>
      <c r="AL649" s="1763" t="n">
        <v>0</v>
      </c>
      <c r="AM649" s="1763" t="n">
        <v>0</v>
      </c>
      <c r="AN649" s="641" t="n"/>
      <c r="AO649" s="641" t="n"/>
      <c r="AP649" s="639" t="inlineStr">
        <is>
          <t>1</t>
        </is>
      </c>
      <c r="AQ649" s="639" t="inlineStr">
        <is>
          <t>A-M510</t>
        </is>
      </c>
      <c r="AR649" s="639" t="inlineStr">
        <is>
          <t>1CU</t>
        </is>
      </c>
      <c r="AS649" s="641" t="n"/>
      <c r="AT649" s="643" t="n"/>
    </row>
    <row r="650" ht="12.75" customHeight="1" s="667">
      <c r="B650" s="635" t="n"/>
      <c r="C650" s="636" t="inlineStr">
        <is>
          <t>61073o</t>
        </is>
      </c>
      <c r="D650" s="637" t="n">
        <v>61073</v>
      </c>
      <c r="E650" s="637">
        <f>IF(D650="","",IFERROR(VLOOKUP(D650,CCN_Library!$A$4:$B$13,2,FALSE),"NOT IN LIBRARY"))</f>
        <v/>
      </c>
      <c r="F650" s="638">
        <f>LEFT(H650,6)</f>
        <v/>
      </c>
      <c r="G650" s="639" t="inlineStr">
        <is>
          <t>E</t>
        </is>
      </c>
      <c r="H650" s="639" t="inlineStr">
        <is>
          <t>M2826200686</t>
        </is>
      </c>
      <c r="I650" s="639" t="inlineStr">
        <is>
          <t>CC NRS</t>
        </is>
      </c>
      <c r="J650" s="639" t="inlineStr">
        <is>
          <t>LCDR</t>
        </is>
      </c>
      <c r="K650" s="640" t="inlineStr">
        <is>
          <t>2900</t>
        </is>
      </c>
      <c r="L650" s="639" t="inlineStr">
        <is>
          <t>2900</t>
        </is>
      </c>
      <c r="M650" s="639" t="inlineStr">
        <is>
          <t>N</t>
        </is>
      </c>
      <c r="N650" s="639" t="inlineStr">
        <is>
          <t>O</t>
        </is>
      </c>
      <c r="O650" s="639" t="inlineStr">
        <is>
          <t>A</t>
        </is>
      </c>
      <c r="P650" s="639" t="inlineStr">
        <is>
          <t>A</t>
        </is>
      </c>
      <c r="Q650" s="641" t="n"/>
      <c r="R650" s="639" t="inlineStr">
        <is>
          <t>U</t>
        </is>
      </c>
      <c r="S650" s="639" t="inlineStr">
        <is>
          <t>P</t>
        </is>
      </c>
      <c r="T650" s="641" t="n"/>
      <c r="U650" s="1763" t="n">
        <v>0</v>
      </c>
      <c r="V650" s="1763" t="n">
        <v>0</v>
      </c>
      <c r="W650" s="1763" t="n">
        <v>0</v>
      </c>
      <c r="X650" s="1763" t="n">
        <v>0</v>
      </c>
      <c r="Y650" s="1763" t="n">
        <v>0</v>
      </c>
      <c r="Z650" s="1763" t="n">
        <v>1</v>
      </c>
      <c r="AA650" s="1763" t="n">
        <v>0</v>
      </c>
      <c r="AB650" s="1763" t="n">
        <v>0</v>
      </c>
      <c r="AC650" s="1763" t="n">
        <v>0</v>
      </c>
      <c r="AD650" s="1763" t="n">
        <v>0</v>
      </c>
      <c r="AE650" s="1763" t="n">
        <v>0</v>
      </c>
      <c r="AF650" s="1763" t="n">
        <v>0</v>
      </c>
      <c r="AG650" s="1763" t="n">
        <v>0</v>
      </c>
      <c r="AH650" s="1763" t="n">
        <v>0</v>
      </c>
      <c r="AI650" s="1763" t="n">
        <v>0</v>
      </c>
      <c r="AJ650" s="1763" t="n">
        <v>0</v>
      </c>
      <c r="AK650" s="1763" t="n">
        <v>0</v>
      </c>
      <c r="AL650" s="1763" t="n">
        <v>0</v>
      </c>
      <c r="AM650" s="1763" t="n">
        <v>0</v>
      </c>
      <c r="AN650" s="641" t="n"/>
      <c r="AO650" s="641" t="n"/>
      <c r="AP650" s="639" t="inlineStr">
        <is>
          <t>1</t>
        </is>
      </c>
      <c r="AQ650" s="639" t="inlineStr">
        <is>
          <t>A-M510</t>
        </is>
      </c>
      <c r="AR650" s="639" t="inlineStr">
        <is>
          <t>1CU</t>
        </is>
      </c>
      <c r="AS650" s="641" t="n"/>
      <c r="AT650" s="643" t="n"/>
    </row>
    <row r="651" ht="12.75" customHeight="1" s="667">
      <c r="B651" s="635" t="n"/>
      <c r="C651" s="636" t="inlineStr">
        <is>
          <t>61073o</t>
        </is>
      </c>
      <c r="D651" s="637" t="n">
        <v>61073</v>
      </c>
      <c r="E651" s="637">
        <f>IF(D651="","",IFERROR(VLOOKUP(D651,CCN_Library!$A$4:$B$13,2,FALSE),"NOT IN LIBRARY"))</f>
        <v/>
      </c>
      <c r="F651" s="638">
        <f>LEFT(H651,6)</f>
        <v/>
      </c>
      <c r="G651" s="639" t="inlineStr">
        <is>
          <t>E</t>
        </is>
      </c>
      <c r="H651" s="639" t="inlineStr">
        <is>
          <t>M2826200687</t>
        </is>
      </c>
      <c r="I651" s="639" t="inlineStr">
        <is>
          <t>PROF REG NRS</t>
        </is>
      </c>
      <c r="J651" s="639" t="inlineStr">
        <is>
          <t>LT</t>
        </is>
      </c>
      <c r="K651" s="640" t="inlineStr">
        <is>
          <t>2900</t>
        </is>
      </c>
      <c r="L651" s="639" t="inlineStr">
        <is>
          <t>2900</t>
        </is>
      </c>
      <c r="M651" s="639" t="inlineStr">
        <is>
          <t>N</t>
        </is>
      </c>
      <c r="N651" s="639" t="inlineStr">
        <is>
          <t>O</t>
        </is>
      </c>
      <c r="O651" s="639" t="inlineStr">
        <is>
          <t>A</t>
        </is>
      </c>
      <c r="P651" s="639" t="inlineStr">
        <is>
          <t>A</t>
        </is>
      </c>
      <c r="Q651" s="641" t="n"/>
      <c r="R651" s="639" t="inlineStr">
        <is>
          <t>U</t>
        </is>
      </c>
      <c r="S651" s="639" t="inlineStr">
        <is>
          <t>P</t>
        </is>
      </c>
      <c r="T651" s="641" t="n"/>
      <c r="U651" s="1763" t="n">
        <v>0</v>
      </c>
      <c r="V651" s="1763" t="n">
        <v>0</v>
      </c>
      <c r="W651" s="1763" t="n">
        <v>0</v>
      </c>
      <c r="X651" s="1763" t="n">
        <v>0</v>
      </c>
      <c r="Y651" s="1763" t="n">
        <v>0</v>
      </c>
      <c r="Z651" s="1763" t="n">
        <v>1</v>
      </c>
      <c r="AA651" s="1763" t="n">
        <v>0</v>
      </c>
      <c r="AB651" s="1763" t="n">
        <v>0</v>
      </c>
      <c r="AC651" s="1763" t="n">
        <v>0</v>
      </c>
      <c r="AD651" s="1763" t="n">
        <v>0</v>
      </c>
      <c r="AE651" s="1763" t="n">
        <v>0</v>
      </c>
      <c r="AF651" s="1763" t="n">
        <v>0</v>
      </c>
      <c r="AG651" s="1763" t="n">
        <v>0</v>
      </c>
      <c r="AH651" s="1763" t="n">
        <v>0</v>
      </c>
      <c r="AI651" s="1763" t="n">
        <v>0</v>
      </c>
      <c r="AJ651" s="1763" t="n">
        <v>0</v>
      </c>
      <c r="AK651" s="1763" t="n">
        <v>0</v>
      </c>
      <c r="AL651" s="1763" t="n">
        <v>0</v>
      </c>
      <c r="AM651" s="1763" t="n">
        <v>0</v>
      </c>
      <c r="AN651" s="641" t="n"/>
      <c r="AO651" s="641" t="n"/>
      <c r="AP651" s="639" t="inlineStr">
        <is>
          <t>1</t>
        </is>
      </c>
      <c r="AQ651" s="639" t="inlineStr">
        <is>
          <t>A-M510</t>
        </is>
      </c>
      <c r="AR651" s="639" t="inlineStr">
        <is>
          <t>1CU</t>
        </is>
      </c>
      <c r="AS651" s="641" t="n"/>
      <c r="AT651" s="643" t="n"/>
    </row>
    <row r="652" ht="12.75" customHeight="1" s="667">
      <c r="B652" s="644" t="n"/>
      <c r="C652" s="636" t="inlineStr">
        <is>
          <t>61073o</t>
        </is>
      </c>
      <c r="D652" s="645" t="n">
        <v>61073</v>
      </c>
      <c r="E652" s="637">
        <f>IF(D652="","",IFERROR(VLOOKUP(D652,CCN_Library!$A$4:$B$13,2,FALSE),"NOT IN LIBRARY"))</f>
        <v/>
      </c>
      <c r="F652" s="638">
        <f>LEFT(H652,6)</f>
        <v/>
      </c>
      <c r="G652" s="639" t="inlineStr">
        <is>
          <t>E</t>
        </is>
      </c>
      <c r="H652" s="639" t="inlineStr">
        <is>
          <t>M2826200688</t>
        </is>
      </c>
      <c r="I652" s="639" t="inlineStr">
        <is>
          <t>FLD MED TECH</t>
        </is>
      </c>
      <c r="J652" s="639" t="inlineStr">
        <is>
          <t>HM1</t>
        </is>
      </c>
      <c r="K652" s="640" t="inlineStr">
        <is>
          <t>L03A</t>
        </is>
      </c>
      <c r="L652" s="639" t="inlineStr">
        <is>
          <t>L03A</t>
        </is>
      </c>
      <c r="M652" s="639" t="inlineStr">
        <is>
          <t>N</t>
        </is>
      </c>
      <c r="N652" s="639" t="inlineStr">
        <is>
          <t>E</t>
        </is>
      </c>
      <c r="O652" s="639" t="inlineStr">
        <is>
          <t>A</t>
        </is>
      </c>
      <c r="P652" s="639" t="inlineStr">
        <is>
          <t>A</t>
        </is>
      </c>
      <c r="Q652" s="641" t="n"/>
      <c r="R652" s="639" t="inlineStr">
        <is>
          <t>U</t>
        </is>
      </c>
      <c r="S652" s="639" t="inlineStr">
        <is>
          <t>P</t>
        </is>
      </c>
      <c r="T652" s="641" t="n"/>
      <c r="U652" s="1763" t="n">
        <v>0</v>
      </c>
      <c r="V652" s="1763" t="n">
        <v>0</v>
      </c>
      <c r="W652" s="1763" t="n">
        <v>0</v>
      </c>
      <c r="X652" s="1763" t="n">
        <v>0</v>
      </c>
      <c r="Y652" s="1763" t="n">
        <v>0</v>
      </c>
      <c r="Z652" s="1763" t="n">
        <v>0</v>
      </c>
      <c r="AA652" s="1763" t="n">
        <v>1</v>
      </c>
      <c r="AB652" s="1763" t="n">
        <v>0</v>
      </c>
      <c r="AC652" s="1763" t="n">
        <v>0</v>
      </c>
      <c r="AD652" s="1763" t="n">
        <v>0</v>
      </c>
      <c r="AE652" s="1763" t="n">
        <v>0</v>
      </c>
      <c r="AF652" s="1763" t="n">
        <v>0</v>
      </c>
      <c r="AG652" s="1763" t="n">
        <v>0</v>
      </c>
      <c r="AH652" s="1763" t="n">
        <v>0</v>
      </c>
      <c r="AI652" s="1763" t="n">
        <v>0</v>
      </c>
      <c r="AJ652" s="1763" t="n">
        <v>0</v>
      </c>
      <c r="AK652" s="1763" t="n">
        <v>0</v>
      </c>
      <c r="AL652" s="1763" t="n">
        <v>0</v>
      </c>
      <c r="AM652" s="1763" t="n">
        <v>0</v>
      </c>
      <c r="AN652" s="641" t="n"/>
      <c r="AO652" s="641" t="n"/>
      <c r="AP652" s="639" t="inlineStr">
        <is>
          <t>1</t>
        </is>
      </c>
      <c r="AQ652" s="639" t="inlineStr">
        <is>
          <t>A-M510</t>
        </is>
      </c>
      <c r="AR652" s="639" t="inlineStr">
        <is>
          <t>1CU</t>
        </is>
      </c>
      <c r="AS652" s="641" t="n"/>
      <c r="AT652" s="646" t="n"/>
    </row>
    <row r="653" ht="12.75" customHeight="1" s="667">
      <c r="B653" s="635" t="n"/>
      <c r="C653" s="636" t="inlineStr">
        <is>
          <t>61073c</t>
        </is>
      </c>
      <c r="D653" s="637" t="n">
        <v>61073</v>
      </c>
      <c r="E653" s="637">
        <f>IF(D653="","",IFERROR(VLOOKUP(D653,CCN_Library!$A$4:$B$13,2,FALSE),"NOT IN LIBRARY"))</f>
        <v/>
      </c>
      <c r="F653" s="638">
        <f>LEFT(H653,6)</f>
        <v/>
      </c>
      <c r="G653" s="639" t="inlineStr">
        <is>
          <t>E</t>
        </is>
      </c>
      <c r="H653" s="639" t="inlineStr">
        <is>
          <t>M2826200624</t>
        </is>
      </c>
      <c r="I653" s="639" t="inlineStr">
        <is>
          <t>FLD MED TECH</t>
        </is>
      </c>
      <c r="J653" s="639" t="inlineStr">
        <is>
          <t>HM2</t>
        </is>
      </c>
      <c r="K653" s="640" t="inlineStr">
        <is>
          <t>L03A</t>
        </is>
      </c>
      <c r="L653" s="639" t="inlineStr">
        <is>
          <t>L03A</t>
        </is>
      </c>
      <c r="M653" s="639" t="inlineStr">
        <is>
          <t>N</t>
        </is>
      </c>
      <c r="N653" s="639" t="inlineStr">
        <is>
          <t>E</t>
        </is>
      </c>
      <c r="O653" s="639" t="inlineStr">
        <is>
          <t>A</t>
        </is>
      </c>
      <c r="P653" s="639" t="inlineStr">
        <is>
          <t>A</t>
        </is>
      </c>
      <c r="Q653" s="641" t="n"/>
      <c r="R653" s="639" t="inlineStr">
        <is>
          <t>U</t>
        </is>
      </c>
      <c r="S653" s="639" t="inlineStr">
        <is>
          <t>C</t>
        </is>
      </c>
      <c r="T653" s="641" t="n"/>
      <c r="U653" s="1763" t="n">
        <v>0</v>
      </c>
      <c r="V653" s="1763" t="n">
        <v>0</v>
      </c>
      <c r="W653" s="1763" t="n">
        <v>0</v>
      </c>
      <c r="X653" s="1763" t="n">
        <v>0</v>
      </c>
      <c r="Y653" s="1763" t="n">
        <v>0</v>
      </c>
      <c r="Z653" s="1763" t="n">
        <v>0</v>
      </c>
      <c r="AA653" s="1763" t="n">
        <v>1</v>
      </c>
      <c r="AB653" s="1763" t="n">
        <v>0</v>
      </c>
      <c r="AC653" s="1763" t="n">
        <v>0</v>
      </c>
      <c r="AD653" s="1763" t="n">
        <v>0</v>
      </c>
      <c r="AE653" s="1763" t="n">
        <v>0</v>
      </c>
      <c r="AF653" s="1763" t="n">
        <v>0</v>
      </c>
      <c r="AG653" s="1763" t="n">
        <v>0</v>
      </c>
      <c r="AH653" s="1763" t="n">
        <v>0</v>
      </c>
      <c r="AI653" s="1763" t="n">
        <v>0</v>
      </c>
      <c r="AJ653" s="1763" t="n">
        <v>0</v>
      </c>
      <c r="AK653" s="1763" t="n">
        <v>0</v>
      </c>
      <c r="AL653" s="1763" t="n">
        <v>0</v>
      </c>
      <c r="AM653" s="1763" t="n">
        <v>0</v>
      </c>
      <c r="AN653" s="641" t="n"/>
      <c r="AO653" s="641" t="n"/>
      <c r="AP653" s="639" t="inlineStr">
        <is>
          <t>1</t>
        </is>
      </c>
      <c r="AQ653" s="639" t="inlineStr">
        <is>
          <t>A-M510</t>
        </is>
      </c>
      <c r="AR653" s="639" t="inlineStr">
        <is>
          <t>1CU</t>
        </is>
      </c>
      <c r="AS653" s="641" t="n"/>
      <c r="AT653" s="643" t="n"/>
    </row>
    <row r="654" ht="12.75" customHeight="1" s="667">
      <c r="B654" s="635" t="n"/>
      <c r="C654" s="636" t="inlineStr">
        <is>
          <t>61073c</t>
        </is>
      </c>
      <c r="D654" s="637" t="n">
        <v>61073</v>
      </c>
      <c r="E654" s="637">
        <f>IF(D654="","",IFERROR(VLOOKUP(D654,CCN_Library!$A$4:$B$13,2,FALSE),"NOT IN LIBRARY"))</f>
        <v/>
      </c>
      <c r="F654" s="638">
        <f>LEFT(H654,6)</f>
        <v/>
      </c>
      <c r="G654" s="639" t="inlineStr">
        <is>
          <t>E</t>
        </is>
      </c>
      <c r="H654" s="639" t="inlineStr">
        <is>
          <t>M2826200689</t>
        </is>
      </c>
      <c r="I654" s="639" t="inlineStr">
        <is>
          <t>FLD MED TECH</t>
        </is>
      </c>
      <c r="J654" s="639" t="inlineStr">
        <is>
          <t>HM2</t>
        </is>
      </c>
      <c r="K654" s="640" t="inlineStr">
        <is>
          <t>L03A</t>
        </is>
      </c>
      <c r="L654" s="639" t="inlineStr">
        <is>
          <t>L03A</t>
        </is>
      </c>
      <c r="M654" s="639" t="inlineStr">
        <is>
          <t>N</t>
        </is>
      </c>
      <c r="N654" s="639" t="inlineStr">
        <is>
          <t>E</t>
        </is>
      </c>
      <c r="O654" s="639" t="inlineStr">
        <is>
          <t>A</t>
        </is>
      </c>
      <c r="P654" s="639" t="inlineStr">
        <is>
          <t>A</t>
        </is>
      </c>
      <c r="Q654" s="641" t="n"/>
      <c r="R654" s="639" t="inlineStr">
        <is>
          <t>U</t>
        </is>
      </c>
      <c r="S654" s="639" t="inlineStr">
        <is>
          <t>C</t>
        </is>
      </c>
      <c r="T654" s="641" t="n"/>
      <c r="U654" s="1763" t="n">
        <v>0</v>
      </c>
      <c r="V654" s="1763" t="n">
        <v>0</v>
      </c>
      <c r="W654" s="1763" t="n">
        <v>0</v>
      </c>
      <c r="X654" s="1763" t="n">
        <v>0</v>
      </c>
      <c r="Y654" s="1763" t="n">
        <v>0</v>
      </c>
      <c r="Z654" s="1763" t="n">
        <v>0</v>
      </c>
      <c r="AA654" s="1763" t="n">
        <v>1</v>
      </c>
      <c r="AB654" s="1763" t="n">
        <v>0</v>
      </c>
      <c r="AC654" s="1763" t="n">
        <v>0</v>
      </c>
      <c r="AD654" s="1763" t="n">
        <v>0</v>
      </c>
      <c r="AE654" s="1763" t="n">
        <v>0</v>
      </c>
      <c r="AF654" s="1763" t="n">
        <v>0</v>
      </c>
      <c r="AG654" s="1763" t="n">
        <v>0</v>
      </c>
      <c r="AH654" s="1763" t="n">
        <v>0</v>
      </c>
      <c r="AI654" s="1763" t="n">
        <v>0</v>
      </c>
      <c r="AJ654" s="1763" t="n">
        <v>0</v>
      </c>
      <c r="AK654" s="1763" t="n">
        <v>0</v>
      </c>
      <c r="AL654" s="1763" t="n">
        <v>0</v>
      </c>
      <c r="AM654" s="1763" t="n">
        <v>0</v>
      </c>
      <c r="AN654" s="641" t="n"/>
      <c r="AO654" s="641" t="n"/>
      <c r="AP654" s="639" t="inlineStr">
        <is>
          <t>1</t>
        </is>
      </c>
      <c r="AQ654" s="639" t="inlineStr">
        <is>
          <t>A-M510</t>
        </is>
      </c>
      <c r="AR654" s="639" t="inlineStr">
        <is>
          <t>1CU</t>
        </is>
      </c>
      <c r="AS654" s="641" t="n"/>
      <c r="AT654" s="643" t="n"/>
    </row>
    <row r="655" ht="12.75" customHeight="1" s="667">
      <c r="B655" s="635" t="n"/>
      <c r="C655" s="636" t="inlineStr">
        <is>
          <t>61073c</t>
        </is>
      </c>
      <c r="D655" s="637" t="n">
        <v>61073</v>
      </c>
      <c r="E655" s="637">
        <f>IF(D655="","",IFERROR(VLOOKUP(D655,CCN_Library!$A$4:$B$13,2,FALSE),"NOT IN LIBRARY"))</f>
        <v/>
      </c>
      <c r="F655" s="638">
        <f>LEFT(H655,6)</f>
        <v/>
      </c>
      <c r="G655" s="639" t="inlineStr">
        <is>
          <t>E</t>
        </is>
      </c>
      <c r="H655" s="639" t="inlineStr">
        <is>
          <t>M2826200626</t>
        </is>
      </c>
      <c r="I655" s="639" t="inlineStr">
        <is>
          <t>FLD MED TECH</t>
        </is>
      </c>
      <c r="J655" s="639" t="inlineStr">
        <is>
          <t>HN</t>
        </is>
      </c>
      <c r="K655" s="640" t="inlineStr">
        <is>
          <t>L03A</t>
        </is>
      </c>
      <c r="L655" s="639" t="inlineStr">
        <is>
          <t>L03A</t>
        </is>
      </c>
      <c r="M655" s="639" t="inlineStr">
        <is>
          <t>N</t>
        </is>
      </c>
      <c r="N655" s="639" t="inlineStr">
        <is>
          <t>E</t>
        </is>
      </c>
      <c r="O655" s="639" t="inlineStr">
        <is>
          <t>A</t>
        </is>
      </c>
      <c r="P655" s="639" t="inlineStr">
        <is>
          <t>A</t>
        </is>
      </c>
      <c r="Q655" s="641" t="n"/>
      <c r="R655" s="639" t="inlineStr">
        <is>
          <t>U</t>
        </is>
      </c>
      <c r="S655" s="639" t="inlineStr">
        <is>
          <t>C</t>
        </is>
      </c>
      <c r="T655" s="641" t="n"/>
      <c r="U655" s="1763" t="n">
        <v>0</v>
      </c>
      <c r="V655" s="1763" t="n">
        <v>0</v>
      </c>
      <c r="W655" s="1763" t="n">
        <v>0</v>
      </c>
      <c r="X655" s="1763" t="n">
        <v>0</v>
      </c>
      <c r="Y655" s="1763" t="n">
        <v>0</v>
      </c>
      <c r="Z655" s="1763" t="n">
        <v>0</v>
      </c>
      <c r="AA655" s="1763" t="n">
        <v>1</v>
      </c>
      <c r="AB655" s="1763" t="n">
        <v>0</v>
      </c>
      <c r="AC655" s="1763" t="n">
        <v>0</v>
      </c>
      <c r="AD655" s="1763" t="n">
        <v>0</v>
      </c>
      <c r="AE655" s="1763" t="n">
        <v>0</v>
      </c>
      <c r="AF655" s="1763" t="n">
        <v>0</v>
      </c>
      <c r="AG655" s="1763" t="n">
        <v>0</v>
      </c>
      <c r="AH655" s="1763" t="n">
        <v>0</v>
      </c>
      <c r="AI655" s="1763" t="n">
        <v>0</v>
      </c>
      <c r="AJ655" s="1763" t="n">
        <v>0</v>
      </c>
      <c r="AK655" s="1763" t="n">
        <v>0</v>
      </c>
      <c r="AL655" s="1763" t="n">
        <v>0</v>
      </c>
      <c r="AM655" s="1763" t="n">
        <v>0</v>
      </c>
      <c r="AN655" s="641" t="n"/>
      <c r="AO655" s="641" t="n"/>
      <c r="AP655" s="639" t="inlineStr">
        <is>
          <t>1</t>
        </is>
      </c>
      <c r="AQ655" s="639" t="inlineStr">
        <is>
          <t>A-M510</t>
        </is>
      </c>
      <c r="AR655" s="639" t="inlineStr">
        <is>
          <t>1CU</t>
        </is>
      </c>
      <c r="AS655" s="641" t="n"/>
      <c r="AT655" s="643" t="n"/>
    </row>
    <row r="656" ht="12.75" customHeight="1" s="667">
      <c r="B656" s="644" t="n"/>
      <c r="C656" s="636" t="inlineStr">
        <is>
          <t>61073c</t>
        </is>
      </c>
      <c r="D656" s="645" t="n">
        <v>61073</v>
      </c>
      <c r="E656" s="637">
        <f>IF(D656="","",IFERROR(VLOOKUP(D656,CCN_Library!$A$4:$B$13,2,FALSE),"NOT IN LIBRARY"))</f>
        <v/>
      </c>
      <c r="F656" s="638">
        <f>LEFT(H656,6)</f>
        <v/>
      </c>
      <c r="G656" s="639" t="inlineStr">
        <is>
          <t>E</t>
        </is>
      </c>
      <c r="H656" s="639" t="inlineStr">
        <is>
          <t>M2826200627</t>
        </is>
      </c>
      <c r="I656" s="639" t="inlineStr">
        <is>
          <t>FLD MED TECH</t>
        </is>
      </c>
      <c r="J656" s="639" t="inlineStr">
        <is>
          <t>HN</t>
        </is>
      </c>
      <c r="K656" s="640" t="inlineStr">
        <is>
          <t>L03A</t>
        </is>
      </c>
      <c r="L656" s="639" t="inlineStr">
        <is>
          <t>L03A</t>
        </is>
      </c>
      <c r="M656" s="639" t="inlineStr">
        <is>
          <t>N</t>
        </is>
      </c>
      <c r="N656" s="639" t="inlineStr">
        <is>
          <t>E</t>
        </is>
      </c>
      <c r="O656" s="639" t="inlineStr">
        <is>
          <t>A</t>
        </is>
      </c>
      <c r="P656" s="639" t="inlineStr">
        <is>
          <t>A</t>
        </is>
      </c>
      <c r="Q656" s="641" t="n"/>
      <c r="R656" s="639" t="inlineStr">
        <is>
          <t>U</t>
        </is>
      </c>
      <c r="S656" s="639" t="inlineStr">
        <is>
          <t>C</t>
        </is>
      </c>
      <c r="T656" s="641" t="n"/>
      <c r="U656" s="1763" t="n">
        <v>0</v>
      </c>
      <c r="V656" s="1763" t="n">
        <v>0</v>
      </c>
      <c r="W656" s="1763" t="n">
        <v>0</v>
      </c>
      <c r="X656" s="1763" t="n">
        <v>0</v>
      </c>
      <c r="Y656" s="1763" t="n">
        <v>0</v>
      </c>
      <c r="Z656" s="1763" t="n">
        <v>0</v>
      </c>
      <c r="AA656" s="1763" t="n">
        <v>1</v>
      </c>
      <c r="AB656" s="1763" t="n">
        <v>0</v>
      </c>
      <c r="AC656" s="1763" t="n">
        <v>0</v>
      </c>
      <c r="AD656" s="1763" t="n">
        <v>0</v>
      </c>
      <c r="AE656" s="1763" t="n">
        <v>0</v>
      </c>
      <c r="AF656" s="1763" t="n">
        <v>0</v>
      </c>
      <c r="AG656" s="1763" t="n">
        <v>0</v>
      </c>
      <c r="AH656" s="1763" t="n">
        <v>0</v>
      </c>
      <c r="AI656" s="1763" t="n">
        <v>0</v>
      </c>
      <c r="AJ656" s="1763" t="n">
        <v>0</v>
      </c>
      <c r="AK656" s="1763" t="n">
        <v>0</v>
      </c>
      <c r="AL656" s="1763" t="n">
        <v>0</v>
      </c>
      <c r="AM656" s="1763" t="n">
        <v>0</v>
      </c>
      <c r="AN656" s="641" t="n"/>
      <c r="AO656" s="641" t="n"/>
      <c r="AP656" s="639" t="inlineStr">
        <is>
          <t>1</t>
        </is>
      </c>
      <c r="AQ656" s="639" t="inlineStr">
        <is>
          <t>A-M510</t>
        </is>
      </c>
      <c r="AR656" s="639" t="inlineStr">
        <is>
          <t>1CU</t>
        </is>
      </c>
      <c r="AS656" s="641" t="n"/>
      <c r="AT656" s="646" t="n"/>
    </row>
    <row r="657" ht="12.75" customHeight="1" s="667">
      <c r="B657" s="635" t="n"/>
      <c r="C657" s="636" t="inlineStr">
        <is>
          <t>61073c</t>
        </is>
      </c>
      <c r="D657" s="637" t="n">
        <v>61073</v>
      </c>
      <c r="E657" s="637">
        <f>IF(D657="","",IFERROR(VLOOKUP(D657,CCN_Library!$A$4:$B$13,2,FALSE),"NOT IN LIBRARY"))</f>
        <v/>
      </c>
      <c r="F657" s="638">
        <f>LEFT(H657,6)</f>
        <v/>
      </c>
      <c r="G657" s="639" t="inlineStr">
        <is>
          <t>E</t>
        </is>
      </c>
      <c r="H657" s="639" t="inlineStr">
        <is>
          <t>M2826200628</t>
        </is>
      </c>
      <c r="I657" s="639" t="inlineStr">
        <is>
          <t>FLD MED TECH</t>
        </is>
      </c>
      <c r="J657" s="639" t="inlineStr">
        <is>
          <t>HN</t>
        </is>
      </c>
      <c r="K657" s="640" t="inlineStr">
        <is>
          <t>L03A</t>
        </is>
      </c>
      <c r="L657" s="639" t="inlineStr">
        <is>
          <t>L03A</t>
        </is>
      </c>
      <c r="M657" s="639" t="inlineStr">
        <is>
          <t>N</t>
        </is>
      </c>
      <c r="N657" s="639" t="inlineStr">
        <is>
          <t>E</t>
        </is>
      </c>
      <c r="O657" s="639" t="inlineStr">
        <is>
          <t>A</t>
        </is>
      </c>
      <c r="P657" s="639" t="inlineStr">
        <is>
          <t>A</t>
        </is>
      </c>
      <c r="Q657" s="641" t="n"/>
      <c r="R657" s="639" t="inlineStr">
        <is>
          <t>U</t>
        </is>
      </c>
      <c r="S657" s="639" t="inlineStr">
        <is>
          <t>C</t>
        </is>
      </c>
      <c r="T657" s="641" t="n"/>
      <c r="U657" s="1763" t="n">
        <v>0</v>
      </c>
      <c r="V657" s="1763" t="n">
        <v>0</v>
      </c>
      <c r="W657" s="1763" t="n">
        <v>0</v>
      </c>
      <c r="X657" s="1763" t="n">
        <v>0</v>
      </c>
      <c r="Y657" s="1763" t="n">
        <v>0</v>
      </c>
      <c r="Z657" s="1763" t="n">
        <v>0</v>
      </c>
      <c r="AA657" s="1763" t="n">
        <v>1</v>
      </c>
      <c r="AB657" s="1763" t="n">
        <v>0</v>
      </c>
      <c r="AC657" s="1763" t="n">
        <v>0</v>
      </c>
      <c r="AD657" s="1763" t="n">
        <v>0</v>
      </c>
      <c r="AE657" s="1763" t="n">
        <v>0</v>
      </c>
      <c r="AF657" s="1763" t="n">
        <v>0</v>
      </c>
      <c r="AG657" s="1763" t="n">
        <v>0</v>
      </c>
      <c r="AH657" s="1763" t="n">
        <v>0</v>
      </c>
      <c r="AI657" s="1763" t="n">
        <v>0</v>
      </c>
      <c r="AJ657" s="1763" t="n">
        <v>0</v>
      </c>
      <c r="AK657" s="1763" t="n">
        <v>0</v>
      </c>
      <c r="AL657" s="1763" t="n">
        <v>0</v>
      </c>
      <c r="AM657" s="1763" t="n">
        <v>0</v>
      </c>
      <c r="AN657" s="641" t="n"/>
      <c r="AO657" s="641" t="n"/>
      <c r="AP657" s="639" t="inlineStr">
        <is>
          <t>1</t>
        </is>
      </c>
      <c r="AQ657" s="639" t="inlineStr">
        <is>
          <t>A-M510</t>
        </is>
      </c>
      <c r="AR657" s="639" t="inlineStr">
        <is>
          <t>1CU</t>
        </is>
      </c>
      <c r="AS657" s="641" t="n"/>
      <c r="AT657" s="643" t="n"/>
    </row>
    <row r="658" ht="12.75" customHeight="1" s="667">
      <c r="B658" s="635" t="n"/>
      <c r="C658" s="636" t="inlineStr">
        <is>
          <t>61073c</t>
        </is>
      </c>
      <c r="D658" s="637" t="n">
        <v>61073</v>
      </c>
      <c r="E658" s="637">
        <f>IF(D658="","",IFERROR(VLOOKUP(D658,CCN_Library!$A$4:$B$13,2,FALSE),"NOT IN LIBRARY"))</f>
        <v/>
      </c>
      <c r="F658" s="638">
        <f>LEFT(H658,6)</f>
        <v/>
      </c>
      <c r="G658" s="639" t="inlineStr">
        <is>
          <t>E</t>
        </is>
      </c>
      <c r="H658" s="639" t="inlineStr">
        <is>
          <t>M2826200629</t>
        </is>
      </c>
      <c r="I658" s="639" t="inlineStr">
        <is>
          <t>FLD MED TECH</t>
        </is>
      </c>
      <c r="J658" s="639" t="inlineStr">
        <is>
          <t>HN</t>
        </is>
      </c>
      <c r="K658" s="640" t="inlineStr">
        <is>
          <t>L03A</t>
        </is>
      </c>
      <c r="L658" s="639" t="inlineStr">
        <is>
          <t>L03A</t>
        </is>
      </c>
      <c r="M658" s="639" t="inlineStr">
        <is>
          <t>N</t>
        </is>
      </c>
      <c r="N658" s="639" t="inlineStr">
        <is>
          <t>E</t>
        </is>
      </c>
      <c r="O658" s="639" t="inlineStr">
        <is>
          <t>A</t>
        </is>
      </c>
      <c r="P658" s="639" t="inlineStr">
        <is>
          <t>A</t>
        </is>
      </c>
      <c r="Q658" s="641" t="n"/>
      <c r="R658" s="639" t="inlineStr">
        <is>
          <t>U</t>
        </is>
      </c>
      <c r="S658" s="639" t="inlineStr">
        <is>
          <t>C</t>
        </is>
      </c>
      <c r="T658" s="641" t="n"/>
      <c r="U658" s="1763" t="n">
        <v>0</v>
      </c>
      <c r="V658" s="1763" t="n">
        <v>0</v>
      </c>
      <c r="W658" s="1763" t="n">
        <v>0</v>
      </c>
      <c r="X658" s="1763" t="n">
        <v>0</v>
      </c>
      <c r="Y658" s="1763" t="n">
        <v>0</v>
      </c>
      <c r="Z658" s="1763" t="n">
        <v>0</v>
      </c>
      <c r="AA658" s="1763" t="n">
        <v>1</v>
      </c>
      <c r="AB658" s="1763" t="n">
        <v>0</v>
      </c>
      <c r="AC658" s="1763" t="n">
        <v>0</v>
      </c>
      <c r="AD658" s="1763" t="n">
        <v>0</v>
      </c>
      <c r="AE658" s="1763" t="n">
        <v>0</v>
      </c>
      <c r="AF658" s="1763" t="n">
        <v>0</v>
      </c>
      <c r="AG658" s="1763" t="n">
        <v>0</v>
      </c>
      <c r="AH658" s="1763" t="n">
        <v>0</v>
      </c>
      <c r="AI658" s="1763" t="n">
        <v>0</v>
      </c>
      <c r="AJ658" s="1763" t="n">
        <v>0</v>
      </c>
      <c r="AK658" s="1763" t="n">
        <v>0</v>
      </c>
      <c r="AL658" s="1763" t="n">
        <v>0</v>
      </c>
      <c r="AM658" s="1763" t="n">
        <v>0</v>
      </c>
      <c r="AN658" s="641" t="n"/>
      <c r="AO658" s="641" t="n"/>
      <c r="AP658" s="639" t="inlineStr">
        <is>
          <t>1</t>
        </is>
      </c>
      <c r="AQ658" s="639" t="inlineStr">
        <is>
          <t>A-M510</t>
        </is>
      </c>
      <c r="AR658" s="639" t="inlineStr">
        <is>
          <t>1CU</t>
        </is>
      </c>
      <c r="AS658" s="641" t="n"/>
      <c r="AT658" s="643" t="n"/>
    </row>
    <row r="659" ht="12.75" customHeight="1" s="667">
      <c r="B659" s="635" t="n"/>
      <c r="C659" s="636" t="inlineStr">
        <is>
          <t>61073c</t>
        </is>
      </c>
      <c r="D659" s="637" t="n">
        <v>61073</v>
      </c>
      <c r="E659" s="637">
        <f>IF(D659="","",IFERROR(VLOOKUP(D659,CCN_Library!$A$4:$B$13,2,FALSE),"NOT IN LIBRARY"))</f>
        <v/>
      </c>
      <c r="F659" s="638">
        <f>LEFT(H659,6)</f>
        <v/>
      </c>
      <c r="G659" s="639" t="inlineStr">
        <is>
          <t>E</t>
        </is>
      </c>
      <c r="H659" s="639" t="inlineStr">
        <is>
          <t>M2826200630</t>
        </is>
      </c>
      <c r="I659" s="639" t="inlineStr">
        <is>
          <t>FLD MED TECH</t>
        </is>
      </c>
      <c r="J659" s="639" t="inlineStr">
        <is>
          <t>HN</t>
        </is>
      </c>
      <c r="K659" s="640" t="inlineStr">
        <is>
          <t>L03A</t>
        </is>
      </c>
      <c r="L659" s="639" t="inlineStr">
        <is>
          <t>L03A</t>
        </is>
      </c>
      <c r="M659" s="639" t="inlineStr">
        <is>
          <t>N</t>
        </is>
      </c>
      <c r="N659" s="639" t="inlineStr">
        <is>
          <t>E</t>
        </is>
      </c>
      <c r="O659" s="639" t="inlineStr">
        <is>
          <t>A</t>
        </is>
      </c>
      <c r="P659" s="639" t="inlineStr">
        <is>
          <t>A</t>
        </is>
      </c>
      <c r="Q659" s="641" t="n"/>
      <c r="R659" s="639" t="inlineStr">
        <is>
          <t>U</t>
        </is>
      </c>
      <c r="S659" s="639" t="inlineStr">
        <is>
          <t>C</t>
        </is>
      </c>
      <c r="T659" s="641" t="n"/>
      <c r="U659" s="1763" t="n">
        <v>0</v>
      </c>
      <c r="V659" s="1763" t="n">
        <v>0</v>
      </c>
      <c r="W659" s="1763" t="n">
        <v>0</v>
      </c>
      <c r="X659" s="1763" t="n">
        <v>0</v>
      </c>
      <c r="Y659" s="1763" t="n">
        <v>0</v>
      </c>
      <c r="Z659" s="1763" t="n">
        <v>0</v>
      </c>
      <c r="AA659" s="1763" t="n">
        <v>1</v>
      </c>
      <c r="AB659" s="1763" t="n">
        <v>0</v>
      </c>
      <c r="AC659" s="1763" t="n">
        <v>0</v>
      </c>
      <c r="AD659" s="1763" t="n">
        <v>0</v>
      </c>
      <c r="AE659" s="1763" t="n">
        <v>0</v>
      </c>
      <c r="AF659" s="1763" t="n">
        <v>0</v>
      </c>
      <c r="AG659" s="1763" t="n">
        <v>0</v>
      </c>
      <c r="AH659" s="1763" t="n">
        <v>0</v>
      </c>
      <c r="AI659" s="1763" t="n">
        <v>0</v>
      </c>
      <c r="AJ659" s="1763" t="n">
        <v>0</v>
      </c>
      <c r="AK659" s="1763" t="n">
        <v>0</v>
      </c>
      <c r="AL659" s="1763" t="n">
        <v>0</v>
      </c>
      <c r="AM659" s="1763" t="n">
        <v>0</v>
      </c>
      <c r="AN659" s="641" t="n"/>
      <c r="AO659" s="641" t="n"/>
      <c r="AP659" s="639" t="inlineStr">
        <is>
          <t>1</t>
        </is>
      </c>
      <c r="AQ659" s="639" t="inlineStr">
        <is>
          <t>A-M510</t>
        </is>
      </c>
      <c r="AR659" s="639" t="inlineStr">
        <is>
          <t>1CU</t>
        </is>
      </c>
      <c r="AS659" s="641" t="n"/>
      <c r="AT659" s="643" t="n"/>
    </row>
    <row r="660" ht="12.75" customHeight="1" s="667">
      <c r="B660" s="644" t="n"/>
      <c r="C660" s="636" t="inlineStr">
        <is>
          <t>61073o</t>
        </is>
      </c>
      <c r="D660" s="645" t="n">
        <v>61073</v>
      </c>
      <c r="E660" s="645" t="n"/>
      <c r="F660" s="647">
        <f>LEFT(H660,6)</f>
        <v/>
      </c>
      <c r="G660" s="648" t="inlineStr">
        <is>
          <t>C</t>
        </is>
      </c>
      <c r="H660" s="648" t="inlineStr">
        <is>
          <t>M2826200610</t>
        </is>
      </c>
      <c r="I660" s="648" t="inlineStr">
        <is>
          <t>SURGICAL PLATOON 3</t>
        </is>
      </c>
      <c r="J660" s="649" t="n"/>
      <c r="K660" s="649" t="n"/>
      <c r="L660" s="649" t="n"/>
      <c r="M660" s="649" t="n"/>
      <c r="N660" s="649" t="n"/>
      <c r="O660" s="649" t="n"/>
      <c r="P660" s="649" t="n"/>
      <c r="Q660" s="649" t="n"/>
      <c r="R660" s="649" t="n"/>
      <c r="S660" s="649" t="n"/>
      <c r="T660" s="649" t="n"/>
      <c r="U660" s="1764" t="n">
        <v>0</v>
      </c>
      <c r="V660" s="1764" t="n">
        <v>0</v>
      </c>
      <c r="W660" s="1764" t="n">
        <v>0</v>
      </c>
      <c r="X660" s="1764" t="n">
        <v>0</v>
      </c>
      <c r="Y660" s="1764" t="n">
        <v>0</v>
      </c>
      <c r="Z660" s="1764" t="n">
        <v>0</v>
      </c>
      <c r="AA660" s="1764" t="n">
        <v>0</v>
      </c>
      <c r="AB660" s="1764" t="n">
        <v>0</v>
      </c>
      <c r="AC660" s="1764" t="n">
        <v>0</v>
      </c>
      <c r="AD660" s="1764" t="n">
        <v>0</v>
      </c>
      <c r="AE660" s="1764" t="n">
        <v>0</v>
      </c>
      <c r="AF660" s="1764" t="n">
        <v>0</v>
      </c>
      <c r="AG660" s="1764" t="n">
        <v>0</v>
      </c>
      <c r="AH660" s="1764" t="n">
        <v>0</v>
      </c>
      <c r="AI660" s="1764" t="n">
        <v>0</v>
      </c>
      <c r="AJ660" s="1764" t="n">
        <v>0</v>
      </c>
      <c r="AK660" s="1764" t="n">
        <v>0</v>
      </c>
      <c r="AL660" s="1764" t="n">
        <v>0</v>
      </c>
      <c r="AM660" s="1764" t="n">
        <v>0</v>
      </c>
      <c r="AN660" s="649" t="n"/>
      <c r="AO660" s="649" t="n"/>
      <c r="AP660" s="649" t="n"/>
      <c r="AQ660" s="649" t="n"/>
      <c r="AR660" s="649" t="n"/>
      <c r="AS660" s="649" t="n"/>
      <c r="AT660" s="646" t="n"/>
    </row>
    <row r="661" ht="12.75" customHeight="1" s="667">
      <c r="B661" s="644" t="n"/>
      <c r="C661" s="636" t="inlineStr">
        <is>
          <t>61073o</t>
        </is>
      </c>
      <c r="D661" s="645" t="n">
        <v>61073</v>
      </c>
      <c r="E661" s="645" t="n"/>
      <c r="F661" s="647">
        <f>LEFT(H661,6)</f>
        <v/>
      </c>
      <c r="G661" s="648" t="inlineStr">
        <is>
          <t>D</t>
        </is>
      </c>
      <c r="H661" s="648" t="inlineStr">
        <is>
          <t>M2826200437</t>
        </is>
      </c>
      <c r="I661" s="648" t="inlineStr">
        <is>
          <t>FRSS 3</t>
        </is>
      </c>
      <c r="J661" s="649" t="n"/>
      <c r="K661" s="649" t="n"/>
      <c r="L661" s="649" t="n"/>
      <c r="M661" s="649" t="n"/>
      <c r="N661" s="649" t="n"/>
      <c r="O661" s="649" t="n"/>
      <c r="P661" s="649" t="n"/>
      <c r="Q661" s="649" t="n"/>
      <c r="R661" s="649" t="n"/>
      <c r="S661" s="649" t="n"/>
      <c r="T661" s="649" t="n"/>
      <c r="U661" s="1764" t="n">
        <v>0</v>
      </c>
      <c r="V661" s="1764" t="n">
        <v>0</v>
      </c>
      <c r="W661" s="1764" t="n">
        <v>0</v>
      </c>
      <c r="X661" s="1764" t="n">
        <v>0</v>
      </c>
      <c r="Y661" s="1764" t="n">
        <v>0</v>
      </c>
      <c r="Z661" s="1764" t="n">
        <v>0</v>
      </c>
      <c r="AA661" s="1764" t="n">
        <v>0</v>
      </c>
      <c r="AB661" s="1764" t="n">
        <v>0</v>
      </c>
      <c r="AC661" s="1764" t="n">
        <v>0</v>
      </c>
      <c r="AD661" s="1764" t="n">
        <v>0</v>
      </c>
      <c r="AE661" s="1764" t="n">
        <v>0</v>
      </c>
      <c r="AF661" s="1764" t="n">
        <v>0</v>
      </c>
      <c r="AG661" s="1764" t="n">
        <v>0</v>
      </c>
      <c r="AH661" s="1764" t="n">
        <v>0</v>
      </c>
      <c r="AI661" s="1764" t="n">
        <v>0</v>
      </c>
      <c r="AJ661" s="1764" t="n">
        <v>0</v>
      </c>
      <c r="AK661" s="1764" t="n">
        <v>0</v>
      </c>
      <c r="AL661" s="1764" t="n">
        <v>0</v>
      </c>
      <c r="AM661" s="1764" t="n">
        <v>0</v>
      </c>
      <c r="AN661" s="649" t="n"/>
      <c r="AO661" s="649" t="n"/>
      <c r="AP661" s="649" t="n"/>
      <c r="AQ661" s="649" t="n"/>
      <c r="AR661" s="649" t="n"/>
      <c r="AS661" s="649" t="n"/>
      <c r="AT661" s="646" t="n"/>
    </row>
    <row r="662" ht="12.75" customHeight="1" s="667">
      <c r="B662" s="635" t="n"/>
      <c r="C662" s="636" t="inlineStr">
        <is>
          <t>61073o</t>
        </is>
      </c>
      <c r="D662" s="637" t="n">
        <v>61073</v>
      </c>
      <c r="E662" s="637">
        <f>IF(D662="","",IFERROR(VLOOKUP(D662,CCN_Library!$A$4:$B$13,2,FALSE),"NOT IN LIBRARY"))</f>
        <v/>
      </c>
      <c r="F662" s="638">
        <f>LEFT(H662,6)</f>
        <v/>
      </c>
      <c r="G662" s="639" t="inlineStr">
        <is>
          <t>E</t>
        </is>
      </c>
      <c r="H662" s="639" t="inlineStr">
        <is>
          <t>M2826200438</t>
        </is>
      </c>
      <c r="I662" s="639" t="inlineStr">
        <is>
          <t>GEN SGN</t>
        </is>
      </c>
      <c r="J662" s="639" t="inlineStr">
        <is>
          <t>LCDR</t>
        </is>
      </c>
      <c r="K662" s="640" t="inlineStr">
        <is>
          <t>2100</t>
        </is>
      </c>
      <c r="L662" s="639" t="inlineStr">
        <is>
          <t>2100</t>
        </is>
      </c>
      <c r="M662" s="639" t="inlineStr">
        <is>
          <t>N</t>
        </is>
      </c>
      <c r="N662" s="639" t="inlineStr">
        <is>
          <t>O</t>
        </is>
      </c>
      <c r="O662" s="639" t="inlineStr">
        <is>
          <t>A</t>
        </is>
      </c>
      <c r="P662" s="639" t="inlineStr">
        <is>
          <t>A</t>
        </is>
      </c>
      <c r="Q662" s="641" t="n"/>
      <c r="R662" s="639" t="inlineStr">
        <is>
          <t>U</t>
        </is>
      </c>
      <c r="S662" s="639" t="inlineStr">
        <is>
          <t>P</t>
        </is>
      </c>
      <c r="T662" s="641" t="n"/>
      <c r="U662" s="1763" t="n">
        <v>0</v>
      </c>
      <c r="V662" s="1763" t="n">
        <v>0</v>
      </c>
      <c r="W662" s="1763" t="n">
        <v>0</v>
      </c>
      <c r="X662" s="1763" t="n">
        <v>0</v>
      </c>
      <c r="Y662" s="1763" t="n">
        <v>0</v>
      </c>
      <c r="Z662" s="1763" t="n">
        <v>1</v>
      </c>
      <c r="AA662" s="1763" t="n">
        <v>0</v>
      </c>
      <c r="AB662" s="1763" t="n">
        <v>0</v>
      </c>
      <c r="AC662" s="1763" t="n">
        <v>0</v>
      </c>
      <c r="AD662" s="1763" t="n">
        <v>0</v>
      </c>
      <c r="AE662" s="1763" t="n">
        <v>0</v>
      </c>
      <c r="AF662" s="1763" t="n">
        <v>0</v>
      </c>
      <c r="AG662" s="1763" t="n">
        <v>0</v>
      </c>
      <c r="AH662" s="1763" t="n">
        <v>0</v>
      </c>
      <c r="AI662" s="1763" t="n">
        <v>0</v>
      </c>
      <c r="AJ662" s="1763" t="n">
        <v>0</v>
      </c>
      <c r="AK662" s="1763" t="n">
        <v>0</v>
      </c>
      <c r="AL662" s="1763" t="n">
        <v>0</v>
      </c>
      <c r="AM662" s="1763" t="n">
        <v>0</v>
      </c>
      <c r="AN662" s="641" t="n"/>
      <c r="AO662" s="641" t="n"/>
      <c r="AP662" s="639" t="inlineStr">
        <is>
          <t>1</t>
        </is>
      </c>
      <c r="AQ662" s="639" t="inlineStr">
        <is>
          <t>A-M510</t>
        </is>
      </c>
      <c r="AR662" s="639" t="inlineStr">
        <is>
          <t>1CU</t>
        </is>
      </c>
      <c r="AS662" s="641" t="n"/>
      <c r="AT662" s="643" t="n"/>
    </row>
    <row r="663" ht="12.75" customHeight="1" s="667">
      <c r="B663" s="635" t="n"/>
      <c r="C663" s="636" t="inlineStr">
        <is>
          <t>61073o</t>
        </is>
      </c>
      <c r="D663" s="637" t="n">
        <v>61073</v>
      </c>
      <c r="E663" s="637">
        <f>IF(D663="","",IFERROR(VLOOKUP(D663,CCN_Library!$A$4:$B$13,2,FALSE),"NOT IN LIBRARY"))</f>
        <v/>
      </c>
      <c r="F663" s="638">
        <f>LEFT(H663,6)</f>
        <v/>
      </c>
      <c r="G663" s="639" t="inlineStr">
        <is>
          <t>E</t>
        </is>
      </c>
      <c r="H663" s="639" t="inlineStr">
        <is>
          <t>M2826200439</t>
        </is>
      </c>
      <c r="I663" s="639" t="inlineStr">
        <is>
          <t>GEN SGN</t>
        </is>
      </c>
      <c r="J663" s="639" t="inlineStr">
        <is>
          <t>LCDR</t>
        </is>
      </c>
      <c r="K663" s="640" t="inlineStr">
        <is>
          <t>2100</t>
        </is>
      </c>
      <c r="L663" s="639" t="inlineStr">
        <is>
          <t>2100</t>
        </is>
      </c>
      <c r="M663" s="639" t="inlineStr">
        <is>
          <t>N</t>
        </is>
      </c>
      <c r="N663" s="639" t="inlineStr">
        <is>
          <t>O</t>
        </is>
      </c>
      <c r="O663" s="639" t="inlineStr">
        <is>
          <t>A</t>
        </is>
      </c>
      <c r="P663" s="639" t="inlineStr">
        <is>
          <t>A</t>
        </is>
      </c>
      <c r="Q663" s="641" t="n"/>
      <c r="R663" s="639" t="inlineStr">
        <is>
          <t>U</t>
        </is>
      </c>
      <c r="S663" s="639" t="inlineStr">
        <is>
          <t>P</t>
        </is>
      </c>
      <c r="T663" s="641" t="n"/>
      <c r="U663" s="1763" t="n">
        <v>0</v>
      </c>
      <c r="V663" s="1763" t="n">
        <v>0</v>
      </c>
      <c r="W663" s="1763" t="n">
        <v>0</v>
      </c>
      <c r="X663" s="1763" t="n">
        <v>0</v>
      </c>
      <c r="Y663" s="1763" t="n">
        <v>0</v>
      </c>
      <c r="Z663" s="1763" t="n">
        <v>1</v>
      </c>
      <c r="AA663" s="1763" t="n">
        <v>0</v>
      </c>
      <c r="AB663" s="1763" t="n">
        <v>0</v>
      </c>
      <c r="AC663" s="1763" t="n">
        <v>0</v>
      </c>
      <c r="AD663" s="1763" t="n">
        <v>0</v>
      </c>
      <c r="AE663" s="1763" t="n">
        <v>0</v>
      </c>
      <c r="AF663" s="1763" t="n">
        <v>0</v>
      </c>
      <c r="AG663" s="1763" t="n">
        <v>0</v>
      </c>
      <c r="AH663" s="1763" t="n">
        <v>0</v>
      </c>
      <c r="AI663" s="1763" t="n">
        <v>0</v>
      </c>
      <c r="AJ663" s="1763" t="n">
        <v>0</v>
      </c>
      <c r="AK663" s="1763" t="n">
        <v>0</v>
      </c>
      <c r="AL663" s="1763" t="n">
        <v>0</v>
      </c>
      <c r="AM663" s="1763" t="n">
        <v>0</v>
      </c>
      <c r="AN663" s="641" t="n"/>
      <c r="AO663" s="641" t="n"/>
      <c r="AP663" s="639" t="inlineStr">
        <is>
          <t>1</t>
        </is>
      </c>
      <c r="AQ663" s="639" t="inlineStr">
        <is>
          <t>A-M510</t>
        </is>
      </c>
      <c r="AR663" s="639" t="inlineStr">
        <is>
          <t>1CU</t>
        </is>
      </c>
      <c r="AS663" s="641" t="n"/>
      <c r="AT663" s="643" t="n"/>
    </row>
    <row r="664" ht="12.75" customHeight="1" s="667">
      <c r="B664" s="635" t="n"/>
      <c r="C664" s="636" t="inlineStr">
        <is>
          <t>61073o</t>
        </is>
      </c>
      <c r="D664" s="637" t="n">
        <v>61073</v>
      </c>
      <c r="E664" s="637">
        <f>IF(D664="","",IFERROR(VLOOKUP(D664,CCN_Library!$A$4:$B$13,2,FALSE),"NOT IN LIBRARY"))</f>
        <v/>
      </c>
      <c r="F664" s="638">
        <f>LEFT(H664,6)</f>
        <v/>
      </c>
      <c r="G664" s="639" t="inlineStr">
        <is>
          <t>E</t>
        </is>
      </c>
      <c r="H664" s="639" t="inlineStr">
        <is>
          <t>M2826200440</t>
        </is>
      </c>
      <c r="I664" s="639" t="inlineStr">
        <is>
          <t>ANESTHESIOLOGIST</t>
        </is>
      </c>
      <c r="J664" s="639" t="inlineStr">
        <is>
          <t>LCDR</t>
        </is>
      </c>
      <c r="K664" s="640" t="inlineStr">
        <is>
          <t>2100</t>
        </is>
      </c>
      <c r="L664" s="639" t="inlineStr">
        <is>
          <t>2100</t>
        </is>
      </c>
      <c r="M664" s="639" t="inlineStr">
        <is>
          <t>N</t>
        </is>
      </c>
      <c r="N664" s="639" t="inlineStr">
        <is>
          <t>O</t>
        </is>
      </c>
      <c r="O664" s="639" t="inlineStr">
        <is>
          <t>A</t>
        </is>
      </c>
      <c r="P664" s="639" t="inlineStr">
        <is>
          <t>A</t>
        </is>
      </c>
      <c r="Q664" s="641" t="n"/>
      <c r="R664" s="639" t="inlineStr">
        <is>
          <t>U</t>
        </is>
      </c>
      <c r="S664" s="639" t="inlineStr">
        <is>
          <t>P</t>
        </is>
      </c>
      <c r="T664" s="641" t="n"/>
      <c r="U664" s="1763" t="n">
        <v>0</v>
      </c>
      <c r="V664" s="1763" t="n">
        <v>0</v>
      </c>
      <c r="W664" s="1763" t="n">
        <v>0</v>
      </c>
      <c r="X664" s="1763" t="n">
        <v>0</v>
      </c>
      <c r="Y664" s="1763" t="n">
        <v>0</v>
      </c>
      <c r="Z664" s="1763" t="n">
        <v>1</v>
      </c>
      <c r="AA664" s="1763" t="n">
        <v>0</v>
      </c>
      <c r="AB664" s="1763" t="n">
        <v>0</v>
      </c>
      <c r="AC664" s="1763" t="n">
        <v>0</v>
      </c>
      <c r="AD664" s="1763" t="n">
        <v>0</v>
      </c>
      <c r="AE664" s="1763" t="n">
        <v>0</v>
      </c>
      <c r="AF664" s="1763" t="n">
        <v>0</v>
      </c>
      <c r="AG664" s="1763" t="n">
        <v>0</v>
      </c>
      <c r="AH664" s="1763" t="n">
        <v>0</v>
      </c>
      <c r="AI664" s="1763" t="n">
        <v>0</v>
      </c>
      <c r="AJ664" s="1763" t="n">
        <v>0</v>
      </c>
      <c r="AK664" s="1763" t="n">
        <v>0</v>
      </c>
      <c r="AL664" s="1763" t="n">
        <v>0</v>
      </c>
      <c r="AM664" s="1763" t="n">
        <v>0</v>
      </c>
      <c r="AN664" s="641" t="n"/>
      <c r="AO664" s="641" t="n"/>
      <c r="AP664" s="639" t="inlineStr">
        <is>
          <t>1</t>
        </is>
      </c>
      <c r="AQ664" s="639" t="inlineStr">
        <is>
          <t>A-M510</t>
        </is>
      </c>
      <c r="AR664" s="639" t="inlineStr">
        <is>
          <t>1CU</t>
        </is>
      </c>
      <c r="AS664" s="641" t="n"/>
      <c r="AT664" s="643" t="n"/>
    </row>
    <row r="665" ht="12.75" customHeight="1" s="667">
      <c r="B665" s="635" t="n"/>
      <c r="C665" s="636" t="inlineStr">
        <is>
          <t>61073o</t>
        </is>
      </c>
      <c r="D665" s="637" t="n">
        <v>61073</v>
      </c>
      <c r="E665" s="637">
        <f>IF(D665="","",IFERROR(VLOOKUP(D665,CCN_Library!$A$4:$B$13,2,FALSE),"NOT IN LIBRARY"))</f>
        <v/>
      </c>
      <c r="F665" s="638">
        <f>LEFT(H665,6)</f>
        <v/>
      </c>
      <c r="G665" s="639" t="inlineStr">
        <is>
          <t>E</t>
        </is>
      </c>
      <c r="H665" s="639" t="inlineStr">
        <is>
          <t>M2826200690</t>
        </is>
      </c>
      <c r="I665" s="639" t="inlineStr">
        <is>
          <t>CC NRS</t>
        </is>
      </c>
      <c r="J665" s="639" t="inlineStr">
        <is>
          <t>LT</t>
        </is>
      </c>
      <c r="K665" s="640" t="inlineStr">
        <is>
          <t>2900</t>
        </is>
      </c>
      <c r="L665" s="639" t="inlineStr">
        <is>
          <t>2900</t>
        </is>
      </c>
      <c r="M665" s="639" t="inlineStr">
        <is>
          <t>N</t>
        </is>
      </c>
      <c r="N665" s="639" t="inlineStr">
        <is>
          <t>O</t>
        </is>
      </c>
      <c r="O665" s="639" t="inlineStr">
        <is>
          <t>A</t>
        </is>
      </c>
      <c r="P665" s="639" t="inlineStr">
        <is>
          <t>A</t>
        </is>
      </c>
      <c r="Q665" s="641" t="n"/>
      <c r="R665" s="639" t="inlineStr">
        <is>
          <t>U</t>
        </is>
      </c>
      <c r="S665" s="639" t="inlineStr">
        <is>
          <t>P</t>
        </is>
      </c>
      <c r="T665" s="641" t="n"/>
      <c r="U665" s="1763" t="n">
        <v>0</v>
      </c>
      <c r="V665" s="1763" t="n">
        <v>0</v>
      </c>
      <c r="W665" s="1763" t="n">
        <v>0</v>
      </c>
      <c r="X665" s="1763" t="n">
        <v>0</v>
      </c>
      <c r="Y665" s="1763" t="n">
        <v>0</v>
      </c>
      <c r="Z665" s="1763" t="n">
        <v>1</v>
      </c>
      <c r="AA665" s="1763" t="n">
        <v>0</v>
      </c>
      <c r="AB665" s="1763" t="n">
        <v>0</v>
      </c>
      <c r="AC665" s="1763" t="n">
        <v>0</v>
      </c>
      <c r="AD665" s="1763" t="n">
        <v>0</v>
      </c>
      <c r="AE665" s="1763" t="n">
        <v>0</v>
      </c>
      <c r="AF665" s="1763" t="n">
        <v>0</v>
      </c>
      <c r="AG665" s="1763" t="n">
        <v>0</v>
      </c>
      <c r="AH665" s="1763" t="n">
        <v>0</v>
      </c>
      <c r="AI665" s="1763" t="n">
        <v>0</v>
      </c>
      <c r="AJ665" s="1763" t="n">
        <v>0</v>
      </c>
      <c r="AK665" s="1763" t="n">
        <v>0</v>
      </c>
      <c r="AL665" s="1763" t="n">
        <v>0</v>
      </c>
      <c r="AM665" s="1763" t="n">
        <v>0</v>
      </c>
      <c r="AN665" s="641" t="n"/>
      <c r="AO665" s="641" t="n"/>
      <c r="AP665" s="639" t="inlineStr">
        <is>
          <t>1</t>
        </is>
      </c>
      <c r="AQ665" s="639" t="inlineStr">
        <is>
          <t>A-M510</t>
        </is>
      </c>
      <c r="AR665" s="639" t="inlineStr">
        <is>
          <t>1CU</t>
        </is>
      </c>
      <c r="AS665" s="641" t="n"/>
      <c r="AT665" s="643" t="n"/>
    </row>
    <row r="666" ht="12.75" customHeight="1" s="667">
      <c r="B666" s="644" t="n"/>
      <c r="C666" s="636" t="inlineStr">
        <is>
          <t>61073o</t>
        </is>
      </c>
      <c r="D666" s="645" t="n">
        <v>61073</v>
      </c>
      <c r="E666" s="637">
        <f>IF(D666="","",IFERROR(VLOOKUP(D666,CCN_Library!$A$4:$B$13,2,FALSE),"NOT IN LIBRARY"))</f>
        <v/>
      </c>
      <c r="F666" s="638">
        <f>LEFT(H666,6)</f>
        <v/>
      </c>
      <c r="G666" s="639" t="inlineStr">
        <is>
          <t>E</t>
        </is>
      </c>
      <c r="H666" s="639" t="inlineStr">
        <is>
          <t>M2826200442</t>
        </is>
      </c>
      <c r="I666" s="639" t="inlineStr">
        <is>
          <t>SURFACE IDC</t>
        </is>
      </c>
      <c r="J666" s="639" t="inlineStr">
        <is>
          <t>HM1</t>
        </is>
      </c>
      <c r="K666" s="640" t="inlineStr">
        <is>
          <t>L10A</t>
        </is>
      </c>
      <c r="L666" s="639" t="inlineStr">
        <is>
          <t>L03A</t>
        </is>
      </c>
      <c r="M666" s="639" t="inlineStr">
        <is>
          <t>N</t>
        </is>
      </c>
      <c r="N666" s="639" t="inlineStr">
        <is>
          <t>E</t>
        </is>
      </c>
      <c r="O666" s="639" t="inlineStr">
        <is>
          <t>A</t>
        </is>
      </c>
      <c r="P666" s="639" t="inlineStr">
        <is>
          <t>A</t>
        </is>
      </c>
      <c r="Q666" s="641" t="n"/>
      <c r="R666" s="639" t="inlineStr">
        <is>
          <t>U</t>
        </is>
      </c>
      <c r="S666" s="639" t="inlineStr">
        <is>
          <t>P</t>
        </is>
      </c>
      <c r="T666" s="641" t="n"/>
      <c r="U666" s="1763" t="n">
        <v>0</v>
      </c>
      <c r="V666" s="1763" t="n">
        <v>0</v>
      </c>
      <c r="W666" s="1763" t="n">
        <v>0</v>
      </c>
      <c r="X666" s="1763" t="n">
        <v>0</v>
      </c>
      <c r="Y666" s="1763" t="n">
        <v>0</v>
      </c>
      <c r="Z666" s="1763" t="n">
        <v>0</v>
      </c>
      <c r="AA666" s="1763" t="n">
        <v>1</v>
      </c>
      <c r="AB666" s="1763" t="n">
        <v>0</v>
      </c>
      <c r="AC666" s="1763" t="n">
        <v>0</v>
      </c>
      <c r="AD666" s="1763" t="n">
        <v>0</v>
      </c>
      <c r="AE666" s="1763" t="n">
        <v>0</v>
      </c>
      <c r="AF666" s="1763" t="n">
        <v>0</v>
      </c>
      <c r="AG666" s="1763" t="n">
        <v>0</v>
      </c>
      <c r="AH666" s="1763" t="n">
        <v>0</v>
      </c>
      <c r="AI666" s="1763" t="n">
        <v>0</v>
      </c>
      <c r="AJ666" s="1763" t="n">
        <v>0</v>
      </c>
      <c r="AK666" s="1763" t="n">
        <v>0</v>
      </c>
      <c r="AL666" s="1763" t="n">
        <v>0</v>
      </c>
      <c r="AM666" s="1763" t="n">
        <v>0</v>
      </c>
      <c r="AN666" s="641" t="n"/>
      <c r="AO666" s="641" t="n"/>
      <c r="AP666" s="639" t="inlineStr">
        <is>
          <t>1</t>
        </is>
      </c>
      <c r="AQ666" s="639" t="inlineStr">
        <is>
          <t>A-M510</t>
        </is>
      </c>
      <c r="AR666" s="639" t="inlineStr">
        <is>
          <t>1CU</t>
        </is>
      </c>
      <c r="AS666" s="641" t="n"/>
      <c r="AT666" s="646" t="n"/>
    </row>
    <row r="667" ht="12.75" customHeight="1" s="667">
      <c r="B667" s="635" t="n"/>
      <c r="C667" s="636" t="inlineStr">
        <is>
          <t>61073c</t>
        </is>
      </c>
      <c r="D667" s="637" t="n">
        <v>61073</v>
      </c>
      <c r="E667" s="637">
        <f>IF(D667="","",IFERROR(VLOOKUP(D667,CCN_Library!$A$4:$B$13,2,FALSE),"NOT IN LIBRARY"))</f>
        <v/>
      </c>
      <c r="F667" s="638">
        <f>LEFT(H667,6)</f>
        <v/>
      </c>
      <c r="G667" s="639" t="inlineStr">
        <is>
          <t>E</t>
        </is>
      </c>
      <c r="H667" s="639" t="inlineStr">
        <is>
          <t>M2826200443</t>
        </is>
      </c>
      <c r="I667" s="639" t="inlineStr">
        <is>
          <t>SURG TECH</t>
        </is>
      </c>
      <c r="J667" s="639" t="inlineStr">
        <is>
          <t>HM2</t>
        </is>
      </c>
      <c r="K667" s="640" t="inlineStr">
        <is>
          <t>L23A</t>
        </is>
      </c>
      <c r="L667" s="639" t="inlineStr">
        <is>
          <t>L03A</t>
        </is>
      </c>
      <c r="M667" s="639" t="inlineStr">
        <is>
          <t>N</t>
        </is>
      </c>
      <c r="N667" s="639" t="inlineStr">
        <is>
          <t>E</t>
        </is>
      </c>
      <c r="O667" s="639" t="inlineStr">
        <is>
          <t>A</t>
        </is>
      </c>
      <c r="P667" s="639" t="inlineStr">
        <is>
          <t>A</t>
        </is>
      </c>
      <c r="Q667" s="641" t="n"/>
      <c r="R667" s="639" t="inlineStr">
        <is>
          <t>U</t>
        </is>
      </c>
      <c r="S667" s="639" t="inlineStr">
        <is>
          <t>C</t>
        </is>
      </c>
      <c r="T667" s="641" t="n"/>
      <c r="U667" s="1763" t="n">
        <v>0</v>
      </c>
      <c r="V667" s="1763" t="n">
        <v>0</v>
      </c>
      <c r="W667" s="1763" t="n">
        <v>0</v>
      </c>
      <c r="X667" s="1763" t="n">
        <v>0</v>
      </c>
      <c r="Y667" s="1763" t="n">
        <v>0</v>
      </c>
      <c r="Z667" s="1763" t="n">
        <v>0</v>
      </c>
      <c r="AA667" s="1763" t="n">
        <v>1</v>
      </c>
      <c r="AB667" s="1763" t="n">
        <v>0</v>
      </c>
      <c r="AC667" s="1763" t="n">
        <v>0</v>
      </c>
      <c r="AD667" s="1763" t="n">
        <v>0</v>
      </c>
      <c r="AE667" s="1763" t="n">
        <v>0</v>
      </c>
      <c r="AF667" s="1763" t="n">
        <v>0</v>
      </c>
      <c r="AG667" s="1763" t="n">
        <v>0</v>
      </c>
      <c r="AH667" s="1763" t="n">
        <v>0</v>
      </c>
      <c r="AI667" s="1763" t="n">
        <v>0</v>
      </c>
      <c r="AJ667" s="1763" t="n">
        <v>0</v>
      </c>
      <c r="AK667" s="1763" t="n">
        <v>0</v>
      </c>
      <c r="AL667" s="1763" t="n">
        <v>0</v>
      </c>
      <c r="AM667" s="1763" t="n">
        <v>0</v>
      </c>
      <c r="AN667" s="641" t="n"/>
      <c r="AO667" s="641" t="n"/>
      <c r="AP667" s="639" t="inlineStr">
        <is>
          <t>1</t>
        </is>
      </c>
      <c r="AQ667" s="639" t="inlineStr">
        <is>
          <t>A-M510</t>
        </is>
      </c>
      <c r="AR667" s="639" t="inlineStr">
        <is>
          <t>1CU</t>
        </is>
      </c>
      <c r="AS667" s="641" t="n"/>
      <c r="AT667" s="643" t="n"/>
    </row>
    <row r="668" ht="12.75" customHeight="1" s="667">
      <c r="B668" s="635" t="n"/>
      <c r="C668" s="636" t="inlineStr">
        <is>
          <t>61073c</t>
        </is>
      </c>
      <c r="D668" s="637" t="n">
        <v>61073</v>
      </c>
      <c r="E668" s="637">
        <f>IF(D668="","",IFERROR(VLOOKUP(D668,CCN_Library!$A$4:$B$13,2,FALSE),"NOT IN LIBRARY"))</f>
        <v/>
      </c>
      <c r="F668" s="638">
        <f>LEFT(H668,6)</f>
        <v/>
      </c>
      <c r="G668" s="639" t="inlineStr">
        <is>
          <t>E</t>
        </is>
      </c>
      <c r="H668" s="639" t="inlineStr">
        <is>
          <t>M2826200444</t>
        </is>
      </c>
      <c r="I668" s="639" t="inlineStr">
        <is>
          <t>SURG TECH</t>
        </is>
      </c>
      <c r="J668" s="639" t="inlineStr">
        <is>
          <t>HM3</t>
        </is>
      </c>
      <c r="K668" s="640" t="inlineStr">
        <is>
          <t>L23A</t>
        </is>
      </c>
      <c r="L668" s="639" t="inlineStr">
        <is>
          <t>L03A</t>
        </is>
      </c>
      <c r="M668" s="639" t="inlineStr">
        <is>
          <t>N</t>
        </is>
      </c>
      <c r="N668" s="639" t="inlineStr">
        <is>
          <t>E</t>
        </is>
      </c>
      <c r="O668" s="639" t="inlineStr">
        <is>
          <t>A</t>
        </is>
      </c>
      <c r="P668" s="639" t="inlineStr">
        <is>
          <t>A</t>
        </is>
      </c>
      <c r="Q668" s="641" t="n"/>
      <c r="R668" s="639" t="inlineStr">
        <is>
          <t>U</t>
        </is>
      </c>
      <c r="S668" s="639" t="inlineStr">
        <is>
          <t>C</t>
        </is>
      </c>
      <c r="T668" s="641" t="n"/>
      <c r="U668" s="1763" t="n">
        <v>0</v>
      </c>
      <c r="V668" s="1763" t="n">
        <v>0</v>
      </c>
      <c r="W668" s="1763" t="n">
        <v>0</v>
      </c>
      <c r="X668" s="1763" t="n">
        <v>0</v>
      </c>
      <c r="Y668" s="1763" t="n">
        <v>0</v>
      </c>
      <c r="Z668" s="1763" t="n">
        <v>0</v>
      </c>
      <c r="AA668" s="1763" t="n">
        <v>1</v>
      </c>
      <c r="AB668" s="1763" t="n">
        <v>0</v>
      </c>
      <c r="AC668" s="1763" t="n">
        <v>0</v>
      </c>
      <c r="AD668" s="1763" t="n">
        <v>0</v>
      </c>
      <c r="AE668" s="1763" t="n">
        <v>0</v>
      </c>
      <c r="AF668" s="1763" t="n">
        <v>0</v>
      </c>
      <c r="AG668" s="1763" t="n">
        <v>0</v>
      </c>
      <c r="AH668" s="1763" t="n">
        <v>0</v>
      </c>
      <c r="AI668" s="1763" t="n">
        <v>0</v>
      </c>
      <c r="AJ668" s="1763" t="n">
        <v>0</v>
      </c>
      <c r="AK668" s="1763" t="n">
        <v>0</v>
      </c>
      <c r="AL668" s="1763" t="n">
        <v>0</v>
      </c>
      <c r="AM668" s="1763" t="n">
        <v>0</v>
      </c>
      <c r="AN668" s="641" t="n"/>
      <c r="AO668" s="641" t="n"/>
      <c r="AP668" s="639" t="inlineStr">
        <is>
          <t>1</t>
        </is>
      </c>
      <c r="AQ668" s="639" t="inlineStr">
        <is>
          <t>A-M510</t>
        </is>
      </c>
      <c r="AR668" s="639" t="inlineStr">
        <is>
          <t>1CU</t>
        </is>
      </c>
      <c r="AS668" s="641" t="n"/>
      <c r="AT668" s="643" t="n"/>
    </row>
    <row r="669" ht="12.75" customHeight="1" s="667">
      <c r="B669" s="635" t="n"/>
      <c r="C669" s="636" t="inlineStr">
        <is>
          <t>61073c</t>
        </is>
      </c>
      <c r="D669" s="637" t="n">
        <v>61073</v>
      </c>
      <c r="E669" s="637">
        <f>IF(D669="","",IFERROR(VLOOKUP(D669,CCN_Library!$A$4:$B$13,2,FALSE),"NOT IN LIBRARY"))</f>
        <v/>
      </c>
      <c r="F669" s="638">
        <f>LEFT(H669,6)</f>
        <v/>
      </c>
      <c r="G669" s="639" t="inlineStr">
        <is>
          <t>E</t>
        </is>
      </c>
      <c r="H669" s="639" t="inlineStr">
        <is>
          <t>M2826200445</t>
        </is>
      </c>
      <c r="I669" s="639" t="inlineStr">
        <is>
          <t>FLD MED TECH</t>
        </is>
      </c>
      <c r="J669" s="639" t="inlineStr">
        <is>
          <t>HM3</t>
        </is>
      </c>
      <c r="K669" s="640" t="inlineStr">
        <is>
          <t>L03A</t>
        </is>
      </c>
      <c r="L669" s="639" t="inlineStr">
        <is>
          <t>L03A</t>
        </is>
      </c>
      <c r="M669" s="639" t="inlineStr">
        <is>
          <t>N</t>
        </is>
      </c>
      <c r="N669" s="639" t="inlineStr">
        <is>
          <t>E</t>
        </is>
      </c>
      <c r="O669" s="639" t="inlineStr">
        <is>
          <t>A</t>
        </is>
      </c>
      <c r="P669" s="639" t="inlineStr">
        <is>
          <t>A</t>
        </is>
      </c>
      <c r="Q669" s="641" t="n"/>
      <c r="R669" s="639" t="inlineStr">
        <is>
          <t>U</t>
        </is>
      </c>
      <c r="S669" s="639" t="inlineStr">
        <is>
          <t>C</t>
        </is>
      </c>
      <c r="T669" s="641" t="n"/>
      <c r="U669" s="1763" t="n">
        <v>0</v>
      </c>
      <c r="V669" s="1763" t="n">
        <v>0</v>
      </c>
      <c r="W669" s="1763" t="n">
        <v>0</v>
      </c>
      <c r="X669" s="1763" t="n">
        <v>0</v>
      </c>
      <c r="Y669" s="1763" t="n">
        <v>0</v>
      </c>
      <c r="Z669" s="1763" t="n">
        <v>0</v>
      </c>
      <c r="AA669" s="1763" t="n">
        <v>1</v>
      </c>
      <c r="AB669" s="1763" t="n">
        <v>0</v>
      </c>
      <c r="AC669" s="1763" t="n">
        <v>0</v>
      </c>
      <c r="AD669" s="1763" t="n">
        <v>0</v>
      </c>
      <c r="AE669" s="1763" t="n">
        <v>0</v>
      </c>
      <c r="AF669" s="1763" t="n">
        <v>0</v>
      </c>
      <c r="AG669" s="1763" t="n">
        <v>0</v>
      </c>
      <c r="AH669" s="1763" t="n">
        <v>0</v>
      </c>
      <c r="AI669" s="1763" t="n">
        <v>0</v>
      </c>
      <c r="AJ669" s="1763" t="n">
        <v>0</v>
      </c>
      <c r="AK669" s="1763" t="n">
        <v>0</v>
      </c>
      <c r="AL669" s="1763" t="n">
        <v>0</v>
      </c>
      <c r="AM669" s="1763" t="n">
        <v>0</v>
      </c>
      <c r="AN669" s="641" t="n"/>
      <c r="AO669" s="641" t="n"/>
      <c r="AP669" s="639" t="inlineStr">
        <is>
          <t>1</t>
        </is>
      </c>
      <c r="AQ669" s="639" t="inlineStr">
        <is>
          <t>A-M510</t>
        </is>
      </c>
      <c r="AR669" s="639" t="inlineStr">
        <is>
          <t>1CU</t>
        </is>
      </c>
      <c r="AS669" s="641" t="n"/>
      <c r="AT669" s="643" t="n"/>
    </row>
    <row r="670" ht="12.75" customHeight="1" s="667">
      <c r="B670" s="644" t="n"/>
      <c r="C670" s="636" t="inlineStr">
        <is>
          <t>61073o</t>
        </is>
      </c>
      <c r="D670" s="645" t="n">
        <v>61073</v>
      </c>
      <c r="E670" s="645" t="n"/>
      <c r="F670" s="647">
        <f>LEFT(H670,6)</f>
        <v/>
      </c>
      <c r="G670" s="648" t="inlineStr">
        <is>
          <t>D</t>
        </is>
      </c>
      <c r="H670" s="648" t="inlineStr">
        <is>
          <t>M2826200514</t>
        </is>
      </c>
      <c r="I670" s="648" t="inlineStr">
        <is>
          <t>SHOCK TRAUMA PLATOON 3</t>
        </is>
      </c>
      <c r="J670" s="649" t="n"/>
      <c r="K670" s="649" t="n"/>
      <c r="L670" s="649" t="n"/>
      <c r="M670" s="649" t="n"/>
      <c r="N670" s="649" t="n"/>
      <c r="O670" s="649" t="n"/>
      <c r="P670" s="649" t="n"/>
      <c r="Q670" s="649" t="n"/>
      <c r="R670" s="649" t="n"/>
      <c r="S670" s="649" t="n"/>
      <c r="T670" s="649" t="n"/>
      <c r="U670" s="1764" t="n">
        <v>0</v>
      </c>
      <c r="V670" s="1764" t="n">
        <v>0</v>
      </c>
      <c r="W670" s="1764" t="n">
        <v>0</v>
      </c>
      <c r="X670" s="1764" t="n">
        <v>0</v>
      </c>
      <c r="Y670" s="1764" t="n">
        <v>0</v>
      </c>
      <c r="Z670" s="1764" t="n">
        <v>0</v>
      </c>
      <c r="AA670" s="1764" t="n">
        <v>0</v>
      </c>
      <c r="AB670" s="1764" t="n">
        <v>0</v>
      </c>
      <c r="AC670" s="1764" t="n">
        <v>0</v>
      </c>
      <c r="AD670" s="1764" t="n">
        <v>0</v>
      </c>
      <c r="AE670" s="1764" t="n">
        <v>0</v>
      </c>
      <c r="AF670" s="1764" t="n">
        <v>0</v>
      </c>
      <c r="AG670" s="1764" t="n">
        <v>0</v>
      </c>
      <c r="AH670" s="1764" t="n">
        <v>0</v>
      </c>
      <c r="AI670" s="1764" t="n">
        <v>0</v>
      </c>
      <c r="AJ670" s="1764" t="n">
        <v>0</v>
      </c>
      <c r="AK670" s="1764" t="n">
        <v>0</v>
      </c>
      <c r="AL670" s="1764" t="n">
        <v>0</v>
      </c>
      <c r="AM670" s="1764" t="n">
        <v>0</v>
      </c>
      <c r="AN670" s="649" t="n"/>
      <c r="AO670" s="649" t="n"/>
      <c r="AP670" s="649" t="n"/>
      <c r="AQ670" s="649" t="n"/>
      <c r="AR670" s="649" t="n"/>
      <c r="AS670" s="649" t="n"/>
      <c r="AT670" s="646" t="n"/>
    </row>
    <row r="671" ht="12.75" customHeight="1" s="667">
      <c r="B671" s="644" t="n"/>
      <c r="C671" s="636" t="inlineStr">
        <is>
          <t>61073o</t>
        </is>
      </c>
      <c r="D671" s="645" t="n">
        <v>61073</v>
      </c>
      <c r="E671" s="645" t="n"/>
      <c r="F671" s="647">
        <f>LEFT(H671,6)</f>
        <v/>
      </c>
      <c r="G671" s="648" t="inlineStr">
        <is>
          <t>D</t>
        </is>
      </c>
      <c r="H671" s="648" t="inlineStr">
        <is>
          <t>M2826200515</t>
        </is>
      </c>
      <c r="I671" s="648" t="inlineStr">
        <is>
          <t>STABILIZATION SECTION (C)</t>
        </is>
      </c>
      <c r="J671" s="649" t="n"/>
      <c r="K671" s="649" t="n"/>
      <c r="L671" s="649" t="n"/>
      <c r="M671" s="649" t="n"/>
      <c r="N671" s="649" t="n"/>
      <c r="O671" s="649" t="n"/>
      <c r="P671" s="649" t="n"/>
      <c r="Q671" s="649" t="n"/>
      <c r="R671" s="649" t="n"/>
      <c r="S671" s="649" t="n"/>
      <c r="T671" s="649" t="n"/>
      <c r="U671" s="1764" t="n">
        <v>0</v>
      </c>
      <c r="V671" s="1764" t="n">
        <v>0</v>
      </c>
      <c r="W671" s="1764" t="n">
        <v>0</v>
      </c>
      <c r="X671" s="1764" t="n">
        <v>0</v>
      </c>
      <c r="Y671" s="1764" t="n">
        <v>0</v>
      </c>
      <c r="Z671" s="1764" t="n">
        <v>0</v>
      </c>
      <c r="AA671" s="1764" t="n">
        <v>0</v>
      </c>
      <c r="AB671" s="1764" t="n">
        <v>0</v>
      </c>
      <c r="AC671" s="1764" t="n">
        <v>0</v>
      </c>
      <c r="AD671" s="1764" t="n">
        <v>0</v>
      </c>
      <c r="AE671" s="1764" t="n">
        <v>0</v>
      </c>
      <c r="AF671" s="1764" t="n">
        <v>0</v>
      </c>
      <c r="AG671" s="1764" t="n">
        <v>0</v>
      </c>
      <c r="AH671" s="1764" t="n">
        <v>0</v>
      </c>
      <c r="AI671" s="1764" t="n">
        <v>0</v>
      </c>
      <c r="AJ671" s="1764" t="n">
        <v>0</v>
      </c>
      <c r="AK671" s="1764" t="n">
        <v>0</v>
      </c>
      <c r="AL671" s="1764" t="n">
        <v>0</v>
      </c>
      <c r="AM671" s="1764" t="n">
        <v>0</v>
      </c>
      <c r="AN671" s="649" t="n"/>
      <c r="AO671" s="649" t="n"/>
      <c r="AP671" s="649" t="n"/>
      <c r="AQ671" s="649" t="n"/>
      <c r="AR671" s="649" t="n"/>
      <c r="AS671" s="649" t="n"/>
      <c r="AT671" s="646" t="n"/>
    </row>
    <row r="672" ht="12.75" customHeight="1" s="667">
      <c r="B672" s="644" t="n"/>
      <c r="C672" s="636" t="inlineStr">
        <is>
          <t>61073o</t>
        </is>
      </c>
      <c r="D672" s="645" t="n">
        <v>61073</v>
      </c>
      <c r="E672" s="637">
        <f>IF(D672="","",IFERROR(VLOOKUP(D672,CCN_Library!$A$4:$B$13,2,FALSE),"NOT IN LIBRARY"))</f>
        <v/>
      </c>
      <c r="F672" s="638">
        <f>LEFT(H672,6)</f>
        <v/>
      </c>
      <c r="G672" s="639" t="inlineStr">
        <is>
          <t>E</t>
        </is>
      </c>
      <c r="H672" s="639" t="inlineStr">
        <is>
          <t>M2826200516</t>
        </is>
      </c>
      <c r="I672" s="639" t="inlineStr">
        <is>
          <t>EMERG MED SPEC</t>
        </is>
      </c>
      <c r="J672" s="639" t="inlineStr">
        <is>
          <t>LCDR</t>
        </is>
      </c>
      <c r="K672" s="640" t="inlineStr">
        <is>
          <t>2100</t>
        </is>
      </c>
      <c r="L672" s="639" t="inlineStr">
        <is>
          <t>2100</t>
        </is>
      </c>
      <c r="M672" s="639" t="inlineStr">
        <is>
          <t>N</t>
        </is>
      </c>
      <c r="N672" s="639" t="inlineStr">
        <is>
          <t>O</t>
        </is>
      </c>
      <c r="O672" s="639" t="inlineStr">
        <is>
          <t>A</t>
        </is>
      </c>
      <c r="P672" s="639" t="inlineStr">
        <is>
          <t>A</t>
        </is>
      </c>
      <c r="Q672" s="641" t="n"/>
      <c r="R672" s="639" t="inlineStr">
        <is>
          <t>U</t>
        </is>
      </c>
      <c r="S672" s="639" t="inlineStr">
        <is>
          <t>P</t>
        </is>
      </c>
      <c r="T672" s="641" t="n"/>
      <c r="U672" s="1763" t="n">
        <v>0</v>
      </c>
      <c r="V672" s="1763" t="n">
        <v>0</v>
      </c>
      <c r="W672" s="1763" t="n">
        <v>0</v>
      </c>
      <c r="X672" s="1763" t="n">
        <v>0</v>
      </c>
      <c r="Y672" s="1763" t="n">
        <v>0</v>
      </c>
      <c r="Z672" s="1763" t="n">
        <v>1</v>
      </c>
      <c r="AA672" s="1763" t="n">
        <v>0</v>
      </c>
      <c r="AB672" s="1763" t="n">
        <v>0</v>
      </c>
      <c r="AC672" s="1763" t="n">
        <v>0</v>
      </c>
      <c r="AD672" s="1763" t="n">
        <v>0</v>
      </c>
      <c r="AE672" s="1763" t="n">
        <v>0</v>
      </c>
      <c r="AF672" s="1763" t="n">
        <v>0</v>
      </c>
      <c r="AG672" s="1763" t="n">
        <v>0</v>
      </c>
      <c r="AH672" s="1763" t="n">
        <v>0</v>
      </c>
      <c r="AI672" s="1763" t="n">
        <v>0</v>
      </c>
      <c r="AJ672" s="1763" t="n">
        <v>0</v>
      </c>
      <c r="AK672" s="1763" t="n">
        <v>0</v>
      </c>
      <c r="AL672" s="1763" t="n">
        <v>0</v>
      </c>
      <c r="AM672" s="1763" t="n">
        <v>0</v>
      </c>
      <c r="AN672" s="641" t="n"/>
      <c r="AO672" s="641" t="n"/>
      <c r="AP672" s="639" t="inlineStr">
        <is>
          <t>1</t>
        </is>
      </c>
      <c r="AQ672" s="639" t="inlineStr">
        <is>
          <t>A-M510</t>
        </is>
      </c>
      <c r="AR672" s="639" t="inlineStr">
        <is>
          <t>1CU</t>
        </is>
      </c>
      <c r="AS672" s="641" t="n"/>
      <c r="AT672" s="646" t="n"/>
    </row>
    <row r="673" ht="12.75" customHeight="1" s="667">
      <c r="B673" s="635" t="n"/>
      <c r="C673" s="636" t="inlineStr">
        <is>
          <t>61073o</t>
        </is>
      </c>
      <c r="D673" s="637" t="n">
        <v>61073</v>
      </c>
      <c r="E673" s="637">
        <f>IF(D673="","",IFERROR(VLOOKUP(D673,CCN_Library!$A$4:$B$13,2,FALSE),"NOT IN LIBRARY"))</f>
        <v/>
      </c>
      <c r="F673" s="638">
        <f>LEFT(H673,6)</f>
        <v/>
      </c>
      <c r="G673" s="639" t="inlineStr">
        <is>
          <t>E</t>
        </is>
      </c>
      <c r="H673" s="639" t="inlineStr">
        <is>
          <t>M2826200517</t>
        </is>
      </c>
      <c r="I673" s="639" t="inlineStr">
        <is>
          <t>EMERG MED SPEC</t>
        </is>
      </c>
      <c r="J673" s="639" t="inlineStr">
        <is>
          <t>LCDR</t>
        </is>
      </c>
      <c r="K673" s="640" t="inlineStr">
        <is>
          <t>2100</t>
        </is>
      </c>
      <c r="L673" s="639" t="inlineStr">
        <is>
          <t>2100</t>
        </is>
      </c>
      <c r="M673" s="639" t="inlineStr">
        <is>
          <t>N</t>
        </is>
      </c>
      <c r="N673" s="639" t="inlineStr">
        <is>
          <t>O</t>
        </is>
      </c>
      <c r="O673" s="639" t="inlineStr">
        <is>
          <t>A</t>
        </is>
      </c>
      <c r="P673" s="639" t="inlineStr">
        <is>
          <t>A</t>
        </is>
      </c>
      <c r="Q673" s="641" t="n"/>
      <c r="R673" s="639" t="inlineStr">
        <is>
          <t>U</t>
        </is>
      </c>
      <c r="S673" s="639" t="inlineStr">
        <is>
          <t>P</t>
        </is>
      </c>
      <c r="T673" s="641" t="n"/>
      <c r="U673" s="1763" t="n">
        <v>0</v>
      </c>
      <c r="V673" s="1763" t="n">
        <v>0</v>
      </c>
      <c r="W673" s="1763" t="n">
        <v>0</v>
      </c>
      <c r="X673" s="1763" t="n">
        <v>0</v>
      </c>
      <c r="Y673" s="1763" t="n">
        <v>0</v>
      </c>
      <c r="Z673" s="1763" t="n">
        <v>1</v>
      </c>
      <c r="AA673" s="1763" t="n">
        <v>0</v>
      </c>
      <c r="AB673" s="1763" t="n">
        <v>0</v>
      </c>
      <c r="AC673" s="1763" t="n">
        <v>0</v>
      </c>
      <c r="AD673" s="1763" t="n">
        <v>0</v>
      </c>
      <c r="AE673" s="1763" t="n">
        <v>0</v>
      </c>
      <c r="AF673" s="1763" t="n">
        <v>0</v>
      </c>
      <c r="AG673" s="1763" t="n">
        <v>0</v>
      </c>
      <c r="AH673" s="1763" t="n">
        <v>0</v>
      </c>
      <c r="AI673" s="1763" t="n">
        <v>0</v>
      </c>
      <c r="AJ673" s="1763" t="n">
        <v>0</v>
      </c>
      <c r="AK673" s="1763" t="n">
        <v>0</v>
      </c>
      <c r="AL673" s="1763" t="n">
        <v>0</v>
      </c>
      <c r="AM673" s="1763" t="n">
        <v>0</v>
      </c>
      <c r="AN673" s="641" t="n"/>
      <c r="AO673" s="641" t="n"/>
      <c r="AP673" s="639" t="inlineStr">
        <is>
          <t>1</t>
        </is>
      </c>
      <c r="AQ673" s="639" t="inlineStr">
        <is>
          <t>A-M510</t>
        </is>
      </c>
      <c r="AR673" s="639" t="inlineStr">
        <is>
          <t>1CU</t>
        </is>
      </c>
      <c r="AS673" s="641" t="n"/>
      <c r="AT673" s="643" t="n"/>
    </row>
    <row r="674" ht="12.75" customHeight="1" s="667">
      <c r="B674" s="635" t="n"/>
      <c r="C674" s="636" t="inlineStr">
        <is>
          <t>61073o</t>
        </is>
      </c>
      <c r="D674" s="637" t="n">
        <v>61073</v>
      </c>
      <c r="E674" s="637">
        <f>IF(D674="","",IFERROR(VLOOKUP(D674,CCN_Library!$A$4:$B$13,2,FALSE),"NOT IN LIBRARY"))</f>
        <v/>
      </c>
      <c r="F674" s="638">
        <f>LEFT(H674,6)</f>
        <v/>
      </c>
      <c r="G674" s="639" t="inlineStr">
        <is>
          <t>E</t>
        </is>
      </c>
      <c r="H674" s="639" t="inlineStr">
        <is>
          <t>M2826200691</t>
        </is>
      </c>
      <c r="I674" s="639" t="inlineStr">
        <is>
          <t>PHYSICIAN ASST</t>
        </is>
      </c>
      <c r="J674" s="639" t="inlineStr">
        <is>
          <t>LT</t>
        </is>
      </c>
      <c r="K674" s="640" t="inlineStr">
        <is>
          <t>2300</t>
        </is>
      </c>
      <c r="L674" s="639" t="inlineStr">
        <is>
          <t>2300</t>
        </is>
      </c>
      <c r="M674" s="639" t="inlineStr">
        <is>
          <t>N</t>
        </is>
      </c>
      <c r="N674" s="639" t="inlineStr">
        <is>
          <t>O</t>
        </is>
      </c>
      <c r="O674" s="639" t="inlineStr">
        <is>
          <t>A</t>
        </is>
      </c>
      <c r="P674" s="639" t="inlineStr">
        <is>
          <t>A</t>
        </is>
      </c>
      <c r="Q674" s="641" t="n"/>
      <c r="R674" s="639" t="inlineStr">
        <is>
          <t>U</t>
        </is>
      </c>
      <c r="S674" s="639" t="inlineStr">
        <is>
          <t>P</t>
        </is>
      </c>
      <c r="T674" s="641" t="n"/>
      <c r="U674" s="1763" t="n">
        <v>0</v>
      </c>
      <c r="V674" s="1763" t="n">
        <v>0</v>
      </c>
      <c r="W674" s="1763" t="n">
        <v>0</v>
      </c>
      <c r="X674" s="1763" t="n">
        <v>0</v>
      </c>
      <c r="Y674" s="1763" t="n">
        <v>0</v>
      </c>
      <c r="Z674" s="1763" t="n">
        <v>1</v>
      </c>
      <c r="AA674" s="1763" t="n">
        <v>0</v>
      </c>
      <c r="AB674" s="1763" t="n">
        <v>0</v>
      </c>
      <c r="AC674" s="1763" t="n">
        <v>0</v>
      </c>
      <c r="AD674" s="1763" t="n">
        <v>0</v>
      </c>
      <c r="AE674" s="1763" t="n">
        <v>0</v>
      </c>
      <c r="AF674" s="1763" t="n">
        <v>0</v>
      </c>
      <c r="AG674" s="1763" t="n">
        <v>0</v>
      </c>
      <c r="AH674" s="1763" t="n">
        <v>0</v>
      </c>
      <c r="AI674" s="1763" t="n">
        <v>0</v>
      </c>
      <c r="AJ674" s="1763" t="n">
        <v>0</v>
      </c>
      <c r="AK674" s="1763" t="n">
        <v>0</v>
      </c>
      <c r="AL674" s="1763" t="n">
        <v>0</v>
      </c>
      <c r="AM674" s="1763" t="n">
        <v>0</v>
      </c>
      <c r="AN674" s="641" t="n"/>
      <c r="AO674" s="641" t="n"/>
      <c r="AP674" s="639" t="inlineStr">
        <is>
          <t>1</t>
        </is>
      </c>
      <c r="AQ674" s="639" t="inlineStr">
        <is>
          <t>A-M510</t>
        </is>
      </c>
      <c r="AR674" s="639" t="inlineStr">
        <is>
          <t>1CU</t>
        </is>
      </c>
      <c r="AS674" s="641" t="n"/>
      <c r="AT674" s="643" t="n"/>
    </row>
    <row r="675" ht="12.75" customHeight="1" s="667">
      <c r="B675" s="635" t="n"/>
      <c r="C675" s="636" t="inlineStr">
        <is>
          <t>61073o</t>
        </is>
      </c>
      <c r="D675" s="637" t="n">
        <v>61073</v>
      </c>
      <c r="E675" s="637">
        <f>IF(D675="","",IFERROR(VLOOKUP(D675,CCN_Library!$A$4:$B$13,2,FALSE),"NOT IN LIBRARY"))</f>
        <v/>
      </c>
      <c r="F675" s="638">
        <f>LEFT(H675,6)</f>
        <v/>
      </c>
      <c r="G675" s="639" t="inlineStr">
        <is>
          <t>E</t>
        </is>
      </c>
      <c r="H675" s="639" t="inlineStr">
        <is>
          <t>M2826200692</t>
        </is>
      </c>
      <c r="I675" s="639" t="inlineStr">
        <is>
          <t>SURFACE IDC</t>
        </is>
      </c>
      <c r="J675" s="639" t="inlineStr">
        <is>
          <t>HMC</t>
        </is>
      </c>
      <c r="K675" s="640" t="inlineStr">
        <is>
          <t>L10A</t>
        </is>
      </c>
      <c r="L675" s="639" t="inlineStr">
        <is>
          <t>L03A</t>
        </is>
      </c>
      <c r="M675" s="639" t="inlineStr">
        <is>
          <t>N</t>
        </is>
      </c>
      <c r="N675" s="639" t="inlineStr">
        <is>
          <t>E</t>
        </is>
      </c>
      <c r="O675" s="639" t="inlineStr">
        <is>
          <t>A</t>
        </is>
      </c>
      <c r="P675" s="639" t="inlineStr">
        <is>
          <t>A</t>
        </is>
      </c>
      <c r="Q675" s="641" t="n"/>
      <c r="R675" s="639" t="inlineStr">
        <is>
          <t>U</t>
        </is>
      </c>
      <c r="S675" s="639" t="inlineStr">
        <is>
          <t>P</t>
        </is>
      </c>
      <c r="T675" s="641" t="n"/>
      <c r="U675" s="1763" t="n">
        <v>0</v>
      </c>
      <c r="V675" s="1763" t="n">
        <v>0</v>
      </c>
      <c r="W675" s="1763" t="n">
        <v>0</v>
      </c>
      <c r="X675" s="1763" t="n">
        <v>0</v>
      </c>
      <c r="Y675" s="1763" t="n">
        <v>0</v>
      </c>
      <c r="Z675" s="1763" t="n">
        <v>0</v>
      </c>
      <c r="AA675" s="1763" t="n">
        <v>1</v>
      </c>
      <c r="AB675" s="1763" t="n">
        <v>0</v>
      </c>
      <c r="AC675" s="1763" t="n">
        <v>0</v>
      </c>
      <c r="AD675" s="1763" t="n">
        <v>0</v>
      </c>
      <c r="AE675" s="1763" t="n">
        <v>0</v>
      </c>
      <c r="AF675" s="1763" t="n">
        <v>0</v>
      </c>
      <c r="AG675" s="1763" t="n">
        <v>0</v>
      </c>
      <c r="AH675" s="1763" t="n">
        <v>0</v>
      </c>
      <c r="AI675" s="1763" t="n">
        <v>0</v>
      </c>
      <c r="AJ675" s="1763" t="n">
        <v>0</v>
      </c>
      <c r="AK675" s="1763" t="n">
        <v>0</v>
      </c>
      <c r="AL675" s="1763" t="n">
        <v>0</v>
      </c>
      <c r="AM675" s="1763" t="n">
        <v>0</v>
      </c>
      <c r="AN675" s="641" t="n"/>
      <c r="AO675" s="641" t="n"/>
      <c r="AP675" s="639" t="inlineStr">
        <is>
          <t>1</t>
        </is>
      </c>
      <c r="AQ675" s="639" t="inlineStr">
        <is>
          <t>A-M510</t>
        </is>
      </c>
      <c r="AR675" s="639" t="inlineStr">
        <is>
          <t>1CU</t>
        </is>
      </c>
      <c r="AS675" s="641" t="n"/>
      <c r="AT675" s="643" t="n"/>
    </row>
    <row r="676" ht="12.75" customHeight="1" s="667">
      <c r="B676" s="644" t="n"/>
      <c r="C676" s="636" t="inlineStr">
        <is>
          <t>61073c</t>
        </is>
      </c>
      <c r="D676" s="645" t="n">
        <v>61073</v>
      </c>
      <c r="E676" s="637">
        <f>IF(D676="","",IFERROR(VLOOKUP(D676,CCN_Library!$A$4:$B$13,2,FALSE),"NOT IN LIBRARY"))</f>
        <v/>
      </c>
      <c r="F676" s="638">
        <f>LEFT(H676,6)</f>
        <v/>
      </c>
      <c r="G676" s="639" t="inlineStr">
        <is>
          <t>E</t>
        </is>
      </c>
      <c r="H676" s="639" t="inlineStr">
        <is>
          <t>M2826200520</t>
        </is>
      </c>
      <c r="I676" s="639" t="inlineStr">
        <is>
          <t>FLD MED TECH</t>
        </is>
      </c>
      <c r="J676" s="639" t="inlineStr">
        <is>
          <t>HM2</t>
        </is>
      </c>
      <c r="K676" s="640" t="inlineStr">
        <is>
          <t>L03A</t>
        </is>
      </c>
      <c r="L676" s="639" t="inlineStr">
        <is>
          <t>L03A</t>
        </is>
      </c>
      <c r="M676" s="639" t="inlineStr">
        <is>
          <t>N</t>
        </is>
      </c>
      <c r="N676" s="639" t="inlineStr">
        <is>
          <t>E</t>
        </is>
      </c>
      <c r="O676" s="639" t="inlineStr">
        <is>
          <t>A</t>
        </is>
      </c>
      <c r="P676" s="639" t="inlineStr">
        <is>
          <t>A</t>
        </is>
      </c>
      <c r="Q676" s="641" t="n"/>
      <c r="R676" s="639" t="inlineStr">
        <is>
          <t>U</t>
        </is>
      </c>
      <c r="S676" s="639" t="inlineStr">
        <is>
          <t>C</t>
        </is>
      </c>
      <c r="T676" s="641" t="n"/>
      <c r="U676" s="1763" t="n">
        <v>0</v>
      </c>
      <c r="V676" s="1763" t="n">
        <v>0</v>
      </c>
      <c r="W676" s="1763" t="n">
        <v>0</v>
      </c>
      <c r="X676" s="1763" t="n">
        <v>0</v>
      </c>
      <c r="Y676" s="1763" t="n">
        <v>0</v>
      </c>
      <c r="Z676" s="1763" t="n">
        <v>0</v>
      </c>
      <c r="AA676" s="1763" t="n">
        <v>1</v>
      </c>
      <c r="AB676" s="1763" t="n">
        <v>0</v>
      </c>
      <c r="AC676" s="1763" t="n">
        <v>0</v>
      </c>
      <c r="AD676" s="1763" t="n">
        <v>0</v>
      </c>
      <c r="AE676" s="1763" t="n">
        <v>0</v>
      </c>
      <c r="AF676" s="1763" t="n">
        <v>0</v>
      </c>
      <c r="AG676" s="1763" t="n">
        <v>0</v>
      </c>
      <c r="AH676" s="1763" t="n">
        <v>0</v>
      </c>
      <c r="AI676" s="1763" t="n">
        <v>0</v>
      </c>
      <c r="AJ676" s="1763" t="n">
        <v>0</v>
      </c>
      <c r="AK676" s="1763" t="n">
        <v>0</v>
      </c>
      <c r="AL676" s="1763" t="n">
        <v>0</v>
      </c>
      <c r="AM676" s="1763" t="n">
        <v>0</v>
      </c>
      <c r="AN676" s="641" t="n"/>
      <c r="AO676" s="641" t="n"/>
      <c r="AP676" s="639" t="inlineStr">
        <is>
          <t>1</t>
        </is>
      </c>
      <c r="AQ676" s="639" t="inlineStr">
        <is>
          <t>A-M510</t>
        </is>
      </c>
      <c r="AR676" s="639" t="inlineStr">
        <is>
          <t>1CU</t>
        </is>
      </c>
      <c r="AS676" s="641" t="n"/>
      <c r="AT676" s="646" t="n"/>
    </row>
    <row r="677" ht="12.75" customHeight="1" s="667">
      <c r="B677" s="635" t="n"/>
      <c r="C677" s="636" t="inlineStr">
        <is>
          <t>61073c</t>
        </is>
      </c>
      <c r="D677" s="637" t="n">
        <v>61073</v>
      </c>
      <c r="E677" s="637">
        <f>IF(D677="","",IFERROR(VLOOKUP(D677,CCN_Library!$A$4:$B$13,2,FALSE),"NOT IN LIBRARY"))</f>
        <v/>
      </c>
      <c r="F677" s="638">
        <f>LEFT(H677,6)</f>
        <v/>
      </c>
      <c r="G677" s="639" t="inlineStr">
        <is>
          <t>E</t>
        </is>
      </c>
      <c r="H677" s="639" t="inlineStr">
        <is>
          <t>M2826200693</t>
        </is>
      </c>
      <c r="I677" s="639" t="inlineStr">
        <is>
          <t>FLD MED TECH</t>
        </is>
      </c>
      <c r="J677" s="639" t="inlineStr">
        <is>
          <t>HM2</t>
        </is>
      </c>
      <c r="K677" s="640" t="inlineStr">
        <is>
          <t>L03A</t>
        </is>
      </c>
      <c r="L677" s="639" t="inlineStr">
        <is>
          <t>L03A</t>
        </is>
      </c>
      <c r="M677" s="639" t="inlineStr">
        <is>
          <t>N</t>
        </is>
      </c>
      <c r="N677" s="639" t="inlineStr">
        <is>
          <t>E</t>
        </is>
      </c>
      <c r="O677" s="639" t="inlineStr">
        <is>
          <t>A</t>
        </is>
      </c>
      <c r="P677" s="639" t="inlineStr">
        <is>
          <t>A</t>
        </is>
      </c>
      <c r="Q677" s="641" t="n"/>
      <c r="R677" s="639" t="inlineStr">
        <is>
          <t>U</t>
        </is>
      </c>
      <c r="S677" s="639" t="inlineStr">
        <is>
          <t>C</t>
        </is>
      </c>
      <c r="T677" s="641" t="n"/>
      <c r="U677" s="1763" t="n">
        <v>0</v>
      </c>
      <c r="V677" s="1763" t="n">
        <v>0</v>
      </c>
      <c r="W677" s="1763" t="n">
        <v>0</v>
      </c>
      <c r="X677" s="1763" t="n">
        <v>0</v>
      </c>
      <c r="Y677" s="1763" t="n">
        <v>0</v>
      </c>
      <c r="Z677" s="1763" t="n">
        <v>0</v>
      </c>
      <c r="AA677" s="1763" t="n">
        <v>1</v>
      </c>
      <c r="AB677" s="1763" t="n">
        <v>0</v>
      </c>
      <c r="AC677" s="1763" t="n">
        <v>0</v>
      </c>
      <c r="AD677" s="1763" t="n">
        <v>0</v>
      </c>
      <c r="AE677" s="1763" t="n">
        <v>0</v>
      </c>
      <c r="AF677" s="1763" t="n">
        <v>0</v>
      </c>
      <c r="AG677" s="1763" t="n">
        <v>0</v>
      </c>
      <c r="AH677" s="1763" t="n">
        <v>0</v>
      </c>
      <c r="AI677" s="1763" t="n">
        <v>0</v>
      </c>
      <c r="AJ677" s="1763" t="n">
        <v>0</v>
      </c>
      <c r="AK677" s="1763" t="n">
        <v>0</v>
      </c>
      <c r="AL677" s="1763" t="n">
        <v>0</v>
      </c>
      <c r="AM677" s="1763" t="n">
        <v>0</v>
      </c>
      <c r="AN677" s="641" t="n"/>
      <c r="AO677" s="641" t="n"/>
      <c r="AP677" s="639" t="inlineStr">
        <is>
          <t>1</t>
        </is>
      </c>
      <c r="AQ677" s="639" t="inlineStr">
        <is>
          <t>A-M510</t>
        </is>
      </c>
      <c r="AR677" s="639" t="inlineStr">
        <is>
          <t>1CU</t>
        </is>
      </c>
      <c r="AS677" s="641" t="n"/>
      <c r="AT677" s="643" t="n"/>
    </row>
    <row r="678" ht="12.75" customHeight="1" s="667">
      <c r="B678" s="635" t="n"/>
      <c r="C678" s="636" t="inlineStr">
        <is>
          <t>61073c</t>
        </is>
      </c>
      <c r="D678" s="637" t="n">
        <v>61073</v>
      </c>
      <c r="E678" s="637">
        <f>IF(D678="","",IFERROR(VLOOKUP(D678,CCN_Library!$A$4:$B$13,2,FALSE),"NOT IN LIBRARY"))</f>
        <v/>
      </c>
      <c r="F678" s="638">
        <f>LEFT(H678,6)</f>
        <v/>
      </c>
      <c r="G678" s="639" t="inlineStr">
        <is>
          <t>E</t>
        </is>
      </c>
      <c r="H678" s="639" t="inlineStr">
        <is>
          <t>M2826200694</t>
        </is>
      </c>
      <c r="I678" s="639" t="inlineStr">
        <is>
          <t>FLD MED TECH</t>
        </is>
      </c>
      <c r="J678" s="639" t="inlineStr">
        <is>
          <t>HM2</t>
        </is>
      </c>
      <c r="K678" s="640" t="inlineStr">
        <is>
          <t>L03A</t>
        </is>
      </c>
      <c r="L678" s="639" t="inlineStr">
        <is>
          <t>L03A</t>
        </is>
      </c>
      <c r="M678" s="639" t="inlineStr">
        <is>
          <t>N</t>
        </is>
      </c>
      <c r="N678" s="639" t="inlineStr">
        <is>
          <t>E</t>
        </is>
      </c>
      <c r="O678" s="639" t="inlineStr">
        <is>
          <t>A</t>
        </is>
      </c>
      <c r="P678" s="639" t="inlineStr">
        <is>
          <t>A</t>
        </is>
      </c>
      <c r="Q678" s="641" t="n"/>
      <c r="R678" s="639" t="inlineStr">
        <is>
          <t>U</t>
        </is>
      </c>
      <c r="S678" s="639" t="inlineStr">
        <is>
          <t>C</t>
        </is>
      </c>
      <c r="T678" s="641" t="n"/>
      <c r="U678" s="1763" t="n">
        <v>0</v>
      </c>
      <c r="V678" s="1763" t="n">
        <v>0</v>
      </c>
      <c r="W678" s="1763" t="n">
        <v>0</v>
      </c>
      <c r="X678" s="1763" t="n">
        <v>0</v>
      </c>
      <c r="Y678" s="1763" t="n">
        <v>0</v>
      </c>
      <c r="Z678" s="1763" t="n">
        <v>0</v>
      </c>
      <c r="AA678" s="1763" t="n">
        <v>1</v>
      </c>
      <c r="AB678" s="1763" t="n">
        <v>0</v>
      </c>
      <c r="AC678" s="1763" t="n">
        <v>0</v>
      </c>
      <c r="AD678" s="1763" t="n">
        <v>0</v>
      </c>
      <c r="AE678" s="1763" t="n">
        <v>0</v>
      </c>
      <c r="AF678" s="1763" t="n">
        <v>0</v>
      </c>
      <c r="AG678" s="1763" t="n">
        <v>0</v>
      </c>
      <c r="AH678" s="1763" t="n">
        <v>0</v>
      </c>
      <c r="AI678" s="1763" t="n">
        <v>0</v>
      </c>
      <c r="AJ678" s="1763" t="n">
        <v>0</v>
      </c>
      <c r="AK678" s="1763" t="n">
        <v>0</v>
      </c>
      <c r="AL678" s="1763" t="n">
        <v>0</v>
      </c>
      <c r="AM678" s="1763" t="n">
        <v>0</v>
      </c>
      <c r="AN678" s="641" t="n"/>
      <c r="AO678" s="641" t="n"/>
      <c r="AP678" s="639" t="inlineStr">
        <is>
          <t>1</t>
        </is>
      </c>
      <c r="AQ678" s="639" t="inlineStr">
        <is>
          <t>A-M510</t>
        </is>
      </c>
      <c r="AR678" s="639" t="inlineStr">
        <is>
          <t>1CU</t>
        </is>
      </c>
      <c r="AS678" s="641" t="n"/>
      <c r="AT678" s="643" t="n"/>
    </row>
    <row r="679" ht="12.75" customHeight="1" s="667">
      <c r="B679" s="635" t="n"/>
      <c r="C679" s="636" t="inlineStr">
        <is>
          <t>61073c</t>
        </is>
      </c>
      <c r="D679" s="637" t="n">
        <v>61073</v>
      </c>
      <c r="E679" s="637">
        <f>IF(D679="","",IFERROR(VLOOKUP(D679,CCN_Library!$A$4:$B$13,2,FALSE),"NOT IN LIBRARY"))</f>
        <v/>
      </c>
      <c r="F679" s="638">
        <f>LEFT(H679,6)</f>
        <v/>
      </c>
      <c r="G679" s="639" t="inlineStr">
        <is>
          <t>E</t>
        </is>
      </c>
      <c r="H679" s="639" t="inlineStr">
        <is>
          <t>M2826200523</t>
        </is>
      </c>
      <c r="I679" s="639" t="inlineStr">
        <is>
          <t>FLD MED TECH</t>
        </is>
      </c>
      <c r="J679" s="639" t="inlineStr">
        <is>
          <t>HM3</t>
        </is>
      </c>
      <c r="K679" s="640" t="inlineStr">
        <is>
          <t>L03A</t>
        </is>
      </c>
      <c r="L679" s="639" t="inlineStr">
        <is>
          <t>L03A</t>
        </is>
      </c>
      <c r="M679" s="639" t="inlineStr">
        <is>
          <t>N</t>
        </is>
      </c>
      <c r="N679" s="639" t="inlineStr">
        <is>
          <t>E</t>
        </is>
      </c>
      <c r="O679" s="639" t="inlineStr">
        <is>
          <t>A</t>
        </is>
      </c>
      <c r="P679" s="639" t="inlineStr">
        <is>
          <t>A</t>
        </is>
      </c>
      <c r="Q679" s="641" t="n"/>
      <c r="R679" s="639" t="inlineStr">
        <is>
          <t>U</t>
        </is>
      </c>
      <c r="S679" s="639" t="inlineStr">
        <is>
          <t>C</t>
        </is>
      </c>
      <c r="T679" s="641" t="n"/>
      <c r="U679" s="1763" t="n">
        <v>0</v>
      </c>
      <c r="V679" s="1763" t="n">
        <v>0</v>
      </c>
      <c r="W679" s="1763" t="n">
        <v>0</v>
      </c>
      <c r="X679" s="1763" t="n">
        <v>0</v>
      </c>
      <c r="Y679" s="1763" t="n">
        <v>0</v>
      </c>
      <c r="Z679" s="1763" t="n">
        <v>0</v>
      </c>
      <c r="AA679" s="1763" t="n">
        <v>1</v>
      </c>
      <c r="AB679" s="1763" t="n">
        <v>0</v>
      </c>
      <c r="AC679" s="1763" t="n">
        <v>0</v>
      </c>
      <c r="AD679" s="1763" t="n">
        <v>0</v>
      </c>
      <c r="AE679" s="1763" t="n">
        <v>0</v>
      </c>
      <c r="AF679" s="1763" t="n">
        <v>0</v>
      </c>
      <c r="AG679" s="1763" t="n">
        <v>0</v>
      </c>
      <c r="AH679" s="1763" t="n">
        <v>0</v>
      </c>
      <c r="AI679" s="1763" t="n">
        <v>0</v>
      </c>
      <c r="AJ679" s="1763" t="n">
        <v>0</v>
      </c>
      <c r="AK679" s="1763" t="n">
        <v>0</v>
      </c>
      <c r="AL679" s="1763" t="n">
        <v>0</v>
      </c>
      <c r="AM679" s="1763" t="n">
        <v>0</v>
      </c>
      <c r="AN679" s="641" t="n"/>
      <c r="AO679" s="641" t="n"/>
      <c r="AP679" s="639" t="inlineStr">
        <is>
          <t>1</t>
        </is>
      </c>
      <c r="AQ679" s="639" t="inlineStr">
        <is>
          <t>A-M510</t>
        </is>
      </c>
      <c r="AR679" s="639" t="inlineStr">
        <is>
          <t>1CU</t>
        </is>
      </c>
      <c r="AS679" s="641" t="n"/>
      <c r="AT679" s="643" t="n"/>
    </row>
    <row r="680" ht="12.75" customHeight="1" s="667">
      <c r="B680" s="644" t="n"/>
      <c r="C680" s="636" t="inlineStr">
        <is>
          <t>61073c</t>
        </is>
      </c>
      <c r="D680" s="645" t="n">
        <v>61073</v>
      </c>
      <c r="E680" s="637">
        <f>IF(D680="","",IFERROR(VLOOKUP(D680,CCN_Library!$A$4:$B$13,2,FALSE),"NOT IN LIBRARY"))</f>
        <v/>
      </c>
      <c r="F680" s="638">
        <f>LEFT(H680,6)</f>
        <v/>
      </c>
      <c r="G680" s="639" t="inlineStr">
        <is>
          <t>E</t>
        </is>
      </c>
      <c r="H680" s="639" t="inlineStr">
        <is>
          <t>M2826200524</t>
        </is>
      </c>
      <c r="I680" s="639" t="inlineStr">
        <is>
          <t>FLD MED TECH</t>
        </is>
      </c>
      <c r="J680" s="639" t="inlineStr">
        <is>
          <t>HM3</t>
        </is>
      </c>
      <c r="K680" s="640" t="inlineStr">
        <is>
          <t>L03A</t>
        </is>
      </c>
      <c r="L680" s="639" t="inlineStr">
        <is>
          <t>L03A</t>
        </is>
      </c>
      <c r="M680" s="639" t="inlineStr">
        <is>
          <t>N</t>
        </is>
      </c>
      <c r="N680" s="639" t="inlineStr">
        <is>
          <t>E</t>
        </is>
      </c>
      <c r="O680" s="639" t="inlineStr">
        <is>
          <t>A</t>
        </is>
      </c>
      <c r="P680" s="639" t="inlineStr">
        <is>
          <t>A</t>
        </is>
      </c>
      <c r="Q680" s="641" t="n"/>
      <c r="R680" s="639" t="inlineStr">
        <is>
          <t>U</t>
        </is>
      </c>
      <c r="S680" s="639" t="inlineStr">
        <is>
          <t>C</t>
        </is>
      </c>
      <c r="T680" s="641" t="n"/>
      <c r="U680" s="1763" t="n">
        <v>0</v>
      </c>
      <c r="V680" s="1763" t="n">
        <v>0</v>
      </c>
      <c r="W680" s="1763" t="n">
        <v>0</v>
      </c>
      <c r="X680" s="1763" t="n">
        <v>0</v>
      </c>
      <c r="Y680" s="1763" t="n">
        <v>0</v>
      </c>
      <c r="Z680" s="1763" t="n">
        <v>0</v>
      </c>
      <c r="AA680" s="1763" t="n">
        <v>1</v>
      </c>
      <c r="AB680" s="1763" t="n">
        <v>0</v>
      </c>
      <c r="AC680" s="1763" t="n">
        <v>0</v>
      </c>
      <c r="AD680" s="1763" t="n">
        <v>0</v>
      </c>
      <c r="AE680" s="1763" t="n">
        <v>0</v>
      </c>
      <c r="AF680" s="1763" t="n">
        <v>0</v>
      </c>
      <c r="AG680" s="1763" t="n">
        <v>0</v>
      </c>
      <c r="AH680" s="1763" t="n">
        <v>0</v>
      </c>
      <c r="AI680" s="1763" t="n">
        <v>0</v>
      </c>
      <c r="AJ680" s="1763" t="n">
        <v>0</v>
      </c>
      <c r="AK680" s="1763" t="n">
        <v>0</v>
      </c>
      <c r="AL680" s="1763" t="n">
        <v>0</v>
      </c>
      <c r="AM680" s="1763" t="n">
        <v>0</v>
      </c>
      <c r="AN680" s="641" t="n"/>
      <c r="AO680" s="641" t="n"/>
      <c r="AP680" s="639" t="inlineStr">
        <is>
          <t>1</t>
        </is>
      </c>
      <c r="AQ680" s="639" t="inlineStr">
        <is>
          <t>A-M510</t>
        </is>
      </c>
      <c r="AR680" s="639" t="inlineStr">
        <is>
          <t>1CU</t>
        </is>
      </c>
      <c r="AS680" s="641" t="n"/>
      <c r="AT680" s="646" t="n"/>
    </row>
    <row r="681" ht="12.75" customHeight="1" s="667">
      <c r="B681" s="635" t="n"/>
      <c r="C681" s="636" t="inlineStr">
        <is>
          <t>61073c</t>
        </is>
      </c>
      <c r="D681" s="637" t="n">
        <v>61073</v>
      </c>
      <c r="E681" s="637">
        <f>IF(D681="","",IFERROR(VLOOKUP(D681,CCN_Library!$A$4:$B$13,2,FALSE),"NOT IN LIBRARY"))</f>
        <v/>
      </c>
      <c r="F681" s="638">
        <f>LEFT(H681,6)</f>
        <v/>
      </c>
      <c r="G681" s="639" t="inlineStr">
        <is>
          <t>E</t>
        </is>
      </c>
      <c r="H681" s="639" t="inlineStr">
        <is>
          <t>M2826200525</t>
        </is>
      </c>
      <c r="I681" s="639" t="inlineStr">
        <is>
          <t>FLD MED TECH</t>
        </is>
      </c>
      <c r="J681" s="639" t="inlineStr">
        <is>
          <t>HM3</t>
        </is>
      </c>
      <c r="K681" s="640" t="inlineStr">
        <is>
          <t>L03A</t>
        </is>
      </c>
      <c r="L681" s="639" t="inlineStr">
        <is>
          <t>L03A</t>
        </is>
      </c>
      <c r="M681" s="639" t="inlineStr">
        <is>
          <t>N</t>
        </is>
      </c>
      <c r="N681" s="639" t="inlineStr">
        <is>
          <t>E</t>
        </is>
      </c>
      <c r="O681" s="639" t="inlineStr">
        <is>
          <t>A</t>
        </is>
      </c>
      <c r="P681" s="639" t="inlineStr">
        <is>
          <t>A</t>
        </is>
      </c>
      <c r="Q681" s="641" t="n"/>
      <c r="R681" s="639" t="inlineStr">
        <is>
          <t>U</t>
        </is>
      </c>
      <c r="S681" s="639" t="inlineStr">
        <is>
          <t>C</t>
        </is>
      </c>
      <c r="T681" s="641" t="n"/>
      <c r="U681" s="1763" t="n">
        <v>0</v>
      </c>
      <c r="V681" s="1763" t="n">
        <v>0</v>
      </c>
      <c r="W681" s="1763" t="n">
        <v>0</v>
      </c>
      <c r="X681" s="1763" t="n">
        <v>0</v>
      </c>
      <c r="Y681" s="1763" t="n">
        <v>0</v>
      </c>
      <c r="Z681" s="1763" t="n">
        <v>0</v>
      </c>
      <c r="AA681" s="1763" t="n">
        <v>1</v>
      </c>
      <c r="AB681" s="1763" t="n">
        <v>0</v>
      </c>
      <c r="AC681" s="1763" t="n">
        <v>0</v>
      </c>
      <c r="AD681" s="1763" t="n">
        <v>0</v>
      </c>
      <c r="AE681" s="1763" t="n">
        <v>0</v>
      </c>
      <c r="AF681" s="1763" t="n">
        <v>0</v>
      </c>
      <c r="AG681" s="1763" t="n">
        <v>0</v>
      </c>
      <c r="AH681" s="1763" t="n">
        <v>0</v>
      </c>
      <c r="AI681" s="1763" t="n">
        <v>0</v>
      </c>
      <c r="AJ681" s="1763" t="n">
        <v>0</v>
      </c>
      <c r="AK681" s="1763" t="n">
        <v>0</v>
      </c>
      <c r="AL681" s="1763" t="n">
        <v>0</v>
      </c>
      <c r="AM681" s="1763" t="n">
        <v>0</v>
      </c>
      <c r="AN681" s="641" t="n"/>
      <c r="AO681" s="641" t="n"/>
      <c r="AP681" s="639" t="inlineStr">
        <is>
          <t>1</t>
        </is>
      </c>
      <c r="AQ681" s="639" t="inlineStr">
        <is>
          <t>A-M510</t>
        </is>
      </c>
      <c r="AR681" s="639" t="inlineStr">
        <is>
          <t>1CU</t>
        </is>
      </c>
      <c r="AS681" s="641" t="n"/>
      <c r="AT681" s="643" t="n"/>
    </row>
    <row r="682" ht="12.75" customHeight="1" s="667">
      <c r="B682" s="644" t="n"/>
      <c r="C682" s="636" t="inlineStr">
        <is>
          <t>61073o</t>
        </is>
      </c>
      <c r="D682" s="645" t="n">
        <v>61073</v>
      </c>
      <c r="E682" s="645" t="n"/>
      <c r="F682" s="647">
        <f>LEFT(H682,6)</f>
        <v/>
      </c>
      <c r="G682" s="648" t="inlineStr">
        <is>
          <t>D</t>
        </is>
      </c>
      <c r="H682" s="648" t="inlineStr">
        <is>
          <t>M2826200526</t>
        </is>
      </c>
      <c r="I682" s="648" t="inlineStr">
        <is>
          <t>COLLECTING/EVAC SECTION (C)</t>
        </is>
      </c>
      <c r="J682" s="649" t="n"/>
      <c r="K682" s="649" t="n"/>
      <c r="L682" s="649" t="n"/>
      <c r="M682" s="649" t="n"/>
      <c r="N682" s="649" t="n"/>
      <c r="O682" s="649" t="n"/>
      <c r="P682" s="649" t="n"/>
      <c r="Q682" s="649" t="n"/>
      <c r="R682" s="649" t="n"/>
      <c r="S682" s="649" t="n"/>
      <c r="T682" s="649" t="n"/>
      <c r="U682" s="1764" t="n">
        <v>0</v>
      </c>
      <c r="V682" s="1764" t="n">
        <v>0</v>
      </c>
      <c r="W682" s="1764" t="n">
        <v>0</v>
      </c>
      <c r="X682" s="1764" t="n">
        <v>0</v>
      </c>
      <c r="Y682" s="1764" t="n">
        <v>0</v>
      </c>
      <c r="Z682" s="1764" t="n">
        <v>0</v>
      </c>
      <c r="AA682" s="1764" t="n">
        <v>0</v>
      </c>
      <c r="AB682" s="1764" t="n">
        <v>0</v>
      </c>
      <c r="AC682" s="1764" t="n">
        <v>0</v>
      </c>
      <c r="AD682" s="1764" t="n">
        <v>0</v>
      </c>
      <c r="AE682" s="1764" t="n">
        <v>0</v>
      </c>
      <c r="AF682" s="1764" t="n">
        <v>0</v>
      </c>
      <c r="AG682" s="1764" t="n">
        <v>0</v>
      </c>
      <c r="AH682" s="1764" t="n">
        <v>0</v>
      </c>
      <c r="AI682" s="1764" t="n">
        <v>0</v>
      </c>
      <c r="AJ682" s="1764" t="n">
        <v>0</v>
      </c>
      <c r="AK682" s="1764" t="n">
        <v>0</v>
      </c>
      <c r="AL682" s="1764" t="n">
        <v>0</v>
      </c>
      <c r="AM682" s="1764" t="n">
        <v>0</v>
      </c>
      <c r="AN682" s="649" t="n"/>
      <c r="AO682" s="649" t="n"/>
      <c r="AP682" s="649" t="n"/>
      <c r="AQ682" s="649" t="n"/>
      <c r="AR682" s="649" t="n"/>
      <c r="AS682" s="649" t="n"/>
      <c r="AT682" s="646" t="n"/>
    </row>
    <row r="683" ht="12.75" customHeight="1" s="667">
      <c r="B683" s="635" t="n"/>
      <c r="C683" s="636" t="inlineStr">
        <is>
          <t>61073o</t>
        </is>
      </c>
      <c r="D683" s="637" t="n">
        <v>61073</v>
      </c>
      <c r="E683" s="637">
        <f>IF(D683="","",IFERROR(VLOOKUP(D683,CCN_Library!$A$4:$B$13,2,FALSE),"NOT IN LIBRARY"))</f>
        <v/>
      </c>
      <c r="F683" s="638">
        <f>LEFT(H683,6)</f>
        <v/>
      </c>
      <c r="G683" s="639" t="inlineStr">
        <is>
          <t>E</t>
        </is>
      </c>
      <c r="H683" s="639" t="inlineStr">
        <is>
          <t>M2826200695</t>
        </is>
      </c>
      <c r="I683" s="639" t="inlineStr">
        <is>
          <t>EMERG-TRAUMA NRS</t>
        </is>
      </c>
      <c r="J683" s="639" t="inlineStr">
        <is>
          <t>LT</t>
        </is>
      </c>
      <c r="K683" s="640" t="inlineStr">
        <is>
          <t>2900</t>
        </is>
      </c>
      <c r="L683" s="639" t="inlineStr">
        <is>
          <t>2900</t>
        </is>
      </c>
      <c r="M683" s="639" t="inlineStr">
        <is>
          <t>N</t>
        </is>
      </c>
      <c r="N683" s="639" t="inlineStr">
        <is>
          <t>O</t>
        </is>
      </c>
      <c r="O683" s="639" t="inlineStr">
        <is>
          <t>A</t>
        </is>
      </c>
      <c r="P683" s="639" t="inlineStr">
        <is>
          <t>A</t>
        </is>
      </c>
      <c r="Q683" s="641" t="n"/>
      <c r="R683" s="639" t="inlineStr">
        <is>
          <t>U</t>
        </is>
      </c>
      <c r="S683" s="639" t="inlineStr">
        <is>
          <t>P</t>
        </is>
      </c>
      <c r="T683" s="641" t="n"/>
      <c r="U683" s="1763" t="n">
        <v>0</v>
      </c>
      <c r="V683" s="1763" t="n">
        <v>0</v>
      </c>
      <c r="W683" s="1763" t="n">
        <v>0</v>
      </c>
      <c r="X683" s="1763" t="n">
        <v>0</v>
      </c>
      <c r="Y683" s="1763" t="n">
        <v>0</v>
      </c>
      <c r="Z683" s="1763" t="n">
        <v>1</v>
      </c>
      <c r="AA683" s="1763" t="n">
        <v>0</v>
      </c>
      <c r="AB683" s="1763" t="n">
        <v>0</v>
      </c>
      <c r="AC683" s="1763" t="n">
        <v>0</v>
      </c>
      <c r="AD683" s="1763" t="n">
        <v>0</v>
      </c>
      <c r="AE683" s="1763" t="n">
        <v>0</v>
      </c>
      <c r="AF683" s="1763" t="n">
        <v>0</v>
      </c>
      <c r="AG683" s="1763" t="n">
        <v>0</v>
      </c>
      <c r="AH683" s="1763" t="n">
        <v>0</v>
      </c>
      <c r="AI683" s="1763" t="n">
        <v>0</v>
      </c>
      <c r="AJ683" s="1763" t="n">
        <v>0</v>
      </c>
      <c r="AK683" s="1763" t="n">
        <v>0</v>
      </c>
      <c r="AL683" s="1763" t="n">
        <v>0</v>
      </c>
      <c r="AM683" s="1763" t="n">
        <v>0</v>
      </c>
      <c r="AN683" s="641" t="n"/>
      <c r="AO683" s="641" t="n"/>
      <c r="AP683" s="639" t="inlineStr">
        <is>
          <t>1</t>
        </is>
      </c>
      <c r="AQ683" s="639" t="inlineStr">
        <is>
          <t>A-M510</t>
        </is>
      </c>
      <c r="AR683" s="639" t="inlineStr">
        <is>
          <t>1CU</t>
        </is>
      </c>
      <c r="AS683" s="641" t="n"/>
      <c r="AT683" s="643" t="n"/>
    </row>
    <row r="684" ht="12.75" customHeight="1" s="667">
      <c r="B684" s="635" t="n"/>
      <c r="C684" s="636" t="inlineStr">
        <is>
          <t>61073o</t>
        </is>
      </c>
      <c r="D684" s="637" t="n">
        <v>61073</v>
      </c>
      <c r="E684" s="637">
        <f>IF(D684="","",IFERROR(VLOOKUP(D684,CCN_Library!$A$4:$B$13,2,FALSE),"NOT IN LIBRARY"))</f>
        <v/>
      </c>
      <c r="F684" s="638">
        <f>LEFT(H684,6)</f>
        <v/>
      </c>
      <c r="G684" s="639" t="inlineStr">
        <is>
          <t>E</t>
        </is>
      </c>
      <c r="H684" s="639" t="inlineStr">
        <is>
          <t>M2826200528</t>
        </is>
      </c>
      <c r="I684" s="639" t="inlineStr">
        <is>
          <t>FLD MED TECH</t>
        </is>
      </c>
      <c r="J684" s="639" t="inlineStr">
        <is>
          <t>HM1</t>
        </is>
      </c>
      <c r="K684" s="640" t="inlineStr">
        <is>
          <t>L03A</t>
        </is>
      </c>
      <c r="L684" s="639" t="inlineStr">
        <is>
          <t>L03A</t>
        </is>
      </c>
      <c r="M684" s="639" t="inlineStr">
        <is>
          <t>N</t>
        </is>
      </c>
      <c r="N684" s="639" t="inlineStr">
        <is>
          <t>E</t>
        </is>
      </c>
      <c r="O684" s="639" t="inlineStr">
        <is>
          <t>A</t>
        </is>
      </c>
      <c r="P684" s="639" t="inlineStr">
        <is>
          <t>A</t>
        </is>
      </c>
      <c r="Q684" s="641" t="n"/>
      <c r="R684" s="639" t="inlineStr">
        <is>
          <t>U</t>
        </is>
      </c>
      <c r="S684" s="639" t="inlineStr">
        <is>
          <t>P</t>
        </is>
      </c>
      <c r="T684" s="641" t="n"/>
      <c r="U684" s="1763" t="n">
        <v>0</v>
      </c>
      <c r="V684" s="1763" t="n">
        <v>0</v>
      </c>
      <c r="W684" s="1763" t="n">
        <v>0</v>
      </c>
      <c r="X684" s="1763" t="n">
        <v>0</v>
      </c>
      <c r="Y684" s="1763" t="n">
        <v>0</v>
      </c>
      <c r="Z684" s="1763" t="n">
        <v>0</v>
      </c>
      <c r="AA684" s="1763" t="n">
        <v>1</v>
      </c>
      <c r="AB684" s="1763" t="n">
        <v>0</v>
      </c>
      <c r="AC684" s="1763" t="n">
        <v>0</v>
      </c>
      <c r="AD684" s="1763" t="n">
        <v>0</v>
      </c>
      <c r="AE684" s="1763" t="n">
        <v>0</v>
      </c>
      <c r="AF684" s="1763" t="n">
        <v>0</v>
      </c>
      <c r="AG684" s="1763" t="n">
        <v>0</v>
      </c>
      <c r="AH684" s="1763" t="n">
        <v>0</v>
      </c>
      <c r="AI684" s="1763" t="n">
        <v>0</v>
      </c>
      <c r="AJ684" s="1763" t="n">
        <v>0</v>
      </c>
      <c r="AK684" s="1763" t="n">
        <v>0</v>
      </c>
      <c r="AL684" s="1763" t="n">
        <v>0</v>
      </c>
      <c r="AM684" s="1763" t="n">
        <v>0</v>
      </c>
      <c r="AN684" s="641" t="n"/>
      <c r="AO684" s="641" t="n"/>
      <c r="AP684" s="639" t="inlineStr">
        <is>
          <t>1</t>
        </is>
      </c>
      <c r="AQ684" s="639" t="inlineStr">
        <is>
          <t>A-M510</t>
        </is>
      </c>
      <c r="AR684" s="639" t="inlineStr">
        <is>
          <t>1CU</t>
        </is>
      </c>
      <c r="AS684" s="641" t="n"/>
      <c r="AT684" s="643" t="n"/>
    </row>
    <row r="685" ht="12.75" customHeight="1" s="667">
      <c r="B685" s="644" t="n"/>
      <c r="C685" s="636" t="inlineStr">
        <is>
          <t>61073c</t>
        </is>
      </c>
      <c r="D685" s="645" t="n">
        <v>61073</v>
      </c>
      <c r="E685" s="637">
        <f>IF(D685="","",IFERROR(VLOOKUP(D685,CCN_Library!$A$4:$B$13,2,FALSE),"NOT IN LIBRARY"))</f>
        <v/>
      </c>
      <c r="F685" s="638">
        <f>LEFT(H685,6)</f>
        <v/>
      </c>
      <c r="G685" s="639" t="inlineStr">
        <is>
          <t>E</t>
        </is>
      </c>
      <c r="H685" s="639" t="inlineStr">
        <is>
          <t>M2826200696</t>
        </is>
      </c>
      <c r="I685" s="639" t="inlineStr">
        <is>
          <t>FLD MED TECH</t>
        </is>
      </c>
      <c r="J685" s="639" t="inlineStr">
        <is>
          <t>HM2</t>
        </is>
      </c>
      <c r="K685" s="640" t="inlineStr">
        <is>
          <t>L03A</t>
        </is>
      </c>
      <c r="L685" s="639" t="inlineStr">
        <is>
          <t>L03A</t>
        </is>
      </c>
      <c r="M685" s="639" t="inlineStr">
        <is>
          <t>N</t>
        </is>
      </c>
      <c r="N685" s="639" t="inlineStr">
        <is>
          <t>E</t>
        </is>
      </c>
      <c r="O685" s="639" t="inlineStr">
        <is>
          <t>A</t>
        </is>
      </c>
      <c r="P685" s="639" t="inlineStr">
        <is>
          <t>A</t>
        </is>
      </c>
      <c r="Q685" s="641" t="n"/>
      <c r="R685" s="639" t="inlineStr">
        <is>
          <t>U</t>
        </is>
      </c>
      <c r="S685" s="639" t="inlineStr">
        <is>
          <t>C</t>
        </is>
      </c>
      <c r="T685" s="641" t="n"/>
      <c r="U685" s="1763" t="n">
        <v>0</v>
      </c>
      <c r="V685" s="1763" t="n">
        <v>0</v>
      </c>
      <c r="W685" s="1763" t="n">
        <v>0</v>
      </c>
      <c r="X685" s="1763" t="n">
        <v>0</v>
      </c>
      <c r="Y685" s="1763" t="n">
        <v>0</v>
      </c>
      <c r="Z685" s="1763" t="n">
        <v>0</v>
      </c>
      <c r="AA685" s="1763" t="n">
        <v>1</v>
      </c>
      <c r="AB685" s="1763" t="n">
        <v>0</v>
      </c>
      <c r="AC685" s="1763" t="n">
        <v>0</v>
      </c>
      <c r="AD685" s="1763" t="n">
        <v>0</v>
      </c>
      <c r="AE685" s="1763" t="n">
        <v>0</v>
      </c>
      <c r="AF685" s="1763" t="n">
        <v>0</v>
      </c>
      <c r="AG685" s="1763" t="n">
        <v>0</v>
      </c>
      <c r="AH685" s="1763" t="n">
        <v>0</v>
      </c>
      <c r="AI685" s="1763" t="n">
        <v>0</v>
      </c>
      <c r="AJ685" s="1763" t="n">
        <v>0</v>
      </c>
      <c r="AK685" s="1763" t="n">
        <v>0</v>
      </c>
      <c r="AL685" s="1763" t="n">
        <v>0</v>
      </c>
      <c r="AM685" s="1763" t="n">
        <v>0</v>
      </c>
      <c r="AN685" s="641" t="n"/>
      <c r="AO685" s="641" t="n"/>
      <c r="AP685" s="639" t="inlineStr">
        <is>
          <t>1</t>
        </is>
      </c>
      <c r="AQ685" s="639" t="inlineStr">
        <is>
          <t>A-M510</t>
        </is>
      </c>
      <c r="AR685" s="639" t="inlineStr">
        <is>
          <t>1CU</t>
        </is>
      </c>
      <c r="AS685" s="641" t="n"/>
      <c r="AT685" s="646" t="n"/>
    </row>
    <row r="686" ht="12.75" customHeight="1" s="667">
      <c r="B686" s="635" t="n"/>
      <c r="C686" s="636" t="inlineStr">
        <is>
          <t>61073c</t>
        </is>
      </c>
      <c r="D686" s="637" t="n">
        <v>61073</v>
      </c>
      <c r="E686" s="637">
        <f>IF(D686="","",IFERROR(VLOOKUP(D686,CCN_Library!$A$4:$B$13,2,FALSE),"NOT IN LIBRARY"))</f>
        <v/>
      </c>
      <c r="F686" s="638">
        <f>LEFT(H686,6)</f>
        <v/>
      </c>
      <c r="G686" s="639" t="inlineStr">
        <is>
          <t>E</t>
        </is>
      </c>
      <c r="H686" s="639" t="inlineStr">
        <is>
          <t>M2826200530</t>
        </is>
      </c>
      <c r="I686" s="639" t="inlineStr">
        <is>
          <t>FLD MED TECH</t>
        </is>
      </c>
      <c r="J686" s="639" t="inlineStr">
        <is>
          <t>HM2</t>
        </is>
      </c>
      <c r="K686" s="640" t="inlineStr">
        <is>
          <t>L03A</t>
        </is>
      </c>
      <c r="L686" s="639" t="inlineStr">
        <is>
          <t>L03A</t>
        </is>
      </c>
      <c r="M686" s="639" t="inlineStr">
        <is>
          <t>N</t>
        </is>
      </c>
      <c r="N686" s="639" t="inlineStr">
        <is>
          <t>E</t>
        </is>
      </c>
      <c r="O686" s="639" t="inlineStr">
        <is>
          <t>A</t>
        </is>
      </c>
      <c r="P686" s="639" t="inlineStr">
        <is>
          <t>A</t>
        </is>
      </c>
      <c r="Q686" s="641" t="n"/>
      <c r="R686" s="639" t="inlineStr">
        <is>
          <t>U</t>
        </is>
      </c>
      <c r="S686" s="639" t="inlineStr">
        <is>
          <t>C</t>
        </is>
      </c>
      <c r="T686" s="641" t="n"/>
      <c r="U686" s="1763" t="n">
        <v>0</v>
      </c>
      <c r="V686" s="1763" t="n">
        <v>0</v>
      </c>
      <c r="W686" s="1763" t="n">
        <v>0</v>
      </c>
      <c r="X686" s="1763" t="n">
        <v>0</v>
      </c>
      <c r="Y686" s="1763" t="n">
        <v>0</v>
      </c>
      <c r="Z686" s="1763" t="n">
        <v>0</v>
      </c>
      <c r="AA686" s="1763" t="n">
        <v>1</v>
      </c>
      <c r="AB686" s="1763" t="n">
        <v>0</v>
      </c>
      <c r="AC686" s="1763" t="n">
        <v>0</v>
      </c>
      <c r="AD686" s="1763" t="n">
        <v>0</v>
      </c>
      <c r="AE686" s="1763" t="n">
        <v>0</v>
      </c>
      <c r="AF686" s="1763" t="n">
        <v>0</v>
      </c>
      <c r="AG686" s="1763" t="n">
        <v>0</v>
      </c>
      <c r="AH686" s="1763" t="n">
        <v>0</v>
      </c>
      <c r="AI686" s="1763" t="n">
        <v>0</v>
      </c>
      <c r="AJ686" s="1763" t="n">
        <v>0</v>
      </c>
      <c r="AK686" s="1763" t="n">
        <v>0</v>
      </c>
      <c r="AL686" s="1763" t="n">
        <v>0</v>
      </c>
      <c r="AM686" s="1763" t="n">
        <v>0</v>
      </c>
      <c r="AN686" s="641" t="n"/>
      <c r="AO686" s="641" t="n"/>
      <c r="AP686" s="639" t="inlineStr">
        <is>
          <t>1</t>
        </is>
      </c>
      <c r="AQ686" s="639" t="inlineStr">
        <is>
          <t>A-M510</t>
        </is>
      </c>
      <c r="AR686" s="639" t="inlineStr">
        <is>
          <t>1CU</t>
        </is>
      </c>
      <c r="AS686" s="641" t="n"/>
      <c r="AT686" s="643" t="n"/>
    </row>
    <row r="687" ht="12.75" customHeight="1" s="667">
      <c r="B687" s="635" t="n"/>
      <c r="C687" s="636" t="inlineStr">
        <is>
          <t>61073c</t>
        </is>
      </c>
      <c r="D687" s="637" t="n">
        <v>61073</v>
      </c>
      <c r="E687" s="637">
        <f>IF(D687="","",IFERROR(VLOOKUP(D687,CCN_Library!$A$4:$B$13,2,FALSE),"NOT IN LIBRARY"))</f>
        <v/>
      </c>
      <c r="F687" s="638">
        <f>LEFT(H687,6)</f>
        <v/>
      </c>
      <c r="G687" s="639" t="inlineStr">
        <is>
          <t>E</t>
        </is>
      </c>
      <c r="H687" s="639" t="inlineStr">
        <is>
          <t>M2826200697</t>
        </is>
      </c>
      <c r="I687" s="639" t="inlineStr">
        <is>
          <t>FLD MED TECH</t>
        </is>
      </c>
      <c r="J687" s="639" t="inlineStr">
        <is>
          <t>HM2</t>
        </is>
      </c>
      <c r="K687" s="640" t="inlineStr">
        <is>
          <t>L03A</t>
        </is>
      </c>
      <c r="L687" s="639" t="inlineStr">
        <is>
          <t>L03A</t>
        </is>
      </c>
      <c r="M687" s="639" t="inlineStr">
        <is>
          <t>N</t>
        </is>
      </c>
      <c r="N687" s="639" t="inlineStr">
        <is>
          <t>E</t>
        </is>
      </c>
      <c r="O687" s="639" t="inlineStr">
        <is>
          <t>A</t>
        </is>
      </c>
      <c r="P687" s="639" t="inlineStr">
        <is>
          <t>A</t>
        </is>
      </c>
      <c r="Q687" s="641" t="n"/>
      <c r="R687" s="639" t="inlineStr">
        <is>
          <t>U</t>
        </is>
      </c>
      <c r="S687" s="639" t="inlineStr">
        <is>
          <t>C</t>
        </is>
      </c>
      <c r="T687" s="641" t="n"/>
      <c r="U687" s="1763" t="n">
        <v>0</v>
      </c>
      <c r="V687" s="1763" t="n">
        <v>0</v>
      </c>
      <c r="W687" s="1763" t="n">
        <v>0</v>
      </c>
      <c r="X687" s="1763" t="n">
        <v>0</v>
      </c>
      <c r="Y687" s="1763" t="n">
        <v>0</v>
      </c>
      <c r="Z687" s="1763" t="n">
        <v>0</v>
      </c>
      <c r="AA687" s="1763" t="n">
        <v>1</v>
      </c>
      <c r="AB687" s="1763" t="n">
        <v>0</v>
      </c>
      <c r="AC687" s="1763" t="n">
        <v>0</v>
      </c>
      <c r="AD687" s="1763" t="n">
        <v>0</v>
      </c>
      <c r="AE687" s="1763" t="n">
        <v>0</v>
      </c>
      <c r="AF687" s="1763" t="n">
        <v>0</v>
      </c>
      <c r="AG687" s="1763" t="n">
        <v>0</v>
      </c>
      <c r="AH687" s="1763" t="n">
        <v>0</v>
      </c>
      <c r="AI687" s="1763" t="n">
        <v>0</v>
      </c>
      <c r="AJ687" s="1763" t="n">
        <v>0</v>
      </c>
      <c r="AK687" s="1763" t="n">
        <v>0</v>
      </c>
      <c r="AL687" s="1763" t="n">
        <v>0</v>
      </c>
      <c r="AM687" s="1763" t="n">
        <v>0</v>
      </c>
      <c r="AN687" s="641" t="n"/>
      <c r="AO687" s="641" t="n"/>
      <c r="AP687" s="639" t="inlineStr">
        <is>
          <t>1</t>
        </is>
      </c>
      <c r="AQ687" s="639" t="inlineStr">
        <is>
          <t>A-M510</t>
        </is>
      </c>
      <c r="AR687" s="639" t="inlineStr">
        <is>
          <t>1CU</t>
        </is>
      </c>
      <c r="AS687" s="641" t="n"/>
      <c r="AT687" s="643" t="n"/>
    </row>
    <row r="688" ht="12.75" customHeight="1" s="667">
      <c r="B688" s="635" t="n"/>
      <c r="C688" s="636" t="inlineStr">
        <is>
          <t>61073c</t>
        </is>
      </c>
      <c r="D688" s="637" t="n">
        <v>61073</v>
      </c>
      <c r="E688" s="637">
        <f>IF(D688="","",IFERROR(VLOOKUP(D688,CCN_Library!$A$4:$B$13,2,FALSE),"NOT IN LIBRARY"))</f>
        <v/>
      </c>
      <c r="F688" s="638">
        <f>LEFT(H688,6)</f>
        <v/>
      </c>
      <c r="G688" s="639" t="inlineStr">
        <is>
          <t>E</t>
        </is>
      </c>
      <c r="H688" s="639" t="inlineStr">
        <is>
          <t>M2826200532</t>
        </is>
      </c>
      <c r="I688" s="639" t="inlineStr">
        <is>
          <t>FLD MED TECH</t>
        </is>
      </c>
      <c r="J688" s="639" t="inlineStr">
        <is>
          <t>HM3</t>
        </is>
      </c>
      <c r="K688" s="640" t="inlineStr">
        <is>
          <t>L03A</t>
        </is>
      </c>
      <c r="L688" s="639" t="inlineStr">
        <is>
          <t>L03A</t>
        </is>
      </c>
      <c r="M688" s="639" t="inlineStr">
        <is>
          <t>N</t>
        </is>
      </c>
      <c r="N688" s="639" t="inlineStr">
        <is>
          <t>E</t>
        </is>
      </c>
      <c r="O688" s="639" t="inlineStr">
        <is>
          <t>A</t>
        </is>
      </c>
      <c r="P688" s="639" t="inlineStr">
        <is>
          <t>A</t>
        </is>
      </c>
      <c r="Q688" s="641" t="n"/>
      <c r="R688" s="639" t="inlineStr">
        <is>
          <t>U</t>
        </is>
      </c>
      <c r="S688" s="639" t="inlineStr">
        <is>
          <t>C</t>
        </is>
      </c>
      <c r="T688" s="641" t="n"/>
      <c r="U688" s="1763" t="n">
        <v>0</v>
      </c>
      <c r="V688" s="1763" t="n">
        <v>0</v>
      </c>
      <c r="W688" s="1763" t="n">
        <v>0</v>
      </c>
      <c r="X688" s="1763" t="n">
        <v>0</v>
      </c>
      <c r="Y688" s="1763" t="n">
        <v>0</v>
      </c>
      <c r="Z688" s="1763" t="n">
        <v>0</v>
      </c>
      <c r="AA688" s="1763" t="n">
        <v>1</v>
      </c>
      <c r="AB688" s="1763" t="n">
        <v>0</v>
      </c>
      <c r="AC688" s="1763" t="n">
        <v>0</v>
      </c>
      <c r="AD688" s="1763" t="n">
        <v>0</v>
      </c>
      <c r="AE688" s="1763" t="n">
        <v>0</v>
      </c>
      <c r="AF688" s="1763" t="n">
        <v>0</v>
      </c>
      <c r="AG688" s="1763" t="n">
        <v>0</v>
      </c>
      <c r="AH688" s="1763" t="n">
        <v>0</v>
      </c>
      <c r="AI688" s="1763" t="n">
        <v>0</v>
      </c>
      <c r="AJ688" s="1763" t="n">
        <v>0</v>
      </c>
      <c r="AK688" s="1763" t="n">
        <v>0</v>
      </c>
      <c r="AL688" s="1763" t="n">
        <v>0</v>
      </c>
      <c r="AM688" s="1763" t="n">
        <v>0</v>
      </c>
      <c r="AN688" s="641" t="n"/>
      <c r="AO688" s="641" t="n"/>
      <c r="AP688" s="639" t="inlineStr">
        <is>
          <t>1</t>
        </is>
      </c>
      <c r="AQ688" s="639" t="inlineStr">
        <is>
          <t>A-M510</t>
        </is>
      </c>
      <c r="AR688" s="639" t="inlineStr">
        <is>
          <t>1CU</t>
        </is>
      </c>
      <c r="AS688" s="641" t="n"/>
      <c r="AT688" s="643" t="n"/>
    </row>
    <row r="689" ht="12.75" customHeight="1" s="667">
      <c r="B689" s="635" t="n"/>
      <c r="C689" s="636" t="inlineStr">
        <is>
          <t>61073c</t>
        </is>
      </c>
      <c r="D689" s="637" t="n">
        <v>61073</v>
      </c>
      <c r="E689" s="637">
        <f>IF(D689="","",IFERROR(VLOOKUP(D689,CCN_Library!$A$4:$B$13,2,FALSE),"NOT IN LIBRARY"))</f>
        <v/>
      </c>
      <c r="F689" s="638">
        <f>LEFT(H689,6)</f>
        <v/>
      </c>
      <c r="G689" s="639" t="inlineStr">
        <is>
          <t>E</t>
        </is>
      </c>
      <c r="H689" s="639" t="inlineStr">
        <is>
          <t>M2826200533</t>
        </is>
      </c>
      <c r="I689" s="639" t="inlineStr">
        <is>
          <t>FLD MED TECH</t>
        </is>
      </c>
      <c r="J689" s="639" t="inlineStr">
        <is>
          <t>HM3</t>
        </is>
      </c>
      <c r="K689" s="640" t="inlineStr">
        <is>
          <t>L03A</t>
        </is>
      </c>
      <c r="L689" s="639" t="inlineStr">
        <is>
          <t>L03A</t>
        </is>
      </c>
      <c r="M689" s="639" t="inlineStr">
        <is>
          <t>N</t>
        </is>
      </c>
      <c r="N689" s="639" t="inlineStr">
        <is>
          <t>E</t>
        </is>
      </c>
      <c r="O689" s="639" t="inlineStr">
        <is>
          <t>A</t>
        </is>
      </c>
      <c r="P689" s="639" t="inlineStr">
        <is>
          <t>A</t>
        </is>
      </c>
      <c r="Q689" s="641" t="n"/>
      <c r="R689" s="639" t="inlineStr">
        <is>
          <t>U</t>
        </is>
      </c>
      <c r="S689" s="639" t="inlineStr">
        <is>
          <t>C</t>
        </is>
      </c>
      <c r="T689" s="641" t="n"/>
      <c r="U689" s="1763" t="n">
        <v>0</v>
      </c>
      <c r="V689" s="1763" t="n">
        <v>0</v>
      </c>
      <c r="W689" s="1763" t="n">
        <v>0</v>
      </c>
      <c r="X689" s="1763" t="n">
        <v>0</v>
      </c>
      <c r="Y689" s="1763" t="n">
        <v>0</v>
      </c>
      <c r="Z689" s="1763" t="n">
        <v>0</v>
      </c>
      <c r="AA689" s="1763" t="n">
        <v>1</v>
      </c>
      <c r="AB689" s="1763" t="n">
        <v>0</v>
      </c>
      <c r="AC689" s="1763" t="n">
        <v>0</v>
      </c>
      <c r="AD689" s="1763" t="n">
        <v>0</v>
      </c>
      <c r="AE689" s="1763" t="n">
        <v>0</v>
      </c>
      <c r="AF689" s="1763" t="n">
        <v>0</v>
      </c>
      <c r="AG689" s="1763" t="n">
        <v>0</v>
      </c>
      <c r="AH689" s="1763" t="n">
        <v>0</v>
      </c>
      <c r="AI689" s="1763" t="n">
        <v>0</v>
      </c>
      <c r="AJ689" s="1763" t="n">
        <v>0</v>
      </c>
      <c r="AK689" s="1763" t="n">
        <v>0</v>
      </c>
      <c r="AL689" s="1763" t="n">
        <v>0</v>
      </c>
      <c r="AM689" s="1763" t="n">
        <v>0</v>
      </c>
      <c r="AN689" s="641" t="n"/>
      <c r="AO689" s="641" t="n"/>
      <c r="AP689" s="639" t="inlineStr">
        <is>
          <t>1</t>
        </is>
      </c>
      <c r="AQ689" s="639" t="inlineStr">
        <is>
          <t>A-M510</t>
        </is>
      </c>
      <c r="AR689" s="639" t="inlineStr">
        <is>
          <t>1CU</t>
        </is>
      </c>
      <c r="AS689" s="641" t="n"/>
      <c r="AT689" s="643" t="n"/>
    </row>
    <row r="690" ht="12.75" customHeight="1" s="667">
      <c r="B690" s="644" t="n"/>
      <c r="C690" s="636" t="inlineStr">
        <is>
          <t>61073c</t>
        </is>
      </c>
      <c r="D690" s="645" t="n">
        <v>61073</v>
      </c>
      <c r="E690" s="637">
        <f>IF(D690="","",IFERROR(VLOOKUP(D690,CCN_Library!$A$4:$B$13,2,FALSE),"NOT IN LIBRARY"))</f>
        <v/>
      </c>
      <c r="F690" s="638">
        <f>LEFT(H690,6)</f>
        <v/>
      </c>
      <c r="G690" s="639" t="inlineStr">
        <is>
          <t>E</t>
        </is>
      </c>
      <c r="H690" s="639" t="inlineStr">
        <is>
          <t>M2826200534</t>
        </is>
      </c>
      <c r="I690" s="639" t="inlineStr">
        <is>
          <t>FLD MED TECH</t>
        </is>
      </c>
      <c r="J690" s="639" t="inlineStr">
        <is>
          <t>HM3</t>
        </is>
      </c>
      <c r="K690" s="640" t="inlineStr">
        <is>
          <t>L03A</t>
        </is>
      </c>
      <c r="L690" s="639" t="inlineStr">
        <is>
          <t>L03A</t>
        </is>
      </c>
      <c r="M690" s="639" t="inlineStr">
        <is>
          <t>N</t>
        </is>
      </c>
      <c r="N690" s="639" t="inlineStr">
        <is>
          <t>E</t>
        </is>
      </c>
      <c r="O690" s="639" t="inlineStr">
        <is>
          <t>A</t>
        </is>
      </c>
      <c r="P690" s="639" t="inlineStr">
        <is>
          <t>A</t>
        </is>
      </c>
      <c r="Q690" s="641" t="n"/>
      <c r="R690" s="639" t="inlineStr">
        <is>
          <t>U</t>
        </is>
      </c>
      <c r="S690" s="639" t="inlineStr">
        <is>
          <t>C</t>
        </is>
      </c>
      <c r="T690" s="641" t="n"/>
      <c r="U690" s="1763" t="n">
        <v>0</v>
      </c>
      <c r="V690" s="1763" t="n">
        <v>0</v>
      </c>
      <c r="W690" s="1763" t="n">
        <v>0</v>
      </c>
      <c r="X690" s="1763" t="n">
        <v>0</v>
      </c>
      <c r="Y690" s="1763" t="n">
        <v>0</v>
      </c>
      <c r="Z690" s="1763" t="n">
        <v>0</v>
      </c>
      <c r="AA690" s="1763" t="n">
        <v>1</v>
      </c>
      <c r="AB690" s="1763" t="n">
        <v>0</v>
      </c>
      <c r="AC690" s="1763" t="n">
        <v>0</v>
      </c>
      <c r="AD690" s="1763" t="n">
        <v>0</v>
      </c>
      <c r="AE690" s="1763" t="n">
        <v>0</v>
      </c>
      <c r="AF690" s="1763" t="n">
        <v>0</v>
      </c>
      <c r="AG690" s="1763" t="n">
        <v>0</v>
      </c>
      <c r="AH690" s="1763" t="n">
        <v>0</v>
      </c>
      <c r="AI690" s="1763" t="n">
        <v>0</v>
      </c>
      <c r="AJ690" s="1763" t="n">
        <v>0</v>
      </c>
      <c r="AK690" s="1763" t="n">
        <v>0</v>
      </c>
      <c r="AL690" s="1763" t="n">
        <v>0</v>
      </c>
      <c r="AM690" s="1763" t="n">
        <v>0</v>
      </c>
      <c r="AN690" s="641" t="n"/>
      <c r="AO690" s="641" t="n"/>
      <c r="AP690" s="639" t="inlineStr">
        <is>
          <t>1</t>
        </is>
      </c>
      <c r="AQ690" s="639" t="inlineStr">
        <is>
          <t>A-M510</t>
        </is>
      </c>
      <c r="AR690" s="639" t="inlineStr">
        <is>
          <t>1CU</t>
        </is>
      </c>
      <c r="AS690" s="641" t="n"/>
      <c r="AT690" s="646" t="n"/>
    </row>
    <row r="691" ht="12.75" customHeight="1" s="667">
      <c r="B691" s="644" t="n"/>
      <c r="C691" s="636" t="inlineStr">
        <is>
          <t>61073o</t>
        </is>
      </c>
      <c r="D691" s="645" t="n">
        <v>61073</v>
      </c>
      <c r="E691" s="645" t="n"/>
      <c r="F691" s="647">
        <f>LEFT(H691,6)</f>
        <v/>
      </c>
      <c r="G691" s="648" t="inlineStr">
        <is>
          <t>D</t>
        </is>
      </c>
      <c r="H691" s="648" t="inlineStr">
        <is>
          <t>M2826200469</t>
        </is>
      </c>
      <c r="I691" s="648" t="inlineStr">
        <is>
          <t>ERCS TEAM 3</t>
        </is>
      </c>
      <c r="J691" s="649" t="n"/>
      <c r="K691" s="649" t="n"/>
      <c r="L691" s="649" t="n"/>
      <c r="M691" s="649" t="n"/>
      <c r="N691" s="649" t="n"/>
      <c r="O691" s="649" t="n"/>
      <c r="P691" s="649" t="n"/>
      <c r="Q691" s="649" t="n"/>
      <c r="R691" s="649" t="n"/>
      <c r="S691" s="649" t="n"/>
      <c r="T691" s="649" t="n"/>
      <c r="U691" s="1764" t="n">
        <v>0</v>
      </c>
      <c r="V691" s="1764" t="n">
        <v>0</v>
      </c>
      <c r="W691" s="1764" t="n">
        <v>0</v>
      </c>
      <c r="X691" s="1764" t="n">
        <v>0</v>
      </c>
      <c r="Y691" s="1764" t="n">
        <v>0</v>
      </c>
      <c r="Z691" s="1764" t="n">
        <v>0</v>
      </c>
      <c r="AA691" s="1764" t="n">
        <v>0</v>
      </c>
      <c r="AB691" s="1764" t="n">
        <v>0</v>
      </c>
      <c r="AC691" s="1764" t="n">
        <v>0</v>
      </c>
      <c r="AD691" s="1764" t="n">
        <v>0</v>
      </c>
      <c r="AE691" s="1764" t="n">
        <v>0</v>
      </c>
      <c r="AF691" s="1764" t="n">
        <v>0</v>
      </c>
      <c r="AG691" s="1764" t="n">
        <v>0</v>
      </c>
      <c r="AH691" s="1764" t="n">
        <v>0</v>
      </c>
      <c r="AI691" s="1764" t="n">
        <v>0</v>
      </c>
      <c r="AJ691" s="1764" t="n">
        <v>0</v>
      </c>
      <c r="AK691" s="1764" t="n">
        <v>0</v>
      </c>
      <c r="AL691" s="1764" t="n">
        <v>0</v>
      </c>
      <c r="AM691" s="1764" t="n">
        <v>0</v>
      </c>
      <c r="AN691" s="649" t="n"/>
      <c r="AO691" s="649" t="n"/>
      <c r="AP691" s="649" t="n"/>
      <c r="AQ691" s="649" t="n"/>
      <c r="AR691" s="649" t="n"/>
      <c r="AS691" s="649" t="n"/>
      <c r="AT691" s="646" t="n"/>
    </row>
    <row r="692" ht="12.75" customHeight="1" s="667">
      <c r="B692" s="635" t="n"/>
      <c r="C692" s="636" t="inlineStr">
        <is>
          <t>61073o</t>
        </is>
      </c>
      <c r="D692" s="637" t="n">
        <v>61073</v>
      </c>
      <c r="E692" s="637">
        <f>IF(D692="","",IFERROR(VLOOKUP(D692,CCN_Library!$A$4:$B$13,2,FALSE),"NOT IN LIBRARY"))</f>
        <v/>
      </c>
      <c r="F692" s="638">
        <f>LEFT(H692,6)</f>
        <v/>
      </c>
      <c r="G692" s="639" t="inlineStr">
        <is>
          <t>E</t>
        </is>
      </c>
      <c r="H692" s="639" t="inlineStr">
        <is>
          <t>M2826200698</t>
        </is>
      </c>
      <c r="I692" s="639" t="inlineStr">
        <is>
          <t>CC NRS</t>
        </is>
      </c>
      <c r="J692" s="639" t="inlineStr">
        <is>
          <t>LT</t>
        </is>
      </c>
      <c r="K692" s="640" t="inlineStr">
        <is>
          <t>2900</t>
        </is>
      </c>
      <c r="L692" s="639" t="inlineStr">
        <is>
          <t>2900</t>
        </is>
      </c>
      <c r="M692" s="639" t="inlineStr">
        <is>
          <t>N</t>
        </is>
      </c>
      <c r="N692" s="639" t="inlineStr">
        <is>
          <t>O</t>
        </is>
      </c>
      <c r="O692" s="639" t="inlineStr">
        <is>
          <t>A</t>
        </is>
      </c>
      <c r="P692" s="639" t="inlineStr">
        <is>
          <t>A</t>
        </is>
      </c>
      <c r="Q692" s="641" t="n"/>
      <c r="R692" s="639" t="inlineStr">
        <is>
          <t>U</t>
        </is>
      </c>
      <c r="S692" s="639" t="inlineStr">
        <is>
          <t>P</t>
        </is>
      </c>
      <c r="T692" s="641" t="n"/>
      <c r="U692" s="1763" t="n">
        <v>0</v>
      </c>
      <c r="V692" s="1763" t="n">
        <v>0</v>
      </c>
      <c r="W692" s="1763" t="n">
        <v>0</v>
      </c>
      <c r="X692" s="1763" t="n">
        <v>0</v>
      </c>
      <c r="Y692" s="1763" t="n">
        <v>0</v>
      </c>
      <c r="Z692" s="1763" t="n">
        <v>1</v>
      </c>
      <c r="AA692" s="1763" t="n">
        <v>0</v>
      </c>
      <c r="AB692" s="1763" t="n">
        <v>0</v>
      </c>
      <c r="AC692" s="1763" t="n">
        <v>0</v>
      </c>
      <c r="AD692" s="1763" t="n">
        <v>0</v>
      </c>
      <c r="AE692" s="1763" t="n">
        <v>0</v>
      </c>
      <c r="AF692" s="1763" t="n">
        <v>0</v>
      </c>
      <c r="AG692" s="1763" t="n">
        <v>0</v>
      </c>
      <c r="AH692" s="1763" t="n">
        <v>0</v>
      </c>
      <c r="AI692" s="1763" t="n">
        <v>0</v>
      </c>
      <c r="AJ692" s="1763" t="n">
        <v>0</v>
      </c>
      <c r="AK692" s="1763" t="n">
        <v>0</v>
      </c>
      <c r="AL692" s="1763" t="n">
        <v>0</v>
      </c>
      <c r="AM692" s="1763" t="n">
        <v>0</v>
      </c>
      <c r="AN692" s="641" t="n"/>
      <c r="AO692" s="641" t="n"/>
      <c r="AP692" s="639" t="inlineStr">
        <is>
          <t>1</t>
        </is>
      </c>
      <c r="AQ692" s="639" t="inlineStr">
        <is>
          <t>A-M510</t>
        </is>
      </c>
      <c r="AR692" s="639" t="inlineStr">
        <is>
          <t>1CU</t>
        </is>
      </c>
      <c r="AS692" s="641" t="n"/>
      <c r="AT692" s="643" t="n"/>
    </row>
    <row r="693" ht="12.75" customHeight="1" s="667">
      <c r="B693" s="635" t="n"/>
      <c r="C693" s="636" t="inlineStr">
        <is>
          <t>61073c</t>
        </is>
      </c>
      <c r="D693" s="637" t="n">
        <v>61073</v>
      </c>
      <c r="E693" s="637">
        <f>IF(D693="","",IFERROR(VLOOKUP(D693,CCN_Library!$A$4:$B$13,2,FALSE),"NOT IN LIBRARY"))</f>
        <v/>
      </c>
      <c r="F693" s="638">
        <f>LEFT(H693,6)</f>
        <v/>
      </c>
      <c r="G693" s="639" t="inlineStr">
        <is>
          <t>E</t>
        </is>
      </c>
      <c r="H693" s="639" t="inlineStr">
        <is>
          <t>M2826200699</t>
        </is>
      </c>
      <c r="I693" s="639" t="inlineStr">
        <is>
          <t>SAR TECH</t>
        </is>
      </c>
      <c r="J693" s="639" t="inlineStr">
        <is>
          <t>HM2</t>
        </is>
      </c>
      <c r="K693" s="640" t="inlineStr">
        <is>
          <t>L00A</t>
        </is>
      </c>
      <c r="L693" s="639" t="inlineStr">
        <is>
          <t>L03A</t>
        </is>
      </c>
      <c r="M693" s="639" t="inlineStr">
        <is>
          <t>N</t>
        </is>
      </c>
      <c r="N693" s="639" t="inlineStr">
        <is>
          <t>E</t>
        </is>
      </c>
      <c r="O693" s="639" t="inlineStr">
        <is>
          <t>A</t>
        </is>
      </c>
      <c r="P693" s="639" t="inlineStr">
        <is>
          <t>A</t>
        </is>
      </c>
      <c r="Q693" s="641" t="n"/>
      <c r="R693" s="639" t="inlineStr">
        <is>
          <t>U</t>
        </is>
      </c>
      <c r="S693" s="639" t="inlineStr">
        <is>
          <t>C</t>
        </is>
      </c>
      <c r="T693" s="641" t="n"/>
      <c r="U693" s="1763" t="n">
        <v>0</v>
      </c>
      <c r="V693" s="1763" t="n">
        <v>0</v>
      </c>
      <c r="W693" s="1763" t="n">
        <v>0</v>
      </c>
      <c r="X693" s="1763" t="n">
        <v>0</v>
      </c>
      <c r="Y693" s="1763" t="n">
        <v>0</v>
      </c>
      <c r="Z693" s="1763" t="n">
        <v>0</v>
      </c>
      <c r="AA693" s="1763" t="n">
        <v>1</v>
      </c>
      <c r="AB693" s="1763" t="n">
        <v>0</v>
      </c>
      <c r="AC693" s="1763" t="n">
        <v>0</v>
      </c>
      <c r="AD693" s="1763" t="n">
        <v>0</v>
      </c>
      <c r="AE693" s="1763" t="n">
        <v>0</v>
      </c>
      <c r="AF693" s="1763" t="n">
        <v>0</v>
      </c>
      <c r="AG693" s="1763" t="n">
        <v>0</v>
      </c>
      <c r="AH693" s="1763" t="n">
        <v>0</v>
      </c>
      <c r="AI693" s="1763" t="n">
        <v>0</v>
      </c>
      <c r="AJ693" s="1763" t="n">
        <v>0</v>
      </c>
      <c r="AK693" s="1763" t="n">
        <v>0</v>
      </c>
      <c r="AL693" s="1763" t="n">
        <v>0</v>
      </c>
      <c r="AM693" s="1763" t="n">
        <v>0</v>
      </c>
      <c r="AN693" s="641" t="n"/>
      <c r="AO693" s="641" t="n"/>
      <c r="AP693" s="639" t="inlineStr">
        <is>
          <t>1</t>
        </is>
      </c>
      <c r="AQ693" s="639" t="inlineStr">
        <is>
          <t>A-M510</t>
        </is>
      </c>
      <c r="AR693" s="639" t="inlineStr">
        <is>
          <t>1CU</t>
        </is>
      </c>
      <c r="AS693" s="641" t="n"/>
      <c r="AT693" s="643" t="n"/>
    </row>
    <row r="694" ht="12.75" customHeight="1" s="667">
      <c r="B694" s="644" t="n"/>
      <c r="C694" s="636" t="inlineStr">
        <is>
          <t>61073o</t>
        </is>
      </c>
      <c r="D694" s="645" t="n">
        <v>61073</v>
      </c>
      <c r="E694" s="645" t="n"/>
      <c r="F694" s="647">
        <f>LEFT(H694,6)</f>
        <v/>
      </c>
      <c r="G694" s="648" t="inlineStr">
        <is>
          <t>D</t>
        </is>
      </c>
      <c r="H694" s="648" t="inlineStr">
        <is>
          <t>M2826200611</t>
        </is>
      </c>
      <c r="I694" s="648" t="inlineStr">
        <is>
          <t>RADIOLOGY SECTION 2</t>
        </is>
      </c>
      <c r="J694" s="649" t="n"/>
      <c r="K694" s="649" t="n"/>
      <c r="L694" s="649" t="n"/>
      <c r="M694" s="649" t="n"/>
      <c r="N694" s="649" t="n"/>
      <c r="O694" s="649" t="n"/>
      <c r="P694" s="649" t="n"/>
      <c r="Q694" s="649" t="n"/>
      <c r="R694" s="649" t="n"/>
      <c r="S694" s="649" t="n"/>
      <c r="T694" s="649" t="n"/>
      <c r="U694" s="1764" t="n">
        <v>0</v>
      </c>
      <c r="V694" s="1764" t="n">
        <v>0</v>
      </c>
      <c r="W694" s="1764" t="n">
        <v>0</v>
      </c>
      <c r="X694" s="1764" t="n">
        <v>0</v>
      </c>
      <c r="Y694" s="1764" t="n">
        <v>0</v>
      </c>
      <c r="Z694" s="1764" t="n">
        <v>0</v>
      </c>
      <c r="AA694" s="1764" t="n">
        <v>0</v>
      </c>
      <c r="AB694" s="1764" t="n">
        <v>0</v>
      </c>
      <c r="AC694" s="1764" t="n">
        <v>0</v>
      </c>
      <c r="AD694" s="1764" t="n">
        <v>0</v>
      </c>
      <c r="AE694" s="1764" t="n">
        <v>0</v>
      </c>
      <c r="AF694" s="1764" t="n">
        <v>0</v>
      </c>
      <c r="AG694" s="1764" t="n">
        <v>0</v>
      </c>
      <c r="AH694" s="1764" t="n">
        <v>0</v>
      </c>
      <c r="AI694" s="1764" t="n">
        <v>0</v>
      </c>
      <c r="AJ694" s="1764" t="n">
        <v>0</v>
      </c>
      <c r="AK694" s="1764" t="n">
        <v>0</v>
      </c>
      <c r="AL694" s="1764" t="n">
        <v>0</v>
      </c>
      <c r="AM694" s="1764" t="n">
        <v>0</v>
      </c>
      <c r="AN694" s="649" t="n"/>
      <c r="AO694" s="649" t="n"/>
      <c r="AP694" s="649" t="n"/>
      <c r="AQ694" s="649" t="n"/>
      <c r="AR694" s="649" t="n"/>
      <c r="AS694" s="649" t="n"/>
      <c r="AT694" s="646" t="n"/>
    </row>
    <row r="695" ht="12.75" customHeight="1" s="667">
      <c r="B695" s="644" t="n"/>
      <c r="C695" s="636" t="inlineStr">
        <is>
          <t>61073o</t>
        </is>
      </c>
      <c r="D695" s="645" t="n">
        <v>61073</v>
      </c>
      <c r="E695" s="637">
        <f>IF(D695="","",IFERROR(VLOOKUP(D695,CCN_Library!$A$4:$B$13,2,FALSE),"NOT IN LIBRARY"))</f>
        <v/>
      </c>
      <c r="F695" s="638">
        <f>LEFT(H695,6)</f>
        <v/>
      </c>
      <c r="G695" s="639" t="inlineStr">
        <is>
          <t>E</t>
        </is>
      </c>
      <c r="H695" s="639" t="inlineStr">
        <is>
          <t>M2826200612</t>
        </is>
      </c>
      <c r="I695" s="639" t="inlineStr">
        <is>
          <t>ADV X-RAY</t>
        </is>
      </c>
      <c r="J695" s="639" t="inlineStr">
        <is>
          <t>HM1</t>
        </is>
      </c>
      <c r="K695" s="640" t="inlineStr">
        <is>
          <t>L17A</t>
        </is>
      </c>
      <c r="L695" s="639" t="inlineStr">
        <is>
          <t>L03A</t>
        </is>
      </c>
      <c r="M695" s="639" t="inlineStr">
        <is>
          <t>N</t>
        </is>
      </c>
      <c r="N695" s="639" t="inlineStr">
        <is>
          <t>E</t>
        </is>
      </c>
      <c r="O695" s="639" t="inlineStr">
        <is>
          <t>A</t>
        </is>
      </c>
      <c r="P695" s="639" t="inlineStr">
        <is>
          <t>A</t>
        </is>
      </c>
      <c r="Q695" s="641" t="n"/>
      <c r="R695" s="639" t="inlineStr">
        <is>
          <t>U</t>
        </is>
      </c>
      <c r="S695" s="639" t="inlineStr">
        <is>
          <t>P</t>
        </is>
      </c>
      <c r="T695" s="641" t="n"/>
      <c r="U695" s="1763" t="n">
        <v>0</v>
      </c>
      <c r="V695" s="1763" t="n">
        <v>0</v>
      </c>
      <c r="W695" s="1763" t="n">
        <v>0</v>
      </c>
      <c r="X695" s="1763" t="n">
        <v>0</v>
      </c>
      <c r="Y695" s="1763" t="n">
        <v>0</v>
      </c>
      <c r="Z695" s="1763" t="n">
        <v>0</v>
      </c>
      <c r="AA695" s="1763" t="n">
        <v>1</v>
      </c>
      <c r="AB695" s="1763" t="n">
        <v>0</v>
      </c>
      <c r="AC695" s="1763" t="n">
        <v>0</v>
      </c>
      <c r="AD695" s="1763" t="n">
        <v>0</v>
      </c>
      <c r="AE695" s="1763" t="n">
        <v>0</v>
      </c>
      <c r="AF695" s="1763" t="n">
        <v>0</v>
      </c>
      <c r="AG695" s="1763" t="n">
        <v>0</v>
      </c>
      <c r="AH695" s="1763" t="n">
        <v>0</v>
      </c>
      <c r="AI695" s="1763" t="n">
        <v>0</v>
      </c>
      <c r="AJ695" s="1763" t="n">
        <v>0</v>
      </c>
      <c r="AK695" s="1763" t="n">
        <v>0</v>
      </c>
      <c r="AL695" s="1763" t="n">
        <v>0</v>
      </c>
      <c r="AM695" s="1763" t="n">
        <v>0</v>
      </c>
      <c r="AN695" s="641" t="n"/>
      <c r="AO695" s="641" t="n"/>
      <c r="AP695" s="639" t="inlineStr">
        <is>
          <t>1</t>
        </is>
      </c>
      <c r="AQ695" s="639" t="inlineStr">
        <is>
          <t>A-M510</t>
        </is>
      </c>
      <c r="AR695" s="639" t="inlineStr">
        <is>
          <t>1CU</t>
        </is>
      </c>
      <c r="AS695" s="641" t="n"/>
      <c r="AT695" s="646" t="n"/>
    </row>
    <row r="696" ht="12.75" customHeight="1" s="667">
      <c r="B696" s="635" t="n"/>
      <c r="C696" s="636" t="inlineStr">
        <is>
          <t>61073c</t>
        </is>
      </c>
      <c r="D696" s="637" t="n">
        <v>61073</v>
      </c>
      <c r="E696" s="637">
        <f>IF(D696="","",IFERROR(VLOOKUP(D696,CCN_Library!$A$4:$B$13,2,FALSE),"NOT IN LIBRARY"))</f>
        <v/>
      </c>
      <c r="F696" s="638">
        <f>LEFT(H696,6)</f>
        <v/>
      </c>
      <c r="G696" s="639" t="inlineStr">
        <is>
          <t>E</t>
        </is>
      </c>
      <c r="H696" s="639" t="inlineStr">
        <is>
          <t>M2826200613</t>
        </is>
      </c>
      <c r="I696" s="639" t="inlineStr">
        <is>
          <t>ADV X-RAY</t>
        </is>
      </c>
      <c r="J696" s="639" t="inlineStr">
        <is>
          <t>HM2</t>
        </is>
      </c>
      <c r="K696" s="640" t="inlineStr">
        <is>
          <t>L17A</t>
        </is>
      </c>
      <c r="L696" s="639" t="inlineStr">
        <is>
          <t>L03A</t>
        </is>
      </c>
      <c r="M696" s="639" t="inlineStr">
        <is>
          <t>N</t>
        </is>
      </c>
      <c r="N696" s="639" t="inlineStr">
        <is>
          <t>E</t>
        </is>
      </c>
      <c r="O696" s="639" t="inlineStr">
        <is>
          <t>A</t>
        </is>
      </c>
      <c r="P696" s="639" t="inlineStr">
        <is>
          <t>A</t>
        </is>
      </c>
      <c r="Q696" s="641" t="n"/>
      <c r="R696" s="639" t="inlineStr">
        <is>
          <t>U</t>
        </is>
      </c>
      <c r="S696" s="639" t="inlineStr">
        <is>
          <t>C</t>
        </is>
      </c>
      <c r="T696" s="641" t="n"/>
      <c r="U696" s="1763" t="n">
        <v>0</v>
      </c>
      <c r="V696" s="1763" t="n">
        <v>0</v>
      </c>
      <c r="W696" s="1763" t="n">
        <v>0</v>
      </c>
      <c r="X696" s="1763" t="n">
        <v>0</v>
      </c>
      <c r="Y696" s="1763" t="n">
        <v>0</v>
      </c>
      <c r="Z696" s="1763" t="n">
        <v>0</v>
      </c>
      <c r="AA696" s="1763" t="n">
        <v>1</v>
      </c>
      <c r="AB696" s="1763" t="n">
        <v>0</v>
      </c>
      <c r="AC696" s="1763" t="n">
        <v>0</v>
      </c>
      <c r="AD696" s="1763" t="n">
        <v>0</v>
      </c>
      <c r="AE696" s="1763" t="n">
        <v>0</v>
      </c>
      <c r="AF696" s="1763" t="n">
        <v>0</v>
      </c>
      <c r="AG696" s="1763" t="n">
        <v>0</v>
      </c>
      <c r="AH696" s="1763" t="n">
        <v>0</v>
      </c>
      <c r="AI696" s="1763" t="n">
        <v>0</v>
      </c>
      <c r="AJ696" s="1763" t="n">
        <v>0</v>
      </c>
      <c r="AK696" s="1763" t="n">
        <v>0</v>
      </c>
      <c r="AL696" s="1763" t="n">
        <v>0</v>
      </c>
      <c r="AM696" s="1763" t="n">
        <v>0</v>
      </c>
      <c r="AN696" s="641" t="n"/>
      <c r="AO696" s="641" t="n"/>
      <c r="AP696" s="639" t="inlineStr">
        <is>
          <t>1</t>
        </is>
      </c>
      <c r="AQ696" s="639" t="inlineStr">
        <is>
          <t>A-M510</t>
        </is>
      </c>
      <c r="AR696" s="639" t="inlineStr">
        <is>
          <t>1CU</t>
        </is>
      </c>
      <c r="AS696" s="641" t="n"/>
      <c r="AT696" s="643" t="n"/>
    </row>
    <row r="697" ht="12.75" customHeight="1" s="667">
      <c r="B697" s="635" t="n"/>
      <c r="C697" s="636" t="inlineStr">
        <is>
          <t>61073c</t>
        </is>
      </c>
      <c r="D697" s="637" t="n">
        <v>61073</v>
      </c>
      <c r="E697" s="637">
        <f>IF(D697="","",IFERROR(VLOOKUP(D697,CCN_Library!$A$4:$B$13,2,FALSE),"NOT IN LIBRARY"))</f>
        <v/>
      </c>
      <c r="F697" s="638">
        <f>LEFT(H697,6)</f>
        <v/>
      </c>
      <c r="G697" s="639" t="inlineStr">
        <is>
          <t>E</t>
        </is>
      </c>
      <c r="H697" s="639" t="inlineStr">
        <is>
          <t>M2826200700</t>
        </is>
      </c>
      <c r="I697" s="639" t="inlineStr">
        <is>
          <t>ADV X-RAY</t>
        </is>
      </c>
      <c r="J697" s="639" t="inlineStr">
        <is>
          <t>HM2</t>
        </is>
      </c>
      <c r="K697" s="640" t="inlineStr">
        <is>
          <t>L17A</t>
        </is>
      </c>
      <c r="L697" s="639" t="inlineStr">
        <is>
          <t>L03A</t>
        </is>
      </c>
      <c r="M697" s="639" t="inlineStr">
        <is>
          <t>N</t>
        </is>
      </c>
      <c r="N697" s="639" t="inlineStr">
        <is>
          <t>E</t>
        </is>
      </c>
      <c r="O697" s="639" t="inlineStr">
        <is>
          <t>A</t>
        </is>
      </c>
      <c r="P697" s="639" t="inlineStr">
        <is>
          <t>A</t>
        </is>
      </c>
      <c r="Q697" s="641" t="n"/>
      <c r="R697" s="639" t="inlineStr">
        <is>
          <t>U</t>
        </is>
      </c>
      <c r="S697" s="639" t="inlineStr">
        <is>
          <t>C</t>
        </is>
      </c>
      <c r="T697" s="641" t="n"/>
      <c r="U697" s="1763" t="n">
        <v>0</v>
      </c>
      <c r="V697" s="1763" t="n">
        <v>0</v>
      </c>
      <c r="W697" s="1763" t="n">
        <v>0</v>
      </c>
      <c r="X697" s="1763" t="n">
        <v>0</v>
      </c>
      <c r="Y697" s="1763" t="n">
        <v>0</v>
      </c>
      <c r="Z697" s="1763" t="n">
        <v>0</v>
      </c>
      <c r="AA697" s="1763" t="n">
        <v>1</v>
      </c>
      <c r="AB697" s="1763" t="n">
        <v>0</v>
      </c>
      <c r="AC697" s="1763" t="n">
        <v>0</v>
      </c>
      <c r="AD697" s="1763" t="n">
        <v>0</v>
      </c>
      <c r="AE697" s="1763" t="n">
        <v>0</v>
      </c>
      <c r="AF697" s="1763" t="n">
        <v>0</v>
      </c>
      <c r="AG697" s="1763" t="n">
        <v>0</v>
      </c>
      <c r="AH697" s="1763" t="n">
        <v>0</v>
      </c>
      <c r="AI697" s="1763" t="n">
        <v>0</v>
      </c>
      <c r="AJ697" s="1763" t="n">
        <v>0</v>
      </c>
      <c r="AK697" s="1763" t="n">
        <v>0</v>
      </c>
      <c r="AL697" s="1763" t="n">
        <v>0</v>
      </c>
      <c r="AM697" s="1763" t="n">
        <v>0</v>
      </c>
      <c r="AN697" s="641" t="n"/>
      <c r="AO697" s="641" t="n"/>
      <c r="AP697" s="639" t="inlineStr">
        <is>
          <t>1</t>
        </is>
      </c>
      <c r="AQ697" s="639" t="inlineStr">
        <is>
          <t>A-M510</t>
        </is>
      </c>
      <c r="AR697" s="639" t="inlineStr">
        <is>
          <t>1CU</t>
        </is>
      </c>
      <c r="AS697" s="641" t="n"/>
      <c r="AT697" s="643" t="n"/>
    </row>
    <row r="698" ht="12.75" customHeight="1" s="667">
      <c r="B698" s="644" t="n"/>
      <c r="C698" s="636" t="inlineStr">
        <is>
          <t>61073o</t>
        </is>
      </c>
      <c r="D698" s="645" t="n">
        <v>61073</v>
      </c>
      <c r="E698" s="645" t="n"/>
      <c r="F698" s="647">
        <f>LEFT(H698,6)</f>
        <v/>
      </c>
      <c r="G698" s="648" t="inlineStr">
        <is>
          <t>D</t>
        </is>
      </c>
      <c r="H698" s="648" t="inlineStr">
        <is>
          <t>M2826200643</t>
        </is>
      </c>
      <c r="I698" s="648" t="inlineStr">
        <is>
          <t>LABORATORY SECTION 3</t>
        </is>
      </c>
      <c r="J698" s="649" t="n"/>
      <c r="K698" s="649" t="n"/>
      <c r="L698" s="649" t="n"/>
      <c r="M698" s="649" t="n"/>
      <c r="N698" s="649" t="n"/>
      <c r="O698" s="649" t="n"/>
      <c r="P698" s="649" t="n"/>
      <c r="Q698" s="649" t="n"/>
      <c r="R698" s="649" t="n"/>
      <c r="S698" s="649" t="n"/>
      <c r="T698" s="649" t="n"/>
      <c r="U698" s="1764" t="n">
        <v>0</v>
      </c>
      <c r="V698" s="1764" t="n">
        <v>0</v>
      </c>
      <c r="W698" s="1764" t="n">
        <v>0</v>
      </c>
      <c r="X698" s="1764" t="n">
        <v>0</v>
      </c>
      <c r="Y698" s="1764" t="n">
        <v>0</v>
      </c>
      <c r="Z698" s="1764" t="n">
        <v>0</v>
      </c>
      <c r="AA698" s="1764" t="n">
        <v>0</v>
      </c>
      <c r="AB698" s="1764" t="n">
        <v>0</v>
      </c>
      <c r="AC698" s="1764" t="n">
        <v>0</v>
      </c>
      <c r="AD698" s="1764" t="n">
        <v>0</v>
      </c>
      <c r="AE698" s="1764" t="n">
        <v>0</v>
      </c>
      <c r="AF698" s="1764" t="n">
        <v>0</v>
      </c>
      <c r="AG698" s="1764" t="n">
        <v>0</v>
      </c>
      <c r="AH698" s="1764" t="n">
        <v>0</v>
      </c>
      <c r="AI698" s="1764" t="n">
        <v>0</v>
      </c>
      <c r="AJ698" s="1764" t="n">
        <v>0</v>
      </c>
      <c r="AK698" s="1764" t="n">
        <v>0</v>
      </c>
      <c r="AL698" s="1764" t="n">
        <v>0</v>
      </c>
      <c r="AM698" s="1764" t="n">
        <v>0</v>
      </c>
      <c r="AN698" s="649" t="n"/>
      <c r="AO698" s="649" t="n"/>
      <c r="AP698" s="649" t="n"/>
      <c r="AQ698" s="649" t="n"/>
      <c r="AR698" s="649" t="n"/>
      <c r="AS698" s="649" t="n"/>
      <c r="AT698" s="646" t="n"/>
    </row>
    <row r="699" ht="12.75" customHeight="1" s="667">
      <c r="B699" s="644" t="n"/>
      <c r="C699" s="636" t="inlineStr">
        <is>
          <t>61073o</t>
        </is>
      </c>
      <c r="D699" s="645" t="n">
        <v>61073</v>
      </c>
      <c r="E699" s="637">
        <f>IF(D699="","",IFERROR(VLOOKUP(D699,CCN_Library!$A$4:$B$13,2,FALSE),"NOT IN LIBRARY"))</f>
        <v/>
      </c>
      <c r="F699" s="638">
        <f>LEFT(H699,6)</f>
        <v/>
      </c>
      <c r="G699" s="639" t="inlineStr">
        <is>
          <t>E</t>
        </is>
      </c>
      <c r="H699" s="639" t="inlineStr">
        <is>
          <t>M2826200644</t>
        </is>
      </c>
      <c r="I699" s="639" t="inlineStr">
        <is>
          <t>MED LAB TECH</t>
        </is>
      </c>
      <c r="J699" s="639" t="inlineStr">
        <is>
          <t>HM1</t>
        </is>
      </c>
      <c r="K699" s="640" t="inlineStr">
        <is>
          <t>L31A</t>
        </is>
      </c>
      <c r="L699" s="639" t="inlineStr">
        <is>
          <t>L03A</t>
        </is>
      </c>
      <c r="M699" s="639" t="inlineStr">
        <is>
          <t>N</t>
        </is>
      </c>
      <c r="N699" s="639" t="inlineStr">
        <is>
          <t>E</t>
        </is>
      </c>
      <c r="O699" s="639" t="inlineStr">
        <is>
          <t>A</t>
        </is>
      </c>
      <c r="P699" s="639" t="inlineStr">
        <is>
          <t>A</t>
        </is>
      </c>
      <c r="Q699" s="641" t="n"/>
      <c r="R699" s="639" t="inlineStr">
        <is>
          <t>U</t>
        </is>
      </c>
      <c r="S699" s="639" t="inlineStr">
        <is>
          <t>P</t>
        </is>
      </c>
      <c r="T699" s="641" t="n"/>
      <c r="U699" s="1763" t="n">
        <v>0</v>
      </c>
      <c r="V699" s="1763" t="n">
        <v>0</v>
      </c>
      <c r="W699" s="1763" t="n">
        <v>0</v>
      </c>
      <c r="X699" s="1763" t="n">
        <v>0</v>
      </c>
      <c r="Y699" s="1763" t="n">
        <v>0</v>
      </c>
      <c r="Z699" s="1763" t="n">
        <v>0</v>
      </c>
      <c r="AA699" s="1763" t="n">
        <v>1</v>
      </c>
      <c r="AB699" s="1763" t="n">
        <v>0</v>
      </c>
      <c r="AC699" s="1763" t="n">
        <v>0</v>
      </c>
      <c r="AD699" s="1763" t="n">
        <v>0</v>
      </c>
      <c r="AE699" s="1763" t="n">
        <v>0</v>
      </c>
      <c r="AF699" s="1763" t="n">
        <v>0</v>
      </c>
      <c r="AG699" s="1763" t="n">
        <v>0</v>
      </c>
      <c r="AH699" s="1763" t="n">
        <v>0</v>
      </c>
      <c r="AI699" s="1763" t="n">
        <v>0</v>
      </c>
      <c r="AJ699" s="1763" t="n">
        <v>0</v>
      </c>
      <c r="AK699" s="1763" t="n">
        <v>0</v>
      </c>
      <c r="AL699" s="1763" t="n">
        <v>0</v>
      </c>
      <c r="AM699" s="1763" t="n">
        <v>0</v>
      </c>
      <c r="AN699" s="641" t="n"/>
      <c r="AO699" s="641" t="n"/>
      <c r="AP699" s="639" t="inlineStr">
        <is>
          <t>1</t>
        </is>
      </c>
      <c r="AQ699" s="639" t="inlineStr">
        <is>
          <t>A-M510</t>
        </is>
      </c>
      <c r="AR699" s="639" t="inlineStr">
        <is>
          <t>1CU</t>
        </is>
      </c>
      <c r="AS699" s="641" t="n"/>
      <c r="AT699" s="646" t="n"/>
    </row>
    <row r="700" ht="12.75" customHeight="1" s="667">
      <c r="B700" s="635" t="n"/>
      <c r="C700" s="636" t="inlineStr">
        <is>
          <t>61073c</t>
        </is>
      </c>
      <c r="D700" s="637" t="n">
        <v>61073</v>
      </c>
      <c r="E700" s="637">
        <f>IF(D700="","",IFERROR(VLOOKUP(D700,CCN_Library!$A$4:$B$13,2,FALSE),"NOT IN LIBRARY"))</f>
        <v/>
      </c>
      <c r="F700" s="638">
        <f>LEFT(H700,6)</f>
        <v/>
      </c>
      <c r="G700" s="639" t="inlineStr">
        <is>
          <t>E</t>
        </is>
      </c>
      <c r="H700" s="639" t="inlineStr">
        <is>
          <t>M2826200645</t>
        </is>
      </c>
      <c r="I700" s="639" t="inlineStr">
        <is>
          <t>MED LAB TECH</t>
        </is>
      </c>
      <c r="J700" s="639" t="inlineStr">
        <is>
          <t>HM2</t>
        </is>
      </c>
      <c r="K700" s="640" t="inlineStr">
        <is>
          <t>L31A</t>
        </is>
      </c>
      <c r="L700" s="639" t="inlineStr">
        <is>
          <t>L03A</t>
        </is>
      </c>
      <c r="M700" s="639" t="inlineStr">
        <is>
          <t>N</t>
        </is>
      </c>
      <c r="N700" s="639" t="inlineStr">
        <is>
          <t>E</t>
        </is>
      </c>
      <c r="O700" s="639" t="inlineStr">
        <is>
          <t>A</t>
        </is>
      </c>
      <c r="P700" s="639" t="inlineStr">
        <is>
          <t>A</t>
        </is>
      </c>
      <c r="Q700" s="641" t="n"/>
      <c r="R700" s="639" t="inlineStr">
        <is>
          <t>U</t>
        </is>
      </c>
      <c r="S700" s="639" t="inlineStr">
        <is>
          <t>C</t>
        </is>
      </c>
      <c r="T700" s="641" t="n"/>
      <c r="U700" s="1763" t="n">
        <v>0</v>
      </c>
      <c r="V700" s="1763" t="n">
        <v>0</v>
      </c>
      <c r="W700" s="1763" t="n">
        <v>0</v>
      </c>
      <c r="X700" s="1763" t="n">
        <v>0</v>
      </c>
      <c r="Y700" s="1763" t="n">
        <v>0</v>
      </c>
      <c r="Z700" s="1763" t="n">
        <v>0</v>
      </c>
      <c r="AA700" s="1763" t="n">
        <v>1</v>
      </c>
      <c r="AB700" s="1763" t="n">
        <v>0</v>
      </c>
      <c r="AC700" s="1763" t="n">
        <v>0</v>
      </c>
      <c r="AD700" s="1763" t="n">
        <v>0</v>
      </c>
      <c r="AE700" s="1763" t="n">
        <v>0</v>
      </c>
      <c r="AF700" s="1763" t="n">
        <v>0</v>
      </c>
      <c r="AG700" s="1763" t="n">
        <v>0</v>
      </c>
      <c r="AH700" s="1763" t="n">
        <v>0</v>
      </c>
      <c r="AI700" s="1763" t="n">
        <v>0</v>
      </c>
      <c r="AJ700" s="1763" t="n">
        <v>0</v>
      </c>
      <c r="AK700" s="1763" t="n">
        <v>0</v>
      </c>
      <c r="AL700" s="1763" t="n">
        <v>0</v>
      </c>
      <c r="AM700" s="1763" t="n">
        <v>0</v>
      </c>
      <c r="AN700" s="641" t="n"/>
      <c r="AO700" s="641" t="n"/>
      <c r="AP700" s="639" t="inlineStr">
        <is>
          <t>1</t>
        </is>
      </c>
      <c r="AQ700" s="639" t="inlineStr">
        <is>
          <t>A-M510</t>
        </is>
      </c>
      <c r="AR700" s="639" t="inlineStr">
        <is>
          <t>1CU</t>
        </is>
      </c>
      <c r="AS700" s="641" t="n"/>
      <c r="AT700" s="643" t="n"/>
    </row>
    <row r="701" ht="12.75" customHeight="1" s="667">
      <c r="B701" s="635" t="n"/>
      <c r="C701" s="636" t="inlineStr">
        <is>
          <t>61073c</t>
        </is>
      </c>
      <c r="D701" s="637" t="n">
        <v>61073</v>
      </c>
      <c r="E701" s="637">
        <f>IF(D701="","",IFERROR(VLOOKUP(D701,CCN_Library!$A$4:$B$13,2,FALSE),"NOT IN LIBRARY"))</f>
        <v/>
      </c>
      <c r="F701" s="638">
        <f>LEFT(H701,6)</f>
        <v/>
      </c>
      <c r="G701" s="639" t="inlineStr">
        <is>
          <t>E</t>
        </is>
      </c>
      <c r="H701" s="639" t="inlineStr">
        <is>
          <t>M2826200646</t>
        </is>
      </c>
      <c r="I701" s="639" t="inlineStr">
        <is>
          <t>MED LAB TECH</t>
        </is>
      </c>
      <c r="J701" s="639" t="inlineStr">
        <is>
          <t>HM3</t>
        </is>
      </c>
      <c r="K701" s="640" t="inlineStr">
        <is>
          <t>L31A</t>
        </is>
      </c>
      <c r="L701" s="639" t="inlineStr">
        <is>
          <t>L03A</t>
        </is>
      </c>
      <c r="M701" s="639" t="inlineStr">
        <is>
          <t>N</t>
        </is>
      </c>
      <c r="N701" s="639" t="inlineStr">
        <is>
          <t>E</t>
        </is>
      </c>
      <c r="O701" s="639" t="inlineStr">
        <is>
          <t>A</t>
        </is>
      </c>
      <c r="P701" s="639" t="inlineStr">
        <is>
          <t>A</t>
        </is>
      </c>
      <c r="Q701" s="641" t="n"/>
      <c r="R701" s="639" t="inlineStr">
        <is>
          <t>U</t>
        </is>
      </c>
      <c r="S701" s="639" t="inlineStr">
        <is>
          <t>C</t>
        </is>
      </c>
      <c r="T701" s="641" t="n"/>
      <c r="U701" s="1763" t="n">
        <v>0</v>
      </c>
      <c r="V701" s="1763" t="n">
        <v>0</v>
      </c>
      <c r="W701" s="1763" t="n">
        <v>0</v>
      </c>
      <c r="X701" s="1763" t="n">
        <v>0</v>
      </c>
      <c r="Y701" s="1763" t="n">
        <v>0</v>
      </c>
      <c r="Z701" s="1763" t="n">
        <v>0</v>
      </c>
      <c r="AA701" s="1763" t="n">
        <v>1</v>
      </c>
      <c r="AB701" s="1763" t="n">
        <v>0</v>
      </c>
      <c r="AC701" s="1763" t="n">
        <v>0</v>
      </c>
      <c r="AD701" s="1763" t="n">
        <v>0</v>
      </c>
      <c r="AE701" s="1763" t="n">
        <v>0</v>
      </c>
      <c r="AF701" s="1763" t="n">
        <v>0</v>
      </c>
      <c r="AG701" s="1763" t="n">
        <v>0</v>
      </c>
      <c r="AH701" s="1763" t="n">
        <v>0</v>
      </c>
      <c r="AI701" s="1763" t="n">
        <v>0</v>
      </c>
      <c r="AJ701" s="1763" t="n">
        <v>0</v>
      </c>
      <c r="AK701" s="1763" t="n">
        <v>0</v>
      </c>
      <c r="AL701" s="1763" t="n">
        <v>0</v>
      </c>
      <c r="AM701" s="1763" t="n">
        <v>0</v>
      </c>
      <c r="AN701" s="641" t="n"/>
      <c r="AO701" s="641" t="n"/>
      <c r="AP701" s="639" t="inlineStr">
        <is>
          <t>1</t>
        </is>
      </c>
      <c r="AQ701" s="639" t="inlineStr">
        <is>
          <t>A-M510</t>
        </is>
      </c>
      <c r="AR701" s="639" t="inlineStr">
        <is>
          <t>1CU</t>
        </is>
      </c>
      <c r="AS701" s="641" t="n"/>
      <c r="AT701" s="643" t="n"/>
    </row>
    <row r="702" ht="12.75" customHeight="1" s="667">
      <c r="B702" s="644" t="n"/>
      <c r="C702" s="636" t="inlineStr">
        <is>
          <t>61073o</t>
        </is>
      </c>
      <c r="D702" s="645" t="n">
        <v>61073</v>
      </c>
      <c r="E702" s="645" t="n"/>
      <c r="F702" s="647">
        <f>LEFT(H702,6)</f>
        <v/>
      </c>
      <c r="G702" s="648" t="inlineStr">
        <is>
          <t>C</t>
        </is>
      </c>
      <c r="H702" s="648" t="inlineStr">
        <is>
          <t>M2826200631</t>
        </is>
      </c>
      <c r="I702" s="648" t="inlineStr">
        <is>
          <t>HOLDING WARD SECTION 3</t>
        </is>
      </c>
      <c r="J702" s="649" t="n"/>
      <c r="K702" s="649" t="n"/>
      <c r="L702" s="649" t="n"/>
      <c r="M702" s="649" t="n"/>
      <c r="N702" s="649" t="n"/>
      <c r="O702" s="649" t="n"/>
      <c r="P702" s="649" t="n"/>
      <c r="Q702" s="649" t="n"/>
      <c r="R702" s="649" t="n"/>
      <c r="S702" s="649" t="n"/>
      <c r="T702" s="649" t="n"/>
      <c r="U702" s="1764" t="n">
        <v>0</v>
      </c>
      <c r="V702" s="1764" t="n">
        <v>0</v>
      </c>
      <c r="W702" s="1764" t="n">
        <v>0</v>
      </c>
      <c r="X702" s="1764" t="n">
        <v>0</v>
      </c>
      <c r="Y702" s="1764" t="n">
        <v>0</v>
      </c>
      <c r="Z702" s="1764" t="n">
        <v>0</v>
      </c>
      <c r="AA702" s="1764" t="n">
        <v>0</v>
      </c>
      <c r="AB702" s="1764" t="n">
        <v>0</v>
      </c>
      <c r="AC702" s="1764" t="n">
        <v>0</v>
      </c>
      <c r="AD702" s="1764" t="n">
        <v>0</v>
      </c>
      <c r="AE702" s="1764" t="n">
        <v>0</v>
      </c>
      <c r="AF702" s="1764" t="n">
        <v>0</v>
      </c>
      <c r="AG702" s="1764" t="n">
        <v>0</v>
      </c>
      <c r="AH702" s="1764" t="n">
        <v>0</v>
      </c>
      <c r="AI702" s="1764" t="n">
        <v>0</v>
      </c>
      <c r="AJ702" s="1764" t="n">
        <v>0</v>
      </c>
      <c r="AK702" s="1764" t="n">
        <v>0</v>
      </c>
      <c r="AL702" s="1764" t="n">
        <v>0</v>
      </c>
      <c r="AM702" s="1764" t="n">
        <v>0</v>
      </c>
      <c r="AN702" s="649" t="n"/>
      <c r="AO702" s="649" t="n"/>
      <c r="AP702" s="649" t="n"/>
      <c r="AQ702" s="649" t="n"/>
      <c r="AR702" s="649" t="n"/>
      <c r="AS702" s="649" t="n"/>
      <c r="AT702" s="646" t="n"/>
    </row>
    <row r="703" ht="12.75" customHeight="1" s="667">
      <c r="B703" s="635" t="n"/>
      <c r="C703" s="636" t="inlineStr">
        <is>
          <t>61073o</t>
        </is>
      </c>
      <c r="D703" s="637" t="n">
        <v>61073</v>
      </c>
      <c r="E703" s="637">
        <f>IF(D703="","",IFERROR(VLOOKUP(D703,CCN_Library!$A$4:$B$13,2,FALSE),"NOT IN LIBRARY"))</f>
        <v/>
      </c>
      <c r="F703" s="638">
        <f>LEFT(H703,6)</f>
        <v/>
      </c>
      <c r="G703" s="639" t="inlineStr">
        <is>
          <t>E</t>
        </is>
      </c>
      <c r="H703" s="639" t="inlineStr">
        <is>
          <t>M2826200632</t>
        </is>
      </c>
      <c r="I703" s="639" t="inlineStr">
        <is>
          <t>FAM PHYS</t>
        </is>
      </c>
      <c r="J703" s="639" t="inlineStr">
        <is>
          <t>LCDR</t>
        </is>
      </c>
      <c r="K703" s="640" t="inlineStr">
        <is>
          <t>2100</t>
        </is>
      </c>
      <c r="L703" s="639" t="inlineStr">
        <is>
          <t>2100</t>
        </is>
      </c>
      <c r="M703" s="639" t="inlineStr">
        <is>
          <t>N</t>
        </is>
      </c>
      <c r="N703" s="639" t="inlineStr">
        <is>
          <t>O</t>
        </is>
      </c>
      <c r="O703" s="639" t="inlineStr">
        <is>
          <t>A</t>
        </is>
      </c>
      <c r="P703" s="639" t="inlineStr">
        <is>
          <t>A</t>
        </is>
      </c>
      <c r="Q703" s="641" t="n"/>
      <c r="R703" s="639" t="inlineStr">
        <is>
          <t>U</t>
        </is>
      </c>
      <c r="S703" s="639" t="inlineStr">
        <is>
          <t>P</t>
        </is>
      </c>
      <c r="T703" s="641" t="n"/>
      <c r="U703" s="1763" t="n">
        <v>0</v>
      </c>
      <c r="V703" s="1763" t="n">
        <v>0</v>
      </c>
      <c r="W703" s="1763" t="n">
        <v>0</v>
      </c>
      <c r="X703" s="1763" t="n">
        <v>0</v>
      </c>
      <c r="Y703" s="1763" t="n">
        <v>0</v>
      </c>
      <c r="Z703" s="1763" t="n">
        <v>1</v>
      </c>
      <c r="AA703" s="1763" t="n">
        <v>0</v>
      </c>
      <c r="AB703" s="1763" t="n">
        <v>0</v>
      </c>
      <c r="AC703" s="1763" t="n">
        <v>0</v>
      </c>
      <c r="AD703" s="1763" t="n">
        <v>0</v>
      </c>
      <c r="AE703" s="1763" t="n">
        <v>0</v>
      </c>
      <c r="AF703" s="1763" t="n">
        <v>0</v>
      </c>
      <c r="AG703" s="1763" t="n">
        <v>0</v>
      </c>
      <c r="AH703" s="1763" t="n">
        <v>0</v>
      </c>
      <c r="AI703" s="1763" t="n">
        <v>0</v>
      </c>
      <c r="AJ703" s="1763" t="n">
        <v>0</v>
      </c>
      <c r="AK703" s="1763" t="n">
        <v>0</v>
      </c>
      <c r="AL703" s="1763" t="n">
        <v>0</v>
      </c>
      <c r="AM703" s="1763" t="n">
        <v>0</v>
      </c>
      <c r="AN703" s="641" t="n"/>
      <c r="AO703" s="641" t="n"/>
      <c r="AP703" s="639" t="inlineStr">
        <is>
          <t>1</t>
        </is>
      </c>
      <c r="AQ703" s="639" t="inlineStr">
        <is>
          <t>A-M510</t>
        </is>
      </c>
      <c r="AR703" s="639" t="inlineStr">
        <is>
          <t>1CU</t>
        </is>
      </c>
      <c r="AS703" s="641" t="n"/>
      <c r="AT703" s="643" t="n"/>
    </row>
    <row r="704" ht="12.75" customHeight="1" s="667">
      <c r="B704" s="644" t="n"/>
      <c r="C704" s="636" t="inlineStr">
        <is>
          <t>61073o</t>
        </is>
      </c>
      <c r="D704" s="645" t="n">
        <v>61073</v>
      </c>
      <c r="E704" s="637">
        <f>IF(D704="","",IFERROR(VLOOKUP(D704,CCN_Library!$A$4:$B$13,2,FALSE),"NOT IN LIBRARY"))</f>
        <v/>
      </c>
      <c r="F704" s="638">
        <f>LEFT(H704,6)</f>
        <v/>
      </c>
      <c r="G704" s="639" t="inlineStr">
        <is>
          <t>E</t>
        </is>
      </c>
      <c r="H704" s="639" t="inlineStr">
        <is>
          <t>M2826200701</t>
        </is>
      </c>
      <c r="I704" s="639" t="inlineStr">
        <is>
          <t>CC NRS</t>
        </is>
      </c>
      <c r="J704" s="639" t="inlineStr">
        <is>
          <t>LCDR</t>
        </is>
      </c>
      <c r="K704" s="640" t="inlineStr">
        <is>
          <t>2900</t>
        </is>
      </c>
      <c r="L704" s="639" t="inlineStr">
        <is>
          <t>2900</t>
        </is>
      </c>
      <c r="M704" s="639" t="inlineStr">
        <is>
          <t>N</t>
        </is>
      </c>
      <c r="N704" s="639" t="inlineStr">
        <is>
          <t>O</t>
        </is>
      </c>
      <c r="O704" s="639" t="inlineStr">
        <is>
          <t>A</t>
        </is>
      </c>
      <c r="P704" s="639" t="inlineStr">
        <is>
          <t>A</t>
        </is>
      </c>
      <c r="Q704" s="641" t="n"/>
      <c r="R704" s="639" t="inlineStr">
        <is>
          <t>U</t>
        </is>
      </c>
      <c r="S704" s="639" t="inlineStr">
        <is>
          <t>P</t>
        </is>
      </c>
      <c r="T704" s="641" t="n"/>
      <c r="U704" s="1763" t="n">
        <v>0</v>
      </c>
      <c r="V704" s="1763" t="n">
        <v>0</v>
      </c>
      <c r="W704" s="1763" t="n">
        <v>0</v>
      </c>
      <c r="X704" s="1763" t="n">
        <v>0</v>
      </c>
      <c r="Y704" s="1763" t="n">
        <v>0</v>
      </c>
      <c r="Z704" s="1763" t="n">
        <v>1</v>
      </c>
      <c r="AA704" s="1763" t="n">
        <v>0</v>
      </c>
      <c r="AB704" s="1763" t="n">
        <v>0</v>
      </c>
      <c r="AC704" s="1763" t="n">
        <v>0</v>
      </c>
      <c r="AD704" s="1763" t="n">
        <v>0</v>
      </c>
      <c r="AE704" s="1763" t="n">
        <v>0</v>
      </c>
      <c r="AF704" s="1763" t="n">
        <v>0</v>
      </c>
      <c r="AG704" s="1763" t="n">
        <v>0</v>
      </c>
      <c r="AH704" s="1763" t="n">
        <v>0</v>
      </c>
      <c r="AI704" s="1763" t="n">
        <v>0</v>
      </c>
      <c r="AJ704" s="1763" t="n">
        <v>0</v>
      </c>
      <c r="AK704" s="1763" t="n">
        <v>0</v>
      </c>
      <c r="AL704" s="1763" t="n">
        <v>0</v>
      </c>
      <c r="AM704" s="1763" t="n">
        <v>0</v>
      </c>
      <c r="AN704" s="641" t="n"/>
      <c r="AO704" s="641" t="n"/>
      <c r="AP704" s="639" t="inlineStr">
        <is>
          <t>1</t>
        </is>
      </c>
      <c r="AQ704" s="639" t="inlineStr">
        <is>
          <t>A-M510</t>
        </is>
      </c>
      <c r="AR704" s="639" t="inlineStr">
        <is>
          <t>1CU</t>
        </is>
      </c>
      <c r="AS704" s="641" t="n"/>
      <c r="AT704" s="646" t="n"/>
    </row>
    <row r="705" ht="12.75" customHeight="1" s="667">
      <c r="B705" s="635" t="n"/>
      <c r="C705" s="636" t="inlineStr">
        <is>
          <t>61073o</t>
        </is>
      </c>
      <c r="D705" s="637" t="n">
        <v>61073</v>
      </c>
      <c r="E705" s="637">
        <f>IF(D705="","",IFERROR(VLOOKUP(D705,CCN_Library!$A$4:$B$13,2,FALSE),"NOT IN LIBRARY"))</f>
        <v/>
      </c>
      <c r="F705" s="638">
        <f>LEFT(H705,6)</f>
        <v/>
      </c>
      <c r="G705" s="639" t="inlineStr">
        <is>
          <t>E</t>
        </is>
      </c>
      <c r="H705" s="639" t="inlineStr">
        <is>
          <t>M2826200702</t>
        </is>
      </c>
      <c r="I705" s="639" t="inlineStr">
        <is>
          <t>PROF REG NRS</t>
        </is>
      </c>
      <c r="J705" s="639" t="inlineStr">
        <is>
          <t>LT</t>
        </is>
      </c>
      <c r="K705" s="640" t="inlineStr">
        <is>
          <t>2900</t>
        </is>
      </c>
      <c r="L705" s="639" t="inlineStr">
        <is>
          <t>2900</t>
        </is>
      </c>
      <c r="M705" s="639" t="inlineStr">
        <is>
          <t>N</t>
        </is>
      </c>
      <c r="N705" s="639" t="inlineStr">
        <is>
          <t>O</t>
        </is>
      </c>
      <c r="O705" s="639" t="inlineStr">
        <is>
          <t>A</t>
        </is>
      </c>
      <c r="P705" s="639" t="inlineStr">
        <is>
          <t>A</t>
        </is>
      </c>
      <c r="Q705" s="641" t="n"/>
      <c r="R705" s="639" t="inlineStr">
        <is>
          <t>U</t>
        </is>
      </c>
      <c r="S705" s="639" t="inlineStr">
        <is>
          <t>P</t>
        </is>
      </c>
      <c r="T705" s="641" t="n"/>
      <c r="U705" s="1763" t="n">
        <v>0</v>
      </c>
      <c r="V705" s="1763" t="n">
        <v>0</v>
      </c>
      <c r="W705" s="1763" t="n">
        <v>0</v>
      </c>
      <c r="X705" s="1763" t="n">
        <v>0</v>
      </c>
      <c r="Y705" s="1763" t="n">
        <v>0</v>
      </c>
      <c r="Z705" s="1763" t="n">
        <v>1</v>
      </c>
      <c r="AA705" s="1763" t="n">
        <v>0</v>
      </c>
      <c r="AB705" s="1763" t="n">
        <v>0</v>
      </c>
      <c r="AC705" s="1763" t="n">
        <v>0</v>
      </c>
      <c r="AD705" s="1763" t="n">
        <v>0</v>
      </c>
      <c r="AE705" s="1763" t="n">
        <v>0</v>
      </c>
      <c r="AF705" s="1763" t="n">
        <v>0</v>
      </c>
      <c r="AG705" s="1763" t="n">
        <v>0</v>
      </c>
      <c r="AH705" s="1763" t="n">
        <v>0</v>
      </c>
      <c r="AI705" s="1763" t="n">
        <v>0</v>
      </c>
      <c r="AJ705" s="1763" t="n">
        <v>0</v>
      </c>
      <c r="AK705" s="1763" t="n">
        <v>0</v>
      </c>
      <c r="AL705" s="1763" t="n">
        <v>0</v>
      </c>
      <c r="AM705" s="1763" t="n">
        <v>0</v>
      </c>
      <c r="AN705" s="641" t="n"/>
      <c r="AO705" s="641" t="n"/>
      <c r="AP705" s="639" t="inlineStr">
        <is>
          <t>1</t>
        </is>
      </c>
      <c r="AQ705" s="639" t="inlineStr">
        <is>
          <t>A-M510</t>
        </is>
      </c>
      <c r="AR705" s="639" t="inlineStr">
        <is>
          <t>1CU</t>
        </is>
      </c>
      <c r="AS705" s="641" t="n"/>
      <c r="AT705" s="643" t="n"/>
    </row>
    <row r="706" ht="12.75" customHeight="1" s="667">
      <c r="B706" s="635" t="n"/>
      <c r="C706" s="636" t="inlineStr">
        <is>
          <t>61073o</t>
        </is>
      </c>
      <c r="D706" s="637" t="n">
        <v>61073</v>
      </c>
      <c r="E706" s="637">
        <f>IF(D706="","",IFERROR(VLOOKUP(D706,CCN_Library!$A$4:$B$13,2,FALSE),"NOT IN LIBRARY"))</f>
        <v/>
      </c>
      <c r="F706" s="638">
        <f>LEFT(H706,6)</f>
        <v/>
      </c>
      <c r="G706" s="639" t="inlineStr">
        <is>
          <t>E</t>
        </is>
      </c>
      <c r="H706" s="639" t="inlineStr">
        <is>
          <t>M2826200703</t>
        </is>
      </c>
      <c r="I706" s="639" t="inlineStr">
        <is>
          <t>FLD MED TECH</t>
        </is>
      </c>
      <c r="J706" s="639" t="inlineStr">
        <is>
          <t>HM1</t>
        </is>
      </c>
      <c r="K706" s="640" t="inlineStr">
        <is>
          <t>L03A</t>
        </is>
      </c>
      <c r="L706" s="639" t="inlineStr">
        <is>
          <t>L03A</t>
        </is>
      </c>
      <c r="M706" s="639" t="inlineStr">
        <is>
          <t>N</t>
        </is>
      </c>
      <c r="N706" s="639" t="inlineStr">
        <is>
          <t>E</t>
        </is>
      </c>
      <c r="O706" s="639" t="inlineStr">
        <is>
          <t>A</t>
        </is>
      </c>
      <c r="P706" s="639" t="inlineStr">
        <is>
          <t>A</t>
        </is>
      </c>
      <c r="Q706" s="641" t="n"/>
      <c r="R706" s="639" t="inlineStr">
        <is>
          <t>U</t>
        </is>
      </c>
      <c r="S706" s="639" t="inlineStr">
        <is>
          <t>P</t>
        </is>
      </c>
      <c r="T706" s="641" t="n"/>
      <c r="U706" s="1763" t="n">
        <v>0</v>
      </c>
      <c r="V706" s="1763" t="n">
        <v>0</v>
      </c>
      <c r="W706" s="1763" t="n">
        <v>0</v>
      </c>
      <c r="X706" s="1763" t="n">
        <v>0</v>
      </c>
      <c r="Y706" s="1763" t="n">
        <v>0</v>
      </c>
      <c r="Z706" s="1763" t="n">
        <v>0</v>
      </c>
      <c r="AA706" s="1763" t="n">
        <v>1</v>
      </c>
      <c r="AB706" s="1763" t="n">
        <v>0</v>
      </c>
      <c r="AC706" s="1763" t="n">
        <v>0</v>
      </c>
      <c r="AD706" s="1763" t="n">
        <v>0</v>
      </c>
      <c r="AE706" s="1763" t="n">
        <v>0</v>
      </c>
      <c r="AF706" s="1763" t="n">
        <v>0</v>
      </c>
      <c r="AG706" s="1763" t="n">
        <v>0</v>
      </c>
      <c r="AH706" s="1763" t="n">
        <v>0</v>
      </c>
      <c r="AI706" s="1763" t="n">
        <v>0</v>
      </c>
      <c r="AJ706" s="1763" t="n">
        <v>0</v>
      </c>
      <c r="AK706" s="1763" t="n">
        <v>0</v>
      </c>
      <c r="AL706" s="1763" t="n">
        <v>0</v>
      </c>
      <c r="AM706" s="1763" t="n">
        <v>0</v>
      </c>
      <c r="AN706" s="641" t="n"/>
      <c r="AO706" s="641" t="n"/>
      <c r="AP706" s="639" t="inlineStr">
        <is>
          <t>1</t>
        </is>
      </c>
      <c r="AQ706" s="639" t="inlineStr">
        <is>
          <t>A-M510</t>
        </is>
      </c>
      <c r="AR706" s="639" t="inlineStr">
        <is>
          <t>1CU</t>
        </is>
      </c>
      <c r="AS706" s="641" t="n"/>
      <c r="AT706" s="643" t="n"/>
    </row>
    <row r="707" ht="12.75" customHeight="1" s="667">
      <c r="B707" s="635" t="n"/>
      <c r="C707" s="636" t="inlineStr">
        <is>
          <t>61073c</t>
        </is>
      </c>
      <c r="D707" s="637" t="n">
        <v>61073</v>
      </c>
      <c r="E707" s="637">
        <f>IF(D707="","",IFERROR(VLOOKUP(D707,CCN_Library!$A$4:$B$13,2,FALSE),"NOT IN LIBRARY"))</f>
        <v/>
      </c>
      <c r="F707" s="638">
        <f>LEFT(H707,6)</f>
        <v/>
      </c>
      <c r="G707" s="639" t="inlineStr">
        <is>
          <t>E</t>
        </is>
      </c>
      <c r="H707" s="639" t="inlineStr">
        <is>
          <t>M2826200636</t>
        </is>
      </c>
      <c r="I707" s="639" t="inlineStr">
        <is>
          <t>FLD MED TECH</t>
        </is>
      </c>
      <c r="J707" s="639" t="inlineStr">
        <is>
          <t>HM2</t>
        </is>
      </c>
      <c r="K707" s="640" t="inlineStr">
        <is>
          <t>L03A</t>
        </is>
      </c>
      <c r="L707" s="639" t="inlineStr">
        <is>
          <t>L03A</t>
        </is>
      </c>
      <c r="M707" s="639" t="inlineStr">
        <is>
          <t>N</t>
        </is>
      </c>
      <c r="N707" s="639" t="inlineStr">
        <is>
          <t>E</t>
        </is>
      </c>
      <c r="O707" s="639" t="inlineStr">
        <is>
          <t>A</t>
        </is>
      </c>
      <c r="P707" s="639" t="inlineStr">
        <is>
          <t>A</t>
        </is>
      </c>
      <c r="Q707" s="641" t="n"/>
      <c r="R707" s="639" t="inlineStr">
        <is>
          <t>U</t>
        </is>
      </c>
      <c r="S707" s="639" t="inlineStr">
        <is>
          <t>C</t>
        </is>
      </c>
      <c r="T707" s="641" t="n"/>
      <c r="U707" s="1763" t="n">
        <v>0</v>
      </c>
      <c r="V707" s="1763" t="n">
        <v>0</v>
      </c>
      <c r="W707" s="1763" t="n">
        <v>0</v>
      </c>
      <c r="X707" s="1763" t="n">
        <v>0</v>
      </c>
      <c r="Y707" s="1763" t="n">
        <v>0</v>
      </c>
      <c r="Z707" s="1763" t="n">
        <v>0</v>
      </c>
      <c r="AA707" s="1763" t="n">
        <v>1</v>
      </c>
      <c r="AB707" s="1763" t="n">
        <v>0</v>
      </c>
      <c r="AC707" s="1763" t="n">
        <v>0</v>
      </c>
      <c r="AD707" s="1763" t="n">
        <v>0</v>
      </c>
      <c r="AE707" s="1763" t="n">
        <v>0</v>
      </c>
      <c r="AF707" s="1763" t="n">
        <v>0</v>
      </c>
      <c r="AG707" s="1763" t="n">
        <v>0</v>
      </c>
      <c r="AH707" s="1763" t="n">
        <v>0</v>
      </c>
      <c r="AI707" s="1763" t="n">
        <v>0</v>
      </c>
      <c r="AJ707" s="1763" t="n">
        <v>0</v>
      </c>
      <c r="AK707" s="1763" t="n">
        <v>0</v>
      </c>
      <c r="AL707" s="1763" t="n">
        <v>0</v>
      </c>
      <c r="AM707" s="1763" t="n">
        <v>0</v>
      </c>
      <c r="AN707" s="641" t="n"/>
      <c r="AO707" s="641" t="n"/>
      <c r="AP707" s="639" t="inlineStr">
        <is>
          <t>1</t>
        </is>
      </c>
      <c r="AQ707" s="639" t="inlineStr">
        <is>
          <t>A-M510</t>
        </is>
      </c>
      <c r="AR707" s="639" t="inlineStr">
        <is>
          <t>1CU</t>
        </is>
      </c>
      <c r="AS707" s="641" t="n"/>
      <c r="AT707" s="643" t="n"/>
    </row>
    <row r="708" ht="12.75" customHeight="1" s="667">
      <c r="B708" s="635" t="n"/>
      <c r="C708" s="636" t="inlineStr">
        <is>
          <t>61073c</t>
        </is>
      </c>
      <c r="D708" s="637" t="n">
        <v>61073</v>
      </c>
      <c r="E708" s="637">
        <f>IF(D708="","",IFERROR(VLOOKUP(D708,CCN_Library!$A$4:$B$13,2,FALSE),"NOT IN LIBRARY"))</f>
        <v/>
      </c>
      <c r="F708" s="638">
        <f>LEFT(H708,6)</f>
        <v/>
      </c>
      <c r="G708" s="639" t="inlineStr">
        <is>
          <t>E</t>
        </is>
      </c>
      <c r="H708" s="639" t="inlineStr">
        <is>
          <t>M2826200704</t>
        </is>
      </c>
      <c r="I708" s="639" t="inlineStr">
        <is>
          <t>FLD MED TECH</t>
        </is>
      </c>
      <c r="J708" s="639" t="inlineStr">
        <is>
          <t>HM2</t>
        </is>
      </c>
      <c r="K708" s="640" t="inlineStr">
        <is>
          <t>L03A</t>
        </is>
      </c>
      <c r="L708" s="639" t="inlineStr">
        <is>
          <t>L03A</t>
        </is>
      </c>
      <c r="M708" s="639" t="inlineStr">
        <is>
          <t>N</t>
        </is>
      </c>
      <c r="N708" s="639" t="inlineStr">
        <is>
          <t>E</t>
        </is>
      </c>
      <c r="O708" s="639" t="inlineStr">
        <is>
          <t>A</t>
        </is>
      </c>
      <c r="P708" s="639" t="inlineStr">
        <is>
          <t>A</t>
        </is>
      </c>
      <c r="Q708" s="641" t="n"/>
      <c r="R708" s="639" t="inlineStr">
        <is>
          <t>U</t>
        </is>
      </c>
      <c r="S708" s="639" t="inlineStr">
        <is>
          <t>C</t>
        </is>
      </c>
      <c r="T708" s="641" t="n"/>
      <c r="U708" s="1763" t="n">
        <v>0</v>
      </c>
      <c r="V708" s="1763" t="n">
        <v>0</v>
      </c>
      <c r="W708" s="1763" t="n">
        <v>0</v>
      </c>
      <c r="X708" s="1763" t="n">
        <v>0</v>
      </c>
      <c r="Y708" s="1763" t="n">
        <v>0</v>
      </c>
      <c r="Z708" s="1763" t="n">
        <v>0</v>
      </c>
      <c r="AA708" s="1763" t="n">
        <v>1</v>
      </c>
      <c r="AB708" s="1763" t="n">
        <v>0</v>
      </c>
      <c r="AC708" s="1763" t="n">
        <v>0</v>
      </c>
      <c r="AD708" s="1763" t="n">
        <v>0</v>
      </c>
      <c r="AE708" s="1763" t="n">
        <v>0</v>
      </c>
      <c r="AF708" s="1763" t="n">
        <v>0</v>
      </c>
      <c r="AG708" s="1763" t="n">
        <v>0</v>
      </c>
      <c r="AH708" s="1763" t="n">
        <v>0</v>
      </c>
      <c r="AI708" s="1763" t="n">
        <v>0</v>
      </c>
      <c r="AJ708" s="1763" t="n">
        <v>0</v>
      </c>
      <c r="AK708" s="1763" t="n">
        <v>0</v>
      </c>
      <c r="AL708" s="1763" t="n">
        <v>0</v>
      </c>
      <c r="AM708" s="1763" t="n">
        <v>0</v>
      </c>
      <c r="AN708" s="641" t="n"/>
      <c r="AO708" s="641" t="n"/>
      <c r="AP708" s="639" t="inlineStr">
        <is>
          <t>1</t>
        </is>
      </c>
      <c r="AQ708" s="639" t="inlineStr">
        <is>
          <t>A-M510</t>
        </is>
      </c>
      <c r="AR708" s="639" t="inlineStr">
        <is>
          <t>1CU</t>
        </is>
      </c>
      <c r="AS708" s="641" t="n"/>
      <c r="AT708" s="643" t="n"/>
    </row>
    <row r="709" ht="12.75" customHeight="1" s="667">
      <c r="B709" s="644" t="n"/>
      <c r="C709" s="636" t="inlineStr">
        <is>
          <t>61073c</t>
        </is>
      </c>
      <c r="D709" s="645" t="n">
        <v>61073</v>
      </c>
      <c r="E709" s="637">
        <f>IF(D709="","",IFERROR(VLOOKUP(D709,CCN_Library!$A$4:$B$13,2,FALSE),"NOT IN LIBRARY"))</f>
        <v/>
      </c>
      <c r="F709" s="638">
        <f>LEFT(H709,6)</f>
        <v/>
      </c>
      <c r="G709" s="639" t="inlineStr">
        <is>
          <t>E</t>
        </is>
      </c>
      <c r="H709" s="639" t="inlineStr">
        <is>
          <t>M2826200638</t>
        </is>
      </c>
      <c r="I709" s="639" t="inlineStr">
        <is>
          <t>FLD MED TECH</t>
        </is>
      </c>
      <c r="J709" s="639" t="inlineStr">
        <is>
          <t>HN</t>
        </is>
      </c>
      <c r="K709" s="640" t="inlineStr">
        <is>
          <t>L03A</t>
        </is>
      </c>
      <c r="L709" s="639" t="inlineStr">
        <is>
          <t>L03A</t>
        </is>
      </c>
      <c r="M709" s="639" t="inlineStr">
        <is>
          <t>N</t>
        </is>
      </c>
      <c r="N709" s="639" t="inlineStr">
        <is>
          <t>E</t>
        </is>
      </c>
      <c r="O709" s="639" t="inlineStr">
        <is>
          <t>A</t>
        </is>
      </c>
      <c r="P709" s="639" t="inlineStr">
        <is>
          <t>A</t>
        </is>
      </c>
      <c r="Q709" s="641" t="n"/>
      <c r="R709" s="639" t="inlineStr">
        <is>
          <t>U</t>
        </is>
      </c>
      <c r="S709" s="639" t="inlineStr">
        <is>
          <t>C</t>
        </is>
      </c>
      <c r="T709" s="641" t="n"/>
      <c r="U709" s="1763" t="n">
        <v>0</v>
      </c>
      <c r="V709" s="1763" t="n">
        <v>0</v>
      </c>
      <c r="W709" s="1763" t="n">
        <v>0</v>
      </c>
      <c r="X709" s="1763" t="n">
        <v>0</v>
      </c>
      <c r="Y709" s="1763" t="n">
        <v>0</v>
      </c>
      <c r="Z709" s="1763" t="n">
        <v>0</v>
      </c>
      <c r="AA709" s="1763" t="n">
        <v>1</v>
      </c>
      <c r="AB709" s="1763" t="n">
        <v>0</v>
      </c>
      <c r="AC709" s="1763" t="n">
        <v>0</v>
      </c>
      <c r="AD709" s="1763" t="n">
        <v>0</v>
      </c>
      <c r="AE709" s="1763" t="n">
        <v>0</v>
      </c>
      <c r="AF709" s="1763" t="n">
        <v>0</v>
      </c>
      <c r="AG709" s="1763" t="n">
        <v>0</v>
      </c>
      <c r="AH709" s="1763" t="n">
        <v>0</v>
      </c>
      <c r="AI709" s="1763" t="n">
        <v>0</v>
      </c>
      <c r="AJ709" s="1763" t="n">
        <v>0</v>
      </c>
      <c r="AK709" s="1763" t="n">
        <v>0</v>
      </c>
      <c r="AL709" s="1763" t="n">
        <v>0</v>
      </c>
      <c r="AM709" s="1763" t="n">
        <v>0</v>
      </c>
      <c r="AN709" s="641" t="n"/>
      <c r="AO709" s="641" t="n"/>
      <c r="AP709" s="639" t="inlineStr">
        <is>
          <t>1</t>
        </is>
      </c>
      <c r="AQ709" s="639" t="inlineStr">
        <is>
          <t>A-M510</t>
        </is>
      </c>
      <c r="AR709" s="639" t="inlineStr">
        <is>
          <t>1CU</t>
        </is>
      </c>
      <c r="AS709" s="641" t="n"/>
      <c r="AT709" s="646" t="n"/>
    </row>
    <row r="710" ht="12.75" customHeight="1" s="667">
      <c r="B710" s="635" t="n"/>
      <c r="C710" s="636" t="inlineStr">
        <is>
          <t>61073c</t>
        </is>
      </c>
      <c r="D710" s="637" t="n">
        <v>61073</v>
      </c>
      <c r="E710" s="637">
        <f>IF(D710="","",IFERROR(VLOOKUP(D710,CCN_Library!$A$4:$B$13,2,FALSE),"NOT IN LIBRARY"))</f>
        <v/>
      </c>
      <c r="F710" s="638">
        <f>LEFT(H710,6)</f>
        <v/>
      </c>
      <c r="G710" s="639" t="inlineStr">
        <is>
          <t>E</t>
        </is>
      </c>
      <c r="H710" s="639" t="inlineStr">
        <is>
          <t>M2826200639</t>
        </is>
      </c>
      <c r="I710" s="639" t="inlineStr">
        <is>
          <t>FLD MED TECH</t>
        </is>
      </c>
      <c r="J710" s="639" t="inlineStr">
        <is>
          <t>HN</t>
        </is>
      </c>
      <c r="K710" s="640" t="inlineStr">
        <is>
          <t>L03A</t>
        </is>
      </c>
      <c r="L710" s="639" t="inlineStr">
        <is>
          <t>L03A</t>
        </is>
      </c>
      <c r="M710" s="639" t="inlineStr">
        <is>
          <t>N</t>
        </is>
      </c>
      <c r="N710" s="639" t="inlineStr">
        <is>
          <t>E</t>
        </is>
      </c>
      <c r="O710" s="639" t="inlineStr">
        <is>
          <t>A</t>
        </is>
      </c>
      <c r="P710" s="639" t="inlineStr">
        <is>
          <t>A</t>
        </is>
      </c>
      <c r="Q710" s="641" t="n"/>
      <c r="R710" s="639" t="inlineStr">
        <is>
          <t>U</t>
        </is>
      </c>
      <c r="S710" s="639" t="inlineStr">
        <is>
          <t>C</t>
        </is>
      </c>
      <c r="T710" s="641" t="n"/>
      <c r="U710" s="1763" t="n">
        <v>0</v>
      </c>
      <c r="V710" s="1763" t="n">
        <v>0</v>
      </c>
      <c r="W710" s="1763" t="n">
        <v>0</v>
      </c>
      <c r="X710" s="1763" t="n">
        <v>0</v>
      </c>
      <c r="Y710" s="1763" t="n">
        <v>0</v>
      </c>
      <c r="Z710" s="1763" t="n">
        <v>0</v>
      </c>
      <c r="AA710" s="1763" t="n">
        <v>1</v>
      </c>
      <c r="AB710" s="1763" t="n">
        <v>0</v>
      </c>
      <c r="AC710" s="1763" t="n">
        <v>0</v>
      </c>
      <c r="AD710" s="1763" t="n">
        <v>0</v>
      </c>
      <c r="AE710" s="1763" t="n">
        <v>0</v>
      </c>
      <c r="AF710" s="1763" t="n">
        <v>0</v>
      </c>
      <c r="AG710" s="1763" t="n">
        <v>0</v>
      </c>
      <c r="AH710" s="1763" t="n">
        <v>0</v>
      </c>
      <c r="AI710" s="1763" t="n">
        <v>0</v>
      </c>
      <c r="AJ710" s="1763" t="n">
        <v>0</v>
      </c>
      <c r="AK710" s="1763" t="n">
        <v>0</v>
      </c>
      <c r="AL710" s="1763" t="n">
        <v>0</v>
      </c>
      <c r="AM710" s="1763" t="n">
        <v>0</v>
      </c>
      <c r="AN710" s="641" t="n"/>
      <c r="AO710" s="641" t="n"/>
      <c r="AP710" s="639" t="inlineStr">
        <is>
          <t>1</t>
        </is>
      </c>
      <c r="AQ710" s="639" t="inlineStr">
        <is>
          <t>A-M510</t>
        </is>
      </c>
      <c r="AR710" s="639" t="inlineStr">
        <is>
          <t>1CU</t>
        </is>
      </c>
      <c r="AS710" s="641" t="n"/>
      <c r="AT710" s="643" t="n"/>
    </row>
    <row r="711" ht="12.75" customHeight="1" s="667">
      <c r="B711" s="635" t="n"/>
      <c r="C711" s="636" t="inlineStr">
        <is>
          <t>61073c</t>
        </is>
      </c>
      <c r="D711" s="637" t="n">
        <v>61073</v>
      </c>
      <c r="E711" s="637">
        <f>IF(D711="","",IFERROR(VLOOKUP(D711,CCN_Library!$A$4:$B$13,2,FALSE),"NOT IN LIBRARY"))</f>
        <v/>
      </c>
      <c r="F711" s="638">
        <f>LEFT(H711,6)</f>
        <v/>
      </c>
      <c r="G711" s="639" t="inlineStr">
        <is>
          <t>E</t>
        </is>
      </c>
      <c r="H711" s="639" t="inlineStr">
        <is>
          <t>M2826200640</t>
        </is>
      </c>
      <c r="I711" s="639" t="inlineStr">
        <is>
          <t>FLD MED TECH</t>
        </is>
      </c>
      <c r="J711" s="639" t="inlineStr">
        <is>
          <t>HN</t>
        </is>
      </c>
      <c r="K711" s="640" t="inlineStr">
        <is>
          <t>L03A</t>
        </is>
      </c>
      <c r="L711" s="639" t="inlineStr">
        <is>
          <t>L03A</t>
        </is>
      </c>
      <c r="M711" s="639" t="inlineStr">
        <is>
          <t>N</t>
        </is>
      </c>
      <c r="N711" s="639" t="inlineStr">
        <is>
          <t>E</t>
        </is>
      </c>
      <c r="O711" s="639" t="inlineStr">
        <is>
          <t>A</t>
        </is>
      </c>
      <c r="P711" s="639" t="inlineStr">
        <is>
          <t>A</t>
        </is>
      </c>
      <c r="Q711" s="641" t="n"/>
      <c r="R711" s="639" t="inlineStr">
        <is>
          <t>U</t>
        </is>
      </c>
      <c r="S711" s="639" t="inlineStr">
        <is>
          <t>C</t>
        </is>
      </c>
      <c r="T711" s="641" t="n"/>
      <c r="U711" s="1763" t="n">
        <v>0</v>
      </c>
      <c r="V711" s="1763" t="n">
        <v>0</v>
      </c>
      <c r="W711" s="1763" t="n">
        <v>0</v>
      </c>
      <c r="X711" s="1763" t="n">
        <v>0</v>
      </c>
      <c r="Y711" s="1763" t="n">
        <v>0</v>
      </c>
      <c r="Z711" s="1763" t="n">
        <v>0</v>
      </c>
      <c r="AA711" s="1763" t="n">
        <v>1</v>
      </c>
      <c r="AB711" s="1763" t="n">
        <v>0</v>
      </c>
      <c r="AC711" s="1763" t="n">
        <v>0</v>
      </c>
      <c r="AD711" s="1763" t="n">
        <v>0</v>
      </c>
      <c r="AE711" s="1763" t="n">
        <v>0</v>
      </c>
      <c r="AF711" s="1763" t="n">
        <v>0</v>
      </c>
      <c r="AG711" s="1763" t="n">
        <v>0</v>
      </c>
      <c r="AH711" s="1763" t="n">
        <v>0</v>
      </c>
      <c r="AI711" s="1763" t="n">
        <v>0</v>
      </c>
      <c r="AJ711" s="1763" t="n">
        <v>0</v>
      </c>
      <c r="AK711" s="1763" t="n">
        <v>0</v>
      </c>
      <c r="AL711" s="1763" t="n">
        <v>0</v>
      </c>
      <c r="AM711" s="1763" t="n">
        <v>0</v>
      </c>
      <c r="AN711" s="641" t="n"/>
      <c r="AO711" s="641" t="n"/>
      <c r="AP711" s="639" t="inlineStr">
        <is>
          <t>1</t>
        </is>
      </c>
      <c r="AQ711" s="639" t="inlineStr">
        <is>
          <t>A-M510</t>
        </is>
      </c>
      <c r="AR711" s="639" t="inlineStr">
        <is>
          <t>1CU</t>
        </is>
      </c>
      <c r="AS711" s="641" t="n"/>
      <c r="AT711" s="643" t="n"/>
    </row>
    <row r="712" ht="12.75" customHeight="1" s="667">
      <c r="B712" s="635" t="n"/>
      <c r="C712" s="636" t="inlineStr">
        <is>
          <t>61073c</t>
        </is>
      </c>
      <c r="D712" s="637" t="n">
        <v>61073</v>
      </c>
      <c r="E712" s="637">
        <f>IF(D712="","",IFERROR(VLOOKUP(D712,CCN_Library!$A$4:$B$13,2,FALSE),"NOT IN LIBRARY"))</f>
        <v/>
      </c>
      <c r="F712" s="638">
        <f>LEFT(H712,6)</f>
        <v/>
      </c>
      <c r="G712" s="639" t="inlineStr">
        <is>
          <t>E</t>
        </is>
      </c>
      <c r="H712" s="639" t="inlineStr">
        <is>
          <t>M2826200641</t>
        </is>
      </c>
      <c r="I712" s="639" t="inlineStr">
        <is>
          <t>FLD MED TECH</t>
        </is>
      </c>
      <c r="J712" s="639" t="inlineStr">
        <is>
          <t>HN</t>
        </is>
      </c>
      <c r="K712" s="640" t="inlineStr">
        <is>
          <t>L03A</t>
        </is>
      </c>
      <c r="L712" s="639" t="inlineStr">
        <is>
          <t>L03A</t>
        </is>
      </c>
      <c r="M712" s="639" t="inlineStr">
        <is>
          <t>N</t>
        </is>
      </c>
      <c r="N712" s="639" t="inlineStr">
        <is>
          <t>E</t>
        </is>
      </c>
      <c r="O712" s="639" t="inlineStr">
        <is>
          <t>A</t>
        </is>
      </c>
      <c r="P712" s="639" t="inlineStr">
        <is>
          <t>A</t>
        </is>
      </c>
      <c r="Q712" s="641" t="n"/>
      <c r="R712" s="639" t="inlineStr">
        <is>
          <t>U</t>
        </is>
      </c>
      <c r="S712" s="639" t="inlineStr">
        <is>
          <t>C</t>
        </is>
      </c>
      <c r="T712" s="641" t="n"/>
      <c r="U712" s="1763" t="n">
        <v>0</v>
      </c>
      <c r="V712" s="1763" t="n">
        <v>0</v>
      </c>
      <c r="W712" s="1763" t="n">
        <v>0</v>
      </c>
      <c r="X712" s="1763" t="n">
        <v>0</v>
      </c>
      <c r="Y712" s="1763" t="n">
        <v>0</v>
      </c>
      <c r="Z712" s="1763" t="n">
        <v>0</v>
      </c>
      <c r="AA712" s="1763" t="n">
        <v>1</v>
      </c>
      <c r="AB712" s="1763" t="n">
        <v>0</v>
      </c>
      <c r="AC712" s="1763" t="n">
        <v>0</v>
      </c>
      <c r="AD712" s="1763" t="n">
        <v>0</v>
      </c>
      <c r="AE712" s="1763" t="n">
        <v>0</v>
      </c>
      <c r="AF712" s="1763" t="n">
        <v>0</v>
      </c>
      <c r="AG712" s="1763" t="n">
        <v>0</v>
      </c>
      <c r="AH712" s="1763" t="n">
        <v>0</v>
      </c>
      <c r="AI712" s="1763" t="n">
        <v>0</v>
      </c>
      <c r="AJ712" s="1763" t="n">
        <v>0</v>
      </c>
      <c r="AK712" s="1763" t="n">
        <v>0</v>
      </c>
      <c r="AL712" s="1763" t="n">
        <v>0</v>
      </c>
      <c r="AM712" s="1763" t="n">
        <v>0</v>
      </c>
      <c r="AN712" s="641" t="n"/>
      <c r="AO712" s="641" t="n"/>
      <c r="AP712" s="639" t="inlineStr">
        <is>
          <t>1</t>
        </is>
      </c>
      <c r="AQ712" s="639" t="inlineStr">
        <is>
          <t>A-M510</t>
        </is>
      </c>
      <c r="AR712" s="639" t="inlineStr">
        <is>
          <t>1CU</t>
        </is>
      </c>
      <c r="AS712" s="641" t="n"/>
      <c r="AT712" s="643" t="n"/>
    </row>
    <row r="713" ht="12.75" customHeight="1" s="667">
      <c r="B713" s="635" t="n"/>
      <c r="C713" s="636" t="inlineStr">
        <is>
          <t>61073c</t>
        </is>
      </c>
      <c r="D713" s="637" t="n">
        <v>61073</v>
      </c>
      <c r="E713" s="637">
        <f>IF(D713="","",IFERROR(VLOOKUP(D713,CCN_Library!$A$4:$B$13,2,FALSE),"NOT IN LIBRARY"))</f>
        <v/>
      </c>
      <c r="F713" s="638">
        <f>LEFT(H713,6)</f>
        <v/>
      </c>
      <c r="G713" s="639" t="inlineStr">
        <is>
          <t>E</t>
        </is>
      </c>
      <c r="H713" s="639" t="inlineStr">
        <is>
          <t>M2826200642</t>
        </is>
      </c>
      <c r="I713" s="639" t="inlineStr">
        <is>
          <t>FLD MED TECH</t>
        </is>
      </c>
      <c r="J713" s="639" t="inlineStr">
        <is>
          <t>HN</t>
        </is>
      </c>
      <c r="K713" s="640" t="inlineStr">
        <is>
          <t>L03A</t>
        </is>
      </c>
      <c r="L713" s="639" t="inlineStr">
        <is>
          <t>L03A</t>
        </is>
      </c>
      <c r="M713" s="639" t="inlineStr">
        <is>
          <t>N</t>
        </is>
      </c>
      <c r="N713" s="639" t="inlineStr">
        <is>
          <t>E</t>
        </is>
      </c>
      <c r="O713" s="639" t="inlineStr">
        <is>
          <t>A</t>
        </is>
      </c>
      <c r="P713" s="639" t="inlineStr">
        <is>
          <t>A</t>
        </is>
      </c>
      <c r="Q713" s="641" t="n"/>
      <c r="R713" s="639" t="inlineStr">
        <is>
          <t>U</t>
        </is>
      </c>
      <c r="S713" s="639" t="inlineStr">
        <is>
          <t>C</t>
        </is>
      </c>
      <c r="T713" s="641" t="n"/>
      <c r="U713" s="1763" t="n">
        <v>0</v>
      </c>
      <c r="V713" s="1763" t="n">
        <v>0</v>
      </c>
      <c r="W713" s="1763" t="n">
        <v>0</v>
      </c>
      <c r="X713" s="1763" t="n">
        <v>0</v>
      </c>
      <c r="Y713" s="1763" t="n">
        <v>0</v>
      </c>
      <c r="Z713" s="1763" t="n">
        <v>0</v>
      </c>
      <c r="AA713" s="1763" t="n">
        <v>1</v>
      </c>
      <c r="AB713" s="1763" t="n">
        <v>0</v>
      </c>
      <c r="AC713" s="1763" t="n">
        <v>0</v>
      </c>
      <c r="AD713" s="1763" t="n">
        <v>0</v>
      </c>
      <c r="AE713" s="1763" t="n">
        <v>0</v>
      </c>
      <c r="AF713" s="1763" t="n">
        <v>0</v>
      </c>
      <c r="AG713" s="1763" t="n">
        <v>0</v>
      </c>
      <c r="AH713" s="1763" t="n">
        <v>0</v>
      </c>
      <c r="AI713" s="1763" t="n">
        <v>0</v>
      </c>
      <c r="AJ713" s="1763" t="n">
        <v>0</v>
      </c>
      <c r="AK713" s="1763" t="n">
        <v>0</v>
      </c>
      <c r="AL713" s="1763" t="n">
        <v>0</v>
      </c>
      <c r="AM713" s="1763" t="n">
        <v>0</v>
      </c>
      <c r="AN713" s="641" t="n"/>
      <c r="AO713" s="641" t="n"/>
      <c r="AP713" s="639" t="inlineStr">
        <is>
          <t>1</t>
        </is>
      </c>
      <c r="AQ713" s="639" t="inlineStr">
        <is>
          <t>A-M510</t>
        </is>
      </c>
      <c r="AR713" s="639" t="inlineStr">
        <is>
          <t>1CU</t>
        </is>
      </c>
      <c r="AS713" s="641" t="n"/>
      <c r="AT713" s="643" t="n"/>
    </row>
    <row r="714" ht="12.75" customHeight="1" s="667">
      <c r="B714" s="526" t="n"/>
      <c r="C714" s="702" t="n"/>
      <c r="D714" s="527" t="n"/>
      <c r="E714" s="527" t="n"/>
      <c r="F714" s="528" t="n"/>
      <c r="G714" s="529" t="n"/>
      <c r="H714" s="529" t="n"/>
      <c r="I714" s="530" t="n"/>
      <c r="J714" s="529" t="n"/>
      <c r="K714" s="529" t="n"/>
      <c r="L714" s="529" t="n"/>
      <c r="M714" s="529" t="n"/>
      <c r="N714" s="529" t="n"/>
      <c r="O714" s="529" t="n"/>
      <c r="P714" s="529" t="n"/>
      <c r="Q714" s="529" t="n"/>
      <c r="R714" s="529" t="n"/>
      <c r="S714" s="529" t="n"/>
      <c r="T714" s="531" t="n"/>
      <c r="U714" s="1765" t="n"/>
      <c r="V714" s="1766" t="n"/>
      <c r="W714" s="1766" t="n"/>
      <c r="X714" s="1766" t="n"/>
      <c r="Y714" s="1766" t="n"/>
      <c r="Z714" s="1766" t="n"/>
      <c r="AA714" s="1766" t="n"/>
      <c r="AB714" s="1766" t="n"/>
      <c r="AC714" s="1766" t="n"/>
      <c r="AD714" s="1766" t="n"/>
      <c r="AE714" s="1766" t="n"/>
      <c r="AF714" s="1766" t="n"/>
      <c r="AG714" s="1766" t="n"/>
      <c r="AH714" s="1766" t="n"/>
      <c r="AI714" s="1766" t="n"/>
      <c r="AJ714" s="1766" t="n"/>
      <c r="AK714" s="1766" t="n"/>
      <c r="AL714" s="1766" t="n"/>
      <c r="AM714" s="1766" t="n"/>
      <c r="AN714" s="1766" t="n"/>
      <c r="AO714" s="1767" t="n"/>
      <c r="AP714" s="1768" t="n"/>
      <c r="AQ714" s="1766" t="n"/>
      <c r="AR714" s="1766" t="n"/>
      <c r="AS714" s="1769" t="n"/>
      <c r="AT714" s="537" t="n"/>
    </row>
    <row r="715" ht="12.75" customHeight="1" s="667">
      <c r="B715" s="509" t="n"/>
      <c r="C715" s="510" t="n"/>
      <c r="D715" s="511" t="n"/>
      <c r="E715" s="511" t="n"/>
      <c r="F715" s="538" t="n"/>
      <c r="G715" s="539" t="n"/>
      <c r="H715" s="539" t="n"/>
      <c r="I715" s="540" t="n"/>
      <c r="J715" s="539" t="n"/>
      <c r="K715" s="539" t="n"/>
      <c r="L715" s="539" t="n"/>
      <c r="M715" s="539" t="n"/>
      <c r="N715" s="539" t="n"/>
      <c r="O715" s="539" t="n"/>
      <c r="P715" s="539" t="n"/>
      <c r="Q715" s="539" t="n"/>
      <c r="R715" s="539" t="n"/>
      <c r="S715" s="539" t="n"/>
      <c r="T715" s="541" t="n"/>
      <c r="U715" s="1770" t="n"/>
      <c r="V715" s="1771" t="n"/>
      <c r="W715" s="1771" t="n"/>
      <c r="X715" s="1771" t="n"/>
      <c r="Y715" s="1771" t="n"/>
      <c r="Z715" s="1771" t="n"/>
      <c r="AA715" s="1771" t="n"/>
      <c r="AB715" s="1771" t="n"/>
      <c r="AC715" s="1771" t="n"/>
      <c r="AD715" s="1771" t="n"/>
      <c r="AE715" s="1771" t="n"/>
      <c r="AF715" s="1771" t="n"/>
      <c r="AG715" s="1771" t="n"/>
      <c r="AH715" s="1771" t="n"/>
      <c r="AI715" s="1771" t="n"/>
      <c r="AJ715" s="1771" t="n"/>
      <c r="AK715" s="1771" t="n"/>
      <c r="AL715" s="1771" t="n"/>
      <c r="AM715" s="1771" t="n"/>
      <c r="AN715" s="1771" t="n"/>
      <c r="AO715" s="1772" t="n"/>
      <c r="AP715" s="1773" t="n"/>
      <c r="AQ715" s="1771" t="n"/>
      <c r="AR715" s="1771" t="n"/>
      <c r="AS715" s="1774" t="n"/>
      <c r="AT715" s="547" t="n"/>
    </row>
    <row r="716" ht="12.75" customHeight="1" s="667">
      <c r="B716" s="509" t="n"/>
      <c r="C716" s="510" t="n"/>
      <c r="D716" s="511" t="n"/>
      <c r="E716" s="511" t="n"/>
      <c r="F716" s="538" t="n"/>
      <c r="G716" s="539" t="n"/>
      <c r="H716" s="539" t="n"/>
      <c r="I716" s="540" t="n"/>
      <c r="J716" s="539" t="n"/>
      <c r="K716" s="539" t="n"/>
      <c r="L716" s="539" t="n"/>
      <c r="M716" s="539" t="n"/>
      <c r="N716" s="539" t="n"/>
      <c r="O716" s="539" t="n"/>
      <c r="P716" s="539" t="n"/>
      <c r="Q716" s="539" t="n"/>
      <c r="R716" s="539" t="n"/>
      <c r="S716" s="539" t="n"/>
      <c r="T716" s="541" t="n"/>
      <c r="U716" s="1770" t="n"/>
      <c r="V716" s="1771" t="n"/>
      <c r="W716" s="1771" t="n"/>
      <c r="X716" s="1771" t="n"/>
      <c r="Y716" s="1771" t="n"/>
      <c r="Z716" s="1771" t="n"/>
      <c r="AA716" s="1771" t="n"/>
      <c r="AB716" s="1771" t="n"/>
      <c r="AC716" s="1771" t="n"/>
      <c r="AD716" s="1771" t="n"/>
      <c r="AE716" s="1771" t="n"/>
      <c r="AF716" s="1771" t="n"/>
      <c r="AG716" s="1771" t="n"/>
      <c r="AH716" s="1771" t="n"/>
      <c r="AI716" s="1771" t="n"/>
      <c r="AJ716" s="1771" t="n"/>
      <c r="AK716" s="1771" t="n"/>
      <c r="AL716" s="1771" t="n"/>
      <c r="AM716" s="1771" t="n"/>
      <c r="AN716" s="1771" t="n"/>
      <c r="AO716" s="1772" t="n"/>
      <c r="AP716" s="1773" t="n"/>
      <c r="AQ716" s="1771" t="n"/>
      <c r="AR716" s="1771" t="n"/>
      <c r="AS716" s="1774" t="n"/>
      <c r="AT716" s="547" t="n"/>
    </row>
    <row r="717" ht="12.75" customHeight="1" s="667">
      <c r="B717" s="509" t="n"/>
      <c r="C717" s="510" t="n"/>
      <c r="D717" s="511" t="n"/>
      <c r="E717" s="511" t="n"/>
      <c r="F717" s="538" t="n"/>
      <c r="G717" s="539" t="n"/>
      <c r="H717" s="539" t="n"/>
      <c r="I717" s="540" t="n"/>
      <c r="J717" s="539" t="n"/>
      <c r="K717" s="539" t="n"/>
      <c r="L717" s="539" t="n"/>
      <c r="M717" s="539" t="n"/>
      <c r="N717" s="539" t="n"/>
      <c r="O717" s="539" t="n"/>
      <c r="P717" s="539" t="n"/>
      <c r="Q717" s="539" t="n"/>
      <c r="R717" s="539" t="n"/>
      <c r="S717" s="539" t="n"/>
      <c r="T717" s="541" t="n"/>
      <c r="U717" s="1770" t="n"/>
      <c r="V717" s="1771" t="n"/>
      <c r="W717" s="1771" t="n"/>
      <c r="X717" s="1771" t="n"/>
      <c r="Y717" s="1771" t="n"/>
      <c r="Z717" s="1771" t="n"/>
      <c r="AA717" s="1771" t="n"/>
      <c r="AB717" s="1771" t="n"/>
      <c r="AC717" s="1771" t="n"/>
      <c r="AD717" s="1771" t="n"/>
      <c r="AE717" s="1771" t="n"/>
      <c r="AF717" s="1771" t="n"/>
      <c r="AG717" s="1771" t="n"/>
      <c r="AH717" s="1771" t="n"/>
      <c r="AI717" s="1771" t="n"/>
      <c r="AJ717" s="1771" t="n"/>
      <c r="AK717" s="1771" t="n"/>
      <c r="AL717" s="1771" t="n"/>
      <c r="AM717" s="1771" t="n"/>
      <c r="AN717" s="1771" t="n"/>
      <c r="AO717" s="1772" t="n"/>
      <c r="AP717" s="1773" t="n"/>
      <c r="AQ717" s="1771" t="n"/>
      <c r="AR717" s="1771" t="n"/>
      <c r="AS717" s="1774" t="n"/>
      <c r="AT717" s="547" t="n"/>
    </row>
    <row r="718" ht="12.75" customHeight="1" s="667">
      <c r="B718" s="518" t="n"/>
      <c r="C718" s="701" t="n"/>
      <c r="D718" s="519" t="n"/>
      <c r="E718" s="519" t="n"/>
      <c r="F718" s="548" t="n"/>
      <c r="G718" s="549" t="n"/>
      <c r="H718" s="549" t="n"/>
      <c r="I718" s="550" t="n"/>
      <c r="J718" s="549" t="n"/>
      <c r="K718" s="549" t="n"/>
      <c r="L718" s="549" t="n"/>
      <c r="M718" s="549" t="n"/>
      <c r="N718" s="549" t="n"/>
      <c r="O718" s="549" t="n"/>
      <c r="P718" s="549" t="n"/>
      <c r="Q718" s="549" t="n"/>
      <c r="R718" s="549" t="n"/>
      <c r="S718" s="549" t="n"/>
      <c r="T718" s="551" t="n"/>
      <c r="U718" s="1775" t="n"/>
      <c r="V718" s="1776" t="n"/>
      <c r="W718" s="1776" t="n"/>
      <c r="X718" s="1776" t="n"/>
      <c r="Y718" s="1776" t="n"/>
      <c r="Z718" s="1776" t="n"/>
      <c r="AA718" s="1776" t="n"/>
      <c r="AB718" s="1776" t="n"/>
      <c r="AC718" s="1776" t="n"/>
      <c r="AD718" s="1776" t="n"/>
      <c r="AE718" s="1776" t="n"/>
      <c r="AF718" s="1776" t="n"/>
      <c r="AG718" s="1776" t="n"/>
      <c r="AH718" s="1776" t="n"/>
      <c r="AI718" s="1776" t="n"/>
      <c r="AJ718" s="1776" t="n"/>
      <c r="AK718" s="1776" t="n"/>
      <c r="AL718" s="1776" t="n"/>
      <c r="AM718" s="1776" t="n"/>
      <c r="AN718" s="1776" t="n"/>
      <c r="AO718" s="1777" t="n"/>
      <c r="AP718" s="1778" t="n"/>
      <c r="AQ718" s="1776" t="n"/>
      <c r="AR718" s="1776" t="n"/>
      <c r="AS718" s="1779" t="n"/>
      <c r="AT718" s="557" t="n"/>
    </row>
    <row r="719" ht="12.75" customHeight="1" s="667">
      <c r="B719" s="509" t="n"/>
      <c r="C719" s="510" t="n"/>
      <c r="D719" s="511" t="n"/>
      <c r="E719" s="511" t="n"/>
      <c r="F719" s="538" t="n"/>
      <c r="G719" s="539" t="n"/>
      <c r="H719" s="539" t="n"/>
      <c r="I719" s="540" t="n"/>
      <c r="J719" s="539" t="n"/>
      <c r="K719" s="539" t="n"/>
      <c r="L719" s="539" t="n"/>
      <c r="M719" s="539" t="n"/>
      <c r="N719" s="539" t="n"/>
      <c r="O719" s="539" t="n"/>
      <c r="P719" s="539" t="n"/>
      <c r="Q719" s="539" t="n"/>
      <c r="R719" s="539" t="n"/>
      <c r="S719" s="539" t="n"/>
      <c r="T719" s="541" t="n"/>
      <c r="U719" s="1770" t="n"/>
      <c r="V719" s="1771" t="n"/>
      <c r="W719" s="1771" t="n"/>
      <c r="X719" s="1771" t="n"/>
      <c r="Y719" s="1771" t="n"/>
      <c r="Z719" s="1771" t="n"/>
      <c r="AA719" s="1771" t="n"/>
      <c r="AB719" s="1771" t="n"/>
      <c r="AC719" s="1771" t="n"/>
      <c r="AD719" s="1771" t="n"/>
      <c r="AE719" s="1771" t="n"/>
      <c r="AF719" s="1771" t="n"/>
      <c r="AG719" s="1771" t="n"/>
      <c r="AH719" s="1771" t="n"/>
      <c r="AI719" s="1771" t="n"/>
      <c r="AJ719" s="1771" t="n"/>
      <c r="AK719" s="1771" t="n"/>
      <c r="AL719" s="1771" t="n"/>
      <c r="AM719" s="1771" t="n"/>
      <c r="AN719" s="1771" t="n"/>
      <c r="AO719" s="1772" t="n"/>
      <c r="AP719" s="1773" t="n"/>
      <c r="AQ719" s="1771" t="n"/>
      <c r="AR719" s="1771" t="n"/>
      <c r="AS719" s="1774" t="n"/>
      <c r="AT719" s="547" t="n"/>
    </row>
    <row r="720" ht="12.75" customHeight="1" s="667">
      <c r="B720" s="509" t="n"/>
      <c r="C720" s="510" t="n"/>
      <c r="D720" s="511" t="n"/>
      <c r="E720" s="511" t="n"/>
      <c r="F720" s="538" t="n"/>
      <c r="G720" s="539" t="n"/>
      <c r="H720" s="539" t="n"/>
      <c r="I720" s="540" t="n"/>
      <c r="J720" s="539" t="n"/>
      <c r="K720" s="539" t="n"/>
      <c r="L720" s="539" t="n"/>
      <c r="M720" s="539" t="n"/>
      <c r="N720" s="539" t="n"/>
      <c r="O720" s="539" t="n"/>
      <c r="P720" s="539" t="n"/>
      <c r="Q720" s="539" t="n"/>
      <c r="R720" s="539" t="n"/>
      <c r="S720" s="539" t="n"/>
      <c r="T720" s="541" t="n"/>
      <c r="U720" s="1770" t="n"/>
      <c r="V720" s="1771" t="n"/>
      <c r="W720" s="1771" t="n"/>
      <c r="X720" s="1771" t="n"/>
      <c r="Y720" s="1771" t="n"/>
      <c r="Z720" s="1771" t="n"/>
      <c r="AA720" s="1771" t="n"/>
      <c r="AB720" s="1771" t="n"/>
      <c r="AC720" s="1771" t="n"/>
      <c r="AD720" s="1771" t="n"/>
      <c r="AE720" s="1771" t="n"/>
      <c r="AF720" s="1771" t="n"/>
      <c r="AG720" s="1771" t="n"/>
      <c r="AH720" s="1771" t="n"/>
      <c r="AI720" s="1771" t="n"/>
      <c r="AJ720" s="1771" t="n"/>
      <c r="AK720" s="1771" t="n"/>
      <c r="AL720" s="1771" t="n"/>
      <c r="AM720" s="1771" t="n"/>
      <c r="AN720" s="1771" t="n"/>
      <c r="AO720" s="1772" t="n"/>
      <c r="AP720" s="1773" t="n"/>
      <c r="AQ720" s="1771" t="n"/>
      <c r="AR720" s="1771" t="n"/>
      <c r="AS720" s="1774" t="n"/>
      <c r="AT720" s="547" t="n"/>
    </row>
    <row r="721" ht="12.75" customHeight="1" s="667">
      <c r="B721" s="509" t="n"/>
      <c r="C721" s="510" t="n"/>
      <c r="D721" s="511" t="n"/>
      <c r="E721" s="511" t="n"/>
      <c r="F721" s="538" t="n"/>
      <c r="G721" s="539" t="n"/>
      <c r="H721" s="539" t="n"/>
      <c r="I721" s="540" t="n"/>
      <c r="J721" s="539" t="n"/>
      <c r="K721" s="539" t="n"/>
      <c r="L721" s="539" t="n"/>
      <c r="M721" s="539" t="n"/>
      <c r="N721" s="539" t="n"/>
      <c r="O721" s="539" t="n"/>
      <c r="P721" s="539" t="n"/>
      <c r="Q721" s="539" t="n"/>
      <c r="R721" s="539" t="n"/>
      <c r="S721" s="539" t="n"/>
      <c r="T721" s="541" t="n"/>
      <c r="U721" s="1770" t="n"/>
      <c r="V721" s="1771" t="n"/>
      <c r="W721" s="1771" t="n"/>
      <c r="X721" s="1771" t="n"/>
      <c r="Y721" s="1771" t="n"/>
      <c r="Z721" s="1771" t="n"/>
      <c r="AA721" s="1771" t="n"/>
      <c r="AB721" s="1771" t="n"/>
      <c r="AC721" s="1771" t="n"/>
      <c r="AD721" s="1771" t="n"/>
      <c r="AE721" s="1771" t="n"/>
      <c r="AF721" s="1771" t="n"/>
      <c r="AG721" s="1771" t="n"/>
      <c r="AH721" s="1771" t="n"/>
      <c r="AI721" s="1771" t="n"/>
      <c r="AJ721" s="1771" t="n"/>
      <c r="AK721" s="1771" t="n"/>
      <c r="AL721" s="1771" t="n"/>
      <c r="AM721" s="1771" t="n"/>
      <c r="AN721" s="1771" t="n"/>
      <c r="AO721" s="1772" t="n"/>
      <c r="AP721" s="1773" t="n"/>
      <c r="AQ721" s="1771" t="n"/>
      <c r="AR721" s="1771" t="n"/>
      <c r="AS721" s="1774" t="n"/>
      <c r="AT721" s="547" t="n"/>
    </row>
    <row r="722" ht="12.75" customHeight="1" s="667">
      <c r="B722" s="509" t="n"/>
      <c r="C722" s="510" t="n"/>
      <c r="D722" s="511" t="n"/>
      <c r="E722" s="511" t="n"/>
      <c r="F722" s="538" t="n"/>
      <c r="G722" s="539" t="n"/>
      <c r="H722" s="539" t="n"/>
      <c r="I722" s="540" t="n"/>
      <c r="J722" s="539" t="n"/>
      <c r="K722" s="539" t="n"/>
      <c r="L722" s="539" t="n"/>
      <c r="M722" s="539" t="n"/>
      <c r="N722" s="539" t="n"/>
      <c r="O722" s="539" t="n"/>
      <c r="P722" s="539" t="n"/>
      <c r="Q722" s="539" t="n"/>
      <c r="R722" s="539" t="n"/>
      <c r="S722" s="539" t="n"/>
      <c r="T722" s="541" t="n"/>
      <c r="U722" s="1770" t="n"/>
      <c r="V722" s="1771" t="n"/>
      <c r="W722" s="1771" t="n"/>
      <c r="X722" s="1771" t="n"/>
      <c r="Y722" s="1771" t="n"/>
      <c r="Z722" s="1771" t="n"/>
      <c r="AA722" s="1771" t="n"/>
      <c r="AB722" s="1771" t="n"/>
      <c r="AC722" s="1771" t="n"/>
      <c r="AD722" s="1771" t="n"/>
      <c r="AE722" s="1771" t="n"/>
      <c r="AF722" s="1771" t="n"/>
      <c r="AG722" s="1771" t="n"/>
      <c r="AH722" s="1771" t="n"/>
      <c r="AI722" s="1771" t="n"/>
      <c r="AJ722" s="1771" t="n"/>
      <c r="AK722" s="1771" t="n"/>
      <c r="AL722" s="1771" t="n"/>
      <c r="AM722" s="1771" t="n"/>
      <c r="AN722" s="1771" t="n"/>
      <c r="AO722" s="1772" t="n"/>
      <c r="AP722" s="1773" t="n"/>
      <c r="AQ722" s="1771" t="n"/>
      <c r="AR722" s="1771" t="n"/>
      <c r="AS722" s="1774" t="n"/>
      <c r="AT722" s="547" t="n"/>
    </row>
    <row r="723" ht="12.75" customHeight="1" s="667">
      <c r="B723" s="518" t="n"/>
      <c r="C723" s="701" t="n"/>
      <c r="D723" s="519" t="n"/>
      <c r="E723" s="519" t="n"/>
      <c r="F723" s="548" t="n"/>
      <c r="G723" s="549" t="n"/>
      <c r="H723" s="549" t="n"/>
      <c r="I723" s="550" t="n"/>
      <c r="J723" s="549" t="n"/>
      <c r="K723" s="549" t="n"/>
      <c r="L723" s="549" t="n"/>
      <c r="M723" s="549" t="n"/>
      <c r="N723" s="549" t="n"/>
      <c r="O723" s="549" t="n"/>
      <c r="P723" s="549" t="n"/>
      <c r="Q723" s="549" t="n"/>
      <c r="R723" s="549" t="n"/>
      <c r="S723" s="549" t="n"/>
      <c r="T723" s="551" t="n"/>
      <c r="U723" s="1775" t="n"/>
      <c r="V723" s="1776" t="n"/>
      <c r="W723" s="1776" t="n"/>
      <c r="X723" s="1776" t="n"/>
      <c r="Y723" s="1776" t="n"/>
      <c r="Z723" s="1776" t="n"/>
      <c r="AA723" s="1776" t="n"/>
      <c r="AB723" s="1776" t="n"/>
      <c r="AC723" s="1776" t="n"/>
      <c r="AD723" s="1776" t="n"/>
      <c r="AE723" s="1776" t="n"/>
      <c r="AF723" s="1776" t="n"/>
      <c r="AG723" s="1776" t="n"/>
      <c r="AH723" s="1776" t="n"/>
      <c r="AI723" s="1776" t="n"/>
      <c r="AJ723" s="1776" t="n"/>
      <c r="AK723" s="1776" t="n"/>
      <c r="AL723" s="1776" t="n"/>
      <c r="AM723" s="1776" t="n"/>
      <c r="AN723" s="1776" t="n"/>
      <c r="AO723" s="1777" t="n"/>
      <c r="AP723" s="1778" t="n"/>
      <c r="AQ723" s="1776" t="n"/>
      <c r="AR723" s="1776" t="n"/>
      <c r="AS723" s="1779" t="n"/>
      <c r="AT723" s="557" t="n"/>
    </row>
    <row r="724" ht="12.75" customHeight="1" s="667">
      <c r="B724" s="509" t="n"/>
      <c r="C724" s="510" t="n"/>
      <c r="D724" s="511" t="n"/>
      <c r="E724" s="511" t="n"/>
      <c r="F724" s="538" t="n"/>
      <c r="G724" s="539" t="n"/>
      <c r="H724" s="539" t="n"/>
      <c r="I724" s="540" t="n"/>
      <c r="J724" s="539" t="n"/>
      <c r="K724" s="539" t="n"/>
      <c r="L724" s="539" t="n"/>
      <c r="M724" s="539" t="n"/>
      <c r="N724" s="539" t="n"/>
      <c r="O724" s="539" t="n"/>
      <c r="P724" s="539" t="n"/>
      <c r="Q724" s="539" t="n"/>
      <c r="R724" s="539" t="n"/>
      <c r="S724" s="539" t="n"/>
      <c r="T724" s="541" t="n"/>
      <c r="U724" s="1770" t="n"/>
      <c r="V724" s="1771" t="n"/>
      <c r="W724" s="1771" t="n"/>
      <c r="X724" s="1771" t="n"/>
      <c r="Y724" s="1771" t="n"/>
      <c r="Z724" s="1771" t="n"/>
      <c r="AA724" s="1771" t="n"/>
      <c r="AB724" s="1771" t="n"/>
      <c r="AC724" s="1771" t="n"/>
      <c r="AD724" s="1771" t="n"/>
      <c r="AE724" s="1771" t="n"/>
      <c r="AF724" s="1771" t="n"/>
      <c r="AG724" s="1771" t="n"/>
      <c r="AH724" s="1771" t="n"/>
      <c r="AI724" s="1771" t="n"/>
      <c r="AJ724" s="1771" t="n"/>
      <c r="AK724" s="1771" t="n"/>
      <c r="AL724" s="1771" t="n"/>
      <c r="AM724" s="1771" t="n"/>
      <c r="AN724" s="1771" t="n"/>
      <c r="AO724" s="1772" t="n"/>
      <c r="AP724" s="1773" t="n"/>
      <c r="AQ724" s="1771" t="n"/>
      <c r="AR724" s="1771" t="n"/>
      <c r="AS724" s="1774" t="n"/>
      <c r="AT724" s="547" t="n"/>
    </row>
    <row r="725" ht="12.75" customHeight="1" s="667">
      <c r="B725" s="509" t="n"/>
      <c r="C725" s="510" t="n"/>
      <c r="D725" s="511" t="n"/>
      <c r="E725" s="511" t="n"/>
      <c r="F725" s="538" t="n"/>
      <c r="G725" s="539" t="n"/>
      <c r="H725" s="539" t="n"/>
      <c r="I725" s="540" t="n"/>
      <c r="J725" s="539" t="n"/>
      <c r="K725" s="539" t="n"/>
      <c r="L725" s="539" t="n"/>
      <c r="M725" s="539" t="n"/>
      <c r="N725" s="539" t="n"/>
      <c r="O725" s="539" t="n"/>
      <c r="P725" s="539" t="n"/>
      <c r="Q725" s="539" t="n"/>
      <c r="R725" s="539" t="n"/>
      <c r="S725" s="539" t="n"/>
      <c r="T725" s="541" t="n"/>
      <c r="U725" s="1770" t="n"/>
      <c r="V725" s="1771" t="n"/>
      <c r="W725" s="1771" t="n"/>
      <c r="X725" s="1771" t="n"/>
      <c r="Y725" s="1771" t="n"/>
      <c r="Z725" s="1771" t="n"/>
      <c r="AA725" s="1771" t="n"/>
      <c r="AB725" s="1771" t="n"/>
      <c r="AC725" s="1771" t="n"/>
      <c r="AD725" s="1771" t="n"/>
      <c r="AE725" s="1771" t="n"/>
      <c r="AF725" s="1771" t="n"/>
      <c r="AG725" s="1771" t="n"/>
      <c r="AH725" s="1771" t="n"/>
      <c r="AI725" s="1771" t="n"/>
      <c r="AJ725" s="1771" t="n"/>
      <c r="AK725" s="1771" t="n"/>
      <c r="AL725" s="1771" t="n"/>
      <c r="AM725" s="1771" t="n"/>
      <c r="AN725" s="1771" t="n"/>
      <c r="AO725" s="1772" t="n"/>
      <c r="AP725" s="1773" t="n"/>
      <c r="AQ725" s="1771" t="n"/>
      <c r="AR725" s="1771" t="n"/>
      <c r="AS725" s="1774" t="n"/>
      <c r="AT725" s="547" t="n"/>
    </row>
    <row r="726" ht="12.75" customHeight="1" s="667">
      <c r="B726" s="509" t="n"/>
      <c r="C726" s="510" t="n"/>
      <c r="D726" s="511" t="n"/>
      <c r="E726" s="511" t="n"/>
      <c r="F726" s="538" t="n"/>
      <c r="G726" s="539" t="n"/>
      <c r="H726" s="539" t="n"/>
      <c r="I726" s="540" t="n"/>
      <c r="J726" s="539" t="n"/>
      <c r="K726" s="539" t="n"/>
      <c r="L726" s="539" t="n"/>
      <c r="M726" s="539" t="n"/>
      <c r="N726" s="539" t="n"/>
      <c r="O726" s="539" t="n"/>
      <c r="P726" s="539" t="n"/>
      <c r="Q726" s="539" t="n"/>
      <c r="R726" s="539" t="n"/>
      <c r="S726" s="539" t="n"/>
      <c r="T726" s="541" t="n"/>
      <c r="U726" s="1770" t="n"/>
      <c r="V726" s="1771" t="n"/>
      <c r="W726" s="1771" t="n"/>
      <c r="X726" s="1771" t="n"/>
      <c r="Y726" s="1771" t="n"/>
      <c r="Z726" s="1771" t="n"/>
      <c r="AA726" s="1771" t="n"/>
      <c r="AB726" s="1771" t="n"/>
      <c r="AC726" s="1771" t="n"/>
      <c r="AD726" s="1771" t="n"/>
      <c r="AE726" s="1771" t="n"/>
      <c r="AF726" s="1771" t="n"/>
      <c r="AG726" s="1771" t="n"/>
      <c r="AH726" s="1771" t="n"/>
      <c r="AI726" s="1771" t="n"/>
      <c r="AJ726" s="1771" t="n"/>
      <c r="AK726" s="1771" t="n"/>
      <c r="AL726" s="1771" t="n"/>
      <c r="AM726" s="1771" t="n"/>
      <c r="AN726" s="1771" t="n"/>
      <c r="AO726" s="1772" t="n"/>
      <c r="AP726" s="1773" t="n"/>
      <c r="AQ726" s="1771" t="n"/>
      <c r="AR726" s="1771" t="n"/>
      <c r="AS726" s="1774" t="n"/>
      <c r="AT726" s="547" t="n"/>
    </row>
    <row r="727" ht="12.75" customHeight="1" s="667">
      <c r="B727" s="509" t="n"/>
      <c r="C727" s="510" t="n"/>
      <c r="D727" s="511" t="n"/>
      <c r="E727" s="511" t="n"/>
      <c r="F727" s="538" t="n"/>
      <c r="G727" s="539" t="n"/>
      <c r="H727" s="539" t="n"/>
      <c r="I727" s="540" t="n"/>
      <c r="J727" s="539" t="n"/>
      <c r="K727" s="539" t="n"/>
      <c r="L727" s="539" t="n"/>
      <c r="M727" s="539" t="n"/>
      <c r="N727" s="539" t="n"/>
      <c r="O727" s="539" t="n"/>
      <c r="P727" s="539" t="n"/>
      <c r="Q727" s="539" t="n"/>
      <c r="R727" s="539" t="n"/>
      <c r="S727" s="539" t="n"/>
      <c r="T727" s="541" t="n"/>
      <c r="U727" s="1770" t="n"/>
      <c r="V727" s="1771" t="n"/>
      <c r="W727" s="1771" t="n"/>
      <c r="X727" s="1771" t="n"/>
      <c r="Y727" s="1771" t="n"/>
      <c r="Z727" s="1771" t="n"/>
      <c r="AA727" s="1771" t="n"/>
      <c r="AB727" s="1771" t="n"/>
      <c r="AC727" s="1771" t="n"/>
      <c r="AD727" s="1771" t="n"/>
      <c r="AE727" s="1771" t="n"/>
      <c r="AF727" s="1771" t="n"/>
      <c r="AG727" s="1771" t="n"/>
      <c r="AH727" s="1771" t="n"/>
      <c r="AI727" s="1771" t="n"/>
      <c r="AJ727" s="1771" t="n"/>
      <c r="AK727" s="1771" t="n"/>
      <c r="AL727" s="1771" t="n"/>
      <c r="AM727" s="1771" t="n"/>
      <c r="AN727" s="1771" t="n"/>
      <c r="AO727" s="1772" t="n"/>
      <c r="AP727" s="1773" t="n"/>
      <c r="AQ727" s="1771" t="n"/>
      <c r="AR727" s="1771" t="n"/>
      <c r="AS727" s="1774" t="n"/>
      <c r="AT727" s="547" t="n"/>
    </row>
    <row r="728" ht="12.75" customHeight="1" s="667">
      <c r="B728" s="518" t="n"/>
      <c r="C728" s="701" t="n"/>
      <c r="D728" s="519" t="n"/>
      <c r="E728" s="519" t="n"/>
      <c r="F728" s="548" t="n"/>
      <c r="G728" s="549" t="n"/>
      <c r="H728" s="549" t="n"/>
      <c r="I728" s="550" t="n"/>
      <c r="J728" s="549" t="n"/>
      <c r="K728" s="549" t="n"/>
      <c r="L728" s="549" t="n"/>
      <c r="M728" s="549" t="n"/>
      <c r="N728" s="549" t="n"/>
      <c r="O728" s="549" t="n"/>
      <c r="P728" s="549" t="n"/>
      <c r="Q728" s="549" t="n"/>
      <c r="R728" s="549" t="n"/>
      <c r="S728" s="549" t="n"/>
      <c r="T728" s="551" t="n"/>
      <c r="U728" s="1775" t="n"/>
      <c r="V728" s="1776" t="n"/>
      <c r="W728" s="1776" t="n"/>
      <c r="X728" s="1776" t="n"/>
      <c r="Y728" s="1776" t="n"/>
      <c r="Z728" s="1776" t="n"/>
      <c r="AA728" s="1776" t="n"/>
      <c r="AB728" s="1776" t="n"/>
      <c r="AC728" s="1776" t="n"/>
      <c r="AD728" s="1776" t="n"/>
      <c r="AE728" s="1776" t="n"/>
      <c r="AF728" s="1776" t="n"/>
      <c r="AG728" s="1776" t="n"/>
      <c r="AH728" s="1776" t="n"/>
      <c r="AI728" s="1776" t="n"/>
      <c r="AJ728" s="1776" t="n"/>
      <c r="AK728" s="1776" t="n"/>
      <c r="AL728" s="1776" t="n"/>
      <c r="AM728" s="1776" t="n"/>
      <c r="AN728" s="1776" t="n"/>
      <c r="AO728" s="1777" t="n"/>
      <c r="AP728" s="1778" t="n"/>
      <c r="AQ728" s="1776" t="n"/>
      <c r="AR728" s="1776" t="n"/>
      <c r="AS728" s="1779" t="n"/>
      <c r="AT728" s="557" t="n"/>
    </row>
    <row r="729" ht="12.75" customHeight="1" s="667">
      <c r="B729" s="509" t="n"/>
      <c r="C729" s="510" t="n"/>
      <c r="D729" s="511" t="n"/>
      <c r="E729" s="511" t="n"/>
      <c r="F729" s="538" t="n"/>
      <c r="G729" s="539" t="n"/>
      <c r="H729" s="539" t="n"/>
      <c r="I729" s="540" t="n"/>
      <c r="J729" s="539" t="n"/>
      <c r="K729" s="539" t="n"/>
      <c r="L729" s="539" t="n"/>
      <c r="M729" s="539" t="n"/>
      <c r="N729" s="539" t="n"/>
      <c r="O729" s="539" t="n"/>
      <c r="P729" s="539" t="n"/>
      <c r="Q729" s="539" t="n"/>
      <c r="R729" s="539" t="n"/>
      <c r="S729" s="539" t="n"/>
      <c r="T729" s="541" t="n"/>
      <c r="U729" s="1770" t="n"/>
      <c r="V729" s="1771" t="n"/>
      <c r="W729" s="1771" t="n"/>
      <c r="X729" s="1771" t="n"/>
      <c r="Y729" s="1771" t="n"/>
      <c r="Z729" s="1771" t="n"/>
      <c r="AA729" s="1771" t="n"/>
      <c r="AB729" s="1771" t="n"/>
      <c r="AC729" s="1771" t="n"/>
      <c r="AD729" s="1771" t="n"/>
      <c r="AE729" s="1771" t="n"/>
      <c r="AF729" s="1771" t="n"/>
      <c r="AG729" s="1771" t="n"/>
      <c r="AH729" s="1771" t="n"/>
      <c r="AI729" s="1771" t="n"/>
      <c r="AJ729" s="1771" t="n"/>
      <c r="AK729" s="1771" t="n"/>
      <c r="AL729" s="1771" t="n"/>
      <c r="AM729" s="1771" t="n"/>
      <c r="AN729" s="1771" t="n"/>
      <c r="AO729" s="1772" t="n"/>
      <c r="AP729" s="1773" t="n"/>
      <c r="AQ729" s="1771" t="n"/>
      <c r="AR729" s="1771" t="n"/>
      <c r="AS729" s="1774" t="n"/>
      <c r="AT729" s="547" t="n"/>
    </row>
    <row r="730" ht="12.75" customHeight="1" s="667">
      <c r="B730" s="509" t="n"/>
      <c r="C730" s="510" t="n"/>
      <c r="D730" s="511" t="n"/>
      <c r="E730" s="511" t="n"/>
      <c r="F730" s="538" t="n"/>
      <c r="G730" s="539" t="n"/>
      <c r="H730" s="539" t="n"/>
      <c r="I730" s="540" t="n"/>
      <c r="J730" s="539" t="n"/>
      <c r="K730" s="539" t="n"/>
      <c r="L730" s="539" t="n"/>
      <c r="M730" s="539" t="n"/>
      <c r="N730" s="539" t="n"/>
      <c r="O730" s="539" t="n"/>
      <c r="P730" s="539" t="n"/>
      <c r="Q730" s="539" t="n"/>
      <c r="R730" s="539" t="n"/>
      <c r="S730" s="539" t="n"/>
      <c r="T730" s="541" t="n"/>
      <c r="U730" s="1770" t="n"/>
      <c r="V730" s="1771" t="n"/>
      <c r="W730" s="1771" t="n"/>
      <c r="X730" s="1771" t="n"/>
      <c r="Y730" s="1771" t="n"/>
      <c r="Z730" s="1771" t="n"/>
      <c r="AA730" s="1771" t="n"/>
      <c r="AB730" s="1771" t="n"/>
      <c r="AC730" s="1771" t="n"/>
      <c r="AD730" s="1771" t="n"/>
      <c r="AE730" s="1771" t="n"/>
      <c r="AF730" s="1771" t="n"/>
      <c r="AG730" s="1771" t="n"/>
      <c r="AH730" s="1771" t="n"/>
      <c r="AI730" s="1771" t="n"/>
      <c r="AJ730" s="1771" t="n"/>
      <c r="AK730" s="1771" t="n"/>
      <c r="AL730" s="1771" t="n"/>
      <c r="AM730" s="1771" t="n"/>
      <c r="AN730" s="1771" t="n"/>
      <c r="AO730" s="1772" t="n"/>
      <c r="AP730" s="1773" t="n"/>
      <c r="AQ730" s="1771" t="n"/>
      <c r="AR730" s="1771" t="n"/>
      <c r="AS730" s="1774" t="n"/>
      <c r="AT730" s="547" t="n"/>
    </row>
    <row r="731" ht="12.75" customHeight="1" s="667">
      <c r="B731" s="509" t="n"/>
      <c r="C731" s="510" t="n"/>
      <c r="D731" s="511" t="n"/>
      <c r="E731" s="511" t="n"/>
      <c r="F731" s="538" t="n"/>
      <c r="G731" s="539" t="n"/>
      <c r="H731" s="539" t="n"/>
      <c r="I731" s="540" t="n"/>
      <c r="J731" s="539" t="n"/>
      <c r="K731" s="539" t="n"/>
      <c r="L731" s="539" t="n"/>
      <c r="M731" s="539" t="n"/>
      <c r="N731" s="539" t="n"/>
      <c r="O731" s="539" t="n"/>
      <c r="P731" s="539" t="n"/>
      <c r="Q731" s="539" t="n"/>
      <c r="R731" s="539" t="n"/>
      <c r="S731" s="539" t="n"/>
      <c r="T731" s="541" t="n"/>
      <c r="U731" s="1770" t="n"/>
      <c r="V731" s="1771" t="n"/>
      <c r="W731" s="1771" t="n"/>
      <c r="X731" s="1771" t="n"/>
      <c r="Y731" s="1771" t="n"/>
      <c r="Z731" s="1771" t="n"/>
      <c r="AA731" s="1771" t="n"/>
      <c r="AB731" s="1771" t="n"/>
      <c r="AC731" s="1771" t="n"/>
      <c r="AD731" s="1771" t="n"/>
      <c r="AE731" s="1771" t="n"/>
      <c r="AF731" s="1771" t="n"/>
      <c r="AG731" s="1771" t="n"/>
      <c r="AH731" s="1771" t="n"/>
      <c r="AI731" s="1771" t="n"/>
      <c r="AJ731" s="1771" t="n"/>
      <c r="AK731" s="1771" t="n"/>
      <c r="AL731" s="1771" t="n"/>
      <c r="AM731" s="1771" t="n"/>
      <c r="AN731" s="1771" t="n"/>
      <c r="AO731" s="1772" t="n"/>
      <c r="AP731" s="1773" t="n"/>
      <c r="AQ731" s="1771" t="n"/>
      <c r="AR731" s="1771" t="n"/>
      <c r="AS731" s="1774" t="n"/>
      <c r="AT731" s="547" t="n"/>
    </row>
    <row r="732" ht="12.75" customHeight="1" s="667">
      <c r="B732" s="509" t="n"/>
      <c r="C732" s="510" t="n"/>
      <c r="D732" s="511" t="n"/>
      <c r="E732" s="511" t="n"/>
      <c r="F732" s="538" t="n"/>
      <c r="G732" s="539" t="n"/>
      <c r="H732" s="539" t="n"/>
      <c r="I732" s="540" t="n"/>
      <c r="J732" s="539" t="n"/>
      <c r="K732" s="539" t="n"/>
      <c r="L732" s="539" t="n"/>
      <c r="M732" s="539" t="n"/>
      <c r="N732" s="539" t="n"/>
      <c r="O732" s="539" t="n"/>
      <c r="P732" s="539" t="n"/>
      <c r="Q732" s="539" t="n"/>
      <c r="R732" s="539" t="n"/>
      <c r="S732" s="539" t="n"/>
      <c r="T732" s="541" t="n"/>
      <c r="U732" s="1770" t="n"/>
      <c r="V732" s="1771" t="n"/>
      <c r="W732" s="1771" t="n"/>
      <c r="X732" s="1771" t="n"/>
      <c r="Y732" s="1771" t="n"/>
      <c r="Z732" s="1771" t="n"/>
      <c r="AA732" s="1771" t="n"/>
      <c r="AB732" s="1771" t="n"/>
      <c r="AC732" s="1771" t="n"/>
      <c r="AD732" s="1771" t="n"/>
      <c r="AE732" s="1771" t="n"/>
      <c r="AF732" s="1771" t="n"/>
      <c r="AG732" s="1771" t="n"/>
      <c r="AH732" s="1771" t="n"/>
      <c r="AI732" s="1771" t="n"/>
      <c r="AJ732" s="1771" t="n"/>
      <c r="AK732" s="1771" t="n"/>
      <c r="AL732" s="1771" t="n"/>
      <c r="AM732" s="1771" t="n"/>
      <c r="AN732" s="1771" t="n"/>
      <c r="AO732" s="1772" t="n"/>
      <c r="AP732" s="1773" t="n"/>
      <c r="AQ732" s="1771" t="n"/>
      <c r="AR732" s="1771" t="n"/>
      <c r="AS732" s="1774" t="n"/>
      <c r="AT732" s="547" t="n"/>
    </row>
    <row r="733" ht="12.75" customHeight="1" s="667">
      <c r="B733" s="518" t="n"/>
      <c r="C733" s="701" t="n"/>
      <c r="D733" s="519" t="n"/>
      <c r="E733" s="519" t="n"/>
      <c r="F733" s="548" t="n"/>
      <c r="G733" s="549" t="n"/>
      <c r="H733" s="549" t="n"/>
      <c r="I733" s="550" t="n"/>
      <c r="J733" s="549" t="n"/>
      <c r="K733" s="549" t="n"/>
      <c r="L733" s="549" t="n"/>
      <c r="M733" s="549" t="n"/>
      <c r="N733" s="549" t="n"/>
      <c r="O733" s="549" t="n"/>
      <c r="P733" s="549" t="n"/>
      <c r="Q733" s="549" t="n"/>
      <c r="R733" s="549" t="n"/>
      <c r="S733" s="549" t="n"/>
      <c r="T733" s="551" t="n"/>
      <c r="U733" s="1775" t="n"/>
      <c r="V733" s="1776" t="n"/>
      <c r="W733" s="1776" t="n"/>
      <c r="X733" s="1776" t="n"/>
      <c r="Y733" s="1776" t="n"/>
      <c r="Z733" s="1776" t="n"/>
      <c r="AA733" s="1776" t="n"/>
      <c r="AB733" s="1776" t="n"/>
      <c r="AC733" s="1776" t="n"/>
      <c r="AD733" s="1776" t="n"/>
      <c r="AE733" s="1776" t="n"/>
      <c r="AF733" s="1776" t="n"/>
      <c r="AG733" s="1776" t="n"/>
      <c r="AH733" s="1776" t="n"/>
      <c r="AI733" s="1776" t="n"/>
      <c r="AJ733" s="1776" t="n"/>
      <c r="AK733" s="1776" t="n"/>
      <c r="AL733" s="1776" t="n"/>
      <c r="AM733" s="1776" t="n"/>
      <c r="AN733" s="1776" t="n"/>
      <c r="AO733" s="1777" t="n"/>
      <c r="AP733" s="1778" t="n"/>
      <c r="AQ733" s="1776" t="n"/>
      <c r="AR733" s="1776" t="n"/>
      <c r="AS733" s="1779" t="n"/>
      <c r="AT733" s="557" t="n"/>
    </row>
    <row r="734" ht="12.75" customHeight="1" s="667">
      <c r="B734" s="518" t="n"/>
      <c r="C734" s="701" t="n"/>
      <c r="D734" s="519" t="n"/>
      <c r="E734" s="519" t="n"/>
      <c r="F734" s="548" t="n"/>
      <c r="G734" s="549" t="n"/>
      <c r="H734" s="549" t="n"/>
      <c r="I734" s="550" t="n"/>
      <c r="J734" s="549" t="n"/>
      <c r="K734" s="549" t="n"/>
      <c r="L734" s="549" t="n"/>
      <c r="M734" s="549" t="n"/>
      <c r="N734" s="549" t="n"/>
      <c r="O734" s="549" t="n"/>
      <c r="P734" s="549" t="n"/>
      <c r="Q734" s="549" t="n"/>
      <c r="R734" s="549" t="n"/>
      <c r="S734" s="549" t="n"/>
      <c r="T734" s="551" t="n"/>
      <c r="U734" s="1775" t="n"/>
      <c r="V734" s="1776" t="n"/>
      <c r="W734" s="1776" t="n"/>
      <c r="X734" s="1776" t="n"/>
      <c r="Y734" s="1776" t="n"/>
      <c r="Z734" s="1776" t="n"/>
      <c r="AA734" s="1776" t="n"/>
      <c r="AB734" s="1776" t="n"/>
      <c r="AC734" s="1776" t="n"/>
      <c r="AD734" s="1776" t="n"/>
      <c r="AE734" s="1776" t="n"/>
      <c r="AF734" s="1776" t="n"/>
      <c r="AG734" s="1776" t="n"/>
      <c r="AH734" s="1776" t="n"/>
      <c r="AI734" s="1776" t="n"/>
      <c r="AJ734" s="1776" t="n"/>
      <c r="AK734" s="1776" t="n"/>
      <c r="AL734" s="1776" t="n"/>
      <c r="AM734" s="1776" t="n"/>
      <c r="AN734" s="1776" t="n"/>
      <c r="AO734" s="1777" t="n"/>
      <c r="AP734" s="1778" t="n"/>
      <c r="AQ734" s="1776" t="n"/>
      <c r="AR734" s="1776" t="n"/>
      <c r="AS734" s="1779" t="n"/>
      <c r="AT734" s="557" t="n"/>
    </row>
    <row r="735" ht="12.75" customHeight="1" s="667">
      <c r="B735" s="509" t="n"/>
      <c r="C735" s="510" t="n"/>
      <c r="D735" s="511" t="n"/>
      <c r="E735" s="511" t="n"/>
      <c r="F735" s="538" t="n"/>
      <c r="G735" s="539" t="n"/>
      <c r="H735" s="539" t="n"/>
      <c r="I735" s="540" t="n"/>
      <c r="J735" s="539" t="n"/>
      <c r="K735" s="539" t="n"/>
      <c r="L735" s="539" t="n"/>
      <c r="M735" s="539" t="n"/>
      <c r="N735" s="539" t="n"/>
      <c r="O735" s="539" t="n"/>
      <c r="P735" s="539" t="n"/>
      <c r="Q735" s="539" t="n"/>
      <c r="R735" s="539" t="n"/>
      <c r="S735" s="539" t="n"/>
      <c r="T735" s="541" t="n"/>
      <c r="U735" s="1770" t="n"/>
      <c r="V735" s="1771" t="n"/>
      <c r="W735" s="1771" t="n"/>
      <c r="X735" s="1771" t="n"/>
      <c r="Y735" s="1771" t="n"/>
      <c r="Z735" s="1771" t="n"/>
      <c r="AA735" s="1771" t="n"/>
      <c r="AB735" s="1771" t="n"/>
      <c r="AC735" s="1771" t="n"/>
      <c r="AD735" s="1771" t="n"/>
      <c r="AE735" s="1771" t="n"/>
      <c r="AF735" s="1771" t="n"/>
      <c r="AG735" s="1771" t="n"/>
      <c r="AH735" s="1771" t="n"/>
      <c r="AI735" s="1771" t="n"/>
      <c r="AJ735" s="1771" t="n"/>
      <c r="AK735" s="1771" t="n"/>
      <c r="AL735" s="1771" t="n"/>
      <c r="AM735" s="1771" t="n"/>
      <c r="AN735" s="1771" t="n"/>
      <c r="AO735" s="1772" t="n"/>
      <c r="AP735" s="1773" t="n"/>
      <c r="AQ735" s="1771" t="n"/>
      <c r="AR735" s="1771" t="n"/>
      <c r="AS735" s="1774" t="n"/>
      <c r="AT735" s="547" t="n"/>
    </row>
    <row r="736" ht="12.75" customHeight="1" s="667">
      <c r="B736" s="509" t="n"/>
      <c r="C736" s="510" t="n"/>
      <c r="D736" s="511" t="n"/>
      <c r="E736" s="511" t="n"/>
      <c r="F736" s="538" t="n"/>
      <c r="G736" s="539" t="n"/>
      <c r="H736" s="539" t="n"/>
      <c r="I736" s="540" t="n"/>
      <c r="J736" s="539" t="n"/>
      <c r="K736" s="539" t="n"/>
      <c r="L736" s="539" t="n"/>
      <c r="M736" s="539" t="n"/>
      <c r="N736" s="539" t="n"/>
      <c r="O736" s="539" t="n"/>
      <c r="P736" s="539" t="n"/>
      <c r="Q736" s="539" t="n"/>
      <c r="R736" s="539" t="n"/>
      <c r="S736" s="539" t="n"/>
      <c r="T736" s="541" t="n"/>
      <c r="U736" s="1770" t="n"/>
      <c r="V736" s="1771" t="n"/>
      <c r="W736" s="1771" t="n"/>
      <c r="X736" s="1771" t="n"/>
      <c r="Y736" s="1771" t="n"/>
      <c r="Z736" s="1771" t="n"/>
      <c r="AA736" s="1771" t="n"/>
      <c r="AB736" s="1771" t="n"/>
      <c r="AC736" s="1771" t="n"/>
      <c r="AD736" s="1771" t="n"/>
      <c r="AE736" s="1771" t="n"/>
      <c r="AF736" s="1771" t="n"/>
      <c r="AG736" s="1771" t="n"/>
      <c r="AH736" s="1771" t="n"/>
      <c r="AI736" s="1771" t="n"/>
      <c r="AJ736" s="1771" t="n"/>
      <c r="AK736" s="1771" t="n"/>
      <c r="AL736" s="1771" t="n"/>
      <c r="AM736" s="1771" t="n"/>
      <c r="AN736" s="1771" t="n"/>
      <c r="AO736" s="1772" t="n"/>
      <c r="AP736" s="1773" t="n"/>
      <c r="AQ736" s="1771" t="n"/>
      <c r="AR736" s="1771" t="n"/>
      <c r="AS736" s="1774" t="n"/>
      <c r="AT736" s="547" t="n"/>
    </row>
    <row r="737" ht="12.75" customHeight="1" s="667">
      <c r="B737" s="509" t="n"/>
      <c r="C737" s="510" t="n"/>
      <c r="D737" s="511" t="n"/>
      <c r="E737" s="511" t="n"/>
      <c r="F737" s="538" t="n"/>
      <c r="G737" s="539" t="n"/>
      <c r="H737" s="539" t="n"/>
      <c r="I737" s="540" t="n"/>
      <c r="J737" s="539" t="n"/>
      <c r="K737" s="539" t="n"/>
      <c r="L737" s="539" t="n"/>
      <c r="M737" s="539" t="n"/>
      <c r="N737" s="539" t="n"/>
      <c r="O737" s="539" t="n"/>
      <c r="P737" s="539" t="n"/>
      <c r="Q737" s="539" t="n"/>
      <c r="R737" s="539" t="n"/>
      <c r="S737" s="539" t="n"/>
      <c r="T737" s="541" t="n"/>
      <c r="U737" s="1770" t="n"/>
      <c r="V737" s="1771" t="n"/>
      <c r="W737" s="1771" t="n"/>
      <c r="X737" s="1771" t="n"/>
      <c r="Y737" s="1771" t="n"/>
      <c r="Z737" s="1771" t="n"/>
      <c r="AA737" s="1771" t="n"/>
      <c r="AB737" s="1771" t="n"/>
      <c r="AC737" s="1771" t="n"/>
      <c r="AD737" s="1771" t="n"/>
      <c r="AE737" s="1771" t="n"/>
      <c r="AF737" s="1771" t="n"/>
      <c r="AG737" s="1771" t="n"/>
      <c r="AH737" s="1771" t="n"/>
      <c r="AI737" s="1771" t="n"/>
      <c r="AJ737" s="1771" t="n"/>
      <c r="AK737" s="1771" t="n"/>
      <c r="AL737" s="1771" t="n"/>
      <c r="AM737" s="1771" t="n"/>
      <c r="AN737" s="1771" t="n"/>
      <c r="AO737" s="1772" t="n"/>
      <c r="AP737" s="1773" t="n"/>
      <c r="AQ737" s="1771" t="n"/>
      <c r="AR737" s="1771" t="n"/>
      <c r="AS737" s="1774" t="n"/>
      <c r="AT737" s="547" t="n"/>
    </row>
    <row r="738" ht="12.75" customHeight="1" s="667">
      <c r="B738" s="518" t="n"/>
      <c r="C738" s="701" t="n"/>
      <c r="D738" s="519" t="n"/>
      <c r="E738" s="519" t="n"/>
      <c r="F738" s="548" t="n"/>
      <c r="G738" s="549" t="n"/>
      <c r="H738" s="549" t="n"/>
      <c r="I738" s="550" t="n"/>
      <c r="J738" s="549" t="n"/>
      <c r="K738" s="549" t="n"/>
      <c r="L738" s="549" t="n"/>
      <c r="M738" s="549" t="n"/>
      <c r="N738" s="549" t="n"/>
      <c r="O738" s="549" t="n"/>
      <c r="P738" s="549" t="n"/>
      <c r="Q738" s="549" t="n"/>
      <c r="R738" s="549" t="n"/>
      <c r="S738" s="549" t="n"/>
      <c r="T738" s="551" t="n"/>
      <c r="U738" s="1775" t="n"/>
      <c r="V738" s="1776" t="n"/>
      <c r="W738" s="1776" t="n"/>
      <c r="X738" s="1776" t="n"/>
      <c r="Y738" s="1776" t="n"/>
      <c r="Z738" s="1776" t="n"/>
      <c r="AA738" s="1776" t="n"/>
      <c r="AB738" s="1776" t="n"/>
      <c r="AC738" s="1776" t="n"/>
      <c r="AD738" s="1776" t="n"/>
      <c r="AE738" s="1776" t="n"/>
      <c r="AF738" s="1776" t="n"/>
      <c r="AG738" s="1776" t="n"/>
      <c r="AH738" s="1776" t="n"/>
      <c r="AI738" s="1776" t="n"/>
      <c r="AJ738" s="1776" t="n"/>
      <c r="AK738" s="1776" t="n"/>
      <c r="AL738" s="1776" t="n"/>
      <c r="AM738" s="1776" t="n"/>
      <c r="AN738" s="1776" t="n"/>
      <c r="AO738" s="1777" t="n"/>
      <c r="AP738" s="1778" t="n"/>
      <c r="AQ738" s="1776" t="n"/>
      <c r="AR738" s="1776" t="n"/>
      <c r="AS738" s="1779" t="n"/>
      <c r="AT738" s="557" t="n"/>
    </row>
    <row r="739" ht="12.75" customHeight="1" s="667">
      <c r="B739" s="509" t="n"/>
      <c r="C739" s="510" t="n"/>
      <c r="D739" s="511" t="n"/>
      <c r="E739" s="511" t="n"/>
      <c r="F739" s="538" t="n"/>
      <c r="G739" s="539" t="n"/>
      <c r="H739" s="539" t="n"/>
      <c r="I739" s="540" t="n"/>
      <c r="J739" s="539" t="n"/>
      <c r="K739" s="539" t="n"/>
      <c r="L739" s="539" t="n"/>
      <c r="M739" s="539" t="n"/>
      <c r="N739" s="539" t="n"/>
      <c r="O739" s="539" t="n"/>
      <c r="P739" s="539" t="n"/>
      <c r="Q739" s="539" t="n"/>
      <c r="R739" s="539" t="n"/>
      <c r="S739" s="539" t="n"/>
      <c r="T739" s="541" t="n"/>
      <c r="U739" s="1770" t="n"/>
      <c r="V739" s="1771" t="n"/>
      <c r="W739" s="1771" t="n"/>
      <c r="X739" s="1771" t="n"/>
      <c r="Y739" s="1771" t="n"/>
      <c r="Z739" s="1771" t="n"/>
      <c r="AA739" s="1771" t="n"/>
      <c r="AB739" s="1771" t="n"/>
      <c r="AC739" s="1771" t="n"/>
      <c r="AD739" s="1771" t="n"/>
      <c r="AE739" s="1771" t="n"/>
      <c r="AF739" s="1771" t="n"/>
      <c r="AG739" s="1771" t="n"/>
      <c r="AH739" s="1771" t="n"/>
      <c r="AI739" s="1771" t="n"/>
      <c r="AJ739" s="1771" t="n"/>
      <c r="AK739" s="1771" t="n"/>
      <c r="AL739" s="1771" t="n"/>
      <c r="AM739" s="1771" t="n"/>
      <c r="AN739" s="1771" t="n"/>
      <c r="AO739" s="1772" t="n"/>
      <c r="AP739" s="1773" t="n"/>
      <c r="AQ739" s="1771" t="n"/>
      <c r="AR739" s="1771" t="n"/>
      <c r="AS739" s="1774" t="n"/>
      <c r="AT739" s="547" t="n"/>
    </row>
    <row r="740" ht="12.75" customHeight="1" s="667">
      <c r="B740" s="509" t="n"/>
      <c r="C740" s="510" t="n"/>
      <c r="D740" s="511" t="n"/>
      <c r="E740" s="511" t="n"/>
      <c r="F740" s="538" t="n"/>
      <c r="G740" s="539" t="n"/>
      <c r="H740" s="539" t="n"/>
      <c r="I740" s="540" t="n"/>
      <c r="J740" s="539" t="n"/>
      <c r="K740" s="539" t="n"/>
      <c r="L740" s="539" t="n"/>
      <c r="M740" s="539" t="n"/>
      <c r="N740" s="539" t="n"/>
      <c r="O740" s="539" t="n"/>
      <c r="P740" s="539" t="n"/>
      <c r="Q740" s="539" t="n"/>
      <c r="R740" s="539" t="n"/>
      <c r="S740" s="539" t="n"/>
      <c r="T740" s="541" t="n"/>
      <c r="U740" s="1770" t="n"/>
      <c r="V740" s="1771" t="n"/>
      <c r="W740" s="1771" t="n"/>
      <c r="X740" s="1771" t="n"/>
      <c r="Y740" s="1771" t="n"/>
      <c r="Z740" s="1771" t="n"/>
      <c r="AA740" s="1771" t="n"/>
      <c r="AB740" s="1771" t="n"/>
      <c r="AC740" s="1771" t="n"/>
      <c r="AD740" s="1771" t="n"/>
      <c r="AE740" s="1771" t="n"/>
      <c r="AF740" s="1771" t="n"/>
      <c r="AG740" s="1771" t="n"/>
      <c r="AH740" s="1771" t="n"/>
      <c r="AI740" s="1771" t="n"/>
      <c r="AJ740" s="1771" t="n"/>
      <c r="AK740" s="1771" t="n"/>
      <c r="AL740" s="1771" t="n"/>
      <c r="AM740" s="1771" t="n"/>
      <c r="AN740" s="1771" t="n"/>
      <c r="AO740" s="1772" t="n"/>
      <c r="AP740" s="1773" t="n"/>
      <c r="AQ740" s="1771" t="n"/>
      <c r="AR740" s="1771" t="n"/>
      <c r="AS740" s="1774" t="n"/>
      <c r="AT740" s="547" t="n"/>
    </row>
    <row r="741" ht="12.75" customHeight="1" s="667">
      <c r="B741" s="509" t="n"/>
      <c r="C741" s="510" t="n"/>
      <c r="D741" s="511" t="n"/>
      <c r="E741" s="511" t="n"/>
      <c r="F741" s="538" t="n"/>
      <c r="G741" s="539" t="n"/>
      <c r="H741" s="539" t="n"/>
      <c r="I741" s="540" t="n"/>
      <c r="J741" s="539" t="n"/>
      <c r="K741" s="539" t="n"/>
      <c r="L741" s="539" t="n"/>
      <c r="M741" s="539" t="n"/>
      <c r="N741" s="539" t="n"/>
      <c r="O741" s="539" t="n"/>
      <c r="P741" s="539" t="n"/>
      <c r="Q741" s="539" t="n"/>
      <c r="R741" s="539" t="n"/>
      <c r="S741" s="539" t="n"/>
      <c r="T741" s="541" t="n"/>
      <c r="U741" s="1770" t="n"/>
      <c r="V741" s="1771" t="n"/>
      <c r="W741" s="1771" t="n"/>
      <c r="X741" s="1771" t="n"/>
      <c r="Y741" s="1771" t="n"/>
      <c r="Z741" s="1771" t="n"/>
      <c r="AA741" s="1771" t="n"/>
      <c r="AB741" s="1771" t="n"/>
      <c r="AC741" s="1771" t="n"/>
      <c r="AD741" s="1771" t="n"/>
      <c r="AE741" s="1771" t="n"/>
      <c r="AF741" s="1771" t="n"/>
      <c r="AG741" s="1771" t="n"/>
      <c r="AH741" s="1771" t="n"/>
      <c r="AI741" s="1771" t="n"/>
      <c r="AJ741" s="1771" t="n"/>
      <c r="AK741" s="1771" t="n"/>
      <c r="AL741" s="1771" t="n"/>
      <c r="AM741" s="1771" t="n"/>
      <c r="AN741" s="1771" t="n"/>
      <c r="AO741" s="1772" t="n"/>
      <c r="AP741" s="1773" t="n"/>
      <c r="AQ741" s="1771" t="n"/>
      <c r="AR741" s="1771" t="n"/>
      <c r="AS741" s="1774" t="n"/>
      <c r="AT741" s="547" t="n"/>
    </row>
    <row r="742" ht="12.75" customHeight="1" s="667">
      <c r="B742" s="518" t="n"/>
      <c r="C742" s="701" t="n"/>
      <c r="D742" s="519" t="n"/>
      <c r="E742" s="519" t="n"/>
      <c r="F742" s="548" t="n"/>
      <c r="G742" s="549" t="n"/>
      <c r="H742" s="549" t="n"/>
      <c r="I742" s="550" t="n"/>
      <c r="J742" s="549" t="n"/>
      <c r="K742" s="549" t="n"/>
      <c r="L742" s="549" t="n"/>
      <c r="M742" s="549" t="n"/>
      <c r="N742" s="549" t="n"/>
      <c r="O742" s="549" t="n"/>
      <c r="P742" s="549" t="n"/>
      <c r="Q742" s="549" t="n"/>
      <c r="R742" s="549" t="n"/>
      <c r="S742" s="549" t="n"/>
      <c r="T742" s="551" t="n"/>
      <c r="U742" s="1775" t="n"/>
      <c r="V742" s="1776" t="n"/>
      <c r="W742" s="1776" t="n"/>
      <c r="X742" s="1776" t="n"/>
      <c r="Y742" s="1776" t="n"/>
      <c r="Z742" s="1776" t="n"/>
      <c r="AA742" s="1776" t="n"/>
      <c r="AB742" s="1776" t="n"/>
      <c r="AC742" s="1776" t="n"/>
      <c r="AD742" s="1776" t="n"/>
      <c r="AE742" s="1776" t="n"/>
      <c r="AF742" s="1776" t="n"/>
      <c r="AG742" s="1776" t="n"/>
      <c r="AH742" s="1776" t="n"/>
      <c r="AI742" s="1776" t="n"/>
      <c r="AJ742" s="1776" t="n"/>
      <c r="AK742" s="1776" t="n"/>
      <c r="AL742" s="1776" t="n"/>
      <c r="AM742" s="1776" t="n"/>
      <c r="AN742" s="1776" t="n"/>
      <c r="AO742" s="1777" t="n"/>
      <c r="AP742" s="1778" t="n"/>
      <c r="AQ742" s="1776" t="n"/>
      <c r="AR742" s="1776" t="n"/>
      <c r="AS742" s="1779" t="n"/>
      <c r="AT742" s="557" t="n"/>
    </row>
    <row r="743" ht="12.75" customHeight="1" s="667">
      <c r="B743" s="509" t="n"/>
      <c r="C743" s="510" t="n"/>
      <c r="D743" s="511" t="n"/>
      <c r="E743" s="511" t="n"/>
      <c r="F743" s="538" t="n"/>
      <c r="G743" s="539" t="n"/>
      <c r="H743" s="539" t="n"/>
      <c r="I743" s="540" t="n"/>
      <c r="J743" s="539" t="n"/>
      <c r="K743" s="539" t="n"/>
      <c r="L743" s="539" t="n"/>
      <c r="M743" s="539" t="n"/>
      <c r="N743" s="539" t="n"/>
      <c r="O743" s="539" t="n"/>
      <c r="P743" s="539" t="n"/>
      <c r="Q743" s="539" t="n"/>
      <c r="R743" s="539" t="n"/>
      <c r="S743" s="539" t="n"/>
      <c r="T743" s="541" t="n"/>
      <c r="U743" s="1770" t="n"/>
      <c r="V743" s="1771" t="n"/>
      <c r="W743" s="1771" t="n"/>
      <c r="X743" s="1771" t="n"/>
      <c r="Y743" s="1771" t="n"/>
      <c r="Z743" s="1771" t="n"/>
      <c r="AA743" s="1771" t="n"/>
      <c r="AB743" s="1771" t="n"/>
      <c r="AC743" s="1771" t="n"/>
      <c r="AD743" s="1771" t="n"/>
      <c r="AE743" s="1771" t="n"/>
      <c r="AF743" s="1771" t="n"/>
      <c r="AG743" s="1771" t="n"/>
      <c r="AH743" s="1771" t="n"/>
      <c r="AI743" s="1771" t="n"/>
      <c r="AJ743" s="1771" t="n"/>
      <c r="AK743" s="1771" t="n"/>
      <c r="AL743" s="1771" t="n"/>
      <c r="AM743" s="1771" t="n"/>
      <c r="AN743" s="1771" t="n"/>
      <c r="AO743" s="1772" t="n"/>
      <c r="AP743" s="1773" t="n"/>
      <c r="AQ743" s="1771" t="n"/>
      <c r="AR743" s="1771" t="n"/>
      <c r="AS743" s="1774" t="n"/>
      <c r="AT743" s="547" t="n"/>
    </row>
    <row r="744" ht="12.75" customHeight="1" s="667">
      <c r="B744" s="509" t="n"/>
      <c r="C744" s="510" t="n"/>
      <c r="D744" s="511" t="n"/>
      <c r="E744" s="511" t="n"/>
      <c r="F744" s="538" t="n"/>
      <c r="G744" s="539" t="n"/>
      <c r="H744" s="539" t="n"/>
      <c r="I744" s="540" t="n"/>
      <c r="J744" s="539" t="n"/>
      <c r="K744" s="539" t="n"/>
      <c r="L744" s="539" t="n"/>
      <c r="M744" s="539" t="n"/>
      <c r="N744" s="539" t="n"/>
      <c r="O744" s="539" t="n"/>
      <c r="P744" s="539" t="n"/>
      <c r="Q744" s="539" t="n"/>
      <c r="R744" s="539" t="n"/>
      <c r="S744" s="539" t="n"/>
      <c r="T744" s="541" t="n"/>
      <c r="U744" s="1770" t="n"/>
      <c r="V744" s="1771" t="n"/>
      <c r="W744" s="1771" t="n"/>
      <c r="X744" s="1771" t="n"/>
      <c r="Y744" s="1771" t="n"/>
      <c r="Z744" s="1771" t="n"/>
      <c r="AA744" s="1771" t="n"/>
      <c r="AB744" s="1771" t="n"/>
      <c r="AC744" s="1771" t="n"/>
      <c r="AD744" s="1771" t="n"/>
      <c r="AE744" s="1771" t="n"/>
      <c r="AF744" s="1771" t="n"/>
      <c r="AG744" s="1771" t="n"/>
      <c r="AH744" s="1771" t="n"/>
      <c r="AI744" s="1771" t="n"/>
      <c r="AJ744" s="1771" t="n"/>
      <c r="AK744" s="1771" t="n"/>
      <c r="AL744" s="1771" t="n"/>
      <c r="AM744" s="1771" t="n"/>
      <c r="AN744" s="1771" t="n"/>
      <c r="AO744" s="1772" t="n"/>
      <c r="AP744" s="1773" t="n"/>
      <c r="AQ744" s="1771" t="n"/>
      <c r="AR744" s="1771" t="n"/>
      <c r="AS744" s="1774" t="n"/>
      <c r="AT744" s="547" t="n"/>
    </row>
    <row r="745" ht="12.75" customHeight="1" s="667">
      <c r="B745" s="509" t="n"/>
      <c r="C745" s="510" t="n"/>
      <c r="D745" s="511" t="n"/>
      <c r="E745" s="511" t="n"/>
      <c r="F745" s="538" t="n"/>
      <c r="G745" s="539" t="n"/>
      <c r="H745" s="539" t="n"/>
      <c r="I745" s="540" t="n"/>
      <c r="J745" s="539" t="n"/>
      <c r="K745" s="539" t="n"/>
      <c r="L745" s="539" t="n"/>
      <c r="M745" s="539" t="n"/>
      <c r="N745" s="539" t="n"/>
      <c r="O745" s="539" t="n"/>
      <c r="P745" s="539" t="n"/>
      <c r="Q745" s="539" t="n"/>
      <c r="R745" s="539" t="n"/>
      <c r="S745" s="539" t="n"/>
      <c r="T745" s="541" t="n"/>
      <c r="U745" s="1770" t="n"/>
      <c r="V745" s="1771" t="n"/>
      <c r="W745" s="1771" t="n"/>
      <c r="X745" s="1771" t="n"/>
      <c r="Y745" s="1771" t="n"/>
      <c r="Z745" s="1771" t="n"/>
      <c r="AA745" s="1771" t="n"/>
      <c r="AB745" s="1771" t="n"/>
      <c r="AC745" s="1771" t="n"/>
      <c r="AD745" s="1771" t="n"/>
      <c r="AE745" s="1771" t="n"/>
      <c r="AF745" s="1771" t="n"/>
      <c r="AG745" s="1771" t="n"/>
      <c r="AH745" s="1771" t="n"/>
      <c r="AI745" s="1771" t="n"/>
      <c r="AJ745" s="1771" t="n"/>
      <c r="AK745" s="1771" t="n"/>
      <c r="AL745" s="1771" t="n"/>
      <c r="AM745" s="1771" t="n"/>
      <c r="AN745" s="1771" t="n"/>
      <c r="AO745" s="1772" t="n"/>
      <c r="AP745" s="1773" t="n"/>
      <c r="AQ745" s="1771" t="n"/>
      <c r="AR745" s="1771" t="n"/>
      <c r="AS745" s="1774" t="n"/>
      <c r="AT745" s="547" t="n"/>
    </row>
    <row r="746" ht="12.75" customHeight="1" s="667">
      <c r="B746" s="509" t="n"/>
      <c r="C746" s="510" t="n"/>
      <c r="D746" s="511" t="n"/>
      <c r="E746" s="511" t="n"/>
      <c r="F746" s="538" t="n"/>
      <c r="G746" s="539" t="n"/>
      <c r="H746" s="539" t="n"/>
      <c r="I746" s="540" t="n"/>
      <c r="J746" s="539" t="n"/>
      <c r="K746" s="539" t="n"/>
      <c r="L746" s="539" t="n"/>
      <c r="M746" s="539" t="n"/>
      <c r="N746" s="539" t="n"/>
      <c r="O746" s="539" t="n"/>
      <c r="P746" s="539" t="n"/>
      <c r="Q746" s="539" t="n"/>
      <c r="R746" s="539" t="n"/>
      <c r="S746" s="539" t="n"/>
      <c r="T746" s="541" t="n"/>
      <c r="U746" s="1770" t="n"/>
      <c r="V746" s="1771" t="n"/>
      <c r="W746" s="1771" t="n"/>
      <c r="X746" s="1771" t="n"/>
      <c r="Y746" s="1771" t="n"/>
      <c r="Z746" s="1771" t="n"/>
      <c r="AA746" s="1771" t="n"/>
      <c r="AB746" s="1771" t="n"/>
      <c r="AC746" s="1771" t="n"/>
      <c r="AD746" s="1771" t="n"/>
      <c r="AE746" s="1771" t="n"/>
      <c r="AF746" s="1771" t="n"/>
      <c r="AG746" s="1771" t="n"/>
      <c r="AH746" s="1771" t="n"/>
      <c r="AI746" s="1771" t="n"/>
      <c r="AJ746" s="1771" t="n"/>
      <c r="AK746" s="1771" t="n"/>
      <c r="AL746" s="1771" t="n"/>
      <c r="AM746" s="1771" t="n"/>
      <c r="AN746" s="1771" t="n"/>
      <c r="AO746" s="1772" t="n"/>
      <c r="AP746" s="1773" t="n"/>
      <c r="AQ746" s="1771" t="n"/>
      <c r="AR746" s="1771" t="n"/>
      <c r="AS746" s="1774" t="n"/>
      <c r="AT746" s="547" t="n"/>
    </row>
    <row r="747" ht="12.75" customHeight="1" s="667">
      <c r="B747" s="518" t="n"/>
      <c r="C747" s="701" t="n"/>
      <c r="D747" s="519" t="n"/>
      <c r="E747" s="519" t="n"/>
      <c r="F747" s="548" t="n"/>
      <c r="G747" s="549" t="n"/>
      <c r="H747" s="549" t="n"/>
      <c r="I747" s="550" t="n"/>
      <c r="J747" s="549" t="n"/>
      <c r="K747" s="549" t="n"/>
      <c r="L747" s="549" t="n"/>
      <c r="M747" s="549" t="n"/>
      <c r="N747" s="549" t="n"/>
      <c r="O747" s="549" t="n"/>
      <c r="P747" s="549" t="n"/>
      <c r="Q747" s="549" t="n"/>
      <c r="R747" s="549" t="n"/>
      <c r="S747" s="549" t="n"/>
      <c r="T747" s="551" t="n"/>
      <c r="U747" s="1775" t="n"/>
      <c r="V747" s="1776" t="n"/>
      <c r="W747" s="1776" t="n"/>
      <c r="X747" s="1776" t="n"/>
      <c r="Y747" s="1776" t="n"/>
      <c r="Z747" s="1776" t="n"/>
      <c r="AA747" s="1776" t="n"/>
      <c r="AB747" s="1776" t="n"/>
      <c r="AC747" s="1776" t="n"/>
      <c r="AD747" s="1776" t="n"/>
      <c r="AE747" s="1776" t="n"/>
      <c r="AF747" s="1776" t="n"/>
      <c r="AG747" s="1776" t="n"/>
      <c r="AH747" s="1776" t="n"/>
      <c r="AI747" s="1776" t="n"/>
      <c r="AJ747" s="1776" t="n"/>
      <c r="AK747" s="1776" t="n"/>
      <c r="AL747" s="1776" t="n"/>
      <c r="AM747" s="1776" t="n"/>
      <c r="AN747" s="1776" t="n"/>
      <c r="AO747" s="1777" t="n"/>
      <c r="AP747" s="1778" t="n"/>
      <c r="AQ747" s="1776" t="n"/>
      <c r="AR747" s="1776" t="n"/>
      <c r="AS747" s="1779" t="n"/>
      <c r="AT747" s="557" t="n"/>
    </row>
    <row r="748" ht="12.75" customHeight="1" s="667">
      <c r="B748" s="509" t="n"/>
      <c r="C748" s="510" t="n"/>
      <c r="D748" s="511" t="n"/>
      <c r="E748" s="511" t="n"/>
      <c r="F748" s="538" t="n"/>
      <c r="G748" s="539" t="n"/>
      <c r="H748" s="539" t="n"/>
      <c r="I748" s="540" t="n"/>
      <c r="J748" s="539" t="n"/>
      <c r="K748" s="539" t="n"/>
      <c r="L748" s="539" t="n"/>
      <c r="M748" s="539" t="n"/>
      <c r="N748" s="539" t="n"/>
      <c r="O748" s="539" t="n"/>
      <c r="P748" s="539" t="n"/>
      <c r="Q748" s="539" t="n"/>
      <c r="R748" s="539" t="n"/>
      <c r="S748" s="539" t="n"/>
      <c r="T748" s="541" t="n"/>
      <c r="U748" s="1770" t="n"/>
      <c r="V748" s="1771" t="n"/>
      <c r="W748" s="1771" t="n"/>
      <c r="X748" s="1771" t="n"/>
      <c r="Y748" s="1771" t="n"/>
      <c r="Z748" s="1771" t="n"/>
      <c r="AA748" s="1771" t="n"/>
      <c r="AB748" s="1771" t="n"/>
      <c r="AC748" s="1771" t="n"/>
      <c r="AD748" s="1771" t="n"/>
      <c r="AE748" s="1771" t="n"/>
      <c r="AF748" s="1771" t="n"/>
      <c r="AG748" s="1771" t="n"/>
      <c r="AH748" s="1771" t="n"/>
      <c r="AI748" s="1771" t="n"/>
      <c r="AJ748" s="1771" t="n"/>
      <c r="AK748" s="1771" t="n"/>
      <c r="AL748" s="1771" t="n"/>
      <c r="AM748" s="1771" t="n"/>
      <c r="AN748" s="1771" t="n"/>
      <c r="AO748" s="1772" t="n"/>
      <c r="AP748" s="1773" t="n"/>
      <c r="AQ748" s="1771" t="n"/>
      <c r="AR748" s="1771" t="n"/>
      <c r="AS748" s="1774" t="n"/>
      <c r="AT748" s="547" t="n"/>
    </row>
    <row r="749" ht="12.75" customHeight="1" s="667">
      <c r="B749" s="509" t="n"/>
      <c r="C749" s="510" t="n"/>
      <c r="D749" s="511" t="n"/>
      <c r="E749" s="511" t="n"/>
      <c r="F749" s="538" t="n"/>
      <c r="G749" s="539" t="n"/>
      <c r="H749" s="539" t="n"/>
      <c r="I749" s="540" t="n"/>
      <c r="J749" s="539" t="n"/>
      <c r="K749" s="539" t="n"/>
      <c r="L749" s="539" t="n"/>
      <c r="M749" s="539" t="n"/>
      <c r="N749" s="539" t="n"/>
      <c r="O749" s="539" t="n"/>
      <c r="P749" s="539" t="n"/>
      <c r="Q749" s="539" t="n"/>
      <c r="R749" s="539" t="n"/>
      <c r="S749" s="539" t="n"/>
      <c r="T749" s="541" t="n"/>
      <c r="U749" s="1770" t="n"/>
      <c r="V749" s="1771" t="n"/>
      <c r="W749" s="1771" t="n"/>
      <c r="X749" s="1771" t="n"/>
      <c r="Y749" s="1771" t="n"/>
      <c r="Z749" s="1771" t="n"/>
      <c r="AA749" s="1771" t="n"/>
      <c r="AB749" s="1771" t="n"/>
      <c r="AC749" s="1771" t="n"/>
      <c r="AD749" s="1771" t="n"/>
      <c r="AE749" s="1771" t="n"/>
      <c r="AF749" s="1771" t="n"/>
      <c r="AG749" s="1771" t="n"/>
      <c r="AH749" s="1771" t="n"/>
      <c r="AI749" s="1771" t="n"/>
      <c r="AJ749" s="1771" t="n"/>
      <c r="AK749" s="1771" t="n"/>
      <c r="AL749" s="1771" t="n"/>
      <c r="AM749" s="1771" t="n"/>
      <c r="AN749" s="1771" t="n"/>
      <c r="AO749" s="1772" t="n"/>
      <c r="AP749" s="1773" t="n"/>
      <c r="AQ749" s="1771" t="n"/>
      <c r="AR749" s="1771" t="n"/>
      <c r="AS749" s="1774" t="n"/>
      <c r="AT749" s="547" t="n"/>
    </row>
    <row r="750" ht="12.75" customHeight="1" s="667">
      <c r="B750" s="509" t="n"/>
      <c r="C750" s="510" t="n"/>
      <c r="D750" s="511" t="n"/>
      <c r="E750" s="511" t="n"/>
      <c r="F750" s="538" t="n"/>
      <c r="G750" s="539" t="n"/>
      <c r="H750" s="539" t="n"/>
      <c r="I750" s="540" t="n"/>
      <c r="J750" s="539" t="n"/>
      <c r="K750" s="539" t="n"/>
      <c r="L750" s="539" t="n"/>
      <c r="M750" s="539" t="n"/>
      <c r="N750" s="539" t="n"/>
      <c r="O750" s="539" t="n"/>
      <c r="P750" s="539" t="n"/>
      <c r="Q750" s="539" t="n"/>
      <c r="R750" s="539" t="n"/>
      <c r="S750" s="539" t="n"/>
      <c r="T750" s="541" t="n"/>
      <c r="U750" s="1770" t="n"/>
      <c r="V750" s="1771" t="n"/>
      <c r="W750" s="1771" t="n"/>
      <c r="X750" s="1771" t="n"/>
      <c r="Y750" s="1771" t="n"/>
      <c r="Z750" s="1771" t="n"/>
      <c r="AA750" s="1771" t="n"/>
      <c r="AB750" s="1771" t="n"/>
      <c r="AC750" s="1771" t="n"/>
      <c r="AD750" s="1771" t="n"/>
      <c r="AE750" s="1771" t="n"/>
      <c r="AF750" s="1771" t="n"/>
      <c r="AG750" s="1771" t="n"/>
      <c r="AH750" s="1771" t="n"/>
      <c r="AI750" s="1771" t="n"/>
      <c r="AJ750" s="1771" t="n"/>
      <c r="AK750" s="1771" t="n"/>
      <c r="AL750" s="1771" t="n"/>
      <c r="AM750" s="1771" t="n"/>
      <c r="AN750" s="1771" t="n"/>
      <c r="AO750" s="1772" t="n"/>
      <c r="AP750" s="1773" t="n"/>
      <c r="AQ750" s="1771" t="n"/>
      <c r="AR750" s="1771" t="n"/>
      <c r="AS750" s="1774" t="n"/>
      <c r="AT750" s="547" t="n"/>
    </row>
    <row r="751" ht="12.75" customHeight="1" s="667">
      <c r="B751" s="509" t="n"/>
      <c r="C751" s="510" t="n"/>
      <c r="D751" s="511" t="n"/>
      <c r="E751" s="511" t="n"/>
      <c r="F751" s="538" t="n"/>
      <c r="G751" s="539" t="n"/>
      <c r="H751" s="539" t="n"/>
      <c r="I751" s="540" t="n"/>
      <c r="J751" s="539" t="n"/>
      <c r="K751" s="539" t="n"/>
      <c r="L751" s="539" t="n"/>
      <c r="M751" s="539" t="n"/>
      <c r="N751" s="539" t="n"/>
      <c r="O751" s="539" t="n"/>
      <c r="P751" s="539" t="n"/>
      <c r="Q751" s="539" t="n"/>
      <c r="R751" s="539" t="n"/>
      <c r="S751" s="539" t="n"/>
      <c r="T751" s="541" t="n"/>
      <c r="U751" s="1770" t="n"/>
      <c r="V751" s="1771" t="n"/>
      <c r="W751" s="1771" t="n"/>
      <c r="X751" s="1771" t="n"/>
      <c r="Y751" s="1771" t="n"/>
      <c r="Z751" s="1771" t="n"/>
      <c r="AA751" s="1771" t="n"/>
      <c r="AB751" s="1771" t="n"/>
      <c r="AC751" s="1771" t="n"/>
      <c r="AD751" s="1771" t="n"/>
      <c r="AE751" s="1771" t="n"/>
      <c r="AF751" s="1771" t="n"/>
      <c r="AG751" s="1771" t="n"/>
      <c r="AH751" s="1771" t="n"/>
      <c r="AI751" s="1771" t="n"/>
      <c r="AJ751" s="1771" t="n"/>
      <c r="AK751" s="1771" t="n"/>
      <c r="AL751" s="1771" t="n"/>
      <c r="AM751" s="1771" t="n"/>
      <c r="AN751" s="1771" t="n"/>
      <c r="AO751" s="1772" t="n"/>
      <c r="AP751" s="1773" t="n"/>
      <c r="AQ751" s="1771" t="n"/>
      <c r="AR751" s="1771" t="n"/>
      <c r="AS751" s="1774" t="n"/>
      <c r="AT751" s="547" t="n"/>
    </row>
    <row r="752" ht="12.75" customHeight="1" s="667">
      <c r="B752" s="518" t="n"/>
      <c r="C752" s="701" t="n"/>
      <c r="D752" s="519" t="n"/>
      <c r="E752" s="519" t="n"/>
      <c r="F752" s="548" t="n"/>
      <c r="G752" s="549" t="n"/>
      <c r="H752" s="549" t="n"/>
      <c r="I752" s="550" t="n"/>
      <c r="J752" s="549" t="n"/>
      <c r="K752" s="549" t="n"/>
      <c r="L752" s="549" t="n"/>
      <c r="M752" s="549" t="n"/>
      <c r="N752" s="549" t="n"/>
      <c r="O752" s="549" t="n"/>
      <c r="P752" s="549" t="n"/>
      <c r="Q752" s="549" t="n"/>
      <c r="R752" s="549" t="n"/>
      <c r="S752" s="549" t="n"/>
      <c r="T752" s="551" t="n"/>
      <c r="U752" s="1775" t="n"/>
      <c r="V752" s="1776" t="n"/>
      <c r="W752" s="1776" t="n"/>
      <c r="X752" s="1776" t="n"/>
      <c r="Y752" s="1776" t="n"/>
      <c r="Z752" s="1776" t="n"/>
      <c r="AA752" s="1776" t="n"/>
      <c r="AB752" s="1776" t="n"/>
      <c r="AC752" s="1776" t="n"/>
      <c r="AD752" s="1776" t="n"/>
      <c r="AE752" s="1776" t="n"/>
      <c r="AF752" s="1776" t="n"/>
      <c r="AG752" s="1776" t="n"/>
      <c r="AH752" s="1776" t="n"/>
      <c r="AI752" s="1776" t="n"/>
      <c r="AJ752" s="1776" t="n"/>
      <c r="AK752" s="1776" t="n"/>
      <c r="AL752" s="1776" t="n"/>
      <c r="AM752" s="1776" t="n"/>
      <c r="AN752" s="1776" t="n"/>
      <c r="AO752" s="1777" t="n"/>
      <c r="AP752" s="1778" t="n"/>
      <c r="AQ752" s="1776" t="n"/>
      <c r="AR752" s="1776" t="n"/>
      <c r="AS752" s="1779" t="n"/>
      <c r="AT752" s="557" t="n"/>
    </row>
    <row r="753" ht="12.75" customHeight="1" s="667">
      <c r="B753" s="509" t="n"/>
      <c r="C753" s="510" t="n"/>
      <c r="D753" s="511" t="n"/>
      <c r="E753" s="511" t="n"/>
      <c r="F753" s="538" t="n"/>
      <c r="G753" s="539" t="n"/>
      <c r="H753" s="539" t="n"/>
      <c r="I753" s="540" t="n"/>
      <c r="J753" s="539" t="n"/>
      <c r="K753" s="539" t="n"/>
      <c r="L753" s="539" t="n"/>
      <c r="M753" s="539" t="n"/>
      <c r="N753" s="539" t="n"/>
      <c r="O753" s="539" t="n"/>
      <c r="P753" s="539" t="n"/>
      <c r="Q753" s="539" t="n"/>
      <c r="R753" s="539" t="n"/>
      <c r="S753" s="539" t="n"/>
      <c r="T753" s="541" t="n"/>
      <c r="U753" s="1770" t="n"/>
      <c r="V753" s="1771" t="n"/>
      <c r="W753" s="1771" t="n"/>
      <c r="X753" s="1771" t="n"/>
      <c r="Y753" s="1771" t="n"/>
      <c r="Z753" s="1771" t="n"/>
      <c r="AA753" s="1771" t="n"/>
      <c r="AB753" s="1771" t="n"/>
      <c r="AC753" s="1771" t="n"/>
      <c r="AD753" s="1771" t="n"/>
      <c r="AE753" s="1771" t="n"/>
      <c r="AF753" s="1771" t="n"/>
      <c r="AG753" s="1771" t="n"/>
      <c r="AH753" s="1771" t="n"/>
      <c r="AI753" s="1771" t="n"/>
      <c r="AJ753" s="1771" t="n"/>
      <c r="AK753" s="1771" t="n"/>
      <c r="AL753" s="1771" t="n"/>
      <c r="AM753" s="1771" t="n"/>
      <c r="AN753" s="1771" t="n"/>
      <c r="AO753" s="1772" t="n"/>
      <c r="AP753" s="1773" t="n"/>
      <c r="AQ753" s="1771" t="n"/>
      <c r="AR753" s="1771" t="n"/>
      <c r="AS753" s="1774" t="n"/>
      <c r="AT753" s="547" t="n"/>
    </row>
    <row r="754" ht="12.75" customHeight="1" s="667">
      <c r="B754" s="509" t="n"/>
      <c r="C754" s="510" t="n"/>
      <c r="D754" s="511" t="n"/>
      <c r="E754" s="511" t="n"/>
      <c r="F754" s="538" t="n"/>
      <c r="G754" s="539" t="n"/>
      <c r="H754" s="539" t="n"/>
      <c r="I754" s="540" t="n"/>
      <c r="J754" s="539" t="n"/>
      <c r="K754" s="539" t="n"/>
      <c r="L754" s="539" t="n"/>
      <c r="M754" s="539" t="n"/>
      <c r="N754" s="539" t="n"/>
      <c r="O754" s="539" t="n"/>
      <c r="P754" s="539" t="n"/>
      <c r="Q754" s="539" t="n"/>
      <c r="R754" s="539" t="n"/>
      <c r="S754" s="539" t="n"/>
      <c r="T754" s="541" t="n"/>
      <c r="U754" s="1770" t="n"/>
      <c r="V754" s="1771" t="n"/>
      <c r="W754" s="1771" t="n"/>
      <c r="X754" s="1771" t="n"/>
      <c r="Y754" s="1771" t="n"/>
      <c r="Z754" s="1771" t="n"/>
      <c r="AA754" s="1771" t="n"/>
      <c r="AB754" s="1771" t="n"/>
      <c r="AC754" s="1771" t="n"/>
      <c r="AD754" s="1771" t="n"/>
      <c r="AE754" s="1771" t="n"/>
      <c r="AF754" s="1771" t="n"/>
      <c r="AG754" s="1771" t="n"/>
      <c r="AH754" s="1771" t="n"/>
      <c r="AI754" s="1771" t="n"/>
      <c r="AJ754" s="1771" t="n"/>
      <c r="AK754" s="1771" t="n"/>
      <c r="AL754" s="1771" t="n"/>
      <c r="AM754" s="1771" t="n"/>
      <c r="AN754" s="1771" t="n"/>
      <c r="AO754" s="1772" t="n"/>
      <c r="AP754" s="1773" t="n"/>
      <c r="AQ754" s="1771" t="n"/>
      <c r="AR754" s="1771" t="n"/>
      <c r="AS754" s="1774" t="n"/>
      <c r="AT754" s="547" t="n"/>
    </row>
    <row r="755" ht="12.75" customHeight="1" s="667">
      <c r="B755" s="509" t="n"/>
      <c r="C755" s="510" t="n"/>
      <c r="D755" s="511" t="n"/>
      <c r="E755" s="511" t="n"/>
      <c r="F755" s="538" t="n"/>
      <c r="G755" s="539" t="n"/>
      <c r="H755" s="539" t="n"/>
      <c r="I755" s="540" t="n"/>
      <c r="J755" s="539" t="n"/>
      <c r="K755" s="539" t="n"/>
      <c r="L755" s="539" t="n"/>
      <c r="M755" s="539" t="n"/>
      <c r="N755" s="539" t="n"/>
      <c r="O755" s="539" t="n"/>
      <c r="P755" s="539" t="n"/>
      <c r="Q755" s="539" t="n"/>
      <c r="R755" s="539" t="n"/>
      <c r="S755" s="539" t="n"/>
      <c r="T755" s="541" t="n"/>
      <c r="U755" s="1770" t="n"/>
      <c r="V755" s="1771" t="n"/>
      <c r="W755" s="1771" t="n"/>
      <c r="X755" s="1771" t="n"/>
      <c r="Y755" s="1771" t="n"/>
      <c r="Z755" s="1771" t="n"/>
      <c r="AA755" s="1771" t="n"/>
      <c r="AB755" s="1771" t="n"/>
      <c r="AC755" s="1771" t="n"/>
      <c r="AD755" s="1771" t="n"/>
      <c r="AE755" s="1771" t="n"/>
      <c r="AF755" s="1771" t="n"/>
      <c r="AG755" s="1771" t="n"/>
      <c r="AH755" s="1771" t="n"/>
      <c r="AI755" s="1771" t="n"/>
      <c r="AJ755" s="1771" t="n"/>
      <c r="AK755" s="1771" t="n"/>
      <c r="AL755" s="1771" t="n"/>
      <c r="AM755" s="1771" t="n"/>
      <c r="AN755" s="1771" t="n"/>
      <c r="AO755" s="1772" t="n"/>
      <c r="AP755" s="1773" t="n"/>
      <c r="AQ755" s="1771" t="n"/>
      <c r="AR755" s="1771" t="n"/>
      <c r="AS755" s="1774" t="n"/>
      <c r="AT755" s="547" t="n"/>
    </row>
    <row r="756" ht="12.75" customHeight="1" s="667">
      <c r="B756" s="509" t="n"/>
      <c r="C756" s="510" t="n"/>
      <c r="D756" s="511" t="n"/>
      <c r="E756" s="511" t="n"/>
      <c r="F756" s="538" t="n"/>
      <c r="G756" s="539" t="n"/>
      <c r="H756" s="539" t="n"/>
      <c r="I756" s="540" t="n"/>
      <c r="J756" s="539" t="n"/>
      <c r="K756" s="539" t="n"/>
      <c r="L756" s="539" t="n"/>
      <c r="M756" s="539" t="n"/>
      <c r="N756" s="539" t="n"/>
      <c r="O756" s="539" t="n"/>
      <c r="P756" s="539" t="n"/>
      <c r="Q756" s="539" t="n"/>
      <c r="R756" s="539" t="n"/>
      <c r="S756" s="539" t="n"/>
      <c r="T756" s="541" t="n"/>
      <c r="U756" s="1770" t="n"/>
      <c r="V756" s="1771" t="n"/>
      <c r="W756" s="1771" t="n"/>
      <c r="X756" s="1771" t="n"/>
      <c r="Y756" s="1771" t="n"/>
      <c r="Z756" s="1771" t="n"/>
      <c r="AA756" s="1771" t="n"/>
      <c r="AB756" s="1771" t="n"/>
      <c r="AC756" s="1771" t="n"/>
      <c r="AD756" s="1771" t="n"/>
      <c r="AE756" s="1771" t="n"/>
      <c r="AF756" s="1771" t="n"/>
      <c r="AG756" s="1771" t="n"/>
      <c r="AH756" s="1771" t="n"/>
      <c r="AI756" s="1771" t="n"/>
      <c r="AJ756" s="1771" t="n"/>
      <c r="AK756" s="1771" t="n"/>
      <c r="AL756" s="1771" t="n"/>
      <c r="AM756" s="1771" t="n"/>
      <c r="AN756" s="1771" t="n"/>
      <c r="AO756" s="1772" t="n"/>
      <c r="AP756" s="1773" t="n"/>
      <c r="AQ756" s="1771" t="n"/>
      <c r="AR756" s="1771" t="n"/>
      <c r="AS756" s="1774" t="n"/>
      <c r="AT756" s="547" t="n"/>
    </row>
    <row r="757" ht="12.75" customHeight="1" s="667">
      <c r="B757" s="518" t="n"/>
      <c r="C757" s="701" t="n"/>
      <c r="D757" s="519" t="n"/>
      <c r="E757" s="519" t="n"/>
      <c r="F757" s="548" t="n"/>
      <c r="G757" s="549" t="n"/>
      <c r="H757" s="549" t="n"/>
      <c r="I757" s="550" t="n"/>
      <c r="J757" s="549" t="n"/>
      <c r="K757" s="549" t="n"/>
      <c r="L757" s="549" t="n"/>
      <c r="M757" s="549" t="n"/>
      <c r="N757" s="549" t="n"/>
      <c r="O757" s="549" t="n"/>
      <c r="P757" s="549" t="n"/>
      <c r="Q757" s="549" t="n"/>
      <c r="R757" s="549" t="n"/>
      <c r="S757" s="549" t="n"/>
      <c r="T757" s="551" t="n"/>
      <c r="U757" s="1775" t="n"/>
      <c r="V757" s="1776" t="n"/>
      <c r="W757" s="1776" t="n"/>
      <c r="X757" s="1776" t="n"/>
      <c r="Y757" s="1776" t="n"/>
      <c r="Z757" s="1776" t="n"/>
      <c r="AA757" s="1776" t="n"/>
      <c r="AB757" s="1776" t="n"/>
      <c r="AC757" s="1776" t="n"/>
      <c r="AD757" s="1776" t="n"/>
      <c r="AE757" s="1776" t="n"/>
      <c r="AF757" s="1776" t="n"/>
      <c r="AG757" s="1776" t="n"/>
      <c r="AH757" s="1776" t="n"/>
      <c r="AI757" s="1776" t="n"/>
      <c r="AJ757" s="1776" t="n"/>
      <c r="AK757" s="1776" t="n"/>
      <c r="AL757" s="1776" t="n"/>
      <c r="AM757" s="1776" t="n"/>
      <c r="AN757" s="1776" t="n"/>
      <c r="AO757" s="1777" t="n"/>
      <c r="AP757" s="1778" t="n"/>
      <c r="AQ757" s="1776" t="n"/>
      <c r="AR757" s="1776" t="n"/>
      <c r="AS757" s="1779" t="n"/>
      <c r="AT757" s="557" t="n"/>
    </row>
    <row r="758" ht="12.75" customHeight="1" s="667">
      <c r="B758" s="509" t="n"/>
      <c r="C758" s="510" t="n"/>
      <c r="D758" s="511" t="n"/>
      <c r="E758" s="511" t="n"/>
      <c r="F758" s="538" t="n"/>
      <c r="G758" s="539" t="n"/>
      <c r="H758" s="539" t="n"/>
      <c r="I758" s="540" t="n"/>
      <c r="J758" s="539" t="n"/>
      <c r="K758" s="539" t="n"/>
      <c r="L758" s="539" t="n"/>
      <c r="M758" s="539" t="n"/>
      <c r="N758" s="539" t="n"/>
      <c r="O758" s="539" t="n"/>
      <c r="P758" s="539" t="n"/>
      <c r="Q758" s="539" t="n"/>
      <c r="R758" s="539" t="n"/>
      <c r="S758" s="539" t="n"/>
      <c r="T758" s="541" t="n"/>
      <c r="U758" s="1770" t="n"/>
      <c r="V758" s="1771" t="n"/>
      <c r="W758" s="1771" t="n"/>
      <c r="X758" s="1771" t="n"/>
      <c r="Y758" s="1771" t="n"/>
      <c r="Z758" s="1771" t="n"/>
      <c r="AA758" s="1771" t="n"/>
      <c r="AB758" s="1771" t="n"/>
      <c r="AC758" s="1771" t="n"/>
      <c r="AD758" s="1771" t="n"/>
      <c r="AE758" s="1771" t="n"/>
      <c r="AF758" s="1771" t="n"/>
      <c r="AG758" s="1771" t="n"/>
      <c r="AH758" s="1771" t="n"/>
      <c r="AI758" s="1771" t="n"/>
      <c r="AJ758" s="1771" t="n"/>
      <c r="AK758" s="1771" t="n"/>
      <c r="AL758" s="1771" t="n"/>
      <c r="AM758" s="1771" t="n"/>
      <c r="AN758" s="1771" t="n"/>
      <c r="AO758" s="1772" t="n"/>
      <c r="AP758" s="1773" t="n"/>
      <c r="AQ758" s="1771" t="n"/>
      <c r="AR758" s="1771" t="n"/>
      <c r="AS758" s="1774" t="n"/>
      <c r="AT758" s="547" t="n"/>
    </row>
    <row r="759" ht="12.75" customHeight="1" s="667">
      <c r="B759" s="509" t="n"/>
      <c r="C759" s="510" t="n"/>
      <c r="D759" s="511" t="n"/>
      <c r="E759" s="511" t="n"/>
      <c r="F759" s="538" t="n"/>
      <c r="G759" s="539" t="n"/>
      <c r="H759" s="539" t="n"/>
      <c r="I759" s="540" t="n"/>
      <c r="J759" s="539" t="n"/>
      <c r="K759" s="539" t="n"/>
      <c r="L759" s="539" t="n"/>
      <c r="M759" s="539" t="n"/>
      <c r="N759" s="539" t="n"/>
      <c r="O759" s="539" t="n"/>
      <c r="P759" s="539" t="n"/>
      <c r="Q759" s="539" t="n"/>
      <c r="R759" s="539" t="n"/>
      <c r="S759" s="539" t="n"/>
      <c r="T759" s="541" t="n"/>
      <c r="U759" s="1770" t="n"/>
      <c r="V759" s="1771" t="n"/>
      <c r="W759" s="1771" t="n"/>
      <c r="X759" s="1771" t="n"/>
      <c r="Y759" s="1771" t="n"/>
      <c r="Z759" s="1771" t="n"/>
      <c r="AA759" s="1771" t="n"/>
      <c r="AB759" s="1771" t="n"/>
      <c r="AC759" s="1771" t="n"/>
      <c r="AD759" s="1771" t="n"/>
      <c r="AE759" s="1771" t="n"/>
      <c r="AF759" s="1771" t="n"/>
      <c r="AG759" s="1771" t="n"/>
      <c r="AH759" s="1771" t="n"/>
      <c r="AI759" s="1771" t="n"/>
      <c r="AJ759" s="1771" t="n"/>
      <c r="AK759" s="1771" t="n"/>
      <c r="AL759" s="1771" t="n"/>
      <c r="AM759" s="1771" t="n"/>
      <c r="AN759" s="1771" t="n"/>
      <c r="AO759" s="1772" t="n"/>
      <c r="AP759" s="1773" t="n"/>
      <c r="AQ759" s="1771" t="n"/>
      <c r="AR759" s="1771" t="n"/>
      <c r="AS759" s="1774" t="n"/>
      <c r="AT759" s="547" t="n"/>
    </row>
    <row r="760" ht="12.75" customHeight="1" s="667">
      <c r="B760" s="509" t="n"/>
      <c r="C760" s="510" t="n"/>
      <c r="D760" s="511" t="n"/>
      <c r="E760" s="511" t="n"/>
      <c r="F760" s="538" t="n"/>
      <c r="G760" s="539" t="n"/>
      <c r="H760" s="539" t="n"/>
      <c r="I760" s="540" t="n"/>
      <c r="J760" s="539" t="n"/>
      <c r="K760" s="539" t="n"/>
      <c r="L760" s="539" t="n"/>
      <c r="M760" s="539" t="n"/>
      <c r="N760" s="539" t="n"/>
      <c r="O760" s="539" t="n"/>
      <c r="P760" s="539" t="n"/>
      <c r="Q760" s="539" t="n"/>
      <c r="R760" s="539" t="n"/>
      <c r="S760" s="539" t="n"/>
      <c r="T760" s="541" t="n"/>
      <c r="U760" s="1770" t="n"/>
      <c r="V760" s="1771" t="n"/>
      <c r="W760" s="1771" t="n"/>
      <c r="X760" s="1771" t="n"/>
      <c r="Y760" s="1771" t="n"/>
      <c r="Z760" s="1771" t="n"/>
      <c r="AA760" s="1771" t="n"/>
      <c r="AB760" s="1771" t="n"/>
      <c r="AC760" s="1771" t="n"/>
      <c r="AD760" s="1771" t="n"/>
      <c r="AE760" s="1771" t="n"/>
      <c r="AF760" s="1771" t="n"/>
      <c r="AG760" s="1771" t="n"/>
      <c r="AH760" s="1771" t="n"/>
      <c r="AI760" s="1771" t="n"/>
      <c r="AJ760" s="1771" t="n"/>
      <c r="AK760" s="1771" t="n"/>
      <c r="AL760" s="1771" t="n"/>
      <c r="AM760" s="1771" t="n"/>
      <c r="AN760" s="1771" t="n"/>
      <c r="AO760" s="1772" t="n"/>
      <c r="AP760" s="1773" t="n"/>
      <c r="AQ760" s="1771" t="n"/>
      <c r="AR760" s="1771" t="n"/>
      <c r="AS760" s="1774" t="n"/>
      <c r="AT760" s="547" t="n"/>
    </row>
    <row r="761" ht="12.75" customHeight="1" s="667">
      <c r="B761" s="518" t="n"/>
      <c r="C761" s="701" t="n"/>
      <c r="D761" s="519" t="n"/>
      <c r="E761" s="519" t="n"/>
      <c r="F761" s="548" t="n"/>
      <c r="G761" s="549" t="n"/>
      <c r="H761" s="549" t="n"/>
      <c r="I761" s="550" t="n"/>
      <c r="J761" s="549" t="n"/>
      <c r="K761" s="549" t="n"/>
      <c r="L761" s="549" t="n"/>
      <c r="M761" s="549" t="n"/>
      <c r="N761" s="549" t="n"/>
      <c r="O761" s="549" t="n"/>
      <c r="P761" s="549" t="n"/>
      <c r="Q761" s="549" t="n"/>
      <c r="R761" s="549" t="n"/>
      <c r="S761" s="549" t="n"/>
      <c r="T761" s="551" t="n"/>
      <c r="U761" s="1775" t="n"/>
      <c r="V761" s="1776" t="n"/>
      <c r="W761" s="1776" t="n"/>
      <c r="X761" s="1776" t="n"/>
      <c r="Y761" s="1776" t="n"/>
      <c r="Z761" s="1776" t="n"/>
      <c r="AA761" s="1776" t="n"/>
      <c r="AB761" s="1776" t="n"/>
      <c r="AC761" s="1776" t="n"/>
      <c r="AD761" s="1776" t="n"/>
      <c r="AE761" s="1776" t="n"/>
      <c r="AF761" s="1776" t="n"/>
      <c r="AG761" s="1776" t="n"/>
      <c r="AH761" s="1776" t="n"/>
      <c r="AI761" s="1776" t="n"/>
      <c r="AJ761" s="1776" t="n"/>
      <c r="AK761" s="1776" t="n"/>
      <c r="AL761" s="1776" t="n"/>
      <c r="AM761" s="1776" t="n"/>
      <c r="AN761" s="1776" t="n"/>
      <c r="AO761" s="1777" t="n"/>
      <c r="AP761" s="1778" t="n"/>
      <c r="AQ761" s="1776" t="n"/>
      <c r="AR761" s="1776" t="n"/>
      <c r="AS761" s="1779" t="n"/>
      <c r="AT761" s="557" t="n"/>
    </row>
    <row r="762" ht="12.75" customHeight="1" s="667">
      <c r="B762" s="509" t="n"/>
      <c r="C762" s="510" t="n"/>
      <c r="D762" s="511" t="n"/>
      <c r="E762" s="511" t="n"/>
      <c r="F762" s="538" t="n"/>
      <c r="G762" s="539" t="n"/>
      <c r="H762" s="539" t="n"/>
      <c r="I762" s="540" t="n"/>
      <c r="J762" s="539" t="n"/>
      <c r="K762" s="539" t="n"/>
      <c r="L762" s="539" t="n"/>
      <c r="M762" s="539" t="n"/>
      <c r="N762" s="539" t="n"/>
      <c r="O762" s="539" t="n"/>
      <c r="P762" s="539" t="n"/>
      <c r="Q762" s="539" t="n"/>
      <c r="R762" s="539" t="n"/>
      <c r="S762" s="539" t="n"/>
      <c r="T762" s="541" t="n"/>
      <c r="U762" s="1770" t="n"/>
      <c r="V762" s="1771" t="n"/>
      <c r="W762" s="1771" t="n"/>
      <c r="X762" s="1771" t="n"/>
      <c r="Y762" s="1771" t="n"/>
      <c r="Z762" s="1771" t="n"/>
      <c r="AA762" s="1771" t="n"/>
      <c r="AB762" s="1771" t="n"/>
      <c r="AC762" s="1771" t="n"/>
      <c r="AD762" s="1771" t="n"/>
      <c r="AE762" s="1771" t="n"/>
      <c r="AF762" s="1771" t="n"/>
      <c r="AG762" s="1771" t="n"/>
      <c r="AH762" s="1771" t="n"/>
      <c r="AI762" s="1771" t="n"/>
      <c r="AJ762" s="1771" t="n"/>
      <c r="AK762" s="1771" t="n"/>
      <c r="AL762" s="1771" t="n"/>
      <c r="AM762" s="1771" t="n"/>
      <c r="AN762" s="1771" t="n"/>
      <c r="AO762" s="1772" t="n"/>
      <c r="AP762" s="1773" t="n"/>
      <c r="AQ762" s="1771" t="n"/>
      <c r="AR762" s="1771" t="n"/>
      <c r="AS762" s="1774" t="n"/>
      <c r="AT762" s="547" t="n"/>
    </row>
    <row r="763" ht="12.75" customHeight="1" s="667">
      <c r="B763" s="509" t="n"/>
      <c r="C763" s="510" t="n"/>
      <c r="D763" s="511" t="n"/>
      <c r="E763" s="511" t="n"/>
      <c r="F763" s="538" t="n"/>
      <c r="G763" s="539" t="n"/>
      <c r="H763" s="539" t="n"/>
      <c r="I763" s="540" t="n"/>
      <c r="J763" s="539" t="n"/>
      <c r="K763" s="539" t="n"/>
      <c r="L763" s="539" t="n"/>
      <c r="M763" s="539" t="n"/>
      <c r="N763" s="539" t="n"/>
      <c r="O763" s="539" t="n"/>
      <c r="P763" s="539" t="n"/>
      <c r="Q763" s="539" t="n"/>
      <c r="R763" s="539" t="n"/>
      <c r="S763" s="539" t="n"/>
      <c r="T763" s="541" t="n"/>
      <c r="U763" s="1770" t="n"/>
      <c r="V763" s="1771" t="n"/>
      <c r="W763" s="1771" t="n"/>
      <c r="X763" s="1771" t="n"/>
      <c r="Y763" s="1771" t="n"/>
      <c r="Z763" s="1771" t="n"/>
      <c r="AA763" s="1771" t="n"/>
      <c r="AB763" s="1771" t="n"/>
      <c r="AC763" s="1771" t="n"/>
      <c r="AD763" s="1771" t="n"/>
      <c r="AE763" s="1771" t="n"/>
      <c r="AF763" s="1771" t="n"/>
      <c r="AG763" s="1771" t="n"/>
      <c r="AH763" s="1771" t="n"/>
      <c r="AI763" s="1771" t="n"/>
      <c r="AJ763" s="1771" t="n"/>
      <c r="AK763" s="1771" t="n"/>
      <c r="AL763" s="1771" t="n"/>
      <c r="AM763" s="1771" t="n"/>
      <c r="AN763" s="1771" t="n"/>
      <c r="AO763" s="1772" t="n"/>
      <c r="AP763" s="1773" t="n"/>
      <c r="AQ763" s="1771" t="n"/>
      <c r="AR763" s="1771" t="n"/>
      <c r="AS763" s="1774" t="n"/>
      <c r="AT763" s="547" t="n"/>
    </row>
    <row r="764" ht="12.75" customHeight="1" s="667">
      <c r="B764" s="509" t="n"/>
      <c r="C764" s="510" t="n"/>
      <c r="D764" s="511" t="n"/>
      <c r="E764" s="511" t="n"/>
      <c r="F764" s="538" t="n"/>
      <c r="G764" s="539" t="n"/>
      <c r="H764" s="539" t="n"/>
      <c r="I764" s="540" t="n"/>
      <c r="J764" s="539" t="n"/>
      <c r="K764" s="539" t="n"/>
      <c r="L764" s="539" t="n"/>
      <c r="M764" s="539" t="n"/>
      <c r="N764" s="539" t="n"/>
      <c r="O764" s="539" t="n"/>
      <c r="P764" s="539" t="n"/>
      <c r="Q764" s="539" t="n"/>
      <c r="R764" s="539" t="n"/>
      <c r="S764" s="539" t="n"/>
      <c r="T764" s="541" t="n"/>
      <c r="U764" s="1770" t="n"/>
      <c r="V764" s="1771" t="n"/>
      <c r="W764" s="1771" t="n"/>
      <c r="X764" s="1771" t="n"/>
      <c r="Y764" s="1771" t="n"/>
      <c r="Z764" s="1771" t="n"/>
      <c r="AA764" s="1771" t="n"/>
      <c r="AB764" s="1771" t="n"/>
      <c r="AC764" s="1771" t="n"/>
      <c r="AD764" s="1771" t="n"/>
      <c r="AE764" s="1771" t="n"/>
      <c r="AF764" s="1771" t="n"/>
      <c r="AG764" s="1771" t="n"/>
      <c r="AH764" s="1771" t="n"/>
      <c r="AI764" s="1771" t="n"/>
      <c r="AJ764" s="1771" t="n"/>
      <c r="AK764" s="1771" t="n"/>
      <c r="AL764" s="1771" t="n"/>
      <c r="AM764" s="1771" t="n"/>
      <c r="AN764" s="1771" t="n"/>
      <c r="AO764" s="1772" t="n"/>
      <c r="AP764" s="1773" t="n"/>
      <c r="AQ764" s="1771" t="n"/>
      <c r="AR764" s="1771" t="n"/>
      <c r="AS764" s="1774" t="n"/>
      <c r="AT764" s="547" t="n"/>
    </row>
    <row r="765" ht="12.75" customHeight="1" s="667">
      <c r="B765" s="509" t="n"/>
      <c r="C765" s="510" t="n"/>
      <c r="D765" s="511" t="n"/>
      <c r="E765" s="511" t="n"/>
      <c r="F765" s="538" t="n"/>
      <c r="G765" s="539" t="n"/>
      <c r="H765" s="539" t="n"/>
      <c r="I765" s="540" t="n"/>
      <c r="J765" s="539" t="n"/>
      <c r="K765" s="539" t="n"/>
      <c r="L765" s="539" t="n"/>
      <c r="M765" s="539" t="n"/>
      <c r="N765" s="539" t="n"/>
      <c r="O765" s="539" t="n"/>
      <c r="P765" s="539" t="n"/>
      <c r="Q765" s="539" t="n"/>
      <c r="R765" s="539" t="n"/>
      <c r="S765" s="539" t="n"/>
      <c r="T765" s="541" t="n"/>
      <c r="U765" s="1770" t="n"/>
      <c r="V765" s="1771" t="n"/>
      <c r="W765" s="1771" t="n"/>
      <c r="X765" s="1771" t="n"/>
      <c r="Y765" s="1771" t="n"/>
      <c r="Z765" s="1771" t="n"/>
      <c r="AA765" s="1771" t="n"/>
      <c r="AB765" s="1771" t="n"/>
      <c r="AC765" s="1771" t="n"/>
      <c r="AD765" s="1771" t="n"/>
      <c r="AE765" s="1771" t="n"/>
      <c r="AF765" s="1771" t="n"/>
      <c r="AG765" s="1771" t="n"/>
      <c r="AH765" s="1771" t="n"/>
      <c r="AI765" s="1771" t="n"/>
      <c r="AJ765" s="1771" t="n"/>
      <c r="AK765" s="1771" t="n"/>
      <c r="AL765" s="1771" t="n"/>
      <c r="AM765" s="1771" t="n"/>
      <c r="AN765" s="1771" t="n"/>
      <c r="AO765" s="1772" t="n"/>
      <c r="AP765" s="1773" t="n"/>
      <c r="AQ765" s="1771" t="n"/>
      <c r="AR765" s="1771" t="n"/>
      <c r="AS765" s="1774" t="n"/>
      <c r="AT765" s="547" t="n"/>
    </row>
    <row r="766" ht="12.75" customHeight="1" s="667">
      <c r="B766" s="518" t="n"/>
      <c r="C766" s="701" t="n"/>
      <c r="D766" s="519" t="n"/>
      <c r="E766" s="519" t="n"/>
      <c r="F766" s="548" t="n"/>
      <c r="G766" s="549" t="n"/>
      <c r="H766" s="549" t="n"/>
      <c r="I766" s="550" t="n"/>
      <c r="J766" s="549" t="n"/>
      <c r="K766" s="549" t="n"/>
      <c r="L766" s="549" t="n"/>
      <c r="M766" s="549" t="n"/>
      <c r="N766" s="549" t="n"/>
      <c r="O766" s="549" t="n"/>
      <c r="P766" s="549" t="n"/>
      <c r="Q766" s="549" t="n"/>
      <c r="R766" s="549" t="n"/>
      <c r="S766" s="549" t="n"/>
      <c r="T766" s="551" t="n"/>
      <c r="U766" s="1775" t="n"/>
      <c r="V766" s="1776" t="n"/>
      <c r="W766" s="1776" t="n"/>
      <c r="X766" s="1776" t="n"/>
      <c r="Y766" s="1776" t="n"/>
      <c r="Z766" s="1776" t="n"/>
      <c r="AA766" s="1776" t="n"/>
      <c r="AB766" s="1776" t="n"/>
      <c r="AC766" s="1776" t="n"/>
      <c r="AD766" s="1776" t="n"/>
      <c r="AE766" s="1776" t="n"/>
      <c r="AF766" s="1776" t="n"/>
      <c r="AG766" s="1776" t="n"/>
      <c r="AH766" s="1776" t="n"/>
      <c r="AI766" s="1776" t="n"/>
      <c r="AJ766" s="1776" t="n"/>
      <c r="AK766" s="1776" t="n"/>
      <c r="AL766" s="1776" t="n"/>
      <c r="AM766" s="1776" t="n"/>
      <c r="AN766" s="1776" t="n"/>
      <c r="AO766" s="1777" t="n"/>
      <c r="AP766" s="1778" t="n"/>
      <c r="AQ766" s="1776" t="n"/>
      <c r="AR766" s="1776" t="n"/>
      <c r="AS766" s="1779" t="n"/>
      <c r="AT766" s="557" t="n"/>
    </row>
    <row r="767" ht="12.75" customHeight="1" s="667">
      <c r="B767" s="509" t="n"/>
      <c r="C767" s="510" t="n"/>
      <c r="D767" s="511" t="n"/>
      <c r="E767" s="511" t="n"/>
      <c r="F767" s="538" t="n"/>
      <c r="G767" s="539" t="n"/>
      <c r="H767" s="539" t="n"/>
      <c r="I767" s="540" t="n"/>
      <c r="J767" s="539" t="n"/>
      <c r="K767" s="539" t="n"/>
      <c r="L767" s="539" t="n"/>
      <c r="M767" s="539" t="n"/>
      <c r="N767" s="539" t="n"/>
      <c r="O767" s="539" t="n"/>
      <c r="P767" s="539" t="n"/>
      <c r="Q767" s="539" t="n"/>
      <c r="R767" s="539" t="n"/>
      <c r="S767" s="539" t="n"/>
      <c r="T767" s="541" t="n"/>
      <c r="U767" s="1770" t="n"/>
      <c r="V767" s="1771" t="n"/>
      <c r="W767" s="1771" t="n"/>
      <c r="X767" s="1771" t="n"/>
      <c r="Y767" s="1771" t="n"/>
      <c r="Z767" s="1771" t="n"/>
      <c r="AA767" s="1771" t="n"/>
      <c r="AB767" s="1771" t="n"/>
      <c r="AC767" s="1771" t="n"/>
      <c r="AD767" s="1771" t="n"/>
      <c r="AE767" s="1771" t="n"/>
      <c r="AF767" s="1771" t="n"/>
      <c r="AG767" s="1771" t="n"/>
      <c r="AH767" s="1771" t="n"/>
      <c r="AI767" s="1771" t="n"/>
      <c r="AJ767" s="1771" t="n"/>
      <c r="AK767" s="1771" t="n"/>
      <c r="AL767" s="1771" t="n"/>
      <c r="AM767" s="1771" t="n"/>
      <c r="AN767" s="1771" t="n"/>
      <c r="AO767" s="1772" t="n"/>
      <c r="AP767" s="1773" t="n"/>
      <c r="AQ767" s="1771" t="n"/>
      <c r="AR767" s="1771" t="n"/>
      <c r="AS767" s="1774" t="n"/>
      <c r="AT767" s="547" t="n"/>
    </row>
    <row r="768" ht="12.75" customHeight="1" s="667">
      <c r="B768" s="509" t="n"/>
      <c r="C768" s="510" t="n"/>
      <c r="D768" s="511" t="n"/>
      <c r="E768" s="511" t="n"/>
      <c r="F768" s="538" t="n"/>
      <c r="G768" s="539" t="n"/>
      <c r="H768" s="539" t="n"/>
      <c r="I768" s="540" t="n"/>
      <c r="J768" s="539" t="n"/>
      <c r="K768" s="539" t="n"/>
      <c r="L768" s="539" t="n"/>
      <c r="M768" s="539" t="n"/>
      <c r="N768" s="539" t="n"/>
      <c r="O768" s="539" t="n"/>
      <c r="P768" s="539" t="n"/>
      <c r="Q768" s="539" t="n"/>
      <c r="R768" s="539" t="n"/>
      <c r="S768" s="539" t="n"/>
      <c r="T768" s="541" t="n"/>
      <c r="U768" s="1770" t="n"/>
      <c r="V768" s="1771" t="n"/>
      <c r="W768" s="1771" t="n"/>
      <c r="X768" s="1771" t="n"/>
      <c r="Y768" s="1771" t="n"/>
      <c r="Z768" s="1771" t="n"/>
      <c r="AA768" s="1771" t="n"/>
      <c r="AB768" s="1771" t="n"/>
      <c r="AC768" s="1771" t="n"/>
      <c r="AD768" s="1771" t="n"/>
      <c r="AE768" s="1771" t="n"/>
      <c r="AF768" s="1771" t="n"/>
      <c r="AG768" s="1771" t="n"/>
      <c r="AH768" s="1771" t="n"/>
      <c r="AI768" s="1771" t="n"/>
      <c r="AJ768" s="1771" t="n"/>
      <c r="AK768" s="1771" t="n"/>
      <c r="AL768" s="1771" t="n"/>
      <c r="AM768" s="1771" t="n"/>
      <c r="AN768" s="1771" t="n"/>
      <c r="AO768" s="1772" t="n"/>
      <c r="AP768" s="1773" t="n"/>
      <c r="AQ768" s="1771" t="n"/>
      <c r="AR768" s="1771" t="n"/>
      <c r="AS768" s="1774" t="n"/>
      <c r="AT768" s="547" t="n"/>
    </row>
    <row r="769" ht="12.75" customHeight="1" s="667">
      <c r="B769" s="509" t="n"/>
      <c r="C769" s="510" t="n"/>
      <c r="D769" s="511" t="n"/>
      <c r="E769" s="511" t="n"/>
      <c r="F769" s="538" t="n"/>
      <c r="G769" s="539" t="n"/>
      <c r="H769" s="539" t="n"/>
      <c r="I769" s="540" t="n"/>
      <c r="J769" s="539" t="n"/>
      <c r="K769" s="539" t="n"/>
      <c r="L769" s="539" t="n"/>
      <c r="M769" s="539" t="n"/>
      <c r="N769" s="539" t="n"/>
      <c r="O769" s="539" t="n"/>
      <c r="P769" s="539" t="n"/>
      <c r="Q769" s="539" t="n"/>
      <c r="R769" s="539" t="n"/>
      <c r="S769" s="539" t="n"/>
      <c r="T769" s="541" t="n"/>
      <c r="U769" s="1770" t="n"/>
      <c r="V769" s="1771" t="n"/>
      <c r="W769" s="1771" t="n"/>
      <c r="X769" s="1771" t="n"/>
      <c r="Y769" s="1771" t="n"/>
      <c r="Z769" s="1771" t="n"/>
      <c r="AA769" s="1771" t="n"/>
      <c r="AB769" s="1771" t="n"/>
      <c r="AC769" s="1771" t="n"/>
      <c r="AD769" s="1771" t="n"/>
      <c r="AE769" s="1771" t="n"/>
      <c r="AF769" s="1771" t="n"/>
      <c r="AG769" s="1771" t="n"/>
      <c r="AH769" s="1771" t="n"/>
      <c r="AI769" s="1771" t="n"/>
      <c r="AJ769" s="1771" t="n"/>
      <c r="AK769" s="1771" t="n"/>
      <c r="AL769" s="1771" t="n"/>
      <c r="AM769" s="1771" t="n"/>
      <c r="AN769" s="1771" t="n"/>
      <c r="AO769" s="1772" t="n"/>
      <c r="AP769" s="1773" t="n"/>
      <c r="AQ769" s="1771" t="n"/>
      <c r="AR769" s="1771" t="n"/>
      <c r="AS769" s="1774" t="n"/>
      <c r="AT769" s="547" t="n"/>
    </row>
    <row r="770" ht="12.75" customHeight="1" s="667">
      <c r="B770" s="509" t="n"/>
      <c r="C770" s="510" t="n"/>
      <c r="D770" s="511" t="n"/>
      <c r="E770" s="511" t="n"/>
      <c r="F770" s="538" t="n"/>
      <c r="G770" s="539" t="n"/>
      <c r="H770" s="539" t="n"/>
      <c r="I770" s="540" t="n"/>
      <c r="J770" s="539" t="n"/>
      <c r="K770" s="539" t="n"/>
      <c r="L770" s="539" t="n"/>
      <c r="M770" s="539" t="n"/>
      <c r="N770" s="539" t="n"/>
      <c r="O770" s="539" t="n"/>
      <c r="P770" s="539" t="n"/>
      <c r="Q770" s="539" t="n"/>
      <c r="R770" s="539" t="n"/>
      <c r="S770" s="539" t="n"/>
      <c r="T770" s="541" t="n"/>
      <c r="U770" s="1770" t="n"/>
      <c r="V770" s="1771" t="n"/>
      <c r="W770" s="1771" t="n"/>
      <c r="X770" s="1771" t="n"/>
      <c r="Y770" s="1771" t="n"/>
      <c r="Z770" s="1771" t="n"/>
      <c r="AA770" s="1771" t="n"/>
      <c r="AB770" s="1771" t="n"/>
      <c r="AC770" s="1771" t="n"/>
      <c r="AD770" s="1771" t="n"/>
      <c r="AE770" s="1771" t="n"/>
      <c r="AF770" s="1771" t="n"/>
      <c r="AG770" s="1771" t="n"/>
      <c r="AH770" s="1771" t="n"/>
      <c r="AI770" s="1771" t="n"/>
      <c r="AJ770" s="1771" t="n"/>
      <c r="AK770" s="1771" t="n"/>
      <c r="AL770" s="1771" t="n"/>
      <c r="AM770" s="1771" t="n"/>
      <c r="AN770" s="1771" t="n"/>
      <c r="AO770" s="1772" t="n"/>
      <c r="AP770" s="1773" t="n"/>
      <c r="AQ770" s="1771" t="n"/>
      <c r="AR770" s="1771" t="n"/>
      <c r="AS770" s="1774" t="n"/>
      <c r="AT770" s="547" t="n"/>
    </row>
    <row r="771" ht="12.75" customHeight="1" s="667">
      <c r="B771" s="518" t="n"/>
      <c r="C771" s="701" t="n"/>
      <c r="D771" s="519" t="n"/>
      <c r="E771" s="519" t="n"/>
      <c r="F771" s="548" t="n"/>
      <c r="G771" s="549" t="n"/>
      <c r="H771" s="549" t="n"/>
      <c r="I771" s="550" t="n"/>
      <c r="J771" s="549" t="n"/>
      <c r="K771" s="549" t="n"/>
      <c r="L771" s="549" t="n"/>
      <c r="M771" s="549" t="n"/>
      <c r="N771" s="549" t="n"/>
      <c r="O771" s="549" t="n"/>
      <c r="P771" s="549" t="n"/>
      <c r="Q771" s="549" t="n"/>
      <c r="R771" s="549" t="n"/>
      <c r="S771" s="549" t="n"/>
      <c r="T771" s="551" t="n"/>
      <c r="U771" s="1775" t="n"/>
      <c r="V771" s="1776" t="n"/>
      <c r="W771" s="1776" t="n"/>
      <c r="X771" s="1776" t="n"/>
      <c r="Y771" s="1776" t="n"/>
      <c r="Z771" s="1776" t="n"/>
      <c r="AA771" s="1776" t="n"/>
      <c r="AB771" s="1776" t="n"/>
      <c r="AC771" s="1776" t="n"/>
      <c r="AD771" s="1776" t="n"/>
      <c r="AE771" s="1776" t="n"/>
      <c r="AF771" s="1776" t="n"/>
      <c r="AG771" s="1776" t="n"/>
      <c r="AH771" s="1776" t="n"/>
      <c r="AI771" s="1776" t="n"/>
      <c r="AJ771" s="1776" t="n"/>
      <c r="AK771" s="1776" t="n"/>
      <c r="AL771" s="1776" t="n"/>
      <c r="AM771" s="1776" t="n"/>
      <c r="AN771" s="1776" t="n"/>
      <c r="AO771" s="1777" t="n"/>
      <c r="AP771" s="1778" t="n"/>
      <c r="AQ771" s="1776" t="n"/>
      <c r="AR771" s="1776" t="n"/>
      <c r="AS771" s="1779" t="n"/>
      <c r="AT771" s="557" t="n"/>
    </row>
    <row r="772" ht="12.75" customHeight="1" s="667">
      <c r="B772" s="509" t="n"/>
      <c r="C772" s="510" t="n"/>
      <c r="D772" s="511" t="n"/>
      <c r="E772" s="511" t="n"/>
      <c r="F772" s="538" t="n"/>
      <c r="G772" s="539" t="n"/>
      <c r="H772" s="539" t="n"/>
      <c r="I772" s="540" t="n"/>
      <c r="J772" s="539" t="n"/>
      <c r="K772" s="539" t="n"/>
      <c r="L772" s="539" t="n"/>
      <c r="M772" s="539" t="n"/>
      <c r="N772" s="539" t="n"/>
      <c r="O772" s="539" t="n"/>
      <c r="P772" s="539" t="n"/>
      <c r="Q772" s="539" t="n"/>
      <c r="R772" s="539" t="n"/>
      <c r="S772" s="539" t="n"/>
      <c r="T772" s="541" t="n"/>
      <c r="U772" s="1770" t="n"/>
      <c r="V772" s="1771" t="n"/>
      <c r="W772" s="1771" t="n"/>
      <c r="X772" s="1771" t="n"/>
      <c r="Y772" s="1771" t="n"/>
      <c r="Z772" s="1771" t="n"/>
      <c r="AA772" s="1771" t="n"/>
      <c r="AB772" s="1771" t="n"/>
      <c r="AC772" s="1771" t="n"/>
      <c r="AD772" s="1771" t="n"/>
      <c r="AE772" s="1771" t="n"/>
      <c r="AF772" s="1771" t="n"/>
      <c r="AG772" s="1771" t="n"/>
      <c r="AH772" s="1771" t="n"/>
      <c r="AI772" s="1771" t="n"/>
      <c r="AJ772" s="1771" t="n"/>
      <c r="AK772" s="1771" t="n"/>
      <c r="AL772" s="1771" t="n"/>
      <c r="AM772" s="1771" t="n"/>
      <c r="AN772" s="1771" t="n"/>
      <c r="AO772" s="1772" t="n"/>
      <c r="AP772" s="1773" t="n"/>
      <c r="AQ772" s="1771" t="n"/>
      <c r="AR772" s="1771" t="n"/>
      <c r="AS772" s="1774" t="n"/>
      <c r="AT772" s="547" t="n"/>
    </row>
    <row r="773" ht="12.75" customHeight="1" s="667">
      <c r="B773" s="509" t="n"/>
      <c r="C773" s="510" t="n"/>
      <c r="D773" s="511" t="n"/>
      <c r="E773" s="511" t="n"/>
      <c r="F773" s="538" t="n"/>
      <c r="G773" s="539" t="n"/>
      <c r="H773" s="539" t="n"/>
      <c r="I773" s="540" t="n"/>
      <c r="J773" s="539" t="n"/>
      <c r="K773" s="539" t="n"/>
      <c r="L773" s="539" t="n"/>
      <c r="M773" s="539" t="n"/>
      <c r="N773" s="539" t="n"/>
      <c r="O773" s="539" t="n"/>
      <c r="P773" s="539" t="n"/>
      <c r="Q773" s="539" t="n"/>
      <c r="R773" s="539" t="n"/>
      <c r="S773" s="539" t="n"/>
      <c r="T773" s="541" t="n"/>
      <c r="U773" s="1770" t="n"/>
      <c r="V773" s="1771" t="n"/>
      <c r="W773" s="1771" t="n"/>
      <c r="X773" s="1771" t="n"/>
      <c r="Y773" s="1771" t="n"/>
      <c r="Z773" s="1771" t="n"/>
      <c r="AA773" s="1771" t="n"/>
      <c r="AB773" s="1771" t="n"/>
      <c r="AC773" s="1771" t="n"/>
      <c r="AD773" s="1771" t="n"/>
      <c r="AE773" s="1771" t="n"/>
      <c r="AF773" s="1771" t="n"/>
      <c r="AG773" s="1771" t="n"/>
      <c r="AH773" s="1771" t="n"/>
      <c r="AI773" s="1771" t="n"/>
      <c r="AJ773" s="1771" t="n"/>
      <c r="AK773" s="1771" t="n"/>
      <c r="AL773" s="1771" t="n"/>
      <c r="AM773" s="1771" t="n"/>
      <c r="AN773" s="1771" t="n"/>
      <c r="AO773" s="1772" t="n"/>
      <c r="AP773" s="1773" t="n"/>
      <c r="AQ773" s="1771" t="n"/>
      <c r="AR773" s="1771" t="n"/>
      <c r="AS773" s="1774" t="n"/>
      <c r="AT773" s="547" t="n"/>
    </row>
    <row r="774" ht="12.75" customHeight="1" s="667">
      <c r="B774" s="509" t="n"/>
      <c r="C774" s="510" t="n"/>
      <c r="D774" s="511" t="n"/>
      <c r="E774" s="511" t="n"/>
      <c r="F774" s="538" t="n"/>
      <c r="G774" s="539" t="n"/>
      <c r="H774" s="539" t="n"/>
      <c r="I774" s="540" t="n"/>
      <c r="J774" s="539" t="n"/>
      <c r="K774" s="539" t="n"/>
      <c r="L774" s="539" t="n"/>
      <c r="M774" s="539" t="n"/>
      <c r="N774" s="539" t="n"/>
      <c r="O774" s="539" t="n"/>
      <c r="P774" s="539" t="n"/>
      <c r="Q774" s="539" t="n"/>
      <c r="R774" s="539" t="n"/>
      <c r="S774" s="539" t="n"/>
      <c r="T774" s="541" t="n"/>
      <c r="U774" s="1770" t="n"/>
      <c r="V774" s="1771" t="n"/>
      <c r="W774" s="1771" t="n"/>
      <c r="X774" s="1771" t="n"/>
      <c r="Y774" s="1771" t="n"/>
      <c r="Z774" s="1771" t="n"/>
      <c r="AA774" s="1771" t="n"/>
      <c r="AB774" s="1771" t="n"/>
      <c r="AC774" s="1771" t="n"/>
      <c r="AD774" s="1771" t="n"/>
      <c r="AE774" s="1771" t="n"/>
      <c r="AF774" s="1771" t="n"/>
      <c r="AG774" s="1771" t="n"/>
      <c r="AH774" s="1771" t="n"/>
      <c r="AI774" s="1771" t="n"/>
      <c r="AJ774" s="1771" t="n"/>
      <c r="AK774" s="1771" t="n"/>
      <c r="AL774" s="1771" t="n"/>
      <c r="AM774" s="1771" t="n"/>
      <c r="AN774" s="1771" t="n"/>
      <c r="AO774" s="1772" t="n"/>
      <c r="AP774" s="1773" t="n"/>
      <c r="AQ774" s="1771" t="n"/>
      <c r="AR774" s="1771" t="n"/>
      <c r="AS774" s="1774" t="n"/>
      <c r="AT774" s="547" t="n"/>
    </row>
    <row r="775" ht="12.75" customHeight="1" s="667">
      <c r="B775" s="509" t="n"/>
      <c r="C775" s="510" t="n"/>
      <c r="D775" s="511" t="n"/>
      <c r="E775" s="511" t="n"/>
      <c r="F775" s="538" t="n"/>
      <c r="G775" s="539" t="n"/>
      <c r="H775" s="539" t="n"/>
      <c r="I775" s="540" t="n"/>
      <c r="J775" s="539" t="n"/>
      <c r="K775" s="539" t="n"/>
      <c r="L775" s="539" t="n"/>
      <c r="M775" s="539" t="n"/>
      <c r="N775" s="539" t="n"/>
      <c r="O775" s="539" t="n"/>
      <c r="P775" s="539" t="n"/>
      <c r="Q775" s="539" t="n"/>
      <c r="R775" s="539" t="n"/>
      <c r="S775" s="539" t="n"/>
      <c r="T775" s="541" t="n"/>
      <c r="U775" s="1770" t="n"/>
      <c r="V775" s="1771" t="n"/>
      <c r="W775" s="1771" t="n"/>
      <c r="X775" s="1771" t="n"/>
      <c r="Y775" s="1771" t="n"/>
      <c r="Z775" s="1771" t="n"/>
      <c r="AA775" s="1771" t="n"/>
      <c r="AB775" s="1771" t="n"/>
      <c r="AC775" s="1771" t="n"/>
      <c r="AD775" s="1771" t="n"/>
      <c r="AE775" s="1771" t="n"/>
      <c r="AF775" s="1771" t="n"/>
      <c r="AG775" s="1771" t="n"/>
      <c r="AH775" s="1771" t="n"/>
      <c r="AI775" s="1771" t="n"/>
      <c r="AJ775" s="1771" t="n"/>
      <c r="AK775" s="1771" t="n"/>
      <c r="AL775" s="1771" t="n"/>
      <c r="AM775" s="1771" t="n"/>
      <c r="AN775" s="1771" t="n"/>
      <c r="AO775" s="1772" t="n"/>
      <c r="AP775" s="1773" t="n"/>
      <c r="AQ775" s="1771" t="n"/>
      <c r="AR775" s="1771" t="n"/>
      <c r="AS775" s="1774" t="n"/>
      <c r="AT775" s="547" t="n"/>
    </row>
    <row r="776" ht="12.75" customHeight="1" s="667">
      <c r="B776" s="518" t="n"/>
      <c r="C776" s="701" t="n"/>
      <c r="D776" s="519" t="n"/>
      <c r="E776" s="519" t="n"/>
      <c r="F776" s="548" t="n"/>
      <c r="G776" s="549" t="n"/>
      <c r="H776" s="549" t="n"/>
      <c r="I776" s="550" t="n"/>
      <c r="J776" s="549" t="n"/>
      <c r="K776" s="549" t="n"/>
      <c r="L776" s="549" t="n"/>
      <c r="M776" s="549" t="n"/>
      <c r="N776" s="549" t="n"/>
      <c r="O776" s="549" t="n"/>
      <c r="P776" s="549" t="n"/>
      <c r="Q776" s="549" t="n"/>
      <c r="R776" s="549" t="n"/>
      <c r="S776" s="549" t="n"/>
      <c r="T776" s="551" t="n"/>
      <c r="U776" s="1775" t="n"/>
      <c r="V776" s="1776" t="n"/>
      <c r="W776" s="1776" t="n"/>
      <c r="X776" s="1776" t="n"/>
      <c r="Y776" s="1776" t="n"/>
      <c r="Z776" s="1776" t="n"/>
      <c r="AA776" s="1776" t="n"/>
      <c r="AB776" s="1776" t="n"/>
      <c r="AC776" s="1776" t="n"/>
      <c r="AD776" s="1776" t="n"/>
      <c r="AE776" s="1776" t="n"/>
      <c r="AF776" s="1776" t="n"/>
      <c r="AG776" s="1776" t="n"/>
      <c r="AH776" s="1776" t="n"/>
      <c r="AI776" s="1776" t="n"/>
      <c r="AJ776" s="1776" t="n"/>
      <c r="AK776" s="1776" t="n"/>
      <c r="AL776" s="1776" t="n"/>
      <c r="AM776" s="1776" t="n"/>
      <c r="AN776" s="1776" t="n"/>
      <c r="AO776" s="1777" t="n"/>
      <c r="AP776" s="1778" t="n"/>
      <c r="AQ776" s="1776" t="n"/>
      <c r="AR776" s="1776" t="n"/>
      <c r="AS776" s="1779" t="n"/>
      <c r="AT776" s="557" t="n"/>
    </row>
    <row r="777" ht="12.75" customHeight="1" s="667">
      <c r="B777" s="509" t="n"/>
      <c r="C777" s="510" t="n"/>
      <c r="D777" s="511" t="n"/>
      <c r="E777" s="511" t="n"/>
      <c r="F777" s="538" t="n"/>
      <c r="G777" s="539" t="n"/>
      <c r="H777" s="539" t="n"/>
      <c r="I777" s="540" t="n"/>
      <c r="J777" s="539" t="n"/>
      <c r="K777" s="539" t="n"/>
      <c r="L777" s="539" t="n"/>
      <c r="M777" s="539" t="n"/>
      <c r="N777" s="539" t="n"/>
      <c r="O777" s="539" t="n"/>
      <c r="P777" s="539" t="n"/>
      <c r="Q777" s="539" t="n"/>
      <c r="R777" s="539" t="n"/>
      <c r="S777" s="539" t="n"/>
      <c r="T777" s="541" t="n"/>
      <c r="U777" s="1770" t="n"/>
      <c r="V777" s="1771" t="n"/>
      <c r="W777" s="1771" t="n"/>
      <c r="X777" s="1771" t="n"/>
      <c r="Y777" s="1771" t="n"/>
      <c r="Z777" s="1771" t="n"/>
      <c r="AA777" s="1771" t="n"/>
      <c r="AB777" s="1771" t="n"/>
      <c r="AC777" s="1771" t="n"/>
      <c r="AD777" s="1771" t="n"/>
      <c r="AE777" s="1771" t="n"/>
      <c r="AF777" s="1771" t="n"/>
      <c r="AG777" s="1771" t="n"/>
      <c r="AH777" s="1771" t="n"/>
      <c r="AI777" s="1771" t="n"/>
      <c r="AJ777" s="1771" t="n"/>
      <c r="AK777" s="1771" t="n"/>
      <c r="AL777" s="1771" t="n"/>
      <c r="AM777" s="1771" t="n"/>
      <c r="AN777" s="1771" t="n"/>
      <c r="AO777" s="1772" t="n"/>
      <c r="AP777" s="1773" t="n"/>
      <c r="AQ777" s="1771" t="n"/>
      <c r="AR777" s="1771" t="n"/>
      <c r="AS777" s="1774" t="n"/>
      <c r="AT777" s="547" t="n"/>
    </row>
    <row r="778" ht="12.75" customHeight="1" s="667">
      <c r="B778" s="509" t="n"/>
      <c r="C778" s="510" t="n"/>
      <c r="D778" s="511" t="n"/>
      <c r="E778" s="511" t="n"/>
      <c r="F778" s="538" t="n"/>
      <c r="G778" s="539" t="n"/>
      <c r="H778" s="539" t="n"/>
      <c r="I778" s="540" t="n"/>
      <c r="J778" s="539" t="n"/>
      <c r="K778" s="539" t="n"/>
      <c r="L778" s="539" t="n"/>
      <c r="M778" s="539" t="n"/>
      <c r="N778" s="539" t="n"/>
      <c r="O778" s="539" t="n"/>
      <c r="P778" s="539" t="n"/>
      <c r="Q778" s="539" t="n"/>
      <c r="R778" s="539" t="n"/>
      <c r="S778" s="539" t="n"/>
      <c r="T778" s="541" t="n"/>
      <c r="U778" s="1770" t="n"/>
      <c r="V778" s="1771" t="n"/>
      <c r="W778" s="1771" t="n"/>
      <c r="X778" s="1771" t="n"/>
      <c r="Y778" s="1771" t="n"/>
      <c r="Z778" s="1771" t="n"/>
      <c r="AA778" s="1771" t="n"/>
      <c r="AB778" s="1771" t="n"/>
      <c r="AC778" s="1771" t="n"/>
      <c r="AD778" s="1771" t="n"/>
      <c r="AE778" s="1771" t="n"/>
      <c r="AF778" s="1771" t="n"/>
      <c r="AG778" s="1771" t="n"/>
      <c r="AH778" s="1771" t="n"/>
      <c r="AI778" s="1771" t="n"/>
      <c r="AJ778" s="1771" t="n"/>
      <c r="AK778" s="1771" t="n"/>
      <c r="AL778" s="1771" t="n"/>
      <c r="AM778" s="1771" t="n"/>
      <c r="AN778" s="1771" t="n"/>
      <c r="AO778" s="1772" t="n"/>
      <c r="AP778" s="1773" t="n"/>
      <c r="AQ778" s="1771" t="n"/>
      <c r="AR778" s="1771" t="n"/>
      <c r="AS778" s="1774" t="n"/>
      <c r="AT778" s="547" t="n"/>
    </row>
    <row r="779" ht="12.75" customHeight="1" s="667">
      <c r="B779" s="509" t="n"/>
      <c r="C779" s="510" t="n"/>
      <c r="D779" s="511" t="n"/>
      <c r="E779" s="511" t="n"/>
      <c r="F779" s="538" t="n"/>
      <c r="G779" s="539" t="n"/>
      <c r="H779" s="539" t="n"/>
      <c r="I779" s="540" t="n"/>
      <c r="J779" s="539" t="n"/>
      <c r="K779" s="539" t="n"/>
      <c r="L779" s="539" t="n"/>
      <c r="M779" s="539" t="n"/>
      <c r="N779" s="539" t="n"/>
      <c r="O779" s="539" t="n"/>
      <c r="P779" s="539" t="n"/>
      <c r="Q779" s="539" t="n"/>
      <c r="R779" s="539" t="n"/>
      <c r="S779" s="539" t="n"/>
      <c r="T779" s="541" t="n"/>
      <c r="U779" s="1770" t="n"/>
      <c r="V779" s="1771" t="n"/>
      <c r="W779" s="1771" t="n"/>
      <c r="X779" s="1771" t="n"/>
      <c r="Y779" s="1771" t="n"/>
      <c r="Z779" s="1771" t="n"/>
      <c r="AA779" s="1771" t="n"/>
      <c r="AB779" s="1771" t="n"/>
      <c r="AC779" s="1771" t="n"/>
      <c r="AD779" s="1771" t="n"/>
      <c r="AE779" s="1771" t="n"/>
      <c r="AF779" s="1771" t="n"/>
      <c r="AG779" s="1771" t="n"/>
      <c r="AH779" s="1771" t="n"/>
      <c r="AI779" s="1771" t="n"/>
      <c r="AJ779" s="1771" t="n"/>
      <c r="AK779" s="1771" t="n"/>
      <c r="AL779" s="1771" t="n"/>
      <c r="AM779" s="1771" t="n"/>
      <c r="AN779" s="1771" t="n"/>
      <c r="AO779" s="1772" t="n"/>
      <c r="AP779" s="1773" t="n"/>
      <c r="AQ779" s="1771" t="n"/>
      <c r="AR779" s="1771" t="n"/>
      <c r="AS779" s="1774" t="n"/>
      <c r="AT779" s="547" t="n"/>
    </row>
    <row r="780" ht="12.75" customHeight="1" s="667">
      <c r="B780" s="518" t="n"/>
      <c r="C780" s="701" t="n"/>
      <c r="D780" s="519" t="n"/>
      <c r="E780" s="519" t="n"/>
      <c r="F780" s="548" t="n"/>
      <c r="G780" s="549" t="n"/>
      <c r="H780" s="549" t="n"/>
      <c r="I780" s="550" t="n"/>
      <c r="J780" s="549" t="n"/>
      <c r="K780" s="549" t="n"/>
      <c r="L780" s="549" t="n"/>
      <c r="M780" s="549" t="n"/>
      <c r="N780" s="549" t="n"/>
      <c r="O780" s="549" t="n"/>
      <c r="P780" s="549" t="n"/>
      <c r="Q780" s="549" t="n"/>
      <c r="R780" s="549" t="n"/>
      <c r="S780" s="549" t="n"/>
      <c r="T780" s="551" t="n"/>
      <c r="U780" s="1775" t="n"/>
      <c r="V780" s="1776" t="n"/>
      <c r="W780" s="1776" t="n"/>
      <c r="X780" s="1776" t="n"/>
      <c r="Y780" s="1776" t="n"/>
      <c r="Z780" s="1776" t="n"/>
      <c r="AA780" s="1776" t="n"/>
      <c r="AB780" s="1776" t="n"/>
      <c r="AC780" s="1776" t="n"/>
      <c r="AD780" s="1776" t="n"/>
      <c r="AE780" s="1776" t="n"/>
      <c r="AF780" s="1776" t="n"/>
      <c r="AG780" s="1776" t="n"/>
      <c r="AH780" s="1776" t="n"/>
      <c r="AI780" s="1776" t="n"/>
      <c r="AJ780" s="1776" t="n"/>
      <c r="AK780" s="1776" t="n"/>
      <c r="AL780" s="1776" t="n"/>
      <c r="AM780" s="1776" t="n"/>
      <c r="AN780" s="1776" t="n"/>
      <c r="AO780" s="1777" t="n"/>
      <c r="AP780" s="1778" t="n"/>
      <c r="AQ780" s="1776" t="n"/>
      <c r="AR780" s="1776" t="n"/>
      <c r="AS780" s="1779" t="n"/>
      <c r="AT780" s="557" t="n"/>
    </row>
    <row r="781" ht="12.75" customHeight="1" s="667">
      <c r="B781" s="509" t="n"/>
      <c r="C781" s="510" t="n"/>
      <c r="D781" s="511" t="n"/>
      <c r="E781" s="511" t="n"/>
      <c r="F781" s="538" t="n"/>
      <c r="G781" s="539" t="n"/>
      <c r="H781" s="539" t="n"/>
      <c r="I781" s="540" t="n"/>
      <c r="J781" s="539" t="n"/>
      <c r="K781" s="539" t="n"/>
      <c r="L781" s="539" t="n"/>
      <c r="M781" s="539" t="n"/>
      <c r="N781" s="539" t="n"/>
      <c r="O781" s="539" t="n"/>
      <c r="P781" s="539" t="n"/>
      <c r="Q781" s="539" t="n"/>
      <c r="R781" s="539" t="n"/>
      <c r="S781" s="539" t="n"/>
      <c r="T781" s="541" t="n"/>
      <c r="U781" s="1770" t="n"/>
      <c r="V781" s="1771" t="n"/>
      <c r="W781" s="1771" t="n"/>
      <c r="X781" s="1771" t="n"/>
      <c r="Y781" s="1771" t="n"/>
      <c r="Z781" s="1771" t="n"/>
      <c r="AA781" s="1771" t="n"/>
      <c r="AB781" s="1771" t="n"/>
      <c r="AC781" s="1771" t="n"/>
      <c r="AD781" s="1771" t="n"/>
      <c r="AE781" s="1771" t="n"/>
      <c r="AF781" s="1771" t="n"/>
      <c r="AG781" s="1771" t="n"/>
      <c r="AH781" s="1771" t="n"/>
      <c r="AI781" s="1771" t="n"/>
      <c r="AJ781" s="1771" t="n"/>
      <c r="AK781" s="1771" t="n"/>
      <c r="AL781" s="1771" t="n"/>
      <c r="AM781" s="1771" t="n"/>
      <c r="AN781" s="1771" t="n"/>
      <c r="AO781" s="1772" t="n"/>
      <c r="AP781" s="1773" t="n"/>
      <c r="AQ781" s="1771" t="n"/>
      <c r="AR781" s="1771" t="n"/>
      <c r="AS781" s="1774" t="n"/>
      <c r="AT781" s="547" t="n"/>
    </row>
    <row r="782" ht="12.75" customHeight="1" s="667">
      <c r="B782" s="509" t="n"/>
      <c r="C782" s="510" t="n"/>
      <c r="D782" s="511" t="n"/>
      <c r="E782" s="511" t="n"/>
      <c r="F782" s="538" t="n"/>
      <c r="G782" s="539" t="n"/>
      <c r="H782" s="539" t="n"/>
      <c r="I782" s="540" t="n"/>
      <c r="J782" s="539" t="n"/>
      <c r="K782" s="539" t="n"/>
      <c r="L782" s="539" t="n"/>
      <c r="M782" s="539" t="n"/>
      <c r="N782" s="539" t="n"/>
      <c r="O782" s="539" t="n"/>
      <c r="P782" s="539" t="n"/>
      <c r="Q782" s="539" t="n"/>
      <c r="R782" s="539" t="n"/>
      <c r="S782" s="539" t="n"/>
      <c r="T782" s="541" t="n"/>
      <c r="U782" s="1770" t="n"/>
      <c r="V782" s="1771" t="n"/>
      <c r="W782" s="1771" t="n"/>
      <c r="X782" s="1771" t="n"/>
      <c r="Y782" s="1771" t="n"/>
      <c r="Z782" s="1771" t="n"/>
      <c r="AA782" s="1771" t="n"/>
      <c r="AB782" s="1771" t="n"/>
      <c r="AC782" s="1771" t="n"/>
      <c r="AD782" s="1771" t="n"/>
      <c r="AE782" s="1771" t="n"/>
      <c r="AF782" s="1771" t="n"/>
      <c r="AG782" s="1771" t="n"/>
      <c r="AH782" s="1771" t="n"/>
      <c r="AI782" s="1771" t="n"/>
      <c r="AJ782" s="1771" t="n"/>
      <c r="AK782" s="1771" t="n"/>
      <c r="AL782" s="1771" t="n"/>
      <c r="AM782" s="1771" t="n"/>
      <c r="AN782" s="1771" t="n"/>
      <c r="AO782" s="1772" t="n"/>
      <c r="AP782" s="1773" t="n"/>
      <c r="AQ782" s="1771" t="n"/>
      <c r="AR782" s="1771" t="n"/>
      <c r="AS782" s="1774" t="n"/>
      <c r="AT782" s="547" t="n"/>
    </row>
    <row r="783" ht="12.75" customHeight="1" s="667">
      <c r="B783" s="509" t="n"/>
      <c r="C783" s="510" t="n"/>
      <c r="D783" s="511" t="n"/>
      <c r="E783" s="511" t="n"/>
      <c r="F783" s="538" t="n"/>
      <c r="G783" s="539" t="n"/>
      <c r="H783" s="539" t="n"/>
      <c r="I783" s="540" t="n"/>
      <c r="J783" s="539" t="n"/>
      <c r="K783" s="539" t="n"/>
      <c r="L783" s="539" t="n"/>
      <c r="M783" s="539" t="n"/>
      <c r="N783" s="539" t="n"/>
      <c r="O783" s="539" t="n"/>
      <c r="P783" s="539" t="n"/>
      <c r="Q783" s="539" t="n"/>
      <c r="R783" s="539" t="n"/>
      <c r="S783" s="539" t="n"/>
      <c r="T783" s="541" t="n"/>
      <c r="U783" s="1770" t="n"/>
      <c r="V783" s="1771" t="n"/>
      <c r="W783" s="1771" t="n"/>
      <c r="X783" s="1771" t="n"/>
      <c r="Y783" s="1771" t="n"/>
      <c r="Z783" s="1771" t="n"/>
      <c r="AA783" s="1771" t="n"/>
      <c r="AB783" s="1771" t="n"/>
      <c r="AC783" s="1771" t="n"/>
      <c r="AD783" s="1771" t="n"/>
      <c r="AE783" s="1771" t="n"/>
      <c r="AF783" s="1771" t="n"/>
      <c r="AG783" s="1771" t="n"/>
      <c r="AH783" s="1771" t="n"/>
      <c r="AI783" s="1771" t="n"/>
      <c r="AJ783" s="1771" t="n"/>
      <c r="AK783" s="1771" t="n"/>
      <c r="AL783" s="1771" t="n"/>
      <c r="AM783" s="1771" t="n"/>
      <c r="AN783" s="1771" t="n"/>
      <c r="AO783" s="1772" t="n"/>
      <c r="AP783" s="1773" t="n"/>
      <c r="AQ783" s="1771" t="n"/>
      <c r="AR783" s="1771" t="n"/>
      <c r="AS783" s="1774" t="n"/>
      <c r="AT783" s="547" t="n"/>
    </row>
    <row r="784" ht="12.75" customHeight="1" s="667">
      <c r="B784" s="509" t="n"/>
      <c r="C784" s="510" t="n"/>
      <c r="D784" s="511" t="n"/>
      <c r="E784" s="511" t="n"/>
      <c r="F784" s="538" t="n"/>
      <c r="G784" s="539" t="n"/>
      <c r="H784" s="539" t="n"/>
      <c r="I784" s="540" t="n"/>
      <c r="J784" s="539" t="n"/>
      <c r="K784" s="539" t="n"/>
      <c r="L784" s="539" t="n"/>
      <c r="M784" s="539" t="n"/>
      <c r="N784" s="539" t="n"/>
      <c r="O784" s="539" t="n"/>
      <c r="P784" s="539" t="n"/>
      <c r="Q784" s="539" t="n"/>
      <c r="R784" s="539" t="n"/>
      <c r="S784" s="539" t="n"/>
      <c r="T784" s="541" t="n"/>
      <c r="U784" s="1770" t="n"/>
      <c r="V784" s="1771" t="n"/>
      <c r="W784" s="1771" t="n"/>
      <c r="X784" s="1771" t="n"/>
      <c r="Y784" s="1771" t="n"/>
      <c r="Z784" s="1771" t="n"/>
      <c r="AA784" s="1771" t="n"/>
      <c r="AB784" s="1771" t="n"/>
      <c r="AC784" s="1771" t="n"/>
      <c r="AD784" s="1771" t="n"/>
      <c r="AE784" s="1771" t="n"/>
      <c r="AF784" s="1771" t="n"/>
      <c r="AG784" s="1771" t="n"/>
      <c r="AH784" s="1771" t="n"/>
      <c r="AI784" s="1771" t="n"/>
      <c r="AJ784" s="1771" t="n"/>
      <c r="AK784" s="1771" t="n"/>
      <c r="AL784" s="1771" t="n"/>
      <c r="AM784" s="1771" t="n"/>
      <c r="AN784" s="1771" t="n"/>
      <c r="AO784" s="1772" t="n"/>
      <c r="AP784" s="1773" t="n"/>
      <c r="AQ784" s="1771" t="n"/>
      <c r="AR784" s="1771" t="n"/>
      <c r="AS784" s="1774" t="n"/>
      <c r="AT784" s="547" t="n"/>
    </row>
    <row r="785" ht="12.75" customHeight="1" s="667">
      <c r="B785" s="518" t="n"/>
      <c r="C785" s="701" t="n"/>
      <c r="D785" s="519" t="n"/>
      <c r="E785" s="519" t="n"/>
      <c r="F785" s="548" t="n"/>
      <c r="G785" s="549" t="n"/>
      <c r="H785" s="549" t="n"/>
      <c r="I785" s="550" t="n"/>
      <c r="J785" s="549" t="n"/>
      <c r="K785" s="549" t="n"/>
      <c r="L785" s="549" t="n"/>
      <c r="M785" s="549" t="n"/>
      <c r="N785" s="549" t="n"/>
      <c r="O785" s="549" t="n"/>
      <c r="P785" s="549" t="n"/>
      <c r="Q785" s="549" t="n"/>
      <c r="R785" s="549" t="n"/>
      <c r="S785" s="549" t="n"/>
      <c r="T785" s="551" t="n"/>
      <c r="U785" s="1775" t="n"/>
      <c r="V785" s="1776" t="n"/>
      <c r="W785" s="1776" t="n"/>
      <c r="X785" s="1776" t="n"/>
      <c r="Y785" s="1776" t="n"/>
      <c r="Z785" s="1776" t="n"/>
      <c r="AA785" s="1776" t="n"/>
      <c r="AB785" s="1776" t="n"/>
      <c r="AC785" s="1776" t="n"/>
      <c r="AD785" s="1776" t="n"/>
      <c r="AE785" s="1776" t="n"/>
      <c r="AF785" s="1776" t="n"/>
      <c r="AG785" s="1776" t="n"/>
      <c r="AH785" s="1776" t="n"/>
      <c r="AI785" s="1776" t="n"/>
      <c r="AJ785" s="1776" t="n"/>
      <c r="AK785" s="1776" t="n"/>
      <c r="AL785" s="1776" t="n"/>
      <c r="AM785" s="1776" t="n"/>
      <c r="AN785" s="1776" t="n"/>
      <c r="AO785" s="1777" t="n"/>
      <c r="AP785" s="1778" t="n"/>
      <c r="AQ785" s="1776" t="n"/>
      <c r="AR785" s="1776" t="n"/>
      <c r="AS785" s="1779" t="n"/>
      <c r="AT785" s="557" t="n"/>
    </row>
    <row r="786" ht="12.75" customHeight="1" s="667">
      <c r="B786" s="509" t="n"/>
      <c r="C786" s="510" t="n"/>
      <c r="D786" s="511" t="n"/>
      <c r="E786" s="511" t="n"/>
      <c r="F786" s="538" t="n"/>
      <c r="G786" s="539" t="n"/>
      <c r="H786" s="539" t="n"/>
      <c r="I786" s="540" t="n"/>
      <c r="J786" s="539" t="n"/>
      <c r="K786" s="539" t="n"/>
      <c r="L786" s="539" t="n"/>
      <c r="M786" s="539" t="n"/>
      <c r="N786" s="539" t="n"/>
      <c r="O786" s="539" t="n"/>
      <c r="P786" s="539" t="n"/>
      <c r="Q786" s="539" t="n"/>
      <c r="R786" s="539" t="n"/>
      <c r="S786" s="539" t="n"/>
      <c r="T786" s="541" t="n"/>
      <c r="U786" s="1770" t="n"/>
      <c r="V786" s="1771" t="n"/>
      <c r="W786" s="1771" t="n"/>
      <c r="X786" s="1771" t="n"/>
      <c r="Y786" s="1771" t="n"/>
      <c r="Z786" s="1771" t="n"/>
      <c r="AA786" s="1771" t="n"/>
      <c r="AB786" s="1771" t="n"/>
      <c r="AC786" s="1771" t="n"/>
      <c r="AD786" s="1771" t="n"/>
      <c r="AE786" s="1771" t="n"/>
      <c r="AF786" s="1771" t="n"/>
      <c r="AG786" s="1771" t="n"/>
      <c r="AH786" s="1771" t="n"/>
      <c r="AI786" s="1771" t="n"/>
      <c r="AJ786" s="1771" t="n"/>
      <c r="AK786" s="1771" t="n"/>
      <c r="AL786" s="1771" t="n"/>
      <c r="AM786" s="1771" t="n"/>
      <c r="AN786" s="1771" t="n"/>
      <c r="AO786" s="1772" t="n"/>
      <c r="AP786" s="1773" t="n"/>
      <c r="AQ786" s="1771" t="n"/>
      <c r="AR786" s="1771" t="n"/>
      <c r="AS786" s="1774" t="n"/>
      <c r="AT786" s="547" t="n"/>
    </row>
    <row r="787" ht="12.75" customHeight="1" s="667">
      <c r="B787" s="509" t="n"/>
      <c r="C787" s="510" t="n"/>
      <c r="D787" s="511" t="n"/>
      <c r="E787" s="511" t="n"/>
      <c r="F787" s="538" t="n"/>
      <c r="G787" s="539" t="n"/>
      <c r="H787" s="539" t="n"/>
      <c r="I787" s="540" t="n"/>
      <c r="J787" s="539" t="n"/>
      <c r="K787" s="539" t="n"/>
      <c r="L787" s="539" t="n"/>
      <c r="M787" s="539" t="n"/>
      <c r="N787" s="539" t="n"/>
      <c r="O787" s="539" t="n"/>
      <c r="P787" s="539" t="n"/>
      <c r="Q787" s="539" t="n"/>
      <c r="R787" s="539" t="n"/>
      <c r="S787" s="539" t="n"/>
      <c r="T787" s="541" t="n"/>
      <c r="U787" s="1770" t="n"/>
      <c r="V787" s="1771" t="n"/>
      <c r="W787" s="1771" t="n"/>
      <c r="X787" s="1771" t="n"/>
      <c r="Y787" s="1771" t="n"/>
      <c r="Z787" s="1771" t="n"/>
      <c r="AA787" s="1771" t="n"/>
      <c r="AB787" s="1771" t="n"/>
      <c r="AC787" s="1771" t="n"/>
      <c r="AD787" s="1771" t="n"/>
      <c r="AE787" s="1771" t="n"/>
      <c r="AF787" s="1771" t="n"/>
      <c r="AG787" s="1771" t="n"/>
      <c r="AH787" s="1771" t="n"/>
      <c r="AI787" s="1771" t="n"/>
      <c r="AJ787" s="1771" t="n"/>
      <c r="AK787" s="1771" t="n"/>
      <c r="AL787" s="1771" t="n"/>
      <c r="AM787" s="1771" t="n"/>
      <c r="AN787" s="1771" t="n"/>
      <c r="AO787" s="1772" t="n"/>
      <c r="AP787" s="1773" t="n"/>
      <c r="AQ787" s="1771" t="n"/>
      <c r="AR787" s="1771" t="n"/>
      <c r="AS787" s="1774" t="n"/>
      <c r="AT787" s="547" t="n"/>
    </row>
    <row r="788" ht="12.75" customHeight="1" s="667">
      <c r="B788" s="509" t="n"/>
      <c r="C788" s="510" t="n"/>
      <c r="D788" s="511" t="n"/>
      <c r="E788" s="511" t="n"/>
      <c r="F788" s="538" t="n"/>
      <c r="G788" s="539" t="n"/>
      <c r="H788" s="539" t="n"/>
      <c r="I788" s="540" t="n"/>
      <c r="J788" s="539" t="n"/>
      <c r="K788" s="539" t="n"/>
      <c r="L788" s="539" t="n"/>
      <c r="M788" s="539" t="n"/>
      <c r="N788" s="539" t="n"/>
      <c r="O788" s="539" t="n"/>
      <c r="P788" s="539" t="n"/>
      <c r="Q788" s="539" t="n"/>
      <c r="R788" s="539" t="n"/>
      <c r="S788" s="539" t="n"/>
      <c r="T788" s="541" t="n"/>
      <c r="U788" s="1770" t="n"/>
      <c r="V788" s="1771" t="n"/>
      <c r="W788" s="1771" t="n"/>
      <c r="X788" s="1771" t="n"/>
      <c r="Y788" s="1771" t="n"/>
      <c r="Z788" s="1771" t="n"/>
      <c r="AA788" s="1771" t="n"/>
      <c r="AB788" s="1771" t="n"/>
      <c r="AC788" s="1771" t="n"/>
      <c r="AD788" s="1771" t="n"/>
      <c r="AE788" s="1771" t="n"/>
      <c r="AF788" s="1771" t="n"/>
      <c r="AG788" s="1771" t="n"/>
      <c r="AH788" s="1771" t="n"/>
      <c r="AI788" s="1771" t="n"/>
      <c r="AJ788" s="1771" t="n"/>
      <c r="AK788" s="1771" t="n"/>
      <c r="AL788" s="1771" t="n"/>
      <c r="AM788" s="1771" t="n"/>
      <c r="AN788" s="1771" t="n"/>
      <c r="AO788" s="1772" t="n"/>
      <c r="AP788" s="1773" t="n"/>
      <c r="AQ788" s="1771" t="n"/>
      <c r="AR788" s="1771" t="n"/>
      <c r="AS788" s="1774" t="n"/>
      <c r="AT788" s="547" t="n"/>
    </row>
    <row r="789" ht="12.75" customHeight="1" s="667">
      <c r="B789" s="509" t="n"/>
      <c r="C789" s="510" t="n"/>
      <c r="D789" s="511" t="n"/>
      <c r="E789" s="511" t="n"/>
      <c r="F789" s="538" t="n"/>
      <c r="G789" s="539" t="n"/>
      <c r="H789" s="539" t="n"/>
      <c r="I789" s="540" t="n"/>
      <c r="J789" s="539" t="n"/>
      <c r="K789" s="539" t="n"/>
      <c r="L789" s="539" t="n"/>
      <c r="M789" s="539" t="n"/>
      <c r="N789" s="539" t="n"/>
      <c r="O789" s="539" t="n"/>
      <c r="P789" s="539" t="n"/>
      <c r="Q789" s="539" t="n"/>
      <c r="R789" s="539" t="n"/>
      <c r="S789" s="539" t="n"/>
      <c r="T789" s="541" t="n"/>
      <c r="U789" s="1770" t="n"/>
      <c r="V789" s="1771" t="n"/>
      <c r="W789" s="1771" t="n"/>
      <c r="X789" s="1771" t="n"/>
      <c r="Y789" s="1771" t="n"/>
      <c r="Z789" s="1771" t="n"/>
      <c r="AA789" s="1771" t="n"/>
      <c r="AB789" s="1771" t="n"/>
      <c r="AC789" s="1771" t="n"/>
      <c r="AD789" s="1771" t="n"/>
      <c r="AE789" s="1771" t="n"/>
      <c r="AF789" s="1771" t="n"/>
      <c r="AG789" s="1771" t="n"/>
      <c r="AH789" s="1771" t="n"/>
      <c r="AI789" s="1771" t="n"/>
      <c r="AJ789" s="1771" t="n"/>
      <c r="AK789" s="1771" t="n"/>
      <c r="AL789" s="1771" t="n"/>
      <c r="AM789" s="1771" t="n"/>
      <c r="AN789" s="1771" t="n"/>
      <c r="AO789" s="1772" t="n"/>
      <c r="AP789" s="1773" t="n"/>
      <c r="AQ789" s="1771" t="n"/>
      <c r="AR789" s="1771" t="n"/>
      <c r="AS789" s="1774" t="n"/>
      <c r="AT789" s="547" t="n"/>
    </row>
    <row r="790" ht="12.75" customHeight="1" s="667">
      <c r="B790" s="518" t="n"/>
      <c r="C790" s="701" t="n"/>
      <c r="D790" s="519" t="n"/>
      <c r="E790" s="519" t="n"/>
      <c r="F790" s="548" t="n"/>
      <c r="G790" s="549" t="n"/>
      <c r="H790" s="549" t="n"/>
      <c r="I790" s="550" t="n"/>
      <c r="J790" s="549" t="n"/>
      <c r="K790" s="549" t="n"/>
      <c r="L790" s="549" t="n"/>
      <c r="M790" s="549" t="n"/>
      <c r="N790" s="549" t="n"/>
      <c r="O790" s="549" t="n"/>
      <c r="P790" s="549" t="n"/>
      <c r="Q790" s="549" t="n"/>
      <c r="R790" s="549" t="n"/>
      <c r="S790" s="549" t="n"/>
      <c r="T790" s="551" t="n"/>
      <c r="U790" s="1775" t="n"/>
      <c r="V790" s="1776" t="n"/>
      <c r="W790" s="1776" t="n"/>
      <c r="X790" s="1776" t="n"/>
      <c r="Y790" s="1776" t="n"/>
      <c r="Z790" s="1776" t="n"/>
      <c r="AA790" s="1776" t="n"/>
      <c r="AB790" s="1776" t="n"/>
      <c r="AC790" s="1776" t="n"/>
      <c r="AD790" s="1776" t="n"/>
      <c r="AE790" s="1776" t="n"/>
      <c r="AF790" s="1776" t="n"/>
      <c r="AG790" s="1776" t="n"/>
      <c r="AH790" s="1776" t="n"/>
      <c r="AI790" s="1776" t="n"/>
      <c r="AJ790" s="1776" t="n"/>
      <c r="AK790" s="1776" t="n"/>
      <c r="AL790" s="1776" t="n"/>
      <c r="AM790" s="1776" t="n"/>
      <c r="AN790" s="1776" t="n"/>
      <c r="AO790" s="1777" t="n"/>
      <c r="AP790" s="1778" t="n"/>
      <c r="AQ790" s="1776" t="n"/>
      <c r="AR790" s="1776" t="n"/>
      <c r="AS790" s="1779" t="n"/>
      <c r="AT790" s="557" t="n"/>
    </row>
    <row r="791" ht="12.75" customHeight="1" s="667">
      <c r="B791" s="509" t="n"/>
      <c r="C791" s="510" t="n"/>
      <c r="D791" s="511" t="n"/>
      <c r="E791" s="511" t="n"/>
      <c r="F791" s="538" t="n"/>
      <c r="G791" s="539" t="n"/>
      <c r="H791" s="539" t="n"/>
      <c r="I791" s="540" t="n"/>
      <c r="J791" s="539" t="n"/>
      <c r="K791" s="539" t="n"/>
      <c r="L791" s="539" t="n"/>
      <c r="M791" s="539" t="n"/>
      <c r="N791" s="539" t="n"/>
      <c r="O791" s="539" t="n"/>
      <c r="P791" s="539" t="n"/>
      <c r="Q791" s="539" t="n"/>
      <c r="R791" s="539" t="n"/>
      <c r="S791" s="539" t="n"/>
      <c r="T791" s="541" t="n"/>
      <c r="U791" s="1770" t="n"/>
      <c r="V791" s="1771" t="n"/>
      <c r="W791" s="1771" t="n"/>
      <c r="X791" s="1771" t="n"/>
      <c r="Y791" s="1771" t="n"/>
      <c r="Z791" s="1771" t="n"/>
      <c r="AA791" s="1771" t="n"/>
      <c r="AB791" s="1771" t="n"/>
      <c r="AC791" s="1771" t="n"/>
      <c r="AD791" s="1771" t="n"/>
      <c r="AE791" s="1771" t="n"/>
      <c r="AF791" s="1771" t="n"/>
      <c r="AG791" s="1771" t="n"/>
      <c r="AH791" s="1771" t="n"/>
      <c r="AI791" s="1771" t="n"/>
      <c r="AJ791" s="1771" t="n"/>
      <c r="AK791" s="1771" t="n"/>
      <c r="AL791" s="1771" t="n"/>
      <c r="AM791" s="1771" t="n"/>
      <c r="AN791" s="1771" t="n"/>
      <c r="AO791" s="1772" t="n"/>
      <c r="AP791" s="1773" t="n"/>
      <c r="AQ791" s="1771" t="n"/>
      <c r="AR791" s="1771" t="n"/>
      <c r="AS791" s="1774" t="n"/>
      <c r="AT791" s="547" t="n"/>
    </row>
    <row r="792" ht="12.75" customHeight="1" s="667">
      <c r="B792" s="509" t="n"/>
      <c r="C792" s="510" t="n"/>
      <c r="D792" s="511" t="n"/>
      <c r="E792" s="511" t="n"/>
      <c r="F792" s="538" t="n"/>
      <c r="G792" s="539" t="n"/>
      <c r="H792" s="539" t="n"/>
      <c r="I792" s="540" t="n"/>
      <c r="J792" s="539" t="n"/>
      <c r="K792" s="539" t="n"/>
      <c r="L792" s="539" t="n"/>
      <c r="M792" s="539" t="n"/>
      <c r="N792" s="539" t="n"/>
      <c r="O792" s="539" t="n"/>
      <c r="P792" s="539" t="n"/>
      <c r="Q792" s="539" t="n"/>
      <c r="R792" s="539" t="n"/>
      <c r="S792" s="539" t="n"/>
      <c r="T792" s="541" t="n"/>
      <c r="U792" s="1770" t="n"/>
      <c r="V792" s="1771" t="n"/>
      <c r="W792" s="1771" t="n"/>
      <c r="X792" s="1771" t="n"/>
      <c r="Y792" s="1771" t="n"/>
      <c r="Z792" s="1771" t="n"/>
      <c r="AA792" s="1771" t="n"/>
      <c r="AB792" s="1771" t="n"/>
      <c r="AC792" s="1771" t="n"/>
      <c r="AD792" s="1771" t="n"/>
      <c r="AE792" s="1771" t="n"/>
      <c r="AF792" s="1771" t="n"/>
      <c r="AG792" s="1771" t="n"/>
      <c r="AH792" s="1771" t="n"/>
      <c r="AI792" s="1771" t="n"/>
      <c r="AJ792" s="1771" t="n"/>
      <c r="AK792" s="1771" t="n"/>
      <c r="AL792" s="1771" t="n"/>
      <c r="AM792" s="1771" t="n"/>
      <c r="AN792" s="1771" t="n"/>
      <c r="AO792" s="1772" t="n"/>
      <c r="AP792" s="1773" t="n"/>
      <c r="AQ792" s="1771" t="n"/>
      <c r="AR792" s="1771" t="n"/>
      <c r="AS792" s="1774" t="n"/>
      <c r="AT792" s="547" t="n"/>
    </row>
    <row r="793" ht="12.75" customHeight="1" s="667">
      <c r="B793" s="509" t="n"/>
      <c r="C793" s="510" t="n"/>
      <c r="D793" s="511" t="n"/>
      <c r="E793" s="511" t="n"/>
      <c r="F793" s="538" t="n"/>
      <c r="G793" s="539" t="n"/>
      <c r="H793" s="539" t="n"/>
      <c r="I793" s="540" t="n"/>
      <c r="J793" s="539" t="n"/>
      <c r="K793" s="539" t="n"/>
      <c r="L793" s="539" t="n"/>
      <c r="M793" s="539" t="n"/>
      <c r="N793" s="539" t="n"/>
      <c r="O793" s="539" t="n"/>
      <c r="P793" s="539" t="n"/>
      <c r="Q793" s="539" t="n"/>
      <c r="R793" s="539" t="n"/>
      <c r="S793" s="539" t="n"/>
      <c r="T793" s="541" t="n"/>
      <c r="U793" s="1770" t="n"/>
      <c r="V793" s="1771" t="n"/>
      <c r="W793" s="1771" t="n"/>
      <c r="X793" s="1771" t="n"/>
      <c r="Y793" s="1771" t="n"/>
      <c r="Z793" s="1771" t="n"/>
      <c r="AA793" s="1771" t="n"/>
      <c r="AB793" s="1771" t="n"/>
      <c r="AC793" s="1771" t="n"/>
      <c r="AD793" s="1771" t="n"/>
      <c r="AE793" s="1771" t="n"/>
      <c r="AF793" s="1771" t="n"/>
      <c r="AG793" s="1771" t="n"/>
      <c r="AH793" s="1771" t="n"/>
      <c r="AI793" s="1771" t="n"/>
      <c r="AJ793" s="1771" t="n"/>
      <c r="AK793" s="1771" t="n"/>
      <c r="AL793" s="1771" t="n"/>
      <c r="AM793" s="1771" t="n"/>
      <c r="AN793" s="1771" t="n"/>
      <c r="AO793" s="1772" t="n"/>
      <c r="AP793" s="1773" t="n"/>
      <c r="AQ793" s="1771" t="n"/>
      <c r="AR793" s="1771" t="n"/>
      <c r="AS793" s="1774" t="n"/>
      <c r="AT793" s="547" t="n"/>
    </row>
    <row r="794" ht="12.75" customHeight="1" s="667">
      <c r="B794" s="509" t="n"/>
      <c r="C794" s="510" t="n"/>
      <c r="D794" s="511" t="n"/>
      <c r="E794" s="511" t="n"/>
      <c r="F794" s="538" t="n"/>
      <c r="G794" s="539" t="n"/>
      <c r="H794" s="539" t="n"/>
      <c r="I794" s="540" t="n"/>
      <c r="J794" s="539" t="n"/>
      <c r="K794" s="539" t="n"/>
      <c r="L794" s="539" t="n"/>
      <c r="M794" s="539" t="n"/>
      <c r="N794" s="539" t="n"/>
      <c r="O794" s="539" t="n"/>
      <c r="P794" s="539" t="n"/>
      <c r="Q794" s="539" t="n"/>
      <c r="R794" s="539" t="n"/>
      <c r="S794" s="539" t="n"/>
      <c r="T794" s="541" t="n"/>
      <c r="U794" s="1770" t="n"/>
      <c r="V794" s="1771" t="n"/>
      <c r="W794" s="1771" t="n"/>
      <c r="X794" s="1771" t="n"/>
      <c r="Y794" s="1771" t="n"/>
      <c r="Z794" s="1771" t="n"/>
      <c r="AA794" s="1771" t="n"/>
      <c r="AB794" s="1771" t="n"/>
      <c r="AC794" s="1771" t="n"/>
      <c r="AD794" s="1771" t="n"/>
      <c r="AE794" s="1771" t="n"/>
      <c r="AF794" s="1771" t="n"/>
      <c r="AG794" s="1771" t="n"/>
      <c r="AH794" s="1771" t="n"/>
      <c r="AI794" s="1771" t="n"/>
      <c r="AJ794" s="1771" t="n"/>
      <c r="AK794" s="1771" t="n"/>
      <c r="AL794" s="1771" t="n"/>
      <c r="AM794" s="1771" t="n"/>
      <c r="AN794" s="1771" t="n"/>
      <c r="AO794" s="1772" t="n"/>
      <c r="AP794" s="1773" t="n"/>
      <c r="AQ794" s="1771" t="n"/>
      <c r="AR794" s="1771" t="n"/>
      <c r="AS794" s="1774" t="n"/>
      <c r="AT794" s="547" t="n"/>
    </row>
    <row r="795" ht="12.75" customHeight="1" s="667">
      <c r="B795" s="518" t="n"/>
      <c r="C795" s="701" t="n"/>
      <c r="D795" s="519" t="n"/>
      <c r="E795" s="519" t="n"/>
      <c r="F795" s="548" t="n"/>
      <c r="G795" s="549" t="n"/>
      <c r="H795" s="549" t="n"/>
      <c r="I795" s="550" t="n"/>
      <c r="J795" s="549" t="n"/>
      <c r="K795" s="549" t="n"/>
      <c r="L795" s="549" t="n"/>
      <c r="M795" s="549" t="n"/>
      <c r="N795" s="549" t="n"/>
      <c r="O795" s="549" t="n"/>
      <c r="P795" s="549" t="n"/>
      <c r="Q795" s="549" t="n"/>
      <c r="R795" s="549" t="n"/>
      <c r="S795" s="549" t="n"/>
      <c r="T795" s="551" t="n"/>
      <c r="U795" s="1775" t="n"/>
      <c r="V795" s="1776" t="n"/>
      <c r="W795" s="1776" t="n"/>
      <c r="X795" s="1776" t="n"/>
      <c r="Y795" s="1776" t="n"/>
      <c r="Z795" s="1776" t="n"/>
      <c r="AA795" s="1776" t="n"/>
      <c r="AB795" s="1776" t="n"/>
      <c r="AC795" s="1776" t="n"/>
      <c r="AD795" s="1776" t="n"/>
      <c r="AE795" s="1776" t="n"/>
      <c r="AF795" s="1776" t="n"/>
      <c r="AG795" s="1776" t="n"/>
      <c r="AH795" s="1776" t="n"/>
      <c r="AI795" s="1776" t="n"/>
      <c r="AJ795" s="1776" t="n"/>
      <c r="AK795" s="1776" t="n"/>
      <c r="AL795" s="1776" t="n"/>
      <c r="AM795" s="1776" t="n"/>
      <c r="AN795" s="1776" t="n"/>
      <c r="AO795" s="1777" t="n"/>
      <c r="AP795" s="1778" t="n"/>
      <c r="AQ795" s="1776" t="n"/>
      <c r="AR795" s="1776" t="n"/>
      <c r="AS795" s="1779" t="n"/>
      <c r="AT795" s="557" t="n"/>
    </row>
    <row r="796" ht="12.75" customHeight="1" s="667">
      <c r="B796" s="509" t="n"/>
      <c r="C796" s="510" t="n"/>
      <c r="D796" s="511" t="n"/>
      <c r="E796" s="511" t="n"/>
      <c r="F796" s="538" t="n"/>
      <c r="G796" s="539" t="n"/>
      <c r="H796" s="539" t="n"/>
      <c r="I796" s="540" t="n"/>
      <c r="J796" s="539" t="n"/>
      <c r="K796" s="539" t="n"/>
      <c r="L796" s="539" t="n"/>
      <c r="M796" s="539" t="n"/>
      <c r="N796" s="539" t="n"/>
      <c r="O796" s="539" t="n"/>
      <c r="P796" s="539" t="n"/>
      <c r="Q796" s="539" t="n"/>
      <c r="R796" s="539" t="n"/>
      <c r="S796" s="539" t="n"/>
      <c r="T796" s="541" t="n"/>
      <c r="U796" s="1770" t="n"/>
      <c r="V796" s="1771" t="n"/>
      <c r="W796" s="1771" t="n"/>
      <c r="X796" s="1771" t="n"/>
      <c r="Y796" s="1771" t="n"/>
      <c r="Z796" s="1771" t="n"/>
      <c r="AA796" s="1771" t="n"/>
      <c r="AB796" s="1771" t="n"/>
      <c r="AC796" s="1771" t="n"/>
      <c r="AD796" s="1771" t="n"/>
      <c r="AE796" s="1771" t="n"/>
      <c r="AF796" s="1771" t="n"/>
      <c r="AG796" s="1771" t="n"/>
      <c r="AH796" s="1771" t="n"/>
      <c r="AI796" s="1771" t="n"/>
      <c r="AJ796" s="1771" t="n"/>
      <c r="AK796" s="1771" t="n"/>
      <c r="AL796" s="1771" t="n"/>
      <c r="AM796" s="1771" t="n"/>
      <c r="AN796" s="1771" t="n"/>
      <c r="AO796" s="1772" t="n"/>
      <c r="AP796" s="1773" t="n"/>
      <c r="AQ796" s="1771" t="n"/>
      <c r="AR796" s="1771" t="n"/>
      <c r="AS796" s="1774" t="n"/>
      <c r="AT796" s="547" t="n"/>
    </row>
    <row r="797" ht="12.75" customHeight="1" s="667">
      <c r="B797" s="509" t="n"/>
      <c r="C797" s="510" t="n"/>
      <c r="D797" s="511" t="n"/>
      <c r="E797" s="511" t="n"/>
      <c r="F797" s="538" t="n"/>
      <c r="G797" s="539" t="n"/>
      <c r="H797" s="539" t="n"/>
      <c r="I797" s="540" t="n"/>
      <c r="J797" s="539" t="n"/>
      <c r="K797" s="539" t="n"/>
      <c r="L797" s="539" t="n"/>
      <c r="M797" s="539" t="n"/>
      <c r="N797" s="539" t="n"/>
      <c r="O797" s="539" t="n"/>
      <c r="P797" s="539" t="n"/>
      <c r="Q797" s="539" t="n"/>
      <c r="R797" s="539" t="n"/>
      <c r="S797" s="539" t="n"/>
      <c r="T797" s="541" t="n"/>
      <c r="U797" s="1770" t="n"/>
      <c r="V797" s="1771" t="n"/>
      <c r="W797" s="1771" t="n"/>
      <c r="X797" s="1771" t="n"/>
      <c r="Y797" s="1771" t="n"/>
      <c r="Z797" s="1771" t="n"/>
      <c r="AA797" s="1771" t="n"/>
      <c r="AB797" s="1771" t="n"/>
      <c r="AC797" s="1771" t="n"/>
      <c r="AD797" s="1771" t="n"/>
      <c r="AE797" s="1771" t="n"/>
      <c r="AF797" s="1771" t="n"/>
      <c r="AG797" s="1771" t="n"/>
      <c r="AH797" s="1771" t="n"/>
      <c r="AI797" s="1771" t="n"/>
      <c r="AJ797" s="1771" t="n"/>
      <c r="AK797" s="1771" t="n"/>
      <c r="AL797" s="1771" t="n"/>
      <c r="AM797" s="1771" t="n"/>
      <c r="AN797" s="1771" t="n"/>
      <c r="AO797" s="1772" t="n"/>
      <c r="AP797" s="1773" t="n"/>
      <c r="AQ797" s="1771" t="n"/>
      <c r="AR797" s="1771" t="n"/>
      <c r="AS797" s="1774" t="n"/>
      <c r="AT797" s="547" t="n"/>
    </row>
    <row r="798" ht="12.75" customHeight="1" s="667">
      <c r="B798" s="509" t="n"/>
      <c r="C798" s="510" t="n"/>
      <c r="D798" s="511" t="n"/>
      <c r="E798" s="511" t="n"/>
      <c r="F798" s="538" t="n"/>
      <c r="G798" s="539" t="n"/>
      <c r="H798" s="539" t="n"/>
      <c r="I798" s="540" t="n"/>
      <c r="J798" s="539" t="n"/>
      <c r="K798" s="539" t="n"/>
      <c r="L798" s="539" t="n"/>
      <c r="M798" s="539" t="n"/>
      <c r="N798" s="539" t="n"/>
      <c r="O798" s="539" t="n"/>
      <c r="P798" s="539" t="n"/>
      <c r="Q798" s="539" t="n"/>
      <c r="R798" s="539" t="n"/>
      <c r="S798" s="539" t="n"/>
      <c r="T798" s="541" t="n"/>
      <c r="U798" s="1770" t="n"/>
      <c r="V798" s="1771" t="n"/>
      <c r="W798" s="1771" t="n"/>
      <c r="X798" s="1771" t="n"/>
      <c r="Y798" s="1771" t="n"/>
      <c r="Z798" s="1771" t="n"/>
      <c r="AA798" s="1771" t="n"/>
      <c r="AB798" s="1771" t="n"/>
      <c r="AC798" s="1771" t="n"/>
      <c r="AD798" s="1771" t="n"/>
      <c r="AE798" s="1771" t="n"/>
      <c r="AF798" s="1771" t="n"/>
      <c r="AG798" s="1771" t="n"/>
      <c r="AH798" s="1771" t="n"/>
      <c r="AI798" s="1771" t="n"/>
      <c r="AJ798" s="1771" t="n"/>
      <c r="AK798" s="1771" t="n"/>
      <c r="AL798" s="1771" t="n"/>
      <c r="AM798" s="1771" t="n"/>
      <c r="AN798" s="1771" t="n"/>
      <c r="AO798" s="1772" t="n"/>
      <c r="AP798" s="1773" t="n"/>
      <c r="AQ798" s="1771" t="n"/>
      <c r="AR798" s="1771" t="n"/>
      <c r="AS798" s="1774" t="n"/>
      <c r="AT798" s="547" t="n"/>
    </row>
    <row r="799" ht="12.75" customHeight="1" s="667">
      <c r="B799" s="509" t="n"/>
      <c r="C799" s="510" t="n"/>
      <c r="D799" s="511" t="n"/>
      <c r="E799" s="511" t="n"/>
      <c r="F799" s="538" t="n"/>
      <c r="G799" s="539" t="n"/>
      <c r="H799" s="539" t="n"/>
      <c r="I799" s="540" t="n"/>
      <c r="J799" s="539" t="n"/>
      <c r="K799" s="539" t="n"/>
      <c r="L799" s="539" t="n"/>
      <c r="M799" s="539" t="n"/>
      <c r="N799" s="539" t="n"/>
      <c r="O799" s="539" t="n"/>
      <c r="P799" s="539" t="n"/>
      <c r="Q799" s="539" t="n"/>
      <c r="R799" s="539" t="n"/>
      <c r="S799" s="539" t="n"/>
      <c r="T799" s="541" t="n"/>
      <c r="U799" s="1770" t="n"/>
      <c r="V799" s="1771" t="n"/>
      <c r="W799" s="1771" t="n"/>
      <c r="X799" s="1771" t="n"/>
      <c r="Y799" s="1771" t="n"/>
      <c r="Z799" s="1771" t="n"/>
      <c r="AA799" s="1771" t="n"/>
      <c r="AB799" s="1771" t="n"/>
      <c r="AC799" s="1771" t="n"/>
      <c r="AD799" s="1771" t="n"/>
      <c r="AE799" s="1771" t="n"/>
      <c r="AF799" s="1771" t="n"/>
      <c r="AG799" s="1771" t="n"/>
      <c r="AH799" s="1771" t="n"/>
      <c r="AI799" s="1771" t="n"/>
      <c r="AJ799" s="1771" t="n"/>
      <c r="AK799" s="1771" t="n"/>
      <c r="AL799" s="1771" t="n"/>
      <c r="AM799" s="1771" t="n"/>
      <c r="AN799" s="1771" t="n"/>
      <c r="AO799" s="1772" t="n"/>
      <c r="AP799" s="1773" t="n"/>
      <c r="AQ799" s="1771" t="n"/>
      <c r="AR799" s="1771" t="n"/>
      <c r="AS799" s="1774" t="n"/>
      <c r="AT799" s="547" t="n"/>
    </row>
    <row r="800" ht="12.75" customHeight="1" s="667">
      <c r="B800" s="509" t="n"/>
      <c r="C800" s="510" t="n"/>
      <c r="D800" s="511" t="n"/>
      <c r="E800" s="511" t="n"/>
      <c r="F800" s="538" t="n"/>
      <c r="G800" s="539" t="n"/>
      <c r="H800" s="539" t="n"/>
      <c r="I800" s="540" t="n"/>
      <c r="J800" s="539" t="n"/>
      <c r="K800" s="539" t="n"/>
      <c r="L800" s="539" t="n"/>
      <c r="M800" s="539" t="n"/>
      <c r="N800" s="539" t="n"/>
      <c r="O800" s="539" t="n"/>
      <c r="P800" s="539" t="n"/>
      <c r="Q800" s="539" t="n"/>
      <c r="R800" s="539" t="n"/>
      <c r="S800" s="539" t="n"/>
      <c r="T800" s="541" t="n"/>
      <c r="U800" s="1770" t="n"/>
      <c r="V800" s="1771" t="n"/>
      <c r="W800" s="1771" t="n"/>
      <c r="X800" s="1771" t="n"/>
      <c r="Y800" s="1771" t="n"/>
      <c r="Z800" s="1771" t="n"/>
      <c r="AA800" s="1771" t="n"/>
      <c r="AB800" s="1771" t="n"/>
      <c r="AC800" s="1771" t="n"/>
      <c r="AD800" s="1771" t="n"/>
      <c r="AE800" s="1771" t="n"/>
      <c r="AF800" s="1771" t="n"/>
      <c r="AG800" s="1771" t="n"/>
      <c r="AH800" s="1771" t="n"/>
      <c r="AI800" s="1771" t="n"/>
      <c r="AJ800" s="1771" t="n"/>
      <c r="AK800" s="1771" t="n"/>
      <c r="AL800" s="1771" t="n"/>
      <c r="AM800" s="1771" t="n"/>
      <c r="AN800" s="1771" t="n"/>
      <c r="AO800" s="1772" t="n"/>
      <c r="AP800" s="1773" t="n"/>
      <c r="AQ800" s="1771" t="n"/>
      <c r="AR800" s="1771" t="n"/>
      <c r="AS800" s="1774" t="n"/>
      <c r="AT800" s="547" t="n"/>
    </row>
    <row r="801" ht="12.75" customHeight="1" s="667">
      <c r="B801" s="509" t="n"/>
      <c r="C801" s="510" t="n"/>
      <c r="D801" s="511" t="n"/>
      <c r="E801" s="511" t="n"/>
      <c r="F801" s="538" t="n"/>
      <c r="G801" s="539" t="n"/>
      <c r="H801" s="539" t="n"/>
      <c r="I801" s="540" t="n"/>
      <c r="J801" s="539" t="n"/>
      <c r="K801" s="539" t="n"/>
      <c r="L801" s="539" t="n"/>
      <c r="M801" s="539" t="n"/>
      <c r="N801" s="539" t="n"/>
      <c r="O801" s="539" t="n"/>
      <c r="P801" s="539" t="n"/>
      <c r="Q801" s="539" t="n"/>
      <c r="R801" s="539" t="n"/>
      <c r="S801" s="539" t="n"/>
      <c r="T801" s="541" t="n"/>
      <c r="U801" s="1770" t="n"/>
      <c r="V801" s="1771" t="n"/>
      <c r="W801" s="1771" t="n"/>
      <c r="X801" s="1771" t="n"/>
      <c r="Y801" s="1771" t="n"/>
      <c r="Z801" s="1771" t="n"/>
      <c r="AA801" s="1771" t="n"/>
      <c r="AB801" s="1771" t="n"/>
      <c r="AC801" s="1771" t="n"/>
      <c r="AD801" s="1771" t="n"/>
      <c r="AE801" s="1771" t="n"/>
      <c r="AF801" s="1771" t="n"/>
      <c r="AG801" s="1771" t="n"/>
      <c r="AH801" s="1771" t="n"/>
      <c r="AI801" s="1771" t="n"/>
      <c r="AJ801" s="1771" t="n"/>
      <c r="AK801" s="1771" t="n"/>
      <c r="AL801" s="1771" t="n"/>
      <c r="AM801" s="1771" t="n"/>
      <c r="AN801" s="1771" t="n"/>
      <c r="AO801" s="1772" t="n"/>
      <c r="AP801" s="1773" t="n"/>
      <c r="AQ801" s="1771" t="n"/>
      <c r="AR801" s="1771" t="n"/>
      <c r="AS801" s="1774" t="n"/>
      <c r="AT801" s="547" t="n"/>
    </row>
    <row r="802" ht="12.75" customHeight="1" s="667">
      <c r="B802" s="509" t="n"/>
      <c r="C802" s="510" t="n"/>
      <c r="D802" s="511" t="n"/>
      <c r="E802" s="511" t="n"/>
      <c r="F802" s="538" t="n"/>
      <c r="G802" s="539" t="n"/>
      <c r="H802" s="539" t="n"/>
      <c r="I802" s="540" t="n"/>
      <c r="J802" s="539" t="n"/>
      <c r="K802" s="539" t="n"/>
      <c r="L802" s="539" t="n"/>
      <c r="M802" s="539" t="n"/>
      <c r="N802" s="539" t="n"/>
      <c r="O802" s="539" t="n"/>
      <c r="P802" s="539" t="n"/>
      <c r="Q802" s="539" t="n"/>
      <c r="R802" s="539" t="n"/>
      <c r="S802" s="539" t="n"/>
      <c r="T802" s="541" t="n"/>
      <c r="U802" s="1770" t="n"/>
      <c r="V802" s="1771" t="n"/>
      <c r="W802" s="1771" t="n"/>
      <c r="X802" s="1771" t="n"/>
      <c r="Y802" s="1771" t="n"/>
      <c r="Z802" s="1771" t="n"/>
      <c r="AA802" s="1771" t="n"/>
      <c r="AB802" s="1771" t="n"/>
      <c r="AC802" s="1771" t="n"/>
      <c r="AD802" s="1771" t="n"/>
      <c r="AE802" s="1771" t="n"/>
      <c r="AF802" s="1771" t="n"/>
      <c r="AG802" s="1771" t="n"/>
      <c r="AH802" s="1771" t="n"/>
      <c r="AI802" s="1771" t="n"/>
      <c r="AJ802" s="1771" t="n"/>
      <c r="AK802" s="1771" t="n"/>
      <c r="AL802" s="1771" t="n"/>
      <c r="AM802" s="1771" t="n"/>
      <c r="AN802" s="1771" t="n"/>
      <c r="AO802" s="1772" t="n"/>
      <c r="AP802" s="1773" t="n"/>
      <c r="AQ802" s="1771" t="n"/>
      <c r="AR802" s="1771" t="n"/>
      <c r="AS802" s="1774" t="n"/>
      <c r="AT802" s="547" t="n"/>
    </row>
    <row r="803" ht="12.75" customHeight="1" s="667">
      <c r="B803" s="509" t="n"/>
      <c r="C803" s="510" t="n"/>
      <c r="D803" s="511" t="n"/>
      <c r="E803" s="511" t="n"/>
      <c r="F803" s="538" t="n"/>
      <c r="G803" s="539" t="n"/>
      <c r="H803" s="539" t="n"/>
      <c r="I803" s="540" t="n"/>
      <c r="J803" s="539" t="n"/>
      <c r="K803" s="539" t="n"/>
      <c r="L803" s="539" t="n"/>
      <c r="M803" s="539" t="n"/>
      <c r="N803" s="539" t="n"/>
      <c r="O803" s="539" t="n"/>
      <c r="P803" s="539" t="n"/>
      <c r="Q803" s="539" t="n"/>
      <c r="R803" s="539" t="n"/>
      <c r="S803" s="539" t="n"/>
      <c r="T803" s="541" t="n"/>
      <c r="U803" s="1770" t="n"/>
      <c r="V803" s="1771" t="n"/>
      <c r="W803" s="1771" t="n"/>
      <c r="X803" s="1771" t="n"/>
      <c r="Y803" s="1771" t="n"/>
      <c r="Z803" s="1771" t="n"/>
      <c r="AA803" s="1771" t="n"/>
      <c r="AB803" s="1771" t="n"/>
      <c r="AC803" s="1771" t="n"/>
      <c r="AD803" s="1771" t="n"/>
      <c r="AE803" s="1771" t="n"/>
      <c r="AF803" s="1771" t="n"/>
      <c r="AG803" s="1771" t="n"/>
      <c r="AH803" s="1771" t="n"/>
      <c r="AI803" s="1771" t="n"/>
      <c r="AJ803" s="1771" t="n"/>
      <c r="AK803" s="1771" t="n"/>
      <c r="AL803" s="1771" t="n"/>
      <c r="AM803" s="1771" t="n"/>
      <c r="AN803" s="1771" t="n"/>
      <c r="AO803" s="1772" t="n"/>
      <c r="AP803" s="1773" t="n"/>
      <c r="AQ803" s="1771" t="n"/>
      <c r="AR803" s="1771" t="n"/>
      <c r="AS803" s="1774" t="n"/>
      <c r="AT803" s="547" t="n"/>
    </row>
    <row r="804" ht="12.75" customHeight="1" s="667">
      <c r="B804" s="509" t="n"/>
      <c r="C804" s="510" t="n"/>
      <c r="D804" s="511" t="n"/>
      <c r="E804" s="511" t="n"/>
      <c r="F804" s="538" t="n"/>
      <c r="G804" s="539" t="n"/>
      <c r="H804" s="539" t="n"/>
      <c r="I804" s="540" t="n"/>
      <c r="J804" s="539" t="n"/>
      <c r="K804" s="539" t="n"/>
      <c r="L804" s="539" t="n"/>
      <c r="M804" s="539" t="n"/>
      <c r="N804" s="539" t="n"/>
      <c r="O804" s="539" t="n"/>
      <c r="P804" s="539" t="n"/>
      <c r="Q804" s="539" t="n"/>
      <c r="R804" s="539" t="n"/>
      <c r="S804" s="539" t="n"/>
      <c r="T804" s="541" t="n"/>
      <c r="U804" s="1770" t="n"/>
      <c r="V804" s="1771" t="n"/>
      <c r="W804" s="1771" t="n"/>
      <c r="X804" s="1771" t="n"/>
      <c r="Y804" s="1771" t="n"/>
      <c r="Z804" s="1771" t="n"/>
      <c r="AA804" s="1771" t="n"/>
      <c r="AB804" s="1771" t="n"/>
      <c r="AC804" s="1771" t="n"/>
      <c r="AD804" s="1771" t="n"/>
      <c r="AE804" s="1771" t="n"/>
      <c r="AF804" s="1771" t="n"/>
      <c r="AG804" s="1771" t="n"/>
      <c r="AH804" s="1771" t="n"/>
      <c r="AI804" s="1771" t="n"/>
      <c r="AJ804" s="1771" t="n"/>
      <c r="AK804" s="1771" t="n"/>
      <c r="AL804" s="1771" t="n"/>
      <c r="AM804" s="1771" t="n"/>
      <c r="AN804" s="1771" t="n"/>
      <c r="AO804" s="1772" t="n"/>
      <c r="AP804" s="1773" t="n"/>
      <c r="AQ804" s="1771" t="n"/>
      <c r="AR804" s="1771" t="n"/>
      <c r="AS804" s="1774" t="n"/>
      <c r="AT804" s="547" t="n"/>
    </row>
    <row r="805" ht="12.75" customHeight="1" s="667">
      <c r="B805" s="509" t="n"/>
      <c r="C805" s="510" t="n"/>
      <c r="D805" s="511" t="n"/>
      <c r="E805" s="511" t="n"/>
      <c r="F805" s="538" t="n"/>
      <c r="G805" s="539" t="n"/>
      <c r="H805" s="539" t="n"/>
      <c r="I805" s="540" t="n"/>
      <c r="J805" s="539" t="n"/>
      <c r="K805" s="539" t="n"/>
      <c r="L805" s="539" t="n"/>
      <c r="M805" s="539" t="n"/>
      <c r="N805" s="539" t="n"/>
      <c r="O805" s="539" t="n"/>
      <c r="P805" s="539" t="n"/>
      <c r="Q805" s="539" t="n"/>
      <c r="R805" s="539" t="n"/>
      <c r="S805" s="539" t="n"/>
      <c r="T805" s="541" t="n"/>
      <c r="U805" s="1770" t="n"/>
      <c r="V805" s="1771" t="n"/>
      <c r="W805" s="1771" t="n"/>
      <c r="X805" s="1771" t="n"/>
      <c r="Y805" s="1771" t="n"/>
      <c r="Z805" s="1771" t="n"/>
      <c r="AA805" s="1771" t="n"/>
      <c r="AB805" s="1771" t="n"/>
      <c r="AC805" s="1771" t="n"/>
      <c r="AD805" s="1771" t="n"/>
      <c r="AE805" s="1771" t="n"/>
      <c r="AF805" s="1771" t="n"/>
      <c r="AG805" s="1771" t="n"/>
      <c r="AH805" s="1771" t="n"/>
      <c r="AI805" s="1771" t="n"/>
      <c r="AJ805" s="1771" t="n"/>
      <c r="AK805" s="1771" t="n"/>
      <c r="AL805" s="1771" t="n"/>
      <c r="AM805" s="1771" t="n"/>
      <c r="AN805" s="1771" t="n"/>
      <c r="AO805" s="1772" t="n"/>
      <c r="AP805" s="1773" t="n"/>
      <c r="AQ805" s="1771" t="n"/>
      <c r="AR805" s="1771" t="n"/>
      <c r="AS805" s="1774" t="n"/>
      <c r="AT805" s="547" t="n"/>
    </row>
    <row r="806" ht="12.75" customHeight="1" s="667">
      <c r="B806" s="518" t="n"/>
      <c r="C806" s="701" t="n"/>
      <c r="D806" s="519" t="n"/>
      <c r="E806" s="519" t="n"/>
      <c r="F806" s="548" t="n"/>
      <c r="G806" s="549" t="n"/>
      <c r="H806" s="549" t="n"/>
      <c r="I806" s="550" t="n"/>
      <c r="J806" s="549" t="n"/>
      <c r="K806" s="549" t="n"/>
      <c r="L806" s="549" t="n"/>
      <c r="M806" s="549" t="n"/>
      <c r="N806" s="549" t="n"/>
      <c r="O806" s="549" t="n"/>
      <c r="P806" s="549" t="n"/>
      <c r="Q806" s="549" t="n"/>
      <c r="R806" s="549" t="n"/>
      <c r="S806" s="549" t="n"/>
      <c r="T806" s="551" t="n"/>
      <c r="U806" s="1775" t="n"/>
      <c r="V806" s="1776" t="n"/>
      <c r="W806" s="1776" t="n"/>
      <c r="X806" s="1776" t="n"/>
      <c r="Y806" s="1776" t="n"/>
      <c r="Z806" s="1776" t="n"/>
      <c r="AA806" s="1776" t="n"/>
      <c r="AB806" s="1776" t="n"/>
      <c r="AC806" s="1776" t="n"/>
      <c r="AD806" s="1776" t="n"/>
      <c r="AE806" s="1776" t="n"/>
      <c r="AF806" s="1776" t="n"/>
      <c r="AG806" s="1776" t="n"/>
      <c r="AH806" s="1776" t="n"/>
      <c r="AI806" s="1776" t="n"/>
      <c r="AJ806" s="1776" t="n"/>
      <c r="AK806" s="1776" t="n"/>
      <c r="AL806" s="1776" t="n"/>
      <c r="AM806" s="1776" t="n"/>
      <c r="AN806" s="1776" t="n"/>
      <c r="AO806" s="1777" t="n"/>
      <c r="AP806" s="1778" t="n"/>
      <c r="AQ806" s="1776" t="n"/>
      <c r="AR806" s="1776" t="n"/>
      <c r="AS806" s="1779" t="n"/>
      <c r="AT806" s="557" t="n"/>
    </row>
    <row r="807" ht="12.75" customHeight="1" s="667">
      <c r="B807" s="509" t="n"/>
      <c r="C807" s="510" t="n"/>
      <c r="D807" s="511" t="n"/>
      <c r="E807" s="511" t="n"/>
      <c r="F807" s="538" t="n"/>
      <c r="G807" s="539" t="n"/>
      <c r="H807" s="539" t="n"/>
      <c r="I807" s="540" t="n"/>
      <c r="J807" s="539" t="n"/>
      <c r="K807" s="539" t="n"/>
      <c r="L807" s="539" t="n"/>
      <c r="M807" s="539" t="n"/>
      <c r="N807" s="539" t="n"/>
      <c r="O807" s="539" t="n"/>
      <c r="P807" s="539" t="n"/>
      <c r="Q807" s="539" t="n"/>
      <c r="R807" s="539" t="n"/>
      <c r="S807" s="539" t="n"/>
      <c r="T807" s="541" t="n"/>
      <c r="U807" s="1770" t="n"/>
      <c r="V807" s="1771" t="n"/>
      <c r="W807" s="1771" t="n"/>
      <c r="X807" s="1771" t="n"/>
      <c r="Y807" s="1771" t="n"/>
      <c r="Z807" s="1771" t="n"/>
      <c r="AA807" s="1771" t="n"/>
      <c r="AB807" s="1771" t="n"/>
      <c r="AC807" s="1771" t="n"/>
      <c r="AD807" s="1771" t="n"/>
      <c r="AE807" s="1771" t="n"/>
      <c r="AF807" s="1771" t="n"/>
      <c r="AG807" s="1771" t="n"/>
      <c r="AH807" s="1771" t="n"/>
      <c r="AI807" s="1771" t="n"/>
      <c r="AJ807" s="1771" t="n"/>
      <c r="AK807" s="1771" t="n"/>
      <c r="AL807" s="1771" t="n"/>
      <c r="AM807" s="1771" t="n"/>
      <c r="AN807" s="1771" t="n"/>
      <c r="AO807" s="1772" t="n"/>
      <c r="AP807" s="1773" t="n"/>
      <c r="AQ807" s="1771" t="n"/>
      <c r="AR807" s="1771" t="n"/>
      <c r="AS807" s="1774" t="n"/>
      <c r="AT807" s="547" t="n"/>
    </row>
    <row r="808" ht="12.75" customHeight="1" s="667">
      <c r="B808" s="509" t="n"/>
      <c r="C808" s="510" t="n"/>
      <c r="D808" s="511" t="n"/>
      <c r="E808" s="511" t="n"/>
      <c r="F808" s="538" t="n"/>
      <c r="G808" s="539" t="n"/>
      <c r="H808" s="539" t="n"/>
      <c r="I808" s="540" t="n"/>
      <c r="J808" s="539" t="n"/>
      <c r="K808" s="539" t="n"/>
      <c r="L808" s="539" t="n"/>
      <c r="M808" s="539" t="n"/>
      <c r="N808" s="539" t="n"/>
      <c r="O808" s="539" t="n"/>
      <c r="P808" s="539" t="n"/>
      <c r="Q808" s="539" t="n"/>
      <c r="R808" s="539" t="n"/>
      <c r="S808" s="539" t="n"/>
      <c r="T808" s="541" t="n"/>
      <c r="U808" s="1770" t="n"/>
      <c r="V808" s="1771" t="n"/>
      <c r="W808" s="1771" t="n"/>
      <c r="X808" s="1771" t="n"/>
      <c r="Y808" s="1771" t="n"/>
      <c r="Z808" s="1771" t="n"/>
      <c r="AA808" s="1771" t="n"/>
      <c r="AB808" s="1771" t="n"/>
      <c r="AC808" s="1771" t="n"/>
      <c r="AD808" s="1771" t="n"/>
      <c r="AE808" s="1771" t="n"/>
      <c r="AF808" s="1771" t="n"/>
      <c r="AG808" s="1771" t="n"/>
      <c r="AH808" s="1771" t="n"/>
      <c r="AI808" s="1771" t="n"/>
      <c r="AJ808" s="1771" t="n"/>
      <c r="AK808" s="1771" t="n"/>
      <c r="AL808" s="1771" t="n"/>
      <c r="AM808" s="1771" t="n"/>
      <c r="AN808" s="1771" t="n"/>
      <c r="AO808" s="1772" t="n"/>
      <c r="AP808" s="1773" t="n"/>
      <c r="AQ808" s="1771" t="n"/>
      <c r="AR808" s="1771" t="n"/>
      <c r="AS808" s="1774" t="n"/>
      <c r="AT808" s="547" t="n"/>
    </row>
    <row r="809" ht="12.75" customHeight="1" s="667">
      <c r="B809" s="509" t="n"/>
      <c r="C809" s="510" t="n"/>
      <c r="D809" s="511" t="n"/>
      <c r="E809" s="511" t="n"/>
      <c r="F809" s="538" t="n"/>
      <c r="G809" s="539" t="n"/>
      <c r="H809" s="539" t="n"/>
      <c r="I809" s="540" t="n"/>
      <c r="J809" s="539" t="n"/>
      <c r="K809" s="539" t="n"/>
      <c r="L809" s="539" t="n"/>
      <c r="M809" s="539" t="n"/>
      <c r="N809" s="539" t="n"/>
      <c r="O809" s="539" t="n"/>
      <c r="P809" s="539" t="n"/>
      <c r="Q809" s="539" t="n"/>
      <c r="R809" s="539" t="n"/>
      <c r="S809" s="539" t="n"/>
      <c r="T809" s="541" t="n"/>
      <c r="U809" s="1770" t="n"/>
      <c r="V809" s="1771" t="n"/>
      <c r="W809" s="1771" t="n"/>
      <c r="X809" s="1771" t="n"/>
      <c r="Y809" s="1771" t="n"/>
      <c r="Z809" s="1771" t="n"/>
      <c r="AA809" s="1771" t="n"/>
      <c r="AB809" s="1771" t="n"/>
      <c r="AC809" s="1771" t="n"/>
      <c r="AD809" s="1771" t="n"/>
      <c r="AE809" s="1771" t="n"/>
      <c r="AF809" s="1771" t="n"/>
      <c r="AG809" s="1771" t="n"/>
      <c r="AH809" s="1771" t="n"/>
      <c r="AI809" s="1771" t="n"/>
      <c r="AJ809" s="1771" t="n"/>
      <c r="AK809" s="1771" t="n"/>
      <c r="AL809" s="1771" t="n"/>
      <c r="AM809" s="1771" t="n"/>
      <c r="AN809" s="1771" t="n"/>
      <c r="AO809" s="1772" t="n"/>
      <c r="AP809" s="1773" t="n"/>
      <c r="AQ809" s="1771" t="n"/>
      <c r="AR809" s="1771" t="n"/>
      <c r="AS809" s="1774" t="n"/>
      <c r="AT809" s="547" t="n"/>
    </row>
    <row r="810" ht="12.75" customHeight="1" s="667">
      <c r="B810" s="509" t="n"/>
      <c r="C810" s="510" t="n"/>
      <c r="D810" s="511" t="n"/>
      <c r="E810" s="511" t="n"/>
      <c r="F810" s="538" t="n"/>
      <c r="G810" s="539" t="n"/>
      <c r="H810" s="539" t="n"/>
      <c r="I810" s="540" t="n"/>
      <c r="J810" s="539" t="n"/>
      <c r="K810" s="539" t="n"/>
      <c r="L810" s="539" t="n"/>
      <c r="M810" s="539" t="n"/>
      <c r="N810" s="539" t="n"/>
      <c r="O810" s="539" t="n"/>
      <c r="P810" s="539" t="n"/>
      <c r="Q810" s="539" t="n"/>
      <c r="R810" s="539" t="n"/>
      <c r="S810" s="539" t="n"/>
      <c r="T810" s="541" t="n"/>
      <c r="U810" s="1770" t="n"/>
      <c r="V810" s="1771" t="n"/>
      <c r="W810" s="1771" t="n"/>
      <c r="X810" s="1771" t="n"/>
      <c r="Y810" s="1771" t="n"/>
      <c r="Z810" s="1771" t="n"/>
      <c r="AA810" s="1771" t="n"/>
      <c r="AB810" s="1771" t="n"/>
      <c r="AC810" s="1771" t="n"/>
      <c r="AD810" s="1771" t="n"/>
      <c r="AE810" s="1771" t="n"/>
      <c r="AF810" s="1771" t="n"/>
      <c r="AG810" s="1771" t="n"/>
      <c r="AH810" s="1771" t="n"/>
      <c r="AI810" s="1771" t="n"/>
      <c r="AJ810" s="1771" t="n"/>
      <c r="AK810" s="1771" t="n"/>
      <c r="AL810" s="1771" t="n"/>
      <c r="AM810" s="1771" t="n"/>
      <c r="AN810" s="1771" t="n"/>
      <c r="AO810" s="1772" t="n"/>
      <c r="AP810" s="1773" t="n"/>
      <c r="AQ810" s="1771" t="n"/>
      <c r="AR810" s="1771" t="n"/>
      <c r="AS810" s="1774" t="n"/>
      <c r="AT810" s="547" t="n"/>
    </row>
    <row r="811" ht="12.75" customHeight="1" s="667">
      <c r="B811" s="509" t="n"/>
      <c r="C811" s="510" t="n"/>
      <c r="D811" s="511" t="n"/>
      <c r="E811" s="511" t="n"/>
      <c r="F811" s="538" t="n"/>
      <c r="G811" s="539" t="n"/>
      <c r="H811" s="539" t="n"/>
      <c r="I811" s="540" t="n"/>
      <c r="J811" s="539" t="n"/>
      <c r="K811" s="539" t="n"/>
      <c r="L811" s="539" t="n"/>
      <c r="M811" s="539" t="n"/>
      <c r="N811" s="539" t="n"/>
      <c r="O811" s="539" t="n"/>
      <c r="P811" s="539" t="n"/>
      <c r="Q811" s="539" t="n"/>
      <c r="R811" s="539" t="n"/>
      <c r="S811" s="539" t="n"/>
      <c r="T811" s="541" t="n"/>
      <c r="U811" s="1770" t="n"/>
      <c r="V811" s="1771" t="n"/>
      <c r="W811" s="1771" t="n"/>
      <c r="X811" s="1771" t="n"/>
      <c r="Y811" s="1771" t="n"/>
      <c r="Z811" s="1771" t="n"/>
      <c r="AA811" s="1771" t="n"/>
      <c r="AB811" s="1771" t="n"/>
      <c r="AC811" s="1771" t="n"/>
      <c r="AD811" s="1771" t="n"/>
      <c r="AE811" s="1771" t="n"/>
      <c r="AF811" s="1771" t="n"/>
      <c r="AG811" s="1771" t="n"/>
      <c r="AH811" s="1771" t="n"/>
      <c r="AI811" s="1771" t="n"/>
      <c r="AJ811" s="1771" t="n"/>
      <c r="AK811" s="1771" t="n"/>
      <c r="AL811" s="1771" t="n"/>
      <c r="AM811" s="1771" t="n"/>
      <c r="AN811" s="1771" t="n"/>
      <c r="AO811" s="1772" t="n"/>
      <c r="AP811" s="1773" t="n"/>
      <c r="AQ811" s="1771" t="n"/>
      <c r="AR811" s="1771" t="n"/>
      <c r="AS811" s="1774" t="n"/>
      <c r="AT811" s="547" t="n"/>
    </row>
    <row r="812" ht="12.75" customHeight="1" s="667">
      <c r="B812" s="509" t="n"/>
      <c r="C812" s="510" t="n"/>
      <c r="D812" s="511" t="n"/>
      <c r="E812" s="511" t="n"/>
      <c r="F812" s="538" t="n"/>
      <c r="G812" s="539" t="n"/>
      <c r="H812" s="539" t="n"/>
      <c r="I812" s="540" t="n"/>
      <c r="J812" s="539" t="n"/>
      <c r="K812" s="539" t="n"/>
      <c r="L812" s="539" t="n"/>
      <c r="M812" s="539" t="n"/>
      <c r="N812" s="539" t="n"/>
      <c r="O812" s="539" t="n"/>
      <c r="P812" s="539" t="n"/>
      <c r="Q812" s="539" t="n"/>
      <c r="R812" s="539" t="n"/>
      <c r="S812" s="539" t="n"/>
      <c r="T812" s="541" t="n"/>
      <c r="U812" s="1770" t="n"/>
      <c r="V812" s="1771" t="n"/>
      <c r="W812" s="1771" t="n"/>
      <c r="X812" s="1771" t="n"/>
      <c r="Y812" s="1771" t="n"/>
      <c r="Z812" s="1771" t="n"/>
      <c r="AA812" s="1771" t="n"/>
      <c r="AB812" s="1771" t="n"/>
      <c r="AC812" s="1771" t="n"/>
      <c r="AD812" s="1771" t="n"/>
      <c r="AE812" s="1771" t="n"/>
      <c r="AF812" s="1771" t="n"/>
      <c r="AG812" s="1771" t="n"/>
      <c r="AH812" s="1771" t="n"/>
      <c r="AI812" s="1771" t="n"/>
      <c r="AJ812" s="1771" t="n"/>
      <c r="AK812" s="1771" t="n"/>
      <c r="AL812" s="1771" t="n"/>
      <c r="AM812" s="1771" t="n"/>
      <c r="AN812" s="1771" t="n"/>
      <c r="AO812" s="1772" t="n"/>
      <c r="AP812" s="1773" t="n"/>
      <c r="AQ812" s="1771" t="n"/>
      <c r="AR812" s="1771" t="n"/>
      <c r="AS812" s="1774" t="n"/>
      <c r="AT812" s="547" t="n"/>
    </row>
    <row r="813" ht="12.75" customHeight="1" s="667">
      <c r="B813" s="509" t="n"/>
      <c r="C813" s="510" t="n"/>
      <c r="D813" s="511" t="n"/>
      <c r="E813" s="511" t="n"/>
      <c r="F813" s="538" t="n"/>
      <c r="G813" s="539" t="n"/>
      <c r="H813" s="539" t="n"/>
      <c r="I813" s="540" t="n"/>
      <c r="J813" s="539" t="n"/>
      <c r="K813" s="539" t="n"/>
      <c r="L813" s="539" t="n"/>
      <c r="M813" s="539" t="n"/>
      <c r="N813" s="539" t="n"/>
      <c r="O813" s="539" t="n"/>
      <c r="P813" s="539" t="n"/>
      <c r="Q813" s="539" t="n"/>
      <c r="R813" s="539" t="n"/>
      <c r="S813" s="539" t="n"/>
      <c r="T813" s="541" t="n"/>
      <c r="U813" s="1770" t="n"/>
      <c r="V813" s="1771" t="n"/>
      <c r="W813" s="1771" t="n"/>
      <c r="X813" s="1771" t="n"/>
      <c r="Y813" s="1771" t="n"/>
      <c r="Z813" s="1771" t="n"/>
      <c r="AA813" s="1771" t="n"/>
      <c r="AB813" s="1771" t="n"/>
      <c r="AC813" s="1771" t="n"/>
      <c r="AD813" s="1771" t="n"/>
      <c r="AE813" s="1771" t="n"/>
      <c r="AF813" s="1771" t="n"/>
      <c r="AG813" s="1771" t="n"/>
      <c r="AH813" s="1771" t="n"/>
      <c r="AI813" s="1771" t="n"/>
      <c r="AJ813" s="1771" t="n"/>
      <c r="AK813" s="1771" t="n"/>
      <c r="AL813" s="1771" t="n"/>
      <c r="AM813" s="1771" t="n"/>
      <c r="AN813" s="1771" t="n"/>
      <c r="AO813" s="1772" t="n"/>
      <c r="AP813" s="1773" t="n"/>
      <c r="AQ813" s="1771" t="n"/>
      <c r="AR813" s="1771" t="n"/>
      <c r="AS813" s="1774" t="n"/>
      <c r="AT813" s="547" t="n"/>
    </row>
    <row r="814" ht="12.75" customHeight="1" s="667">
      <c r="B814" s="509" t="n"/>
      <c r="C814" s="510" t="n"/>
      <c r="D814" s="511" t="n"/>
      <c r="E814" s="511" t="n"/>
      <c r="F814" s="538" t="n"/>
      <c r="G814" s="539" t="n"/>
      <c r="H814" s="539" t="n"/>
      <c r="I814" s="540" t="n"/>
      <c r="J814" s="539" t="n"/>
      <c r="K814" s="539" t="n"/>
      <c r="L814" s="539" t="n"/>
      <c r="M814" s="539" t="n"/>
      <c r="N814" s="539" t="n"/>
      <c r="O814" s="539" t="n"/>
      <c r="P814" s="539" t="n"/>
      <c r="Q814" s="539" t="n"/>
      <c r="R814" s="539" t="n"/>
      <c r="S814" s="539" t="n"/>
      <c r="T814" s="541" t="n"/>
      <c r="U814" s="1770" t="n"/>
      <c r="V814" s="1771" t="n"/>
      <c r="W814" s="1771" t="n"/>
      <c r="X814" s="1771" t="n"/>
      <c r="Y814" s="1771" t="n"/>
      <c r="Z814" s="1771" t="n"/>
      <c r="AA814" s="1771" t="n"/>
      <c r="AB814" s="1771" t="n"/>
      <c r="AC814" s="1771" t="n"/>
      <c r="AD814" s="1771" t="n"/>
      <c r="AE814" s="1771" t="n"/>
      <c r="AF814" s="1771" t="n"/>
      <c r="AG814" s="1771" t="n"/>
      <c r="AH814" s="1771" t="n"/>
      <c r="AI814" s="1771" t="n"/>
      <c r="AJ814" s="1771" t="n"/>
      <c r="AK814" s="1771" t="n"/>
      <c r="AL814" s="1771" t="n"/>
      <c r="AM814" s="1771" t="n"/>
      <c r="AN814" s="1771" t="n"/>
      <c r="AO814" s="1772" t="n"/>
      <c r="AP814" s="1773" t="n"/>
      <c r="AQ814" s="1771" t="n"/>
      <c r="AR814" s="1771" t="n"/>
      <c r="AS814" s="1774" t="n"/>
      <c r="AT814" s="547" t="n"/>
    </row>
    <row r="815" ht="12.75" customHeight="1" s="667">
      <c r="B815" s="518" t="n"/>
      <c r="C815" s="701" t="n"/>
      <c r="D815" s="519" t="n"/>
      <c r="E815" s="519" t="n"/>
      <c r="F815" s="548" t="n"/>
      <c r="G815" s="549" t="n"/>
      <c r="H815" s="549" t="n"/>
      <c r="I815" s="550" t="n"/>
      <c r="J815" s="549" t="n"/>
      <c r="K815" s="549" t="n"/>
      <c r="L815" s="549" t="n"/>
      <c r="M815" s="549" t="n"/>
      <c r="N815" s="549" t="n"/>
      <c r="O815" s="549" t="n"/>
      <c r="P815" s="549" t="n"/>
      <c r="Q815" s="549" t="n"/>
      <c r="R815" s="549" t="n"/>
      <c r="S815" s="549" t="n"/>
      <c r="T815" s="551" t="n"/>
      <c r="U815" s="1775" t="n"/>
      <c r="V815" s="1776" t="n"/>
      <c r="W815" s="1776" t="n"/>
      <c r="X815" s="1776" t="n"/>
      <c r="Y815" s="1776" t="n"/>
      <c r="Z815" s="1776" t="n"/>
      <c r="AA815" s="1776" t="n"/>
      <c r="AB815" s="1776" t="n"/>
      <c r="AC815" s="1776" t="n"/>
      <c r="AD815" s="1776" t="n"/>
      <c r="AE815" s="1776" t="n"/>
      <c r="AF815" s="1776" t="n"/>
      <c r="AG815" s="1776" t="n"/>
      <c r="AH815" s="1776" t="n"/>
      <c r="AI815" s="1776" t="n"/>
      <c r="AJ815" s="1776" t="n"/>
      <c r="AK815" s="1776" t="n"/>
      <c r="AL815" s="1776" t="n"/>
      <c r="AM815" s="1776" t="n"/>
      <c r="AN815" s="1776" t="n"/>
      <c r="AO815" s="1777" t="n"/>
      <c r="AP815" s="1778" t="n"/>
      <c r="AQ815" s="1776" t="n"/>
      <c r="AR815" s="1776" t="n"/>
      <c r="AS815" s="1779" t="n"/>
      <c r="AT815" s="557" t="n"/>
    </row>
    <row r="816" ht="12.75" customHeight="1" s="667">
      <c r="B816" s="518" t="n"/>
      <c r="C816" s="701" t="n"/>
      <c r="D816" s="519" t="n"/>
      <c r="E816" s="519" t="n"/>
      <c r="F816" s="548" t="n"/>
      <c r="G816" s="549" t="n"/>
      <c r="H816" s="549" t="n"/>
      <c r="I816" s="550" t="n"/>
      <c r="J816" s="549" t="n"/>
      <c r="K816" s="549" t="n"/>
      <c r="L816" s="549" t="n"/>
      <c r="M816" s="549" t="n"/>
      <c r="N816" s="549" t="n"/>
      <c r="O816" s="549" t="n"/>
      <c r="P816" s="549" t="n"/>
      <c r="Q816" s="549" t="n"/>
      <c r="R816" s="549" t="n"/>
      <c r="S816" s="549" t="n"/>
      <c r="T816" s="551" t="n"/>
      <c r="U816" s="1775" t="n"/>
      <c r="V816" s="1776" t="n"/>
      <c r="W816" s="1776" t="n"/>
      <c r="X816" s="1776" t="n"/>
      <c r="Y816" s="1776" t="n"/>
      <c r="Z816" s="1776" t="n"/>
      <c r="AA816" s="1776" t="n"/>
      <c r="AB816" s="1776" t="n"/>
      <c r="AC816" s="1776" t="n"/>
      <c r="AD816" s="1776" t="n"/>
      <c r="AE816" s="1776" t="n"/>
      <c r="AF816" s="1776" t="n"/>
      <c r="AG816" s="1776" t="n"/>
      <c r="AH816" s="1776" t="n"/>
      <c r="AI816" s="1776" t="n"/>
      <c r="AJ816" s="1776" t="n"/>
      <c r="AK816" s="1776" t="n"/>
      <c r="AL816" s="1776" t="n"/>
      <c r="AM816" s="1776" t="n"/>
      <c r="AN816" s="1776" t="n"/>
      <c r="AO816" s="1777" t="n"/>
      <c r="AP816" s="1778" t="n"/>
      <c r="AQ816" s="1776" t="n"/>
      <c r="AR816" s="1776" t="n"/>
      <c r="AS816" s="1779" t="n"/>
      <c r="AT816" s="557" t="n"/>
    </row>
    <row r="817" ht="12.75" customHeight="1" s="667">
      <c r="B817" s="509" t="n"/>
      <c r="C817" s="510" t="n"/>
      <c r="D817" s="511" t="n"/>
      <c r="E817" s="511" t="n"/>
      <c r="F817" s="538" t="n"/>
      <c r="G817" s="539" t="n"/>
      <c r="H817" s="539" t="n"/>
      <c r="I817" s="540" t="n"/>
      <c r="J817" s="539" t="n"/>
      <c r="K817" s="539" t="n"/>
      <c r="L817" s="539" t="n"/>
      <c r="M817" s="539" t="n"/>
      <c r="N817" s="539" t="n"/>
      <c r="O817" s="539" t="n"/>
      <c r="P817" s="539" t="n"/>
      <c r="Q817" s="539" t="n"/>
      <c r="R817" s="539" t="n"/>
      <c r="S817" s="539" t="n"/>
      <c r="T817" s="541" t="n"/>
      <c r="U817" s="1770" t="n"/>
      <c r="V817" s="1771" t="n"/>
      <c r="W817" s="1771" t="n"/>
      <c r="X817" s="1771" t="n"/>
      <c r="Y817" s="1771" t="n"/>
      <c r="Z817" s="1771" t="n"/>
      <c r="AA817" s="1771" t="n"/>
      <c r="AB817" s="1771" t="n"/>
      <c r="AC817" s="1771" t="n"/>
      <c r="AD817" s="1771" t="n"/>
      <c r="AE817" s="1771" t="n"/>
      <c r="AF817" s="1771" t="n"/>
      <c r="AG817" s="1771" t="n"/>
      <c r="AH817" s="1771" t="n"/>
      <c r="AI817" s="1771" t="n"/>
      <c r="AJ817" s="1771" t="n"/>
      <c r="AK817" s="1771" t="n"/>
      <c r="AL817" s="1771" t="n"/>
      <c r="AM817" s="1771" t="n"/>
      <c r="AN817" s="1771" t="n"/>
      <c r="AO817" s="1772" t="n"/>
      <c r="AP817" s="1773" t="n"/>
      <c r="AQ817" s="1771" t="n"/>
      <c r="AR817" s="1771" t="n"/>
      <c r="AS817" s="1774" t="n"/>
      <c r="AT817" s="547" t="n"/>
    </row>
    <row r="818" ht="12.75" customHeight="1" s="667">
      <c r="B818" s="509" t="n"/>
      <c r="C818" s="510" t="n"/>
      <c r="D818" s="511" t="n"/>
      <c r="E818" s="511" t="n"/>
      <c r="F818" s="538" t="n"/>
      <c r="G818" s="539" t="n"/>
      <c r="H818" s="539" t="n"/>
      <c r="I818" s="540" t="n"/>
      <c r="J818" s="539" t="n"/>
      <c r="K818" s="539" t="n"/>
      <c r="L818" s="539" t="n"/>
      <c r="M818" s="539" t="n"/>
      <c r="N818" s="539" t="n"/>
      <c r="O818" s="539" t="n"/>
      <c r="P818" s="539" t="n"/>
      <c r="Q818" s="539" t="n"/>
      <c r="R818" s="539" t="n"/>
      <c r="S818" s="539" t="n"/>
      <c r="T818" s="541" t="n"/>
      <c r="U818" s="1770" t="n"/>
      <c r="V818" s="1771" t="n"/>
      <c r="W818" s="1771" t="n"/>
      <c r="X818" s="1771" t="n"/>
      <c r="Y818" s="1771" t="n"/>
      <c r="Z818" s="1771" t="n"/>
      <c r="AA818" s="1771" t="n"/>
      <c r="AB818" s="1771" t="n"/>
      <c r="AC818" s="1771" t="n"/>
      <c r="AD818" s="1771" t="n"/>
      <c r="AE818" s="1771" t="n"/>
      <c r="AF818" s="1771" t="n"/>
      <c r="AG818" s="1771" t="n"/>
      <c r="AH818" s="1771" t="n"/>
      <c r="AI818" s="1771" t="n"/>
      <c r="AJ818" s="1771" t="n"/>
      <c r="AK818" s="1771" t="n"/>
      <c r="AL818" s="1771" t="n"/>
      <c r="AM818" s="1771" t="n"/>
      <c r="AN818" s="1771" t="n"/>
      <c r="AO818" s="1772" t="n"/>
      <c r="AP818" s="1773" t="n"/>
      <c r="AQ818" s="1771" t="n"/>
      <c r="AR818" s="1771" t="n"/>
      <c r="AS818" s="1774" t="n"/>
      <c r="AT818" s="547" t="n"/>
    </row>
    <row r="819" ht="12.75" customHeight="1" s="667">
      <c r="B819" s="509" t="n"/>
      <c r="C819" s="510" t="n"/>
      <c r="D819" s="511" t="n"/>
      <c r="E819" s="511" t="n"/>
      <c r="F819" s="538" t="n"/>
      <c r="G819" s="539" t="n"/>
      <c r="H819" s="539" t="n"/>
      <c r="I819" s="540" t="n"/>
      <c r="J819" s="539" t="n"/>
      <c r="K819" s="539" t="n"/>
      <c r="L819" s="539" t="n"/>
      <c r="M819" s="539" t="n"/>
      <c r="N819" s="539" t="n"/>
      <c r="O819" s="539" t="n"/>
      <c r="P819" s="539" t="n"/>
      <c r="Q819" s="539" t="n"/>
      <c r="R819" s="539" t="n"/>
      <c r="S819" s="539" t="n"/>
      <c r="T819" s="541" t="n"/>
      <c r="U819" s="1770" t="n"/>
      <c r="V819" s="1771" t="n"/>
      <c r="W819" s="1771" t="n"/>
      <c r="X819" s="1771" t="n"/>
      <c r="Y819" s="1771" t="n"/>
      <c r="Z819" s="1771" t="n"/>
      <c r="AA819" s="1771" t="n"/>
      <c r="AB819" s="1771" t="n"/>
      <c r="AC819" s="1771" t="n"/>
      <c r="AD819" s="1771" t="n"/>
      <c r="AE819" s="1771" t="n"/>
      <c r="AF819" s="1771" t="n"/>
      <c r="AG819" s="1771" t="n"/>
      <c r="AH819" s="1771" t="n"/>
      <c r="AI819" s="1771" t="n"/>
      <c r="AJ819" s="1771" t="n"/>
      <c r="AK819" s="1771" t="n"/>
      <c r="AL819" s="1771" t="n"/>
      <c r="AM819" s="1771" t="n"/>
      <c r="AN819" s="1771" t="n"/>
      <c r="AO819" s="1772" t="n"/>
      <c r="AP819" s="1773" t="n"/>
      <c r="AQ819" s="1771" t="n"/>
      <c r="AR819" s="1771" t="n"/>
      <c r="AS819" s="1774" t="n"/>
      <c r="AT819" s="547" t="n"/>
    </row>
    <row r="820" ht="12.75" customHeight="1" s="667">
      <c r="B820" s="509" t="n"/>
      <c r="C820" s="510" t="n"/>
      <c r="D820" s="511" t="n"/>
      <c r="E820" s="511" t="n"/>
      <c r="F820" s="538" t="n"/>
      <c r="G820" s="539" t="n"/>
      <c r="H820" s="539" t="n"/>
      <c r="I820" s="540" t="n"/>
      <c r="J820" s="539" t="n"/>
      <c r="K820" s="539" t="n"/>
      <c r="L820" s="539" t="n"/>
      <c r="M820" s="539" t="n"/>
      <c r="N820" s="539" t="n"/>
      <c r="O820" s="539" t="n"/>
      <c r="P820" s="539" t="n"/>
      <c r="Q820" s="539" t="n"/>
      <c r="R820" s="539" t="n"/>
      <c r="S820" s="539" t="n"/>
      <c r="T820" s="541" t="n"/>
      <c r="U820" s="1770" t="n"/>
      <c r="V820" s="1771" t="n"/>
      <c r="W820" s="1771" t="n"/>
      <c r="X820" s="1771" t="n"/>
      <c r="Y820" s="1771" t="n"/>
      <c r="Z820" s="1771" t="n"/>
      <c r="AA820" s="1771" t="n"/>
      <c r="AB820" s="1771" t="n"/>
      <c r="AC820" s="1771" t="n"/>
      <c r="AD820" s="1771" t="n"/>
      <c r="AE820" s="1771" t="n"/>
      <c r="AF820" s="1771" t="n"/>
      <c r="AG820" s="1771" t="n"/>
      <c r="AH820" s="1771" t="n"/>
      <c r="AI820" s="1771" t="n"/>
      <c r="AJ820" s="1771" t="n"/>
      <c r="AK820" s="1771" t="n"/>
      <c r="AL820" s="1771" t="n"/>
      <c r="AM820" s="1771" t="n"/>
      <c r="AN820" s="1771" t="n"/>
      <c r="AO820" s="1772" t="n"/>
      <c r="AP820" s="1773" t="n"/>
      <c r="AQ820" s="1771" t="n"/>
      <c r="AR820" s="1771" t="n"/>
      <c r="AS820" s="1774" t="n"/>
      <c r="AT820" s="547" t="n"/>
    </row>
    <row r="821" ht="12.75" customHeight="1" s="667">
      <c r="B821" s="509" t="n"/>
      <c r="C821" s="510" t="n"/>
      <c r="D821" s="511" t="n"/>
      <c r="E821" s="511" t="n"/>
      <c r="F821" s="538" t="n"/>
      <c r="G821" s="539" t="n"/>
      <c r="H821" s="539" t="n"/>
      <c r="I821" s="540" t="n"/>
      <c r="J821" s="539" t="n"/>
      <c r="K821" s="539" t="n"/>
      <c r="L821" s="539" t="n"/>
      <c r="M821" s="539" t="n"/>
      <c r="N821" s="539" t="n"/>
      <c r="O821" s="539" t="n"/>
      <c r="P821" s="539" t="n"/>
      <c r="Q821" s="539" t="n"/>
      <c r="R821" s="539" t="n"/>
      <c r="S821" s="539" t="n"/>
      <c r="T821" s="541" t="n"/>
      <c r="U821" s="1770" t="n"/>
      <c r="V821" s="1771" t="n"/>
      <c r="W821" s="1771" t="n"/>
      <c r="X821" s="1771" t="n"/>
      <c r="Y821" s="1771" t="n"/>
      <c r="Z821" s="1771" t="n"/>
      <c r="AA821" s="1771" t="n"/>
      <c r="AB821" s="1771" t="n"/>
      <c r="AC821" s="1771" t="n"/>
      <c r="AD821" s="1771" t="n"/>
      <c r="AE821" s="1771" t="n"/>
      <c r="AF821" s="1771" t="n"/>
      <c r="AG821" s="1771" t="n"/>
      <c r="AH821" s="1771" t="n"/>
      <c r="AI821" s="1771" t="n"/>
      <c r="AJ821" s="1771" t="n"/>
      <c r="AK821" s="1771" t="n"/>
      <c r="AL821" s="1771" t="n"/>
      <c r="AM821" s="1771" t="n"/>
      <c r="AN821" s="1771" t="n"/>
      <c r="AO821" s="1772" t="n"/>
      <c r="AP821" s="1773" t="n"/>
      <c r="AQ821" s="1771" t="n"/>
      <c r="AR821" s="1771" t="n"/>
      <c r="AS821" s="1774" t="n"/>
      <c r="AT821" s="547" t="n"/>
    </row>
    <row r="822" ht="12.75" customHeight="1" s="667">
      <c r="B822" s="509" t="n"/>
      <c r="C822" s="510" t="n"/>
      <c r="D822" s="511" t="n"/>
      <c r="E822" s="511" t="n"/>
      <c r="F822" s="538" t="n"/>
      <c r="G822" s="539" t="n"/>
      <c r="H822" s="539" t="n"/>
      <c r="I822" s="540" t="n"/>
      <c r="J822" s="539" t="n"/>
      <c r="K822" s="539" t="n"/>
      <c r="L822" s="539" t="n"/>
      <c r="M822" s="539" t="n"/>
      <c r="N822" s="539" t="n"/>
      <c r="O822" s="539" t="n"/>
      <c r="P822" s="539" t="n"/>
      <c r="Q822" s="539" t="n"/>
      <c r="R822" s="539" t="n"/>
      <c r="S822" s="539" t="n"/>
      <c r="T822" s="541" t="n"/>
      <c r="U822" s="1770" t="n"/>
      <c r="V822" s="1771" t="n"/>
      <c r="W822" s="1771" t="n"/>
      <c r="X822" s="1771" t="n"/>
      <c r="Y822" s="1771" t="n"/>
      <c r="Z822" s="1771" t="n"/>
      <c r="AA822" s="1771" t="n"/>
      <c r="AB822" s="1771" t="n"/>
      <c r="AC822" s="1771" t="n"/>
      <c r="AD822" s="1771" t="n"/>
      <c r="AE822" s="1771" t="n"/>
      <c r="AF822" s="1771" t="n"/>
      <c r="AG822" s="1771" t="n"/>
      <c r="AH822" s="1771" t="n"/>
      <c r="AI822" s="1771" t="n"/>
      <c r="AJ822" s="1771" t="n"/>
      <c r="AK822" s="1771" t="n"/>
      <c r="AL822" s="1771" t="n"/>
      <c r="AM822" s="1771" t="n"/>
      <c r="AN822" s="1771" t="n"/>
      <c r="AO822" s="1772" t="n"/>
      <c r="AP822" s="1773" t="n"/>
      <c r="AQ822" s="1771" t="n"/>
      <c r="AR822" s="1771" t="n"/>
      <c r="AS822" s="1774" t="n"/>
      <c r="AT822" s="547" t="n"/>
    </row>
    <row r="823" ht="12.75" customHeight="1" s="667">
      <c r="B823" s="509" t="n"/>
      <c r="C823" s="510" t="n"/>
      <c r="D823" s="511" t="n"/>
      <c r="E823" s="511" t="n"/>
      <c r="F823" s="538" t="n"/>
      <c r="G823" s="539" t="n"/>
      <c r="H823" s="539" t="n"/>
      <c r="I823" s="540" t="n"/>
      <c r="J823" s="539" t="n"/>
      <c r="K823" s="539" t="n"/>
      <c r="L823" s="539" t="n"/>
      <c r="M823" s="539" t="n"/>
      <c r="N823" s="539" t="n"/>
      <c r="O823" s="539" t="n"/>
      <c r="P823" s="539" t="n"/>
      <c r="Q823" s="539" t="n"/>
      <c r="R823" s="539" t="n"/>
      <c r="S823" s="539" t="n"/>
      <c r="T823" s="541" t="n"/>
      <c r="U823" s="1770" t="n"/>
      <c r="V823" s="1771" t="n"/>
      <c r="W823" s="1771" t="n"/>
      <c r="X823" s="1771" t="n"/>
      <c r="Y823" s="1771" t="n"/>
      <c r="Z823" s="1771" t="n"/>
      <c r="AA823" s="1771" t="n"/>
      <c r="AB823" s="1771" t="n"/>
      <c r="AC823" s="1771" t="n"/>
      <c r="AD823" s="1771" t="n"/>
      <c r="AE823" s="1771" t="n"/>
      <c r="AF823" s="1771" t="n"/>
      <c r="AG823" s="1771" t="n"/>
      <c r="AH823" s="1771" t="n"/>
      <c r="AI823" s="1771" t="n"/>
      <c r="AJ823" s="1771" t="n"/>
      <c r="AK823" s="1771" t="n"/>
      <c r="AL823" s="1771" t="n"/>
      <c r="AM823" s="1771" t="n"/>
      <c r="AN823" s="1771" t="n"/>
      <c r="AO823" s="1772" t="n"/>
      <c r="AP823" s="1773" t="n"/>
      <c r="AQ823" s="1771" t="n"/>
      <c r="AR823" s="1771" t="n"/>
      <c r="AS823" s="1774" t="n"/>
      <c r="AT823" s="547" t="n"/>
    </row>
    <row r="824" ht="12.75" customHeight="1" s="667">
      <c r="B824" s="518" t="n"/>
      <c r="C824" s="701" t="n"/>
      <c r="D824" s="519" t="n"/>
      <c r="E824" s="519" t="n"/>
      <c r="F824" s="548" t="n"/>
      <c r="G824" s="549" t="n"/>
      <c r="H824" s="549" t="n"/>
      <c r="I824" s="550" t="n"/>
      <c r="J824" s="549" t="n"/>
      <c r="K824" s="549" t="n"/>
      <c r="L824" s="549" t="n"/>
      <c r="M824" s="549" t="n"/>
      <c r="N824" s="549" t="n"/>
      <c r="O824" s="549" t="n"/>
      <c r="P824" s="549" t="n"/>
      <c r="Q824" s="549" t="n"/>
      <c r="R824" s="549" t="n"/>
      <c r="S824" s="549" t="n"/>
      <c r="T824" s="551" t="n"/>
      <c r="U824" s="1775" t="n"/>
      <c r="V824" s="1776" t="n"/>
      <c r="W824" s="1776" t="n"/>
      <c r="X824" s="1776" t="n"/>
      <c r="Y824" s="1776" t="n"/>
      <c r="Z824" s="1776" t="n"/>
      <c r="AA824" s="1776" t="n"/>
      <c r="AB824" s="1776" t="n"/>
      <c r="AC824" s="1776" t="n"/>
      <c r="AD824" s="1776" t="n"/>
      <c r="AE824" s="1776" t="n"/>
      <c r="AF824" s="1776" t="n"/>
      <c r="AG824" s="1776" t="n"/>
      <c r="AH824" s="1776" t="n"/>
      <c r="AI824" s="1776" t="n"/>
      <c r="AJ824" s="1776" t="n"/>
      <c r="AK824" s="1776" t="n"/>
      <c r="AL824" s="1776" t="n"/>
      <c r="AM824" s="1776" t="n"/>
      <c r="AN824" s="1776" t="n"/>
      <c r="AO824" s="1777" t="n"/>
      <c r="AP824" s="1778" t="n"/>
      <c r="AQ824" s="1776" t="n"/>
      <c r="AR824" s="1776" t="n"/>
      <c r="AS824" s="1779" t="n"/>
      <c r="AT824" s="557" t="n"/>
    </row>
    <row r="825" ht="12.75" customHeight="1" s="667">
      <c r="B825" s="509" t="n"/>
      <c r="C825" s="510" t="n"/>
      <c r="D825" s="511" t="n"/>
      <c r="E825" s="511" t="n"/>
      <c r="F825" s="538" t="n"/>
      <c r="G825" s="539" t="n"/>
      <c r="H825" s="539" t="n"/>
      <c r="I825" s="540" t="n"/>
      <c r="J825" s="539" t="n"/>
      <c r="K825" s="539" t="n"/>
      <c r="L825" s="539" t="n"/>
      <c r="M825" s="539" t="n"/>
      <c r="N825" s="539" t="n"/>
      <c r="O825" s="539" t="n"/>
      <c r="P825" s="539" t="n"/>
      <c r="Q825" s="539" t="n"/>
      <c r="R825" s="539" t="n"/>
      <c r="S825" s="539" t="n"/>
      <c r="T825" s="541" t="n"/>
      <c r="U825" s="1770" t="n"/>
      <c r="V825" s="1771" t="n"/>
      <c r="W825" s="1771" t="n"/>
      <c r="X825" s="1771" t="n"/>
      <c r="Y825" s="1771" t="n"/>
      <c r="Z825" s="1771" t="n"/>
      <c r="AA825" s="1771" t="n"/>
      <c r="AB825" s="1771" t="n"/>
      <c r="AC825" s="1771" t="n"/>
      <c r="AD825" s="1771" t="n"/>
      <c r="AE825" s="1771" t="n"/>
      <c r="AF825" s="1771" t="n"/>
      <c r="AG825" s="1771" t="n"/>
      <c r="AH825" s="1771" t="n"/>
      <c r="AI825" s="1771" t="n"/>
      <c r="AJ825" s="1771" t="n"/>
      <c r="AK825" s="1771" t="n"/>
      <c r="AL825" s="1771" t="n"/>
      <c r="AM825" s="1771" t="n"/>
      <c r="AN825" s="1771" t="n"/>
      <c r="AO825" s="1772" t="n"/>
      <c r="AP825" s="1773" t="n"/>
      <c r="AQ825" s="1771" t="n"/>
      <c r="AR825" s="1771" t="n"/>
      <c r="AS825" s="1774" t="n"/>
      <c r="AT825" s="547" t="n"/>
    </row>
    <row r="826" ht="12.75" customHeight="1" s="667">
      <c r="B826" s="518" t="n"/>
      <c r="C826" s="701" t="n"/>
      <c r="D826" s="519" t="n"/>
      <c r="E826" s="519" t="n"/>
      <c r="F826" s="548" t="n"/>
      <c r="G826" s="549" t="n"/>
      <c r="H826" s="549" t="n"/>
      <c r="I826" s="550" t="n"/>
      <c r="J826" s="549" t="n"/>
      <c r="K826" s="549" t="n"/>
      <c r="L826" s="549" t="n"/>
      <c r="M826" s="549" t="n"/>
      <c r="N826" s="549" t="n"/>
      <c r="O826" s="549" t="n"/>
      <c r="P826" s="549" t="n"/>
      <c r="Q826" s="549" t="n"/>
      <c r="R826" s="549" t="n"/>
      <c r="S826" s="549" t="n"/>
      <c r="T826" s="551" t="n"/>
      <c r="U826" s="1775" t="n"/>
      <c r="V826" s="1776" t="n"/>
      <c r="W826" s="1776" t="n"/>
      <c r="X826" s="1776" t="n"/>
      <c r="Y826" s="1776" t="n"/>
      <c r="Z826" s="1776" t="n"/>
      <c r="AA826" s="1776" t="n"/>
      <c r="AB826" s="1776" t="n"/>
      <c r="AC826" s="1776" t="n"/>
      <c r="AD826" s="1776" t="n"/>
      <c r="AE826" s="1776" t="n"/>
      <c r="AF826" s="1776" t="n"/>
      <c r="AG826" s="1776" t="n"/>
      <c r="AH826" s="1776" t="n"/>
      <c r="AI826" s="1776" t="n"/>
      <c r="AJ826" s="1776" t="n"/>
      <c r="AK826" s="1776" t="n"/>
      <c r="AL826" s="1776" t="n"/>
      <c r="AM826" s="1776" t="n"/>
      <c r="AN826" s="1776" t="n"/>
      <c r="AO826" s="1777" t="n"/>
      <c r="AP826" s="1778" t="n"/>
      <c r="AQ826" s="1776" t="n"/>
      <c r="AR826" s="1776" t="n"/>
      <c r="AS826" s="1779" t="n"/>
      <c r="AT826" s="557" t="n"/>
    </row>
    <row r="827" ht="12.75" customHeight="1" s="667">
      <c r="B827" s="509" t="n"/>
      <c r="C827" s="510" t="n"/>
      <c r="D827" s="511" t="n"/>
      <c r="E827" s="511" t="n"/>
      <c r="F827" s="538" t="n"/>
      <c r="G827" s="539" t="n"/>
      <c r="H827" s="539" t="n"/>
      <c r="I827" s="540" t="n"/>
      <c r="J827" s="539" t="n"/>
      <c r="K827" s="539" t="n"/>
      <c r="L827" s="539" t="n"/>
      <c r="M827" s="539" t="n"/>
      <c r="N827" s="539" t="n"/>
      <c r="O827" s="539" t="n"/>
      <c r="P827" s="539" t="n"/>
      <c r="Q827" s="539" t="n"/>
      <c r="R827" s="539" t="n"/>
      <c r="S827" s="539" t="n"/>
      <c r="T827" s="541" t="n"/>
      <c r="U827" s="1770" t="n"/>
      <c r="V827" s="1771" t="n"/>
      <c r="W827" s="1771" t="n"/>
      <c r="X827" s="1771" t="n"/>
      <c r="Y827" s="1771" t="n"/>
      <c r="Z827" s="1771" t="n"/>
      <c r="AA827" s="1771" t="n"/>
      <c r="AB827" s="1771" t="n"/>
      <c r="AC827" s="1771" t="n"/>
      <c r="AD827" s="1771" t="n"/>
      <c r="AE827" s="1771" t="n"/>
      <c r="AF827" s="1771" t="n"/>
      <c r="AG827" s="1771" t="n"/>
      <c r="AH827" s="1771" t="n"/>
      <c r="AI827" s="1771" t="n"/>
      <c r="AJ827" s="1771" t="n"/>
      <c r="AK827" s="1771" t="n"/>
      <c r="AL827" s="1771" t="n"/>
      <c r="AM827" s="1771" t="n"/>
      <c r="AN827" s="1771" t="n"/>
      <c r="AO827" s="1772" t="n"/>
      <c r="AP827" s="1773" t="n"/>
      <c r="AQ827" s="1771" t="n"/>
      <c r="AR827" s="1771" t="n"/>
      <c r="AS827" s="1774" t="n"/>
      <c r="AT827" s="547" t="n"/>
    </row>
    <row r="828" ht="12.75" customHeight="1" s="667">
      <c r="B828" s="518" t="n"/>
      <c r="C828" s="701" t="n"/>
      <c r="D828" s="519" t="n"/>
      <c r="E828" s="519" t="n"/>
      <c r="F828" s="548" t="n"/>
      <c r="G828" s="549" t="n"/>
      <c r="H828" s="549" t="n"/>
      <c r="I828" s="550" t="n"/>
      <c r="J828" s="549" t="n"/>
      <c r="K828" s="549" t="n"/>
      <c r="L828" s="549" t="n"/>
      <c r="M828" s="549" t="n"/>
      <c r="N828" s="549" t="n"/>
      <c r="O828" s="549" t="n"/>
      <c r="P828" s="549" t="n"/>
      <c r="Q828" s="549" t="n"/>
      <c r="R828" s="549" t="n"/>
      <c r="S828" s="549" t="n"/>
      <c r="T828" s="551" t="n"/>
      <c r="U828" s="1775" t="n"/>
      <c r="V828" s="1776" t="n"/>
      <c r="W828" s="1776" t="n"/>
      <c r="X828" s="1776" t="n"/>
      <c r="Y828" s="1776" t="n"/>
      <c r="Z828" s="1776" t="n"/>
      <c r="AA828" s="1776" t="n"/>
      <c r="AB828" s="1776" t="n"/>
      <c r="AC828" s="1776" t="n"/>
      <c r="AD828" s="1776" t="n"/>
      <c r="AE828" s="1776" t="n"/>
      <c r="AF828" s="1776" t="n"/>
      <c r="AG828" s="1776" t="n"/>
      <c r="AH828" s="1776" t="n"/>
      <c r="AI828" s="1776" t="n"/>
      <c r="AJ828" s="1776" t="n"/>
      <c r="AK828" s="1776" t="n"/>
      <c r="AL828" s="1776" t="n"/>
      <c r="AM828" s="1776" t="n"/>
      <c r="AN828" s="1776" t="n"/>
      <c r="AO828" s="1777" t="n"/>
      <c r="AP828" s="1778" t="n"/>
      <c r="AQ828" s="1776" t="n"/>
      <c r="AR828" s="1776" t="n"/>
      <c r="AS828" s="1779" t="n"/>
      <c r="AT828" s="557" t="n"/>
    </row>
    <row r="829" ht="12.75" customHeight="1" s="667">
      <c r="B829" s="509" t="n"/>
      <c r="C829" s="510" t="n"/>
      <c r="D829" s="511" t="n"/>
      <c r="E829" s="511" t="n"/>
      <c r="F829" s="538" t="n"/>
      <c r="G829" s="539" t="n"/>
      <c r="H829" s="539" t="n"/>
      <c r="I829" s="540" t="n"/>
      <c r="J829" s="539" t="n"/>
      <c r="K829" s="539" t="n"/>
      <c r="L829" s="539" t="n"/>
      <c r="M829" s="539" t="n"/>
      <c r="N829" s="539" t="n"/>
      <c r="O829" s="539" t="n"/>
      <c r="P829" s="539" t="n"/>
      <c r="Q829" s="539" t="n"/>
      <c r="R829" s="539" t="n"/>
      <c r="S829" s="539" t="n"/>
      <c r="T829" s="541" t="n"/>
      <c r="U829" s="1770" t="n"/>
      <c r="V829" s="1771" t="n"/>
      <c r="W829" s="1771" t="n"/>
      <c r="X829" s="1771" t="n"/>
      <c r="Y829" s="1771" t="n"/>
      <c r="Z829" s="1771" t="n"/>
      <c r="AA829" s="1771" t="n"/>
      <c r="AB829" s="1771" t="n"/>
      <c r="AC829" s="1771" t="n"/>
      <c r="AD829" s="1771" t="n"/>
      <c r="AE829" s="1771" t="n"/>
      <c r="AF829" s="1771" t="n"/>
      <c r="AG829" s="1771" t="n"/>
      <c r="AH829" s="1771" t="n"/>
      <c r="AI829" s="1771" t="n"/>
      <c r="AJ829" s="1771" t="n"/>
      <c r="AK829" s="1771" t="n"/>
      <c r="AL829" s="1771" t="n"/>
      <c r="AM829" s="1771" t="n"/>
      <c r="AN829" s="1771" t="n"/>
      <c r="AO829" s="1772" t="n"/>
      <c r="AP829" s="1773" t="n"/>
      <c r="AQ829" s="1771" t="n"/>
      <c r="AR829" s="1771" t="n"/>
      <c r="AS829" s="1774" t="n"/>
      <c r="AT829" s="547" t="n"/>
    </row>
    <row r="830" ht="12.75" customHeight="1" s="667">
      <c r="B830" s="509" t="n"/>
      <c r="C830" s="510" t="n"/>
      <c r="D830" s="511" t="n"/>
      <c r="E830" s="511" t="n"/>
      <c r="F830" s="538" t="n"/>
      <c r="G830" s="539" t="n"/>
      <c r="H830" s="539" t="n"/>
      <c r="I830" s="540" t="n"/>
      <c r="J830" s="539" t="n"/>
      <c r="K830" s="539" t="n"/>
      <c r="L830" s="539" t="n"/>
      <c r="M830" s="539" t="n"/>
      <c r="N830" s="539" t="n"/>
      <c r="O830" s="539" t="n"/>
      <c r="P830" s="539" t="n"/>
      <c r="Q830" s="539" t="n"/>
      <c r="R830" s="539" t="n"/>
      <c r="S830" s="539" t="n"/>
      <c r="T830" s="541" t="n"/>
      <c r="U830" s="1770" t="n"/>
      <c r="V830" s="1771" t="n"/>
      <c r="W830" s="1771" t="n"/>
      <c r="X830" s="1771" t="n"/>
      <c r="Y830" s="1771" t="n"/>
      <c r="Z830" s="1771" t="n"/>
      <c r="AA830" s="1771" t="n"/>
      <c r="AB830" s="1771" t="n"/>
      <c r="AC830" s="1771" t="n"/>
      <c r="AD830" s="1771" t="n"/>
      <c r="AE830" s="1771" t="n"/>
      <c r="AF830" s="1771" t="n"/>
      <c r="AG830" s="1771" t="n"/>
      <c r="AH830" s="1771" t="n"/>
      <c r="AI830" s="1771" t="n"/>
      <c r="AJ830" s="1771" t="n"/>
      <c r="AK830" s="1771" t="n"/>
      <c r="AL830" s="1771" t="n"/>
      <c r="AM830" s="1771" t="n"/>
      <c r="AN830" s="1771" t="n"/>
      <c r="AO830" s="1772" t="n"/>
      <c r="AP830" s="1773" t="n"/>
      <c r="AQ830" s="1771" t="n"/>
      <c r="AR830" s="1771" t="n"/>
      <c r="AS830" s="1774" t="n"/>
      <c r="AT830" s="547" t="n"/>
    </row>
    <row r="831" ht="12.75" customHeight="1" s="667">
      <c r="B831" s="509" t="n"/>
      <c r="C831" s="510" t="n"/>
      <c r="D831" s="511" t="n"/>
      <c r="E831" s="511" t="n"/>
      <c r="F831" s="538" t="n"/>
      <c r="G831" s="539" t="n"/>
      <c r="H831" s="539" t="n"/>
      <c r="I831" s="540" t="n"/>
      <c r="J831" s="539" t="n"/>
      <c r="K831" s="539" t="n"/>
      <c r="L831" s="539" t="n"/>
      <c r="M831" s="539" t="n"/>
      <c r="N831" s="539" t="n"/>
      <c r="O831" s="539" t="n"/>
      <c r="P831" s="539" t="n"/>
      <c r="Q831" s="539" t="n"/>
      <c r="R831" s="539" t="n"/>
      <c r="S831" s="539" t="n"/>
      <c r="T831" s="541" t="n"/>
      <c r="U831" s="1770" t="n"/>
      <c r="V831" s="1771" t="n"/>
      <c r="W831" s="1771" t="n"/>
      <c r="X831" s="1771" t="n"/>
      <c r="Y831" s="1771" t="n"/>
      <c r="Z831" s="1771" t="n"/>
      <c r="AA831" s="1771" t="n"/>
      <c r="AB831" s="1771" t="n"/>
      <c r="AC831" s="1771" t="n"/>
      <c r="AD831" s="1771" t="n"/>
      <c r="AE831" s="1771" t="n"/>
      <c r="AF831" s="1771" t="n"/>
      <c r="AG831" s="1771" t="n"/>
      <c r="AH831" s="1771" t="n"/>
      <c r="AI831" s="1771" t="n"/>
      <c r="AJ831" s="1771" t="n"/>
      <c r="AK831" s="1771" t="n"/>
      <c r="AL831" s="1771" t="n"/>
      <c r="AM831" s="1771" t="n"/>
      <c r="AN831" s="1771" t="n"/>
      <c r="AO831" s="1772" t="n"/>
      <c r="AP831" s="1773" t="n"/>
      <c r="AQ831" s="1771" t="n"/>
      <c r="AR831" s="1771" t="n"/>
      <c r="AS831" s="1774" t="n"/>
      <c r="AT831" s="547" t="n"/>
    </row>
    <row r="832" ht="12.75" customHeight="1" s="667">
      <c r="B832" s="509" t="n"/>
      <c r="C832" s="510" t="n"/>
      <c r="D832" s="511" t="n"/>
      <c r="E832" s="511" t="n"/>
      <c r="F832" s="538" t="n"/>
      <c r="G832" s="539" t="n"/>
      <c r="H832" s="539" t="n"/>
      <c r="I832" s="540" t="n"/>
      <c r="J832" s="539" t="n"/>
      <c r="K832" s="539" t="n"/>
      <c r="L832" s="539" t="n"/>
      <c r="M832" s="539" t="n"/>
      <c r="N832" s="539" t="n"/>
      <c r="O832" s="539" t="n"/>
      <c r="P832" s="539" t="n"/>
      <c r="Q832" s="539" t="n"/>
      <c r="R832" s="539" t="n"/>
      <c r="S832" s="539" t="n"/>
      <c r="T832" s="541" t="n"/>
      <c r="U832" s="1770" t="n"/>
      <c r="V832" s="1771" t="n"/>
      <c r="W832" s="1771" t="n"/>
      <c r="X832" s="1771" t="n"/>
      <c r="Y832" s="1771" t="n"/>
      <c r="Z832" s="1771" t="n"/>
      <c r="AA832" s="1771" t="n"/>
      <c r="AB832" s="1771" t="n"/>
      <c r="AC832" s="1771" t="n"/>
      <c r="AD832" s="1771" t="n"/>
      <c r="AE832" s="1771" t="n"/>
      <c r="AF832" s="1771" t="n"/>
      <c r="AG832" s="1771" t="n"/>
      <c r="AH832" s="1771" t="n"/>
      <c r="AI832" s="1771" t="n"/>
      <c r="AJ832" s="1771" t="n"/>
      <c r="AK832" s="1771" t="n"/>
      <c r="AL832" s="1771" t="n"/>
      <c r="AM832" s="1771" t="n"/>
      <c r="AN832" s="1771" t="n"/>
      <c r="AO832" s="1772" t="n"/>
      <c r="AP832" s="1773" t="n"/>
      <c r="AQ832" s="1771" t="n"/>
      <c r="AR832" s="1771" t="n"/>
      <c r="AS832" s="1774" t="n"/>
      <c r="AT832" s="547" t="n"/>
    </row>
    <row r="833" ht="12.75" customHeight="1" s="667">
      <c r="B833" s="518" t="n"/>
      <c r="C833" s="701" t="n"/>
      <c r="D833" s="519" t="n"/>
      <c r="E833" s="519" t="n"/>
      <c r="F833" s="548" t="n"/>
      <c r="G833" s="549" t="n"/>
      <c r="H833" s="549" t="n"/>
      <c r="I833" s="550" t="n"/>
      <c r="J833" s="549" t="n"/>
      <c r="K833" s="549" t="n"/>
      <c r="L833" s="549" t="n"/>
      <c r="M833" s="549" t="n"/>
      <c r="N833" s="549" t="n"/>
      <c r="O833" s="549" t="n"/>
      <c r="P833" s="549" t="n"/>
      <c r="Q833" s="549" t="n"/>
      <c r="R833" s="549" t="n"/>
      <c r="S833" s="549" t="n"/>
      <c r="T833" s="551" t="n"/>
      <c r="U833" s="1775" t="n"/>
      <c r="V833" s="1776" t="n"/>
      <c r="W833" s="1776" t="n"/>
      <c r="X833" s="1776" t="n"/>
      <c r="Y833" s="1776" t="n"/>
      <c r="Z833" s="1776" t="n"/>
      <c r="AA833" s="1776" t="n"/>
      <c r="AB833" s="1776" t="n"/>
      <c r="AC833" s="1776" t="n"/>
      <c r="AD833" s="1776" t="n"/>
      <c r="AE833" s="1776" t="n"/>
      <c r="AF833" s="1776" t="n"/>
      <c r="AG833" s="1776" t="n"/>
      <c r="AH833" s="1776" t="n"/>
      <c r="AI833" s="1776" t="n"/>
      <c r="AJ833" s="1776" t="n"/>
      <c r="AK833" s="1776" t="n"/>
      <c r="AL833" s="1776" t="n"/>
      <c r="AM833" s="1776" t="n"/>
      <c r="AN833" s="1776" t="n"/>
      <c r="AO833" s="1777" t="n"/>
      <c r="AP833" s="1778" t="n"/>
      <c r="AQ833" s="1776" t="n"/>
      <c r="AR833" s="1776" t="n"/>
      <c r="AS833" s="1779" t="n"/>
      <c r="AT833" s="557" t="n"/>
    </row>
    <row r="834" ht="12.75" customHeight="1" s="667">
      <c r="B834" s="509" t="n"/>
      <c r="C834" s="510" t="n"/>
      <c r="D834" s="511" t="n"/>
      <c r="E834" s="511" t="n"/>
      <c r="F834" s="538" t="n"/>
      <c r="G834" s="539" t="n"/>
      <c r="H834" s="539" t="n"/>
      <c r="I834" s="540" t="n"/>
      <c r="J834" s="539" t="n"/>
      <c r="K834" s="539" t="n"/>
      <c r="L834" s="539" t="n"/>
      <c r="M834" s="539" t="n"/>
      <c r="N834" s="539" t="n"/>
      <c r="O834" s="539" t="n"/>
      <c r="P834" s="539" t="n"/>
      <c r="Q834" s="539" t="n"/>
      <c r="R834" s="539" t="n"/>
      <c r="S834" s="539" t="n"/>
      <c r="T834" s="541" t="n"/>
      <c r="U834" s="1770" t="n"/>
      <c r="V834" s="1771" t="n"/>
      <c r="W834" s="1771" t="n"/>
      <c r="X834" s="1771" t="n"/>
      <c r="Y834" s="1771" t="n"/>
      <c r="Z834" s="1771" t="n"/>
      <c r="AA834" s="1771" t="n"/>
      <c r="AB834" s="1771" t="n"/>
      <c r="AC834" s="1771" t="n"/>
      <c r="AD834" s="1771" t="n"/>
      <c r="AE834" s="1771" t="n"/>
      <c r="AF834" s="1771" t="n"/>
      <c r="AG834" s="1771" t="n"/>
      <c r="AH834" s="1771" t="n"/>
      <c r="AI834" s="1771" t="n"/>
      <c r="AJ834" s="1771" t="n"/>
      <c r="AK834" s="1771" t="n"/>
      <c r="AL834" s="1771" t="n"/>
      <c r="AM834" s="1771" t="n"/>
      <c r="AN834" s="1771" t="n"/>
      <c r="AO834" s="1772" t="n"/>
      <c r="AP834" s="1773" t="n"/>
      <c r="AQ834" s="1771" t="n"/>
      <c r="AR834" s="1771" t="n"/>
      <c r="AS834" s="1774" t="n"/>
      <c r="AT834" s="547" t="n"/>
    </row>
    <row r="835" ht="12.75" customHeight="1" s="667">
      <c r="B835" s="509" t="n"/>
      <c r="C835" s="510" t="n"/>
      <c r="D835" s="511" t="n"/>
      <c r="E835" s="511" t="n"/>
      <c r="F835" s="538" t="n"/>
      <c r="G835" s="539" t="n"/>
      <c r="H835" s="539" t="n"/>
      <c r="I835" s="540" t="n"/>
      <c r="J835" s="539" t="n"/>
      <c r="K835" s="539" t="n"/>
      <c r="L835" s="539" t="n"/>
      <c r="M835" s="539" t="n"/>
      <c r="N835" s="539" t="n"/>
      <c r="O835" s="539" t="n"/>
      <c r="P835" s="539" t="n"/>
      <c r="Q835" s="539" t="n"/>
      <c r="R835" s="539" t="n"/>
      <c r="S835" s="539" t="n"/>
      <c r="T835" s="541" t="n"/>
      <c r="U835" s="1770" t="n"/>
      <c r="V835" s="1771" t="n"/>
      <c r="W835" s="1771" t="n"/>
      <c r="X835" s="1771" t="n"/>
      <c r="Y835" s="1771" t="n"/>
      <c r="Z835" s="1771" t="n"/>
      <c r="AA835" s="1771" t="n"/>
      <c r="AB835" s="1771" t="n"/>
      <c r="AC835" s="1771" t="n"/>
      <c r="AD835" s="1771" t="n"/>
      <c r="AE835" s="1771" t="n"/>
      <c r="AF835" s="1771" t="n"/>
      <c r="AG835" s="1771" t="n"/>
      <c r="AH835" s="1771" t="n"/>
      <c r="AI835" s="1771" t="n"/>
      <c r="AJ835" s="1771" t="n"/>
      <c r="AK835" s="1771" t="n"/>
      <c r="AL835" s="1771" t="n"/>
      <c r="AM835" s="1771" t="n"/>
      <c r="AN835" s="1771" t="n"/>
      <c r="AO835" s="1772" t="n"/>
      <c r="AP835" s="1773" t="n"/>
      <c r="AQ835" s="1771" t="n"/>
      <c r="AR835" s="1771" t="n"/>
      <c r="AS835" s="1774" t="n"/>
      <c r="AT835" s="547" t="n"/>
    </row>
    <row r="836" ht="12.75" customHeight="1" s="667">
      <c r="B836" s="509" t="n"/>
      <c r="C836" s="510" t="n"/>
      <c r="D836" s="511" t="n"/>
      <c r="E836" s="511" t="n"/>
      <c r="F836" s="538" t="n"/>
      <c r="G836" s="539" t="n"/>
      <c r="H836" s="539" t="n"/>
      <c r="I836" s="540" t="n"/>
      <c r="J836" s="539" t="n"/>
      <c r="K836" s="539" t="n"/>
      <c r="L836" s="539" t="n"/>
      <c r="M836" s="539" t="n"/>
      <c r="N836" s="539" t="n"/>
      <c r="O836" s="539" t="n"/>
      <c r="P836" s="539" t="n"/>
      <c r="Q836" s="539" t="n"/>
      <c r="R836" s="539" t="n"/>
      <c r="S836" s="539" t="n"/>
      <c r="T836" s="541" t="n"/>
      <c r="U836" s="1770" t="n"/>
      <c r="V836" s="1771" t="n"/>
      <c r="W836" s="1771" t="n"/>
      <c r="X836" s="1771" t="n"/>
      <c r="Y836" s="1771" t="n"/>
      <c r="Z836" s="1771" t="n"/>
      <c r="AA836" s="1771" t="n"/>
      <c r="AB836" s="1771" t="n"/>
      <c r="AC836" s="1771" t="n"/>
      <c r="AD836" s="1771" t="n"/>
      <c r="AE836" s="1771" t="n"/>
      <c r="AF836" s="1771" t="n"/>
      <c r="AG836" s="1771" t="n"/>
      <c r="AH836" s="1771" t="n"/>
      <c r="AI836" s="1771" t="n"/>
      <c r="AJ836" s="1771" t="n"/>
      <c r="AK836" s="1771" t="n"/>
      <c r="AL836" s="1771" t="n"/>
      <c r="AM836" s="1771" t="n"/>
      <c r="AN836" s="1771" t="n"/>
      <c r="AO836" s="1772" t="n"/>
      <c r="AP836" s="1773" t="n"/>
      <c r="AQ836" s="1771" t="n"/>
      <c r="AR836" s="1771" t="n"/>
      <c r="AS836" s="1774" t="n"/>
      <c r="AT836" s="547" t="n"/>
    </row>
    <row r="837" ht="12.75" customHeight="1" s="667">
      <c r="B837" s="518" t="n"/>
      <c r="C837" s="701" t="n"/>
      <c r="D837" s="519" t="n"/>
      <c r="E837" s="519" t="n"/>
      <c r="F837" s="548" t="n"/>
      <c r="G837" s="549" t="n"/>
      <c r="H837" s="549" t="n"/>
      <c r="I837" s="550" t="n"/>
      <c r="J837" s="549" t="n"/>
      <c r="K837" s="549" t="n"/>
      <c r="L837" s="549" t="n"/>
      <c r="M837" s="549" t="n"/>
      <c r="N837" s="549" t="n"/>
      <c r="O837" s="549" t="n"/>
      <c r="P837" s="549" t="n"/>
      <c r="Q837" s="549" t="n"/>
      <c r="R837" s="549" t="n"/>
      <c r="S837" s="549" t="n"/>
      <c r="T837" s="551" t="n"/>
      <c r="U837" s="1775" t="n"/>
      <c r="V837" s="1776" t="n"/>
      <c r="W837" s="1776" t="n"/>
      <c r="X837" s="1776" t="n"/>
      <c r="Y837" s="1776" t="n"/>
      <c r="Z837" s="1776" t="n"/>
      <c r="AA837" s="1776" t="n"/>
      <c r="AB837" s="1776" t="n"/>
      <c r="AC837" s="1776" t="n"/>
      <c r="AD837" s="1776" t="n"/>
      <c r="AE837" s="1776" t="n"/>
      <c r="AF837" s="1776" t="n"/>
      <c r="AG837" s="1776" t="n"/>
      <c r="AH837" s="1776" t="n"/>
      <c r="AI837" s="1776" t="n"/>
      <c r="AJ837" s="1776" t="n"/>
      <c r="AK837" s="1776" t="n"/>
      <c r="AL837" s="1776" t="n"/>
      <c r="AM837" s="1776" t="n"/>
      <c r="AN837" s="1776" t="n"/>
      <c r="AO837" s="1777" t="n"/>
      <c r="AP837" s="1778" t="n"/>
      <c r="AQ837" s="1776" t="n"/>
      <c r="AR837" s="1776" t="n"/>
      <c r="AS837" s="1779" t="n"/>
      <c r="AT837" s="557" t="n"/>
    </row>
    <row r="838" ht="12.75" customHeight="1" s="667">
      <c r="B838" s="509" t="n"/>
      <c r="C838" s="510" t="n"/>
      <c r="D838" s="511" t="n"/>
      <c r="E838" s="511" t="n"/>
      <c r="F838" s="538" t="n"/>
      <c r="G838" s="539" t="n"/>
      <c r="H838" s="539" t="n"/>
      <c r="I838" s="540" t="n"/>
      <c r="J838" s="539" t="n"/>
      <c r="K838" s="539" t="n"/>
      <c r="L838" s="539" t="n"/>
      <c r="M838" s="539" t="n"/>
      <c r="N838" s="539" t="n"/>
      <c r="O838" s="539" t="n"/>
      <c r="P838" s="539" t="n"/>
      <c r="Q838" s="539" t="n"/>
      <c r="R838" s="539" t="n"/>
      <c r="S838" s="539" t="n"/>
      <c r="T838" s="541" t="n"/>
      <c r="U838" s="1770" t="n"/>
      <c r="V838" s="1771" t="n"/>
      <c r="W838" s="1771" t="n"/>
      <c r="X838" s="1771" t="n"/>
      <c r="Y838" s="1771" t="n"/>
      <c r="Z838" s="1771" t="n"/>
      <c r="AA838" s="1771" t="n"/>
      <c r="AB838" s="1771" t="n"/>
      <c r="AC838" s="1771" t="n"/>
      <c r="AD838" s="1771" t="n"/>
      <c r="AE838" s="1771" t="n"/>
      <c r="AF838" s="1771" t="n"/>
      <c r="AG838" s="1771" t="n"/>
      <c r="AH838" s="1771" t="n"/>
      <c r="AI838" s="1771" t="n"/>
      <c r="AJ838" s="1771" t="n"/>
      <c r="AK838" s="1771" t="n"/>
      <c r="AL838" s="1771" t="n"/>
      <c r="AM838" s="1771" t="n"/>
      <c r="AN838" s="1771" t="n"/>
      <c r="AO838" s="1772" t="n"/>
      <c r="AP838" s="1773" t="n"/>
      <c r="AQ838" s="1771" t="n"/>
      <c r="AR838" s="1771" t="n"/>
      <c r="AS838" s="1774" t="n"/>
      <c r="AT838" s="547" t="n"/>
    </row>
    <row r="839" ht="12.75" customHeight="1" s="667">
      <c r="B839" s="518" t="n"/>
      <c r="C839" s="701" t="n"/>
      <c r="D839" s="519" t="n"/>
      <c r="E839" s="519" t="n"/>
      <c r="F839" s="548" t="n"/>
      <c r="G839" s="549" t="n"/>
      <c r="H839" s="549" t="n"/>
      <c r="I839" s="550" t="n"/>
      <c r="J839" s="549" t="n"/>
      <c r="K839" s="549" t="n"/>
      <c r="L839" s="549" t="n"/>
      <c r="M839" s="549" t="n"/>
      <c r="N839" s="549" t="n"/>
      <c r="O839" s="549" t="n"/>
      <c r="P839" s="549" t="n"/>
      <c r="Q839" s="549" t="n"/>
      <c r="R839" s="549" t="n"/>
      <c r="S839" s="549" t="n"/>
      <c r="T839" s="551" t="n"/>
      <c r="U839" s="1775" t="n"/>
      <c r="V839" s="1776" t="n"/>
      <c r="W839" s="1776" t="n"/>
      <c r="X839" s="1776" t="n"/>
      <c r="Y839" s="1776" t="n"/>
      <c r="Z839" s="1776" t="n"/>
      <c r="AA839" s="1776" t="n"/>
      <c r="AB839" s="1776" t="n"/>
      <c r="AC839" s="1776" t="n"/>
      <c r="AD839" s="1776" t="n"/>
      <c r="AE839" s="1776" t="n"/>
      <c r="AF839" s="1776" t="n"/>
      <c r="AG839" s="1776" t="n"/>
      <c r="AH839" s="1776" t="n"/>
      <c r="AI839" s="1776" t="n"/>
      <c r="AJ839" s="1776" t="n"/>
      <c r="AK839" s="1776" t="n"/>
      <c r="AL839" s="1776" t="n"/>
      <c r="AM839" s="1776" t="n"/>
      <c r="AN839" s="1776" t="n"/>
      <c r="AO839" s="1777" t="n"/>
      <c r="AP839" s="1778" t="n"/>
      <c r="AQ839" s="1776" t="n"/>
      <c r="AR839" s="1776" t="n"/>
      <c r="AS839" s="1779" t="n"/>
      <c r="AT839" s="557" t="n"/>
    </row>
    <row r="840" ht="12.75" customHeight="1" s="667">
      <c r="B840" s="509" t="n"/>
      <c r="C840" s="510" t="n"/>
      <c r="D840" s="511" t="n"/>
      <c r="E840" s="511" t="n"/>
      <c r="F840" s="538" t="n"/>
      <c r="G840" s="539" t="n"/>
      <c r="H840" s="539" t="n"/>
      <c r="I840" s="540" t="n"/>
      <c r="J840" s="539" t="n"/>
      <c r="K840" s="539" t="n"/>
      <c r="L840" s="539" t="n"/>
      <c r="M840" s="539" t="n"/>
      <c r="N840" s="539" t="n"/>
      <c r="O840" s="539" t="n"/>
      <c r="P840" s="539" t="n"/>
      <c r="Q840" s="539" t="n"/>
      <c r="R840" s="539" t="n"/>
      <c r="S840" s="539" t="n"/>
      <c r="T840" s="541" t="n"/>
      <c r="U840" s="1770" t="n"/>
      <c r="V840" s="1771" t="n"/>
      <c r="W840" s="1771" t="n"/>
      <c r="X840" s="1771" t="n"/>
      <c r="Y840" s="1771" t="n"/>
      <c r="Z840" s="1771" t="n"/>
      <c r="AA840" s="1771" t="n"/>
      <c r="AB840" s="1771" t="n"/>
      <c r="AC840" s="1771" t="n"/>
      <c r="AD840" s="1771" t="n"/>
      <c r="AE840" s="1771" t="n"/>
      <c r="AF840" s="1771" t="n"/>
      <c r="AG840" s="1771" t="n"/>
      <c r="AH840" s="1771" t="n"/>
      <c r="AI840" s="1771" t="n"/>
      <c r="AJ840" s="1771" t="n"/>
      <c r="AK840" s="1771" t="n"/>
      <c r="AL840" s="1771" t="n"/>
      <c r="AM840" s="1771" t="n"/>
      <c r="AN840" s="1771" t="n"/>
      <c r="AO840" s="1772" t="n"/>
      <c r="AP840" s="1773" t="n"/>
      <c r="AQ840" s="1771" t="n"/>
      <c r="AR840" s="1771" t="n"/>
      <c r="AS840" s="1774" t="n"/>
      <c r="AT840" s="547" t="n"/>
    </row>
    <row r="841" ht="12.75" customHeight="1" s="667">
      <c r="B841" s="509" t="n"/>
      <c r="C841" s="510" t="n"/>
      <c r="D841" s="511" t="n"/>
      <c r="E841" s="511" t="n"/>
      <c r="F841" s="538" t="n"/>
      <c r="G841" s="539" t="n"/>
      <c r="H841" s="539" t="n"/>
      <c r="I841" s="540" t="n"/>
      <c r="J841" s="539" t="n"/>
      <c r="K841" s="539" t="n"/>
      <c r="L841" s="539" t="n"/>
      <c r="M841" s="539" t="n"/>
      <c r="N841" s="539" t="n"/>
      <c r="O841" s="539" t="n"/>
      <c r="P841" s="539" t="n"/>
      <c r="Q841" s="539" t="n"/>
      <c r="R841" s="539" t="n"/>
      <c r="S841" s="539" t="n"/>
      <c r="T841" s="541" t="n"/>
      <c r="U841" s="1770" t="n"/>
      <c r="V841" s="1771" t="n"/>
      <c r="W841" s="1771" t="n"/>
      <c r="X841" s="1771" t="n"/>
      <c r="Y841" s="1771" t="n"/>
      <c r="Z841" s="1771" t="n"/>
      <c r="AA841" s="1771" t="n"/>
      <c r="AB841" s="1771" t="n"/>
      <c r="AC841" s="1771" t="n"/>
      <c r="AD841" s="1771" t="n"/>
      <c r="AE841" s="1771" t="n"/>
      <c r="AF841" s="1771" t="n"/>
      <c r="AG841" s="1771" t="n"/>
      <c r="AH841" s="1771" t="n"/>
      <c r="AI841" s="1771" t="n"/>
      <c r="AJ841" s="1771" t="n"/>
      <c r="AK841" s="1771" t="n"/>
      <c r="AL841" s="1771" t="n"/>
      <c r="AM841" s="1771" t="n"/>
      <c r="AN841" s="1771" t="n"/>
      <c r="AO841" s="1772" t="n"/>
      <c r="AP841" s="1773" t="n"/>
      <c r="AQ841" s="1771" t="n"/>
      <c r="AR841" s="1771" t="n"/>
      <c r="AS841" s="1774" t="n"/>
      <c r="AT841" s="547" t="n"/>
    </row>
    <row r="842" ht="12.75" customHeight="1" s="667">
      <c r="B842" s="509" t="n"/>
      <c r="C842" s="510" t="n"/>
      <c r="D842" s="511" t="n"/>
      <c r="E842" s="511" t="n"/>
      <c r="F842" s="538" t="n"/>
      <c r="G842" s="539" t="n"/>
      <c r="H842" s="539" t="n"/>
      <c r="I842" s="540" t="n"/>
      <c r="J842" s="539" t="n"/>
      <c r="K842" s="539" t="n"/>
      <c r="L842" s="539" t="n"/>
      <c r="M842" s="539" t="n"/>
      <c r="N842" s="539" t="n"/>
      <c r="O842" s="539" t="n"/>
      <c r="P842" s="539" t="n"/>
      <c r="Q842" s="539" t="n"/>
      <c r="R842" s="539" t="n"/>
      <c r="S842" s="539" t="n"/>
      <c r="T842" s="541" t="n"/>
      <c r="U842" s="1770" t="n"/>
      <c r="V842" s="1771" t="n"/>
      <c r="W842" s="1771" t="n"/>
      <c r="X842" s="1771" t="n"/>
      <c r="Y842" s="1771" t="n"/>
      <c r="Z842" s="1771" t="n"/>
      <c r="AA842" s="1771" t="n"/>
      <c r="AB842" s="1771" t="n"/>
      <c r="AC842" s="1771" t="n"/>
      <c r="AD842" s="1771" t="n"/>
      <c r="AE842" s="1771" t="n"/>
      <c r="AF842" s="1771" t="n"/>
      <c r="AG842" s="1771" t="n"/>
      <c r="AH842" s="1771" t="n"/>
      <c r="AI842" s="1771" t="n"/>
      <c r="AJ842" s="1771" t="n"/>
      <c r="AK842" s="1771" t="n"/>
      <c r="AL842" s="1771" t="n"/>
      <c r="AM842" s="1771" t="n"/>
      <c r="AN842" s="1771" t="n"/>
      <c r="AO842" s="1772" t="n"/>
      <c r="AP842" s="1773" t="n"/>
      <c r="AQ842" s="1771" t="n"/>
      <c r="AR842" s="1771" t="n"/>
      <c r="AS842" s="1774" t="n"/>
      <c r="AT842" s="547" t="n"/>
    </row>
    <row r="843" ht="12.75" customHeight="1" s="667">
      <c r="B843" s="509" t="n"/>
      <c r="C843" s="510" t="n"/>
      <c r="D843" s="511" t="n"/>
      <c r="E843" s="511" t="n"/>
      <c r="F843" s="538" t="n"/>
      <c r="G843" s="539" t="n"/>
      <c r="H843" s="539" t="n"/>
      <c r="I843" s="540" t="n"/>
      <c r="J843" s="539" t="n"/>
      <c r="K843" s="539" t="n"/>
      <c r="L843" s="539" t="n"/>
      <c r="M843" s="539" t="n"/>
      <c r="N843" s="539" t="n"/>
      <c r="O843" s="539" t="n"/>
      <c r="P843" s="539" t="n"/>
      <c r="Q843" s="539" t="n"/>
      <c r="R843" s="539" t="n"/>
      <c r="S843" s="539" t="n"/>
      <c r="T843" s="541" t="n"/>
      <c r="U843" s="1770" t="n"/>
      <c r="V843" s="1771" t="n"/>
      <c r="W843" s="1771" t="n"/>
      <c r="X843" s="1771" t="n"/>
      <c r="Y843" s="1771" t="n"/>
      <c r="Z843" s="1771" t="n"/>
      <c r="AA843" s="1771" t="n"/>
      <c r="AB843" s="1771" t="n"/>
      <c r="AC843" s="1771" t="n"/>
      <c r="AD843" s="1771" t="n"/>
      <c r="AE843" s="1771" t="n"/>
      <c r="AF843" s="1771" t="n"/>
      <c r="AG843" s="1771" t="n"/>
      <c r="AH843" s="1771" t="n"/>
      <c r="AI843" s="1771" t="n"/>
      <c r="AJ843" s="1771" t="n"/>
      <c r="AK843" s="1771" t="n"/>
      <c r="AL843" s="1771" t="n"/>
      <c r="AM843" s="1771" t="n"/>
      <c r="AN843" s="1771" t="n"/>
      <c r="AO843" s="1772" t="n"/>
      <c r="AP843" s="1773" t="n"/>
      <c r="AQ843" s="1771" t="n"/>
      <c r="AR843" s="1771" t="n"/>
      <c r="AS843" s="1774" t="n"/>
      <c r="AT843" s="547" t="n"/>
    </row>
    <row r="844" ht="12.75" customHeight="1" s="667">
      <c r="B844" s="518" t="n"/>
      <c r="C844" s="701" t="n"/>
      <c r="D844" s="519" t="n"/>
      <c r="E844" s="519" t="n"/>
      <c r="F844" s="548" t="n"/>
      <c r="G844" s="549" t="n"/>
      <c r="H844" s="549" t="n"/>
      <c r="I844" s="550" t="n"/>
      <c r="J844" s="549" t="n"/>
      <c r="K844" s="549" t="n"/>
      <c r="L844" s="549" t="n"/>
      <c r="M844" s="549" t="n"/>
      <c r="N844" s="549" t="n"/>
      <c r="O844" s="549" t="n"/>
      <c r="P844" s="549" t="n"/>
      <c r="Q844" s="549" t="n"/>
      <c r="R844" s="549" t="n"/>
      <c r="S844" s="549" t="n"/>
      <c r="T844" s="551" t="n"/>
      <c r="U844" s="1775" t="n"/>
      <c r="V844" s="1776" t="n"/>
      <c r="W844" s="1776" t="n"/>
      <c r="X844" s="1776" t="n"/>
      <c r="Y844" s="1776" t="n"/>
      <c r="Z844" s="1776" t="n"/>
      <c r="AA844" s="1776" t="n"/>
      <c r="AB844" s="1776" t="n"/>
      <c r="AC844" s="1776" t="n"/>
      <c r="AD844" s="1776" t="n"/>
      <c r="AE844" s="1776" t="n"/>
      <c r="AF844" s="1776" t="n"/>
      <c r="AG844" s="1776" t="n"/>
      <c r="AH844" s="1776" t="n"/>
      <c r="AI844" s="1776" t="n"/>
      <c r="AJ844" s="1776" t="n"/>
      <c r="AK844" s="1776" t="n"/>
      <c r="AL844" s="1776" t="n"/>
      <c r="AM844" s="1776" t="n"/>
      <c r="AN844" s="1776" t="n"/>
      <c r="AO844" s="1777" t="n"/>
      <c r="AP844" s="1778" t="n"/>
      <c r="AQ844" s="1776" t="n"/>
      <c r="AR844" s="1776" t="n"/>
      <c r="AS844" s="1779" t="n"/>
      <c r="AT844" s="557" t="n"/>
    </row>
    <row r="845" ht="12.75" customHeight="1" s="667">
      <c r="B845" s="509" t="n"/>
      <c r="C845" s="510" t="n"/>
      <c r="D845" s="511" t="n"/>
      <c r="E845" s="511" t="n"/>
      <c r="F845" s="538" t="n"/>
      <c r="G845" s="539" t="n"/>
      <c r="H845" s="539" t="n"/>
      <c r="I845" s="540" t="n"/>
      <c r="J845" s="539" t="n"/>
      <c r="K845" s="539" t="n"/>
      <c r="L845" s="539" t="n"/>
      <c r="M845" s="539" t="n"/>
      <c r="N845" s="539" t="n"/>
      <c r="O845" s="539" t="n"/>
      <c r="P845" s="539" t="n"/>
      <c r="Q845" s="539" t="n"/>
      <c r="R845" s="539" t="n"/>
      <c r="S845" s="539" t="n"/>
      <c r="T845" s="541" t="n"/>
      <c r="U845" s="1770" t="n"/>
      <c r="V845" s="1771" t="n"/>
      <c r="W845" s="1771" t="n"/>
      <c r="X845" s="1771" t="n"/>
      <c r="Y845" s="1771" t="n"/>
      <c r="Z845" s="1771" t="n"/>
      <c r="AA845" s="1771" t="n"/>
      <c r="AB845" s="1771" t="n"/>
      <c r="AC845" s="1771" t="n"/>
      <c r="AD845" s="1771" t="n"/>
      <c r="AE845" s="1771" t="n"/>
      <c r="AF845" s="1771" t="n"/>
      <c r="AG845" s="1771" t="n"/>
      <c r="AH845" s="1771" t="n"/>
      <c r="AI845" s="1771" t="n"/>
      <c r="AJ845" s="1771" t="n"/>
      <c r="AK845" s="1771" t="n"/>
      <c r="AL845" s="1771" t="n"/>
      <c r="AM845" s="1771" t="n"/>
      <c r="AN845" s="1771" t="n"/>
      <c r="AO845" s="1772" t="n"/>
      <c r="AP845" s="1773" t="n"/>
      <c r="AQ845" s="1771" t="n"/>
      <c r="AR845" s="1771" t="n"/>
      <c r="AS845" s="1774" t="n"/>
      <c r="AT845" s="547" t="n"/>
    </row>
    <row r="846" ht="12.75" customHeight="1" s="667">
      <c r="B846" s="509" t="n"/>
      <c r="C846" s="510" t="n"/>
      <c r="D846" s="511" t="n"/>
      <c r="E846" s="511" t="n"/>
      <c r="F846" s="538" t="n"/>
      <c r="G846" s="539" t="n"/>
      <c r="H846" s="539" t="n"/>
      <c r="I846" s="540" t="n"/>
      <c r="J846" s="539" t="n"/>
      <c r="K846" s="539" t="n"/>
      <c r="L846" s="539" t="n"/>
      <c r="M846" s="539" t="n"/>
      <c r="N846" s="539" t="n"/>
      <c r="O846" s="539" t="n"/>
      <c r="P846" s="539" t="n"/>
      <c r="Q846" s="539" t="n"/>
      <c r="R846" s="539" t="n"/>
      <c r="S846" s="539" t="n"/>
      <c r="T846" s="541" t="n"/>
      <c r="U846" s="1770" t="n"/>
      <c r="V846" s="1771" t="n"/>
      <c r="W846" s="1771" t="n"/>
      <c r="X846" s="1771" t="n"/>
      <c r="Y846" s="1771" t="n"/>
      <c r="Z846" s="1771" t="n"/>
      <c r="AA846" s="1771" t="n"/>
      <c r="AB846" s="1771" t="n"/>
      <c r="AC846" s="1771" t="n"/>
      <c r="AD846" s="1771" t="n"/>
      <c r="AE846" s="1771" t="n"/>
      <c r="AF846" s="1771" t="n"/>
      <c r="AG846" s="1771" t="n"/>
      <c r="AH846" s="1771" t="n"/>
      <c r="AI846" s="1771" t="n"/>
      <c r="AJ846" s="1771" t="n"/>
      <c r="AK846" s="1771" t="n"/>
      <c r="AL846" s="1771" t="n"/>
      <c r="AM846" s="1771" t="n"/>
      <c r="AN846" s="1771" t="n"/>
      <c r="AO846" s="1772" t="n"/>
      <c r="AP846" s="1773" t="n"/>
      <c r="AQ846" s="1771" t="n"/>
      <c r="AR846" s="1771" t="n"/>
      <c r="AS846" s="1774" t="n"/>
      <c r="AT846" s="547" t="n"/>
    </row>
    <row r="847" ht="12.75" customHeight="1" s="667">
      <c r="B847" s="509" t="n"/>
      <c r="C847" s="510" t="n"/>
      <c r="D847" s="511" t="n"/>
      <c r="E847" s="511" t="n"/>
      <c r="F847" s="538" t="n"/>
      <c r="G847" s="539" t="n"/>
      <c r="H847" s="539" t="n"/>
      <c r="I847" s="540" t="n"/>
      <c r="J847" s="539" t="n"/>
      <c r="K847" s="539" t="n"/>
      <c r="L847" s="539" t="n"/>
      <c r="M847" s="539" t="n"/>
      <c r="N847" s="539" t="n"/>
      <c r="O847" s="539" t="n"/>
      <c r="P847" s="539" t="n"/>
      <c r="Q847" s="539" t="n"/>
      <c r="R847" s="539" t="n"/>
      <c r="S847" s="539" t="n"/>
      <c r="T847" s="541" t="n"/>
      <c r="U847" s="1770" t="n"/>
      <c r="V847" s="1771" t="n"/>
      <c r="W847" s="1771" t="n"/>
      <c r="X847" s="1771" t="n"/>
      <c r="Y847" s="1771" t="n"/>
      <c r="Z847" s="1771" t="n"/>
      <c r="AA847" s="1771" t="n"/>
      <c r="AB847" s="1771" t="n"/>
      <c r="AC847" s="1771" t="n"/>
      <c r="AD847" s="1771" t="n"/>
      <c r="AE847" s="1771" t="n"/>
      <c r="AF847" s="1771" t="n"/>
      <c r="AG847" s="1771" t="n"/>
      <c r="AH847" s="1771" t="n"/>
      <c r="AI847" s="1771" t="n"/>
      <c r="AJ847" s="1771" t="n"/>
      <c r="AK847" s="1771" t="n"/>
      <c r="AL847" s="1771" t="n"/>
      <c r="AM847" s="1771" t="n"/>
      <c r="AN847" s="1771" t="n"/>
      <c r="AO847" s="1772" t="n"/>
      <c r="AP847" s="1773" t="n"/>
      <c r="AQ847" s="1771" t="n"/>
      <c r="AR847" s="1771" t="n"/>
      <c r="AS847" s="1774" t="n"/>
      <c r="AT847" s="547" t="n"/>
    </row>
    <row r="848" ht="12.75" customHeight="1" s="667">
      <c r="B848" s="518" t="n"/>
      <c r="C848" s="701" t="n"/>
      <c r="D848" s="519" t="n"/>
      <c r="E848" s="519" t="n"/>
      <c r="F848" s="548" t="n"/>
      <c r="G848" s="549" t="n"/>
      <c r="H848" s="549" t="n"/>
      <c r="I848" s="550" t="n"/>
      <c r="J848" s="549" t="n"/>
      <c r="K848" s="549" t="n"/>
      <c r="L848" s="549" t="n"/>
      <c r="M848" s="549" t="n"/>
      <c r="N848" s="549" t="n"/>
      <c r="O848" s="549" t="n"/>
      <c r="P848" s="549" t="n"/>
      <c r="Q848" s="549" t="n"/>
      <c r="R848" s="549" t="n"/>
      <c r="S848" s="549" t="n"/>
      <c r="T848" s="551" t="n"/>
      <c r="U848" s="1775" t="n"/>
      <c r="V848" s="1776" t="n"/>
      <c r="W848" s="1776" t="n"/>
      <c r="X848" s="1776" t="n"/>
      <c r="Y848" s="1776" t="n"/>
      <c r="Z848" s="1776" t="n"/>
      <c r="AA848" s="1776" t="n"/>
      <c r="AB848" s="1776" t="n"/>
      <c r="AC848" s="1776" t="n"/>
      <c r="AD848" s="1776" t="n"/>
      <c r="AE848" s="1776" t="n"/>
      <c r="AF848" s="1776" t="n"/>
      <c r="AG848" s="1776" t="n"/>
      <c r="AH848" s="1776" t="n"/>
      <c r="AI848" s="1776" t="n"/>
      <c r="AJ848" s="1776" t="n"/>
      <c r="AK848" s="1776" t="n"/>
      <c r="AL848" s="1776" t="n"/>
      <c r="AM848" s="1776" t="n"/>
      <c r="AN848" s="1776" t="n"/>
      <c r="AO848" s="1777" t="n"/>
      <c r="AP848" s="1778" t="n"/>
      <c r="AQ848" s="1776" t="n"/>
      <c r="AR848" s="1776" t="n"/>
      <c r="AS848" s="1779" t="n"/>
      <c r="AT848" s="557" t="n"/>
    </row>
    <row r="849" ht="12.75" customHeight="1" s="667">
      <c r="B849" s="509" t="n"/>
      <c r="C849" s="510" t="n"/>
      <c r="D849" s="511" t="n"/>
      <c r="E849" s="511" t="n"/>
      <c r="F849" s="538" t="n"/>
      <c r="G849" s="539" t="n"/>
      <c r="H849" s="539" t="n"/>
      <c r="I849" s="540" t="n"/>
      <c r="J849" s="539" t="n"/>
      <c r="K849" s="539" t="n"/>
      <c r="L849" s="539" t="n"/>
      <c r="M849" s="539" t="n"/>
      <c r="N849" s="539" t="n"/>
      <c r="O849" s="539" t="n"/>
      <c r="P849" s="539" t="n"/>
      <c r="Q849" s="539" t="n"/>
      <c r="R849" s="539" t="n"/>
      <c r="S849" s="539" t="n"/>
      <c r="T849" s="541" t="n"/>
      <c r="U849" s="1770" t="n"/>
      <c r="V849" s="1771" t="n"/>
      <c r="W849" s="1771" t="n"/>
      <c r="X849" s="1771" t="n"/>
      <c r="Y849" s="1771" t="n"/>
      <c r="Z849" s="1771" t="n"/>
      <c r="AA849" s="1771" t="n"/>
      <c r="AB849" s="1771" t="n"/>
      <c r="AC849" s="1771" t="n"/>
      <c r="AD849" s="1771" t="n"/>
      <c r="AE849" s="1771" t="n"/>
      <c r="AF849" s="1771" t="n"/>
      <c r="AG849" s="1771" t="n"/>
      <c r="AH849" s="1771" t="n"/>
      <c r="AI849" s="1771" t="n"/>
      <c r="AJ849" s="1771" t="n"/>
      <c r="AK849" s="1771" t="n"/>
      <c r="AL849" s="1771" t="n"/>
      <c r="AM849" s="1771" t="n"/>
      <c r="AN849" s="1771" t="n"/>
      <c r="AO849" s="1772" t="n"/>
      <c r="AP849" s="1773" t="n"/>
      <c r="AQ849" s="1771" t="n"/>
      <c r="AR849" s="1771" t="n"/>
      <c r="AS849" s="1774" t="n"/>
      <c r="AT849" s="547" t="n"/>
    </row>
    <row r="850" ht="12.75" customHeight="1" s="667">
      <c r="B850" s="518" t="n"/>
      <c r="C850" s="701" t="n"/>
      <c r="D850" s="519" t="n"/>
      <c r="E850" s="519" t="n"/>
      <c r="F850" s="548" t="n"/>
      <c r="G850" s="549" t="n"/>
      <c r="H850" s="549" t="n"/>
      <c r="I850" s="550" t="n"/>
      <c r="J850" s="549" t="n"/>
      <c r="K850" s="549" t="n"/>
      <c r="L850" s="549" t="n"/>
      <c r="M850" s="549" t="n"/>
      <c r="N850" s="549" t="n"/>
      <c r="O850" s="549" t="n"/>
      <c r="P850" s="549" t="n"/>
      <c r="Q850" s="549" t="n"/>
      <c r="R850" s="549" t="n"/>
      <c r="S850" s="549" t="n"/>
      <c r="T850" s="551" t="n"/>
      <c r="U850" s="1775" t="n"/>
      <c r="V850" s="1776" t="n"/>
      <c r="W850" s="1776" t="n"/>
      <c r="X850" s="1776" t="n"/>
      <c r="Y850" s="1776" t="n"/>
      <c r="Z850" s="1776" t="n"/>
      <c r="AA850" s="1776" t="n"/>
      <c r="AB850" s="1776" t="n"/>
      <c r="AC850" s="1776" t="n"/>
      <c r="AD850" s="1776" t="n"/>
      <c r="AE850" s="1776" t="n"/>
      <c r="AF850" s="1776" t="n"/>
      <c r="AG850" s="1776" t="n"/>
      <c r="AH850" s="1776" t="n"/>
      <c r="AI850" s="1776" t="n"/>
      <c r="AJ850" s="1776" t="n"/>
      <c r="AK850" s="1776" t="n"/>
      <c r="AL850" s="1776" t="n"/>
      <c r="AM850" s="1776" t="n"/>
      <c r="AN850" s="1776" t="n"/>
      <c r="AO850" s="1777" t="n"/>
      <c r="AP850" s="1778" t="n"/>
      <c r="AQ850" s="1776" t="n"/>
      <c r="AR850" s="1776" t="n"/>
      <c r="AS850" s="1779" t="n"/>
      <c r="AT850" s="557" t="n"/>
    </row>
    <row r="851" ht="12.75" customHeight="1" s="667">
      <c r="B851" s="509" t="n"/>
      <c r="C851" s="510" t="n"/>
      <c r="D851" s="511" t="n"/>
      <c r="E851" s="511" t="n"/>
      <c r="F851" s="538" t="n"/>
      <c r="G851" s="539" t="n"/>
      <c r="H851" s="539" t="n"/>
      <c r="I851" s="540" t="n"/>
      <c r="J851" s="539" t="n"/>
      <c r="K851" s="539" t="n"/>
      <c r="L851" s="539" t="n"/>
      <c r="M851" s="539" t="n"/>
      <c r="N851" s="539" t="n"/>
      <c r="O851" s="539" t="n"/>
      <c r="P851" s="539" t="n"/>
      <c r="Q851" s="539" t="n"/>
      <c r="R851" s="539" t="n"/>
      <c r="S851" s="539" t="n"/>
      <c r="T851" s="541" t="n"/>
      <c r="U851" s="1770" t="n"/>
      <c r="V851" s="1771" t="n"/>
      <c r="W851" s="1771" t="n"/>
      <c r="X851" s="1771" t="n"/>
      <c r="Y851" s="1771" t="n"/>
      <c r="Z851" s="1771" t="n"/>
      <c r="AA851" s="1771" t="n"/>
      <c r="AB851" s="1771" t="n"/>
      <c r="AC851" s="1771" t="n"/>
      <c r="AD851" s="1771" t="n"/>
      <c r="AE851" s="1771" t="n"/>
      <c r="AF851" s="1771" t="n"/>
      <c r="AG851" s="1771" t="n"/>
      <c r="AH851" s="1771" t="n"/>
      <c r="AI851" s="1771" t="n"/>
      <c r="AJ851" s="1771" t="n"/>
      <c r="AK851" s="1771" t="n"/>
      <c r="AL851" s="1771" t="n"/>
      <c r="AM851" s="1771" t="n"/>
      <c r="AN851" s="1771" t="n"/>
      <c r="AO851" s="1772" t="n"/>
      <c r="AP851" s="1773" t="n"/>
      <c r="AQ851" s="1771" t="n"/>
      <c r="AR851" s="1771" t="n"/>
      <c r="AS851" s="1774" t="n"/>
      <c r="AT851" s="547" t="n"/>
    </row>
    <row r="852" ht="12.75" customHeight="1" s="667">
      <c r="B852" s="509" t="n"/>
      <c r="C852" s="510" t="n"/>
      <c r="D852" s="511" t="n"/>
      <c r="E852" s="511" t="n"/>
      <c r="F852" s="538" t="n"/>
      <c r="G852" s="539" t="n"/>
      <c r="H852" s="539" t="n"/>
      <c r="I852" s="540" t="n"/>
      <c r="J852" s="539" t="n"/>
      <c r="K852" s="539" t="n"/>
      <c r="L852" s="539" t="n"/>
      <c r="M852" s="539" t="n"/>
      <c r="N852" s="539" t="n"/>
      <c r="O852" s="539" t="n"/>
      <c r="P852" s="539" t="n"/>
      <c r="Q852" s="539" t="n"/>
      <c r="R852" s="539" t="n"/>
      <c r="S852" s="539" t="n"/>
      <c r="T852" s="541" t="n"/>
      <c r="U852" s="1770" t="n"/>
      <c r="V852" s="1771" t="n"/>
      <c r="W852" s="1771" t="n"/>
      <c r="X852" s="1771" t="n"/>
      <c r="Y852" s="1771" t="n"/>
      <c r="Z852" s="1771" t="n"/>
      <c r="AA852" s="1771" t="n"/>
      <c r="AB852" s="1771" t="n"/>
      <c r="AC852" s="1771" t="n"/>
      <c r="AD852" s="1771" t="n"/>
      <c r="AE852" s="1771" t="n"/>
      <c r="AF852" s="1771" t="n"/>
      <c r="AG852" s="1771" t="n"/>
      <c r="AH852" s="1771" t="n"/>
      <c r="AI852" s="1771" t="n"/>
      <c r="AJ852" s="1771" t="n"/>
      <c r="AK852" s="1771" t="n"/>
      <c r="AL852" s="1771" t="n"/>
      <c r="AM852" s="1771" t="n"/>
      <c r="AN852" s="1771" t="n"/>
      <c r="AO852" s="1772" t="n"/>
      <c r="AP852" s="1773" t="n"/>
      <c r="AQ852" s="1771" t="n"/>
      <c r="AR852" s="1771" t="n"/>
      <c r="AS852" s="1774" t="n"/>
      <c r="AT852" s="547" t="n"/>
    </row>
    <row r="853" ht="12.75" customHeight="1" s="667">
      <c r="B853" s="509" t="n"/>
      <c r="C853" s="510" t="n"/>
      <c r="D853" s="511" t="n"/>
      <c r="E853" s="511" t="n"/>
      <c r="F853" s="538" t="n"/>
      <c r="G853" s="539" t="n"/>
      <c r="H853" s="539" t="n"/>
      <c r="I853" s="540" t="n"/>
      <c r="J853" s="539" t="n"/>
      <c r="K853" s="539" t="n"/>
      <c r="L853" s="539" t="n"/>
      <c r="M853" s="539" t="n"/>
      <c r="N853" s="539" t="n"/>
      <c r="O853" s="539" t="n"/>
      <c r="P853" s="539" t="n"/>
      <c r="Q853" s="539" t="n"/>
      <c r="R853" s="539" t="n"/>
      <c r="S853" s="539" t="n"/>
      <c r="T853" s="541" t="n"/>
      <c r="U853" s="1770" t="n"/>
      <c r="V853" s="1771" t="n"/>
      <c r="W853" s="1771" t="n"/>
      <c r="X853" s="1771" t="n"/>
      <c r="Y853" s="1771" t="n"/>
      <c r="Z853" s="1771" t="n"/>
      <c r="AA853" s="1771" t="n"/>
      <c r="AB853" s="1771" t="n"/>
      <c r="AC853" s="1771" t="n"/>
      <c r="AD853" s="1771" t="n"/>
      <c r="AE853" s="1771" t="n"/>
      <c r="AF853" s="1771" t="n"/>
      <c r="AG853" s="1771" t="n"/>
      <c r="AH853" s="1771" t="n"/>
      <c r="AI853" s="1771" t="n"/>
      <c r="AJ853" s="1771" t="n"/>
      <c r="AK853" s="1771" t="n"/>
      <c r="AL853" s="1771" t="n"/>
      <c r="AM853" s="1771" t="n"/>
      <c r="AN853" s="1771" t="n"/>
      <c r="AO853" s="1772" t="n"/>
      <c r="AP853" s="1773" t="n"/>
      <c r="AQ853" s="1771" t="n"/>
      <c r="AR853" s="1771" t="n"/>
      <c r="AS853" s="1774" t="n"/>
      <c r="AT853" s="547" t="n"/>
    </row>
    <row r="854" ht="12.75" customHeight="1" s="667">
      <c r="B854" s="509" t="n"/>
      <c r="C854" s="510" t="n"/>
      <c r="D854" s="511" t="n"/>
      <c r="E854" s="511" t="n"/>
      <c r="F854" s="538" t="n"/>
      <c r="G854" s="539" t="n"/>
      <c r="H854" s="539" t="n"/>
      <c r="I854" s="540" t="n"/>
      <c r="J854" s="539" t="n"/>
      <c r="K854" s="539" t="n"/>
      <c r="L854" s="539" t="n"/>
      <c r="M854" s="539" t="n"/>
      <c r="N854" s="539" t="n"/>
      <c r="O854" s="539" t="n"/>
      <c r="P854" s="539" t="n"/>
      <c r="Q854" s="539" t="n"/>
      <c r="R854" s="539" t="n"/>
      <c r="S854" s="539" t="n"/>
      <c r="T854" s="541" t="n"/>
      <c r="U854" s="1770" t="n"/>
      <c r="V854" s="1771" t="n"/>
      <c r="W854" s="1771" t="n"/>
      <c r="X854" s="1771" t="n"/>
      <c r="Y854" s="1771" t="n"/>
      <c r="Z854" s="1771" t="n"/>
      <c r="AA854" s="1771" t="n"/>
      <c r="AB854" s="1771" t="n"/>
      <c r="AC854" s="1771" t="n"/>
      <c r="AD854" s="1771" t="n"/>
      <c r="AE854" s="1771" t="n"/>
      <c r="AF854" s="1771" t="n"/>
      <c r="AG854" s="1771" t="n"/>
      <c r="AH854" s="1771" t="n"/>
      <c r="AI854" s="1771" t="n"/>
      <c r="AJ854" s="1771" t="n"/>
      <c r="AK854" s="1771" t="n"/>
      <c r="AL854" s="1771" t="n"/>
      <c r="AM854" s="1771" t="n"/>
      <c r="AN854" s="1771" t="n"/>
      <c r="AO854" s="1772" t="n"/>
      <c r="AP854" s="1773" t="n"/>
      <c r="AQ854" s="1771" t="n"/>
      <c r="AR854" s="1771" t="n"/>
      <c r="AS854" s="1774" t="n"/>
      <c r="AT854" s="547" t="n"/>
    </row>
    <row r="855" ht="12.75" customHeight="1" s="667">
      <c r="B855" s="518" t="n"/>
      <c r="C855" s="701" t="n"/>
      <c r="D855" s="519" t="n"/>
      <c r="E855" s="519" t="n"/>
      <c r="F855" s="548" t="n"/>
      <c r="G855" s="549" t="n"/>
      <c r="H855" s="549" t="n"/>
      <c r="I855" s="550" t="n"/>
      <c r="J855" s="549" t="n"/>
      <c r="K855" s="549" t="n"/>
      <c r="L855" s="549" t="n"/>
      <c r="M855" s="549" t="n"/>
      <c r="N855" s="549" t="n"/>
      <c r="O855" s="549" t="n"/>
      <c r="P855" s="549" t="n"/>
      <c r="Q855" s="549" t="n"/>
      <c r="R855" s="549" t="n"/>
      <c r="S855" s="549" t="n"/>
      <c r="T855" s="551" t="n"/>
      <c r="U855" s="1775" t="n"/>
      <c r="V855" s="1776" t="n"/>
      <c r="W855" s="1776" t="n"/>
      <c r="X855" s="1776" t="n"/>
      <c r="Y855" s="1776" t="n"/>
      <c r="Z855" s="1776" t="n"/>
      <c r="AA855" s="1776" t="n"/>
      <c r="AB855" s="1776" t="n"/>
      <c r="AC855" s="1776" t="n"/>
      <c r="AD855" s="1776" t="n"/>
      <c r="AE855" s="1776" t="n"/>
      <c r="AF855" s="1776" t="n"/>
      <c r="AG855" s="1776" t="n"/>
      <c r="AH855" s="1776" t="n"/>
      <c r="AI855" s="1776" t="n"/>
      <c r="AJ855" s="1776" t="n"/>
      <c r="AK855" s="1776" t="n"/>
      <c r="AL855" s="1776" t="n"/>
      <c r="AM855" s="1776" t="n"/>
      <c r="AN855" s="1776" t="n"/>
      <c r="AO855" s="1777" t="n"/>
      <c r="AP855" s="1778" t="n"/>
      <c r="AQ855" s="1776" t="n"/>
      <c r="AR855" s="1776" t="n"/>
      <c r="AS855" s="1779" t="n"/>
      <c r="AT855" s="557" t="n"/>
    </row>
    <row r="856" ht="12.75" customHeight="1" s="667">
      <c r="B856" s="509" t="n"/>
      <c r="C856" s="510" t="n"/>
      <c r="D856" s="511" t="n"/>
      <c r="E856" s="511" t="n"/>
      <c r="F856" s="538" t="n"/>
      <c r="G856" s="539" t="n"/>
      <c r="H856" s="539" t="n"/>
      <c r="I856" s="540" t="n"/>
      <c r="J856" s="539" t="n"/>
      <c r="K856" s="539" t="n"/>
      <c r="L856" s="539" t="n"/>
      <c r="M856" s="539" t="n"/>
      <c r="N856" s="539" t="n"/>
      <c r="O856" s="539" t="n"/>
      <c r="P856" s="539" t="n"/>
      <c r="Q856" s="539" t="n"/>
      <c r="R856" s="539" t="n"/>
      <c r="S856" s="539" t="n"/>
      <c r="T856" s="541" t="n"/>
      <c r="U856" s="1770" t="n"/>
      <c r="V856" s="1771" t="n"/>
      <c r="W856" s="1771" t="n"/>
      <c r="X856" s="1771" t="n"/>
      <c r="Y856" s="1771" t="n"/>
      <c r="Z856" s="1771" t="n"/>
      <c r="AA856" s="1771" t="n"/>
      <c r="AB856" s="1771" t="n"/>
      <c r="AC856" s="1771" t="n"/>
      <c r="AD856" s="1771" t="n"/>
      <c r="AE856" s="1771" t="n"/>
      <c r="AF856" s="1771" t="n"/>
      <c r="AG856" s="1771" t="n"/>
      <c r="AH856" s="1771" t="n"/>
      <c r="AI856" s="1771" t="n"/>
      <c r="AJ856" s="1771" t="n"/>
      <c r="AK856" s="1771" t="n"/>
      <c r="AL856" s="1771" t="n"/>
      <c r="AM856" s="1771" t="n"/>
      <c r="AN856" s="1771" t="n"/>
      <c r="AO856" s="1772" t="n"/>
      <c r="AP856" s="1773" t="n"/>
      <c r="AQ856" s="1771" t="n"/>
      <c r="AR856" s="1771" t="n"/>
      <c r="AS856" s="1774" t="n"/>
      <c r="AT856" s="547" t="n"/>
    </row>
    <row r="857" ht="12.75" customHeight="1" s="667">
      <c r="B857" s="509" t="n"/>
      <c r="C857" s="510" t="n"/>
      <c r="D857" s="511" t="n"/>
      <c r="E857" s="511" t="n"/>
      <c r="F857" s="538" t="n"/>
      <c r="G857" s="539" t="n"/>
      <c r="H857" s="539" t="n"/>
      <c r="I857" s="540" t="n"/>
      <c r="J857" s="539" t="n"/>
      <c r="K857" s="539" t="n"/>
      <c r="L857" s="539" t="n"/>
      <c r="M857" s="539" t="n"/>
      <c r="N857" s="539" t="n"/>
      <c r="O857" s="539" t="n"/>
      <c r="P857" s="539" t="n"/>
      <c r="Q857" s="539" t="n"/>
      <c r="R857" s="539" t="n"/>
      <c r="S857" s="539" t="n"/>
      <c r="T857" s="541" t="n"/>
      <c r="U857" s="1770" t="n"/>
      <c r="V857" s="1771" t="n"/>
      <c r="W857" s="1771" t="n"/>
      <c r="X857" s="1771" t="n"/>
      <c r="Y857" s="1771" t="n"/>
      <c r="Z857" s="1771" t="n"/>
      <c r="AA857" s="1771" t="n"/>
      <c r="AB857" s="1771" t="n"/>
      <c r="AC857" s="1771" t="n"/>
      <c r="AD857" s="1771" t="n"/>
      <c r="AE857" s="1771" t="n"/>
      <c r="AF857" s="1771" t="n"/>
      <c r="AG857" s="1771" t="n"/>
      <c r="AH857" s="1771" t="n"/>
      <c r="AI857" s="1771" t="n"/>
      <c r="AJ857" s="1771" t="n"/>
      <c r="AK857" s="1771" t="n"/>
      <c r="AL857" s="1771" t="n"/>
      <c r="AM857" s="1771" t="n"/>
      <c r="AN857" s="1771" t="n"/>
      <c r="AO857" s="1772" t="n"/>
      <c r="AP857" s="1773" t="n"/>
      <c r="AQ857" s="1771" t="n"/>
      <c r="AR857" s="1771" t="n"/>
      <c r="AS857" s="1774" t="n"/>
      <c r="AT857" s="547" t="n"/>
    </row>
    <row r="858" ht="12.75" customHeight="1" s="667">
      <c r="B858" s="509" t="n"/>
      <c r="C858" s="510" t="n"/>
      <c r="D858" s="511" t="n"/>
      <c r="E858" s="511" t="n"/>
      <c r="F858" s="538" t="n"/>
      <c r="G858" s="539" t="n"/>
      <c r="H858" s="539" t="n"/>
      <c r="I858" s="540" t="n"/>
      <c r="J858" s="539" t="n"/>
      <c r="K858" s="539" t="n"/>
      <c r="L858" s="539" t="n"/>
      <c r="M858" s="539" t="n"/>
      <c r="N858" s="539" t="n"/>
      <c r="O858" s="539" t="n"/>
      <c r="P858" s="539" t="n"/>
      <c r="Q858" s="539" t="n"/>
      <c r="R858" s="539" t="n"/>
      <c r="S858" s="539" t="n"/>
      <c r="T858" s="541" t="n"/>
      <c r="U858" s="1770" t="n"/>
      <c r="V858" s="1771" t="n"/>
      <c r="W858" s="1771" t="n"/>
      <c r="X858" s="1771" t="n"/>
      <c r="Y858" s="1771" t="n"/>
      <c r="Z858" s="1771" t="n"/>
      <c r="AA858" s="1771" t="n"/>
      <c r="AB858" s="1771" t="n"/>
      <c r="AC858" s="1771" t="n"/>
      <c r="AD858" s="1771" t="n"/>
      <c r="AE858" s="1771" t="n"/>
      <c r="AF858" s="1771" t="n"/>
      <c r="AG858" s="1771" t="n"/>
      <c r="AH858" s="1771" t="n"/>
      <c r="AI858" s="1771" t="n"/>
      <c r="AJ858" s="1771" t="n"/>
      <c r="AK858" s="1771" t="n"/>
      <c r="AL858" s="1771" t="n"/>
      <c r="AM858" s="1771" t="n"/>
      <c r="AN858" s="1771" t="n"/>
      <c r="AO858" s="1772" t="n"/>
      <c r="AP858" s="1773" t="n"/>
      <c r="AQ858" s="1771" t="n"/>
      <c r="AR858" s="1771" t="n"/>
      <c r="AS858" s="1774" t="n"/>
      <c r="AT858" s="547" t="n"/>
    </row>
    <row r="859" ht="12.75" customHeight="1" s="667">
      <c r="B859" s="518" t="n"/>
      <c r="C859" s="701" t="n"/>
      <c r="D859" s="519" t="n"/>
      <c r="E859" s="519" t="n"/>
      <c r="F859" s="548" t="n"/>
      <c r="G859" s="549" t="n"/>
      <c r="H859" s="549" t="n"/>
      <c r="I859" s="550" t="n"/>
      <c r="J859" s="549" t="n"/>
      <c r="K859" s="549" t="n"/>
      <c r="L859" s="549" t="n"/>
      <c r="M859" s="549" t="n"/>
      <c r="N859" s="549" t="n"/>
      <c r="O859" s="549" t="n"/>
      <c r="P859" s="549" t="n"/>
      <c r="Q859" s="549" t="n"/>
      <c r="R859" s="549" t="n"/>
      <c r="S859" s="549" t="n"/>
      <c r="T859" s="551" t="n"/>
      <c r="U859" s="1775" t="n"/>
      <c r="V859" s="1776" t="n"/>
      <c r="W859" s="1776" t="n"/>
      <c r="X859" s="1776" t="n"/>
      <c r="Y859" s="1776" t="n"/>
      <c r="Z859" s="1776" t="n"/>
      <c r="AA859" s="1776" t="n"/>
      <c r="AB859" s="1776" t="n"/>
      <c r="AC859" s="1776" t="n"/>
      <c r="AD859" s="1776" t="n"/>
      <c r="AE859" s="1776" t="n"/>
      <c r="AF859" s="1776" t="n"/>
      <c r="AG859" s="1776" t="n"/>
      <c r="AH859" s="1776" t="n"/>
      <c r="AI859" s="1776" t="n"/>
      <c r="AJ859" s="1776" t="n"/>
      <c r="AK859" s="1776" t="n"/>
      <c r="AL859" s="1776" t="n"/>
      <c r="AM859" s="1776" t="n"/>
      <c r="AN859" s="1776" t="n"/>
      <c r="AO859" s="1777" t="n"/>
      <c r="AP859" s="1778" t="n"/>
      <c r="AQ859" s="1776" t="n"/>
      <c r="AR859" s="1776" t="n"/>
      <c r="AS859" s="1779" t="n"/>
      <c r="AT859" s="557" t="n"/>
    </row>
    <row r="860" ht="12.75" customHeight="1" s="667">
      <c r="B860" s="509" t="n"/>
      <c r="C860" s="510" t="n"/>
      <c r="D860" s="511" t="n"/>
      <c r="E860" s="511" t="n"/>
      <c r="F860" s="538" t="n"/>
      <c r="G860" s="539" t="n"/>
      <c r="H860" s="539" t="n"/>
      <c r="I860" s="540" t="n"/>
      <c r="J860" s="539" t="n"/>
      <c r="K860" s="539" t="n"/>
      <c r="L860" s="539" t="n"/>
      <c r="M860" s="539" t="n"/>
      <c r="N860" s="539" t="n"/>
      <c r="O860" s="539" t="n"/>
      <c r="P860" s="539" t="n"/>
      <c r="Q860" s="539" t="n"/>
      <c r="R860" s="539" t="n"/>
      <c r="S860" s="539" t="n"/>
      <c r="T860" s="541" t="n"/>
      <c r="U860" s="1770" t="n"/>
      <c r="V860" s="1771" t="n"/>
      <c r="W860" s="1771" t="n"/>
      <c r="X860" s="1771" t="n"/>
      <c r="Y860" s="1771" t="n"/>
      <c r="Z860" s="1771" t="n"/>
      <c r="AA860" s="1771" t="n"/>
      <c r="AB860" s="1771" t="n"/>
      <c r="AC860" s="1771" t="n"/>
      <c r="AD860" s="1771" t="n"/>
      <c r="AE860" s="1771" t="n"/>
      <c r="AF860" s="1771" t="n"/>
      <c r="AG860" s="1771" t="n"/>
      <c r="AH860" s="1771" t="n"/>
      <c r="AI860" s="1771" t="n"/>
      <c r="AJ860" s="1771" t="n"/>
      <c r="AK860" s="1771" t="n"/>
      <c r="AL860" s="1771" t="n"/>
      <c r="AM860" s="1771" t="n"/>
      <c r="AN860" s="1771" t="n"/>
      <c r="AO860" s="1772" t="n"/>
      <c r="AP860" s="1773" t="n"/>
      <c r="AQ860" s="1771" t="n"/>
      <c r="AR860" s="1771" t="n"/>
      <c r="AS860" s="1774" t="n"/>
      <c r="AT860" s="547" t="n"/>
    </row>
    <row r="861" ht="12.75" customHeight="1" s="667">
      <c r="B861" s="509" t="n"/>
      <c r="C861" s="510" t="n"/>
      <c r="D861" s="511" t="n"/>
      <c r="E861" s="511" t="n"/>
      <c r="F861" s="538" t="n"/>
      <c r="G861" s="539" t="n"/>
      <c r="H861" s="539" t="n"/>
      <c r="I861" s="540" t="n"/>
      <c r="J861" s="539" t="n"/>
      <c r="K861" s="539" t="n"/>
      <c r="L861" s="539" t="n"/>
      <c r="M861" s="539" t="n"/>
      <c r="N861" s="539" t="n"/>
      <c r="O861" s="539" t="n"/>
      <c r="P861" s="539" t="n"/>
      <c r="Q861" s="539" t="n"/>
      <c r="R861" s="539" t="n"/>
      <c r="S861" s="539" t="n"/>
      <c r="T861" s="541" t="n"/>
      <c r="U861" s="1770" t="n"/>
      <c r="V861" s="1771" t="n"/>
      <c r="W861" s="1771" t="n"/>
      <c r="X861" s="1771" t="n"/>
      <c r="Y861" s="1771" t="n"/>
      <c r="Z861" s="1771" t="n"/>
      <c r="AA861" s="1771" t="n"/>
      <c r="AB861" s="1771" t="n"/>
      <c r="AC861" s="1771" t="n"/>
      <c r="AD861" s="1771" t="n"/>
      <c r="AE861" s="1771" t="n"/>
      <c r="AF861" s="1771" t="n"/>
      <c r="AG861" s="1771" t="n"/>
      <c r="AH861" s="1771" t="n"/>
      <c r="AI861" s="1771" t="n"/>
      <c r="AJ861" s="1771" t="n"/>
      <c r="AK861" s="1771" t="n"/>
      <c r="AL861" s="1771" t="n"/>
      <c r="AM861" s="1771" t="n"/>
      <c r="AN861" s="1771" t="n"/>
      <c r="AO861" s="1772" t="n"/>
      <c r="AP861" s="1773" t="n"/>
      <c r="AQ861" s="1771" t="n"/>
      <c r="AR861" s="1771" t="n"/>
      <c r="AS861" s="1774" t="n"/>
      <c r="AT861" s="547" t="n"/>
    </row>
    <row r="862" ht="12.75" customHeight="1" s="667">
      <c r="B862" s="518" t="n"/>
      <c r="C862" s="701" t="n"/>
      <c r="D862" s="519" t="n"/>
      <c r="E862" s="519" t="n"/>
      <c r="F862" s="548" t="n"/>
      <c r="G862" s="549" t="n"/>
      <c r="H862" s="549" t="n"/>
      <c r="I862" s="550" t="n"/>
      <c r="J862" s="549" t="n"/>
      <c r="K862" s="549" t="n"/>
      <c r="L862" s="549" t="n"/>
      <c r="M862" s="549" t="n"/>
      <c r="N862" s="549" t="n"/>
      <c r="O862" s="549" t="n"/>
      <c r="P862" s="549" t="n"/>
      <c r="Q862" s="549" t="n"/>
      <c r="R862" s="549" t="n"/>
      <c r="S862" s="549" t="n"/>
      <c r="T862" s="551" t="n"/>
      <c r="U862" s="1775" t="n"/>
      <c r="V862" s="1776" t="n"/>
      <c r="W862" s="1776" t="n"/>
      <c r="X862" s="1776" t="n"/>
      <c r="Y862" s="1776" t="n"/>
      <c r="Z862" s="1776" t="n"/>
      <c r="AA862" s="1776" t="n"/>
      <c r="AB862" s="1776" t="n"/>
      <c r="AC862" s="1776" t="n"/>
      <c r="AD862" s="1776" t="n"/>
      <c r="AE862" s="1776" t="n"/>
      <c r="AF862" s="1776" t="n"/>
      <c r="AG862" s="1776" t="n"/>
      <c r="AH862" s="1776" t="n"/>
      <c r="AI862" s="1776" t="n"/>
      <c r="AJ862" s="1776" t="n"/>
      <c r="AK862" s="1776" t="n"/>
      <c r="AL862" s="1776" t="n"/>
      <c r="AM862" s="1776" t="n"/>
      <c r="AN862" s="1776" t="n"/>
      <c r="AO862" s="1777" t="n"/>
      <c r="AP862" s="1778" t="n"/>
      <c r="AQ862" s="1776" t="n"/>
      <c r="AR862" s="1776" t="n"/>
      <c r="AS862" s="1779" t="n"/>
      <c r="AT862" s="557" t="n"/>
    </row>
    <row r="863" ht="12.75" customHeight="1" s="667">
      <c r="B863" s="509" t="n"/>
      <c r="C863" s="510" t="n"/>
      <c r="D863" s="511" t="n"/>
      <c r="E863" s="511" t="n"/>
      <c r="F863" s="538" t="n"/>
      <c r="G863" s="539" t="n"/>
      <c r="H863" s="539" t="n"/>
      <c r="I863" s="540" t="n"/>
      <c r="J863" s="539" t="n"/>
      <c r="K863" s="539" t="n"/>
      <c r="L863" s="539" t="n"/>
      <c r="M863" s="539" t="n"/>
      <c r="N863" s="539" t="n"/>
      <c r="O863" s="539" t="n"/>
      <c r="P863" s="539" t="n"/>
      <c r="Q863" s="539" t="n"/>
      <c r="R863" s="539" t="n"/>
      <c r="S863" s="539" t="n"/>
      <c r="T863" s="541" t="n"/>
      <c r="U863" s="1770" t="n"/>
      <c r="V863" s="1771" t="n"/>
      <c r="W863" s="1771" t="n"/>
      <c r="X863" s="1771" t="n"/>
      <c r="Y863" s="1771" t="n"/>
      <c r="Z863" s="1771" t="n"/>
      <c r="AA863" s="1771" t="n"/>
      <c r="AB863" s="1771" t="n"/>
      <c r="AC863" s="1771" t="n"/>
      <c r="AD863" s="1771" t="n"/>
      <c r="AE863" s="1771" t="n"/>
      <c r="AF863" s="1771" t="n"/>
      <c r="AG863" s="1771" t="n"/>
      <c r="AH863" s="1771" t="n"/>
      <c r="AI863" s="1771" t="n"/>
      <c r="AJ863" s="1771" t="n"/>
      <c r="AK863" s="1771" t="n"/>
      <c r="AL863" s="1771" t="n"/>
      <c r="AM863" s="1771" t="n"/>
      <c r="AN863" s="1771" t="n"/>
      <c r="AO863" s="1772" t="n"/>
      <c r="AP863" s="1773" t="n"/>
      <c r="AQ863" s="1771" t="n"/>
      <c r="AR863" s="1771" t="n"/>
      <c r="AS863" s="1774" t="n"/>
      <c r="AT863" s="547" t="n"/>
    </row>
    <row r="864" ht="12.75" customHeight="1" s="667">
      <c r="B864" s="509" t="n"/>
      <c r="C864" s="510" t="n"/>
      <c r="D864" s="511" t="n"/>
      <c r="E864" s="511" t="n"/>
      <c r="F864" s="538" t="n"/>
      <c r="G864" s="539" t="n"/>
      <c r="H864" s="539" t="n"/>
      <c r="I864" s="540" t="n"/>
      <c r="J864" s="539" t="n"/>
      <c r="K864" s="539" t="n"/>
      <c r="L864" s="539" t="n"/>
      <c r="M864" s="539" t="n"/>
      <c r="N864" s="539" t="n"/>
      <c r="O864" s="539" t="n"/>
      <c r="P864" s="539" t="n"/>
      <c r="Q864" s="539" t="n"/>
      <c r="R864" s="539" t="n"/>
      <c r="S864" s="539" t="n"/>
      <c r="T864" s="541" t="n"/>
      <c r="U864" s="1770" t="n"/>
      <c r="V864" s="1771" t="n"/>
      <c r="W864" s="1771" t="n"/>
      <c r="X864" s="1771" t="n"/>
      <c r="Y864" s="1771" t="n"/>
      <c r="Z864" s="1771" t="n"/>
      <c r="AA864" s="1771" t="n"/>
      <c r="AB864" s="1771" t="n"/>
      <c r="AC864" s="1771" t="n"/>
      <c r="AD864" s="1771" t="n"/>
      <c r="AE864" s="1771" t="n"/>
      <c r="AF864" s="1771" t="n"/>
      <c r="AG864" s="1771" t="n"/>
      <c r="AH864" s="1771" t="n"/>
      <c r="AI864" s="1771" t="n"/>
      <c r="AJ864" s="1771" t="n"/>
      <c r="AK864" s="1771" t="n"/>
      <c r="AL864" s="1771" t="n"/>
      <c r="AM864" s="1771" t="n"/>
      <c r="AN864" s="1771" t="n"/>
      <c r="AO864" s="1772" t="n"/>
      <c r="AP864" s="1773" t="n"/>
      <c r="AQ864" s="1771" t="n"/>
      <c r="AR864" s="1771" t="n"/>
      <c r="AS864" s="1774" t="n"/>
      <c r="AT864" s="547" t="n"/>
    </row>
    <row r="865" ht="12.75" customHeight="1" s="667">
      <c r="B865" s="509" t="n"/>
      <c r="C865" s="510" t="n"/>
      <c r="D865" s="511" t="n"/>
      <c r="E865" s="511" t="n"/>
      <c r="F865" s="538" t="n"/>
      <c r="G865" s="539" t="n"/>
      <c r="H865" s="539" t="n"/>
      <c r="I865" s="540" t="n"/>
      <c r="J865" s="539" t="n"/>
      <c r="K865" s="539" t="n"/>
      <c r="L865" s="539" t="n"/>
      <c r="M865" s="539" t="n"/>
      <c r="N865" s="539" t="n"/>
      <c r="O865" s="539" t="n"/>
      <c r="P865" s="539" t="n"/>
      <c r="Q865" s="539" t="n"/>
      <c r="R865" s="539" t="n"/>
      <c r="S865" s="539" t="n"/>
      <c r="T865" s="541" t="n"/>
      <c r="U865" s="1770" t="n"/>
      <c r="V865" s="1771" t="n"/>
      <c r="W865" s="1771" t="n"/>
      <c r="X865" s="1771" t="n"/>
      <c r="Y865" s="1771" t="n"/>
      <c r="Z865" s="1771" t="n"/>
      <c r="AA865" s="1771" t="n"/>
      <c r="AB865" s="1771" t="n"/>
      <c r="AC865" s="1771" t="n"/>
      <c r="AD865" s="1771" t="n"/>
      <c r="AE865" s="1771" t="n"/>
      <c r="AF865" s="1771" t="n"/>
      <c r="AG865" s="1771" t="n"/>
      <c r="AH865" s="1771" t="n"/>
      <c r="AI865" s="1771" t="n"/>
      <c r="AJ865" s="1771" t="n"/>
      <c r="AK865" s="1771" t="n"/>
      <c r="AL865" s="1771" t="n"/>
      <c r="AM865" s="1771" t="n"/>
      <c r="AN865" s="1771" t="n"/>
      <c r="AO865" s="1772" t="n"/>
      <c r="AP865" s="1773" t="n"/>
      <c r="AQ865" s="1771" t="n"/>
      <c r="AR865" s="1771" t="n"/>
      <c r="AS865" s="1774" t="n"/>
      <c r="AT865" s="547" t="n"/>
    </row>
    <row r="866" ht="12.75" customHeight="1" s="667">
      <c r="B866" s="518" t="n"/>
      <c r="C866" s="701" t="n"/>
      <c r="D866" s="519" t="n"/>
      <c r="E866" s="519" t="n"/>
      <c r="F866" s="548" t="n"/>
      <c r="G866" s="549" t="n"/>
      <c r="H866" s="549" t="n"/>
      <c r="I866" s="550" t="n"/>
      <c r="J866" s="549" t="n"/>
      <c r="K866" s="549" t="n"/>
      <c r="L866" s="549" t="n"/>
      <c r="M866" s="549" t="n"/>
      <c r="N866" s="549" t="n"/>
      <c r="O866" s="549" t="n"/>
      <c r="P866" s="549" t="n"/>
      <c r="Q866" s="549" t="n"/>
      <c r="R866" s="549" t="n"/>
      <c r="S866" s="549" t="n"/>
      <c r="T866" s="551" t="n"/>
      <c r="U866" s="1775" t="n"/>
      <c r="V866" s="1776" t="n"/>
      <c r="W866" s="1776" t="n"/>
      <c r="X866" s="1776" t="n"/>
      <c r="Y866" s="1776" t="n"/>
      <c r="Z866" s="1776" t="n"/>
      <c r="AA866" s="1776" t="n"/>
      <c r="AB866" s="1776" t="n"/>
      <c r="AC866" s="1776" t="n"/>
      <c r="AD866" s="1776" t="n"/>
      <c r="AE866" s="1776" t="n"/>
      <c r="AF866" s="1776" t="n"/>
      <c r="AG866" s="1776" t="n"/>
      <c r="AH866" s="1776" t="n"/>
      <c r="AI866" s="1776" t="n"/>
      <c r="AJ866" s="1776" t="n"/>
      <c r="AK866" s="1776" t="n"/>
      <c r="AL866" s="1776" t="n"/>
      <c r="AM866" s="1776" t="n"/>
      <c r="AN866" s="1776" t="n"/>
      <c r="AO866" s="1777" t="n"/>
      <c r="AP866" s="1778" t="n"/>
      <c r="AQ866" s="1776" t="n"/>
      <c r="AR866" s="1776" t="n"/>
      <c r="AS866" s="1779" t="n"/>
      <c r="AT866" s="557" t="n"/>
    </row>
    <row r="867" ht="12.75" customHeight="1" s="667">
      <c r="B867" s="509" t="n"/>
      <c r="C867" s="510" t="n"/>
      <c r="D867" s="511" t="n"/>
      <c r="E867" s="511" t="n"/>
      <c r="F867" s="538" t="n"/>
      <c r="G867" s="539" t="n"/>
      <c r="H867" s="539" t="n"/>
      <c r="I867" s="540" t="n"/>
      <c r="J867" s="539" t="n"/>
      <c r="K867" s="539" t="n"/>
      <c r="L867" s="539" t="n"/>
      <c r="M867" s="539" t="n"/>
      <c r="N867" s="539" t="n"/>
      <c r="O867" s="539" t="n"/>
      <c r="P867" s="539" t="n"/>
      <c r="Q867" s="539" t="n"/>
      <c r="R867" s="539" t="n"/>
      <c r="S867" s="539" t="n"/>
      <c r="T867" s="541" t="n"/>
      <c r="U867" s="1770" t="n"/>
      <c r="V867" s="1771" t="n"/>
      <c r="W867" s="1771" t="n"/>
      <c r="X867" s="1771" t="n"/>
      <c r="Y867" s="1771" t="n"/>
      <c r="Z867" s="1771" t="n"/>
      <c r="AA867" s="1771" t="n"/>
      <c r="AB867" s="1771" t="n"/>
      <c r="AC867" s="1771" t="n"/>
      <c r="AD867" s="1771" t="n"/>
      <c r="AE867" s="1771" t="n"/>
      <c r="AF867" s="1771" t="n"/>
      <c r="AG867" s="1771" t="n"/>
      <c r="AH867" s="1771" t="n"/>
      <c r="AI867" s="1771" t="n"/>
      <c r="AJ867" s="1771" t="n"/>
      <c r="AK867" s="1771" t="n"/>
      <c r="AL867" s="1771" t="n"/>
      <c r="AM867" s="1771" t="n"/>
      <c r="AN867" s="1771" t="n"/>
      <c r="AO867" s="1772" t="n"/>
      <c r="AP867" s="1773" t="n"/>
      <c r="AQ867" s="1771" t="n"/>
      <c r="AR867" s="1771" t="n"/>
      <c r="AS867" s="1774" t="n"/>
      <c r="AT867" s="547" t="n"/>
    </row>
    <row r="868" ht="12.75" customHeight="1" s="667">
      <c r="B868" s="509" t="n"/>
      <c r="C868" s="510" t="n"/>
      <c r="D868" s="511" t="n"/>
      <c r="E868" s="511" t="n"/>
      <c r="F868" s="538" t="n"/>
      <c r="G868" s="539" t="n"/>
      <c r="H868" s="539" t="n"/>
      <c r="I868" s="540" t="n"/>
      <c r="J868" s="539" t="n"/>
      <c r="K868" s="539" t="n"/>
      <c r="L868" s="539" t="n"/>
      <c r="M868" s="539" t="n"/>
      <c r="N868" s="539" t="n"/>
      <c r="O868" s="539" t="n"/>
      <c r="P868" s="539" t="n"/>
      <c r="Q868" s="539" t="n"/>
      <c r="R868" s="539" t="n"/>
      <c r="S868" s="539" t="n"/>
      <c r="T868" s="541" t="n"/>
      <c r="U868" s="1770" t="n"/>
      <c r="V868" s="1771" t="n"/>
      <c r="W868" s="1771" t="n"/>
      <c r="X868" s="1771" t="n"/>
      <c r="Y868" s="1771" t="n"/>
      <c r="Z868" s="1771" t="n"/>
      <c r="AA868" s="1771" t="n"/>
      <c r="AB868" s="1771" t="n"/>
      <c r="AC868" s="1771" t="n"/>
      <c r="AD868" s="1771" t="n"/>
      <c r="AE868" s="1771" t="n"/>
      <c r="AF868" s="1771" t="n"/>
      <c r="AG868" s="1771" t="n"/>
      <c r="AH868" s="1771" t="n"/>
      <c r="AI868" s="1771" t="n"/>
      <c r="AJ868" s="1771" t="n"/>
      <c r="AK868" s="1771" t="n"/>
      <c r="AL868" s="1771" t="n"/>
      <c r="AM868" s="1771" t="n"/>
      <c r="AN868" s="1771" t="n"/>
      <c r="AO868" s="1772" t="n"/>
      <c r="AP868" s="1773" t="n"/>
      <c r="AQ868" s="1771" t="n"/>
      <c r="AR868" s="1771" t="n"/>
      <c r="AS868" s="1774" t="n"/>
      <c r="AT868" s="547" t="n"/>
    </row>
    <row r="869" ht="12.75" customHeight="1" s="667">
      <c r="B869" s="509" t="n"/>
      <c r="C869" s="510" t="n"/>
      <c r="D869" s="511" t="n"/>
      <c r="E869" s="511" t="n"/>
      <c r="F869" s="538" t="n"/>
      <c r="G869" s="539" t="n"/>
      <c r="H869" s="539" t="n"/>
      <c r="I869" s="540" t="n"/>
      <c r="J869" s="539" t="n"/>
      <c r="K869" s="539" t="n"/>
      <c r="L869" s="539" t="n"/>
      <c r="M869" s="539" t="n"/>
      <c r="N869" s="539" t="n"/>
      <c r="O869" s="539" t="n"/>
      <c r="P869" s="539" t="n"/>
      <c r="Q869" s="539" t="n"/>
      <c r="R869" s="539" t="n"/>
      <c r="S869" s="539" t="n"/>
      <c r="T869" s="541" t="n"/>
      <c r="U869" s="1770" t="n"/>
      <c r="V869" s="1771" t="n"/>
      <c r="W869" s="1771" t="n"/>
      <c r="X869" s="1771" t="n"/>
      <c r="Y869" s="1771" t="n"/>
      <c r="Z869" s="1771" t="n"/>
      <c r="AA869" s="1771" t="n"/>
      <c r="AB869" s="1771" t="n"/>
      <c r="AC869" s="1771" t="n"/>
      <c r="AD869" s="1771" t="n"/>
      <c r="AE869" s="1771" t="n"/>
      <c r="AF869" s="1771" t="n"/>
      <c r="AG869" s="1771" t="n"/>
      <c r="AH869" s="1771" t="n"/>
      <c r="AI869" s="1771" t="n"/>
      <c r="AJ869" s="1771" t="n"/>
      <c r="AK869" s="1771" t="n"/>
      <c r="AL869" s="1771" t="n"/>
      <c r="AM869" s="1771" t="n"/>
      <c r="AN869" s="1771" t="n"/>
      <c r="AO869" s="1772" t="n"/>
      <c r="AP869" s="1773" t="n"/>
      <c r="AQ869" s="1771" t="n"/>
      <c r="AR869" s="1771" t="n"/>
      <c r="AS869" s="1774" t="n"/>
      <c r="AT869" s="547" t="n"/>
    </row>
    <row r="870" ht="12.75" customHeight="1" s="667">
      <c r="B870" s="518" t="n"/>
      <c r="C870" s="701" t="n"/>
      <c r="D870" s="519" t="n"/>
      <c r="E870" s="519" t="n"/>
      <c r="F870" s="548" t="n"/>
      <c r="G870" s="549" t="n"/>
      <c r="H870" s="549" t="n"/>
      <c r="I870" s="550" t="n"/>
      <c r="J870" s="549" t="n"/>
      <c r="K870" s="549" t="n"/>
      <c r="L870" s="549" t="n"/>
      <c r="M870" s="549" t="n"/>
      <c r="N870" s="549" t="n"/>
      <c r="O870" s="549" t="n"/>
      <c r="P870" s="549" t="n"/>
      <c r="Q870" s="549" t="n"/>
      <c r="R870" s="549" t="n"/>
      <c r="S870" s="549" t="n"/>
      <c r="T870" s="551" t="n"/>
      <c r="U870" s="1775" t="n"/>
      <c r="V870" s="1776" t="n"/>
      <c r="W870" s="1776" t="n"/>
      <c r="X870" s="1776" t="n"/>
      <c r="Y870" s="1776" t="n"/>
      <c r="Z870" s="1776" t="n"/>
      <c r="AA870" s="1776" t="n"/>
      <c r="AB870" s="1776" t="n"/>
      <c r="AC870" s="1776" t="n"/>
      <c r="AD870" s="1776" t="n"/>
      <c r="AE870" s="1776" t="n"/>
      <c r="AF870" s="1776" t="n"/>
      <c r="AG870" s="1776" t="n"/>
      <c r="AH870" s="1776" t="n"/>
      <c r="AI870" s="1776" t="n"/>
      <c r="AJ870" s="1776" t="n"/>
      <c r="AK870" s="1776" t="n"/>
      <c r="AL870" s="1776" t="n"/>
      <c r="AM870" s="1776" t="n"/>
      <c r="AN870" s="1776" t="n"/>
      <c r="AO870" s="1777" t="n"/>
      <c r="AP870" s="1778" t="n"/>
      <c r="AQ870" s="1776" t="n"/>
      <c r="AR870" s="1776" t="n"/>
      <c r="AS870" s="1779" t="n"/>
      <c r="AT870" s="557" t="n"/>
    </row>
    <row r="871" ht="12.75" customHeight="1" s="667">
      <c r="B871" s="509" t="n"/>
      <c r="C871" s="510" t="n"/>
      <c r="D871" s="511" t="n"/>
      <c r="E871" s="511" t="n"/>
      <c r="F871" s="538" t="n"/>
      <c r="G871" s="539" t="n"/>
      <c r="H871" s="539" t="n"/>
      <c r="I871" s="540" t="n"/>
      <c r="J871" s="539" t="n"/>
      <c r="K871" s="539" t="n"/>
      <c r="L871" s="539" t="n"/>
      <c r="M871" s="539" t="n"/>
      <c r="N871" s="539" t="n"/>
      <c r="O871" s="539" t="n"/>
      <c r="P871" s="539" t="n"/>
      <c r="Q871" s="539" t="n"/>
      <c r="R871" s="539" t="n"/>
      <c r="S871" s="539" t="n"/>
      <c r="T871" s="541" t="n"/>
      <c r="U871" s="1770" t="n"/>
      <c r="V871" s="1771" t="n"/>
      <c r="W871" s="1771" t="n"/>
      <c r="X871" s="1771" t="n"/>
      <c r="Y871" s="1771" t="n"/>
      <c r="Z871" s="1771" t="n"/>
      <c r="AA871" s="1771" t="n"/>
      <c r="AB871" s="1771" t="n"/>
      <c r="AC871" s="1771" t="n"/>
      <c r="AD871" s="1771" t="n"/>
      <c r="AE871" s="1771" t="n"/>
      <c r="AF871" s="1771" t="n"/>
      <c r="AG871" s="1771" t="n"/>
      <c r="AH871" s="1771" t="n"/>
      <c r="AI871" s="1771" t="n"/>
      <c r="AJ871" s="1771" t="n"/>
      <c r="AK871" s="1771" t="n"/>
      <c r="AL871" s="1771" t="n"/>
      <c r="AM871" s="1771" t="n"/>
      <c r="AN871" s="1771" t="n"/>
      <c r="AO871" s="1772" t="n"/>
      <c r="AP871" s="1773" t="n"/>
      <c r="AQ871" s="1771" t="n"/>
      <c r="AR871" s="1771" t="n"/>
      <c r="AS871" s="1774" t="n"/>
      <c r="AT871" s="547" t="n"/>
    </row>
    <row r="872" ht="12.75" customHeight="1" s="667">
      <c r="B872" s="509" t="n"/>
      <c r="C872" s="510" t="n"/>
      <c r="D872" s="511" t="n"/>
      <c r="E872" s="511" t="n"/>
      <c r="F872" s="538" t="n"/>
      <c r="G872" s="539" t="n"/>
      <c r="H872" s="539" t="n"/>
      <c r="I872" s="540" t="n"/>
      <c r="J872" s="539" t="n"/>
      <c r="K872" s="539" t="n"/>
      <c r="L872" s="539" t="n"/>
      <c r="M872" s="539" t="n"/>
      <c r="N872" s="539" t="n"/>
      <c r="O872" s="539" t="n"/>
      <c r="P872" s="539" t="n"/>
      <c r="Q872" s="539" t="n"/>
      <c r="R872" s="539" t="n"/>
      <c r="S872" s="539" t="n"/>
      <c r="T872" s="541" t="n"/>
      <c r="U872" s="1770" t="n"/>
      <c r="V872" s="1771" t="n"/>
      <c r="W872" s="1771" t="n"/>
      <c r="X872" s="1771" t="n"/>
      <c r="Y872" s="1771" t="n"/>
      <c r="Z872" s="1771" t="n"/>
      <c r="AA872" s="1771" t="n"/>
      <c r="AB872" s="1771" t="n"/>
      <c r="AC872" s="1771" t="n"/>
      <c r="AD872" s="1771" t="n"/>
      <c r="AE872" s="1771" t="n"/>
      <c r="AF872" s="1771" t="n"/>
      <c r="AG872" s="1771" t="n"/>
      <c r="AH872" s="1771" t="n"/>
      <c r="AI872" s="1771" t="n"/>
      <c r="AJ872" s="1771" t="n"/>
      <c r="AK872" s="1771" t="n"/>
      <c r="AL872" s="1771" t="n"/>
      <c r="AM872" s="1771" t="n"/>
      <c r="AN872" s="1771" t="n"/>
      <c r="AO872" s="1772" t="n"/>
      <c r="AP872" s="1773" t="n"/>
      <c r="AQ872" s="1771" t="n"/>
      <c r="AR872" s="1771" t="n"/>
      <c r="AS872" s="1774" t="n"/>
      <c r="AT872" s="547" t="n"/>
    </row>
    <row r="873" ht="12.75" customHeight="1" s="667">
      <c r="B873" s="509" t="n"/>
      <c r="C873" s="510" t="n"/>
      <c r="D873" s="511" t="n"/>
      <c r="E873" s="511" t="n"/>
      <c r="F873" s="538" t="n"/>
      <c r="G873" s="539" t="n"/>
      <c r="H873" s="539" t="n"/>
      <c r="I873" s="540" t="n"/>
      <c r="J873" s="539" t="n"/>
      <c r="K873" s="539" t="n"/>
      <c r="L873" s="539" t="n"/>
      <c r="M873" s="539" t="n"/>
      <c r="N873" s="539" t="n"/>
      <c r="O873" s="539" t="n"/>
      <c r="P873" s="539" t="n"/>
      <c r="Q873" s="539" t="n"/>
      <c r="R873" s="539" t="n"/>
      <c r="S873" s="539" t="n"/>
      <c r="T873" s="541" t="n"/>
      <c r="U873" s="1770" t="n"/>
      <c r="V873" s="1771" t="n"/>
      <c r="W873" s="1771" t="n"/>
      <c r="X873" s="1771" t="n"/>
      <c r="Y873" s="1771" t="n"/>
      <c r="Z873" s="1771" t="n"/>
      <c r="AA873" s="1771" t="n"/>
      <c r="AB873" s="1771" t="n"/>
      <c r="AC873" s="1771" t="n"/>
      <c r="AD873" s="1771" t="n"/>
      <c r="AE873" s="1771" t="n"/>
      <c r="AF873" s="1771" t="n"/>
      <c r="AG873" s="1771" t="n"/>
      <c r="AH873" s="1771" t="n"/>
      <c r="AI873" s="1771" t="n"/>
      <c r="AJ873" s="1771" t="n"/>
      <c r="AK873" s="1771" t="n"/>
      <c r="AL873" s="1771" t="n"/>
      <c r="AM873" s="1771" t="n"/>
      <c r="AN873" s="1771" t="n"/>
      <c r="AO873" s="1772" t="n"/>
      <c r="AP873" s="1773" t="n"/>
      <c r="AQ873" s="1771" t="n"/>
      <c r="AR873" s="1771" t="n"/>
      <c r="AS873" s="1774" t="n"/>
      <c r="AT873" s="547" t="n"/>
    </row>
    <row r="874" ht="12.75" customHeight="1" s="667">
      <c r="B874" s="518" t="n"/>
      <c r="C874" s="701" t="n"/>
      <c r="D874" s="519" t="n"/>
      <c r="E874" s="519" t="n"/>
      <c r="F874" s="548" t="n"/>
      <c r="G874" s="549" t="n"/>
      <c r="H874" s="549" t="n"/>
      <c r="I874" s="550" t="n"/>
      <c r="J874" s="549" t="n"/>
      <c r="K874" s="549" t="n"/>
      <c r="L874" s="549" t="n"/>
      <c r="M874" s="549" t="n"/>
      <c r="N874" s="549" t="n"/>
      <c r="O874" s="549" t="n"/>
      <c r="P874" s="549" t="n"/>
      <c r="Q874" s="549" t="n"/>
      <c r="R874" s="549" t="n"/>
      <c r="S874" s="549" t="n"/>
      <c r="T874" s="551" t="n"/>
      <c r="U874" s="1775" t="n"/>
      <c r="V874" s="1776" t="n"/>
      <c r="W874" s="1776" t="n"/>
      <c r="X874" s="1776" t="n"/>
      <c r="Y874" s="1776" t="n"/>
      <c r="Z874" s="1776" t="n"/>
      <c r="AA874" s="1776" t="n"/>
      <c r="AB874" s="1776" t="n"/>
      <c r="AC874" s="1776" t="n"/>
      <c r="AD874" s="1776" t="n"/>
      <c r="AE874" s="1776" t="n"/>
      <c r="AF874" s="1776" t="n"/>
      <c r="AG874" s="1776" t="n"/>
      <c r="AH874" s="1776" t="n"/>
      <c r="AI874" s="1776" t="n"/>
      <c r="AJ874" s="1776" t="n"/>
      <c r="AK874" s="1776" t="n"/>
      <c r="AL874" s="1776" t="n"/>
      <c r="AM874" s="1776" t="n"/>
      <c r="AN874" s="1776" t="n"/>
      <c r="AO874" s="1777" t="n"/>
      <c r="AP874" s="1778" t="n"/>
      <c r="AQ874" s="1776" t="n"/>
      <c r="AR874" s="1776" t="n"/>
      <c r="AS874" s="1779" t="n"/>
      <c r="AT874" s="557" t="n"/>
    </row>
    <row r="875" ht="12.75" customHeight="1" s="667">
      <c r="B875" s="518" t="n"/>
      <c r="C875" s="701" t="n"/>
      <c r="D875" s="519" t="n"/>
      <c r="E875" s="519" t="n"/>
      <c r="F875" s="548" t="n"/>
      <c r="G875" s="549" t="n"/>
      <c r="H875" s="549" t="n"/>
      <c r="I875" s="550" t="n"/>
      <c r="J875" s="549" t="n"/>
      <c r="K875" s="549" t="n"/>
      <c r="L875" s="549" t="n"/>
      <c r="M875" s="549" t="n"/>
      <c r="N875" s="549" t="n"/>
      <c r="O875" s="549" t="n"/>
      <c r="P875" s="549" t="n"/>
      <c r="Q875" s="549" t="n"/>
      <c r="R875" s="549" t="n"/>
      <c r="S875" s="549" t="n"/>
      <c r="T875" s="551" t="n"/>
      <c r="U875" s="1775" t="n"/>
      <c r="V875" s="1776" t="n"/>
      <c r="W875" s="1776" t="n"/>
      <c r="X875" s="1776" t="n"/>
      <c r="Y875" s="1776" t="n"/>
      <c r="Z875" s="1776" t="n"/>
      <c r="AA875" s="1776" t="n"/>
      <c r="AB875" s="1776" t="n"/>
      <c r="AC875" s="1776" t="n"/>
      <c r="AD875" s="1776" t="n"/>
      <c r="AE875" s="1776" t="n"/>
      <c r="AF875" s="1776" t="n"/>
      <c r="AG875" s="1776" t="n"/>
      <c r="AH875" s="1776" t="n"/>
      <c r="AI875" s="1776" t="n"/>
      <c r="AJ875" s="1776" t="n"/>
      <c r="AK875" s="1776" t="n"/>
      <c r="AL875" s="1776" t="n"/>
      <c r="AM875" s="1776" t="n"/>
      <c r="AN875" s="1776" t="n"/>
      <c r="AO875" s="1777" t="n"/>
      <c r="AP875" s="1778" t="n"/>
      <c r="AQ875" s="1776" t="n"/>
      <c r="AR875" s="1776" t="n"/>
      <c r="AS875" s="1779" t="n"/>
      <c r="AT875" s="557" t="n"/>
    </row>
    <row r="876" ht="12.75" customHeight="1" s="667">
      <c r="B876" s="509" t="n"/>
      <c r="C876" s="510" t="n"/>
      <c r="D876" s="511" t="n"/>
      <c r="E876" s="511" t="n"/>
      <c r="F876" s="538" t="n"/>
      <c r="G876" s="539" t="n"/>
      <c r="H876" s="539" t="n"/>
      <c r="I876" s="540" t="n"/>
      <c r="J876" s="539" t="n"/>
      <c r="K876" s="539" t="n"/>
      <c r="L876" s="539" t="n"/>
      <c r="M876" s="539" t="n"/>
      <c r="N876" s="539" t="n"/>
      <c r="O876" s="539" t="n"/>
      <c r="P876" s="539" t="n"/>
      <c r="Q876" s="539" t="n"/>
      <c r="R876" s="539" t="n"/>
      <c r="S876" s="539" t="n"/>
      <c r="T876" s="541" t="n"/>
      <c r="U876" s="1770" t="n"/>
      <c r="V876" s="1771" t="n"/>
      <c r="W876" s="1771" t="n"/>
      <c r="X876" s="1771" t="n"/>
      <c r="Y876" s="1771" t="n"/>
      <c r="Z876" s="1771" t="n"/>
      <c r="AA876" s="1771" t="n"/>
      <c r="AB876" s="1771" t="n"/>
      <c r="AC876" s="1771" t="n"/>
      <c r="AD876" s="1771" t="n"/>
      <c r="AE876" s="1771" t="n"/>
      <c r="AF876" s="1771" t="n"/>
      <c r="AG876" s="1771" t="n"/>
      <c r="AH876" s="1771" t="n"/>
      <c r="AI876" s="1771" t="n"/>
      <c r="AJ876" s="1771" t="n"/>
      <c r="AK876" s="1771" t="n"/>
      <c r="AL876" s="1771" t="n"/>
      <c r="AM876" s="1771" t="n"/>
      <c r="AN876" s="1771" t="n"/>
      <c r="AO876" s="1772" t="n"/>
      <c r="AP876" s="1773" t="n"/>
      <c r="AQ876" s="1771" t="n"/>
      <c r="AR876" s="1771" t="n"/>
      <c r="AS876" s="1774" t="n"/>
      <c r="AT876" s="547" t="n"/>
    </row>
    <row r="877" ht="12.75" customHeight="1" s="667">
      <c r="B877" s="509" t="n"/>
      <c r="C877" s="510" t="n"/>
      <c r="D877" s="511" t="n"/>
      <c r="E877" s="511" t="n"/>
      <c r="F877" s="538" t="n"/>
      <c r="G877" s="539" t="n"/>
      <c r="H877" s="539" t="n"/>
      <c r="I877" s="540" t="n"/>
      <c r="J877" s="539" t="n"/>
      <c r="K877" s="539" t="n"/>
      <c r="L877" s="539" t="n"/>
      <c r="M877" s="539" t="n"/>
      <c r="N877" s="539" t="n"/>
      <c r="O877" s="539" t="n"/>
      <c r="P877" s="539" t="n"/>
      <c r="Q877" s="539" t="n"/>
      <c r="R877" s="539" t="n"/>
      <c r="S877" s="539" t="n"/>
      <c r="T877" s="541" t="n"/>
      <c r="U877" s="1770" t="n"/>
      <c r="V877" s="1771" t="n"/>
      <c r="W877" s="1771" t="n"/>
      <c r="X877" s="1771" t="n"/>
      <c r="Y877" s="1771" t="n"/>
      <c r="Z877" s="1771" t="n"/>
      <c r="AA877" s="1771" t="n"/>
      <c r="AB877" s="1771" t="n"/>
      <c r="AC877" s="1771" t="n"/>
      <c r="AD877" s="1771" t="n"/>
      <c r="AE877" s="1771" t="n"/>
      <c r="AF877" s="1771" t="n"/>
      <c r="AG877" s="1771" t="n"/>
      <c r="AH877" s="1771" t="n"/>
      <c r="AI877" s="1771" t="n"/>
      <c r="AJ877" s="1771" t="n"/>
      <c r="AK877" s="1771" t="n"/>
      <c r="AL877" s="1771" t="n"/>
      <c r="AM877" s="1771" t="n"/>
      <c r="AN877" s="1771" t="n"/>
      <c r="AO877" s="1772" t="n"/>
      <c r="AP877" s="1773" t="n"/>
      <c r="AQ877" s="1771" t="n"/>
      <c r="AR877" s="1771" t="n"/>
      <c r="AS877" s="1774" t="n"/>
      <c r="AT877" s="547" t="n"/>
    </row>
    <row r="878" ht="12.75" customHeight="1" s="667">
      <c r="B878" s="509" t="n"/>
      <c r="C878" s="510" t="n"/>
      <c r="D878" s="511" t="n"/>
      <c r="E878" s="511" t="n"/>
      <c r="F878" s="538" t="n"/>
      <c r="G878" s="539" t="n"/>
      <c r="H878" s="539" t="n"/>
      <c r="I878" s="540" t="n"/>
      <c r="J878" s="539" t="n"/>
      <c r="K878" s="539" t="n"/>
      <c r="L878" s="539" t="n"/>
      <c r="M878" s="539" t="n"/>
      <c r="N878" s="539" t="n"/>
      <c r="O878" s="539" t="n"/>
      <c r="P878" s="539" t="n"/>
      <c r="Q878" s="539" t="n"/>
      <c r="R878" s="539" t="n"/>
      <c r="S878" s="539" t="n"/>
      <c r="T878" s="541" t="n"/>
      <c r="U878" s="1770" t="n"/>
      <c r="V878" s="1771" t="n"/>
      <c r="W878" s="1771" t="n"/>
      <c r="X878" s="1771" t="n"/>
      <c r="Y878" s="1771" t="n"/>
      <c r="Z878" s="1771" t="n"/>
      <c r="AA878" s="1771" t="n"/>
      <c r="AB878" s="1771" t="n"/>
      <c r="AC878" s="1771" t="n"/>
      <c r="AD878" s="1771" t="n"/>
      <c r="AE878" s="1771" t="n"/>
      <c r="AF878" s="1771" t="n"/>
      <c r="AG878" s="1771" t="n"/>
      <c r="AH878" s="1771" t="n"/>
      <c r="AI878" s="1771" t="n"/>
      <c r="AJ878" s="1771" t="n"/>
      <c r="AK878" s="1771" t="n"/>
      <c r="AL878" s="1771" t="n"/>
      <c r="AM878" s="1771" t="n"/>
      <c r="AN878" s="1771" t="n"/>
      <c r="AO878" s="1772" t="n"/>
      <c r="AP878" s="1773" t="n"/>
      <c r="AQ878" s="1771" t="n"/>
      <c r="AR878" s="1771" t="n"/>
      <c r="AS878" s="1774" t="n"/>
      <c r="AT878" s="547" t="n"/>
    </row>
    <row r="879" ht="12.75" customHeight="1" s="667">
      <c r="B879" s="518" t="n"/>
      <c r="C879" s="701" t="n"/>
      <c r="D879" s="519" t="n"/>
      <c r="E879" s="519" t="n"/>
      <c r="F879" s="548" t="n"/>
      <c r="G879" s="549" t="n"/>
      <c r="H879" s="549" t="n"/>
      <c r="I879" s="550" t="n"/>
      <c r="J879" s="549" t="n"/>
      <c r="K879" s="549" t="n"/>
      <c r="L879" s="549" t="n"/>
      <c r="M879" s="549" t="n"/>
      <c r="N879" s="549" t="n"/>
      <c r="O879" s="549" t="n"/>
      <c r="P879" s="549" t="n"/>
      <c r="Q879" s="549" t="n"/>
      <c r="R879" s="549" t="n"/>
      <c r="S879" s="549" t="n"/>
      <c r="T879" s="551" t="n"/>
      <c r="U879" s="1775" t="n"/>
      <c r="V879" s="1776" t="n"/>
      <c r="W879" s="1776" t="n"/>
      <c r="X879" s="1776" t="n"/>
      <c r="Y879" s="1776" t="n"/>
      <c r="Z879" s="1776" t="n"/>
      <c r="AA879" s="1776" t="n"/>
      <c r="AB879" s="1776" t="n"/>
      <c r="AC879" s="1776" t="n"/>
      <c r="AD879" s="1776" t="n"/>
      <c r="AE879" s="1776" t="n"/>
      <c r="AF879" s="1776" t="n"/>
      <c r="AG879" s="1776" t="n"/>
      <c r="AH879" s="1776" t="n"/>
      <c r="AI879" s="1776" t="n"/>
      <c r="AJ879" s="1776" t="n"/>
      <c r="AK879" s="1776" t="n"/>
      <c r="AL879" s="1776" t="n"/>
      <c r="AM879" s="1776" t="n"/>
      <c r="AN879" s="1776" t="n"/>
      <c r="AO879" s="1777" t="n"/>
      <c r="AP879" s="1778" t="n"/>
      <c r="AQ879" s="1776" t="n"/>
      <c r="AR879" s="1776" t="n"/>
      <c r="AS879" s="1779" t="n"/>
      <c r="AT879" s="557" t="n"/>
    </row>
    <row r="880" ht="12.75" customHeight="1" s="667">
      <c r="B880" s="509" t="n"/>
      <c r="C880" s="510" t="n"/>
      <c r="D880" s="511" t="n"/>
      <c r="E880" s="511" t="n"/>
      <c r="F880" s="538" t="n"/>
      <c r="G880" s="539" t="n"/>
      <c r="H880" s="539" t="n"/>
      <c r="I880" s="540" t="n"/>
      <c r="J880" s="539" t="n"/>
      <c r="K880" s="539" t="n"/>
      <c r="L880" s="539" t="n"/>
      <c r="M880" s="539" t="n"/>
      <c r="N880" s="539" t="n"/>
      <c r="O880" s="539" t="n"/>
      <c r="P880" s="539" t="n"/>
      <c r="Q880" s="539" t="n"/>
      <c r="R880" s="539" t="n"/>
      <c r="S880" s="539" t="n"/>
      <c r="T880" s="541" t="n"/>
      <c r="U880" s="1770" t="n"/>
      <c r="V880" s="1771" t="n"/>
      <c r="W880" s="1771" t="n"/>
      <c r="X880" s="1771" t="n"/>
      <c r="Y880" s="1771" t="n"/>
      <c r="Z880" s="1771" t="n"/>
      <c r="AA880" s="1771" t="n"/>
      <c r="AB880" s="1771" t="n"/>
      <c r="AC880" s="1771" t="n"/>
      <c r="AD880" s="1771" t="n"/>
      <c r="AE880" s="1771" t="n"/>
      <c r="AF880" s="1771" t="n"/>
      <c r="AG880" s="1771" t="n"/>
      <c r="AH880" s="1771" t="n"/>
      <c r="AI880" s="1771" t="n"/>
      <c r="AJ880" s="1771" t="n"/>
      <c r="AK880" s="1771" t="n"/>
      <c r="AL880" s="1771" t="n"/>
      <c r="AM880" s="1771" t="n"/>
      <c r="AN880" s="1771" t="n"/>
      <c r="AO880" s="1772" t="n"/>
      <c r="AP880" s="1773" t="n"/>
      <c r="AQ880" s="1771" t="n"/>
      <c r="AR880" s="1771" t="n"/>
      <c r="AS880" s="1774" t="n"/>
      <c r="AT880" s="547" t="n"/>
    </row>
    <row r="881" ht="12.75" customHeight="1" s="667">
      <c r="B881" s="509" t="n"/>
      <c r="C881" s="510" t="n"/>
      <c r="D881" s="511" t="n"/>
      <c r="E881" s="511" t="n"/>
      <c r="F881" s="538" t="n"/>
      <c r="G881" s="539" t="n"/>
      <c r="H881" s="539" t="n"/>
      <c r="I881" s="540" t="n"/>
      <c r="J881" s="539" t="n"/>
      <c r="K881" s="539" t="n"/>
      <c r="L881" s="539" t="n"/>
      <c r="M881" s="539" t="n"/>
      <c r="N881" s="539" t="n"/>
      <c r="O881" s="539" t="n"/>
      <c r="P881" s="539" t="n"/>
      <c r="Q881" s="539" t="n"/>
      <c r="R881" s="539" t="n"/>
      <c r="S881" s="539" t="n"/>
      <c r="T881" s="541" t="n"/>
      <c r="U881" s="1770" t="n"/>
      <c r="V881" s="1771" t="n"/>
      <c r="W881" s="1771" t="n"/>
      <c r="X881" s="1771" t="n"/>
      <c r="Y881" s="1771" t="n"/>
      <c r="Z881" s="1771" t="n"/>
      <c r="AA881" s="1771" t="n"/>
      <c r="AB881" s="1771" t="n"/>
      <c r="AC881" s="1771" t="n"/>
      <c r="AD881" s="1771" t="n"/>
      <c r="AE881" s="1771" t="n"/>
      <c r="AF881" s="1771" t="n"/>
      <c r="AG881" s="1771" t="n"/>
      <c r="AH881" s="1771" t="n"/>
      <c r="AI881" s="1771" t="n"/>
      <c r="AJ881" s="1771" t="n"/>
      <c r="AK881" s="1771" t="n"/>
      <c r="AL881" s="1771" t="n"/>
      <c r="AM881" s="1771" t="n"/>
      <c r="AN881" s="1771" t="n"/>
      <c r="AO881" s="1772" t="n"/>
      <c r="AP881" s="1773" t="n"/>
      <c r="AQ881" s="1771" t="n"/>
      <c r="AR881" s="1771" t="n"/>
      <c r="AS881" s="1774" t="n"/>
      <c r="AT881" s="547" t="n"/>
    </row>
    <row r="882" ht="12.75" customHeight="1" s="667">
      <c r="B882" s="509" t="n"/>
      <c r="C882" s="510" t="n"/>
      <c r="D882" s="511" t="n"/>
      <c r="E882" s="511" t="n"/>
      <c r="F882" s="538" t="n"/>
      <c r="G882" s="539" t="n"/>
      <c r="H882" s="539" t="n"/>
      <c r="I882" s="540" t="n"/>
      <c r="J882" s="539" t="n"/>
      <c r="K882" s="539" t="n"/>
      <c r="L882" s="539" t="n"/>
      <c r="M882" s="539" t="n"/>
      <c r="N882" s="539" t="n"/>
      <c r="O882" s="539" t="n"/>
      <c r="P882" s="539" t="n"/>
      <c r="Q882" s="539" t="n"/>
      <c r="R882" s="539" t="n"/>
      <c r="S882" s="539" t="n"/>
      <c r="T882" s="541" t="n"/>
      <c r="U882" s="1770" t="n"/>
      <c r="V882" s="1771" t="n"/>
      <c r="W882" s="1771" t="n"/>
      <c r="X882" s="1771" t="n"/>
      <c r="Y882" s="1771" t="n"/>
      <c r="Z882" s="1771" t="n"/>
      <c r="AA882" s="1771" t="n"/>
      <c r="AB882" s="1771" t="n"/>
      <c r="AC882" s="1771" t="n"/>
      <c r="AD882" s="1771" t="n"/>
      <c r="AE882" s="1771" t="n"/>
      <c r="AF882" s="1771" t="n"/>
      <c r="AG882" s="1771" t="n"/>
      <c r="AH882" s="1771" t="n"/>
      <c r="AI882" s="1771" t="n"/>
      <c r="AJ882" s="1771" t="n"/>
      <c r="AK882" s="1771" t="n"/>
      <c r="AL882" s="1771" t="n"/>
      <c r="AM882" s="1771" t="n"/>
      <c r="AN882" s="1771" t="n"/>
      <c r="AO882" s="1772" t="n"/>
      <c r="AP882" s="1773" t="n"/>
      <c r="AQ882" s="1771" t="n"/>
      <c r="AR882" s="1771" t="n"/>
      <c r="AS882" s="1774" t="n"/>
      <c r="AT882" s="547" t="n"/>
    </row>
    <row r="883" ht="12.75" customHeight="1" s="667">
      <c r="B883" s="518" t="n"/>
      <c r="C883" s="701" t="n"/>
      <c r="D883" s="519" t="n"/>
      <c r="E883" s="519" t="n"/>
      <c r="F883" s="548" t="n"/>
      <c r="G883" s="549" t="n"/>
      <c r="H883" s="549" t="n"/>
      <c r="I883" s="550" t="n"/>
      <c r="J883" s="549" t="n"/>
      <c r="K883" s="549" t="n"/>
      <c r="L883" s="549" t="n"/>
      <c r="M883" s="549" t="n"/>
      <c r="N883" s="549" t="n"/>
      <c r="O883" s="549" t="n"/>
      <c r="P883" s="549" t="n"/>
      <c r="Q883" s="549" t="n"/>
      <c r="R883" s="549" t="n"/>
      <c r="S883" s="549" t="n"/>
      <c r="T883" s="551" t="n"/>
      <c r="U883" s="1775" t="n"/>
      <c r="V883" s="1776" t="n"/>
      <c r="W883" s="1776" t="n"/>
      <c r="X883" s="1776" t="n"/>
      <c r="Y883" s="1776" t="n"/>
      <c r="Z883" s="1776" t="n"/>
      <c r="AA883" s="1776" t="n"/>
      <c r="AB883" s="1776" t="n"/>
      <c r="AC883" s="1776" t="n"/>
      <c r="AD883" s="1776" t="n"/>
      <c r="AE883" s="1776" t="n"/>
      <c r="AF883" s="1776" t="n"/>
      <c r="AG883" s="1776" t="n"/>
      <c r="AH883" s="1776" t="n"/>
      <c r="AI883" s="1776" t="n"/>
      <c r="AJ883" s="1776" t="n"/>
      <c r="AK883" s="1776" t="n"/>
      <c r="AL883" s="1776" t="n"/>
      <c r="AM883" s="1776" t="n"/>
      <c r="AN883" s="1776" t="n"/>
      <c r="AO883" s="1777" t="n"/>
      <c r="AP883" s="1778" t="n"/>
      <c r="AQ883" s="1776" t="n"/>
      <c r="AR883" s="1776" t="n"/>
      <c r="AS883" s="1779" t="n"/>
      <c r="AT883" s="557" t="n"/>
    </row>
    <row r="884" ht="12.75" customHeight="1" s="667">
      <c r="B884" s="509" t="n"/>
      <c r="C884" s="510" t="n"/>
      <c r="D884" s="511" t="n"/>
      <c r="E884" s="511" t="n"/>
      <c r="F884" s="538" t="n"/>
      <c r="G884" s="539" t="n"/>
      <c r="H884" s="539" t="n"/>
      <c r="I884" s="540" t="n"/>
      <c r="J884" s="539" t="n"/>
      <c r="K884" s="539" t="n"/>
      <c r="L884" s="539" t="n"/>
      <c r="M884" s="539" t="n"/>
      <c r="N884" s="539" t="n"/>
      <c r="O884" s="539" t="n"/>
      <c r="P884" s="539" t="n"/>
      <c r="Q884" s="539" t="n"/>
      <c r="R884" s="539" t="n"/>
      <c r="S884" s="539" t="n"/>
      <c r="T884" s="541" t="n"/>
      <c r="U884" s="1770" t="n"/>
      <c r="V884" s="1771" t="n"/>
      <c r="W884" s="1771" t="n"/>
      <c r="X884" s="1771" t="n"/>
      <c r="Y884" s="1771" t="n"/>
      <c r="Z884" s="1771" t="n"/>
      <c r="AA884" s="1771" t="n"/>
      <c r="AB884" s="1771" t="n"/>
      <c r="AC884" s="1771" t="n"/>
      <c r="AD884" s="1771" t="n"/>
      <c r="AE884" s="1771" t="n"/>
      <c r="AF884" s="1771" t="n"/>
      <c r="AG884" s="1771" t="n"/>
      <c r="AH884" s="1771" t="n"/>
      <c r="AI884" s="1771" t="n"/>
      <c r="AJ884" s="1771" t="n"/>
      <c r="AK884" s="1771" t="n"/>
      <c r="AL884" s="1771" t="n"/>
      <c r="AM884" s="1771" t="n"/>
      <c r="AN884" s="1771" t="n"/>
      <c r="AO884" s="1772" t="n"/>
      <c r="AP884" s="1773" t="n"/>
      <c r="AQ884" s="1771" t="n"/>
      <c r="AR884" s="1771" t="n"/>
      <c r="AS884" s="1774" t="n"/>
      <c r="AT884" s="547" t="n"/>
    </row>
    <row r="885" ht="12.75" customHeight="1" s="667">
      <c r="B885" s="509" t="n"/>
      <c r="C885" s="510" t="n"/>
      <c r="D885" s="511" t="n"/>
      <c r="E885" s="511" t="n"/>
      <c r="F885" s="538" t="n"/>
      <c r="G885" s="539" t="n"/>
      <c r="H885" s="539" t="n"/>
      <c r="I885" s="540" t="n"/>
      <c r="J885" s="539" t="n"/>
      <c r="K885" s="539" t="n"/>
      <c r="L885" s="539" t="n"/>
      <c r="M885" s="539" t="n"/>
      <c r="N885" s="539" t="n"/>
      <c r="O885" s="539" t="n"/>
      <c r="P885" s="539" t="n"/>
      <c r="Q885" s="539" t="n"/>
      <c r="R885" s="539" t="n"/>
      <c r="S885" s="539" t="n"/>
      <c r="T885" s="541" t="n"/>
      <c r="U885" s="1770" t="n"/>
      <c r="V885" s="1771" t="n"/>
      <c r="W885" s="1771" t="n"/>
      <c r="X885" s="1771" t="n"/>
      <c r="Y885" s="1771" t="n"/>
      <c r="Z885" s="1771" t="n"/>
      <c r="AA885" s="1771" t="n"/>
      <c r="AB885" s="1771" t="n"/>
      <c r="AC885" s="1771" t="n"/>
      <c r="AD885" s="1771" t="n"/>
      <c r="AE885" s="1771" t="n"/>
      <c r="AF885" s="1771" t="n"/>
      <c r="AG885" s="1771" t="n"/>
      <c r="AH885" s="1771" t="n"/>
      <c r="AI885" s="1771" t="n"/>
      <c r="AJ885" s="1771" t="n"/>
      <c r="AK885" s="1771" t="n"/>
      <c r="AL885" s="1771" t="n"/>
      <c r="AM885" s="1771" t="n"/>
      <c r="AN885" s="1771" t="n"/>
      <c r="AO885" s="1772" t="n"/>
      <c r="AP885" s="1773" t="n"/>
      <c r="AQ885" s="1771" t="n"/>
      <c r="AR885" s="1771" t="n"/>
      <c r="AS885" s="1774" t="n"/>
      <c r="AT885" s="547" t="n"/>
    </row>
    <row r="886" ht="12.75" customHeight="1" s="667">
      <c r="B886" s="509" t="n"/>
      <c r="C886" s="510" t="n"/>
      <c r="D886" s="511" t="n"/>
      <c r="E886" s="511" t="n"/>
      <c r="F886" s="538" t="n"/>
      <c r="G886" s="539" t="n"/>
      <c r="H886" s="539" t="n"/>
      <c r="I886" s="540" t="n"/>
      <c r="J886" s="539" t="n"/>
      <c r="K886" s="539" t="n"/>
      <c r="L886" s="539" t="n"/>
      <c r="M886" s="539" t="n"/>
      <c r="N886" s="539" t="n"/>
      <c r="O886" s="539" t="n"/>
      <c r="P886" s="539" t="n"/>
      <c r="Q886" s="539" t="n"/>
      <c r="R886" s="539" t="n"/>
      <c r="S886" s="539" t="n"/>
      <c r="T886" s="541" t="n"/>
      <c r="U886" s="1770" t="n"/>
      <c r="V886" s="1771" t="n"/>
      <c r="W886" s="1771" t="n"/>
      <c r="X886" s="1771" t="n"/>
      <c r="Y886" s="1771" t="n"/>
      <c r="Z886" s="1771" t="n"/>
      <c r="AA886" s="1771" t="n"/>
      <c r="AB886" s="1771" t="n"/>
      <c r="AC886" s="1771" t="n"/>
      <c r="AD886" s="1771" t="n"/>
      <c r="AE886" s="1771" t="n"/>
      <c r="AF886" s="1771" t="n"/>
      <c r="AG886" s="1771" t="n"/>
      <c r="AH886" s="1771" t="n"/>
      <c r="AI886" s="1771" t="n"/>
      <c r="AJ886" s="1771" t="n"/>
      <c r="AK886" s="1771" t="n"/>
      <c r="AL886" s="1771" t="n"/>
      <c r="AM886" s="1771" t="n"/>
      <c r="AN886" s="1771" t="n"/>
      <c r="AO886" s="1772" t="n"/>
      <c r="AP886" s="1773" t="n"/>
      <c r="AQ886" s="1771" t="n"/>
      <c r="AR886" s="1771" t="n"/>
      <c r="AS886" s="1774" t="n"/>
      <c r="AT886" s="547" t="n"/>
    </row>
    <row r="887" ht="12.75" customHeight="1" s="667">
      <c r="B887" s="509" t="n"/>
      <c r="C887" s="510" t="n"/>
      <c r="D887" s="511" t="n"/>
      <c r="E887" s="511" t="n"/>
      <c r="F887" s="538" t="n"/>
      <c r="G887" s="539" t="n"/>
      <c r="H887" s="539" t="n"/>
      <c r="I887" s="540" t="n"/>
      <c r="J887" s="539" t="n"/>
      <c r="K887" s="539" t="n"/>
      <c r="L887" s="539" t="n"/>
      <c r="M887" s="539" t="n"/>
      <c r="N887" s="539" t="n"/>
      <c r="O887" s="539" t="n"/>
      <c r="P887" s="539" t="n"/>
      <c r="Q887" s="539" t="n"/>
      <c r="R887" s="539" t="n"/>
      <c r="S887" s="539" t="n"/>
      <c r="T887" s="541" t="n"/>
      <c r="U887" s="1770" t="n"/>
      <c r="V887" s="1771" t="n"/>
      <c r="W887" s="1771" t="n"/>
      <c r="X887" s="1771" t="n"/>
      <c r="Y887" s="1771" t="n"/>
      <c r="Z887" s="1771" t="n"/>
      <c r="AA887" s="1771" t="n"/>
      <c r="AB887" s="1771" t="n"/>
      <c r="AC887" s="1771" t="n"/>
      <c r="AD887" s="1771" t="n"/>
      <c r="AE887" s="1771" t="n"/>
      <c r="AF887" s="1771" t="n"/>
      <c r="AG887" s="1771" t="n"/>
      <c r="AH887" s="1771" t="n"/>
      <c r="AI887" s="1771" t="n"/>
      <c r="AJ887" s="1771" t="n"/>
      <c r="AK887" s="1771" t="n"/>
      <c r="AL887" s="1771" t="n"/>
      <c r="AM887" s="1771" t="n"/>
      <c r="AN887" s="1771" t="n"/>
      <c r="AO887" s="1772" t="n"/>
      <c r="AP887" s="1773" t="n"/>
      <c r="AQ887" s="1771" t="n"/>
      <c r="AR887" s="1771" t="n"/>
      <c r="AS887" s="1774" t="n"/>
      <c r="AT887" s="547" t="n"/>
    </row>
    <row r="888" ht="12.75" customHeight="1" s="667">
      <c r="B888" s="518" t="n"/>
      <c r="C888" s="701" t="n"/>
      <c r="D888" s="519" t="n"/>
      <c r="E888" s="519" t="n"/>
      <c r="F888" s="548" t="n"/>
      <c r="G888" s="549" t="n"/>
      <c r="H888" s="549" t="n"/>
      <c r="I888" s="550" t="n"/>
      <c r="J888" s="549" t="n"/>
      <c r="K888" s="549" t="n"/>
      <c r="L888" s="549" t="n"/>
      <c r="M888" s="549" t="n"/>
      <c r="N888" s="549" t="n"/>
      <c r="O888" s="549" t="n"/>
      <c r="P888" s="549" t="n"/>
      <c r="Q888" s="549" t="n"/>
      <c r="R888" s="549" t="n"/>
      <c r="S888" s="549" t="n"/>
      <c r="T888" s="551" t="n"/>
      <c r="U888" s="1775" t="n"/>
      <c r="V888" s="1776" t="n"/>
      <c r="W888" s="1776" t="n"/>
      <c r="X888" s="1776" t="n"/>
      <c r="Y888" s="1776" t="n"/>
      <c r="Z888" s="1776" t="n"/>
      <c r="AA888" s="1776" t="n"/>
      <c r="AB888" s="1776" t="n"/>
      <c r="AC888" s="1776" t="n"/>
      <c r="AD888" s="1776" t="n"/>
      <c r="AE888" s="1776" t="n"/>
      <c r="AF888" s="1776" t="n"/>
      <c r="AG888" s="1776" t="n"/>
      <c r="AH888" s="1776" t="n"/>
      <c r="AI888" s="1776" t="n"/>
      <c r="AJ888" s="1776" t="n"/>
      <c r="AK888" s="1776" t="n"/>
      <c r="AL888" s="1776" t="n"/>
      <c r="AM888" s="1776" t="n"/>
      <c r="AN888" s="1776" t="n"/>
      <c r="AO888" s="1777" t="n"/>
      <c r="AP888" s="1778" t="n"/>
      <c r="AQ888" s="1776" t="n"/>
      <c r="AR888" s="1776" t="n"/>
      <c r="AS888" s="1779" t="n"/>
      <c r="AT888" s="557" t="n"/>
    </row>
    <row r="889" ht="12.75" customHeight="1" s="667">
      <c r="B889" s="509" t="n"/>
      <c r="C889" s="510" t="n"/>
      <c r="D889" s="511" t="n"/>
      <c r="E889" s="511" t="n"/>
      <c r="F889" s="538" t="n"/>
      <c r="G889" s="539" t="n"/>
      <c r="H889" s="539" t="n"/>
      <c r="I889" s="540" t="n"/>
      <c r="J889" s="539" t="n"/>
      <c r="K889" s="539" t="n"/>
      <c r="L889" s="539" t="n"/>
      <c r="M889" s="539" t="n"/>
      <c r="N889" s="539" t="n"/>
      <c r="O889" s="539" t="n"/>
      <c r="P889" s="539" t="n"/>
      <c r="Q889" s="539" t="n"/>
      <c r="R889" s="539" t="n"/>
      <c r="S889" s="539" t="n"/>
      <c r="T889" s="541" t="n"/>
      <c r="U889" s="1770" t="n"/>
      <c r="V889" s="1771" t="n"/>
      <c r="W889" s="1771" t="n"/>
      <c r="X889" s="1771" t="n"/>
      <c r="Y889" s="1771" t="n"/>
      <c r="Z889" s="1771" t="n"/>
      <c r="AA889" s="1771" t="n"/>
      <c r="AB889" s="1771" t="n"/>
      <c r="AC889" s="1771" t="n"/>
      <c r="AD889" s="1771" t="n"/>
      <c r="AE889" s="1771" t="n"/>
      <c r="AF889" s="1771" t="n"/>
      <c r="AG889" s="1771" t="n"/>
      <c r="AH889" s="1771" t="n"/>
      <c r="AI889" s="1771" t="n"/>
      <c r="AJ889" s="1771" t="n"/>
      <c r="AK889" s="1771" t="n"/>
      <c r="AL889" s="1771" t="n"/>
      <c r="AM889" s="1771" t="n"/>
      <c r="AN889" s="1771" t="n"/>
      <c r="AO889" s="1772" t="n"/>
      <c r="AP889" s="1773" t="n"/>
      <c r="AQ889" s="1771" t="n"/>
      <c r="AR889" s="1771" t="n"/>
      <c r="AS889" s="1774" t="n"/>
      <c r="AT889" s="547" t="n"/>
    </row>
    <row r="890" ht="12.75" customHeight="1" s="667">
      <c r="B890" s="509" t="n"/>
      <c r="C890" s="510" t="n"/>
      <c r="D890" s="511" t="n"/>
      <c r="E890" s="511" t="n"/>
      <c r="F890" s="538" t="n"/>
      <c r="G890" s="539" t="n"/>
      <c r="H890" s="539" t="n"/>
      <c r="I890" s="540" t="n"/>
      <c r="J890" s="539" t="n"/>
      <c r="K890" s="539" t="n"/>
      <c r="L890" s="539" t="n"/>
      <c r="M890" s="539" t="n"/>
      <c r="N890" s="539" t="n"/>
      <c r="O890" s="539" t="n"/>
      <c r="P890" s="539" t="n"/>
      <c r="Q890" s="539" t="n"/>
      <c r="R890" s="539" t="n"/>
      <c r="S890" s="539" t="n"/>
      <c r="T890" s="541" t="n"/>
      <c r="U890" s="1770" t="n"/>
      <c r="V890" s="1771" t="n"/>
      <c r="W890" s="1771" t="n"/>
      <c r="X890" s="1771" t="n"/>
      <c r="Y890" s="1771" t="n"/>
      <c r="Z890" s="1771" t="n"/>
      <c r="AA890" s="1771" t="n"/>
      <c r="AB890" s="1771" t="n"/>
      <c r="AC890" s="1771" t="n"/>
      <c r="AD890" s="1771" t="n"/>
      <c r="AE890" s="1771" t="n"/>
      <c r="AF890" s="1771" t="n"/>
      <c r="AG890" s="1771" t="n"/>
      <c r="AH890" s="1771" t="n"/>
      <c r="AI890" s="1771" t="n"/>
      <c r="AJ890" s="1771" t="n"/>
      <c r="AK890" s="1771" t="n"/>
      <c r="AL890" s="1771" t="n"/>
      <c r="AM890" s="1771" t="n"/>
      <c r="AN890" s="1771" t="n"/>
      <c r="AO890" s="1772" t="n"/>
      <c r="AP890" s="1773" t="n"/>
      <c r="AQ890" s="1771" t="n"/>
      <c r="AR890" s="1771" t="n"/>
      <c r="AS890" s="1774" t="n"/>
      <c r="AT890" s="547" t="n"/>
    </row>
    <row r="891" ht="12.75" customHeight="1" s="667">
      <c r="B891" s="509" t="n"/>
      <c r="C891" s="510" t="n"/>
      <c r="D891" s="511" t="n"/>
      <c r="E891" s="511" t="n"/>
      <c r="F891" s="538" t="n"/>
      <c r="G891" s="539" t="n"/>
      <c r="H891" s="539" t="n"/>
      <c r="I891" s="540" t="n"/>
      <c r="J891" s="539" t="n"/>
      <c r="K891" s="539" t="n"/>
      <c r="L891" s="539" t="n"/>
      <c r="M891" s="539" t="n"/>
      <c r="N891" s="539" t="n"/>
      <c r="O891" s="539" t="n"/>
      <c r="P891" s="539" t="n"/>
      <c r="Q891" s="539" t="n"/>
      <c r="R891" s="539" t="n"/>
      <c r="S891" s="539" t="n"/>
      <c r="T891" s="541" t="n"/>
      <c r="U891" s="1770" t="n"/>
      <c r="V891" s="1771" t="n"/>
      <c r="W891" s="1771" t="n"/>
      <c r="X891" s="1771" t="n"/>
      <c r="Y891" s="1771" t="n"/>
      <c r="Z891" s="1771" t="n"/>
      <c r="AA891" s="1771" t="n"/>
      <c r="AB891" s="1771" t="n"/>
      <c r="AC891" s="1771" t="n"/>
      <c r="AD891" s="1771" t="n"/>
      <c r="AE891" s="1771" t="n"/>
      <c r="AF891" s="1771" t="n"/>
      <c r="AG891" s="1771" t="n"/>
      <c r="AH891" s="1771" t="n"/>
      <c r="AI891" s="1771" t="n"/>
      <c r="AJ891" s="1771" t="n"/>
      <c r="AK891" s="1771" t="n"/>
      <c r="AL891" s="1771" t="n"/>
      <c r="AM891" s="1771" t="n"/>
      <c r="AN891" s="1771" t="n"/>
      <c r="AO891" s="1772" t="n"/>
      <c r="AP891" s="1773" t="n"/>
      <c r="AQ891" s="1771" t="n"/>
      <c r="AR891" s="1771" t="n"/>
      <c r="AS891" s="1774" t="n"/>
      <c r="AT891" s="547" t="n"/>
    </row>
    <row r="892" ht="12.75" customHeight="1" s="667">
      <c r="B892" s="509" t="n"/>
      <c r="C892" s="510" t="n"/>
      <c r="D892" s="511" t="n"/>
      <c r="E892" s="511" t="n"/>
      <c r="F892" s="538" t="n"/>
      <c r="G892" s="539" t="n"/>
      <c r="H892" s="539" t="n"/>
      <c r="I892" s="540" t="n"/>
      <c r="J892" s="539" t="n"/>
      <c r="K892" s="539" t="n"/>
      <c r="L892" s="539" t="n"/>
      <c r="M892" s="539" t="n"/>
      <c r="N892" s="539" t="n"/>
      <c r="O892" s="539" t="n"/>
      <c r="P892" s="539" t="n"/>
      <c r="Q892" s="539" t="n"/>
      <c r="R892" s="539" t="n"/>
      <c r="S892" s="539" t="n"/>
      <c r="T892" s="541" t="n"/>
      <c r="U892" s="1770" t="n"/>
      <c r="V892" s="1771" t="n"/>
      <c r="W892" s="1771" t="n"/>
      <c r="X892" s="1771" t="n"/>
      <c r="Y892" s="1771" t="n"/>
      <c r="Z892" s="1771" t="n"/>
      <c r="AA892" s="1771" t="n"/>
      <c r="AB892" s="1771" t="n"/>
      <c r="AC892" s="1771" t="n"/>
      <c r="AD892" s="1771" t="n"/>
      <c r="AE892" s="1771" t="n"/>
      <c r="AF892" s="1771" t="n"/>
      <c r="AG892" s="1771" t="n"/>
      <c r="AH892" s="1771" t="n"/>
      <c r="AI892" s="1771" t="n"/>
      <c r="AJ892" s="1771" t="n"/>
      <c r="AK892" s="1771" t="n"/>
      <c r="AL892" s="1771" t="n"/>
      <c r="AM892" s="1771" t="n"/>
      <c r="AN892" s="1771" t="n"/>
      <c r="AO892" s="1772" t="n"/>
      <c r="AP892" s="1773" t="n"/>
      <c r="AQ892" s="1771" t="n"/>
      <c r="AR892" s="1771" t="n"/>
      <c r="AS892" s="1774" t="n"/>
      <c r="AT892" s="547" t="n"/>
    </row>
    <row r="893" ht="12.75" customHeight="1" s="667">
      <c r="B893" s="518" t="n"/>
      <c r="C893" s="701" t="n"/>
      <c r="D893" s="519" t="n"/>
      <c r="E893" s="519" t="n"/>
      <c r="F893" s="548" t="n"/>
      <c r="G893" s="549" t="n"/>
      <c r="H893" s="549" t="n"/>
      <c r="I893" s="550" t="n"/>
      <c r="J893" s="549" t="n"/>
      <c r="K893" s="549" t="n"/>
      <c r="L893" s="549" t="n"/>
      <c r="M893" s="549" t="n"/>
      <c r="N893" s="549" t="n"/>
      <c r="O893" s="549" t="n"/>
      <c r="P893" s="549" t="n"/>
      <c r="Q893" s="549" t="n"/>
      <c r="R893" s="549" t="n"/>
      <c r="S893" s="549" t="n"/>
      <c r="T893" s="551" t="n"/>
      <c r="U893" s="1775" t="n"/>
      <c r="V893" s="1776" t="n"/>
      <c r="W893" s="1776" t="n"/>
      <c r="X893" s="1776" t="n"/>
      <c r="Y893" s="1776" t="n"/>
      <c r="Z893" s="1776" t="n"/>
      <c r="AA893" s="1776" t="n"/>
      <c r="AB893" s="1776" t="n"/>
      <c r="AC893" s="1776" t="n"/>
      <c r="AD893" s="1776" t="n"/>
      <c r="AE893" s="1776" t="n"/>
      <c r="AF893" s="1776" t="n"/>
      <c r="AG893" s="1776" t="n"/>
      <c r="AH893" s="1776" t="n"/>
      <c r="AI893" s="1776" t="n"/>
      <c r="AJ893" s="1776" t="n"/>
      <c r="AK893" s="1776" t="n"/>
      <c r="AL893" s="1776" t="n"/>
      <c r="AM893" s="1776" t="n"/>
      <c r="AN893" s="1776" t="n"/>
      <c r="AO893" s="1777" t="n"/>
      <c r="AP893" s="1778" t="n"/>
      <c r="AQ893" s="1776" t="n"/>
      <c r="AR893" s="1776" t="n"/>
      <c r="AS893" s="1779" t="n"/>
      <c r="AT893" s="557" t="n"/>
    </row>
    <row r="894" ht="12.75" customHeight="1" s="667">
      <c r="B894" s="509" t="n"/>
      <c r="C894" s="510" t="n"/>
      <c r="D894" s="511" t="n"/>
      <c r="E894" s="511" t="n"/>
      <c r="F894" s="538" t="n"/>
      <c r="G894" s="539" t="n"/>
      <c r="H894" s="539" t="n"/>
      <c r="I894" s="540" t="n"/>
      <c r="J894" s="539" t="n"/>
      <c r="K894" s="539" t="n"/>
      <c r="L894" s="539" t="n"/>
      <c r="M894" s="539" t="n"/>
      <c r="N894" s="539" t="n"/>
      <c r="O894" s="539" t="n"/>
      <c r="P894" s="539" t="n"/>
      <c r="Q894" s="539" t="n"/>
      <c r="R894" s="539" t="n"/>
      <c r="S894" s="539" t="n"/>
      <c r="T894" s="541" t="n"/>
      <c r="U894" s="1770" t="n"/>
      <c r="V894" s="1771" t="n"/>
      <c r="W894" s="1771" t="n"/>
      <c r="X894" s="1771" t="n"/>
      <c r="Y894" s="1771" t="n"/>
      <c r="Z894" s="1771" t="n"/>
      <c r="AA894" s="1771" t="n"/>
      <c r="AB894" s="1771" t="n"/>
      <c r="AC894" s="1771" t="n"/>
      <c r="AD894" s="1771" t="n"/>
      <c r="AE894" s="1771" t="n"/>
      <c r="AF894" s="1771" t="n"/>
      <c r="AG894" s="1771" t="n"/>
      <c r="AH894" s="1771" t="n"/>
      <c r="AI894" s="1771" t="n"/>
      <c r="AJ894" s="1771" t="n"/>
      <c r="AK894" s="1771" t="n"/>
      <c r="AL894" s="1771" t="n"/>
      <c r="AM894" s="1771" t="n"/>
      <c r="AN894" s="1771" t="n"/>
      <c r="AO894" s="1772" t="n"/>
      <c r="AP894" s="1773" t="n"/>
      <c r="AQ894" s="1771" t="n"/>
      <c r="AR894" s="1771" t="n"/>
      <c r="AS894" s="1774" t="n"/>
      <c r="AT894" s="547" t="n"/>
    </row>
    <row r="895" ht="12.75" customHeight="1" s="667">
      <c r="B895" s="509" t="n"/>
      <c r="C895" s="510" t="n"/>
      <c r="D895" s="511" t="n"/>
      <c r="E895" s="511" t="n"/>
      <c r="F895" s="538" t="n"/>
      <c r="G895" s="539" t="n"/>
      <c r="H895" s="539" t="n"/>
      <c r="I895" s="540" t="n"/>
      <c r="J895" s="539" t="n"/>
      <c r="K895" s="539" t="n"/>
      <c r="L895" s="539" t="n"/>
      <c r="M895" s="539" t="n"/>
      <c r="N895" s="539" t="n"/>
      <c r="O895" s="539" t="n"/>
      <c r="P895" s="539" t="n"/>
      <c r="Q895" s="539" t="n"/>
      <c r="R895" s="539" t="n"/>
      <c r="S895" s="539" t="n"/>
      <c r="T895" s="541" t="n"/>
      <c r="U895" s="1770" t="n"/>
      <c r="V895" s="1771" t="n"/>
      <c r="W895" s="1771" t="n"/>
      <c r="X895" s="1771" t="n"/>
      <c r="Y895" s="1771" t="n"/>
      <c r="Z895" s="1771" t="n"/>
      <c r="AA895" s="1771" t="n"/>
      <c r="AB895" s="1771" t="n"/>
      <c r="AC895" s="1771" t="n"/>
      <c r="AD895" s="1771" t="n"/>
      <c r="AE895" s="1771" t="n"/>
      <c r="AF895" s="1771" t="n"/>
      <c r="AG895" s="1771" t="n"/>
      <c r="AH895" s="1771" t="n"/>
      <c r="AI895" s="1771" t="n"/>
      <c r="AJ895" s="1771" t="n"/>
      <c r="AK895" s="1771" t="n"/>
      <c r="AL895" s="1771" t="n"/>
      <c r="AM895" s="1771" t="n"/>
      <c r="AN895" s="1771" t="n"/>
      <c r="AO895" s="1772" t="n"/>
      <c r="AP895" s="1773" t="n"/>
      <c r="AQ895" s="1771" t="n"/>
      <c r="AR895" s="1771" t="n"/>
      <c r="AS895" s="1774" t="n"/>
      <c r="AT895" s="547" t="n"/>
    </row>
    <row r="896" ht="12.75" customHeight="1" s="667">
      <c r="B896" s="509" t="n"/>
      <c r="C896" s="510" t="n"/>
      <c r="D896" s="511" t="n"/>
      <c r="E896" s="511" t="n"/>
      <c r="F896" s="538" t="n"/>
      <c r="G896" s="539" t="n"/>
      <c r="H896" s="539" t="n"/>
      <c r="I896" s="540" t="n"/>
      <c r="J896" s="539" t="n"/>
      <c r="K896" s="539" t="n"/>
      <c r="L896" s="539" t="n"/>
      <c r="M896" s="539" t="n"/>
      <c r="N896" s="539" t="n"/>
      <c r="O896" s="539" t="n"/>
      <c r="P896" s="539" t="n"/>
      <c r="Q896" s="539" t="n"/>
      <c r="R896" s="539" t="n"/>
      <c r="S896" s="539" t="n"/>
      <c r="T896" s="541" t="n"/>
      <c r="U896" s="1770" t="n"/>
      <c r="V896" s="1771" t="n"/>
      <c r="W896" s="1771" t="n"/>
      <c r="X896" s="1771" t="n"/>
      <c r="Y896" s="1771" t="n"/>
      <c r="Z896" s="1771" t="n"/>
      <c r="AA896" s="1771" t="n"/>
      <c r="AB896" s="1771" t="n"/>
      <c r="AC896" s="1771" t="n"/>
      <c r="AD896" s="1771" t="n"/>
      <c r="AE896" s="1771" t="n"/>
      <c r="AF896" s="1771" t="n"/>
      <c r="AG896" s="1771" t="n"/>
      <c r="AH896" s="1771" t="n"/>
      <c r="AI896" s="1771" t="n"/>
      <c r="AJ896" s="1771" t="n"/>
      <c r="AK896" s="1771" t="n"/>
      <c r="AL896" s="1771" t="n"/>
      <c r="AM896" s="1771" t="n"/>
      <c r="AN896" s="1771" t="n"/>
      <c r="AO896" s="1772" t="n"/>
      <c r="AP896" s="1773" t="n"/>
      <c r="AQ896" s="1771" t="n"/>
      <c r="AR896" s="1771" t="n"/>
      <c r="AS896" s="1774" t="n"/>
      <c r="AT896" s="547" t="n"/>
    </row>
    <row r="897" ht="12.75" customHeight="1" s="667">
      <c r="B897" s="509" t="n"/>
      <c r="C897" s="510" t="n"/>
      <c r="D897" s="511" t="n"/>
      <c r="E897" s="511" t="n"/>
      <c r="F897" s="538" t="n"/>
      <c r="G897" s="539" t="n"/>
      <c r="H897" s="539" t="n"/>
      <c r="I897" s="540" t="n"/>
      <c r="J897" s="539" t="n"/>
      <c r="K897" s="539" t="n"/>
      <c r="L897" s="539" t="n"/>
      <c r="M897" s="539" t="n"/>
      <c r="N897" s="539" t="n"/>
      <c r="O897" s="539" t="n"/>
      <c r="P897" s="539" t="n"/>
      <c r="Q897" s="539" t="n"/>
      <c r="R897" s="539" t="n"/>
      <c r="S897" s="539" t="n"/>
      <c r="T897" s="541" t="n"/>
      <c r="U897" s="1770" t="n"/>
      <c r="V897" s="1771" t="n"/>
      <c r="W897" s="1771" t="n"/>
      <c r="X897" s="1771" t="n"/>
      <c r="Y897" s="1771" t="n"/>
      <c r="Z897" s="1771" t="n"/>
      <c r="AA897" s="1771" t="n"/>
      <c r="AB897" s="1771" t="n"/>
      <c r="AC897" s="1771" t="n"/>
      <c r="AD897" s="1771" t="n"/>
      <c r="AE897" s="1771" t="n"/>
      <c r="AF897" s="1771" t="n"/>
      <c r="AG897" s="1771" t="n"/>
      <c r="AH897" s="1771" t="n"/>
      <c r="AI897" s="1771" t="n"/>
      <c r="AJ897" s="1771" t="n"/>
      <c r="AK897" s="1771" t="n"/>
      <c r="AL897" s="1771" t="n"/>
      <c r="AM897" s="1771" t="n"/>
      <c r="AN897" s="1771" t="n"/>
      <c r="AO897" s="1772" t="n"/>
      <c r="AP897" s="1773" t="n"/>
      <c r="AQ897" s="1771" t="n"/>
      <c r="AR897" s="1771" t="n"/>
      <c r="AS897" s="1774" t="n"/>
      <c r="AT897" s="547" t="n"/>
    </row>
    <row r="898" ht="12.75" customHeight="1" s="667">
      <c r="B898" s="518" t="n"/>
      <c r="C898" s="701" t="n"/>
      <c r="D898" s="519" t="n"/>
      <c r="E898" s="519" t="n"/>
      <c r="F898" s="548" t="n"/>
      <c r="G898" s="549" t="n"/>
      <c r="H898" s="549" t="n"/>
      <c r="I898" s="550" t="n"/>
      <c r="J898" s="549" t="n"/>
      <c r="K898" s="549" t="n"/>
      <c r="L898" s="549" t="n"/>
      <c r="M898" s="549" t="n"/>
      <c r="N898" s="549" t="n"/>
      <c r="O898" s="549" t="n"/>
      <c r="P898" s="549" t="n"/>
      <c r="Q898" s="549" t="n"/>
      <c r="R898" s="549" t="n"/>
      <c r="S898" s="549" t="n"/>
      <c r="T898" s="551" t="n"/>
      <c r="U898" s="1775" t="n"/>
      <c r="V898" s="1776" t="n"/>
      <c r="W898" s="1776" t="n"/>
      <c r="X898" s="1776" t="n"/>
      <c r="Y898" s="1776" t="n"/>
      <c r="Z898" s="1776" t="n"/>
      <c r="AA898" s="1776" t="n"/>
      <c r="AB898" s="1776" t="n"/>
      <c r="AC898" s="1776" t="n"/>
      <c r="AD898" s="1776" t="n"/>
      <c r="AE898" s="1776" t="n"/>
      <c r="AF898" s="1776" t="n"/>
      <c r="AG898" s="1776" t="n"/>
      <c r="AH898" s="1776" t="n"/>
      <c r="AI898" s="1776" t="n"/>
      <c r="AJ898" s="1776" t="n"/>
      <c r="AK898" s="1776" t="n"/>
      <c r="AL898" s="1776" t="n"/>
      <c r="AM898" s="1776" t="n"/>
      <c r="AN898" s="1776" t="n"/>
      <c r="AO898" s="1777" t="n"/>
      <c r="AP898" s="1778" t="n"/>
      <c r="AQ898" s="1776" t="n"/>
      <c r="AR898" s="1776" t="n"/>
      <c r="AS898" s="1779" t="n"/>
      <c r="AT898" s="557" t="n"/>
    </row>
    <row r="899" ht="12.75" customHeight="1" s="667">
      <c r="B899" s="509" t="n"/>
      <c r="C899" s="510" t="n"/>
      <c r="D899" s="511" t="n"/>
      <c r="E899" s="511" t="n"/>
      <c r="F899" s="538" t="n"/>
      <c r="G899" s="539" t="n"/>
      <c r="H899" s="539" t="n"/>
      <c r="I899" s="540" t="n"/>
      <c r="J899" s="539" t="n"/>
      <c r="K899" s="539" t="n"/>
      <c r="L899" s="539" t="n"/>
      <c r="M899" s="539" t="n"/>
      <c r="N899" s="539" t="n"/>
      <c r="O899" s="539" t="n"/>
      <c r="P899" s="539" t="n"/>
      <c r="Q899" s="539" t="n"/>
      <c r="R899" s="539" t="n"/>
      <c r="S899" s="539" t="n"/>
      <c r="T899" s="541" t="n"/>
      <c r="U899" s="1770" t="n"/>
      <c r="V899" s="1771" t="n"/>
      <c r="W899" s="1771" t="n"/>
      <c r="X899" s="1771" t="n"/>
      <c r="Y899" s="1771" t="n"/>
      <c r="Z899" s="1771" t="n"/>
      <c r="AA899" s="1771" t="n"/>
      <c r="AB899" s="1771" t="n"/>
      <c r="AC899" s="1771" t="n"/>
      <c r="AD899" s="1771" t="n"/>
      <c r="AE899" s="1771" t="n"/>
      <c r="AF899" s="1771" t="n"/>
      <c r="AG899" s="1771" t="n"/>
      <c r="AH899" s="1771" t="n"/>
      <c r="AI899" s="1771" t="n"/>
      <c r="AJ899" s="1771" t="n"/>
      <c r="AK899" s="1771" t="n"/>
      <c r="AL899" s="1771" t="n"/>
      <c r="AM899" s="1771" t="n"/>
      <c r="AN899" s="1771" t="n"/>
      <c r="AO899" s="1772" t="n"/>
      <c r="AP899" s="1773" t="n"/>
      <c r="AQ899" s="1771" t="n"/>
      <c r="AR899" s="1771" t="n"/>
      <c r="AS899" s="1774" t="n"/>
      <c r="AT899" s="547" t="n"/>
    </row>
    <row r="900" ht="12.75" customHeight="1" s="667">
      <c r="B900" s="509" t="n"/>
      <c r="C900" s="510" t="n"/>
      <c r="D900" s="511" t="n"/>
      <c r="E900" s="511" t="n"/>
      <c r="F900" s="538" t="n"/>
      <c r="G900" s="539" t="n"/>
      <c r="H900" s="539" t="n"/>
      <c r="I900" s="540" t="n"/>
      <c r="J900" s="539" t="n"/>
      <c r="K900" s="539" t="n"/>
      <c r="L900" s="539" t="n"/>
      <c r="M900" s="539" t="n"/>
      <c r="N900" s="539" t="n"/>
      <c r="O900" s="539" t="n"/>
      <c r="P900" s="539" t="n"/>
      <c r="Q900" s="539" t="n"/>
      <c r="R900" s="539" t="n"/>
      <c r="S900" s="539" t="n"/>
      <c r="T900" s="541" t="n"/>
      <c r="U900" s="1770" t="n"/>
      <c r="V900" s="1771" t="n"/>
      <c r="W900" s="1771" t="n"/>
      <c r="X900" s="1771" t="n"/>
      <c r="Y900" s="1771" t="n"/>
      <c r="Z900" s="1771" t="n"/>
      <c r="AA900" s="1771" t="n"/>
      <c r="AB900" s="1771" t="n"/>
      <c r="AC900" s="1771" t="n"/>
      <c r="AD900" s="1771" t="n"/>
      <c r="AE900" s="1771" t="n"/>
      <c r="AF900" s="1771" t="n"/>
      <c r="AG900" s="1771" t="n"/>
      <c r="AH900" s="1771" t="n"/>
      <c r="AI900" s="1771" t="n"/>
      <c r="AJ900" s="1771" t="n"/>
      <c r="AK900" s="1771" t="n"/>
      <c r="AL900" s="1771" t="n"/>
      <c r="AM900" s="1771" t="n"/>
      <c r="AN900" s="1771" t="n"/>
      <c r="AO900" s="1772" t="n"/>
      <c r="AP900" s="1773" t="n"/>
      <c r="AQ900" s="1771" t="n"/>
      <c r="AR900" s="1771" t="n"/>
      <c r="AS900" s="1774" t="n"/>
      <c r="AT900" s="547" t="n"/>
    </row>
    <row r="901" ht="12.75" customHeight="1" s="667">
      <c r="B901" s="509" t="n"/>
      <c r="C901" s="510" t="n"/>
      <c r="D901" s="511" t="n"/>
      <c r="E901" s="511" t="n"/>
      <c r="F901" s="538" t="n"/>
      <c r="G901" s="539" t="n"/>
      <c r="H901" s="539" t="n"/>
      <c r="I901" s="540" t="n"/>
      <c r="J901" s="539" t="n"/>
      <c r="K901" s="539" t="n"/>
      <c r="L901" s="539" t="n"/>
      <c r="M901" s="539" t="n"/>
      <c r="N901" s="539" t="n"/>
      <c r="O901" s="539" t="n"/>
      <c r="P901" s="539" t="n"/>
      <c r="Q901" s="539" t="n"/>
      <c r="R901" s="539" t="n"/>
      <c r="S901" s="539" t="n"/>
      <c r="T901" s="541" t="n"/>
      <c r="U901" s="1770" t="n"/>
      <c r="V901" s="1771" t="n"/>
      <c r="W901" s="1771" t="n"/>
      <c r="X901" s="1771" t="n"/>
      <c r="Y901" s="1771" t="n"/>
      <c r="Z901" s="1771" t="n"/>
      <c r="AA901" s="1771" t="n"/>
      <c r="AB901" s="1771" t="n"/>
      <c r="AC901" s="1771" t="n"/>
      <c r="AD901" s="1771" t="n"/>
      <c r="AE901" s="1771" t="n"/>
      <c r="AF901" s="1771" t="n"/>
      <c r="AG901" s="1771" t="n"/>
      <c r="AH901" s="1771" t="n"/>
      <c r="AI901" s="1771" t="n"/>
      <c r="AJ901" s="1771" t="n"/>
      <c r="AK901" s="1771" t="n"/>
      <c r="AL901" s="1771" t="n"/>
      <c r="AM901" s="1771" t="n"/>
      <c r="AN901" s="1771" t="n"/>
      <c r="AO901" s="1772" t="n"/>
      <c r="AP901" s="1773" t="n"/>
      <c r="AQ901" s="1771" t="n"/>
      <c r="AR901" s="1771" t="n"/>
      <c r="AS901" s="1774" t="n"/>
      <c r="AT901" s="547" t="n"/>
    </row>
    <row r="902" ht="12.75" customHeight="1" s="667">
      <c r="B902" s="518" t="n"/>
      <c r="C902" s="701" t="n"/>
      <c r="D902" s="519" t="n"/>
      <c r="E902" s="519" t="n"/>
      <c r="F902" s="548" t="n"/>
      <c r="G902" s="549" t="n"/>
      <c r="H902" s="549" t="n"/>
      <c r="I902" s="550" t="n"/>
      <c r="J902" s="549" t="n"/>
      <c r="K902" s="549" t="n"/>
      <c r="L902" s="549" t="n"/>
      <c r="M902" s="549" t="n"/>
      <c r="N902" s="549" t="n"/>
      <c r="O902" s="549" t="n"/>
      <c r="P902" s="549" t="n"/>
      <c r="Q902" s="549" t="n"/>
      <c r="R902" s="549" t="n"/>
      <c r="S902" s="549" t="n"/>
      <c r="T902" s="551" t="n"/>
      <c r="U902" s="1775" t="n"/>
      <c r="V902" s="1776" t="n"/>
      <c r="W902" s="1776" t="n"/>
      <c r="X902" s="1776" t="n"/>
      <c r="Y902" s="1776" t="n"/>
      <c r="Z902" s="1776" t="n"/>
      <c r="AA902" s="1776" t="n"/>
      <c r="AB902" s="1776" t="n"/>
      <c r="AC902" s="1776" t="n"/>
      <c r="AD902" s="1776" t="n"/>
      <c r="AE902" s="1776" t="n"/>
      <c r="AF902" s="1776" t="n"/>
      <c r="AG902" s="1776" t="n"/>
      <c r="AH902" s="1776" t="n"/>
      <c r="AI902" s="1776" t="n"/>
      <c r="AJ902" s="1776" t="n"/>
      <c r="AK902" s="1776" t="n"/>
      <c r="AL902" s="1776" t="n"/>
      <c r="AM902" s="1776" t="n"/>
      <c r="AN902" s="1776" t="n"/>
      <c r="AO902" s="1777" t="n"/>
      <c r="AP902" s="1778" t="n"/>
      <c r="AQ902" s="1776" t="n"/>
      <c r="AR902" s="1776" t="n"/>
      <c r="AS902" s="1779" t="n"/>
      <c r="AT902" s="557" t="n"/>
    </row>
    <row r="903" ht="12.75" customHeight="1" s="667">
      <c r="B903" s="509" t="n"/>
      <c r="C903" s="510" t="n"/>
      <c r="D903" s="511" t="n"/>
      <c r="E903" s="511" t="n"/>
      <c r="F903" s="538" t="n"/>
      <c r="G903" s="539" t="n"/>
      <c r="H903" s="539" t="n"/>
      <c r="I903" s="540" t="n"/>
      <c r="J903" s="539" t="n"/>
      <c r="K903" s="539" t="n"/>
      <c r="L903" s="539" t="n"/>
      <c r="M903" s="539" t="n"/>
      <c r="N903" s="539" t="n"/>
      <c r="O903" s="539" t="n"/>
      <c r="P903" s="539" t="n"/>
      <c r="Q903" s="539" t="n"/>
      <c r="R903" s="539" t="n"/>
      <c r="S903" s="539" t="n"/>
      <c r="T903" s="541" t="n"/>
      <c r="U903" s="1770" t="n"/>
      <c r="V903" s="1771" t="n"/>
      <c r="W903" s="1771" t="n"/>
      <c r="X903" s="1771" t="n"/>
      <c r="Y903" s="1771" t="n"/>
      <c r="Z903" s="1771" t="n"/>
      <c r="AA903" s="1771" t="n"/>
      <c r="AB903" s="1771" t="n"/>
      <c r="AC903" s="1771" t="n"/>
      <c r="AD903" s="1771" t="n"/>
      <c r="AE903" s="1771" t="n"/>
      <c r="AF903" s="1771" t="n"/>
      <c r="AG903" s="1771" t="n"/>
      <c r="AH903" s="1771" t="n"/>
      <c r="AI903" s="1771" t="n"/>
      <c r="AJ903" s="1771" t="n"/>
      <c r="AK903" s="1771" t="n"/>
      <c r="AL903" s="1771" t="n"/>
      <c r="AM903" s="1771" t="n"/>
      <c r="AN903" s="1771" t="n"/>
      <c r="AO903" s="1772" t="n"/>
      <c r="AP903" s="1773" t="n"/>
      <c r="AQ903" s="1771" t="n"/>
      <c r="AR903" s="1771" t="n"/>
      <c r="AS903" s="1774" t="n"/>
      <c r="AT903" s="547" t="n"/>
    </row>
    <row r="904" ht="12.75" customHeight="1" s="667">
      <c r="B904" s="509" t="n"/>
      <c r="C904" s="510" t="n"/>
      <c r="D904" s="511" t="n"/>
      <c r="E904" s="511" t="n"/>
      <c r="F904" s="538" t="n"/>
      <c r="G904" s="539" t="n"/>
      <c r="H904" s="539" t="n"/>
      <c r="I904" s="540" t="n"/>
      <c r="J904" s="539" t="n"/>
      <c r="K904" s="539" t="n"/>
      <c r="L904" s="539" t="n"/>
      <c r="M904" s="539" t="n"/>
      <c r="N904" s="539" t="n"/>
      <c r="O904" s="539" t="n"/>
      <c r="P904" s="539" t="n"/>
      <c r="Q904" s="539" t="n"/>
      <c r="R904" s="539" t="n"/>
      <c r="S904" s="539" t="n"/>
      <c r="T904" s="541" t="n"/>
      <c r="U904" s="1770" t="n"/>
      <c r="V904" s="1771" t="n"/>
      <c r="W904" s="1771" t="n"/>
      <c r="X904" s="1771" t="n"/>
      <c r="Y904" s="1771" t="n"/>
      <c r="Z904" s="1771" t="n"/>
      <c r="AA904" s="1771" t="n"/>
      <c r="AB904" s="1771" t="n"/>
      <c r="AC904" s="1771" t="n"/>
      <c r="AD904" s="1771" t="n"/>
      <c r="AE904" s="1771" t="n"/>
      <c r="AF904" s="1771" t="n"/>
      <c r="AG904" s="1771" t="n"/>
      <c r="AH904" s="1771" t="n"/>
      <c r="AI904" s="1771" t="n"/>
      <c r="AJ904" s="1771" t="n"/>
      <c r="AK904" s="1771" t="n"/>
      <c r="AL904" s="1771" t="n"/>
      <c r="AM904" s="1771" t="n"/>
      <c r="AN904" s="1771" t="n"/>
      <c r="AO904" s="1772" t="n"/>
      <c r="AP904" s="1773" t="n"/>
      <c r="AQ904" s="1771" t="n"/>
      <c r="AR904" s="1771" t="n"/>
      <c r="AS904" s="1774" t="n"/>
      <c r="AT904" s="547" t="n"/>
    </row>
    <row r="905" ht="12.75" customHeight="1" s="667">
      <c r="B905" s="509" t="n"/>
      <c r="C905" s="510" t="n"/>
      <c r="D905" s="511" t="n"/>
      <c r="E905" s="511" t="n"/>
      <c r="F905" s="538" t="n"/>
      <c r="G905" s="539" t="n"/>
      <c r="H905" s="539" t="n"/>
      <c r="I905" s="540" t="n"/>
      <c r="J905" s="539" t="n"/>
      <c r="K905" s="539" t="n"/>
      <c r="L905" s="539" t="n"/>
      <c r="M905" s="539" t="n"/>
      <c r="N905" s="539" t="n"/>
      <c r="O905" s="539" t="n"/>
      <c r="P905" s="539" t="n"/>
      <c r="Q905" s="539" t="n"/>
      <c r="R905" s="539" t="n"/>
      <c r="S905" s="539" t="n"/>
      <c r="T905" s="541" t="n"/>
      <c r="U905" s="1770" t="n"/>
      <c r="V905" s="1771" t="n"/>
      <c r="W905" s="1771" t="n"/>
      <c r="X905" s="1771" t="n"/>
      <c r="Y905" s="1771" t="n"/>
      <c r="Z905" s="1771" t="n"/>
      <c r="AA905" s="1771" t="n"/>
      <c r="AB905" s="1771" t="n"/>
      <c r="AC905" s="1771" t="n"/>
      <c r="AD905" s="1771" t="n"/>
      <c r="AE905" s="1771" t="n"/>
      <c r="AF905" s="1771" t="n"/>
      <c r="AG905" s="1771" t="n"/>
      <c r="AH905" s="1771" t="n"/>
      <c r="AI905" s="1771" t="n"/>
      <c r="AJ905" s="1771" t="n"/>
      <c r="AK905" s="1771" t="n"/>
      <c r="AL905" s="1771" t="n"/>
      <c r="AM905" s="1771" t="n"/>
      <c r="AN905" s="1771" t="n"/>
      <c r="AO905" s="1772" t="n"/>
      <c r="AP905" s="1773" t="n"/>
      <c r="AQ905" s="1771" t="n"/>
      <c r="AR905" s="1771" t="n"/>
      <c r="AS905" s="1774" t="n"/>
      <c r="AT905" s="547" t="n"/>
    </row>
    <row r="906" ht="12.75" customHeight="1" s="667">
      <c r="B906" s="509" t="n"/>
      <c r="C906" s="510" t="n"/>
      <c r="D906" s="511" t="n"/>
      <c r="E906" s="511" t="n"/>
      <c r="F906" s="538" t="n"/>
      <c r="G906" s="539" t="n"/>
      <c r="H906" s="539" t="n"/>
      <c r="I906" s="540" t="n"/>
      <c r="J906" s="539" t="n"/>
      <c r="K906" s="539" t="n"/>
      <c r="L906" s="539" t="n"/>
      <c r="M906" s="539" t="n"/>
      <c r="N906" s="539" t="n"/>
      <c r="O906" s="539" t="n"/>
      <c r="P906" s="539" t="n"/>
      <c r="Q906" s="539" t="n"/>
      <c r="R906" s="539" t="n"/>
      <c r="S906" s="539" t="n"/>
      <c r="T906" s="541" t="n"/>
      <c r="U906" s="1770" t="n"/>
      <c r="V906" s="1771" t="n"/>
      <c r="W906" s="1771" t="n"/>
      <c r="X906" s="1771" t="n"/>
      <c r="Y906" s="1771" t="n"/>
      <c r="Z906" s="1771" t="n"/>
      <c r="AA906" s="1771" t="n"/>
      <c r="AB906" s="1771" t="n"/>
      <c r="AC906" s="1771" t="n"/>
      <c r="AD906" s="1771" t="n"/>
      <c r="AE906" s="1771" t="n"/>
      <c r="AF906" s="1771" t="n"/>
      <c r="AG906" s="1771" t="n"/>
      <c r="AH906" s="1771" t="n"/>
      <c r="AI906" s="1771" t="n"/>
      <c r="AJ906" s="1771" t="n"/>
      <c r="AK906" s="1771" t="n"/>
      <c r="AL906" s="1771" t="n"/>
      <c r="AM906" s="1771" t="n"/>
      <c r="AN906" s="1771" t="n"/>
      <c r="AO906" s="1772" t="n"/>
      <c r="AP906" s="1773" t="n"/>
      <c r="AQ906" s="1771" t="n"/>
      <c r="AR906" s="1771" t="n"/>
      <c r="AS906" s="1774" t="n"/>
      <c r="AT906" s="547" t="n"/>
    </row>
    <row r="907" ht="12.75" customHeight="1" s="667">
      <c r="B907" s="518" t="n"/>
      <c r="C907" s="701" t="n"/>
      <c r="D907" s="519" t="n"/>
      <c r="E907" s="519" t="n"/>
      <c r="F907" s="548" t="n"/>
      <c r="G907" s="549" t="n"/>
      <c r="H907" s="549" t="n"/>
      <c r="I907" s="550" t="n"/>
      <c r="J907" s="549" t="n"/>
      <c r="K907" s="549" t="n"/>
      <c r="L907" s="549" t="n"/>
      <c r="M907" s="549" t="n"/>
      <c r="N907" s="549" t="n"/>
      <c r="O907" s="549" t="n"/>
      <c r="P907" s="549" t="n"/>
      <c r="Q907" s="549" t="n"/>
      <c r="R907" s="549" t="n"/>
      <c r="S907" s="549" t="n"/>
      <c r="T907" s="551" t="n"/>
      <c r="U907" s="1775" t="n"/>
      <c r="V907" s="1776" t="n"/>
      <c r="W907" s="1776" t="n"/>
      <c r="X907" s="1776" t="n"/>
      <c r="Y907" s="1776" t="n"/>
      <c r="Z907" s="1776" t="n"/>
      <c r="AA907" s="1776" t="n"/>
      <c r="AB907" s="1776" t="n"/>
      <c r="AC907" s="1776" t="n"/>
      <c r="AD907" s="1776" t="n"/>
      <c r="AE907" s="1776" t="n"/>
      <c r="AF907" s="1776" t="n"/>
      <c r="AG907" s="1776" t="n"/>
      <c r="AH907" s="1776" t="n"/>
      <c r="AI907" s="1776" t="n"/>
      <c r="AJ907" s="1776" t="n"/>
      <c r="AK907" s="1776" t="n"/>
      <c r="AL907" s="1776" t="n"/>
      <c r="AM907" s="1776" t="n"/>
      <c r="AN907" s="1776" t="n"/>
      <c r="AO907" s="1777" t="n"/>
      <c r="AP907" s="1778" t="n"/>
      <c r="AQ907" s="1776" t="n"/>
      <c r="AR907" s="1776" t="n"/>
      <c r="AS907" s="1779" t="n"/>
      <c r="AT907" s="557" t="n"/>
    </row>
    <row r="908" ht="12.75" customHeight="1" s="667">
      <c r="B908" s="509" t="n"/>
      <c r="C908" s="510" t="n"/>
      <c r="D908" s="511" t="n"/>
      <c r="E908" s="511" t="n"/>
      <c r="F908" s="538" t="n"/>
      <c r="G908" s="539" t="n"/>
      <c r="H908" s="539" t="n"/>
      <c r="I908" s="540" t="n"/>
      <c r="J908" s="539" t="n"/>
      <c r="K908" s="539" t="n"/>
      <c r="L908" s="539" t="n"/>
      <c r="M908" s="539" t="n"/>
      <c r="N908" s="539" t="n"/>
      <c r="O908" s="539" t="n"/>
      <c r="P908" s="539" t="n"/>
      <c r="Q908" s="539" t="n"/>
      <c r="R908" s="539" t="n"/>
      <c r="S908" s="539" t="n"/>
      <c r="T908" s="541" t="n"/>
      <c r="U908" s="1770" t="n"/>
      <c r="V908" s="1771" t="n"/>
      <c r="W908" s="1771" t="n"/>
      <c r="X908" s="1771" t="n"/>
      <c r="Y908" s="1771" t="n"/>
      <c r="Z908" s="1771" t="n"/>
      <c r="AA908" s="1771" t="n"/>
      <c r="AB908" s="1771" t="n"/>
      <c r="AC908" s="1771" t="n"/>
      <c r="AD908" s="1771" t="n"/>
      <c r="AE908" s="1771" t="n"/>
      <c r="AF908" s="1771" t="n"/>
      <c r="AG908" s="1771" t="n"/>
      <c r="AH908" s="1771" t="n"/>
      <c r="AI908" s="1771" t="n"/>
      <c r="AJ908" s="1771" t="n"/>
      <c r="AK908" s="1771" t="n"/>
      <c r="AL908" s="1771" t="n"/>
      <c r="AM908" s="1771" t="n"/>
      <c r="AN908" s="1771" t="n"/>
      <c r="AO908" s="1772" t="n"/>
      <c r="AP908" s="1773" t="n"/>
      <c r="AQ908" s="1771" t="n"/>
      <c r="AR908" s="1771" t="n"/>
      <c r="AS908" s="1774" t="n"/>
      <c r="AT908" s="547" t="n"/>
    </row>
    <row r="909" ht="12.75" customHeight="1" s="667">
      <c r="B909" s="509" t="n"/>
      <c r="C909" s="510" t="n"/>
      <c r="D909" s="511" t="n"/>
      <c r="E909" s="511" t="n"/>
      <c r="F909" s="538" t="n"/>
      <c r="G909" s="539" t="n"/>
      <c r="H909" s="539" t="n"/>
      <c r="I909" s="540" t="n"/>
      <c r="J909" s="539" t="n"/>
      <c r="K909" s="539" t="n"/>
      <c r="L909" s="539" t="n"/>
      <c r="M909" s="539" t="n"/>
      <c r="N909" s="539" t="n"/>
      <c r="O909" s="539" t="n"/>
      <c r="P909" s="539" t="n"/>
      <c r="Q909" s="539" t="n"/>
      <c r="R909" s="539" t="n"/>
      <c r="S909" s="539" t="n"/>
      <c r="T909" s="541" t="n"/>
      <c r="U909" s="1770" t="n"/>
      <c r="V909" s="1771" t="n"/>
      <c r="W909" s="1771" t="n"/>
      <c r="X909" s="1771" t="n"/>
      <c r="Y909" s="1771" t="n"/>
      <c r="Z909" s="1771" t="n"/>
      <c r="AA909" s="1771" t="n"/>
      <c r="AB909" s="1771" t="n"/>
      <c r="AC909" s="1771" t="n"/>
      <c r="AD909" s="1771" t="n"/>
      <c r="AE909" s="1771" t="n"/>
      <c r="AF909" s="1771" t="n"/>
      <c r="AG909" s="1771" t="n"/>
      <c r="AH909" s="1771" t="n"/>
      <c r="AI909" s="1771" t="n"/>
      <c r="AJ909" s="1771" t="n"/>
      <c r="AK909" s="1771" t="n"/>
      <c r="AL909" s="1771" t="n"/>
      <c r="AM909" s="1771" t="n"/>
      <c r="AN909" s="1771" t="n"/>
      <c r="AO909" s="1772" t="n"/>
      <c r="AP909" s="1773" t="n"/>
      <c r="AQ909" s="1771" t="n"/>
      <c r="AR909" s="1771" t="n"/>
      <c r="AS909" s="1774" t="n"/>
      <c r="AT909" s="547" t="n"/>
    </row>
    <row r="910" ht="12.75" customHeight="1" s="667">
      <c r="B910" s="509" t="n"/>
      <c r="C910" s="510" t="n"/>
      <c r="D910" s="511" t="n"/>
      <c r="E910" s="511" t="n"/>
      <c r="F910" s="538" t="n"/>
      <c r="G910" s="539" t="n"/>
      <c r="H910" s="539" t="n"/>
      <c r="I910" s="540" t="n"/>
      <c r="J910" s="539" t="n"/>
      <c r="K910" s="539" t="n"/>
      <c r="L910" s="539" t="n"/>
      <c r="M910" s="539" t="n"/>
      <c r="N910" s="539" t="n"/>
      <c r="O910" s="539" t="n"/>
      <c r="P910" s="539" t="n"/>
      <c r="Q910" s="539" t="n"/>
      <c r="R910" s="539" t="n"/>
      <c r="S910" s="539" t="n"/>
      <c r="T910" s="541" t="n"/>
      <c r="U910" s="1770" t="n"/>
      <c r="V910" s="1771" t="n"/>
      <c r="W910" s="1771" t="n"/>
      <c r="X910" s="1771" t="n"/>
      <c r="Y910" s="1771" t="n"/>
      <c r="Z910" s="1771" t="n"/>
      <c r="AA910" s="1771" t="n"/>
      <c r="AB910" s="1771" t="n"/>
      <c r="AC910" s="1771" t="n"/>
      <c r="AD910" s="1771" t="n"/>
      <c r="AE910" s="1771" t="n"/>
      <c r="AF910" s="1771" t="n"/>
      <c r="AG910" s="1771" t="n"/>
      <c r="AH910" s="1771" t="n"/>
      <c r="AI910" s="1771" t="n"/>
      <c r="AJ910" s="1771" t="n"/>
      <c r="AK910" s="1771" t="n"/>
      <c r="AL910" s="1771" t="n"/>
      <c r="AM910" s="1771" t="n"/>
      <c r="AN910" s="1771" t="n"/>
      <c r="AO910" s="1772" t="n"/>
      <c r="AP910" s="1773" t="n"/>
      <c r="AQ910" s="1771" t="n"/>
      <c r="AR910" s="1771" t="n"/>
      <c r="AS910" s="1774" t="n"/>
      <c r="AT910" s="547" t="n"/>
    </row>
    <row r="911" ht="12.75" customHeight="1" s="667">
      <c r="B911" s="509" t="n"/>
      <c r="C911" s="510" t="n"/>
      <c r="D911" s="511" t="n"/>
      <c r="E911" s="511" t="n"/>
      <c r="F911" s="538" t="n"/>
      <c r="G911" s="539" t="n"/>
      <c r="H911" s="539" t="n"/>
      <c r="I911" s="540" t="n"/>
      <c r="J911" s="539" t="n"/>
      <c r="K911" s="539" t="n"/>
      <c r="L911" s="539" t="n"/>
      <c r="M911" s="539" t="n"/>
      <c r="N911" s="539" t="n"/>
      <c r="O911" s="539" t="n"/>
      <c r="P911" s="539" t="n"/>
      <c r="Q911" s="539" t="n"/>
      <c r="R911" s="539" t="n"/>
      <c r="S911" s="539" t="n"/>
      <c r="T911" s="541" t="n"/>
      <c r="U911" s="1770" t="n"/>
      <c r="V911" s="1771" t="n"/>
      <c r="W911" s="1771" t="n"/>
      <c r="X911" s="1771" t="n"/>
      <c r="Y911" s="1771" t="n"/>
      <c r="Z911" s="1771" t="n"/>
      <c r="AA911" s="1771" t="n"/>
      <c r="AB911" s="1771" t="n"/>
      <c r="AC911" s="1771" t="n"/>
      <c r="AD911" s="1771" t="n"/>
      <c r="AE911" s="1771" t="n"/>
      <c r="AF911" s="1771" t="n"/>
      <c r="AG911" s="1771" t="n"/>
      <c r="AH911" s="1771" t="n"/>
      <c r="AI911" s="1771" t="n"/>
      <c r="AJ911" s="1771" t="n"/>
      <c r="AK911" s="1771" t="n"/>
      <c r="AL911" s="1771" t="n"/>
      <c r="AM911" s="1771" t="n"/>
      <c r="AN911" s="1771" t="n"/>
      <c r="AO911" s="1772" t="n"/>
      <c r="AP911" s="1773" t="n"/>
      <c r="AQ911" s="1771" t="n"/>
      <c r="AR911" s="1771" t="n"/>
      <c r="AS911" s="1774" t="n"/>
      <c r="AT911" s="547" t="n"/>
    </row>
    <row r="912" ht="12.75" customHeight="1" s="667">
      <c r="B912" s="518" t="n"/>
      <c r="C912" s="701" t="n"/>
      <c r="D912" s="519" t="n"/>
      <c r="E912" s="519" t="n"/>
      <c r="F912" s="548" t="n"/>
      <c r="G912" s="549" t="n"/>
      <c r="H912" s="549" t="n"/>
      <c r="I912" s="550" t="n"/>
      <c r="J912" s="549" t="n"/>
      <c r="K912" s="549" t="n"/>
      <c r="L912" s="549" t="n"/>
      <c r="M912" s="549" t="n"/>
      <c r="N912" s="549" t="n"/>
      <c r="O912" s="549" t="n"/>
      <c r="P912" s="549" t="n"/>
      <c r="Q912" s="549" t="n"/>
      <c r="R912" s="549" t="n"/>
      <c r="S912" s="549" t="n"/>
      <c r="T912" s="551" t="n"/>
      <c r="U912" s="1775" t="n"/>
      <c r="V912" s="1776" t="n"/>
      <c r="W912" s="1776" t="n"/>
      <c r="X912" s="1776" t="n"/>
      <c r="Y912" s="1776" t="n"/>
      <c r="Z912" s="1776" t="n"/>
      <c r="AA912" s="1776" t="n"/>
      <c r="AB912" s="1776" t="n"/>
      <c r="AC912" s="1776" t="n"/>
      <c r="AD912" s="1776" t="n"/>
      <c r="AE912" s="1776" t="n"/>
      <c r="AF912" s="1776" t="n"/>
      <c r="AG912" s="1776" t="n"/>
      <c r="AH912" s="1776" t="n"/>
      <c r="AI912" s="1776" t="n"/>
      <c r="AJ912" s="1776" t="n"/>
      <c r="AK912" s="1776" t="n"/>
      <c r="AL912" s="1776" t="n"/>
      <c r="AM912" s="1776" t="n"/>
      <c r="AN912" s="1776" t="n"/>
      <c r="AO912" s="1777" t="n"/>
      <c r="AP912" s="1778" t="n"/>
      <c r="AQ912" s="1776" t="n"/>
      <c r="AR912" s="1776" t="n"/>
      <c r="AS912" s="1779" t="n"/>
      <c r="AT912" s="557" t="n"/>
    </row>
    <row r="913" ht="12.75" customHeight="1" s="667">
      <c r="B913" s="509" t="n"/>
      <c r="C913" s="510" t="n"/>
      <c r="D913" s="511" t="n"/>
      <c r="E913" s="511" t="n"/>
      <c r="F913" s="538" t="n"/>
      <c r="G913" s="539" t="n"/>
      <c r="H913" s="539" t="n"/>
      <c r="I913" s="540" t="n"/>
      <c r="J913" s="539" t="n"/>
      <c r="K913" s="539" t="n"/>
      <c r="L913" s="539" t="n"/>
      <c r="M913" s="539" t="n"/>
      <c r="N913" s="539" t="n"/>
      <c r="O913" s="539" t="n"/>
      <c r="P913" s="539" t="n"/>
      <c r="Q913" s="539" t="n"/>
      <c r="R913" s="539" t="n"/>
      <c r="S913" s="539" t="n"/>
      <c r="T913" s="541" t="n"/>
      <c r="U913" s="1770" t="n"/>
      <c r="V913" s="1771" t="n"/>
      <c r="W913" s="1771" t="n"/>
      <c r="X913" s="1771" t="n"/>
      <c r="Y913" s="1771" t="n"/>
      <c r="Z913" s="1771" t="n"/>
      <c r="AA913" s="1771" t="n"/>
      <c r="AB913" s="1771" t="n"/>
      <c r="AC913" s="1771" t="n"/>
      <c r="AD913" s="1771" t="n"/>
      <c r="AE913" s="1771" t="n"/>
      <c r="AF913" s="1771" t="n"/>
      <c r="AG913" s="1771" t="n"/>
      <c r="AH913" s="1771" t="n"/>
      <c r="AI913" s="1771" t="n"/>
      <c r="AJ913" s="1771" t="n"/>
      <c r="AK913" s="1771" t="n"/>
      <c r="AL913" s="1771" t="n"/>
      <c r="AM913" s="1771" t="n"/>
      <c r="AN913" s="1771" t="n"/>
      <c r="AO913" s="1772" t="n"/>
      <c r="AP913" s="1773" t="n"/>
      <c r="AQ913" s="1771" t="n"/>
      <c r="AR913" s="1771" t="n"/>
      <c r="AS913" s="1774" t="n"/>
      <c r="AT913" s="547" t="n"/>
    </row>
    <row r="914" ht="12.75" customHeight="1" s="667">
      <c r="B914" s="509" t="n"/>
      <c r="C914" s="510" t="n"/>
      <c r="D914" s="511" t="n"/>
      <c r="E914" s="511" t="n"/>
      <c r="F914" s="538" t="n"/>
      <c r="G914" s="539" t="n"/>
      <c r="H914" s="539" t="n"/>
      <c r="I914" s="540" t="n"/>
      <c r="J914" s="539" t="n"/>
      <c r="K914" s="539" t="n"/>
      <c r="L914" s="539" t="n"/>
      <c r="M914" s="539" t="n"/>
      <c r="N914" s="539" t="n"/>
      <c r="O914" s="539" t="n"/>
      <c r="P914" s="539" t="n"/>
      <c r="Q914" s="539" t="n"/>
      <c r="R914" s="539" t="n"/>
      <c r="S914" s="539" t="n"/>
      <c r="T914" s="541" t="n"/>
      <c r="U914" s="1770" t="n"/>
      <c r="V914" s="1771" t="n"/>
      <c r="W914" s="1771" t="n"/>
      <c r="X914" s="1771" t="n"/>
      <c r="Y914" s="1771" t="n"/>
      <c r="Z914" s="1771" t="n"/>
      <c r="AA914" s="1771" t="n"/>
      <c r="AB914" s="1771" t="n"/>
      <c r="AC914" s="1771" t="n"/>
      <c r="AD914" s="1771" t="n"/>
      <c r="AE914" s="1771" t="n"/>
      <c r="AF914" s="1771" t="n"/>
      <c r="AG914" s="1771" t="n"/>
      <c r="AH914" s="1771" t="n"/>
      <c r="AI914" s="1771" t="n"/>
      <c r="AJ914" s="1771" t="n"/>
      <c r="AK914" s="1771" t="n"/>
      <c r="AL914" s="1771" t="n"/>
      <c r="AM914" s="1771" t="n"/>
      <c r="AN914" s="1771" t="n"/>
      <c r="AO914" s="1772" t="n"/>
      <c r="AP914" s="1773" t="n"/>
      <c r="AQ914" s="1771" t="n"/>
      <c r="AR914" s="1771" t="n"/>
      <c r="AS914" s="1774" t="n"/>
      <c r="AT914" s="547" t="n"/>
    </row>
    <row r="915" ht="12.75" customHeight="1" s="667">
      <c r="B915" s="509" t="n"/>
      <c r="C915" s="510" t="n"/>
      <c r="D915" s="511" t="n"/>
      <c r="E915" s="511" t="n"/>
      <c r="F915" s="538" t="n"/>
      <c r="G915" s="539" t="n"/>
      <c r="H915" s="539" t="n"/>
      <c r="I915" s="540" t="n"/>
      <c r="J915" s="539" t="n"/>
      <c r="K915" s="539" t="n"/>
      <c r="L915" s="539" t="n"/>
      <c r="M915" s="539" t="n"/>
      <c r="N915" s="539" t="n"/>
      <c r="O915" s="539" t="n"/>
      <c r="P915" s="539" t="n"/>
      <c r="Q915" s="539" t="n"/>
      <c r="R915" s="539" t="n"/>
      <c r="S915" s="539" t="n"/>
      <c r="T915" s="541" t="n"/>
      <c r="U915" s="1770" t="n"/>
      <c r="V915" s="1771" t="n"/>
      <c r="W915" s="1771" t="n"/>
      <c r="X915" s="1771" t="n"/>
      <c r="Y915" s="1771" t="n"/>
      <c r="Z915" s="1771" t="n"/>
      <c r="AA915" s="1771" t="n"/>
      <c r="AB915" s="1771" t="n"/>
      <c r="AC915" s="1771" t="n"/>
      <c r="AD915" s="1771" t="n"/>
      <c r="AE915" s="1771" t="n"/>
      <c r="AF915" s="1771" t="n"/>
      <c r="AG915" s="1771" t="n"/>
      <c r="AH915" s="1771" t="n"/>
      <c r="AI915" s="1771" t="n"/>
      <c r="AJ915" s="1771" t="n"/>
      <c r="AK915" s="1771" t="n"/>
      <c r="AL915" s="1771" t="n"/>
      <c r="AM915" s="1771" t="n"/>
      <c r="AN915" s="1771" t="n"/>
      <c r="AO915" s="1772" t="n"/>
      <c r="AP915" s="1773" t="n"/>
      <c r="AQ915" s="1771" t="n"/>
      <c r="AR915" s="1771" t="n"/>
      <c r="AS915" s="1774" t="n"/>
      <c r="AT915" s="547" t="n"/>
    </row>
    <row r="916" ht="12.75" customHeight="1" s="667">
      <c r="B916" s="509" t="n"/>
      <c r="C916" s="510" t="n"/>
      <c r="D916" s="511" t="n"/>
      <c r="E916" s="511" t="n"/>
      <c r="F916" s="538" t="n"/>
      <c r="G916" s="539" t="n"/>
      <c r="H916" s="539" t="n"/>
      <c r="I916" s="540" t="n"/>
      <c r="J916" s="539" t="n"/>
      <c r="K916" s="539" t="n"/>
      <c r="L916" s="539" t="n"/>
      <c r="M916" s="539" t="n"/>
      <c r="N916" s="539" t="n"/>
      <c r="O916" s="539" t="n"/>
      <c r="P916" s="539" t="n"/>
      <c r="Q916" s="539" t="n"/>
      <c r="R916" s="539" t="n"/>
      <c r="S916" s="539" t="n"/>
      <c r="T916" s="541" t="n"/>
      <c r="U916" s="1770" t="n"/>
      <c r="V916" s="1771" t="n"/>
      <c r="W916" s="1771" t="n"/>
      <c r="X916" s="1771" t="n"/>
      <c r="Y916" s="1771" t="n"/>
      <c r="Z916" s="1771" t="n"/>
      <c r="AA916" s="1771" t="n"/>
      <c r="AB916" s="1771" t="n"/>
      <c r="AC916" s="1771" t="n"/>
      <c r="AD916" s="1771" t="n"/>
      <c r="AE916" s="1771" t="n"/>
      <c r="AF916" s="1771" t="n"/>
      <c r="AG916" s="1771" t="n"/>
      <c r="AH916" s="1771" t="n"/>
      <c r="AI916" s="1771" t="n"/>
      <c r="AJ916" s="1771" t="n"/>
      <c r="AK916" s="1771" t="n"/>
      <c r="AL916" s="1771" t="n"/>
      <c r="AM916" s="1771" t="n"/>
      <c r="AN916" s="1771" t="n"/>
      <c r="AO916" s="1772" t="n"/>
      <c r="AP916" s="1773" t="n"/>
      <c r="AQ916" s="1771" t="n"/>
      <c r="AR916" s="1771" t="n"/>
      <c r="AS916" s="1774" t="n"/>
      <c r="AT916" s="547" t="n"/>
    </row>
    <row r="917" ht="12.75" customHeight="1" s="667">
      <c r="B917" s="518" t="n"/>
      <c r="C917" s="701" t="n"/>
      <c r="D917" s="519" t="n"/>
      <c r="E917" s="519" t="n"/>
      <c r="F917" s="548" t="n"/>
      <c r="G917" s="549" t="n"/>
      <c r="H917" s="549" t="n"/>
      <c r="I917" s="550" t="n"/>
      <c r="J917" s="549" t="n"/>
      <c r="K917" s="549" t="n"/>
      <c r="L917" s="549" t="n"/>
      <c r="M917" s="549" t="n"/>
      <c r="N917" s="549" t="n"/>
      <c r="O917" s="549" t="n"/>
      <c r="P917" s="549" t="n"/>
      <c r="Q917" s="549" t="n"/>
      <c r="R917" s="549" t="n"/>
      <c r="S917" s="549" t="n"/>
      <c r="T917" s="551" t="n"/>
      <c r="U917" s="1775" t="n"/>
      <c r="V917" s="1776" t="n"/>
      <c r="W917" s="1776" t="n"/>
      <c r="X917" s="1776" t="n"/>
      <c r="Y917" s="1776" t="n"/>
      <c r="Z917" s="1776" t="n"/>
      <c r="AA917" s="1776" t="n"/>
      <c r="AB917" s="1776" t="n"/>
      <c r="AC917" s="1776" t="n"/>
      <c r="AD917" s="1776" t="n"/>
      <c r="AE917" s="1776" t="n"/>
      <c r="AF917" s="1776" t="n"/>
      <c r="AG917" s="1776" t="n"/>
      <c r="AH917" s="1776" t="n"/>
      <c r="AI917" s="1776" t="n"/>
      <c r="AJ917" s="1776" t="n"/>
      <c r="AK917" s="1776" t="n"/>
      <c r="AL917" s="1776" t="n"/>
      <c r="AM917" s="1776" t="n"/>
      <c r="AN917" s="1776" t="n"/>
      <c r="AO917" s="1777" t="n"/>
      <c r="AP917" s="1778" t="n"/>
      <c r="AQ917" s="1776" t="n"/>
      <c r="AR917" s="1776" t="n"/>
      <c r="AS917" s="1779" t="n"/>
      <c r="AT917" s="557" t="n"/>
    </row>
    <row r="918" ht="12.75" customHeight="1" s="667">
      <c r="B918" s="509" t="n"/>
      <c r="C918" s="510" t="n"/>
      <c r="D918" s="511" t="n"/>
      <c r="E918" s="511" t="n"/>
      <c r="F918" s="538" t="n"/>
      <c r="G918" s="539" t="n"/>
      <c r="H918" s="539" t="n"/>
      <c r="I918" s="540" t="n"/>
      <c r="J918" s="539" t="n"/>
      <c r="K918" s="539" t="n"/>
      <c r="L918" s="539" t="n"/>
      <c r="M918" s="539" t="n"/>
      <c r="N918" s="539" t="n"/>
      <c r="O918" s="539" t="n"/>
      <c r="P918" s="539" t="n"/>
      <c r="Q918" s="539" t="n"/>
      <c r="R918" s="539" t="n"/>
      <c r="S918" s="539" t="n"/>
      <c r="T918" s="541" t="n"/>
      <c r="U918" s="1770" t="n"/>
      <c r="V918" s="1771" t="n"/>
      <c r="W918" s="1771" t="n"/>
      <c r="X918" s="1771" t="n"/>
      <c r="Y918" s="1771" t="n"/>
      <c r="Z918" s="1771" t="n"/>
      <c r="AA918" s="1771" t="n"/>
      <c r="AB918" s="1771" t="n"/>
      <c r="AC918" s="1771" t="n"/>
      <c r="AD918" s="1771" t="n"/>
      <c r="AE918" s="1771" t="n"/>
      <c r="AF918" s="1771" t="n"/>
      <c r="AG918" s="1771" t="n"/>
      <c r="AH918" s="1771" t="n"/>
      <c r="AI918" s="1771" t="n"/>
      <c r="AJ918" s="1771" t="n"/>
      <c r="AK918" s="1771" t="n"/>
      <c r="AL918" s="1771" t="n"/>
      <c r="AM918" s="1771" t="n"/>
      <c r="AN918" s="1771" t="n"/>
      <c r="AO918" s="1772" t="n"/>
      <c r="AP918" s="1773" t="n"/>
      <c r="AQ918" s="1771" t="n"/>
      <c r="AR918" s="1771" t="n"/>
      <c r="AS918" s="1774" t="n"/>
      <c r="AT918" s="547" t="n"/>
    </row>
    <row r="919" ht="12.75" customHeight="1" s="667">
      <c r="B919" s="509" t="n"/>
      <c r="C919" s="510" t="n"/>
      <c r="D919" s="511" t="n"/>
      <c r="E919" s="511" t="n"/>
      <c r="F919" s="538" t="n"/>
      <c r="G919" s="539" t="n"/>
      <c r="H919" s="539" t="n"/>
      <c r="I919" s="540" t="n"/>
      <c r="J919" s="539" t="n"/>
      <c r="K919" s="539" t="n"/>
      <c r="L919" s="539" t="n"/>
      <c r="M919" s="539" t="n"/>
      <c r="N919" s="539" t="n"/>
      <c r="O919" s="539" t="n"/>
      <c r="P919" s="539" t="n"/>
      <c r="Q919" s="539" t="n"/>
      <c r="R919" s="539" t="n"/>
      <c r="S919" s="539" t="n"/>
      <c r="T919" s="541" t="n"/>
      <c r="U919" s="1770" t="n"/>
      <c r="V919" s="1771" t="n"/>
      <c r="W919" s="1771" t="n"/>
      <c r="X919" s="1771" t="n"/>
      <c r="Y919" s="1771" t="n"/>
      <c r="Z919" s="1771" t="n"/>
      <c r="AA919" s="1771" t="n"/>
      <c r="AB919" s="1771" t="n"/>
      <c r="AC919" s="1771" t="n"/>
      <c r="AD919" s="1771" t="n"/>
      <c r="AE919" s="1771" t="n"/>
      <c r="AF919" s="1771" t="n"/>
      <c r="AG919" s="1771" t="n"/>
      <c r="AH919" s="1771" t="n"/>
      <c r="AI919" s="1771" t="n"/>
      <c r="AJ919" s="1771" t="n"/>
      <c r="AK919" s="1771" t="n"/>
      <c r="AL919" s="1771" t="n"/>
      <c r="AM919" s="1771" t="n"/>
      <c r="AN919" s="1771" t="n"/>
      <c r="AO919" s="1772" t="n"/>
      <c r="AP919" s="1773" t="n"/>
      <c r="AQ919" s="1771" t="n"/>
      <c r="AR919" s="1771" t="n"/>
      <c r="AS919" s="1774" t="n"/>
      <c r="AT919" s="547" t="n"/>
    </row>
    <row r="920" ht="12.75" customHeight="1" s="667">
      <c r="B920" s="509" t="n"/>
      <c r="C920" s="510" t="n"/>
      <c r="D920" s="511" t="n"/>
      <c r="E920" s="511" t="n"/>
      <c r="F920" s="538" t="n"/>
      <c r="G920" s="539" t="n"/>
      <c r="H920" s="539" t="n"/>
      <c r="I920" s="540" t="n"/>
      <c r="J920" s="539" t="n"/>
      <c r="K920" s="539" t="n"/>
      <c r="L920" s="539" t="n"/>
      <c r="M920" s="539" t="n"/>
      <c r="N920" s="539" t="n"/>
      <c r="O920" s="539" t="n"/>
      <c r="P920" s="539" t="n"/>
      <c r="Q920" s="539" t="n"/>
      <c r="R920" s="539" t="n"/>
      <c r="S920" s="539" t="n"/>
      <c r="T920" s="541" t="n"/>
      <c r="U920" s="1770" t="n"/>
      <c r="V920" s="1771" t="n"/>
      <c r="W920" s="1771" t="n"/>
      <c r="X920" s="1771" t="n"/>
      <c r="Y920" s="1771" t="n"/>
      <c r="Z920" s="1771" t="n"/>
      <c r="AA920" s="1771" t="n"/>
      <c r="AB920" s="1771" t="n"/>
      <c r="AC920" s="1771" t="n"/>
      <c r="AD920" s="1771" t="n"/>
      <c r="AE920" s="1771" t="n"/>
      <c r="AF920" s="1771" t="n"/>
      <c r="AG920" s="1771" t="n"/>
      <c r="AH920" s="1771" t="n"/>
      <c r="AI920" s="1771" t="n"/>
      <c r="AJ920" s="1771" t="n"/>
      <c r="AK920" s="1771" t="n"/>
      <c r="AL920" s="1771" t="n"/>
      <c r="AM920" s="1771" t="n"/>
      <c r="AN920" s="1771" t="n"/>
      <c r="AO920" s="1772" t="n"/>
      <c r="AP920" s="1773" t="n"/>
      <c r="AQ920" s="1771" t="n"/>
      <c r="AR920" s="1771" t="n"/>
      <c r="AS920" s="1774" t="n"/>
      <c r="AT920" s="547" t="n"/>
    </row>
    <row r="921" ht="12.75" customHeight="1" s="667">
      <c r="B921" s="518" t="n"/>
      <c r="C921" s="701" t="n"/>
      <c r="D921" s="519" t="n"/>
      <c r="E921" s="519" t="n"/>
      <c r="F921" s="548" t="n"/>
      <c r="G921" s="549" t="n"/>
      <c r="H921" s="549" t="n"/>
      <c r="I921" s="550" t="n"/>
      <c r="J921" s="549" t="n"/>
      <c r="K921" s="549" t="n"/>
      <c r="L921" s="549" t="n"/>
      <c r="M921" s="549" t="n"/>
      <c r="N921" s="549" t="n"/>
      <c r="O921" s="549" t="n"/>
      <c r="P921" s="549" t="n"/>
      <c r="Q921" s="549" t="n"/>
      <c r="R921" s="549" t="n"/>
      <c r="S921" s="549" t="n"/>
      <c r="T921" s="551" t="n"/>
      <c r="U921" s="1775" t="n"/>
      <c r="V921" s="1776" t="n"/>
      <c r="W921" s="1776" t="n"/>
      <c r="X921" s="1776" t="n"/>
      <c r="Y921" s="1776" t="n"/>
      <c r="Z921" s="1776" t="n"/>
      <c r="AA921" s="1776" t="n"/>
      <c r="AB921" s="1776" t="n"/>
      <c r="AC921" s="1776" t="n"/>
      <c r="AD921" s="1776" t="n"/>
      <c r="AE921" s="1776" t="n"/>
      <c r="AF921" s="1776" t="n"/>
      <c r="AG921" s="1776" t="n"/>
      <c r="AH921" s="1776" t="n"/>
      <c r="AI921" s="1776" t="n"/>
      <c r="AJ921" s="1776" t="n"/>
      <c r="AK921" s="1776" t="n"/>
      <c r="AL921" s="1776" t="n"/>
      <c r="AM921" s="1776" t="n"/>
      <c r="AN921" s="1776" t="n"/>
      <c r="AO921" s="1777" t="n"/>
      <c r="AP921" s="1778" t="n"/>
      <c r="AQ921" s="1776" t="n"/>
      <c r="AR921" s="1776" t="n"/>
      <c r="AS921" s="1779" t="n"/>
      <c r="AT921" s="557" t="n"/>
    </row>
    <row r="922" ht="12.75" customHeight="1" s="667">
      <c r="B922" s="509" t="n"/>
      <c r="C922" s="510" t="n"/>
      <c r="D922" s="511" t="n"/>
      <c r="E922" s="511" t="n"/>
      <c r="F922" s="538" t="n"/>
      <c r="G922" s="539" t="n"/>
      <c r="H922" s="539" t="n"/>
      <c r="I922" s="540" t="n"/>
      <c r="J922" s="539" t="n"/>
      <c r="K922" s="539" t="n"/>
      <c r="L922" s="539" t="n"/>
      <c r="M922" s="539" t="n"/>
      <c r="N922" s="539" t="n"/>
      <c r="O922" s="539" t="n"/>
      <c r="P922" s="539" t="n"/>
      <c r="Q922" s="539" t="n"/>
      <c r="R922" s="539" t="n"/>
      <c r="S922" s="539" t="n"/>
      <c r="T922" s="541" t="n"/>
      <c r="U922" s="1770" t="n"/>
      <c r="V922" s="1771" t="n"/>
      <c r="W922" s="1771" t="n"/>
      <c r="X922" s="1771" t="n"/>
      <c r="Y922" s="1771" t="n"/>
      <c r="Z922" s="1771" t="n"/>
      <c r="AA922" s="1771" t="n"/>
      <c r="AB922" s="1771" t="n"/>
      <c r="AC922" s="1771" t="n"/>
      <c r="AD922" s="1771" t="n"/>
      <c r="AE922" s="1771" t="n"/>
      <c r="AF922" s="1771" t="n"/>
      <c r="AG922" s="1771" t="n"/>
      <c r="AH922" s="1771" t="n"/>
      <c r="AI922" s="1771" t="n"/>
      <c r="AJ922" s="1771" t="n"/>
      <c r="AK922" s="1771" t="n"/>
      <c r="AL922" s="1771" t="n"/>
      <c r="AM922" s="1771" t="n"/>
      <c r="AN922" s="1771" t="n"/>
      <c r="AO922" s="1772" t="n"/>
      <c r="AP922" s="1773" t="n"/>
      <c r="AQ922" s="1771" t="n"/>
      <c r="AR922" s="1771" t="n"/>
      <c r="AS922" s="1774" t="n"/>
      <c r="AT922" s="547" t="n"/>
    </row>
    <row r="923" ht="12.75" customHeight="1" s="667">
      <c r="B923" s="509" t="n"/>
      <c r="C923" s="510" t="n"/>
      <c r="D923" s="511" t="n"/>
      <c r="E923" s="511" t="n"/>
      <c r="F923" s="538" t="n"/>
      <c r="G923" s="539" t="n"/>
      <c r="H923" s="539" t="n"/>
      <c r="I923" s="540" t="n"/>
      <c r="J923" s="539" t="n"/>
      <c r="K923" s="539" t="n"/>
      <c r="L923" s="539" t="n"/>
      <c r="M923" s="539" t="n"/>
      <c r="N923" s="539" t="n"/>
      <c r="O923" s="539" t="n"/>
      <c r="P923" s="539" t="n"/>
      <c r="Q923" s="539" t="n"/>
      <c r="R923" s="539" t="n"/>
      <c r="S923" s="539" t="n"/>
      <c r="T923" s="541" t="n"/>
      <c r="U923" s="1770" t="n"/>
      <c r="V923" s="1771" t="n"/>
      <c r="W923" s="1771" t="n"/>
      <c r="X923" s="1771" t="n"/>
      <c r="Y923" s="1771" t="n"/>
      <c r="Z923" s="1771" t="n"/>
      <c r="AA923" s="1771" t="n"/>
      <c r="AB923" s="1771" t="n"/>
      <c r="AC923" s="1771" t="n"/>
      <c r="AD923" s="1771" t="n"/>
      <c r="AE923" s="1771" t="n"/>
      <c r="AF923" s="1771" t="n"/>
      <c r="AG923" s="1771" t="n"/>
      <c r="AH923" s="1771" t="n"/>
      <c r="AI923" s="1771" t="n"/>
      <c r="AJ923" s="1771" t="n"/>
      <c r="AK923" s="1771" t="n"/>
      <c r="AL923" s="1771" t="n"/>
      <c r="AM923" s="1771" t="n"/>
      <c r="AN923" s="1771" t="n"/>
      <c r="AO923" s="1772" t="n"/>
      <c r="AP923" s="1773" t="n"/>
      <c r="AQ923" s="1771" t="n"/>
      <c r="AR923" s="1771" t="n"/>
      <c r="AS923" s="1774" t="n"/>
      <c r="AT923" s="547" t="n"/>
    </row>
    <row r="924" ht="12.75" customHeight="1" s="667">
      <c r="B924" s="509" t="n"/>
      <c r="C924" s="510" t="n"/>
      <c r="D924" s="511" t="n"/>
      <c r="E924" s="511" t="n"/>
      <c r="F924" s="538" t="n"/>
      <c r="G924" s="539" t="n"/>
      <c r="H924" s="539" t="n"/>
      <c r="I924" s="540" t="n"/>
      <c r="J924" s="539" t="n"/>
      <c r="K924" s="539" t="n"/>
      <c r="L924" s="539" t="n"/>
      <c r="M924" s="539" t="n"/>
      <c r="N924" s="539" t="n"/>
      <c r="O924" s="539" t="n"/>
      <c r="P924" s="539" t="n"/>
      <c r="Q924" s="539" t="n"/>
      <c r="R924" s="539" t="n"/>
      <c r="S924" s="539" t="n"/>
      <c r="T924" s="541" t="n"/>
      <c r="U924" s="1770" t="n"/>
      <c r="V924" s="1771" t="n"/>
      <c r="W924" s="1771" t="n"/>
      <c r="X924" s="1771" t="n"/>
      <c r="Y924" s="1771" t="n"/>
      <c r="Z924" s="1771" t="n"/>
      <c r="AA924" s="1771" t="n"/>
      <c r="AB924" s="1771" t="n"/>
      <c r="AC924" s="1771" t="n"/>
      <c r="AD924" s="1771" t="n"/>
      <c r="AE924" s="1771" t="n"/>
      <c r="AF924" s="1771" t="n"/>
      <c r="AG924" s="1771" t="n"/>
      <c r="AH924" s="1771" t="n"/>
      <c r="AI924" s="1771" t="n"/>
      <c r="AJ924" s="1771" t="n"/>
      <c r="AK924" s="1771" t="n"/>
      <c r="AL924" s="1771" t="n"/>
      <c r="AM924" s="1771" t="n"/>
      <c r="AN924" s="1771" t="n"/>
      <c r="AO924" s="1772" t="n"/>
      <c r="AP924" s="1773" t="n"/>
      <c r="AQ924" s="1771" t="n"/>
      <c r="AR924" s="1771" t="n"/>
      <c r="AS924" s="1774" t="n"/>
      <c r="AT924" s="547" t="n"/>
    </row>
    <row r="925" ht="12.75" customHeight="1" s="667">
      <c r="B925" s="509" t="n"/>
      <c r="C925" s="510" t="n"/>
      <c r="D925" s="511" t="n"/>
      <c r="E925" s="511" t="n"/>
      <c r="F925" s="538" t="n"/>
      <c r="G925" s="539" t="n"/>
      <c r="H925" s="539" t="n"/>
      <c r="I925" s="540" t="n"/>
      <c r="J925" s="539" t="n"/>
      <c r="K925" s="539" t="n"/>
      <c r="L925" s="539" t="n"/>
      <c r="M925" s="539" t="n"/>
      <c r="N925" s="539" t="n"/>
      <c r="O925" s="539" t="n"/>
      <c r="P925" s="539" t="n"/>
      <c r="Q925" s="539" t="n"/>
      <c r="R925" s="539" t="n"/>
      <c r="S925" s="539" t="n"/>
      <c r="T925" s="541" t="n"/>
      <c r="U925" s="1770" t="n"/>
      <c r="V925" s="1771" t="n"/>
      <c r="W925" s="1771" t="n"/>
      <c r="X925" s="1771" t="n"/>
      <c r="Y925" s="1771" t="n"/>
      <c r="Z925" s="1771" t="n"/>
      <c r="AA925" s="1771" t="n"/>
      <c r="AB925" s="1771" t="n"/>
      <c r="AC925" s="1771" t="n"/>
      <c r="AD925" s="1771" t="n"/>
      <c r="AE925" s="1771" t="n"/>
      <c r="AF925" s="1771" t="n"/>
      <c r="AG925" s="1771" t="n"/>
      <c r="AH925" s="1771" t="n"/>
      <c r="AI925" s="1771" t="n"/>
      <c r="AJ925" s="1771" t="n"/>
      <c r="AK925" s="1771" t="n"/>
      <c r="AL925" s="1771" t="n"/>
      <c r="AM925" s="1771" t="n"/>
      <c r="AN925" s="1771" t="n"/>
      <c r="AO925" s="1772" t="n"/>
      <c r="AP925" s="1773" t="n"/>
      <c r="AQ925" s="1771" t="n"/>
      <c r="AR925" s="1771" t="n"/>
      <c r="AS925" s="1774" t="n"/>
      <c r="AT925" s="547" t="n"/>
    </row>
    <row r="926" ht="12.75" customHeight="1" s="667">
      <c r="B926" s="518" t="n"/>
      <c r="C926" s="701" t="n"/>
      <c r="D926" s="519" t="n"/>
      <c r="E926" s="519" t="n"/>
      <c r="F926" s="548" t="n"/>
      <c r="G926" s="549" t="n"/>
      <c r="H926" s="549" t="n"/>
      <c r="I926" s="550" t="n"/>
      <c r="J926" s="549" t="n"/>
      <c r="K926" s="549" t="n"/>
      <c r="L926" s="549" t="n"/>
      <c r="M926" s="549" t="n"/>
      <c r="N926" s="549" t="n"/>
      <c r="O926" s="549" t="n"/>
      <c r="P926" s="549" t="n"/>
      <c r="Q926" s="549" t="n"/>
      <c r="R926" s="549" t="n"/>
      <c r="S926" s="549" t="n"/>
      <c r="T926" s="551" t="n"/>
      <c r="U926" s="1775" t="n"/>
      <c r="V926" s="1776" t="n"/>
      <c r="W926" s="1776" t="n"/>
      <c r="X926" s="1776" t="n"/>
      <c r="Y926" s="1776" t="n"/>
      <c r="Z926" s="1776" t="n"/>
      <c r="AA926" s="1776" t="n"/>
      <c r="AB926" s="1776" t="n"/>
      <c r="AC926" s="1776" t="n"/>
      <c r="AD926" s="1776" t="n"/>
      <c r="AE926" s="1776" t="n"/>
      <c r="AF926" s="1776" t="n"/>
      <c r="AG926" s="1776" t="n"/>
      <c r="AH926" s="1776" t="n"/>
      <c r="AI926" s="1776" t="n"/>
      <c r="AJ926" s="1776" t="n"/>
      <c r="AK926" s="1776" t="n"/>
      <c r="AL926" s="1776" t="n"/>
      <c r="AM926" s="1776" t="n"/>
      <c r="AN926" s="1776" t="n"/>
      <c r="AO926" s="1777" t="n"/>
      <c r="AP926" s="1778" t="n"/>
      <c r="AQ926" s="1776" t="n"/>
      <c r="AR926" s="1776" t="n"/>
      <c r="AS926" s="1779" t="n"/>
      <c r="AT926" s="557" t="n"/>
    </row>
    <row r="927" ht="12.75" customHeight="1" s="667">
      <c r="B927" s="509" t="n"/>
      <c r="C927" s="510" t="n"/>
      <c r="D927" s="511" t="n"/>
      <c r="E927" s="511" t="n"/>
      <c r="F927" s="538" t="n"/>
      <c r="G927" s="539" t="n"/>
      <c r="H927" s="539" t="n"/>
      <c r="I927" s="540" t="n"/>
      <c r="J927" s="539" t="n"/>
      <c r="K927" s="539" t="n"/>
      <c r="L927" s="539" t="n"/>
      <c r="M927" s="539" t="n"/>
      <c r="N927" s="539" t="n"/>
      <c r="O927" s="539" t="n"/>
      <c r="P927" s="539" t="n"/>
      <c r="Q927" s="539" t="n"/>
      <c r="R927" s="539" t="n"/>
      <c r="S927" s="539" t="n"/>
      <c r="T927" s="541" t="n"/>
      <c r="U927" s="1770" t="n"/>
      <c r="V927" s="1771" t="n"/>
      <c r="W927" s="1771" t="n"/>
      <c r="X927" s="1771" t="n"/>
      <c r="Y927" s="1771" t="n"/>
      <c r="Z927" s="1771" t="n"/>
      <c r="AA927" s="1771" t="n"/>
      <c r="AB927" s="1771" t="n"/>
      <c r="AC927" s="1771" t="n"/>
      <c r="AD927" s="1771" t="n"/>
      <c r="AE927" s="1771" t="n"/>
      <c r="AF927" s="1771" t="n"/>
      <c r="AG927" s="1771" t="n"/>
      <c r="AH927" s="1771" t="n"/>
      <c r="AI927" s="1771" t="n"/>
      <c r="AJ927" s="1771" t="n"/>
      <c r="AK927" s="1771" t="n"/>
      <c r="AL927" s="1771" t="n"/>
      <c r="AM927" s="1771" t="n"/>
      <c r="AN927" s="1771" t="n"/>
      <c r="AO927" s="1772" t="n"/>
      <c r="AP927" s="1773" t="n"/>
      <c r="AQ927" s="1771" t="n"/>
      <c r="AR927" s="1771" t="n"/>
      <c r="AS927" s="1774" t="n"/>
      <c r="AT927" s="547" t="n"/>
    </row>
    <row r="928" ht="12.75" customHeight="1" s="667">
      <c r="B928" s="509" t="n"/>
      <c r="C928" s="510" t="n"/>
      <c r="D928" s="511" t="n"/>
      <c r="E928" s="511" t="n"/>
      <c r="F928" s="538" t="n"/>
      <c r="G928" s="539" t="n"/>
      <c r="H928" s="539" t="n"/>
      <c r="I928" s="540" t="n"/>
      <c r="J928" s="539" t="n"/>
      <c r="K928" s="539" t="n"/>
      <c r="L928" s="539" t="n"/>
      <c r="M928" s="539" t="n"/>
      <c r="N928" s="539" t="n"/>
      <c r="O928" s="539" t="n"/>
      <c r="P928" s="539" t="n"/>
      <c r="Q928" s="539" t="n"/>
      <c r="R928" s="539" t="n"/>
      <c r="S928" s="539" t="n"/>
      <c r="T928" s="541" t="n"/>
      <c r="U928" s="1770" t="n"/>
      <c r="V928" s="1771" t="n"/>
      <c r="W928" s="1771" t="n"/>
      <c r="X928" s="1771" t="n"/>
      <c r="Y928" s="1771" t="n"/>
      <c r="Z928" s="1771" t="n"/>
      <c r="AA928" s="1771" t="n"/>
      <c r="AB928" s="1771" t="n"/>
      <c r="AC928" s="1771" t="n"/>
      <c r="AD928" s="1771" t="n"/>
      <c r="AE928" s="1771" t="n"/>
      <c r="AF928" s="1771" t="n"/>
      <c r="AG928" s="1771" t="n"/>
      <c r="AH928" s="1771" t="n"/>
      <c r="AI928" s="1771" t="n"/>
      <c r="AJ928" s="1771" t="n"/>
      <c r="AK928" s="1771" t="n"/>
      <c r="AL928" s="1771" t="n"/>
      <c r="AM928" s="1771" t="n"/>
      <c r="AN928" s="1771" t="n"/>
      <c r="AO928" s="1772" t="n"/>
      <c r="AP928" s="1773" t="n"/>
      <c r="AQ928" s="1771" t="n"/>
      <c r="AR928" s="1771" t="n"/>
      <c r="AS928" s="1774" t="n"/>
      <c r="AT928" s="547" t="n"/>
    </row>
    <row r="929" ht="12.75" customHeight="1" s="667">
      <c r="B929" s="509" t="n"/>
      <c r="C929" s="510" t="n"/>
      <c r="D929" s="511" t="n"/>
      <c r="E929" s="511" t="n"/>
      <c r="F929" s="538" t="n"/>
      <c r="G929" s="539" t="n"/>
      <c r="H929" s="539" t="n"/>
      <c r="I929" s="540" t="n"/>
      <c r="J929" s="539" t="n"/>
      <c r="K929" s="539" t="n"/>
      <c r="L929" s="539" t="n"/>
      <c r="M929" s="539" t="n"/>
      <c r="N929" s="539" t="n"/>
      <c r="O929" s="539" t="n"/>
      <c r="P929" s="539" t="n"/>
      <c r="Q929" s="539" t="n"/>
      <c r="R929" s="539" t="n"/>
      <c r="S929" s="539" t="n"/>
      <c r="T929" s="541" t="n"/>
      <c r="U929" s="1770" t="n"/>
      <c r="V929" s="1771" t="n"/>
      <c r="W929" s="1771" t="n"/>
      <c r="X929" s="1771" t="n"/>
      <c r="Y929" s="1771" t="n"/>
      <c r="Z929" s="1771" t="n"/>
      <c r="AA929" s="1771" t="n"/>
      <c r="AB929" s="1771" t="n"/>
      <c r="AC929" s="1771" t="n"/>
      <c r="AD929" s="1771" t="n"/>
      <c r="AE929" s="1771" t="n"/>
      <c r="AF929" s="1771" t="n"/>
      <c r="AG929" s="1771" t="n"/>
      <c r="AH929" s="1771" t="n"/>
      <c r="AI929" s="1771" t="n"/>
      <c r="AJ929" s="1771" t="n"/>
      <c r="AK929" s="1771" t="n"/>
      <c r="AL929" s="1771" t="n"/>
      <c r="AM929" s="1771" t="n"/>
      <c r="AN929" s="1771" t="n"/>
      <c r="AO929" s="1772" t="n"/>
      <c r="AP929" s="1773" t="n"/>
      <c r="AQ929" s="1771" t="n"/>
      <c r="AR929" s="1771" t="n"/>
      <c r="AS929" s="1774" t="n"/>
      <c r="AT929" s="547" t="n"/>
    </row>
    <row r="930" ht="12.75" customHeight="1" s="667">
      <c r="B930" s="509" t="n"/>
      <c r="C930" s="510" t="n"/>
      <c r="D930" s="511" t="n"/>
      <c r="E930" s="511" t="n"/>
      <c r="F930" s="538" t="n"/>
      <c r="G930" s="539" t="n"/>
      <c r="H930" s="539" t="n"/>
      <c r="I930" s="540" t="n"/>
      <c r="J930" s="539" t="n"/>
      <c r="K930" s="539" t="n"/>
      <c r="L930" s="539" t="n"/>
      <c r="M930" s="539" t="n"/>
      <c r="N930" s="539" t="n"/>
      <c r="O930" s="539" t="n"/>
      <c r="P930" s="539" t="n"/>
      <c r="Q930" s="539" t="n"/>
      <c r="R930" s="539" t="n"/>
      <c r="S930" s="539" t="n"/>
      <c r="T930" s="541" t="n"/>
      <c r="U930" s="1770" t="n"/>
      <c r="V930" s="1771" t="n"/>
      <c r="W930" s="1771" t="n"/>
      <c r="X930" s="1771" t="n"/>
      <c r="Y930" s="1771" t="n"/>
      <c r="Z930" s="1771" t="n"/>
      <c r="AA930" s="1771" t="n"/>
      <c r="AB930" s="1771" t="n"/>
      <c r="AC930" s="1771" t="n"/>
      <c r="AD930" s="1771" t="n"/>
      <c r="AE930" s="1771" t="n"/>
      <c r="AF930" s="1771" t="n"/>
      <c r="AG930" s="1771" t="n"/>
      <c r="AH930" s="1771" t="n"/>
      <c r="AI930" s="1771" t="n"/>
      <c r="AJ930" s="1771" t="n"/>
      <c r="AK930" s="1771" t="n"/>
      <c r="AL930" s="1771" t="n"/>
      <c r="AM930" s="1771" t="n"/>
      <c r="AN930" s="1771" t="n"/>
      <c r="AO930" s="1772" t="n"/>
      <c r="AP930" s="1773" t="n"/>
      <c r="AQ930" s="1771" t="n"/>
      <c r="AR930" s="1771" t="n"/>
      <c r="AS930" s="1774" t="n"/>
      <c r="AT930" s="547" t="n"/>
    </row>
    <row r="931" ht="12.75" customHeight="1" s="667">
      <c r="B931" s="518" t="n"/>
      <c r="C931" s="701" t="n"/>
      <c r="D931" s="519" t="n"/>
      <c r="E931" s="519" t="n"/>
      <c r="F931" s="548" t="n"/>
      <c r="G931" s="549" t="n"/>
      <c r="H931" s="549" t="n"/>
      <c r="I931" s="550" t="n"/>
      <c r="J931" s="549" t="n"/>
      <c r="K931" s="549" t="n"/>
      <c r="L931" s="549" t="n"/>
      <c r="M931" s="549" t="n"/>
      <c r="N931" s="549" t="n"/>
      <c r="O931" s="549" t="n"/>
      <c r="P931" s="549" t="n"/>
      <c r="Q931" s="549" t="n"/>
      <c r="R931" s="549" t="n"/>
      <c r="S931" s="549" t="n"/>
      <c r="T931" s="551" t="n"/>
      <c r="U931" s="1775" t="n"/>
      <c r="V931" s="1776" t="n"/>
      <c r="W931" s="1776" t="n"/>
      <c r="X931" s="1776" t="n"/>
      <c r="Y931" s="1776" t="n"/>
      <c r="Z931" s="1776" t="n"/>
      <c r="AA931" s="1776" t="n"/>
      <c r="AB931" s="1776" t="n"/>
      <c r="AC931" s="1776" t="n"/>
      <c r="AD931" s="1776" t="n"/>
      <c r="AE931" s="1776" t="n"/>
      <c r="AF931" s="1776" t="n"/>
      <c r="AG931" s="1776" t="n"/>
      <c r="AH931" s="1776" t="n"/>
      <c r="AI931" s="1776" t="n"/>
      <c r="AJ931" s="1776" t="n"/>
      <c r="AK931" s="1776" t="n"/>
      <c r="AL931" s="1776" t="n"/>
      <c r="AM931" s="1776" t="n"/>
      <c r="AN931" s="1776" t="n"/>
      <c r="AO931" s="1777" t="n"/>
      <c r="AP931" s="1778" t="n"/>
      <c r="AQ931" s="1776" t="n"/>
      <c r="AR931" s="1776" t="n"/>
      <c r="AS931" s="1779" t="n"/>
      <c r="AT931" s="557" t="n"/>
    </row>
    <row r="932" ht="12.75" customHeight="1" s="667">
      <c r="B932" s="509" t="n"/>
      <c r="C932" s="510" t="n"/>
      <c r="D932" s="511" t="n"/>
      <c r="E932" s="511" t="n"/>
      <c r="F932" s="538" t="n"/>
      <c r="G932" s="539" t="n"/>
      <c r="H932" s="539" t="n"/>
      <c r="I932" s="540" t="n"/>
      <c r="J932" s="539" t="n"/>
      <c r="K932" s="539" t="n"/>
      <c r="L932" s="539" t="n"/>
      <c r="M932" s="539" t="n"/>
      <c r="N932" s="539" t="n"/>
      <c r="O932" s="539" t="n"/>
      <c r="P932" s="539" t="n"/>
      <c r="Q932" s="539" t="n"/>
      <c r="R932" s="539" t="n"/>
      <c r="S932" s="539" t="n"/>
      <c r="T932" s="541" t="n"/>
      <c r="U932" s="1770" t="n"/>
      <c r="V932" s="1771" t="n"/>
      <c r="W932" s="1771" t="n"/>
      <c r="X932" s="1771" t="n"/>
      <c r="Y932" s="1771" t="n"/>
      <c r="Z932" s="1771" t="n"/>
      <c r="AA932" s="1771" t="n"/>
      <c r="AB932" s="1771" t="n"/>
      <c r="AC932" s="1771" t="n"/>
      <c r="AD932" s="1771" t="n"/>
      <c r="AE932" s="1771" t="n"/>
      <c r="AF932" s="1771" t="n"/>
      <c r="AG932" s="1771" t="n"/>
      <c r="AH932" s="1771" t="n"/>
      <c r="AI932" s="1771" t="n"/>
      <c r="AJ932" s="1771" t="n"/>
      <c r="AK932" s="1771" t="n"/>
      <c r="AL932" s="1771" t="n"/>
      <c r="AM932" s="1771" t="n"/>
      <c r="AN932" s="1771" t="n"/>
      <c r="AO932" s="1772" t="n"/>
      <c r="AP932" s="1773" t="n"/>
      <c r="AQ932" s="1771" t="n"/>
      <c r="AR932" s="1771" t="n"/>
      <c r="AS932" s="1774" t="n"/>
      <c r="AT932" s="547" t="n"/>
    </row>
    <row r="933" ht="12.75" customHeight="1" s="667">
      <c r="B933" s="509" t="n"/>
      <c r="C933" s="510" t="n"/>
      <c r="D933" s="511" t="n"/>
      <c r="E933" s="511" t="n"/>
      <c r="F933" s="538" t="n"/>
      <c r="G933" s="539" t="n"/>
      <c r="H933" s="539" t="n"/>
      <c r="I933" s="540" t="n"/>
      <c r="J933" s="539" t="n"/>
      <c r="K933" s="539" t="n"/>
      <c r="L933" s="539" t="n"/>
      <c r="M933" s="539" t="n"/>
      <c r="N933" s="539" t="n"/>
      <c r="O933" s="539" t="n"/>
      <c r="P933" s="539" t="n"/>
      <c r="Q933" s="539" t="n"/>
      <c r="R933" s="539" t="n"/>
      <c r="S933" s="539" t="n"/>
      <c r="T933" s="541" t="n"/>
      <c r="U933" s="1770" t="n"/>
      <c r="V933" s="1771" t="n"/>
      <c r="W933" s="1771" t="n"/>
      <c r="X933" s="1771" t="n"/>
      <c r="Y933" s="1771" t="n"/>
      <c r="Z933" s="1771" t="n"/>
      <c r="AA933" s="1771" t="n"/>
      <c r="AB933" s="1771" t="n"/>
      <c r="AC933" s="1771" t="n"/>
      <c r="AD933" s="1771" t="n"/>
      <c r="AE933" s="1771" t="n"/>
      <c r="AF933" s="1771" t="n"/>
      <c r="AG933" s="1771" t="n"/>
      <c r="AH933" s="1771" t="n"/>
      <c r="AI933" s="1771" t="n"/>
      <c r="AJ933" s="1771" t="n"/>
      <c r="AK933" s="1771" t="n"/>
      <c r="AL933" s="1771" t="n"/>
      <c r="AM933" s="1771" t="n"/>
      <c r="AN933" s="1771" t="n"/>
      <c r="AO933" s="1772" t="n"/>
      <c r="AP933" s="1773" t="n"/>
      <c r="AQ933" s="1771" t="n"/>
      <c r="AR933" s="1771" t="n"/>
      <c r="AS933" s="1774" t="n"/>
      <c r="AT933" s="547" t="n"/>
    </row>
    <row r="934" ht="12.75" customHeight="1" s="667">
      <c r="B934" s="509" t="n"/>
      <c r="C934" s="510" t="n"/>
      <c r="D934" s="511" t="n"/>
      <c r="E934" s="511" t="n"/>
      <c r="F934" s="538" t="n"/>
      <c r="G934" s="539" t="n"/>
      <c r="H934" s="539" t="n"/>
      <c r="I934" s="540" t="n"/>
      <c r="J934" s="539" t="n"/>
      <c r="K934" s="539" t="n"/>
      <c r="L934" s="539" t="n"/>
      <c r="M934" s="539" t="n"/>
      <c r="N934" s="539" t="n"/>
      <c r="O934" s="539" t="n"/>
      <c r="P934" s="539" t="n"/>
      <c r="Q934" s="539" t="n"/>
      <c r="R934" s="539" t="n"/>
      <c r="S934" s="539" t="n"/>
      <c r="T934" s="541" t="n"/>
      <c r="U934" s="1770" t="n"/>
      <c r="V934" s="1771" t="n"/>
      <c r="W934" s="1771" t="n"/>
      <c r="X934" s="1771" t="n"/>
      <c r="Y934" s="1771" t="n"/>
      <c r="Z934" s="1771" t="n"/>
      <c r="AA934" s="1771" t="n"/>
      <c r="AB934" s="1771" t="n"/>
      <c r="AC934" s="1771" t="n"/>
      <c r="AD934" s="1771" t="n"/>
      <c r="AE934" s="1771" t="n"/>
      <c r="AF934" s="1771" t="n"/>
      <c r="AG934" s="1771" t="n"/>
      <c r="AH934" s="1771" t="n"/>
      <c r="AI934" s="1771" t="n"/>
      <c r="AJ934" s="1771" t="n"/>
      <c r="AK934" s="1771" t="n"/>
      <c r="AL934" s="1771" t="n"/>
      <c r="AM934" s="1771" t="n"/>
      <c r="AN934" s="1771" t="n"/>
      <c r="AO934" s="1772" t="n"/>
      <c r="AP934" s="1773" t="n"/>
      <c r="AQ934" s="1771" t="n"/>
      <c r="AR934" s="1771" t="n"/>
      <c r="AS934" s="1774" t="n"/>
      <c r="AT934" s="547" t="n"/>
    </row>
    <row r="935" ht="12.75" customHeight="1" s="667">
      <c r="B935" s="509" t="n"/>
      <c r="C935" s="510" t="n"/>
      <c r="D935" s="511" t="n"/>
      <c r="E935" s="511" t="n"/>
      <c r="F935" s="538" t="n"/>
      <c r="G935" s="539" t="n"/>
      <c r="H935" s="539" t="n"/>
      <c r="I935" s="540" t="n"/>
      <c r="J935" s="539" t="n"/>
      <c r="K935" s="539" t="n"/>
      <c r="L935" s="539" t="n"/>
      <c r="M935" s="539" t="n"/>
      <c r="N935" s="539" t="n"/>
      <c r="O935" s="539" t="n"/>
      <c r="P935" s="539" t="n"/>
      <c r="Q935" s="539" t="n"/>
      <c r="R935" s="539" t="n"/>
      <c r="S935" s="539" t="n"/>
      <c r="T935" s="541" t="n"/>
      <c r="U935" s="1770" t="n"/>
      <c r="V935" s="1771" t="n"/>
      <c r="W935" s="1771" t="n"/>
      <c r="X935" s="1771" t="n"/>
      <c r="Y935" s="1771" t="n"/>
      <c r="Z935" s="1771" t="n"/>
      <c r="AA935" s="1771" t="n"/>
      <c r="AB935" s="1771" t="n"/>
      <c r="AC935" s="1771" t="n"/>
      <c r="AD935" s="1771" t="n"/>
      <c r="AE935" s="1771" t="n"/>
      <c r="AF935" s="1771" t="n"/>
      <c r="AG935" s="1771" t="n"/>
      <c r="AH935" s="1771" t="n"/>
      <c r="AI935" s="1771" t="n"/>
      <c r="AJ935" s="1771" t="n"/>
      <c r="AK935" s="1771" t="n"/>
      <c r="AL935" s="1771" t="n"/>
      <c r="AM935" s="1771" t="n"/>
      <c r="AN935" s="1771" t="n"/>
      <c r="AO935" s="1772" t="n"/>
      <c r="AP935" s="1773" t="n"/>
      <c r="AQ935" s="1771" t="n"/>
      <c r="AR935" s="1771" t="n"/>
      <c r="AS935" s="1774" t="n"/>
      <c r="AT935" s="547" t="n"/>
    </row>
    <row r="936" ht="12.75" customHeight="1" s="667">
      <c r="B936" s="518" t="n"/>
      <c r="C936" s="701" t="n"/>
      <c r="D936" s="519" t="n"/>
      <c r="E936" s="519" t="n"/>
      <c r="F936" s="548" t="n"/>
      <c r="G936" s="549" t="n"/>
      <c r="H936" s="549" t="n"/>
      <c r="I936" s="550" t="n"/>
      <c r="J936" s="549" t="n"/>
      <c r="K936" s="549" t="n"/>
      <c r="L936" s="549" t="n"/>
      <c r="M936" s="549" t="n"/>
      <c r="N936" s="549" t="n"/>
      <c r="O936" s="549" t="n"/>
      <c r="P936" s="549" t="n"/>
      <c r="Q936" s="549" t="n"/>
      <c r="R936" s="549" t="n"/>
      <c r="S936" s="549" t="n"/>
      <c r="T936" s="551" t="n"/>
      <c r="U936" s="1775" t="n"/>
      <c r="V936" s="1776" t="n"/>
      <c r="W936" s="1776" t="n"/>
      <c r="X936" s="1776" t="n"/>
      <c r="Y936" s="1776" t="n"/>
      <c r="Z936" s="1776" t="n"/>
      <c r="AA936" s="1776" t="n"/>
      <c r="AB936" s="1776" t="n"/>
      <c r="AC936" s="1776" t="n"/>
      <c r="AD936" s="1776" t="n"/>
      <c r="AE936" s="1776" t="n"/>
      <c r="AF936" s="1776" t="n"/>
      <c r="AG936" s="1776" t="n"/>
      <c r="AH936" s="1776" t="n"/>
      <c r="AI936" s="1776" t="n"/>
      <c r="AJ936" s="1776" t="n"/>
      <c r="AK936" s="1776" t="n"/>
      <c r="AL936" s="1776" t="n"/>
      <c r="AM936" s="1776" t="n"/>
      <c r="AN936" s="1776" t="n"/>
      <c r="AO936" s="1777" t="n"/>
      <c r="AP936" s="1778" t="n"/>
      <c r="AQ936" s="1776" t="n"/>
      <c r="AR936" s="1776" t="n"/>
      <c r="AS936" s="1779" t="n"/>
      <c r="AT936" s="557" t="n"/>
    </row>
    <row r="937" ht="12.75" customHeight="1" s="667">
      <c r="B937" s="518" t="n"/>
      <c r="C937" s="701" t="n"/>
      <c r="D937" s="519" t="n"/>
      <c r="E937" s="519" t="n"/>
      <c r="F937" s="548" t="n"/>
      <c r="G937" s="549" t="n"/>
      <c r="H937" s="549" t="n"/>
      <c r="I937" s="550" t="n"/>
      <c r="J937" s="549" t="n"/>
      <c r="K937" s="549" t="n"/>
      <c r="L937" s="549" t="n"/>
      <c r="M937" s="549" t="n"/>
      <c r="N937" s="549" t="n"/>
      <c r="O937" s="549" t="n"/>
      <c r="P937" s="549" t="n"/>
      <c r="Q937" s="549" t="n"/>
      <c r="R937" s="549" t="n"/>
      <c r="S937" s="549" t="n"/>
      <c r="T937" s="551" t="n"/>
      <c r="U937" s="1775" t="n"/>
      <c r="V937" s="1776" t="n"/>
      <c r="W937" s="1776" t="n"/>
      <c r="X937" s="1776" t="n"/>
      <c r="Y937" s="1776" t="n"/>
      <c r="Z937" s="1776" t="n"/>
      <c r="AA937" s="1776" t="n"/>
      <c r="AB937" s="1776" t="n"/>
      <c r="AC937" s="1776" t="n"/>
      <c r="AD937" s="1776" t="n"/>
      <c r="AE937" s="1776" t="n"/>
      <c r="AF937" s="1776" t="n"/>
      <c r="AG937" s="1776" t="n"/>
      <c r="AH937" s="1776" t="n"/>
      <c r="AI937" s="1776" t="n"/>
      <c r="AJ937" s="1776" t="n"/>
      <c r="AK937" s="1776" t="n"/>
      <c r="AL937" s="1776" t="n"/>
      <c r="AM937" s="1776" t="n"/>
      <c r="AN937" s="1776" t="n"/>
      <c r="AO937" s="1777" t="n"/>
      <c r="AP937" s="1778" t="n"/>
      <c r="AQ937" s="1776" t="n"/>
      <c r="AR937" s="1776" t="n"/>
      <c r="AS937" s="1779" t="n"/>
      <c r="AT937" s="557" t="n"/>
    </row>
    <row r="938" ht="12.75" customHeight="1" s="667">
      <c r="B938" s="509" t="n"/>
      <c r="C938" s="510" t="n"/>
      <c r="D938" s="511" t="n"/>
      <c r="E938" s="511" t="n"/>
      <c r="F938" s="538" t="n"/>
      <c r="G938" s="539" t="n"/>
      <c r="H938" s="539" t="n"/>
      <c r="I938" s="540" t="n"/>
      <c r="J938" s="539" t="n"/>
      <c r="K938" s="539" t="n"/>
      <c r="L938" s="539" t="n"/>
      <c r="M938" s="539" t="n"/>
      <c r="N938" s="539" t="n"/>
      <c r="O938" s="539" t="n"/>
      <c r="P938" s="539" t="n"/>
      <c r="Q938" s="539" t="n"/>
      <c r="R938" s="539" t="n"/>
      <c r="S938" s="539" t="n"/>
      <c r="T938" s="541" t="n"/>
      <c r="U938" s="1770" t="n"/>
      <c r="V938" s="1771" t="n"/>
      <c r="W938" s="1771" t="n"/>
      <c r="X938" s="1771" t="n"/>
      <c r="Y938" s="1771" t="n"/>
      <c r="Z938" s="1771" t="n"/>
      <c r="AA938" s="1771" t="n"/>
      <c r="AB938" s="1771" t="n"/>
      <c r="AC938" s="1771" t="n"/>
      <c r="AD938" s="1771" t="n"/>
      <c r="AE938" s="1771" t="n"/>
      <c r="AF938" s="1771" t="n"/>
      <c r="AG938" s="1771" t="n"/>
      <c r="AH938" s="1771" t="n"/>
      <c r="AI938" s="1771" t="n"/>
      <c r="AJ938" s="1771" t="n"/>
      <c r="AK938" s="1771" t="n"/>
      <c r="AL938" s="1771" t="n"/>
      <c r="AM938" s="1771" t="n"/>
      <c r="AN938" s="1771" t="n"/>
      <c r="AO938" s="1772" t="n"/>
      <c r="AP938" s="1773" t="n"/>
      <c r="AQ938" s="1771" t="n"/>
      <c r="AR938" s="1771" t="n"/>
      <c r="AS938" s="1774" t="n"/>
      <c r="AT938" s="547" t="n"/>
    </row>
    <row r="939" ht="12.75" customHeight="1" s="667">
      <c r="B939" s="509" t="n"/>
      <c r="C939" s="510" t="n"/>
      <c r="D939" s="511" t="n"/>
      <c r="E939" s="511" t="n"/>
      <c r="F939" s="538" t="n"/>
      <c r="G939" s="539" t="n"/>
      <c r="H939" s="539" t="n"/>
      <c r="I939" s="540" t="n"/>
      <c r="J939" s="539" t="n"/>
      <c r="K939" s="539" t="n"/>
      <c r="L939" s="539" t="n"/>
      <c r="M939" s="539" t="n"/>
      <c r="N939" s="539" t="n"/>
      <c r="O939" s="539" t="n"/>
      <c r="P939" s="539" t="n"/>
      <c r="Q939" s="539" t="n"/>
      <c r="R939" s="539" t="n"/>
      <c r="S939" s="539" t="n"/>
      <c r="T939" s="541" t="n"/>
      <c r="U939" s="1770" t="n"/>
      <c r="V939" s="1771" t="n"/>
      <c r="W939" s="1771" t="n"/>
      <c r="X939" s="1771" t="n"/>
      <c r="Y939" s="1771" t="n"/>
      <c r="Z939" s="1771" t="n"/>
      <c r="AA939" s="1771" t="n"/>
      <c r="AB939" s="1771" t="n"/>
      <c r="AC939" s="1771" t="n"/>
      <c r="AD939" s="1771" t="n"/>
      <c r="AE939" s="1771" t="n"/>
      <c r="AF939" s="1771" t="n"/>
      <c r="AG939" s="1771" t="n"/>
      <c r="AH939" s="1771" t="n"/>
      <c r="AI939" s="1771" t="n"/>
      <c r="AJ939" s="1771" t="n"/>
      <c r="AK939" s="1771" t="n"/>
      <c r="AL939" s="1771" t="n"/>
      <c r="AM939" s="1771" t="n"/>
      <c r="AN939" s="1771" t="n"/>
      <c r="AO939" s="1772" t="n"/>
      <c r="AP939" s="1773" t="n"/>
      <c r="AQ939" s="1771" t="n"/>
      <c r="AR939" s="1771" t="n"/>
      <c r="AS939" s="1774" t="n"/>
      <c r="AT939" s="547" t="n"/>
    </row>
    <row r="940" ht="12.75" customHeight="1" s="667">
      <c r="B940" s="509" t="n"/>
      <c r="C940" s="510" t="n"/>
      <c r="D940" s="511" t="n"/>
      <c r="E940" s="511" t="n"/>
      <c r="F940" s="538" t="n"/>
      <c r="G940" s="539" t="n"/>
      <c r="H940" s="539" t="n"/>
      <c r="I940" s="540" t="n"/>
      <c r="J940" s="539" t="n"/>
      <c r="K940" s="539" t="n"/>
      <c r="L940" s="539" t="n"/>
      <c r="M940" s="539" t="n"/>
      <c r="N940" s="539" t="n"/>
      <c r="O940" s="539" t="n"/>
      <c r="P940" s="539" t="n"/>
      <c r="Q940" s="539" t="n"/>
      <c r="R940" s="539" t="n"/>
      <c r="S940" s="539" t="n"/>
      <c r="T940" s="541" t="n"/>
      <c r="U940" s="1770" t="n"/>
      <c r="V940" s="1771" t="n"/>
      <c r="W940" s="1771" t="n"/>
      <c r="X940" s="1771" t="n"/>
      <c r="Y940" s="1771" t="n"/>
      <c r="Z940" s="1771" t="n"/>
      <c r="AA940" s="1771" t="n"/>
      <c r="AB940" s="1771" t="n"/>
      <c r="AC940" s="1771" t="n"/>
      <c r="AD940" s="1771" t="n"/>
      <c r="AE940" s="1771" t="n"/>
      <c r="AF940" s="1771" t="n"/>
      <c r="AG940" s="1771" t="n"/>
      <c r="AH940" s="1771" t="n"/>
      <c r="AI940" s="1771" t="n"/>
      <c r="AJ940" s="1771" t="n"/>
      <c r="AK940" s="1771" t="n"/>
      <c r="AL940" s="1771" t="n"/>
      <c r="AM940" s="1771" t="n"/>
      <c r="AN940" s="1771" t="n"/>
      <c r="AO940" s="1772" t="n"/>
      <c r="AP940" s="1773" t="n"/>
      <c r="AQ940" s="1771" t="n"/>
      <c r="AR940" s="1771" t="n"/>
      <c r="AS940" s="1774" t="n"/>
      <c r="AT940" s="547" t="n"/>
    </row>
    <row r="941" ht="12.75" customHeight="1" s="667">
      <c r="B941" s="518" t="n"/>
      <c r="C941" s="701" t="n"/>
      <c r="D941" s="519" t="n"/>
      <c r="E941" s="519" t="n"/>
      <c r="F941" s="548" t="n"/>
      <c r="G941" s="549" t="n"/>
      <c r="H941" s="549" t="n"/>
      <c r="I941" s="550" t="n"/>
      <c r="J941" s="549" t="n"/>
      <c r="K941" s="549" t="n"/>
      <c r="L941" s="549" t="n"/>
      <c r="M941" s="549" t="n"/>
      <c r="N941" s="549" t="n"/>
      <c r="O941" s="549" t="n"/>
      <c r="P941" s="549" t="n"/>
      <c r="Q941" s="549" t="n"/>
      <c r="R941" s="549" t="n"/>
      <c r="S941" s="549" t="n"/>
      <c r="T941" s="551" t="n"/>
      <c r="U941" s="1775" t="n"/>
      <c r="V941" s="1776" t="n"/>
      <c r="W941" s="1776" t="n"/>
      <c r="X941" s="1776" t="n"/>
      <c r="Y941" s="1776" t="n"/>
      <c r="Z941" s="1776" t="n"/>
      <c r="AA941" s="1776" t="n"/>
      <c r="AB941" s="1776" t="n"/>
      <c r="AC941" s="1776" t="n"/>
      <c r="AD941" s="1776" t="n"/>
      <c r="AE941" s="1776" t="n"/>
      <c r="AF941" s="1776" t="n"/>
      <c r="AG941" s="1776" t="n"/>
      <c r="AH941" s="1776" t="n"/>
      <c r="AI941" s="1776" t="n"/>
      <c r="AJ941" s="1776" t="n"/>
      <c r="AK941" s="1776" t="n"/>
      <c r="AL941" s="1776" t="n"/>
      <c r="AM941" s="1776" t="n"/>
      <c r="AN941" s="1776" t="n"/>
      <c r="AO941" s="1777" t="n"/>
      <c r="AP941" s="1778" t="n"/>
      <c r="AQ941" s="1776" t="n"/>
      <c r="AR941" s="1776" t="n"/>
      <c r="AS941" s="1779" t="n"/>
      <c r="AT941" s="557" t="n"/>
    </row>
    <row r="942" ht="12.75" customHeight="1" s="667">
      <c r="B942" s="509" t="n"/>
      <c r="C942" s="510" t="n"/>
      <c r="D942" s="511" t="n"/>
      <c r="E942" s="511" t="n"/>
      <c r="F942" s="538" t="n"/>
      <c r="G942" s="539" t="n"/>
      <c r="H942" s="539" t="n"/>
      <c r="I942" s="540" t="n"/>
      <c r="J942" s="539" t="n"/>
      <c r="K942" s="539" t="n"/>
      <c r="L942" s="539" t="n"/>
      <c r="M942" s="539" t="n"/>
      <c r="N942" s="539" t="n"/>
      <c r="O942" s="539" t="n"/>
      <c r="P942" s="539" t="n"/>
      <c r="Q942" s="539" t="n"/>
      <c r="R942" s="539" t="n"/>
      <c r="S942" s="539" t="n"/>
      <c r="T942" s="541" t="n"/>
      <c r="U942" s="1770" t="n"/>
      <c r="V942" s="1771" t="n"/>
      <c r="W942" s="1771" t="n"/>
      <c r="X942" s="1771" t="n"/>
      <c r="Y942" s="1771" t="n"/>
      <c r="Z942" s="1771" t="n"/>
      <c r="AA942" s="1771" t="n"/>
      <c r="AB942" s="1771" t="n"/>
      <c r="AC942" s="1771" t="n"/>
      <c r="AD942" s="1771" t="n"/>
      <c r="AE942" s="1771" t="n"/>
      <c r="AF942" s="1771" t="n"/>
      <c r="AG942" s="1771" t="n"/>
      <c r="AH942" s="1771" t="n"/>
      <c r="AI942" s="1771" t="n"/>
      <c r="AJ942" s="1771" t="n"/>
      <c r="AK942" s="1771" t="n"/>
      <c r="AL942" s="1771" t="n"/>
      <c r="AM942" s="1771" t="n"/>
      <c r="AN942" s="1771" t="n"/>
      <c r="AO942" s="1772" t="n"/>
      <c r="AP942" s="1773" t="n"/>
      <c r="AQ942" s="1771" t="n"/>
      <c r="AR942" s="1771" t="n"/>
      <c r="AS942" s="1774" t="n"/>
      <c r="AT942" s="547" t="n"/>
    </row>
    <row r="943" ht="12.75" customHeight="1" s="667">
      <c r="B943" s="509" t="n"/>
      <c r="C943" s="510" t="n"/>
      <c r="D943" s="511" t="n"/>
      <c r="E943" s="511" t="n"/>
      <c r="F943" s="538" t="n"/>
      <c r="G943" s="539" t="n"/>
      <c r="H943" s="539" t="n"/>
      <c r="I943" s="540" t="n"/>
      <c r="J943" s="539" t="n"/>
      <c r="K943" s="539" t="n"/>
      <c r="L943" s="539" t="n"/>
      <c r="M943" s="539" t="n"/>
      <c r="N943" s="539" t="n"/>
      <c r="O943" s="539" t="n"/>
      <c r="P943" s="539" t="n"/>
      <c r="Q943" s="539" t="n"/>
      <c r="R943" s="539" t="n"/>
      <c r="S943" s="539" t="n"/>
      <c r="T943" s="541" t="n"/>
      <c r="U943" s="1770" t="n"/>
      <c r="V943" s="1771" t="n"/>
      <c r="W943" s="1771" t="n"/>
      <c r="X943" s="1771" t="n"/>
      <c r="Y943" s="1771" t="n"/>
      <c r="Z943" s="1771" t="n"/>
      <c r="AA943" s="1771" t="n"/>
      <c r="AB943" s="1771" t="n"/>
      <c r="AC943" s="1771" t="n"/>
      <c r="AD943" s="1771" t="n"/>
      <c r="AE943" s="1771" t="n"/>
      <c r="AF943" s="1771" t="n"/>
      <c r="AG943" s="1771" t="n"/>
      <c r="AH943" s="1771" t="n"/>
      <c r="AI943" s="1771" t="n"/>
      <c r="AJ943" s="1771" t="n"/>
      <c r="AK943" s="1771" t="n"/>
      <c r="AL943" s="1771" t="n"/>
      <c r="AM943" s="1771" t="n"/>
      <c r="AN943" s="1771" t="n"/>
      <c r="AO943" s="1772" t="n"/>
      <c r="AP943" s="1773" t="n"/>
      <c r="AQ943" s="1771" t="n"/>
      <c r="AR943" s="1771" t="n"/>
      <c r="AS943" s="1774" t="n"/>
      <c r="AT943" s="547" t="n"/>
    </row>
    <row r="944" ht="12.75" customHeight="1" s="667">
      <c r="B944" s="509" t="n"/>
      <c r="C944" s="510" t="n"/>
      <c r="D944" s="511" t="n"/>
      <c r="E944" s="511" t="n"/>
      <c r="F944" s="538" t="n"/>
      <c r="G944" s="539" t="n"/>
      <c r="H944" s="539" t="n"/>
      <c r="I944" s="540" t="n"/>
      <c r="J944" s="539" t="n"/>
      <c r="K944" s="539" t="n"/>
      <c r="L944" s="539" t="n"/>
      <c r="M944" s="539" t="n"/>
      <c r="N944" s="539" t="n"/>
      <c r="O944" s="539" t="n"/>
      <c r="P944" s="539" t="n"/>
      <c r="Q944" s="539" t="n"/>
      <c r="R944" s="539" t="n"/>
      <c r="S944" s="539" t="n"/>
      <c r="T944" s="541" t="n"/>
      <c r="U944" s="1770" t="n"/>
      <c r="V944" s="1771" t="n"/>
      <c r="W944" s="1771" t="n"/>
      <c r="X944" s="1771" t="n"/>
      <c r="Y944" s="1771" t="n"/>
      <c r="Z944" s="1771" t="n"/>
      <c r="AA944" s="1771" t="n"/>
      <c r="AB944" s="1771" t="n"/>
      <c r="AC944" s="1771" t="n"/>
      <c r="AD944" s="1771" t="n"/>
      <c r="AE944" s="1771" t="n"/>
      <c r="AF944" s="1771" t="n"/>
      <c r="AG944" s="1771" t="n"/>
      <c r="AH944" s="1771" t="n"/>
      <c r="AI944" s="1771" t="n"/>
      <c r="AJ944" s="1771" t="n"/>
      <c r="AK944" s="1771" t="n"/>
      <c r="AL944" s="1771" t="n"/>
      <c r="AM944" s="1771" t="n"/>
      <c r="AN944" s="1771" t="n"/>
      <c r="AO944" s="1772" t="n"/>
      <c r="AP944" s="1773" t="n"/>
      <c r="AQ944" s="1771" t="n"/>
      <c r="AR944" s="1771" t="n"/>
      <c r="AS944" s="1774" t="n"/>
      <c r="AT944" s="547" t="n"/>
    </row>
    <row r="945" ht="12.75" customHeight="1" s="667">
      <c r="B945" s="518" t="n"/>
      <c r="C945" s="701" t="n"/>
      <c r="D945" s="519" t="n"/>
      <c r="E945" s="519" t="n"/>
      <c r="F945" s="548" t="n"/>
      <c r="G945" s="549" t="n"/>
      <c r="H945" s="549" t="n"/>
      <c r="I945" s="550" t="n"/>
      <c r="J945" s="549" t="n"/>
      <c r="K945" s="549" t="n"/>
      <c r="L945" s="549" t="n"/>
      <c r="M945" s="549" t="n"/>
      <c r="N945" s="549" t="n"/>
      <c r="O945" s="549" t="n"/>
      <c r="P945" s="549" t="n"/>
      <c r="Q945" s="549" t="n"/>
      <c r="R945" s="549" t="n"/>
      <c r="S945" s="549" t="n"/>
      <c r="T945" s="551" t="n"/>
      <c r="U945" s="1775" t="n"/>
      <c r="V945" s="1776" t="n"/>
      <c r="W945" s="1776" t="n"/>
      <c r="X945" s="1776" t="n"/>
      <c r="Y945" s="1776" t="n"/>
      <c r="Z945" s="1776" t="n"/>
      <c r="AA945" s="1776" t="n"/>
      <c r="AB945" s="1776" t="n"/>
      <c r="AC945" s="1776" t="n"/>
      <c r="AD945" s="1776" t="n"/>
      <c r="AE945" s="1776" t="n"/>
      <c r="AF945" s="1776" t="n"/>
      <c r="AG945" s="1776" t="n"/>
      <c r="AH945" s="1776" t="n"/>
      <c r="AI945" s="1776" t="n"/>
      <c r="AJ945" s="1776" t="n"/>
      <c r="AK945" s="1776" t="n"/>
      <c r="AL945" s="1776" t="n"/>
      <c r="AM945" s="1776" t="n"/>
      <c r="AN945" s="1776" t="n"/>
      <c r="AO945" s="1777" t="n"/>
      <c r="AP945" s="1778" t="n"/>
      <c r="AQ945" s="1776" t="n"/>
      <c r="AR945" s="1776" t="n"/>
      <c r="AS945" s="1779" t="n"/>
      <c r="AT945" s="557" t="n"/>
    </row>
    <row r="946" ht="12.75" customHeight="1" s="667">
      <c r="B946" s="509" t="n"/>
      <c r="C946" s="510" t="n"/>
      <c r="D946" s="511" t="n"/>
      <c r="E946" s="511" t="n"/>
      <c r="F946" s="538" t="n"/>
      <c r="G946" s="539" t="n"/>
      <c r="H946" s="539" t="n"/>
      <c r="I946" s="540" t="n"/>
      <c r="J946" s="539" t="n"/>
      <c r="K946" s="539" t="n"/>
      <c r="L946" s="539" t="n"/>
      <c r="M946" s="539" t="n"/>
      <c r="N946" s="539" t="n"/>
      <c r="O946" s="539" t="n"/>
      <c r="P946" s="539" t="n"/>
      <c r="Q946" s="539" t="n"/>
      <c r="R946" s="539" t="n"/>
      <c r="S946" s="539" t="n"/>
      <c r="T946" s="541" t="n"/>
      <c r="U946" s="1770" t="n"/>
      <c r="V946" s="1771" t="n"/>
      <c r="W946" s="1771" t="n"/>
      <c r="X946" s="1771" t="n"/>
      <c r="Y946" s="1771" t="n"/>
      <c r="Z946" s="1771" t="n"/>
      <c r="AA946" s="1771" t="n"/>
      <c r="AB946" s="1771" t="n"/>
      <c r="AC946" s="1771" t="n"/>
      <c r="AD946" s="1771" t="n"/>
      <c r="AE946" s="1771" t="n"/>
      <c r="AF946" s="1771" t="n"/>
      <c r="AG946" s="1771" t="n"/>
      <c r="AH946" s="1771" t="n"/>
      <c r="AI946" s="1771" t="n"/>
      <c r="AJ946" s="1771" t="n"/>
      <c r="AK946" s="1771" t="n"/>
      <c r="AL946" s="1771" t="n"/>
      <c r="AM946" s="1771" t="n"/>
      <c r="AN946" s="1771" t="n"/>
      <c r="AO946" s="1772" t="n"/>
      <c r="AP946" s="1773" t="n"/>
      <c r="AQ946" s="1771" t="n"/>
      <c r="AR946" s="1771" t="n"/>
      <c r="AS946" s="1774" t="n"/>
      <c r="AT946" s="547" t="n"/>
    </row>
    <row r="947" ht="12.75" customHeight="1" s="667">
      <c r="B947" s="509" t="n"/>
      <c r="C947" s="510" t="n"/>
      <c r="D947" s="511" t="n"/>
      <c r="E947" s="511" t="n"/>
      <c r="F947" s="538" t="n"/>
      <c r="G947" s="539" t="n"/>
      <c r="H947" s="539" t="n"/>
      <c r="I947" s="540" t="n"/>
      <c r="J947" s="539" t="n"/>
      <c r="K947" s="539" t="n"/>
      <c r="L947" s="539" t="n"/>
      <c r="M947" s="539" t="n"/>
      <c r="N947" s="539" t="n"/>
      <c r="O947" s="539" t="n"/>
      <c r="P947" s="539" t="n"/>
      <c r="Q947" s="539" t="n"/>
      <c r="R947" s="539" t="n"/>
      <c r="S947" s="539" t="n"/>
      <c r="T947" s="541" t="n"/>
      <c r="U947" s="1770" t="n"/>
      <c r="V947" s="1771" t="n"/>
      <c r="W947" s="1771" t="n"/>
      <c r="X947" s="1771" t="n"/>
      <c r="Y947" s="1771" t="n"/>
      <c r="Z947" s="1771" t="n"/>
      <c r="AA947" s="1771" t="n"/>
      <c r="AB947" s="1771" t="n"/>
      <c r="AC947" s="1771" t="n"/>
      <c r="AD947" s="1771" t="n"/>
      <c r="AE947" s="1771" t="n"/>
      <c r="AF947" s="1771" t="n"/>
      <c r="AG947" s="1771" t="n"/>
      <c r="AH947" s="1771" t="n"/>
      <c r="AI947" s="1771" t="n"/>
      <c r="AJ947" s="1771" t="n"/>
      <c r="AK947" s="1771" t="n"/>
      <c r="AL947" s="1771" t="n"/>
      <c r="AM947" s="1771" t="n"/>
      <c r="AN947" s="1771" t="n"/>
      <c r="AO947" s="1772" t="n"/>
      <c r="AP947" s="1773" t="n"/>
      <c r="AQ947" s="1771" t="n"/>
      <c r="AR947" s="1771" t="n"/>
      <c r="AS947" s="1774" t="n"/>
      <c r="AT947" s="547" t="n"/>
    </row>
    <row r="948" ht="12.75" customHeight="1" s="667">
      <c r="B948" s="509" t="n"/>
      <c r="C948" s="510" t="n"/>
      <c r="D948" s="511" t="n"/>
      <c r="E948" s="511" t="n"/>
      <c r="F948" s="538" t="n"/>
      <c r="G948" s="539" t="n"/>
      <c r="H948" s="539" t="n"/>
      <c r="I948" s="540" t="n"/>
      <c r="J948" s="539" t="n"/>
      <c r="K948" s="539" t="n"/>
      <c r="L948" s="539" t="n"/>
      <c r="M948" s="539" t="n"/>
      <c r="N948" s="539" t="n"/>
      <c r="O948" s="539" t="n"/>
      <c r="P948" s="539" t="n"/>
      <c r="Q948" s="539" t="n"/>
      <c r="R948" s="539" t="n"/>
      <c r="S948" s="539" t="n"/>
      <c r="T948" s="541" t="n"/>
      <c r="U948" s="1770" t="n"/>
      <c r="V948" s="1771" t="n"/>
      <c r="W948" s="1771" t="n"/>
      <c r="X948" s="1771" t="n"/>
      <c r="Y948" s="1771" t="n"/>
      <c r="Z948" s="1771" t="n"/>
      <c r="AA948" s="1771" t="n"/>
      <c r="AB948" s="1771" t="n"/>
      <c r="AC948" s="1771" t="n"/>
      <c r="AD948" s="1771" t="n"/>
      <c r="AE948" s="1771" t="n"/>
      <c r="AF948" s="1771" t="n"/>
      <c r="AG948" s="1771" t="n"/>
      <c r="AH948" s="1771" t="n"/>
      <c r="AI948" s="1771" t="n"/>
      <c r="AJ948" s="1771" t="n"/>
      <c r="AK948" s="1771" t="n"/>
      <c r="AL948" s="1771" t="n"/>
      <c r="AM948" s="1771" t="n"/>
      <c r="AN948" s="1771" t="n"/>
      <c r="AO948" s="1772" t="n"/>
      <c r="AP948" s="1773" t="n"/>
      <c r="AQ948" s="1771" t="n"/>
      <c r="AR948" s="1771" t="n"/>
      <c r="AS948" s="1774" t="n"/>
      <c r="AT948" s="547" t="n"/>
    </row>
    <row r="949" ht="12.75" customHeight="1" s="667">
      <c r="B949" s="509" t="n"/>
      <c r="C949" s="510" t="n"/>
      <c r="D949" s="511" t="n"/>
      <c r="E949" s="511" t="n"/>
      <c r="F949" s="538" t="n"/>
      <c r="G949" s="539" t="n"/>
      <c r="H949" s="539" t="n"/>
      <c r="I949" s="540" t="n"/>
      <c r="J949" s="539" t="n"/>
      <c r="K949" s="539" t="n"/>
      <c r="L949" s="539" t="n"/>
      <c r="M949" s="539" t="n"/>
      <c r="N949" s="539" t="n"/>
      <c r="O949" s="539" t="n"/>
      <c r="P949" s="539" t="n"/>
      <c r="Q949" s="539" t="n"/>
      <c r="R949" s="539" t="n"/>
      <c r="S949" s="539" t="n"/>
      <c r="T949" s="541" t="n"/>
      <c r="U949" s="1770" t="n"/>
      <c r="V949" s="1771" t="n"/>
      <c r="W949" s="1771" t="n"/>
      <c r="X949" s="1771" t="n"/>
      <c r="Y949" s="1771" t="n"/>
      <c r="Z949" s="1771" t="n"/>
      <c r="AA949" s="1771" t="n"/>
      <c r="AB949" s="1771" t="n"/>
      <c r="AC949" s="1771" t="n"/>
      <c r="AD949" s="1771" t="n"/>
      <c r="AE949" s="1771" t="n"/>
      <c r="AF949" s="1771" t="n"/>
      <c r="AG949" s="1771" t="n"/>
      <c r="AH949" s="1771" t="n"/>
      <c r="AI949" s="1771" t="n"/>
      <c r="AJ949" s="1771" t="n"/>
      <c r="AK949" s="1771" t="n"/>
      <c r="AL949" s="1771" t="n"/>
      <c r="AM949" s="1771" t="n"/>
      <c r="AN949" s="1771" t="n"/>
      <c r="AO949" s="1772" t="n"/>
      <c r="AP949" s="1773" t="n"/>
      <c r="AQ949" s="1771" t="n"/>
      <c r="AR949" s="1771" t="n"/>
      <c r="AS949" s="1774" t="n"/>
      <c r="AT949" s="547" t="n"/>
    </row>
    <row r="950" ht="12.75" customHeight="1" s="667">
      <c r="B950" s="518" t="n"/>
      <c r="C950" s="701" t="n"/>
      <c r="D950" s="519" t="n"/>
      <c r="E950" s="519" t="n"/>
      <c r="F950" s="548" t="n"/>
      <c r="G950" s="549" t="n"/>
      <c r="H950" s="549" t="n"/>
      <c r="I950" s="550" t="n"/>
      <c r="J950" s="549" t="n"/>
      <c r="K950" s="549" t="n"/>
      <c r="L950" s="549" t="n"/>
      <c r="M950" s="549" t="n"/>
      <c r="N950" s="549" t="n"/>
      <c r="O950" s="549" t="n"/>
      <c r="P950" s="549" t="n"/>
      <c r="Q950" s="549" t="n"/>
      <c r="R950" s="549" t="n"/>
      <c r="S950" s="549" t="n"/>
      <c r="T950" s="551" t="n"/>
      <c r="U950" s="1775" t="n"/>
      <c r="V950" s="1776" t="n"/>
      <c r="W950" s="1776" t="n"/>
      <c r="X950" s="1776" t="n"/>
      <c r="Y950" s="1776" t="n"/>
      <c r="Z950" s="1776" t="n"/>
      <c r="AA950" s="1776" t="n"/>
      <c r="AB950" s="1776" t="n"/>
      <c r="AC950" s="1776" t="n"/>
      <c r="AD950" s="1776" t="n"/>
      <c r="AE950" s="1776" t="n"/>
      <c r="AF950" s="1776" t="n"/>
      <c r="AG950" s="1776" t="n"/>
      <c r="AH950" s="1776" t="n"/>
      <c r="AI950" s="1776" t="n"/>
      <c r="AJ950" s="1776" t="n"/>
      <c r="AK950" s="1776" t="n"/>
      <c r="AL950" s="1776" t="n"/>
      <c r="AM950" s="1776" t="n"/>
      <c r="AN950" s="1776" t="n"/>
      <c r="AO950" s="1777" t="n"/>
      <c r="AP950" s="1778" t="n"/>
      <c r="AQ950" s="1776" t="n"/>
      <c r="AR950" s="1776" t="n"/>
      <c r="AS950" s="1779" t="n"/>
      <c r="AT950" s="557" t="n"/>
    </row>
    <row r="951" ht="12.75" customHeight="1" s="667">
      <c r="B951" s="509" t="n"/>
      <c r="C951" s="510" t="n"/>
      <c r="D951" s="511" t="n"/>
      <c r="E951" s="511" t="n"/>
      <c r="F951" s="538" t="n"/>
      <c r="G951" s="539" t="n"/>
      <c r="H951" s="539" t="n"/>
      <c r="I951" s="540" t="n"/>
      <c r="J951" s="539" t="n"/>
      <c r="K951" s="539" t="n"/>
      <c r="L951" s="539" t="n"/>
      <c r="M951" s="539" t="n"/>
      <c r="N951" s="539" t="n"/>
      <c r="O951" s="539" t="n"/>
      <c r="P951" s="539" t="n"/>
      <c r="Q951" s="539" t="n"/>
      <c r="R951" s="539" t="n"/>
      <c r="S951" s="539" t="n"/>
      <c r="T951" s="541" t="n"/>
      <c r="U951" s="1770" t="n"/>
      <c r="V951" s="1771" t="n"/>
      <c r="W951" s="1771" t="n"/>
      <c r="X951" s="1771" t="n"/>
      <c r="Y951" s="1771" t="n"/>
      <c r="Z951" s="1771" t="n"/>
      <c r="AA951" s="1771" t="n"/>
      <c r="AB951" s="1771" t="n"/>
      <c r="AC951" s="1771" t="n"/>
      <c r="AD951" s="1771" t="n"/>
      <c r="AE951" s="1771" t="n"/>
      <c r="AF951" s="1771" t="n"/>
      <c r="AG951" s="1771" t="n"/>
      <c r="AH951" s="1771" t="n"/>
      <c r="AI951" s="1771" t="n"/>
      <c r="AJ951" s="1771" t="n"/>
      <c r="AK951" s="1771" t="n"/>
      <c r="AL951" s="1771" t="n"/>
      <c r="AM951" s="1771" t="n"/>
      <c r="AN951" s="1771" t="n"/>
      <c r="AO951" s="1772" t="n"/>
      <c r="AP951" s="1773" t="n"/>
      <c r="AQ951" s="1771" t="n"/>
      <c r="AR951" s="1771" t="n"/>
      <c r="AS951" s="1774" t="n"/>
      <c r="AT951" s="547" t="n"/>
    </row>
    <row r="952" ht="12.75" customHeight="1" s="667">
      <c r="B952" s="509" t="n"/>
      <c r="C952" s="510" t="n"/>
      <c r="D952" s="511" t="n"/>
      <c r="E952" s="511" t="n"/>
      <c r="F952" s="538" t="n"/>
      <c r="G952" s="539" t="n"/>
      <c r="H952" s="539" t="n"/>
      <c r="I952" s="540" t="n"/>
      <c r="J952" s="539" t="n"/>
      <c r="K952" s="539" t="n"/>
      <c r="L952" s="539" t="n"/>
      <c r="M952" s="539" t="n"/>
      <c r="N952" s="539" t="n"/>
      <c r="O952" s="539" t="n"/>
      <c r="P952" s="539" t="n"/>
      <c r="Q952" s="539" t="n"/>
      <c r="R952" s="539" t="n"/>
      <c r="S952" s="539" t="n"/>
      <c r="T952" s="541" t="n"/>
      <c r="U952" s="1770" t="n"/>
      <c r="V952" s="1771" t="n"/>
      <c r="W952" s="1771" t="n"/>
      <c r="X952" s="1771" t="n"/>
      <c r="Y952" s="1771" t="n"/>
      <c r="Z952" s="1771" t="n"/>
      <c r="AA952" s="1771" t="n"/>
      <c r="AB952" s="1771" t="n"/>
      <c r="AC952" s="1771" t="n"/>
      <c r="AD952" s="1771" t="n"/>
      <c r="AE952" s="1771" t="n"/>
      <c r="AF952" s="1771" t="n"/>
      <c r="AG952" s="1771" t="n"/>
      <c r="AH952" s="1771" t="n"/>
      <c r="AI952" s="1771" t="n"/>
      <c r="AJ952" s="1771" t="n"/>
      <c r="AK952" s="1771" t="n"/>
      <c r="AL952" s="1771" t="n"/>
      <c r="AM952" s="1771" t="n"/>
      <c r="AN952" s="1771" t="n"/>
      <c r="AO952" s="1772" t="n"/>
      <c r="AP952" s="1773" t="n"/>
      <c r="AQ952" s="1771" t="n"/>
      <c r="AR952" s="1771" t="n"/>
      <c r="AS952" s="1774" t="n"/>
      <c r="AT952" s="547" t="n"/>
    </row>
    <row r="953" ht="12.75" customHeight="1" s="667">
      <c r="B953" s="509" t="n"/>
      <c r="C953" s="510" t="n"/>
      <c r="D953" s="511" t="n"/>
      <c r="E953" s="511" t="n"/>
      <c r="F953" s="538" t="n"/>
      <c r="G953" s="539" t="n"/>
      <c r="H953" s="539" t="n"/>
      <c r="I953" s="540" t="n"/>
      <c r="J953" s="539" t="n"/>
      <c r="K953" s="539" t="n"/>
      <c r="L953" s="539" t="n"/>
      <c r="M953" s="539" t="n"/>
      <c r="N953" s="539" t="n"/>
      <c r="O953" s="539" t="n"/>
      <c r="P953" s="539" t="n"/>
      <c r="Q953" s="539" t="n"/>
      <c r="R953" s="539" t="n"/>
      <c r="S953" s="539" t="n"/>
      <c r="T953" s="541" t="n"/>
      <c r="U953" s="1770" t="n"/>
      <c r="V953" s="1771" t="n"/>
      <c r="W953" s="1771" t="n"/>
      <c r="X953" s="1771" t="n"/>
      <c r="Y953" s="1771" t="n"/>
      <c r="Z953" s="1771" t="n"/>
      <c r="AA953" s="1771" t="n"/>
      <c r="AB953" s="1771" t="n"/>
      <c r="AC953" s="1771" t="n"/>
      <c r="AD953" s="1771" t="n"/>
      <c r="AE953" s="1771" t="n"/>
      <c r="AF953" s="1771" t="n"/>
      <c r="AG953" s="1771" t="n"/>
      <c r="AH953" s="1771" t="n"/>
      <c r="AI953" s="1771" t="n"/>
      <c r="AJ953" s="1771" t="n"/>
      <c r="AK953" s="1771" t="n"/>
      <c r="AL953" s="1771" t="n"/>
      <c r="AM953" s="1771" t="n"/>
      <c r="AN953" s="1771" t="n"/>
      <c r="AO953" s="1772" t="n"/>
      <c r="AP953" s="1773" t="n"/>
      <c r="AQ953" s="1771" t="n"/>
      <c r="AR953" s="1771" t="n"/>
      <c r="AS953" s="1774" t="n"/>
      <c r="AT953" s="547" t="n"/>
    </row>
    <row r="954" ht="12.75" customHeight="1" s="667">
      <c r="B954" s="509" t="n"/>
      <c r="C954" s="510" t="n"/>
      <c r="D954" s="511" t="n"/>
      <c r="E954" s="511" t="n"/>
      <c r="F954" s="538" t="n"/>
      <c r="G954" s="539" t="n"/>
      <c r="H954" s="539" t="n"/>
      <c r="I954" s="540" t="n"/>
      <c r="J954" s="539" t="n"/>
      <c r="K954" s="539" t="n"/>
      <c r="L954" s="539" t="n"/>
      <c r="M954" s="539" t="n"/>
      <c r="N954" s="539" t="n"/>
      <c r="O954" s="539" t="n"/>
      <c r="P954" s="539" t="n"/>
      <c r="Q954" s="539" t="n"/>
      <c r="R954" s="539" t="n"/>
      <c r="S954" s="539" t="n"/>
      <c r="T954" s="541" t="n"/>
      <c r="U954" s="1770" t="n"/>
      <c r="V954" s="1771" t="n"/>
      <c r="W954" s="1771" t="n"/>
      <c r="X954" s="1771" t="n"/>
      <c r="Y954" s="1771" t="n"/>
      <c r="Z954" s="1771" t="n"/>
      <c r="AA954" s="1771" t="n"/>
      <c r="AB954" s="1771" t="n"/>
      <c r="AC954" s="1771" t="n"/>
      <c r="AD954" s="1771" t="n"/>
      <c r="AE954" s="1771" t="n"/>
      <c r="AF954" s="1771" t="n"/>
      <c r="AG954" s="1771" t="n"/>
      <c r="AH954" s="1771" t="n"/>
      <c r="AI954" s="1771" t="n"/>
      <c r="AJ954" s="1771" t="n"/>
      <c r="AK954" s="1771" t="n"/>
      <c r="AL954" s="1771" t="n"/>
      <c r="AM954" s="1771" t="n"/>
      <c r="AN954" s="1771" t="n"/>
      <c r="AO954" s="1772" t="n"/>
      <c r="AP954" s="1773" t="n"/>
      <c r="AQ954" s="1771" t="n"/>
      <c r="AR954" s="1771" t="n"/>
      <c r="AS954" s="1774" t="n"/>
      <c r="AT954" s="547" t="n"/>
    </row>
    <row r="955" ht="12.75" customHeight="1" s="667">
      <c r="B955" s="518" t="n"/>
      <c r="C955" s="701" t="n"/>
      <c r="D955" s="519" t="n"/>
      <c r="E955" s="519" t="n"/>
      <c r="F955" s="548" t="n"/>
      <c r="G955" s="549" t="n"/>
      <c r="H955" s="549" t="n"/>
      <c r="I955" s="550" t="n"/>
      <c r="J955" s="549" t="n"/>
      <c r="K955" s="549" t="n"/>
      <c r="L955" s="549" t="n"/>
      <c r="M955" s="549" t="n"/>
      <c r="N955" s="549" t="n"/>
      <c r="O955" s="549" t="n"/>
      <c r="P955" s="549" t="n"/>
      <c r="Q955" s="549" t="n"/>
      <c r="R955" s="549" t="n"/>
      <c r="S955" s="549" t="n"/>
      <c r="T955" s="551" t="n"/>
      <c r="U955" s="1775" t="n"/>
      <c r="V955" s="1776" t="n"/>
      <c r="W955" s="1776" t="n"/>
      <c r="X955" s="1776" t="n"/>
      <c r="Y955" s="1776" t="n"/>
      <c r="Z955" s="1776" t="n"/>
      <c r="AA955" s="1776" t="n"/>
      <c r="AB955" s="1776" t="n"/>
      <c r="AC955" s="1776" t="n"/>
      <c r="AD955" s="1776" t="n"/>
      <c r="AE955" s="1776" t="n"/>
      <c r="AF955" s="1776" t="n"/>
      <c r="AG955" s="1776" t="n"/>
      <c r="AH955" s="1776" t="n"/>
      <c r="AI955" s="1776" t="n"/>
      <c r="AJ955" s="1776" t="n"/>
      <c r="AK955" s="1776" t="n"/>
      <c r="AL955" s="1776" t="n"/>
      <c r="AM955" s="1776" t="n"/>
      <c r="AN955" s="1776" t="n"/>
      <c r="AO955" s="1777" t="n"/>
      <c r="AP955" s="1778" t="n"/>
      <c r="AQ955" s="1776" t="n"/>
      <c r="AR955" s="1776" t="n"/>
      <c r="AS955" s="1779" t="n"/>
      <c r="AT955" s="557" t="n"/>
    </row>
    <row r="956" ht="12.75" customHeight="1" s="667">
      <c r="B956" s="509" t="n"/>
      <c r="C956" s="510" t="n"/>
      <c r="D956" s="511" t="n"/>
      <c r="E956" s="511" t="n"/>
      <c r="F956" s="538" t="n"/>
      <c r="G956" s="539" t="n"/>
      <c r="H956" s="539" t="n"/>
      <c r="I956" s="540" t="n"/>
      <c r="J956" s="539" t="n"/>
      <c r="K956" s="539" t="n"/>
      <c r="L956" s="539" t="n"/>
      <c r="M956" s="539" t="n"/>
      <c r="N956" s="539" t="n"/>
      <c r="O956" s="539" t="n"/>
      <c r="P956" s="539" t="n"/>
      <c r="Q956" s="539" t="n"/>
      <c r="R956" s="539" t="n"/>
      <c r="S956" s="539" t="n"/>
      <c r="T956" s="541" t="n"/>
      <c r="U956" s="1770" t="n"/>
      <c r="V956" s="1771" t="n"/>
      <c r="W956" s="1771" t="n"/>
      <c r="X956" s="1771" t="n"/>
      <c r="Y956" s="1771" t="n"/>
      <c r="Z956" s="1771" t="n"/>
      <c r="AA956" s="1771" t="n"/>
      <c r="AB956" s="1771" t="n"/>
      <c r="AC956" s="1771" t="n"/>
      <c r="AD956" s="1771" t="n"/>
      <c r="AE956" s="1771" t="n"/>
      <c r="AF956" s="1771" t="n"/>
      <c r="AG956" s="1771" t="n"/>
      <c r="AH956" s="1771" t="n"/>
      <c r="AI956" s="1771" t="n"/>
      <c r="AJ956" s="1771" t="n"/>
      <c r="AK956" s="1771" t="n"/>
      <c r="AL956" s="1771" t="n"/>
      <c r="AM956" s="1771" t="n"/>
      <c r="AN956" s="1771" t="n"/>
      <c r="AO956" s="1772" t="n"/>
      <c r="AP956" s="1773" t="n"/>
      <c r="AQ956" s="1771" t="n"/>
      <c r="AR956" s="1771" t="n"/>
      <c r="AS956" s="1774" t="n"/>
      <c r="AT956" s="547" t="n"/>
    </row>
    <row r="957" ht="12.75" customHeight="1" s="667">
      <c r="B957" s="509" t="n"/>
      <c r="C957" s="510" t="n"/>
      <c r="D957" s="511" t="n"/>
      <c r="E957" s="511" t="n"/>
      <c r="F957" s="538" t="n"/>
      <c r="G957" s="539" t="n"/>
      <c r="H957" s="539" t="n"/>
      <c r="I957" s="540" t="n"/>
      <c r="J957" s="539" t="n"/>
      <c r="K957" s="539" t="n"/>
      <c r="L957" s="539" t="n"/>
      <c r="M957" s="539" t="n"/>
      <c r="N957" s="539" t="n"/>
      <c r="O957" s="539" t="n"/>
      <c r="P957" s="539" t="n"/>
      <c r="Q957" s="539" t="n"/>
      <c r="R957" s="539" t="n"/>
      <c r="S957" s="539" t="n"/>
      <c r="T957" s="541" t="n"/>
      <c r="U957" s="1770" t="n"/>
      <c r="V957" s="1771" t="n"/>
      <c r="W957" s="1771" t="n"/>
      <c r="X957" s="1771" t="n"/>
      <c r="Y957" s="1771" t="n"/>
      <c r="Z957" s="1771" t="n"/>
      <c r="AA957" s="1771" t="n"/>
      <c r="AB957" s="1771" t="n"/>
      <c r="AC957" s="1771" t="n"/>
      <c r="AD957" s="1771" t="n"/>
      <c r="AE957" s="1771" t="n"/>
      <c r="AF957" s="1771" t="n"/>
      <c r="AG957" s="1771" t="n"/>
      <c r="AH957" s="1771" t="n"/>
      <c r="AI957" s="1771" t="n"/>
      <c r="AJ957" s="1771" t="n"/>
      <c r="AK957" s="1771" t="n"/>
      <c r="AL957" s="1771" t="n"/>
      <c r="AM957" s="1771" t="n"/>
      <c r="AN957" s="1771" t="n"/>
      <c r="AO957" s="1772" t="n"/>
      <c r="AP957" s="1773" t="n"/>
      <c r="AQ957" s="1771" t="n"/>
      <c r="AR957" s="1771" t="n"/>
      <c r="AS957" s="1774" t="n"/>
      <c r="AT957" s="547" t="n"/>
    </row>
    <row r="958" ht="12.75" customHeight="1" s="667">
      <c r="B958" s="509" t="n"/>
      <c r="C958" s="510" t="n"/>
      <c r="D958" s="511" t="n"/>
      <c r="E958" s="511" t="n"/>
      <c r="F958" s="538" t="n"/>
      <c r="G958" s="539" t="n"/>
      <c r="H958" s="539" t="n"/>
      <c r="I958" s="540" t="n"/>
      <c r="J958" s="539" t="n"/>
      <c r="K958" s="539" t="n"/>
      <c r="L958" s="539" t="n"/>
      <c r="M958" s="539" t="n"/>
      <c r="N958" s="539" t="n"/>
      <c r="O958" s="539" t="n"/>
      <c r="P958" s="539" t="n"/>
      <c r="Q958" s="539" t="n"/>
      <c r="R958" s="539" t="n"/>
      <c r="S958" s="539" t="n"/>
      <c r="T958" s="541" t="n"/>
      <c r="U958" s="1770" t="n"/>
      <c r="V958" s="1771" t="n"/>
      <c r="W958" s="1771" t="n"/>
      <c r="X958" s="1771" t="n"/>
      <c r="Y958" s="1771" t="n"/>
      <c r="Z958" s="1771" t="n"/>
      <c r="AA958" s="1771" t="n"/>
      <c r="AB958" s="1771" t="n"/>
      <c r="AC958" s="1771" t="n"/>
      <c r="AD958" s="1771" t="n"/>
      <c r="AE958" s="1771" t="n"/>
      <c r="AF958" s="1771" t="n"/>
      <c r="AG958" s="1771" t="n"/>
      <c r="AH958" s="1771" t="n"/>
      <c r="AI958" s="1771" t="n"/>
      <c r="AJ958" s="1771" t="n"/>
      <c r="AK958" s="1771" t="n"/>
      <c r="AL958" s="1771" t="n"/>
      <c r="AM958" s="1771" t="n"/>
      <c r="AN958" s="1771" t="n"/>
      <c r="AO958" s="1772" t="n"/>
      <c r="AP958" s="1773" t="n"/>
      <c r="AQ958" s="1771" t="n"/>
      <c r="AR958" s="1771" t="n"/>
      <c r="AS958" s="1774" t="n"/>
      <c r="AT958" s="547" t="n"/>
    </row>
    <row r="959" ht="12.75" customHeight="1" s="667">
      <c r="B959" s="509" t="n"/>
      <c r="C959" s="510" t="n"/>
      <c r="D959" s="511" t="n"/>
      <c r="E959" s="511" t="n"/>
      <c r="F959" s="538" t="n"/>
      <c r="G959" s="539" t="n"/>
      <c r="H959" s="539" t="n"/>
      <c r="I959" s="540" t="n"/>
      <c r="J959" s="539" t="n"/>
      <c r="K959" s="539" t="n"/>
      <c r="L959" s="539" t="n"/>
      <c r="M959" s="539" t="n"/>
      <c r="N959" s="539" t="n"/>
      <c r="O959" s="539" t="n"/>
      <c r="P959" s="539" t="n"/>
      <c r="Q959" s="539" t="n"/>
      <c r="R959" s="539" t="n"/>
      <c r="S959" s="539" t="n"/>
      <c r="T959" s="541" t="n"/>
      <c r="U959" s="1770" t="n"/>
      <c r="V959" s="1771" t="n"/>
      <c r="W959" s="1771" t="n"/>
      <c r="X959" s="1771" t="n"/>
      <c r="Y959" s="1771" t="n"/>
      <c r="Z959" s="1771" t="n"/>
      <c r="AA959" s="1771" t="n"/>
      <c r="AB959" s="1771" t="n"/>
      <c r="AC959" s="1771" t="n"/>
      <c r="AD959" s="1771" t="n"/>
      <c r="AE959" s="1771" t="n"/>
      <c r="AF959" s="1771" t="n"/>
      <c r="AG959" s="1771" t="n"/>
      <c r="AH959" s="1771" t="n"/>
      <c r="AI959" s="1771" t="n"/>
      <c r="AJ959" s="1771" t="n"/>
      <c r="AK959" s="1771" t="n"/>
      <c r="AL959" s="1771" t="n"/>
      <c r="AM959" s="1771" t="n"/>
      <c r="AN959" s="1771" t="n"/>
      <c r="AO959" s="1772" t="n"/>
      <c r="AP959" s="1773" t="n"/>
      <c r="AQ959" s="1771" t="n"/>
      <c r="AR959" s="1771" t="n"/>
      <c r="AS959" s="1774" t="n"/>
      <c r="AT959" s="547" t="n"/>
    </row>
    <row r="960" ht="12.75" customHeight="1" s="667">
      <c r="B960" s="518" t="n"/>
      <c r="C960" s="701" t="n"/>
      <c r="D960" s="519" t="n"/>
      <c r="E960" s="519" t="n"/>
      <c r="F960" s="548" t="n"/>
      <c r="G960" s="549" t="n"/>
      <c r="H960" s="549" t="n"/>
      <c r="I960" s="550" t="n"/>
      <c r="J960" s="549" t="n"/>
      <c r="K960" s="549" t="n"/>
      <c r="L960" s="549" t="n"/>
      <c r="M960" s="549" t="n"/>
      <c r="N960" s="549" t="n"/>
      <c r="O960" s="549" t="n"/>
      <c r="P960" s="549" t="n"/>
      <c r="Q960" s="549" t="n"/>
      <c r="R960" s="549" t="n"/>
      <c r="S960" s="549" t="n"/>
      <c r="T960" s="551" t="n"/>
      <c r="U960" s="1775" t="n"/>
      <c r="V960" s="1776" t="n"/>
      <c r="W960" s="1776" t="n"/>
      <c r="X960" s="1776" t="n"/>
      <c r="Y960" s="1776" t="n"/>
      <c r="Z960" s="1776" t="n"/>
      <c r="AA960" s="1776" t="n"/>
      <c r="AB960" s="1776" t="n"/>
      <c r="AC960" s="1776" t="n"/>
      <c r="AD960" s="1776" t="n"/>
      <c r="AE960" s="1776" t="n"/>
      <c r="AF960" s="1776" t="n"/>
      <c r="AG960" s="1776" t="n"/>
      <c r="AH960" s="1776" t="n"/>
      <c r="AI960" s="1776" t="n"/>
      <c r="AJ960" s="1776" t="n"/>
      <c r="AK960" s="1776" t="n"/>
      <c r="AL960" s="1776" t="n"/>
      <c r="AM960" s="1776" t="n"/>
      <c r="AN960" s="1776" t="n"/>
      <c r="AO960" s="1777" t="n"/>
      <c r="AP960" s="1778" t="n"/>
      <c r="AQ960" s="1776" t="n"/>
      <c r="AR960" s="1776" t="n"/>
      <c r="AS960" s="1779" t="n"/>
      <c r="AT960" s="557" t="n"/>
    </row>
    <row r="961" ht="12.75" customHeight="1" s="667">
      <c r="B961" s="509" t="n"/>
      <c r="C961" s="510" t="n"/>
      <c r="D961" s="511" t="n"/>
      <c r="E961" s="511" t="n"/>
      <c r="F961" s="538" t="n"/>
      <c r="G961" s="539" t="n"/>
      <c r="H961" s="539" t="n"/>
      <c r="I961" s="540" t="n"/>
      <c r="J961" s="539" t="n"/>
      <c r="K961" s="539" t="n"/>
      <c r="L961" s="539" t="n"/>
      <c r="M961" s="539" t="n"/>
      <c r="N961" s="539" t="n"/>
      <c r="O961" s="539" t="n"/>
      <c r="P961" s="539" t="n"/>
      <c r="Q961" s="539" t="n"/>
      <c r="R961" s="539" t="n"/>
      <c r="S961" s="539" t="n"/>
      <c r="T961" s="541" t="n"/>
      <c r="U961" s="1770" t="n"/>
      <c r="V961" s="1771" t="n"/>
      <c r="W961" s="1771" t="n"/>
      <c r="X961" s="1771" t="n"/>
      <c r="Y961" s="1771" t="n"/>
      <c r="Z961" s="1771" t="n"/>
      <c r="AA961" s="1771" t="n"/>
      <c r="AB961" s="1771" t="n"/>
      <c r="AC961" s="1771" t="n"/>
      <c r="AD961" s="1771" t="n"/>
      <c r="AE961" s="1771" t="n"/>
      <c r="AF961" s="1771" t="n"/>
      <c r="AG961" s="1771" t="n"/>
      <c r="AH961" s="1771" t="n"/>
      <c r="AI961" s="1771" t="n"/>
      <c r="AJ961" s="1771" t="n"/>
      <c r="AK961" s="1771" t="n"/>
      <c r="AL961" s="1771" t="n"/>
      <c r="AM961" s="1771" t="n"/>
      <c r="AN961" s="1771" t="n"/>
      <c r="AO961" s="1772" t="n"/>
      <c r="AP961" s="1773" t="n"/>
      <c r="AQ961" s="1771" t="n"/>
      <c r="AR961" s="1771" t="n"/>
      <c r="AS961" s="1774" t="n"/>
      <c r="AT961" s="547" t="n"/>
    </row>
    <row r="962" ht="12.75" customHeight="1" s="667">
      <c r="B962" s="509" t="n"/>
      <c r="C962" s="510" t="n"/>
      <c r="D962" s="511" t="n"/>
      <c r="E962" s="511" t="n"/>
      <c r="F962" s="538" t="n"/>
      <c r="G962" s="539" t="n"/>
      <c r="H962" s="539" t="n"/>
      <c r="I962" s="540" t="n"/>
      <c r="J962" s="539" t="n"/>
      <c r="K962" s="539" t="n"/>
      <c r="L962" s="539" t="n"/>
      <c r="M962" s="539" t="n"/>
      <c r="N962" s="539" t="n"/>
      <c r="O962" s="539" t="n"/>
      <c r="P962" s="539" t="n"/>
      <c r="Q962" s="539" t="n"/>
      <c r="R962" s="539" t="n"/>
      <c r="S962" s="539" t="n"/>
      <c r="T962" s="541" t="n"/>
      <c r="U962" s="1770" t="n"/>
      <c r="V962" s="1771" t="n"/>
      <c r="W962" s="1771" t="n"/>
      <c r="X962" s="1771" t="n"/>
      <c r="Y962" s="1771" t="n"/>
      <c r="Z962" s="1771" t="n"/>
      <c r="AA962" s="1771" t="n"/>
      <c r="AB962" s="1771" t="n"/>
      <c r="AC962" s="1771" t="n"/>
      <c r="AD962" s="1771" t="n"/>
      <c r="AE962" s="1771" t="n"/>
      <c r="AF962" s="1771" t="n"/>
      <c r="AG962" s="1771" t="n"/>
      <c r="AH962" s="1771" t="n"/>
      <c r="AI962" s="1771" t="n"/>
      <c r="AJ962" s="1771" t="n"/>
      <c r="AK962" s="1771" t="n"/>
      <c r="AL962" s="1771" t="n"/>
      <c r="AM962" s="1771" t="n"/>
      <c r="AN962" s="1771" t="n"/>
      <c r="AO962" s="1772" t="n"/>
      <c r="AP962" s="1773" t="n"/>
      <c r="AQ962" s="1771" t="n"/>
      <c r="AR962" s="1771" t="n"/>
      <c r="AS962" s="1774" t="n"/>
      <c r="AT962" s="547" t="n"/>
    </row>
    <row r="963" ht="12.75" customHeight="1" s="667">
      <c r="B963" s="509" t="n"/>
      <c r="C963" s="510" t="n"/>
      <c r="D963" s="511" t="n"/>
      <c r="E963" s="511" t="n"/>
      <c r="F963" s="538" t="n"/>
      <c r="G963" s="539" t="n"/>
      <c r="H963" s="539" t="n"/>
      <c r="I963" s="540" t="n"/>
      <c r="J963" s="539" t="n"/>
      <c r="K963" s="539" t="n"/>
      <c r="L963" s="539" t="n"/>
      <c r="M963" s="539" t="n"/>
      <c r="N963" s="539" t="n"/>
      <c r="O963" s="539" t="n"/>
      <c r="P963" s="539" t="n"/>
      <c r="Q963" s="539" t="n"/>
      <c r="R963" s="539" t="n"/>
      <c r="S963" s="539" t="n"/>
      <c r="T963" s="541" t="n"/>
      <c r="U963" s="1770" t="n"/>
      <c r="V963" s="1771" t="n"/>
      <c r="W963" s="1771" t="n"/>
      <c r="X963" s="1771" t="n"/>
      <c r="Y963" s="1771" t="n"/>
      <c r="Z963" s="1771" t="n"/>
      <c r="AA963" s="1771" t="n"/>
      <c r="AB963" s="1771" t="n"/>
      <c r="AC963" s="1771" t="n"/>
      <c r="AD963" s="1771" t="n"/>
      <c r="AE963" s="1771" t="n"/>
      <c r="AF963" s="1771" t="n"/>
      <c r="AG963" s="1771" t="n"/>
      <c r="AH963" s="1771" t="n"/>
      <c r="AI963" s="1771" t="n"/>
      <c r="AJ963" s="1771" t="n"/>
      <c r="AK963" s="1771" t="n"/>
      <c r="AL963" s="1771" t="n"/>
      <c r="AM963" s="1771" t="n"/>
      <c r="AN963" s="1771" t="n"/>
      <c r="AO963" s="1772" t="n"/>
      <c r="AP963" s="1773" t="n"/>
      <c r="AQ963" s="1771" t="n"/>
      <c r="AR963" s="1771" t="n"/>
      <c r="AS963" s="1774" t="n"/>
      <c r="AT963" s="547" t="n"/>
    </row>
    <row r="964" ht="12.75" customHeight="1" s="667">
      <c r="B964" s="518" t="n"/>
      <c r="C964" s="701" t="n"/>
      <c r="D964" s="519" t="n"/>
      <c r="E964" s="519" t="n"/>
      <c r="F964" s="548" t="n"/>
      <c r="G964" s="549" t="n"/>
      <c r="H964" s="549" t="n"/>
      <c r="I964" s="550" t="n"/>
      <c r="J964" s="549" t="n"/>
      <c r="K964" s="549" t="n"/>
      <c r="L964" s="549" t="n"/>
      <c r="M964" s="549" t="n"/>
      <c r="N964" s="549" t="n"/>
      <c r="O964" s="549" t="n"/>
      <c r="P964" s="549" t="n"/>
      <c r="Q964" s="549" t="n"/>
      <c r="R964" s="549" t="n"/>
      <c r="S964" s="549" t="n"/>
      <c r="T964" s="551" t="n"/>
      <c r="U964" s="1775" t="n"/>
      <c r="V964" s="1776" t="n"/>
      <c r="W964" s="1776" t="n"/>
      <c r="X964" s="1776" t="n"/>
      <c r="Y964" s="1776" t="n"/>
      <c r="Z964" s="1776" t="n"/>
      <c r="AA964" s="1776" t="n"/>
      <c r="AB964" s="1776" t="n"/>
      <c r="AC964" s="1776" t="n"/>
      <c r="AD964" s="1776" t="n"/>
      <c r="AE964" s="1776" t="n"/>
      <c r="AF964" s="1776" t="n"/>
      <c r="AG964" s="1776" t="n"/>
      <c r="AH964" s="1776" t="n"/>
      <c r="AI964" s="1776" t="n"/>
      <c r="AJ964" s="1776" t="n"/>
      <c r="AK964" s="1776" t="n"/>
      <c r="AL964" s="1776" t="n"/>
      <c r="AM964" s="1776" t="n"/>
      <c r="AN964" s="1776" t="n"/>
      <c r="AO964" s="1777" t="n"/>
      <c r="AP964" s="1778" t="n"/>
      <c r="AQ964" s="1776" t="n"/>
      <c r="AR964" s="1776" t="n"/>
      <c r="AS964" s="1779" t="n"/>
      <c r="AT964" s="557" t="n"/>
    </row>
    <row r="965" ht="12.75" customHeight="1" s="667">
      <c r="B965" s="509" t="n"/>
      <c r="C965" s="510" t="n"/>
      <c r="D965" s="511" t="n"/>
      <c r="E965" s="511" t="n"/>
      <c r="F965" s="538" t="n"/>
      <c r="G965" s="539" t="n"/>
      <c r="H965" s="539" t="n"/>
      <c r="I965" s="540" t="n"/>
      <c r="J965" s="539" t="n"/>
      <c r="K965" s="539" t="n"/>
      <c r="L965" s="539" t="n"/>
      <c r="M965" s="539" t="n"/>
      <c r="N965" s="539" t="n"/>
      <c r="O965" s="539" t="n"/>
      <c r="P965" s="539" t="n"/>
      <c r="Q965" s="539" t="n"/>
      <c r="R965" s="539" t="n"/>
      <c r="S965" s="539" t="n"/>
      <c r="T965" s="541" t="n"/>
      <c r="U965" s="1770" t="n"/>
      <c r="V965" s="1771" t="n"/>
      <c r="W965" s="1771" t="n"/>
      <c r="X965" s="1771" t="n"/>
      <c r="Y965" s="1771" t="n"/>
      <c r="Z965" s="1771" t="n"/>
      <c r="AA965" s="1771" t="n"/>
      <c r="AB965" s="1771" t="n"/>
      <c r="AC965" s="1771" t="n"/>
      <c r="AD965" s="1771" t="n"/>
      <c r="AE965" s="1771" t="n"/>
      <c r="AF965" s="1771" t="n"/>
      <c r="AG965" s="1771" t="n"/>
      <c r="AH965" s="1771" t="n"/>
      <c r="AI965" s="1771" t="n"/>
      <c r="AJ965" s="1771" t="n"/>
      <c r="AK965" s="1771" t="n"/>
      <c r="AL965" s="1771" t="n"/>
      <c r="AM965" s="1771" t="n"/>
      <c r="AN965" s="1771" t="n"/>
      <c r="AO965" s="1772" t="n"/>
      <c r="AP965" s="1773" t="n"/>
      <c r="AQ965" s="1771" t="n"/>
      <c r="AR965" s="1771" t="n"/>
      <c r="AS965" s="1774" t="n"/>
      <c r="AT965" s="547" t="n"/>
    </row>
    <row r="966" ht="12.75" customHeight="1" s="667">
      <c r="B966" s="509" t="n"/>
      <c r="C966" s="510" t="n"/>
      <c r="D966" s="511" t="n"/>
      <c r="E966" s="511" t="n"/>
      <c r="F966" s="538" t="n"/>
      <c r="G966" s="539" t="n"/>
      <c r="H966" s="539" t="n"/>
      <c r="I966" s="540" t="n"/>
      <c r="J966" s="539" t="n"/>
      <c r="K966" s="539" t="n"/>
      <c r="L966" s="539" t="n"/>
      <c r="M966" s="539" t="n"/>
      <c r="N966" s="539" t="n"/>
      <c r="O966" s="539" t="n"/>
      <c r="P966" s="539" t="n"/>
      <c r="Q966" s="539" t="n"/>
      <c r="R966" s="539" t="n"/>
      <c r="S966" s="539" t="n"/>
      <c r="T966" s="541" t="n"/>
      <c r="U966" s="1770" t="n"/>
      <c r="V966" s="1771" t="n"/>
      <c r="W966" s="1771" t="n"/>
      <c r="X966" s="1771" t="n"/>
      <c r="Y966" s="1771" t="n"/>
      <c r="Z966" s="1771" t="n"/>
      <c r="AA966" s="1771" t="n"/>
      <c r="AB966" s="1771" t="n"/>
      <c r="AC966" s="1771" t="n"/>
      <c r="AD966" s="1771" t="n"/>
      <c r="AE966" s="1771" t="n"/>
      <c r="AF966" s="1771" t="n"/>
      <c r="AG966" s="1771" t="n"/>
      <c r="AH966" s="1771" t="n"/>
      <c r="AI966" s="1771" t="n"/>
      <c r="AJ966" s="1771" t="n"/>
      <c r="AK966" s="1771" t="n"/>
      <c r="AL966" s="1771" t="n"/>
      <c r="AM966" s="1771" t="n"/>
      <c r="AN966" s="1771" t="n"/>
      <c r="AO966" s="1772" t="n"/>
      <c r="AP966" s="1773" t="n"/>
      <c r="AQ966" s="1771" t="n"/>
      <c r="AR966" s="1771" t="n"/>
      <c r="AS966" s="1774" t="n"/>
      <c r="AT966" s="547" t="n"/>
    </row>
    <row r="967" ht="12.75" customHeight="1" s="667">
      <c r="B967" s="509" t="n"/>
      <c r="C967" s="510" t="n"/>
      <c r="D967" s="511" t="n"/>
      <c r="E967" s="511" t="n"/>
      <c r="F967" s="538" t="n"/>
      <c r="G967" s="539" t="n"/>
      <c r="H967" s="539" t="n"/>
      <c r="I967" s="540" t="n"/>
      <c r="J967" s="539" t="n"/>
      <c r="K967" s="539" t="n"/>
      <c r="L967" s="539" t="n"/>
      <c r="M967" s="539" t="n"/>
      <c r="N967" s="539" t="n"/>
      <c r="O967" s="539" t="n"/>
      <c r="P967" s="539" t="n"/>
      <c r="Q967" s="539" t="n"/>
      <c r="R967" s="539" t="n"/>
      <c r="S967" s="539" t="n"/>
      <c r="T967" s="541" t="n"/>
      <c r="U967" s="1770" t="n"/>
      <c r="V967" s="1771" t="n"/>
      <c r="W967" s="1771" t="n"/>
      <c r="X967" s="1771" t="n"/>
      <c r="Y967" s="1771" t="n"/>
      <c r="Z967" s="1771" t="n"/>
      <c r="AA967" s="1771" t="n"/>
      <c r="AB967" s="1771" t="n"/>
      <c r="AC967" s="1771" t="n"/>
      <c r="AD967" s="1771" t="n"/>
      <c r="AE967" s="1771" t="n"/>
      <c r="AF967" s="1771" t="n"/>
      <c r="AG967" s="1771" t="n"/>
      <c r="AH967" s="1771" t="n"/>
      <c r="AI967" s="1771" t="n"/>
      <c r="AJ967" s="1771" t="n"/>
      <c r="AK967" s="1771" t="n"/>
      <c r="AL967" s="1771" t="n"/>
      <c r="AM967" s="1771" t="n"/>
      <c r="AN967" s="1771" t="n"/>
      <c r="AO967" s="1772" t="n"/>
      <c r="AP967" s="1773" t="n"/>
      <c r="AQ967" s="1771" t="n"/>
      <c r="AR967" s="1771" t="n"/>
      <c r="AS967" s="1774" t="n"/>
      <c r="AT967" s="547" t="n"/>
    </row>
    <row r="968" ht="12.75" customHeight="1" s="667">
      <c r="B968" s="509" t="n"/>
      <c r="C968" s="510" t="n"/>
      <c r="D968" s="511" t="n"/>
      <c r="E968" s="511" t="n"/>
      <c r="F968" s="538" t="n"/>
      <c r="G968" s="539" t="n"/>
      <c r="H968" s="539" t="n"/>
      <c r="I968" s="540" t="n"/>
      <c r="J968" s="539" t="n"/>
      <c r="K968" s="539" t="n"/>
      <c r="L968" s="539" t="n"/>
      <c r="M968" s="539" t="n"/>
      <c r="N968" s="539" t="n"/>
      <c r="O968" s="539" t="n"/>
      <c r="P968" s="539" t="n"/>
      <c r="Q968" s="539" t="n"/>
      <c r="R968" s="539" t="n"/>
      <c r="S968" s="539" t="n"/>
      <c r="T968" s="541" t="n"/>
      <c r="U968" s="1770" t="n"/>
      <c r="V968" s="1771" t="n"/>
      <c r="W968" s="1771" t="n"/>
      <c r="X968" s="1771" t="n"/>
      <c r="Y968" s="1771" t="n"/>
      <c r="Z968" s="1771" t="n"/>
      <c r="AA968" s="1771" t="n"/>
      <c r="AB968" s="1771" t="n"/>
      <c r="AC968" s="1771" t="n"/>
      <c r="AD968" s="1771" t="n"/>
      <c r="AE968" s="1771" t="n"/>
      <c r="AF968" s="1771" t="n"/>
      <c r="AG968" s="1771" t="n"/>
      <c r="AH968" s="1771" t="n"/>
      <c r="AI968" s="1771" t="n"/>
      <c r="AJ968" s="1771" t="n"/>
      <c r="AK968" s="1771" t="n"/>
      <c r="AL968" s="1771" t="n"/>
      <c r="AM968" s="1771" t="n"/>
      <c r="AN968" s="1771" t="n"/>
      <c r="AO968" s="1772" t="n"/>
      <c r="AP968" s="1773" t="n"/>
      <c r="AQ968" s="1771" t="n"/>
      <c r="AR968" s="1771" t="n"/>
      <c r="AS968" s="1774" t="n"/>
      <c r="AT968" s="547" t="n"/>
    </row>
    <row r="969" ht="12.75" customHeight="1" s="667">
      <c r="B969" s="518" t="n"/>
      <c r="C969" s="701" t="n"/>
      <c r="D969" s="519" t="n"/>
      <c r="E969" s="519" t="n"/>
      <c r="F969" s="548" t="n"/>
      <c r="G969" s="549" t="n"/>
      <c r="H969" s="549" t="n"/>
      <c r="I969" s="550" t="n"/>
      <c r="J969" s="549" t="n"/>
      <c r="K969" s="549" t="n"/>
      <c r="L969" s="549" t="n"/>
      <c r="M969" s="549" t="n"/>
      <c r="N969" s="549" t="n"/>
      <c r="O969" s="549" t="n"/>
      <c r="P969" s="549" t="n"/>
      <c r="Q969" s="549" t="n"/>
      <c r="R969" s="549" t="n"/>
      <c r="S969" s="549" t="n"/>
      <c r="T969" s="551" t="n"/>
      <c r="U969" s="1775" t="n"/>
      <c r="V969" s="1776" t="n"/>
      <c r="W969" s="1776" t="n"/>
      <c r="X969" s="1776" t="n"/>
      <c r="Y969" s="1776" t="n"/>
      <c r="Z969" s="1776" t="n"/>
      <c r="AA969" s="1776" t="n"/>
      <c r="AB969" s="1776" t="n"/>
      <c r="AC969" s="1776" t="n"/>
      <c r="AD969" s="1776" t="n"/>
      <c r="AE969" s="1776" t="n"/>
      <c r="AF969" s="1776" t="n"/>
      <c r="AG969" s="1776" t="n"/>
      <c r="AH969" s="1776" t="n"/>
      <c r="AI969" s="1776" t="n"/>
      <c r="AJ969" s="1776" t="n"/>
      <c r="AK969" s="1776" t="n"/>
      <c r="AL969" s="1776" t="n"/>
      <c r="AM969" s="1776" t="n"/>
      <c r="AN969" s="1776" t="n"/>
      <c r="AO969" s="1777" t="n"/>
      <c r="AP969" s="1778" t="n"/>
      <c r="AQ969" s="1776" t="n"/>
      <c r="AR969" s="1776" t="n"/>
      <c r="AS969" s="1779" t="n"/>
      <c r="AT969" s="557" t="n"/>
    </row>
    <row r="970" ht="12.75" customHeight="1" s="667">
      <c r="B970" s="509" t="n"/>
      <c r="C970" s="510" t="n"/>
      <c r="D970" s="511" t="n"/>
      <c r="E970" s="511" t="n"/>
      <c r="F970" s="538" t="n"/>
      <c r="G970" s="539" t="n"/>
      <c r="H970" s="539" t="n"/>
      <c r="I970" s="540" t="n"/>
      <c r="J970" s="539" t="n"/>
      <c r="K970" s="539" t="n"/>
      <c r="L970" s="539" t="n"/>
      <c r="M970" s="539" t="n"/>
      <c r="N970" s="539" t="n"/>
      <c r="O970" s="539" t="n"/>
      <c r="P970" s="539" t="n"/>
      <c r="Q970" s="539" t="n"/>
      <c r="R970" s="539" t="n"/>
      <c r="S970" s="539" t="n"/>
      <c r="T970" s="541" t="n"/>
      <c r="U970" s="1770" t="n"/>
      <c r="V970" s="1771" t="n"/>
      <c r="W970" s="1771" t="n"/>
      <c r="X970" s="1771" t="n"/>
      <c r="Y970" s="1771" t="n"/>
      <c r="Z970" s="1771" t="n"/>
      <c r="AA970" s="1771" t="n"/>
      <c r="AB970" s="1771" t="n"/>
      <c r="AC970" s="1771" t="n"/>
      <c r="AD970" s="1771" t="n"/>
      <c r="AE970" s="1771" t="n"/>
      <c r="AF970" s="1771" t="n"/>
      <c r="AG970" s="1771" t="n"/>
      <c r="AH970" s="1771" t="n"/>
      <c r="AI970" s="1771" t="n"/>
      <c r="AJ970" s="1771" t="n"/>
      <c r="AK970" s="1771" t="n"/>
      <c r="AL970" s="1771" t="n"/>
      <c r="AM970" s="1771" t="n"/>
      <c r="AN970" s="1771" t="n"/>
      <c r="AO970" s="1772" t="n"/>
      <c r="AP970" s="1773" t="n"/>
      <c r="AQ970" s="1771" t="n"/>
      <c r="AR970" s="1771" t="n"/>
      <c r="AS970" s="1774" t="n"/>
      <c r="AT970" s="547" t="n"/>
    </row>
    <row r="971" ht="12.75" customHeight="1" s="667">
      <c r="B971" s="509" t="n"/>
      <c r="C971" s="510" t="n"/>
      <c r="D971" s="511" t="n"/>
      <c r="E971" s="511" t="n"/>
      <c r="F971" s="538" t="n"/>
      <c r="G971" s="539" t="n"/>
      <c r="H971" s="539" t="n"/>
      <c r="I971" s="540" t="n"/>
      <c r="J971" s="539" t="n"/>
      <c r="K971" s="539" t="n"/>
      <c r="L971" s="539" t="n"/>
      <c r="M971" s="539" t="n"/>
      <c r="N971" s="539" t="n"/>
      <c r="O971" s="539" t="n"/>
      <c r="P971" s="539" t="n"/>
      <c r="Q971" s="539" t="n"/>
      <c r="R971" s="539" t="n"/>
      <c r="S971" s="539" t="n"/>
      <c r="T971" s="541" t="n"/>
      <c r="U971" s="1770" t="n"/>
      <c r="V971" s="1771" t="n"/>
      <c r="W971" s="1771" t="n"/>
      <c r="X971" s="1771" t="n"/>
      <c r="Y971" s="1771" t="n"/>
      <c r="Z971" s="1771" t="n"/>
      <c r="AA971" s="1771" t="n"/>
      <c r="AB971" s="1771" t="n"/>
      <c r="AC971" s="1771" t="n"/>
      <c r="AD971" s="1771" t="n"/>
      <c r="AE971" s="1771" t="n"/>
      <c r="AF971" s="1771" t="n"/>
      <c r="AG971" s="1771" t="n"/>
      <c r="AH971" s="1771" t="n"/>
      <c r="AI971" s="1771" t="n"/>
      <c r="AJ971" s="1771" t="n"/>
      <c r="AK971" s="1771" t="n"/>
      <c r="AL971" s="1771" t="n"/>
      <c r="AM971" s="1771" t="n"/>
      <c r="AN971" s="1771" t="n"/>
      <c r="AO971" s="1772" t="n"/>
      <c r="AP971" s="1773" t="n"/>
      <c r="AQ971" s="1771" t="n"/>
      <c r="AR971" s="1771" t="n"/>
      <c r="AS971" s="1774" t="n"/>
      <c r="AT971" s="547" t="n"/>
    </row>
    <row r="972" ht="12.75" customHeight="1" s="667">
      <c r="B972" s="509" t="n"/>
      <c r="C972" s="510" t="n"/>
      <c r="D972" s="511" t="n"/>
      <c r="E972" s="511" t="n"/>
      <c r="F972" s="538" t="n"/>
      <c r="G972" s="539" t="n"/>
      <c r="H972" s="539" t="n"/>
      <c r="I972" s="540" t="n"/>
      <c r="J972" s="539" t="n"/>
      <c r="K972" s="539" t="n"/>
      <c r="L972" s="539" t="n"/>
      <c r="M972" s="539" t="n"/>
      <c r="N972" s="539" t="n"/>
      <c r="O972" s="539" t="n"/>
      <c r="P972" s="539" t="n"/>
      <c r="Q972" s="539" t="n"/>
      <c r="R972" s="539" t="n"/>
      <c r="S972" s="539" t="n"/>
      <c r="T972" s="541" t="n"/>
      <c r="U972" s="1770" t="n"/>
      <c r="V972" s="1771" t="n"/>
      <c r="W972" s="1771" t="n"/>
      <c r="X972" s="1771" t="n"/>
      <c r="Y972" s="1771" t="n"/>
      <c r="Z972" s="1771" t="n"/>
      <c r="AA972" s="1771" t="n"/>
      <c r="AB972" s="1771" t="n"/>
      <c r="AC972" s="1771" t="n"/>
      <c r="AD972" s="1771" t="n"/>
      <c r="AE972" s="1771" t="n"/>
      <c r="AF972" s="1771" t="n"/>
      <c r="AG972" s="1771" t="n"/>
      <c r="AH972" s="1771" t="n"/>
      <c r="AI972" s="1771" t="n"/>
      <c r="AJ972" s="1771" t="n"/>
      <c r="AK972" s="1771" t="n"/>
      <c r="AL972" s="1771" t="n"/>
      <c r="AM972" s="1771" t="n"/>
      <c r="AN972" s="1771" t="n"/>
      <c r="AO972" s="1772" t="n"/>
      <c r="AP972" s="1773" t="n"/>
      <c r="AQ972" s="1771" t="n"/>
      <c r="AR972" s="1771" t="n"/>
      <c r="AS972" s="1774" t="n"/>
      <c r="AT972" s="547" t="n"/>
    </row>
    <row r="973" ht="12.75" customHeight="1" s="667">
      <c r="B973" s="509" t="n"/>
      <c r="C973" s="510" t="n"/>
      <c r="D973" s="511" t="n"/>
      <c r="E973" s="511" t="n"/>
      <c r="F973" s="538" t="n"/>
      <c r="G973" s="539" t="n"/>
      <c r="H973" s="539" t="n"/>
      <c r="I973" s="540" t="n"/>
      <c r="J973" s="539" t="n"/>
      <c r="K973" s="539" t="n"/>
      <c r="L973" s="539" t="n"/>
      <c r="M973" s="539" t="n"/>
      <c r="N973" s="539" t="n"/>
      <c r="O973" s="539" t="n"/>
      <c r="P973" s="539" t="n"/>
      <c r="Q973" s="539" t="n"/>
      <c r="R973" s="539" t="n"/>
      <c r="S973" s="539" t="n"/>
      <c r="T973" s="541" t="n"/>
      <c r="U973" s="1770" t="n"/>
      <c r="V973" s="1771" t="n"/>
      <c r="W973" s="1771" t="n"/>
      <c r="X973" s="1771" t="n"/>
      <c r="Y973" s="1771" t="n"/>
      <c r="Z973" s="1771" t="n"/>
      <c r="AA973" s="1771" t="n"/>
      <c r="AB973" s="1771" t="n"/>
      <c r="AC973" s="1771" t="n"/>
      <c r="AD973" s="1771" t="n"/>
      <c r="AE973" s="1771" t="n"/>
      <c r="AF973" s="1771" t="n"/>
      <c r="AG973" s="1771" t="n"/>
      <c r="AH973" s="1771" t="n"/>
      <c r="AI973" s="1771" t="n"/>
      <c r="AJ973" s="1771" t="n"/>
      <c r="AK973" s="1771" t="n"/>
      <c r="AL973" s="1771" t="n"/>
      <c r="AM973" s="1771" t="n"/>
      <c r="AN973" s="1771" t="n"/>
      <c r="AO973" s="1772" t="n"/>
      <c r="AP973" s="1773" t="n"/>
      <c r="AQ973" s="1771" t="n"/>
      <c r="AR973" s="1771" t="n"/>
      <c r="AS973" s="1774" t="n"/>
      <c r="AT973" s="547" t="n"/>
    </row>
    <row r="974" ht="12.75" customHeight="1" s="667">
      <c r="B974" s="518" t="n"/>
      <c r="C974" s="701" t="n"/>
      <c r="D974" s="519" t="n"/>
      <c r="E974" s="519" t="n"/>
      <c r="F974" s="548" t="n"/>
      <c r="G974" s="549" t="n"/>
      <c r="H974" s="549" t="n"/>
      <c r="I974" s="550" t="n"/>
      <c r="J974" s="549" t="n"/>
      <c r="K974" s="549" t="n"/>
      <c r="L974" s="549" t="n"/>
      <c r="M974" s="549" t="n"/>
      <c r="N974" s="549" t="n"/>
      <c r="O974" s="549" t="n"/>
      <c r="P974" s="549" t="n"/>
      <c r="Q974" s="549" t="n"/>
      <c r="R974" s="549" t="n"/>
      <c r="S974" s="549" t="n"/>
      <c r="T974" s="551" t="n"/>
      <c r="U974" s="1775" t="n"/>
      <c r="V974" s="1776" t="n"/>
      <c r="W974" s="1776" t="n"/>
      <c r="X974" s="1776" t="n"/>
      <c r="Y974" s="1776" t="n"/>
      <c r="Z974" s="1776" t="n"/>
      <c r="AA974" s="1776" t="n"/>
      <c r="AB974" s="1776" t="n"/>
      <c r="AC974" s="1776" t="n"/>
      <c r="AD974" s="1776" t="n"/>
      <c r="AE974" s="1776" t="n"/>
      <c r="AF974" s="1776" t="n"/>
      <c r="AG974" s="1776" t="n"/>
      <c r="AH974" s="1776" t="n"/>
      <c r="AI974" s="1776" t="n"/>
      <c r="AJ974" s="1776" t="n"/>
      <c r="AK974" s="1776" t="n"/>
      <c r="AL974" s="1776" t="n"/>
      <c r="AM974" s="1776" t="n"/>
      <c r="AN974" s="1776" t="n"/>
      <c r="AO974" s="1777" t="n"/>
      <c r="AP974" s="1778" t="n"/>
      <c r="AQ974" s="1776" t="n"/>
      <c r="AR974" s="1776" t="n"/>
      <c r="AS974" s="1779" t="n"/>
      <c r="AT974" s="557" t="n"/>
    </row>
    <row r="975" ht="12.75" customHeight="1" s="667">
      <c r="B975" s="509" t="n"/>
      <c r="C975" s="510" t="n"/>
      <c r="D975" s="511" t="n"/>
      <c r="E975" s="511" t="n"/>
      <c r="F975" s="538" t="n"/>
      <c r="G975" s="539" t="n"/>
      <c r="H975" s="539" t="n"/>
      <c r="I975" s="540" t="n"/>
      <c r="J975" s="539" t="n"/>
      <c r="K975" s="539" t="n"/>
      <c r="L975" s="539" t="n"/>
      <c r="M975" s="539" t="n"/>
      <c r="N975" s="539" t="n"/>
      <c r="O975" s="539" t="n"/>
      <c r="P975" s="539" t="n"/>
      <c r="Q975" s="539" t="n"/>
      <c r="R975" s="539" t="n"/>
      <c r="S975" s="539" t="n"/>
      <c r="T975" s="541" t="n"/>
      <c r="U975" s="1770" t="n"/>
      <c r="V975" s="1771" t="n"/>
      <c r="W975" s="1771" t="n"/>
      <c r="X975" s="1771" t="n"/>
      <c r="Y975" s="1771" t="n"/>
      <c r="Z975" s="1771" t="n"/>
      <c r="AA975" s="1771" t="n"/>
      <c r="AB975" s="1771" t="n"/>
      <c r="AC975" s="1771" t="n"/>
      <c r="AD975" s="1771" t="n"/>
      <c r="AE975" s="1771" t="n"/>
      <c r="AF975" s="1771" t="n"/>
      <c r="AG975" s="1771" t="n"/>
      <c r="AH975" s="1771" t="n"/>
      <c r="AI975" s="1771" t="n"/>
      <c r="AJ975" s="1771" t="n"/>
      <c r="AK975" s="1771" t="n"/>
      <c r="AL975" s="1771" t="n"/>
      <c r="AM975" s="1771" t="n"/>
      <c r="AN975" s="1771" t="n"/>
      <c r="AO975" s="1772" t="n"/>
      <c r="AP975" s="1773" t="n"/>
      <c r="AQ975" s="1771" t="n"/>
      <c r="AR975" s="1771" t="n"/>
      <c r="AS975" s="1774" t="n"/>
      <c r="AT975" s="547" t="n"/>
    </row>
    <row r="976" ht="12.75" customHeight="1" s="667">
      <c r="B976" s="509" t="n"/>
      <c r="C976" s="510" t="n"/>
      <c r="D976" s="511" t="n"/>
      <c r="E976" s="511" t="n"/>
      <c r="F976" s="538" t="n"/>
      <c r="G976" s="539" t="n"/>
      <c r="H976" s="539" t="n"/>
      <c r="I976" s="540" t="n"/>
      <c r="J976" s="539" t="n"/>
      <c r="K976" s="539" t="n"/>
      <c r="L976" s="539" t="n"/>
      <c r="M976" s="539" t="n"/>
      <c r="N976" s="539" t="n"/>
      <c r="O976" s="539" t="n"/>
      <c r="P976" s="539" t="n"/>
      <c r="Q976" s="539" t="n"/>
      <c r="R976" s="539" t="n"/>
      <c r="S976" s="539" t="n"/>
      <c r="T976" s="541" t="n"/>
      <c r="U976" s="1770" t="n"/>
      <c r="V976" s="1771" t="n"/>
      <c r="W976" s="1771" t="n"/>
      <c r="X976" s="1771" t="n"/>
      <c r="Y976" s="1771" t="n"/>
      <c r="Z976" s="1771" t="n"/>
      <c r="AA976" s="1771" t="n"/>
      <c r="AB976" s="1771" t="n"/>
      <c r="AC976" s="1771" t="n"/>
      <c r="AD976" s="1771" t="n"/>
      <c r="AE976" s="1771" t="n"/>
      <c r="AF976" s="1771" t="n"/>
      <c r="AG976" s="1771" t="n"/>
      <c r="AH976" s="1771" t="n"/>
      <c r="AI976" s="1771" t="n"/>
      <c r="AJ976" s="1771" t="n"/>
      <c r="AK976" s="1771" t="n"/>
      <c r="AL976" s="1771" t="n"/>
      <c r="AM976" s="1771" t="n"/>
      <c r="AN976" s="1771" t="n"/>
      <c r="AO976" s="1772" t="n"/>
      <c r="AP976" s="1773" t="n"/>
      <c r="AQ976" s="1771" t="n"/>
      <c r="AR976" s="1771" t="n"/>
      <c r="AS976" s="1774" t="n"/>
      <c r="AT976" s="547" t="n"/>
    </row>
    <row r="977" ht="12.75" customHeight="1" s="667">
      <c r="B977" s="509" t="n"/>
      <c r="C977" s="510" t="n"/>
      <c r="D977" s="511" t="n"/>
      <c r="E977" s="511" t="n"/>
      <c r="F977" s="538" t="n"/>
      <c r="G977" s="539" t="n"/>
      <c r="H977" s="539" t="n"/>
      <c r="I977" s="540" t="n"/>
      <c r="J977" s="539" t="n"/>
      <c r="K977" s="539" t="n"/>
      <c r="L977" s="539" t="n"/>
      <c r="M977" s="539" t="n"/>
      <c r="N977" s="539" t="n"/>
      <c r="O977" s="539" t="n"/>
      <c r="P977" s="539" t="n"/>
      <c r="Q977" s="539" t="n"/>
      <c r="R977" s="539" t="n"/>
      <c r="S977" s="539" t="n"/>
      <c r="T977" s="541" t="n"/>
      <c r="U977" s="1770" t="n"/>
      <c r="V977" s="1771" t="n"/>
      <c r="W977" s="1771" t="n"/>
      <c r="X977" s="1771" t="n"/>
      <c r="Y977" s="1771" t="n"/>
      <c r="Z977" s="1771" t="n"/>
      <c r="AA977" s="1771" t="n"/>
      <c r="AB977" s="1771" t="n"/>
      <c r="AC977" s="1771" t="n"/>
      <c r="AD977" s="1771" t="n"/>
      <c r="AE977" s="1771" t="n"/>
      <c r="AF977" s="1771" t="n"/>
      <c r="AG977" s="1771" t="n"/>
      <c r="AH977" s="1771" t="n"/>
      <c r="AI977" s="1771" t="n"/>
      <c r="AJ977" s="1771" t="n"/>
      <c r="AK977" s="1771" t="n"/>
      <c r="AL977" s="1771" t="n"/>
      <c r="AM977" s="1771" t="n"/>
      <c r="AN977" s="1771" t="n"/>
      <c r="AO977" s="1772" t="n"/>
      <c r="AP977" s="1773" t="n"/>
      <c r="AQ977" s="1771" t="n"/>
      <c r="AR977" s="1771" t="n"/>
      <c r="AS977" s="1774" t="n"/>
      <c r="AT977" s="547" t="n"/>
    </row>
    <row r="978" ht="12.75" customHeight="1" s="667">
      <c r="B978" s="509" t="n"/>
      <c r="C978" s="510" t="n"/>
      <c r="D978" s="511" t="n"/>
      <c r="E978" s="511" t="n"/>
      <c r="F978" s="538" t="n"/>
      <c r="G978" s="539" t="n"/>
      <c r="H978" s="539" t="n"/>
      <c r="I978" s="540" t="n"/>
      <c r="J978" s="539" t="n"/>
      <c r="K978" s="539" t="n"/>
      <c r="L978" s="539" t="n"/>
      <c r="M978" s="539" t="n"/>
      <c r="N978" s="539" t="n"/>
      <c r="O978" s="539" t="n"/>
      <c r="P978" s="539" t="n"/>
      <c r="Q978" s="539" t="n"/>
      <c r="R978" s="539" t="n"/>
      <c r="S978" s="539" t="n"/>
      <c r="T978" s="541" t="n"/>
      <c r="U978" s="1770" t="n"/>
      <c r="V978" s="1771" t="n"/>
      <c r="W978" s="1771" t="n"/>
      <c r="X978" s="1771" t="n"/>
      <c r="Y978" s="1771" t="n"/>
      <c r="Z978" s="1771" t="n"/>
      <c r="AA978" s="1771" t="n"/>
      <c r="AB978" s="1771" t="n"/>
      <c r="AC978" s="1771" t="n"/>
      <c r="AD978" s="1771" t="n"/>
      <c r="AE978" s="1771" t="n"/>
      <c r="AF978" s="1771" t="n"/>
      <c r="AG978" s="1771" t="n"/>
      <c r="AH978" s="1771" t="n"/>
      <c r="AI978" s="1771" t="n"/>
      <c r="AJ978" s="1771" t="n"/>
      <c r="AK978" s="1771" t="n"/>
      <c r="AL978" s="1771" t="n"/>
      <c r="AM978" s="1771" t="n"/>
      <c r="AN978" s="1771" t="n"/>
      <c r="AO978" s="1772" t="n"/>
      <c r="AP978" s="1773" t="n"/>
      <c r="AQ978" s="1771" t="n"/>
      <c r="AR978" s="1771" t="n"/>
      <c r="AS978" s="1774" t="n"/>
      <c r="AT978" s="547" t="n"/>
    </row>
    <row r="979" ht="12.75" customHeight="1" s="667">
      <c r="B979" s="518" t="n"/>
      <c r="C979" s="701" t="n"/>
      <c r="D979" s="519" t="n"/>
      <c r="E979" s="519" t="n"/>
      <c r="F979" s="548" t="n"/>
      <c r="G979" s="549" t="n"/>
      <c r="H979" s="549" t="n"/>
      <c r="I979" s="550" t="n"/>
      <c r="J979" s="549" t="n"/>
      <c r="K979" s="549" t="n"/>
      <c r="L979" s="549" t="n"/>
      <c r="M979" s="549" t="n"/>
      <c r="N979" s="549" t="n"/>
      <c r="O979" s="549" t="n"/>
      <c r="P979" s="549" t="n"/>
      <c r="Q979" s="549" t="n"/>
      <c r="R979" s="549" t="n"/>
      <c r="S979" s="549" t="n"/>
      <c r="T979" s="551" t="n"/>
      <c r="U979" s="1775" t="n"/>
      <c r="V979" s="1776" t="n"/>
      <c r="W979" s="1776" t="n"/>
      <c r="X979" s="1776" t="n"/>
      <c r="Y979" s="1776" t="n"/>
      <c r="Z979" s="1776" t="n"/>
      <c r="AA979" s="1776" t="n"/>
      <c r="AB979" s="1776" t="n"/>
      <c r="AC979" s="1776" t="n"/>
      <c r="AD979" s="1776" t="n"/>
      <c r="AE979" s="1776" t="n"/>
      <c r="AF979" s="1776" t="n"/>
      <c r="AG979" s="1776" t="n"/>
      <c r="AH979" s="1776" t="n"/>
      <c r="AI979" s="1776" t="n"/>
      <c r="AJ979" s="1776" t="n"/>
      <c r="AK979" s="1776" t="n"/>
      <c r="AL979" s="1776" t="n"/>
      <c r="AM979" s="1776" t="n"/>
      <c r="AN979" s="1776" t="n"/>
      <c r="AO979" s="1777" t="n"/>
      <c r="AP979" s="1778" t="n"/>
      <c r="AQ979" s="1776" t="n"/>
      <c r="AR979" s="1776" t="n"/>
      <c r="AS979" s="1779" t="n"/>
      <c r="AT979" s="557" t="n"/>
    </row>
    <row r="980" ht="12.75" customHeight="1" s="667">
      <c r="B980" s="509" t="n"/>
      <c r="C980" s="510" t="n"/>
      <c r="D980" s="511" t="n"/>
      <c r="E980" s="511" t="n"/>
      <c r="F980" s="538" t="n"/>
      <c r="G980" s="539" t="n"/>
      <c r="H980" s="539" t="n"/>
      <c r="I980" s="540" t="n"/>
      <c r="J980" s="539" t="n"/>
      <c r="K980" s="539" t="n"/>
      <c r="L980" s="539" t="n"/>
      <c r="M980" s="539" t="n"/>
      <c r="N980" s="539" t="n"/>
      <c r="O980" s="539" t="n"/>
      <c r="P980" s="539" t="n"/>
      <c r="Q980" s="539" t="n"/>
      <c r="R980" s="539" t="n"/>
      <c r="S980" s="539" t="n"/>
      <c r="T980" s="541" t="n"/>
      <c r="U980" s="1770" t="n"/>
      <c r="V980" s="1771" t="n"/>
      <c r="W980" s="1771" t="n"/>
      <c r="X980" s="1771" t="n"/>
      <c r="Y980" s="1771" t="n"/>
      <c r="Z980" s="1771" t="n"/>
      <c r="AA980" s="1771" t="n"/>
      <c r="AB980" s="1771" t="n"/>
      <c r="AC980" s="1771" t="n"/>
      <c r="AD980" s="1771" t="n"/>
      <c r="AE980" s="1771" t="n"/>
      <c r="AF980" s="1771" t="n"/>
      <c r="AG980" s="1771" t="n"/>
      <c r="AH980" s="1771" t="n"/>
      <c r="AI980" s="1771" t="n"/>
      <c r="AJ980" s="1771" t="n"/>
      <c r="AK980" s="1771" t="n"/>
      <c r="AL980" s="1771" t="n"/>
      <c r="AM980" s="1771" t="n"/>
      <c r="AN980" s="1771" t="n"/>
      <c r="AO980" s="1772" t="n"/>
      <c r="AP980" s="1773" t="n"/>
      <c r="AQ980" s="1771" t="n"/>
      <c r="AR980" s="1771" t="n"/>
      <c r="AS980" s="1774" t="n"/>
      <c r="AT980" s="547" t="n"/>
    </row>
    <row r="981" ht="12.75" customHeight="1" s="667">
      <c r="B981" s="509" t="n"/>
      <c r="C981" s="510" t="n"/>
      <c r="D981" s="511" t="n"/>
      <c r="E981" s="511" t="n"/>
      <c r="F981" s="538" t="n"/>
      <c r="G981" s="539" t="n"/>
      <c r="H981" s="539" t="n"/>
      <c r="I981" s="540" t="n"/>
      <c r="J981" s="539" t="n"/>
      <c r="K981" s="539" t="n"/>
      <c r="L981" s="539" t="n"/>
      <c r="M981" s="539" t="n"/>
      <c r="N981" s="539" t="n"/>
      <c r="O981" s="539" t="n"/>
      <c r="P981" s="539" t="n"/>
      <c r="Q981" s="539" t="n"/>
      <c r="R981" s="539" t="n"/>
      <c r="S981" s="539" t="n"/>
      <c r="T981" s="541" t="n"/>
      <c r="U981" s="1770" t="n"/>
      <c r="V981" s="1771" t="n"/>
      <c r="W981" s="1771" t="n"/>
      <c r="X981" s="1771" t="n"/>
      <c r="Y981" s="1771" t="n"/>
      <c r="Z981" s="1771" t="n"/>
      <c r="AA981" s="1771" t="n"/>
      <c r="AB981" s="1771" t="n"/>
      <c r="AC981" s="1771" t="n"/>
      <c r="AD981" s="1771" t="n"/>
      <c r="AE981" s="1771" t="n"/>
      <c r="AF981" s="1771" t="n"/>
      <c r="AG981" s="1771" t="n"/>
      <c r="AH981" s="1771" t="n"/>
      <c r="AI981" s="1771" t="n"/>
      <c r="AJ981" s="1771" t="n"/>
      <c r="AK981" s="1771" t="n"/>
      <c r="AL981" s="1771" t="n"/>
      <c r="AM981" s="1771" t="n"/>
      <c r="AN981" s="1771" t="n"/>
      <c r="AO981" s="1772" t="n"/>
      <c r="AP981" s="1773" t="n"/>
      <c r="AQ981" s="1771" t="n"/>
      <c r="AR981" s="1771" t="n"/>
      <c r="AS981" s="1774" t="n"/>
      <c r="AT981" s="547" t="n"/>
    </row>
    <row r="982" ht="12.75" customHeight="1" s="667">
      <c r="B982" s="509" t="n"/>
      <c r="C982" s="510" t="n"/>
      <c r="D982" s="511" t="n"/>
      <c r="E982" s="511" t="n"/>
      <c r="F982" s="538" t="n"/>
      <c r="G982" s="539" t="n"/>
      <c r="H982" s="539" t="n"/>
      <c r="I982" s="540" t="n"/>
      <c r="J982" s="539" t="n"/>
      <c r="K982" s="539" t="n"/>
      <c r="L982" s="539" t="n"/>
      <c r="M982" s="539" t="n"/>
      <c r="N982" s="539" t="n"/>
      <c r="O982" s="539" t="n"/>
      <c r="P982" s="539" t="n"/>
      <c r="Q982" s="539" t="n"/>
      <c r="R982" s="539" t="n"/>
      <c r="S982" s="539" t="n"/>
      <c r="T982" s="541" t="n"/>
      <c r="U982" s="1770" t="n"/>
      <c r="V982" s="1771" t="n"/>
      <c r="W982" s="1771" t="n"/>
      <c r="X982" s="1771" t="n"/>
      <c r="Y982" s="1771" t="n"/>
      <c r="Z982" s="1771" t="n"/>
      <c r="AA982" s="1771" t="n"/>
      <c r="AB982" s="1771" t="n"/>
      <c r="AC982" s="1771" t="n"/>
      <c r="AD982" s="1771" t="n"/>
      <c r="AE982" s="1771" t="n"/>
      <c r="AF982" s="1771" t="n"/>
      <c r="AG982" s="1771" t="n"/>
      <c r="AH982" s="1771" t="n"/>
      <c r="AI982" s="1771" t="n"/>
      <c r="AJ982" s="1771" t="n"/>
      <c r="AK982" s="1771" t="n"/>
      <c r="AL982" s="1771" t="n"/>
      <c r="AM982" s="1771" t="n"/>
      <c r="AN982" s="1771" t="n"/>
      <c r="AO982" s="1772" t="n"/>
      <c r="AP982" s="1773" t="n"/>
      <c r="AQ982" s="1771" t="n"/>
      <c r="AR982" s="1771" t="n"/>
      <c r="AS982" s="1774" t="n"/>
      <c r="AT982" s="547" t="n"/>
    </row>
    <row r="983" ht="12.75" customHeight="1" s="667">
      <c r="B983" s="518" t="n"/>
      <c r="C983" s="701" t="n"/>
      <c r="D983" s="519" t="n"/>
      <c r="E983" s="519" t="n"/>
      <c r="F983" s="548" t="n"/>
      <c r="G983" s="549" t="n"/>
      <c r="H983" s="549" t="n"/>
      <c r="I983" s="550" t="n"/>
      <c r="J983" s="549" t="n"/>
      <c r="K983" s="549" t="n"/>
      <c r="L983" s="549" t="n"/>
      <c r="M983" s="549" t="n"/>
      <c r="N983" s="549" t="n"/>
      <c r="O983" s="549" t="n"/>
      <c r="P983" s="549" t="n"/>
      <c r="Q983" s="549" t="n"/>
      <c r="R983" s="549" t="n"/>
      <c r="S983" s="549" t="n"/>
      <c r="T983" s="551" t="n"/>
      <c r="U983" s="1775" t="n"/>
      <c r="V983" s="1776" t="n"/>
      <c r="W983" s="1776" t="n"/>
      <c r="X983" s="1776" t="n"/>
      <c r="Y983" s="1776" t="n"/>
      <c r="Z983" s="1776" t="n"/>
      <c r="AA983" s="1776" t="n"/>
      <c r="AB983" s="1776" t="n"/>
      <c r="AC983" s="1776" t="n"/>
      <c r="AD983" s="1776" t="n"/>
      <c r="AE983" s="1776" t="n"/>
      <c r="AF983" s="1776" t="n"/>
      <c r="AG983" s="1776" t="n"/>
      <c r="AH983" s="1776" t="n"/>
      <c r="AI983" s="1776" t="n"/>
      <c r="AJ983" s="1776" t="n"/>
      <c r="AK983" s="1776" t="n"/>
      <c r="AL983" s="1776" t="n"/>
      <c r="AM983" s="1776" t="n"/>
      <c r="AN983" s="1776" t="n"/>
      <c r="AO983" s="1777" t="n"/>
      <c r="AP983" s="1778" t="n"/>
      <c r="AQ983" s="1776" t="n"/>
      <c r="AR983" s="1776" t="n"/>
      <c r="AS983" s="1779" t="n"/>
      <c r="AT983" s="557" t="n"/>
    </row>
    <row r="984" ht="12.75" customHeight="1" s="667">
      <c r="B984" s="509" t="n"/>
      <c r="C984" s="510" t="n"/>
      <c r="D984" s="511" t="n"/>
      <c r="E984" s="511" t="n"/>
      <c r="F984" s="538" t="n"/>
      <c r="G984" s="539" t="n"/>
      <c r="H984" s="539" t="n"/>
      <c r="I984" s="540" t="n"/>
      <c r="J984" s="539" t="n"/>
      <c r="K984" s="539" t="n"/>
      <c r="L984" s="539" t="n"/>
      <c r="M984" s="539" t="n"/>
      <c r="N984" s="539" t="n"/>
      <c r="O984" s="539" t="n"/>
      <c r="P984" s="539" t="n"/>
      <c r="Q984" s="539" t="n"/>
      <c r="R984" s="539" t="n"/>
      <c r="S984" s="539" t="n"/>
      <c r="T984" s="541" t="n"/>
      <c r="U984" s="1770" t="n"/>
      <c r="V984" s="1771" t="n"/>
      <c r="W984" s="1771" t="n"/>
      <c r="X984" s="1771" t="n"/>
      <c r="Y984" s="1771" t="n"/>
      <c r="Z984" s="1771" t="n"/>
      <c r="AA984" s="1771" t="n"/>
      <c r="AB984" s="1771" t="n"/>
      <c r="AC984" s="1771" t="n"/>
      <c r="AD984" s="1771" t="n"/>
      <c r="AE984" s="1771" t="n"/>
      <c r="AF984" s="1771" t="n"/>
      <c r="AG984" s="1771" t="n"/>
      <c r="AH984" s="1771" t="n"/>
      <c r="AI984" s="1771" t="n"/>
      <c r="AJ984" s="1771" t="n"/>
      <c r="AK984" s="1771" t="n"/>
      <c r="AL984" s="1771" t="n"/>
      <c r="AM984" s="1771" t="n"/>
      <c r="AN984" s="1771" t="n"/>
      <c r="AO984" s="1772" t="n"/>
      <c r="AP984" s="1773" t="n"/>
      <c r="AQ984" s="1771" t="n"/>
      <c r="AR984" s="1771" t="n"/>
      <c r="AS984" s="1774" t="n"/>
      <c r="AT984" s="547" t="n"/>
    </row>
    <row r="985" ht="12.75" customHeight="1" s="667">
      <c r="B985" s="509" t="n"/>
      <c r="C985" s="510" t="n"/>
      <c r="D985" s="511" t="n"/>
      <c r="E985" s="511" t="n"/>
      <c r="F985" s="538" t="n"/>
      <c r="G985" s="539" t="n"/>
      <c r="H985" s="539" t="n"/>
      <c r="I985" s="540" t="n"/>
      <c r="J985" s="539" t="n"/>
      <c r="K985" s="539" t="n"/>
      <c r="L985" s="539" t="n"/>
      <c r="M985" s="539" t="n"/>
      <c r="N985" s="539" t="n"/>
      <c r="O985" s="539" t="n"/>
      <c r="P985" s="539" t="n"/>
      <c r="Q985" s="539" t="n"/>
      <c r="R985" s="539" t="n"/>
      <c r="S985" s="539" t="n"/>
      <c r="T985" s="541" t="n"/>
      <c r="U985" s="1770" t="n"/>
      <c r="V985" s="1771" t="n"/>
      <c r="W985" s="1771" t="n"/>
      <c r="X985" s="1771" t="n"/>
      <c r="Y985" s="1771" t="n"/>
      <c r="Z985" s="1771" t="n"/>
      <c r="AA985" s="1771" t="n"/>
      <c r="AB985" s="1771" t="n"/>
      <c r="AC985" s="1771" t="n"/>
      <c r="AD985" s="1771" t="n"/>
      <c r="AE985" s="1771" t="n"/>
      <c r="AF985" s="1771" t="n"/>
      <c r="AG985" s="1771" t="n"/>
      <c r="AH985" s="1771" t="n"/>
      <c r="AI985" s="1771" t="n"/>
      <c r="AJ985" s="1771" t="n"/>
      <c r="AK985" s="1771" t="n"/>
      <c r="AL985" s="1771" t="n"/>
      <c r="AM985" s="1771" t="n"/>
      <c r="AN985" s="1771" t="n"/>
      <c r="AO985" s="1772" t="n"/>
      <c r="AP985" s="1773" t="n"/>
      <c r="AQ985" s="1771" t="n"/>
      <c r="AR985" s="1771" t="n"/>
      <c r="AS985" s="1774" t="n"/>
      <c r="AT985" s="547" t="n"/>
    </row>
    <row r="986" ht="12.75" customHeight="1" s="667">
      <c r="B986" s="509" t="n"/>
      <c r="C986" s="510" t="n"/>
      <c r="D986" s="511" t="n"/>
      <c r="E986" s="511" t="n"/>
      <c r="F986" s="538" t="n"/>
      <c r="G986" s="539" t="n"/>
      <c r="H986" s="539" t="n"/>
      <c r="I986" s="540" t="n"/>
      <c r="J986" s="539" t="n"/>
      <c r="K986" s="539" t="n"/>
      <c r="L986" s="539" t="n"/>
      <c r="M986" s="539" t="n"/>
      <c r="N986" s="539" t="n"/>
      <c r="O986" s="539" t="n"/>
      <c r="P986" s="539" t="n"/>
      <c r="Q986" s="539" t="n"/>
      <c r="R986" s="539" t="n"/>
      <c r="S986" s="539" t="n"/>
      <c r="T986" s="541" t="n"/>
      <c r="U986" s="1770" t="n"/>
      <c r="V986" s="1771" t="n"/>
      <c r="W986" s="1771" t="n"/>
      <c r="X986" s="1771" t="n"/>
      <c r="Y986" s="1771" t="n"/>
      <c r="Z986" s="1771" t="n"/>
      <c r="AA986" s="1771" t="n"/>
      <c r="AB986" s="1771" t="n"/>
      <c r="AC986" s="1771" t="n"/>
      <c r="AD986" s="1771" t="n"/>
      <c r="AE986" s="1771" t="n"/>
      <c r="AF986" s="1771" t="n"/>
      <c r="AG986" s="1771" t="n"/>
      <c r="AH986" s="1771" t="n"/>
      <c r="AI986" s="1771" t="n"/>
      <c r="AJ986" s="1771" t="n"/>
      <c r="AK986" s="1771" t="n"/>
      <c r="AL986" s="1771" t="n"/>
      <c r="AM986" s="1771" t="n"/>
      <c r="AN986" s="1771" t="n"/>
      <c r="AO986" s="1772" t="n"/>
      <c r="AP986" s="1773" t="n"/>
      <c r="AQ986" s="1771" t="n"/>
      <c r="AR986" s="1771" t="n"/>
      <c r="AS986" s="1774" t="n"/>
      <c r="AT986" s="547" t="n"/>
    </row>
    <row r="987" ht="12.75" customHeight="1" s="667">
      <c r="B987" s="509" t="n"/>
      <c r="C987" s="510" t="n"/>
      <c r="D987" s="511" t="n"/>
      <c r="E987" s="511" t="n"/>
      <c r="F987" s="538" t="n"/>
      <c r="G987" s="539" t="n"/>
      <c r="H987" s="539" t="n"/>
      <c r="I987" s="540" t="n"/>
      <c r="J987" s="539" t="n"/>
      <c r="K987" s="539" t="n"/>
      <c r="L987" s="539" t="n"/>
      <c r="M987" s="539" t="n"/>
      <c r="N987" s="539" t="n"/>
      <c r="O987" s="539" t="n"/>
      <c r="P987" s="539" t="n"/>
      <c r="Q987" s="539" t="n"/>
      <c r="R987" s="539" t="n"/>
      <c r="S987" s="539" t="n"/>
      <c r="T987" s="541" t="n"/>
      <c r="U987" s="1770" t="n"/>
      <c r="V987" s="1771" t="n"/>
      <c r="W987" s="1771" t="n"/>
      <c r="X987" s="1771" t="n"/>
      <c r="Y987" s="1771" t="n"/>
      <c r="Z987" s="1771" t="n"/>
      <c r="AA987" s="1771" t="n"/>
      <c r="AB987" s="1771" t="n"/>
      <c r="AC987" s="1771" t="n"/>
      <c r="AD987" s="1771" t="n"/>
      <c r="AE987" s="1771" t="n"/>
      <c r="AF987" s="1771" t="n"/>
      <c r="AG987" s="1771" t="n"/>
      <c r="AH987" s="1771" t="n"/>
      <c r="AI987" s="1771" t="n"/>
      <c r="AJ987" s="1771" t="n"/>
      <c r="AK987" s="1771" t="n"/>
      <c r="AL987" s="1771" t="n"/>
      <c r="AM987" s="1771" t="n"/>
      <c r="AN987" s="1771" t="n"/>
      <c r="AO987" s="1772" t="n"/>
      <c r="AP987" s="1773" t="n"/>
      <c r="AQ987" s="1771" t="n"/>
      <c r="AR987" s="1771" t="n"/>
      <c r="AS987" s="1774" t="n"/>
      <c r="AT987" s="547" t="n"/>
    </row>
    <row r="988" ht="12.75" customHeight="1" s="667">
      <c r="B988" s="518" t="n"/>
      <c r="C988" s="701" t="n"/>
      <c r="D988" s="519" t="n"/>
      <c r="E988" s="519" t="n"/>
      <c r="F988" s="548" t="n"/>
      <c r="G988" s="549" t="n"/>
      <c r="H988" s="549" t="n"/>
      <c r="I988" s="550" t="n"/>
      <c r="J988" s="549" t="n"/>
      <c r="K988" s="549" t="n"/>
      <c r="L988" s="549" t="n"/>
      <c r="M988" s="549" t="n"/>
      <c r="N988" s="549" t="n"/>
      <c r="O988" s="549" t="n"/>
      <c r="P988" s="549" t="n"/>
      <c r="Q988" s="549" t="n"/>
      <c r="R988" s="549" t="n"/>
      <c r="S988" s="549" t="n"/>
      <c r="T988" s="551" t="n"/>
      <c r="U988" s="1775" t="n"/>
      <c r="V988" s="1776" t="n"/>
      <c r="W988" s="1776" t="n"/>
      <c r="X988" s="1776" t="n"/>
      <c r="Y988" s="1776" t="n"/>
      <c r="Z988" s="1776" t="n"/>
      <c r="AA988" s="1776" t="n"/>
      <c r="AB988" s="1776" t="n"/>
      <c r="AC988" s="1776" t="n"/>
      <c r="AD988" s="1776" t="n"/>
      <c r="AE988" s="1776" t="n"/>
      <c r="AF988" s="1776" t="n"/>
      <c r="AG988" s="1776" t="n"/>
      <c r="AH988" s="1776" t="n"/>
      <c r="AI988" s="1776" t="n"/>
      <c r="AJ988" s="1776" t="n"/>
      <c r="AK988" s="1776" t="n"/>
      <c r="AL988" s="1776" t="n"/>
      <c r="AM988" s="1776" t="n"/>
      <c r="AN988" s="1776" t="n"/>
      <c r="AO988" s="1777" t="n"/>
      <c r="AP988" s="1778" t="n"/>
      <c r="AQ988" s="1776" t="n"/>
      <c r="AR988" s="1776" t="n"/>
      <c r="AS988" s="1779" t="n"/>
      <c r="AT988" s="557" t="n"/>
    </row>
    <row r="989" ht="12.75" customHeight="1" s="667">
      <c r="B989" s="509" t="n"/>
      <c r="C989" s="510" t="n"/>
      <c r="D989" s="511" t="n"/>
      <c r="E989" s="511" t="n"/>
      <c r="F989" s="538" t="n"/>
      <c r="G989" s="539" t="n"/>
      <c r="H989" s="539" t="n"/>
      <c r="I989" s="540" t="n"/>
      <c r="J989" s="539" t="n"/>
      <c r="K989" s="539" t="n"/>
      <c r="L989" s="539" t="n"/>
      <c r="M989" s="539" t="n"/>
      <c r="N989" s="539" t="n"/>
      <c r="O989" s="539" t="n"/>
      <c r="P989" s="539" t="n"/>
      <c r="Q989" s="539" t="n"/>
      <c r="R989" s="539" t="n"/>
      <c r="S989" s="539" t="n"/>
      <c r="T989" s="541" t="n"/>
      <c r="U989" s="1770" t="n"/>
      <c r="V989" s="1771" t="n"/>
      <c r="W989" s="1771" t="n"/>
      <c r="X989" s="1771" t="n"/>
      <c r="Y989" s="1771" t="n"/>
      <c r="Z989" s="1771" t="n"/>
      <c r="AA989" s="1771" t="n"/>
      <c r="AB989" s="1771" t="n"/>
      <c r="AC989" s="1771" t="n"/>
      <c r="AD989" s="1771" t="n"/>
      <c r="AE989" s="1771" t="n"/>
      <c r="AF989" s="1771" t="n"/>
      <c r="AG989" s="1771" t="n"/>
      <c r="AH989" s="1771" t="n"/>
      <c r="AI989" s="1771" t="n"/>
      <c r="AJ989" s="1771" t="n"/>
      <c r="AK989" s="1771" t="n"/>
      <c r="AL989" s="1771" t="n"/>
      <c r="AM989" s="1771" t="n"/>
      <c r="AN989" s="1771" t="n"/>
      <c r="AO989" s="1772" t="n"/>
      <c r="AP989" s="1773" t="n"/>
      <c r="AQ989" s="1771" t="n"/>
      <c r="AR989" s="1771" t="n"/>
      <c r="AS989" s="1774" t="n"/>
      <c r="AT989" s="547" t="n"/>
    </row>
    <row r="990" ht="12.75" customHeight="1" s="667">
      <c r="B990" s="509" t="n"/>
      <c r="C990" s="510" t="n"/>
      <c r="D990" s="511" t="n"/>
      <c r="E990" s="511" t="n"/>
      <c r="F990" s="538" t="n"/>
      <c r="G990" s="539" t="n"/>
      <c r="H990" s="539" t="n"/>
      <c r="I990" s="540" t="n"/>
      <c r="J990" s="539" t="n"/>
      <c r="K990" s="539" t="n"/>
      <c r="L990" s="539" t="n"/>
      <c r="M990" s="539" t="n"/>
      <c r="N990" s="539" t="n"/>
      <c r="O990" s="539" t="n"/>
      <c r="P990" s="539" t="n"/>
      <c r="Q990" s="539" t="n"/>
      <c r="R990" s="539" t="n"/>
      <c r="S990" s="539" t="n"/>
      <c r="T990" s="541" t="n"/>
      <c r="U990" s="1770" t="n"/>
      <c r="V990" s="1771" t="n"/>
      <c r="W990" s="1771" t="n"/>
      <c r="X990" s="1771" t="n"/>
      <c r="Y990" s="1771" t="n"/>
      <c r="Z990" s="1771" t="n"/>
      <c r="AA990" s="1771" t="n"/>
      <c r="AB990" s="1771" t="n"/>
      <c r="AC990" s="1771" t="n"/>
      <c r="AD990" s="1771" t="n"/>
      <c r="AE990" s="1771" t="n"/>
      <c r="AF990" s="1771" t="n"/>
      <c r="AG990" s="1771" t="n"/>
      <c r="AH990" s="1771" t="n"/>
      <c r="AI990" s="1771" t="n"/>
      <c r="AJ990" s="1771" t="n"/>
      <c r="AK990" s="1771" t="n"/>
      <c r="AL990" s="1771" t="n"/>
      <c r="AM990" s="1771" t="n"/>
      <c r="AN990" s="1771" t="n"/>
      <c r="AO990" s="1772" t="n"/>
      <c r="AP990" s="1773" t="n"/>
      <c r="AQ990" s="1771" t="n"/>
      <c r="AR990" s="1771" t="n"/>
      <c r="AS990" s="1774" t="n"/>
      <c r="AT990" s="547" t="n"/>
    </row>
    <row r="991" ht="12.75" customHeight="1" s="667">
      <c r="B991" s="509" t="n"/>
      <c r="C991" s="510" t="n"/>
      <c r="D991" s="511" t="n"/>
      <c r="E991" s="511" t="n"/>
      <c r="F991" s="538" t="n"/>
      <c r="G991" s="539" t="n"/>
      <c r="H991" s="539" t="n"/>
      <c r="I991" s="540" t="n"/>
      <c r="J991" s="539" t="n"/>
      <c r="K991" s="539" t="n"/>
      <c r="L991" s="539" t="n"/>
      <c r="M991" s="539" t="n"/>
      <c r="N991" s="539" t="n"/>
      <c r="O991" s="539" t="n"/>
      <c r="P991" s="539" t="n"/>
      <c r="Q991" s="539" t="n"/>
      <c r="R991" s="539" t="n"/>
      <c r="S991" s="539" t="n"/>
      <c r="T991" s="541" t="n"/>
      <c r="U991" s="1770" t="n"/>
      <c r="V991" s="1771" t="n"/>
      <c r="W991" s="1771" t="n"/>
      <c r="X991" s="1771" t="n"/>
      <c r="Y991" s="1771" t="n"/>
      <c r="Z991" s="1771" t="n"/>
      <c r="AA991" s="1771" t="n"/>
      <c r="AB991" s="1771" t="n"/>
      <c r="AC991" s="1771" t="n"/>
      <c r="AD991" s="1771" t="n"/>
      <c r="AE991" s="1771" t="n"/>
      <c r="AF991" s="1771" t="n"/>
      <c r="AG991" s="1771" t="n"/>
      <c r="AH991" s="1771" t="n"/>
      <c r="AI991" s="1771" t="n"/>
      <c r="AJ991" s="1771" t="n"/>
      <c r="AK991" s="1771" t="n"/>
      <c r="AL991" s="1771" t="n"/>
      <c r="AM991" s="1771" t="n"/>
      <c r="AN991" s="1771" t="n"/>
      <c r="AO991" s="1772" t="n"/>
      <c r="AP991" s="1773" t="n"/>
      <c r="AQ991" s="1771" t="n"/>
      <c r="AR991" s="1771" t="n"/>
      <c r="AS991" s="1774" t="n"/>
      <c r="AT991" s="547" t="n"/>
    </row>
    <row r="992" ht="12.75" customHeight="1" s="667">
      <c r="B992" s="509" t="n"/>
      <c r="C992" s="510" t="n"/>
      <c r="D992" s="511" t="n"/>
      <c r="E992" s="511" t="n"/>
      <c r="F992" s="538" t="n"/>
      <c r="G992" s="539" t="n"/>
      <c r="H992" s="539" t="n"/>
      <c r="I992" s="540" t="n"/>
      <c r="J992" s="539" t="n"/>
      <c r="K992" s="539" t="n"/>
      <c r="L992" s="539" t="n"/>
      <c r="M992" s="539" t="n"/>
      <c r="N992" s="539" t="n"/>
      <c r="O992" s="539" t="n"/>
      <c r="P992" s="539" t="n"/>
      <c r="Q992" s="539" t="n"/>
      <c r="R992" s="539" t="n"/>
      <c r="S992" s="539" t="n"/>
      <c r="T992" s="541" t="n"/>
      <c r="U992" s="1770" t="n"/>
      <c r="V992" s="1771" t="n"/>
      <c r="W992" s="1771" t="n"/>
      <c r="X992" s="1771" t="n"/>
      <c r="Y992" s="1771" t="n"/>
      <c r="Z992" s="1771" t="n"/>
      <c r="AA992" s="1771" t="n"/>
      <c r="AB992" s="1771" t="n"/>
      <c r="AC992" s="1771" t="n"/>
      <c r="AD992" s="1771" t="n"/>
      <c r="AE992" s="1771" t="n"/>
      <c r="AF992" s="1771" t="n"/>
      <c r="AG992" s="1771" t="n"/>
      <c r="AH992" s="1771" t="n"/>
      <c r="AI992" s="1771" t="n"/>
      <c r="AJ992" s="1771" t="n"/>
      <c r="AK992" s="1771" t="n"/>
      <c r="AL992" s="1771" t="n"/>
      <c r="AM992" s="1771" t="n"/>
      <c r="AN992" s="1771" t="n"/>
      <c r="AO992" s="1772" t="n"/>
      <c r="AP992" s="1773" t="n"/>
      <c r="AQ992" s="1771" t="n"/>
      <c r="AR992" s="1771" t="n"/>
      <c r="AS992" s="1774" t="n"/>
      <c r="AT992" s="547" t="n"/>
    </row>
    <row r="993" ht="12.75" customHeight="1" s="667">
      <c r="B993" s="518" t="n"/>
      <c r="C993" s="701" t="n"/>
      <c r="D993" s="519" t="n"/>
      <c r="E993" s="519" t="n"/>
      <c r="F993" s="548" t="n"/>
      <c r="G993" s="549" t="n"/>
      <c r="H993" s="549" t="n"/>
      <c r="I993" s="550" t="n"/>
      <c r="J993" s="549" t="n"/>
      <c r="K993" s="549" t="n"/>
      <c r="L993" s="549" t="n"/>
      <c r="M993" s="549" t="n"/>
      <c r="N993" s="549" t="n"/>
      <c r="O993" s="549" t="n"/>
      <c r="P993" s="549" t="n"/>
      <c r="Q993" s="549" t="n"/>
      <c r="R993" s="549" t="n"/>
      <c r="S993" s="549" t="n"/>
      <c r="T993" s="551" t="n"/>
      <c r="U993" s="1775" t="n"/>
      <c r="V993" s="1776" t="n"/>
      <c r="W993" s="1776" t="n"/>
      <c r="X993" s="1776" t="n"/>
      <c r="Y993" s="1776" t="n"/>
      <c r="Z993" s="1776" t="n"/>
      <c r="AA993" s="1776" t="n"/>
      <c r="AB993" s="1776" t="n"/>
      <c r="AC993" s="1776" t="n"/>
      <c r="AD993" s="1776" t="n"/>
      <c r="AE993" s="1776" t="n"/>
      <c r="AF993" s="1776" t="n"/>
      <c r="AG993" s="1776" t="n"/>
      <c r="AH993" s="1776" t="n"/>
      <c r="AI993" s="1776" t="n"/>
      <c r="AJ993" s="1776" t="n"/>
      <c r="AK993" s="1776" t="n"/>
      <c r="AL993" s="1776" t="n"/>
      <c r="AM993" s="1776" t="n"/>
      <c r="AN993" s="1776" t="n"/>
      <c r="AO993" s="1777" t="n"/>
      <c r="AP993" s="1778" t="n"/>
      <c r="AQ993" s="1776" t="n"/>
      <c r="AR993" s="1776" t="n"/>
      <c r="AS993" s="1779" t="n"/>
      <c r="AT993" s="557" t="n"/>
    </row>
    <row r="994" ht="12.75" customHeight="1" s="667">
      <c r="B994" s="509" t="n"/>
      <c r="C994" s="510" t="n"/>
      <c r="D994" s="511" t="n"/>
      <c r="E994" s="511" t="n"/>
      <c r="F994" s="538" t="n"/>
      <c r="G994" s="539" t="n"/>
      <c r="H994" s="539" t="n"/>
      <c r="I994" s="540" t="n"/>
      <c r="J994" s="539" t="n"/>
      <c r="K994" s="539" t="n"/>
      <c r="L994" s="539" t="n"/>
      <c r="M994" s="539" t="n"/>
      <c r="N994" s="539" t="n"/>
      <c r="O994" s="539" t="n"/>
      <c r="P994" s="539" t="n"/>
      <c r="Q994" s="539" t="n"/>
      <c r="R994" s="539" t="n"/>
      <c r="S994" s="539" t="n"/>
      <c r="T994" s="541" t="n"/>
      <c r="U994" s="1770" t="n"/>
      <c r="V994" s="1771" t="n"/>
      <c r="W994" s="1771" t="n"/>
      <c r="X994" s="1771" t="n"/>
      <c r="Y994" s="1771" t="n"/>
      <c r="Z994" s="1771" t="n"/>
      <c r="AA994" s="1771" t="n"/>
      <c r="AB994" s="1771" t="n"/>
      <c r="AC994" s="1771" t="n"/>
      <c r="AD994" s="1771" t="n"/>
      <c r="AE994" s="1771" t="n"/>
      <c r="AF994" s="1771" t="n"/>
      <c r="AG994" s="1771" t="n"/>
      <c r="AH994" s="1771" t="n"/>
      <c r="AI994" s="1771" t="n"/>
      <c r="AJ994" s="1771" t="n"/>
      <c r="AK994" s="1771" t="n"/>
      <c r="AL994" s="1771" t="n"/>
      <c r="AM994" s="1771" t="n"/>
      <c r="AN994" s="1771" t="n"/>
      <c r="AO994" s="1772" t="n"/>
      <c r="AP994" s="1773" t="n"/>
      <c r="AQ994" s="1771" t="n"/>
      <c r="AR994" s="1771" t="n"/>
      <c r="AS994" s="1774" t="n"/>
      <c r="AT994" s="547" t="n"/>
    </row>
    <row r="995" ht="12.75" customHeight="1" s="667">
      <c r="B995" s="509" t="n"/>
      <c r="C995" s="510" t="n"/>
      <c r="D995" s="511" t="n"/>
      <c r="E995" s="511" t="n"/>
      <c r="F995" s="538" t="n"/>
      <c r="G995" s="539" t="n"/>
      <c r="H995" s="539" t="n"/>
      <c r="I995" s="540" t="n"/>
      <c r="J995" s="539" t="n"/>
      <c r="K995" s="539" t="n"/>
      <c r="L995" s="539" t="n"/>
      <c r="M995" s="539" t="n"/>
      <c r="N995" s="539" t="n"/>
      <c r="O995" s="539" t="n"/>
      <c r="P995" s="539" t="n"/>
      <c r="Q995" s="539" t="n"/>
      <c r="R995" s="539" t="n"/>
      <c r="S995" s="539" t="n"/>
      <c r="T995" s="541" t="n"/>
      <c r="U995" s="1770" t="n"/>
      <c r="V995" s="1771" t="n"/>
      <c r="W995" s="1771" t="n"/>
      <c r="X995" s="1771" t="n"/>
      <c r="Y995" s="1771" t="n"/>
      <c r="Z995" s="1771" t="n"/>
      <c r="AA995" s="1771" t="n"/>
      <c r="AB995" s="1771" t="n"/>
      <c r="AC995" s="1771" t="n"/>
      <c r="AD995" s="1771" t="n"/>
      <c r="AE995" s="1771" t="n"/>
      <c r="AF995" s="1771" t="n"/>
      <c r="AG995" s="1771" t="n"/>
      <c r="AH995" s="1771" t="n"/>
      <c r="AI995" s="1771" t="n"/>
      <c r="AJ995" s="1771" t="n"/>
      <c r="AK995" s="1771" t="n"/>
      <c r="AL995" s="1771" t="n"/>
      <c r="AM995" s="1771" t="n"/>
      <c r="AN995" s="1771" t="n"/>
      <c r="AO995" s="1772" t="n"/>
      <c r="AP995" s="1773" t="n"/>
      <c r="AQ995" s="1771" t="n"/>
      <c r="AR995" s="1771" t="n"/>
      <c r="AS995" s="1774" t="n"/>
      <c r="AT995" s="547" t="n"/>
    </row>
    <row r="996" ht="12.75" customHeight="1" s="667">
      <c r="B996" s="509" t="n"/>
      <c r="C996" s="510" t="n"/>
      <c r="D996" s="511" t="n"/>
      <c r="E996" s="511" t="n"/>
      <c r="F996" s="538" t="n"/>
      <c r="G996" s="539" t="n"/>
      <c r="H996" s="539" t="n"/>
      <c r="I996" s="540" t="n"/>
      <c r="J996" s="539" t="n"/>
      <c r="K996" s="539" t="n"/>
      <c r="L996" s="539" t="n"/>
      <c r="M996" s="539" t="n"/>
      <c r="N996" s="539" t="n"/>
      <c r="O996" s="539" t="n"/>
      <c r="P996" s="539" t="n"/>
      <c r="Q996" s="539" t="n"/>
      <c r="R996" s="539" t="n"/>
      <c r="S996" s="539" t="n"/>
      <c r="T996" s="541" t="n"/>
      <c r="U996" s="1770" t="n"/>
      <c r="V996" s="1771" t="n"/>
      <c r="W996" s="1771" t="n"/>
      <c r="X996" s="1771" t="n"/>
      <c r="Y996" s="1771" t="n"/>
      <c r="Z996" s="1771" t="n"/>
      <c r="AA996" s="1771" t="n"/>
      <c r="AB996" s="1771" t="n"/>
      <c r="AC996" s="1771" t="n"/>
      <c r="AD996" s="1771" t="n"/>
      <c r="AE996" s="1771" t="n"/>
      <c r="AF996" s="1771" t="n"/>
      <c r="AG996" s="1771" t="n"/>
      <c r="AH996" s="1771" t="n"/>
      <c r="AI996" s="1771" t="n"/>
      <c r="AJ996" s="1771" t="n"/>
      <c r="AK996" s="1771" t="n"/>
      <c r="AL996" s="1771" t="n"/>
      <c r="AM996" s="1771" t="n"/>
      <c r="AN996" s="1771" t="n"/>
      <c r="AO996" s="1772" t="n"/>
      <c r="AP996" s="1773" t="n"/>
      <c r="AQ996" s="1771" t="n"/>
      <c r="AR996" s="1771" t="n"/>
      <c r="AS996" s="1774" t="n"/>
      <c r="AT996" s="547" t="n"/>
    </row>
    <row r="997" ht="12.75" customHeight="1" s="667">
      <c r="B997" s="509" t="n"/>
      <c r="C997" s="510" t="n"/>
      <c r="D997" s="511" t="n"/>
      <c r="E997" s="511" t="n"/>
      <c r="F997" s="538" t="n"/>
      <c r="G997" s="539" t="n"/>
      <c r="H997" s="539" t="n"/>
      <c r="I997" s="540" t="n"/>
      <c r="J997" s="539" t="n"/>
      <c r="K997" s="539" t="n"/>
      <c r="L997" s="539" t="n"/>
      <c r="M997" s="539" t="n"/>
      <c r="N997" s="539" t="n"/>
      <c r="O997" s="539" t="n"/>
      <c r="P997" s="539" t="n"/>
      <c r="Q997" s="539" t="n"/>
      <c r="R997" s="539" t="n"/>
      <c r="S997" s="539" t="n"/>
      <c r="T997" s="541" t="n"/>
      <c r="U997" s="1770" t="n"/>
      <c r="V997" s="1771" t="n"/>
      <c r="W997" s="1771" t="n"/>
      <c r="X997" s="1771" t="n"/>
      <c r="Y997" s="1771" t="n"/>
      <c r="Z997" s="1771" t="n"/>
      <c r="AA997" s="1771" t="n"/>
      <c r="AB997" s="1771" t="n"/>
      <c r="AC997" s="1771" t="n"/>
      <c r="AD997" s="1771" t="n"/>
      <c r="AE997" s="1771" t="n"/>
      <c r="AF997" s="1771" t="n"/>
      <c r="AG997" s="1771" t="n"/>
      <c r="AH997" s="1771" t="n"/>
      <c r="AI997" s="1771" t="n"/>
      <c r="AJ997" s="1771" t="n"/>
      <c r="AK997" s="1771" t="n"/>
      <c r="AL997" s="1771" t="n"/>
      <c r="AM997" s="1771" t="n"/>
      <c r="AN997" s="1771" t="n"/>
      <c r="AO997" s="1772" t="n"/>
      <c r="AP997" s="1773" t="n"/>
      <c r="AQ997" s="1771" t="n"/>
      <c r="AR997" s="1771" t="n"/>
      <c r="AS997" s="1774" t="n"/>
      <c r="AT997" s="547" t="n"/>
    </row>
    <row r="998" ht="12.75" customHeight="1" s="667">
      <c r="B998" s="518" t="n"/>
      <c r="C998" s="701" t="n"/>
      <c r="D998" s="519" t="n"/>
      <c r="E998" s="519" t="n"/>
      <c r="F998" s="548" t="n"/>
      <c r="G998" s="549" t="n"/>
      <c r="H998" s="549" t="n"/>
      <c r="I998" s="550" t="n"/>
      <c r="J998" s="549" t="n"/>
      <c r="K998" s="549" t="n"/>
      <c r="L998" s="549" t="n"/>
      <c r="M998" s="549" t="n"/>
      <c r="N998" s="549" t="n"/>
      <c r="O998" s="549" t="n"/>
      <c r="P998" s="549" t="n"/>
      <c r="Q998" s="549" t="n"/>
      <c r="R998" s="549" t="n"/>
      <c r="S998" s="549" t="n"/>
      <c r="T998" s="551" t="n"/>
      <c r="U998" s="1775" t="n"/>
      <c r="V998" s="1776" t="n"/>
      <c r="W998" s="1776" t="n"/>
      <c r="X998" s="1776" t="n"/>
      <c r="Y998" s="1776" t="n"/>
      <c r="Z998" s="1776" t="n"/>
      <c r="AA998" s="1776" t="n"/>
      <c r="AB998" s="1776" t="n"/>
      <c r="AC998" s="1776" t="n"/>
      <c r="AD998" s="1776" t="n"/>
      <c r="AE998" s="1776" t="n"/>
      <c r="AF998" s="1776" t="n"/>
      <c r="AG998" s="1776" t="n"/>
      <c r="AH998" s="1776" t="n"/>
      <c r="AI998" s="1776" t="n"/>
      <c r="AJ998" s="1776" t="n"/>
      <c r="AK998" s="1776" t="n"/>
      <c r="AL998" s="1776" t="n"/>
      <c r="AM998" s="1776" t="n"/>
      <c r="AN998" s="1776" t="n"/>
      <c r="AO998" s="1777" t="n"/>
      <c r="AP998" s="1778" t="n"/>
      <c r="AQ998" s="1776" t="n"/>
      <c r="AR998" s="1776" t="n"/>
      <c r="AS998" s="1779" t="n"/>
      <c r="AT998" s="557" t="n"/>
    </row>
    <row r="999" ht="12.75" customHeight="1" s="667">
      <c r="B999" s="518" t="n"/>
      <c r="C999" s="701" t="n"/>
      <c r="D999" s="519" t="n"/>
      <c r="E999" s="519" t="n"/>
      <c r="F999" s="548" t="n"/>
      <c r="G999" s="549" t="n"/>
      <c r="H999" s="549" t="n"/>
      <c r="I999" s="550" t="n"/>
      <c r="J999" s="549" t="n"/>
      <c r="K999" s="549" t="n"/>
      <c r="L999" s="549" t="n"/>
      <c r="M999" s="549" t="n"/>
      <c r="N999" s="549" t="n"/>
      <c r="O999" s="549" t="n"/>
      <c r="P999" s="549" t="n"/>
      <c r="Q999" s="549" t="n"/>
      <c r="R999" s="549" t="n"/>
      <c r="S999" s="549" t="n"/>
      <c r="T999" s="551" t="n"/>
      <c r="U999" s="1775" t="n"/>
      <c r="V999" s="1776" t="n"/>
      <c r="W999" s="1776" t="n"/>
      <c r="X999" s="1776" t="n"/>
      <c r="Y999" s="1776" t="n"/>
      <c r="Z999" s="1776" t="n"/>
      <c r="AA999" s="1776" t="n"/>
      <c r="AB999" s="1776" t="n"/>
      <c r="AC999" s="1776" t="n"/>
      <c r="AD999" s="1776" t="n"/>
      <c r="AE999" s="1776" t="n"/>
      <c r="AF999" s="1776" t="n"/>
      <c r="AG999" s="1776" t="n"/>
      <c r="AH999" s="1776" t="n"/>
      <c r="AI999" s="1776" t="n"/>
      <c r="AJ999" s="1776" t="n"/>
      <c r="AK999" s="1776" t="n"/>
      <c r="AL999" s="1776" t="n"/>
      <c r="AM999" s="1776" t="n"/>
      <c r="AN999" s="1776" t="n"/>
      <c r="AO999" s="1777" t="n"/>
      <c r="AP999" s="1778" t="n"/>
      <c r="AQ999" s="1776" t="n"/>
      <c r="AR999" s="1776" t="n"/>
      <c r="AS999" s="1779" t="n"/>
      <c r="AT999" s="557" t="n"/>
    </row>
    <row r="1000" ht="12.75" customHeight="1" s="667">
      <c r="B1000" s="509" t="n"/>
      <c r="C1000" s="510" t="n"/>
      <c r="D1000" s="511" t="n"/>
      <c r="E1000" s="511" t="n"/>
      <c r="F1000" s="538" t="n"/>
      <c r="G1000" s="539" t="n"/>
      <c r="H1000" s="539" t="n"/>
      <c r="I1000" s="540" t="n"/>
      <c r="J1000" s="539" t="n"/>
      <c r="K1000" s="539" t="n"/>
      <c r="L1000" s="539" t="n"/>
      <c r="M1000" s="539" t="n"/>
      <c r="N1000" s="539" t="n"/>
      <c r="O1000" s="539" t="n"/>
      <c r="P1000" s="539" t="n"/>
      <c r="Q1000" s="539" t="n"/>
      <c r="R1000" s="539" t="n"/>
      <c r="S1000" s="539" t="n"/>
      <c r="T1000" s="541" t="n"/>
      <c r="U1000" s="1770" t="n"/>
      <c r="V1000" s="1771" t="n"/>
      <c r="W1000" s="1771" t="n"/>
      <c r="X1000" s="1771" t="n"/>
      <c r="Y1000" s="1771" t="n"/>
      <c r="Z1000" s="1771" t="n"/>
      <c r="AA1000" s="1771" t="n"/>
      <c r="AB1000" s="1771" t="n"/>
      <c r="AC1000" s="1771" t="n"/>
      <c r="AD1000" s="1771" t="n"/>
      <c r="AE1000" s="1771" t="n"/>
      <c r="AF1000" s="1771" t="n"/>
      <c r="AG1000" s="1771" t="n"/>
      <c r="AH1000" s="1771" t="n"/>
      <c r="AI1000" s="1771" t="n"/>
      <c r="AJ1000" s="1771" t="n"/>
      <c r="AK1000" s="1771" t="n"/>
      <c r="AL1000" s="1771" t="n"/>
      <c r="AM1000" s="1771" t="n"/>
      <c r="AN1000" s="1771" t="n"/>
      <c r="AO1000" s="1772" t="n"/>
      <c r="AP1000" s="1773" t="n"/>
      <c r="AQ1000" s="1771" t="n"/>
      <c r="AR1000" s="1771" t="n"/>
      <c r="AS1000" s="1774" t="n"/>
      <c r="AT1000" s="547" t="n"/>
    </row>
    <row r="1001" ht="12.75" customHeight="1" s="667">
      <c r="B1001" s="509" t="n"/>
      <c r="C1001" s="510" t="n"/>
      <c r="D1001" s="511" t="n"/>
      <c r="E1001" s="511" t="n"/>
      <c r="F1001" s="538" t="n"/>
      <c r="G1001" s="539" t="n"/>
      <c r="H1001" s="539" t="n"/>
      <c r="I1001" s="540" t="n"/>
      <c r="J1001" s="539" t="n"/>
      <c r="K1001" s="539" t="n"/>
      <c r="L1001" s="539" t="n"/>
      <c r="M1001" s="539" t="n"/>
      <c r="N1001" s="539" t="n"/>
      <c r="O1001" s="539" t="n"/>
      <c r="P1001" s="539" t="n"/>
      <c r="Q1001" s="539" t="n"/>
      <c r="R1001" s="539" t="n"/>
      <c r="S1001" s="539" t="n"/>
      <c r="T1001" s="541" t="n"/>
      <c r="U1001" s="1770" t="n"/>
      <c r="V1001" s="1771" t="n"/>
      <c r="W1001" s="1771" t="n"/>
      <c r="X1001" s="1771" t="n"/>
      <c r="Y1001" s="1771" t="n"/>
      <c r="Z1001" s="1771" t="n"/>
      <c r="AA1001" s="1771" t="n"/>
      <c r="AB1001" s="1771" t="n"/>
      <c r="AC1001" s="1771" t="n"/>
      <c r="AD1001" s="1771" t="n"/>
      <c r="AE1001" s="1771" t="n"/>
      <c r="AF1001" s="1771" t="n"/>
      <c r="AG1001" s="1771" t="n"/>
      <c r="AH1001" s="1771" t="n"/>
      <c r="AI1001" s="1771" t="n"/>
      <c r="AJ1001" s="1771" t="n"/>
      <c r="AK1001" s="1771" t="n"/>
      <c r="AL1001" s="1771" t="n"/>
      <c r="AM1001" s="1771" t="n"/>
      <c r="AN1001" s="1771" t="n"/>
      <c r="AO1001" s="1772" t="n"/>
      <c r="AP1001" s="1773" t="n"/>
      <c r="AQ1001" s="1771" t="n"/>
      <c r="AR1001" s="1771" t="n"/>
      <c r="AS1001" s="1774" t="n"/>
      <c r="AT1001" s="547" t="n"/>
    </row>
    <row r="1002" ht="12.75" customHeight="1" s="667">
      <c r="B1002" s="509" t="n"/>
      <c r="C1002" s="510" t="n"/>
      <c r="D1002" s="511" t="n"/>
      <c r="E1002" s="511" t="n"/>
      <c r="F1002" s="538" t="n"/>
      <c r="G1002" s="539" t="n"/>
      <c r="H1002" s="539" t="n"/>
      <c r="I1002" s="540" t="n"/>
      <c r="J1002" s="539" t="n"/>
      <c r="K1002" s="539" t="n"/>
      <c r="L1002" s="539" t="n"/>
      <c r="M1002" s="539" t="n"/>
      <c r="N1002" s="539" t="n"/>
      <c r="O1002" s="539" t="n"/>
      <c r="P1002" s="539" t="n"/>
      <c r="Q1002" s="539" t="n"/>
      <c r="R1002" s="539" t="n"/>
      <c r="S1002" s="539" t="n"/>
      <c r="T1002" s="541" t="n"/>
      <c r="U1002" s="1770" t="n"/>
      <c r="V1002" s="1771" t="n"/>
      <c r="W1002" s="1771" t="n"/>
      <c r="X1002" s="1771" t="n"/>
      <c r="Y1002" s="1771" t="n"/>
      <c r="Z1002" s="1771" t="n"/>
      <c r="AA1002" s="1771" t="n"/>
      <c r="AB1002" s="1771" t="n"/>
      <c r="AC1002" s="1771" t="n"/>
      <c r="AD1002" s="1771" t="n"/>
      <c r="AE1002" s="1771" t="n"/>
      <c r="AF1002" s="1771" t="n"/>
      <c r="AG1002" s="1771" t="n"/>
      <c r="AH1002" s="1771" t="n"/>
      <c r="AI1002" s="1771" t="n"/>
      <c r="AJ1002" s="1771" t="n"/>
      <c r="AK1002" s="1771" t="n"/>
      <c r="AL1002" s="1771" t="n"/>
      <c r="AM1002" s="1771" t="n"/>
      <c r="AN1002" s="1771" t="n"/>
      <c r="AO1002" s="1772" t="n"/>
      <c r="AP1002" s="1773" t="n"/>
      <c r="AQ1002" s="1771" t="n"/>
      <c r="AR1002" s="1771" t="n"/>
      <c r="AS1002" s="1774" t="n"/>
      <c r="AT1002" s="547" t="n"/>
    </row>
    <row r="1003" ht="12.75" customHeight="1" s="667">
      <c r="B1003" s="518" t="n"/>
      <c r="C1003" s="701" t="n"/>
      <c r="D1003" s="519" t="n"/>
      <c r="E1003" s="519" t="n"/>
      <c r="F1003" s="548" t="n"/>
      <c r="G1003" s="549" t="n"/>
      <c r="H1003" s="549" t="n"/>
      <c r="I1003" s="550" t="n"/>
      <c r="J1003" s="549" t="n"/>
      <c r="K1003" s="549" t="n"/>
      <c r="L1003" s="549" t="n"/>
      <c r="M1003" s="549" t="n"/>
      <c r="N1003" s="549" t="n"/>
      <c r="O1003" s="549" t="n"/>
      <c r="P1003" s="549" t="n"/>
      <c r="Q1003" s="549" t="n"/>
      <c r="R1003" s="549" t="n"/>
      <c r="S1003" s="549" t="n"/>
      <c r="T1003" s="551" t="n"/>
      <c r="U1003" s="1775" t="n"/>
      <c r="V1003" s="1776" t="n"/>
      <c r="W1003" s="1776" t="n"/>
      <c r="X1003" s="1776" t="n"/>
      <c r="Y1003" s="1776" t="n"/>
      <c r="Z1003" s="1776" t="n"/>
      <c r="AA1003" s="1776" t="n"/>
      <c r="AB1003" s="1776" t="n"/>
      <c r="AC1003" s="1776" t="n"/>
      <c r="AD1003" s="1776" t="n"/>
      <c r="AE1003" s="1776" t="n"/>
      <c r="AF1003" s="1776" t="n"/>
      <c r="AG1003" s="1776" t="n"/>
      <c r="AH1003" s="1776" t="n"/>
      <c r="AI1003" s="1776" t="n"/>
      <c r="AJ1003" s="1776" t="n"/>
      <c r="AK1003" s="1776" t="n"/>
      <c r="AL1003" s="1776" t="n"/>
      <c r="AM1003" s="1776" t="n"/>
      <c r="AN1003" s="1776" t="n"/>
      <c r="AO1003" s="1777" t="n"/>
      <c r="AP1003" s="1778" t="n"/>
      <c r="AQ1003" s="1776" t="n"/>
      <c r="AR1003" s="1776" t="n"/>
      <c r="AS1003" s="1779" t="n"/>
      <c r="AT1003" s="557" t="n"/>
    </row>
    <row r="1004" ht="12.75" customHeight="1" s="667">
      <c r="B1004" s="509" t="n"/>
      <c r="C1004" s="510" t="n"/>
      <c r="D1004" s="511" t="n"/>
      <c r="E1004" s="511" t="n"/>
      <c r="F1004" s="538" t="n"/>
      <c r="G1004" s="539" t="n"/>
      <c r="H1004" s="539" t="n"/>
      <c r="I1004" s="540" t="n"/>
      <c r="J1004" s="539" t="n"/>
      <c r="K1004" s="539" t="n"/>
      <c r="L1004" s="539" t="n"/>
      <c r="M1004" s="539" t="n"/>
      <c r="N1004" s="539" t="n"/>
      <c r="O1004" s="539" t="n"/>
      <c r="P1004" s="539" t="n"/>
      <c r="Q1004" s="539" t="n"/>
      <c r="R1004" s="539" t="n"/>
      <c r="S1004" s="539" t="n"/>
      <c r="T1004" s="541" t="n"/>
      <c r="U1004" s="1770" t="n"/>
      <c r="V1004" s="1771" t="n"/>
      <c r="W1004" s="1771" t="n"/>
      <c r="X1004" s="1771" t="n"/>
      <c r="Y1004" s="1771" t="n"/>
      <c r="Z1004" s="1771" t="n"/>
      <c r="AA1004" s="1771" t="n"/>
      <c r="AB1004" s="1771" t="n"/>
      <c r="AC1004" s="1771" t="n"/>
      <c r="AD1004" s="1771" t="n"/>
      <c r="AE1004" s="1771" t="n"/>
      <c r="AF1004" s="1771" t="n"/>
      <c r="AG1004" s="1771" t="n"/>
      <c r="AH1004" s="1771" t="n"/>
      <c r="AI1004" s="1771" t="n"/>
      <c r="AJ1004" s="1771" t="n"/>
      <c r="AK1004" s="1771" t="n"/>
      <c r="AL1004" s="1771" t="n"/>
      <c r="AM1004" s="1771" t="n"/>
      <c r="AN1004" s="1771" t="n"/>
      <c r="AO1004" s="1772" t="n"/>
      <c r="AP1004" s="1773" t="n"/>
      <c r="AQ1004" s="1771" t="n"/>
      <c r="AR1004" s="1771" t="n"/>
      <c r="AS1004" s="1774" t="n"/>
      <c r="AT1004" s="547" t="n"/>
    </row>
    <row r="1005" ht="12.75" customHeight="1" s="667">
      <c r="B1005" s="509" t="n"/>
      <c r="C1005" s="510" t="n"/>
      <c r="D1005" s="511" t="n"/>
      <c r="E1005" s="511" t="n"/>
      <c r="F1005" s="538" t="n"/>
      <c r="G1005" s="539" t="n"/>
      <c r="H1005" s="539" t="n"/>
      <c r="I1005" s="540" t="n"/>
      <c r="J1005" s="539" t="n"/>
      <c r="K1005" s="539" t="n"/>
      <c r="L1005" s="539" t="n"/>
      <c r="M1005" s="539" t="n"/>
      <c r="N1005" s="539" t="n"/>
      <c r="O1005" s="539" t="n"/>
      <c r="P1005" s="539" t="n"/>
      <c r="Q1005" s="539" t="n"/>
      <c r="R1005" s="539" t="n"/>
      <c r="S1005" s="539" t="n"/>
      <c r="T1005" s="541" t="n"/>
      <c r="U1005" s="1770" t="n"/>
      <c r="V1005" s="1771" t="n"/>
      <c r="W1005" s="1771" t="n"/>
      <c r="X1005" s="1771" t="n"/>
      <c r="Y1005" s="1771" t="n"/>
      <c r="Z1005" s="1771" t="n"/>
      <c r="AA1005" s="1771" t="n"/>
      <c r="AB1005" s="1771" t="n"/>
      <c r="AC1005" s="1771" t="n"/>
      <c r="AD1005" s="1771" t="n"/>
      <c r="AE1005" s="1771" t="n"/>
      <c r="AF1005" s="1771" t="n"/>
      <c r="AG1005" s="1771" t="n"/>
      <c r="AH1005" s="1771" t="n"/>
      <c r="AI1005" s="1771" t="n"/>
      <c r="AJ1005" s="1771" t="n"/>
      <c r="AK1005" s="1771" t="n"/>
      <c r="AL1005" s="1771" t="n"/>
      <c r="AM1005" s="1771" t="n"/>
      <c r="AN1005" s="1771" t="n"/>
      <c r="AO1005" s="1772" t="n"/>
      <c r="AP1005" s="1773" t="n"/>
      <c r="AQ1005" s="1771" t="n"/>
      <c r="AR1005" s="1771" t="n"/>
      <c r="AS1005" s="1774" t="n"/>
      <c r="AT1005" s="547" t="n"/>
    </row>
    <row r="1006" ht="12.75" customHeight="1" s="667">
      <c r="B1006" s="509" t="n"/>
      <c r="C1006" s="510" t="n"/>
      <c r="D1006" s="511" t="n"/>
      <c r="E1006" s="511" t="n"/>
      <c r="F1006" s="538" t="n"/>
      <c r="G1006" s="539" t="n"/>
      <c r="H1006" s="539" t="n"/>
      <c r="I1006" s="540" t="n"/>
      <c r="J1006" s="539" t="n"/>
      <c r="K1006" s="539" t="n"/>
      <c r="L1006" s="539" t="n"/>
      <c r="M1006" s="539" t="n"/>
      <c r="N1006" s="539" t="n"/>
      <c r="O1006" s="539" t="n"/>
      <c r="P1006" s="539" t="n"/>
      <c r="Q1006" s="539" t="n"/>
      <c r="R1006" s="539" t="n"/>
      <c r="S1006" s="539" t="n"/>
      <c r="T1006" s="541" t="n"/>
      <c r="U1006" s="1770" t="n"/>
      <c r="V1006" s="1771" t="n"/>
      <c r="W1006" s="1771" t="n"/>
      <c r="X1006" s="1771" t="n"/>
      <c r="Y1006" s="1771" t="n"/>
      <c r="Z1006" s="1771" t="n"/>
      <c r="AA1006" s="1771" t="n"/>
      <c r="AB1006" s="1771" t="n"/>
      <c r="AC1006" s="1771" t="n"/>
      <c r="AD1006" s="1771" t="n"/>
      <c r="AE1006" s="1771" t="n"/>
      <c r="AF1006" s="1771" t="n"/>
      <c r="AG1006" s="1771" t="n"/>
      <c r="AH1006" s="1771" t="n"/>
      <c r="AI1006" s="1771" t="n"/>
      <c r="AJ1006" s="1771" t="n"/>
      <c r="AK1006" s="1771" t="n"/>
      <c r="AL1006" s="1771" t="n"/>
      <c r="AM1006" s="1771" t="n"/>
      <c r="AN1006" s="1771" t="n"/>
      <c r="AO1006" s="1772" t="n"/>
      <c r="AP1006" s="1773" t="n"/>
      <c r="AQ1006" s="1771" t="n"/>
      <c r="AR1006" s="1771" t="n"/>
      <c r="AS1006" s="1774" t="n"/>
      <c r="AT1006" s="547" t="n"/>
    </row>
    <row r="1007" ht="12.75" customHeight="1" s="667">
      <c r="B1007" s="518" t="n"/>
      <c r="C1007" s="701" t="n"/>
      <c r="D1007" s="519" t="n"/>
      <c r="E1007" s="519" t="n"/>
      <c r="F1007" s="548" t="n"/>
      <c r="G1007" s="549" t="n"/>
      <c r="H1007" s="549" t="n"/>
      <c r="I1007" s="550" t="n"/>
      <c r="J1007" s="549" t="n"/>
      <c r="K1007" s="549" t="n"/>
      <c r="L1007" s="549" t="n"/>
      <c r="M1007" s="549" t="n"/>
      <c r="N1007" s="549" t="n"/>
      <c r="O1007" s="549" t="n"/>
      <c r="P1007" s="549" t="n"/>
      <c r="Q1007" s="549" t="n"/>
      <c r="R1007" s="549" t="n"/>
      <c r="S1007" s="549" t="n"/>
      <c r="T1007" s="551" t="n"/>
      <c r="U1007" s="1775" t="n"/>
      <c r="V1007" s="1776" t="n"/>
      <c r="W1007" s="1776" t="n"/>
      <c r="X1007" s="1776" t="n"/>
      <c r="Y1007" s="1776" t="n"/>
      <c r="Z1007" s="1776" t="n"/>
      <c r="AA1007" s="1776" t="n"/>
      <c r="AB1007" s="1776" t="n"/>
      <c r="AC1007" s="1776" t="n"/>
      <c r="AD1007" s="1776" t="n"/>
      <c r="AE1007" s="1776" t="n"/>
      <c r="AF1007" s="1776" t="n"/>
      <c r="AG1007" s="1776" t="n"/>
      <c r="AH1007" s="1776" t="n"/>
      <c r="AI1007" s="1776" t="n"/>
      <c r="AJ1007" s="1776" t="n"/>
      <c r="AK1007" s="1776" t="n"/>
      <c r="AL1007" s="1776" t="n"/>
      <c r="AM1007" s="1776" t="n"/>
      <c r="AN1007" s="1776" t="n"/>
      <c r="AO1007" s="1777" t="n"/>
      <c r="AP1007" s="1778" t="n"/>
      <c r="AQ1007" s="1776" t="n"/>
      <c r="AR1007" s="1776" t="n"/>
      <c r="AS1007" s="1779" t="n"/>
      <c r="AT1007" s="557" t="n"/>
    </row>
    <row r="1008" ht="12.75" customHeight="1" s="667">
      <c r="B1008" s="509" t="n"/>
      <c r="C1008" s="510" t="n"/>
      <c r="D1008" s="511" t="n"/>
      <c r="E1008" s="511" t="n"/>
      <c r="F1008" s="538" t="n"/>
      <c r="G1008" s="539" t="n"/>
      <c r="H1008" s="539" t="n"/>
      <c r="I1008" s="540" t="n"/>
      <c r="J1008" s="539" t="n"/>
      <c r="K1008" s="539" t="n"/>
      <c r="L1008" s="539" t="n"/>
      <c r="M1008" s="539" t="n"/>
      <c r="N1008" s="539" t="n"/>
      <c r="O1008" s="539" t="n"/>
      <c r="P1008" s="539" t="n"/>
      <c r="Q1008" s="539" t="n"/>
      <c r="R1008" s="539" t="n"/>
      <c r="S1008" s="539" t="n"/>
      <c r="T1008" s="541" t="n"/>
      <c r="U1008" s="1770" t="n"/>
      <c r="V1008" s="1771" t="n"/>
      <c r="W1008" s="1771" t="n"/>
      <c r="X1008" s="1771" t="n"/>
      <c r="Y1008" s="1771" t="n"/>
      <c r="Z1008" s="1771" t="n"/>
      <c r="AA1008" s="1771" t="n"/>
      <c r="AB1008" s="1771" t="n"/>
      <c r="AC1008" s="1771" t="n"/>
      <c r="AD1008" s="1771" t="n"/>
      <c r="AE1008" s="1771" t="n"/>
      <c r="AF1008" s="1771" t="n"/>
      <c r="AG1008" s="1771" t="n"/>
      <c r="AH1008" s="1771" t="n"/>
      <c r="AI1008" s="1771" t="n"/>
      <c r="AJ1008" s="1771" t="n"/>
      <c r="AK1008" s="1771" t="n"/>
      <c r="AL1008" s="1771" t="n"/>
      <c r="AM1008" s="1771" t="n"/>
      <c r="AN1008" s="1771" t="n"/>
      <c r="AO1008" s="1772" t="n"/>
      <c r="AP1008" s="1773" t="n"/>
      <c r="AQ1008" s="1771" t="n"/>
      <c r="AR1008" s="1771" t="n"/>
      <c r="AS1008" s="1774" t="n"/>
      <c r="AT1008" s="547" t="n"/>
    </row>
    <row r="1009" ht="12.75" customHeight="1" s="667">
      <c r="B1009" s="509" t="n"/>
      <c r="C1009" s="510" t="n"/>
      <c r="D1009" s="511" t="n"/>
      <c r="E1009" s="511" t="n"/>
      <c r="F1009" s="538" t="n"/>
      <c r="G1009" s="539" t="n"/>
      <c r="H1009" s="539" t="n"/>
      <c r="I1009" s="540" t="n"/>
      <c r="J1009" s="539" t="n"/>
      <c r="K1009" s="539" t="n"/>
      <c r="L1009" s="539" t="n"/>
      <c r="M1009" s="539" t="n"/>
      <c r="N1009" s="539" t="n"/>
      <c r="O1009" s="539" t="n"/>
      <c r="P1009" s="539" t="n"/>
      <c r="Q1009" s="539" t="n"/>
      <c r="R1009" s="539" t="n"/>
      <c r="S1009" s="539" t="n"/>
      <c r="T1009" s="541" t="n"/>
      <c r="U1009" s="1770" t="n"/>
      <c r="V1009" s="1771" t="n"/>
      <c r="W1009" s="1771" t="n"/>
      <c r="X1009" s="1771" t="n"/>
      <c r="Y1009" s="1771" t="n"/>
      <c r="Z1009" s="1771" t="n"/>
      <c r="AA1009" s="1771" t="n"/>
      <c r="AB1009" s="1771" t="n"/>
      <c r="AC1009" s="1771" t="n"/>
      <c r="AD1009" s="1771" t="n"/>
      <c r="AE1009" s="1771" t="n"/>
      <c r="AF1009" s="1771" t="n"/>
      <c r="AG1009" s="1771" t="n"/>
      <c r="AH1009" s="1771" t="n"/>
      <c r="AI1009" s="1771" t="n"/>
      <c r="AJ1009" s="1771" t="n"/>
      <c r="AK1009" s="1771" t="n"/>
      <c r="AL1009" s="1771" t="n"/>
      <c r="AM1009" s="1771" t="n"/>
      <c r="AN1009" s="1771" t="n"/>
      <c r="AO1009" s="1772" t="n"/>
      <c r="AP1009" s="1773" t="n"/>
      <c r="AQ1009" s="1771" t="n"/>
      <c r="AR1009" s="1771" t="n"/>
      <c r="AS1009" s="1774" t="n"/>
      <c r="AT1009" s="547" t="n"/>
    </row>
    <row r="1010" ht="12.75" customHeight="1" s="667">
      <c r="B1010" s="509" t="n"/>
      <c r="C1010" s="510" t="n"/>
      <c r="D1010" s="511" t="n"/>
      <c r="E1010" s="511" t="n"/>
      <c r="F1010" s="538" t="n"/>
      <c r="G1010" s="539" t="n"/>
      <c r="H1010" s="539" t="n"/>
      <c r="I1010" s="540" t="n"/>
      <c r="J1010" s="539" t="n"/>
      <c r="K1010" s="539" t="n"/>
      <c r="L1010" s="539" t="n"/>
      <c r="M1010" s="539" t="n"/>
      <c r="N1010" s="539" t="n"/>
      <c r="O1010" s="539" t="n"/>
      <c r="P1010" s="539" t="n"/>
      <c r="Q1010" s="539" t="n"/>
      <c r="R1010" s="539" t="n"/>
      <c r="S1010" s="539" t="n"/>
      <c r="T1010" s="541" t="n"/>
      <c r="U1010" s="1770" t="n"/>
      <c r="V1010" s="1771" t="n"/>
      <c r="W1010" s="1771" t="n"/>
      <c r="X1010" s="1771" t="n"/>
      <c r="Y1010" s="1771" t="n"/>
      <c r="Z1010" s="1771" t="n"/>
      <c r="AA1010" s="1771" t="n"/>
      <c r="AB1010" s="1771" t="n"/>
      <c r="AC1010" s="1771" t="n"/>
      <c r="AD1010" s="1771" t="n"/>
      <c r="AE1010" s="1771" t="n"/>
      <c r="AF1010" s="1771" t="n"/>
      <c r="AG1010" s="1771" t="n"/>
      <c r="AH1010" s="1771" t="n"/>
      <c r="AI1010" s="1771" t="n"/>
      <c r="AJ1010" s="1771" t="n"/>
      <c r="AK1010" s="1771" t="n"/>
      <c r="AL1010" s="1771" t="n"/>
      <c r="AM1010" s="1771" t="n"/>
      <c r="AN1010" s="1771" t="n"/>
      <c r="AO1010" s="1772" t="n"/>
      <c r="AP1010" s="1773" t="n"/>
      <c r="AQ1010" s="1771" t="n"/>
      <c r="AR1010" s="1771" t="n"/>
      <c r="AS1010" s="1774" t="n"/>
      <c r="AT1010" s="547" t="n"/>
    </row>
    <row r="1011" ht="12.75" customHeight="1" s="667">
      <c r="B1011" s="509" t="n"/>
      <c r="C1011" s="510" t="n"/>
      <c r="D1011" s="511" t="n"/>
      <c r="E1011" s="511" t="n"/>
      <c r="F1011" s="538" t="n"/>
      <c r="G1011" s="539" t="n"/>
      <c r="H1011" s="539" t="n"/>
      <c r="I1011" s="540" t="n"/>
      <c r="J1011" s="539" t="n"/>
      <c r="K1011" s="539" t="n"/>
      <c r="L1011" s="539" t="n"/>
      <c r="M1011" s="539" t="n"/>
      <c r="N1011" s="539" t="n"/>
      <c r="O1011" s="539" t="n"/>
      <c r="P1011" s="539" t="n"/>
      <c r="Q1011" s="539" t="n"/>
      <c r="R1011" s="539" t="n"/>
      <c r="S1011" s="539" t="n"/>
      <c r="T1011" s="541" t="n"/>
      <c r="U1011" s="1770" t="n"/>
      <c r="V1011" s="1771" t="n"/>
      <c r="W1011" s="1771" t="n"/>
      <c r="X1011" s="1771" t="n"/>
      <c r="Y1011" s="1771" t="n"/>
      <c r="Z1011" s="1771" t="n"/>
      <c r="AA1011" s="1771" t="n"/>
      <c r="AB1011" s="1771" t="n"/>
      <c r="AC1011" s="1771" t="n"/>
      <c r="AD1011" s="1771" t="n"/>
      <c r="AE1011" s="1771" t="n"/>
      <c r="AF1011" s="1771" t="n"/>
      <c r="AG1011" s="1771" t="n"/>
      <c r="AH1011" s="1771" t="n"/>
      <c r="AI1011" s="1771" t="n"/>
      <c r="AJ1011" s="1771" t="n"/>
      <c r="AK1011" s="1771" t="n"/>
      <c r="AL1011" s="1771" t="n"/>
      <c r="AM1011" s="1771" t="n"/>
      <c r="AN1011" s="1771" t="n"/>
      <c r="AO1011" s="1772" t="n"/>
      <c r="AP1011" s="1773" t="n"/>
      <c r="AQ1011" s="1771" t="n"/>
      <c r="AR1011" s="1771" t="n"/>
      <c r="AS1011" s="1774" t="n"/>
      <c r="AT1011" s="547" t="n"/>
    </row>
    <row r="1012" ht="12.75" customHeight="1" s="667">
      <c r="B1012" s="518" t="n"/>
      <c r="C1012" s="701" t="n"/>
      <c r="D1012" s="519" t="n"/>
      <c r="E1012" s="519" t="n"/>
      <c r="F1012" s="548" t="n"/>
      <c r="G1012" s="549" t="n"/>
      <c r="H1012" s="549" t="n"/>
      <c r="I1012" s="550" t="n"/>
      <c r="J1012" s="549" t="n"/>
      <c r="K1012" s="549" t="n"/>
      <c r="L1012" s="549" t="n"/>
      <c r="M1012" s="549" t="n"/>
      <c r="N1012" s="549" t="n"/>
      <c r="O1012" s="549" t="n"/>
      <c r="P1012" s="549" t="n"/>
      <c r="Q1012" s="549" t="n"/>
      <c r="R1012" s="549" t="n"/>
      <c r="S1012" s="549" t="n"/>
      <c r="T1012" s="551" t="n"/>
      <c r="U1012" s="1775" t="n"/>
      <c r="V1012" s="1776" t="n"/>
      <c r="W1012" s="1776" t="n"/>
      <c r="X1012" s="1776" t="n"/>
      <c r="Y1012" s="1776" t="n"/>
      <c r="Z1012" s="1776" t="n"/>
      <c r="AA1012" s="1776" t="n"/>
      <c r="AB1012" s="1776" t="n"/>
      <c r="AC1012" s="1776" t="n"/>
      <c r="AD1012" s="1776" t="n"/>
      <c r="AE1012" s="1776" t="n"/>
      <c r="AF1012" s="1776" t="n"/>
      <c r="AG1012" s="1776" t="n"/>
      <c r="AH1012" s="1776" t="n"/>
      <c r="AI1012" s="1776" t="n"/>
      <c r="AJ1012" s="1776" t="n"/>
      <c r="AK1012" s="1776" t="n"/>
      <c r="AL1012" s="1776" t="n"/>
      <c r="AM1012" s="1776" t="n"/>
      <c r="AN1012" s="1776" t="n"/>
      <c r="AO1012" s="1777" t="n"/>
      <c r="AP1012" s="1778" t="n"/>
      <c r="AQ1012" s="1776" t="n"/>
      <c r="AR1012" s="1776" t="n"/>
      <c r="AS1012" s="1779" t="n"/>
      <c r="AT1012" s="557" t="n"/>
    </row>
    <row r="1013" ht="12.75" customHeight="1" s="667">
      <c r="B1013" s="509" t="n"/>
      <c r="C1013" s="510" t="n"/>
      <c r="D1013" s="511" t="n"/>
      <c r="E1013" s="511" t="n"/>
      <c r="F1013" s="538" t="n"/>
      <c r="G1013" s="539" t="n"/>
      <c r="H1013" s="539" t="n"/>
      <c r="I1013" s="540" t="n"/>
      <c r="J1013" s="539" t="n"/>
      <c r="K1013" s="539" t="n"/>
      <c r="L1013" s="539" t="n"/>
      <c r="M1013" s="539" t="n"/>
      <c r="N1013" s="539" t="n"/>
      <c r="O1013" s="539" t="n"/>
      <c r="P1013" s="539" t="n"/>
      <c r="Q1013" s="539" t="n"/>
      <c r="R1013" s="539" t="n"/>
      <c r="S1013" s="539" t="n"/>
      <c r="T1013" s="541" t="n"/>
      <c r="U1013" s="1770" t="n"/>
      <c r="V1013" s="1771" t="n"/>
      <c r="W1013" s="1771" t="n"/>
      <c r="X1013" s="1771" t="n"/>
      <c r="Y1013" s="1771" t="n"/>
      <c r="Z1013" s="1771" t="n"/>
      <c r="AA1013" s="1771" t="n"/>
      <c r="AB1013" s="1771" t="n"/>
      <c r="AC1013" s="1771" t="n"/>
      <c r="AD1013" s="1771" t="n"/>
      <c r="AE1013" s="1771" t="n"/>
      <c r="AF1013" s="1771" t="n"/>
      <c r="AG1013" s="1771" t="n"/>
      <c r="AH1013" s="1771" t="n"/>
      <c r="AI1013" s="1771" t="n"/>
      <c r="AJ1013" s="1771" t="n"/>
      <c r="AK1013" s="1771" t="n"/>
      <c r="AL1013" s="1771" t="n"/>
      <c r="AM1013" s="1771" t="n"/>
      <c r="AN1013" s="1771" t="n"/>
      <c r="AO1013" s="1772" t="n"/>
      <c r="AP1013" s="1773" t="n"/>
      <c r="AQ1013" s="1771" t="n"/>
      <c r="AR1013" s="1771" t="n"/>
      <c r="AS1013" s="1774" t="n"/>
      <c r="AT1013" s="547" t="n"/>
    </row>
    <row r="1014" ht="12.75" customHeight="1" s="667">
      <c r="B1014" s="509" t="n"/>
      <c r="C1014" s="510" t="n"/>
      <c r="D1014" s="511" t="n"/>
      <c r="E1014" s="511" t="n"/>
      <c r="F1014" s="538" t="n"/>
      <c r="G1014" s="539" t="n"/>
      <c r="H1014" s="539" t="n"/>
      <c r="I1014" s="540" t="n"/>
      <c r="J1014" s="539" t="n"/>
      <c r="K1014" s="539" t="n"/>
      <c r="L1014" s="539" t="n"/>
      <c r="M1014" s="539" t="n"/>
      <c r="N1014" s="539" t="n"/>
      <c r="O1014" s="539" t="n"/>
      <c r="P1014" s="539" t="n"/>
      <c r="Q1014" s="539" t="n"/>
      <c r="R1014" s="539" t="n"/>
      <c r="S1014" s="539" t="n"/>
      <c r="T1014" s="541" t="n"/>
      <c r="U1014" s="1770" t="n"/>
      <c r="V1014" s="1771" t="n"/>
      <c r="W1014" s="1771" t="n"/>
      <c r="X1014" s="1771" t="n"/>
      <c r="Y1014" s="1771" t="n"/>
      <c r="Z1014" s="1771" t="n"/>
      <c r="AA1014" s="1771" t="n"/>
      <c r="AB1014" s="1771" t="n"/>
      <c r="AC1014" s="1771" t="n"/>
      <c r="AD1014" s="1771" t="n"/>
      <c r="AE1014" s="1771" t="n"/>
      <c r="AF1014" s="1771" t="n"/>
      <c r="AG1014" s="1771" t="n"/>
      <c r="AH1014" s="1771" t="n"/>
      <c r="AI1014" s="1771" t="n"/>
      <c r="AJ1014" s="1771" t="n"/>
      <c r="AK1014" s="1771" t="n"/>
      <c r="AL1014" s="1771" t="n"/>
      <c r="AM1014" s="1771" t="n"/>
      <c r="AN1014" s="1771" t="n"/>
      <c r="AO1014" s="1772" t="n"/>
      <c r="AP1014" s="1773" t="n"/>
      <c r="AQ1014" s="1771" t="n"/>
      <c r="AR1014" s="1771" t="n"/>
      <c r="AS1014" s="1774" t="n"/>
      <c r="AT1014" s="547" t="n"/>
    </row>
    <row r="1015" ht="12.75" customHeight="1" s="667">
      <c r="B1015" s="509" t="n"/>
      <c r="C1015" s="510" t="n"/>
      <c r="D1015" s="511" t="n"/>
      <c r="E1015" s="511" t="n"/>
      <c r="F1015" s="538" t="n"/>
      <c r="G1015" s="539" t="n"/>
      <c r="H1015" s="539" t="n"/>
      <c r="I1015" s="540" t="n"/>
      <c r="J1015" s="539" t="n"/>
      <c r="K1015" s="539" t="n"/>
      <c r="L1015" s="539" t="n"/>
      <c r="M1015" s="539" t="n"/>
      <c r="N1015" s="539" t="n"/>
      <c r="O1015" s="539" t="n"/>
      <c r="P1015" s="539" t="n"/>
      <c r="Q1015" s="539" t="n"/>
      <c r="R1015" s="539" t="n"/>
      <c r="S1015" s="539" t="n"/>
      <c r="T1015" s="541" t="n"/>
      <c r="U1015" s="1770" t="n"/>
      <c r="V1015" s="1771" t="n"/>
      <c r="W1015" s="1771" t="n"/>
      <c r="X1015" s="1771" t="n"/>
      <c r="Y1015" s="1771" t="n"/>
      <c r="Z1015" s="1771" t="n"/>
      <c r="AA1015" s="1771" t="n"/>
      <c r="AB1015" s="1771" t="n"/>
      <c r="AC1015" s="1771" t="n"/>
      <c r="AD1015" s="1771" t="n"/>
      <c r="AE1015" s="1771" t="n"/>
      <c r="AF1015" s="1771" t="n"/>
      <c r="AG1015" s="1771" t="n"/>
      <c r="AH1015" s="1771" t="n"/>
      <c r="AI1015" s="1771" t="n"/>
      <c r="AJ1015" s="1771" t="n"/>
      <c r="AK1015" s="1771" t="n"/>
      <c r="AL1015" s="1771" t="n"/>
      <c r="AM1015" s="1771" t="n"/>
      <c r="AN1015" s="1771" t="n"/>
      <c r="AO1015" s="1772" t="n"/>
      <c r="AP1015" s="1773" t="n"/>
      <c r="AQ1015" s="1771" t="n"/>
      <c r="AR1015" s="1771" t="n"/>
      <c r="AS1015" s="1774" t="n"/>
      <c r="AT1015" s="547" t="n"/>
    </row>
    <row r="1016" ht="12.75" customHeight="1" s="667">
      <c r="B1016" s="509" t="n"/>
      <c r="C1016" s="510" t="n"/>
      <c r="D1016" s="511" t="n"/>
      <c r="E1016" s="511" t="n"/>
      <c r="F1016" s="538" t="n"/>
      <c r="G1016" s="539" t="n"/>
      <c r="H1016" s="539" t="n"/>
      <c r="I1016" s="540" t="n"/>
      <c r="J1016" s="539" t="n"/>
      <c r="K1016" s="539" t="n"/>
      <c r="L1016" s="539" t="n"/>
      <c r="M1016" s="539" t="n"/>
      <c r="N1016" s="539" t="n"/>
      <c r="O1016" s="539" t="n"/>
      <c r="P1016" s="539" t="n"/>
      <c r="Q1016" s="539" t="n"/>
      <c r="R1016" s="539" t="n"/>
      <c r="S1016" s="539" t="n"/>
      <c r="T1016" s="541" t="n"/>
      <c r="U1016" s="1770" t="n"/>
      <c r="V1016" s="1771" t="n"/>
      <c r="W1016" s="1771" t="n"/>
      <c r="X1016" s="1771" t="n"/>
      <c r="Y1016" s="1771" t="n"/>
      <c r="Z1016" s="1771" t="n"/>
      <c r="AA1016" s="1771" t="n"/>
      <c r="AB1016" s="1771" t="n"/>
      <c r="AC1016" s="1771" t="n"/>
      <c r="AD1016" s="1771" t="n"/>
      <c r="AE1016" s="1771" t="n"/>
      <c r="AF1016" s="1771" t="n"/>
      <c r="AG1016" s="1771" t="n"/>
      <c r="AH1016" s="1771" t="n"/>
      <c r="AI1016" s="1771" t="n"/>
      <c r="AJ1016" s="1771" t="n"/>
      <c r="AK1016" s="1771" t="n"/>
      <c r="AL1016" s="1771" t="n"/>
      <c r="AM1016" s="1771" t="n"/>
      <c r="AN1016" s="1771" t="n"/>
      <c r="AO1016" s="1772" t="n"/>
      <c r="AP1016" s="1773" t="n"/>
      <c r="AQ1016" s="1771" t="n"/>
      <c r="AR1016" s="1771" t="n"/>
      <c r="AS1016" s="1774" t="n"/>
      <c r="AT1016" s="547" t="n"/>
    </row>
    <row r="1017" ht="12.75" customHeight="1" s="667">
      <c r="B1017" s="518" t="n"/>
      <c r="C1017" s="701" t="n"/>
      <c r="D1017" s="519" t="n"/>
      <c r="E1017" s="519" t="n"/>
      <c r="F1017" s="548" t="n"/>
      <c r="G1017" s="549" t="n"/>
      <c r="H1017" s="549" t="n"/>
      <c r="I1017" s="550" t="n"/>
      <c r="J1017" s="549" t="n"/>
      <c r="K1017" s="549" t="n"/>
      <c r="L1017" s="549" t="n"/>
      <c r="M1017" s="549" t="n"/>
      <c r="N1017" s="549" t="n"/>
      <c r="O1017" s="549" t="n"/>
      <c r="P1017" s="549" t="n"/>
      <c r="Q1017" s="549" t="n"/>
      <c r="R1017" s="549" t="n"/>
      <c r="S1017" s="549" t="n"/>
      <c r="T1017" s="551" t="n"/>
      <c r="U1017" s="1775" t="n"/>
      <c r="V1017" s="1776" t="n"/>
      <c r="W1017" s="1776" t="n"/>
      <c r="X1017" s="1776" t="n"/>
      <c r="Y1017" s="1776" t="n"/>
      <c r="Z1017" s="1776" t="n"/>
      <c r="AA1017" s="1776" t="n"/>
      <c r="AB1017" s="1776" t="n"/>
      <c r="AC1017" s="1776" t="n"/>
      <c r="AD1017" s="1776" t="n"/>
      <c r="AE1017" s="1776" t="n"/>
      <c r="AF1017" s="1776" t="n"/>
      <c r="AG1017" s="1776" t="n"/>
      <c r="AH1017" s="1776" t="n"/>
      <c r="AI1017" s="1776" t="n"/>
      <c r="AJ1017" s="1776" t="n"/>
      <c r="AK1017" s="1776" t="n"/>
      <c r="AL1017" s="1776" t="n"/>
      <c r="AM1017" s="1776" t="n"/>
      <c r="AN1017" s="1776" t="n"/>
      <c r="AO1017" s="1777" t="n"/>
      <c r="AP1017" s="1778" t="n"/>
      <c r="AQ1017" s="1776" t="n"/>
      <c r="AR1017" s="1776" t="n"/>
      <c r="AS1017" s="1779" t="n"/>
      <c r="AT1017" s="557" t="n"/>
    </row>
    <row r="1018" ht="12.75" customHeight="1" s="667">
      <c r="B1018" s="509" t="n"/>
      <c r="C1018" s="510" t="n"/>
      <c r="D1018" s="511" t="n"/>
      <c r="E1018" s="511" t="n"/>
      <c r="F1018" s="538" t="n"/>
      <c r="G1018" s="539" t="n"/>
      <c r="H1018" s="539" t="n"/>
      <c r="I1018" s="540" t="n"/>
      <c r="J1018" s="539" t="n"/>
      <c r="K1018" s="539" t="n"/>
      <c r="L1018" s="539" t="n"/>
      <c r="M1018" s="539" t="n"/>
      <c r="N1018" s="539" t="n"/>
      <c r="O1018" s="539" t="n"/>
      <c r="P1018" s="539" t="n"/>
      <c r="Q1018" s="539" t="n"/>
      <c r="R1018" s="539" t="n"/>
      <c r="S1018" s="539" t="n"/>
      <c r="T1018" s="541" t="n"/>
      <c r="U1018" s="1770" t="n"/>
      <c r="V1018" s="1771" t="n"/>
      <c r="W1018" s="1771" t="n"/>
      <c r="X1018" s="1771" t="n"/>
      <c r="Y1018" s="1771" t="n"/>
      <c r="Z1018" s="1771" t="n"/>
      <c r="AA1018" s="1771" t="n"/>
      <c r="AB1018" s="1771" t="n"/>
      <c r="AC1018" s="1771" t="n"/>
      <c r="AD1018" s="1771" t="n"/>
      <c r="AE1018" s="1771" t="n"/>
      <c r="AF1018" s="1771" t="n"/>
      <c r="AG1018" s="1771" t="n"/>
      <c r="AH1018" s="1771" t="n"/>
      <c r="AI1018" s="1771" t="n"/>
      <c r="AJ1018" s="1771" t="n"/>
      <c r="AK1018" s="1771" t="n"/>
      <c r="AL1018" s="1771" t="n"/>
      <c r="AM1018" s="1771" t="n"/>
      <c r="AN1018" s="1771" t="n"/>
      <c r="AO1018" s="1772" t="n"/>
      <c r="AP1018" s="1773" t="n"/>
      <c r="AQ1018" s="1771" t="n"/>
      <c r="AR1018" s="1771" t="n"/>
      <c r="AS1018" s="1774" t="n"/>
      <c r="AT1018" s="547" t="n"/>
    </row>
    <row r="1019" ht="12.75" customHeight="1" s="667">
      <c r="B1019" s="509" t="n"/>
      <c r="C1019" s="510" t="n"/>
      <c r="D1019" s="511" t="n"/>
      <c r="E1019" s="511" t="n"/>
      <c r="F1019" s="538" t="n"/>
      <c r="G1019" s="539" t="n"/>
      <c r="H1019" s="539" t="n"/>
      <c r="I1019" s="540" t="n"/>
      <c r="J1019" s="539" t="n"/>
      <c r="K1019" s="539" t="n"/>
      <c r="L1019" s="539" t="n"/>
      <c r="M1019" s="539" t="n"/>
      <c r="N1019" s="539" t="n"/>
      <c r="O1019" s="539" t="n"/>
      <c r="P1019" s="539" t="n"/>
      <c r="Q1019" s="539" t="n"/>
      <c r="R1019" s="539" t="n"/>
      <c r="S1019" s="539" t="n"/>
      <c r="T1019" s="541" t="n"/>
      <c r="U1019" s="1770" t="n"/>
      <c r="V1019" s="1771" t="n"/>
      <c r="W1019" s="1771" t="n"/>
      <c r="X1019" s="1771" t="n"/>
      <c r="Y1019" s="1771" t="n"/>
      <c r="Z1019" s="1771" t="n"/>
      <c r="AA1019" s="1771" t="n"/>
      <c r="AB1019" s="1771" t="n"/>
      <c r="AC1019" s="1771" t="n"/>
      <c r="AD1019" s="1771" t="n"/>
      <c r="AE1019" s="1771" t="n"/>
      <c r="AF1019" s="1771" t="n"/>
      <c r="AG1019" s="1771" t="n"/>
      <c r="AH1019" s="1771" t="n"/>
      <c r="AI1019" s="1771" t="n"/>
      <c r="AJ1019" s="1771" t="n"/>
      <c r="AK1019" s="1771" t="n"/>
      <c r="AL1019" s="1771" t="n"/>
      <c r="AM1019" s="1771" t="n"/>
      <c r="AN1019" s="1771" t="n"/>
      <c r="AO1019" s="1772" t="n"/>
      <c r="AP1019" s="1773" t="n"/>
      <c r="AQ1019" s="1771" t="n"/>
      <c r="AR1019" s="1771" t="n"/>
      <c r="AS1019" s="1774" t="n"/>
      <c r="AT1019" s="547" t="n"/>
    </row>
    <row r="1020" ht="12.75" customHeight="1" s="667">
      <c r="B1020" s="509" t="n"/>
      <c r="C1020" s="510" t="n"/>
      <c r="D1020" s="511" t="n"/>
      <c r="E1020" s="511" t="n"/>
      <c r="F1020" s="538" t="n"/>
      <c r="G1020" s="539" t="n"/>
      <c r="H1020" s="539" t="n"/>
      <c r="I1020" s="540" t="n"/>
      <c r="J1020" s="539" t="n"/>
      <c r="K1020" s="539" t="n"/>
      <c r="L1020" s="539" t="n"/>
      <c r="M1020" s="539" t="n"/>
      <c r="N1020" s="539" t="n"/>
      <c r="O1020" s="539" t="n"/>
      <c r="P1020" s="539" t="n"/>
      <c r="Q1020" s="539" t="n"/>
      <c r="R1020" s="539" t="n"/>
      <c r="S1020" s="539" t="n"/>
      <c r="T1020" s="541" t="n"/>
      <c r="U1020" s="1770" t="n"/>
      <c r="V1020" s="1771" t="n"/>
      <c r="W1020" s="1771" t="n"/>
      <c r="X1020" s="1771" t="n"/>
      <c r="Y1020" s="1771" t="n"/>
      <c r="Z1020" s="1771" t="n"/>
      <c r="AA1020" s="1771" t="n"/>
      <c r="AB1020" s="1771" t="n"/>
      <c r="AC1020" s="1771" t="n"/>
      <c r="AD1020" s="1771" t="n"/>
      <c r="AE1020" s="1771" t="n"/>
      <c r="AF1020" s="1771" t="n"/>
      <c r="AG1020" s="1771" t="n"/>
      <c r="AH1020" s="1771" t="n"/>
      <c r="AI1020" s="1771" t="n"/>
      <c r="AJ1020" s="1771" t="n"/>
      <c r="AK1020" s="1771" t="n"/>
      <c r="AL1020" s="1771" t="n"/>
      <c r="AM1020" s="1771" t="n"/>
      <c r="AN1020" s="1771" t="n"/>
      <c r="AO1020" s="1772" t="n"/>
      <c r="AP1020" s="1773" t="n"/>
      <c r="AQ1020" s="1771" t="n"/>
      <c r="AR1020" s="1771" t="n"/>
      <c r="AS1020" s="1774" t="n"/>
      <c r="AT1020" s="547" t="n"/>
    </row>
    <row r="1021" ht="12.75" customHeight="1" s="667">
      <c r="B1021" s="509" t="n"/>
      <c r="C1021" s="510" t="n"/>
      <c r="D1021" s="511" t="n"/>
      <c r="E1021" s="511" t="n"/>
      <c r="F1021" s="538" t="n"/>
      <c r="G1021" s="539" t="n"/>
      <c r="H1021" s="539" t="n"/>
      <c r="I1021" s="540" t="n"/>
      <c r="J1021" s="539" t="n"/>
      <c r="K1021" s="539" t="n"/>
      <c r="L1021" s="539" t="n"/>
      <c r="M1021" s="539" t="n"/>
      <c r="N1021" s="539" t="n"/>
      <c r="O1021" s="539" t="n"/>
      <c r="P1021" s="539" t="n"/>
      <c r="Q1021" s="539" t="n"/>
      <c r="R1021" s="539" t="n"/>
      <c r="S1021" s="539" t="n"/>
      <c r="T1021" s="541" t="n"/>
      <c r="U1021" s="1770" t="n"/>
      <c r="V1021" s="1771" t="n"/>
      <c r="W1021" s="1771" t="n"/>
      <c r="X1021" s="1771" t="n"/>
      <c r="Y1021" s="1771" t="n"/>
      <c r="Z1021" s="1771" t="n"/>
      <c r="AA1021" s="1771" t="n"/>
      <c r="AB1021" s="1771" t="n"/>
      <c r="AC1021" s="1771" t="n"/>
      <c r="AD1021" s="1771" t="n"/>
      <c r="AE1021" s="1771" t="n"/>
      <c r="AF1021" s="1771" t="n"/>
      <c r="AG1021" s="1771" t="n"/>
      <c r="AH1021" s="1771" t="n"/>
      <c r="AI1021" s="1771" t="n"/>
      <c r="AJ1021" s="1771" t="n"/>
      <c r="AK1021" s="1771" t="n"/>
      <c r="AL1021" s="1771" t="n"/>
      <c r="AM1021" s="1771" t="n"/>
      <c r="AN1021" s="1771" t="n"/>
      <c r="AO1021" s="1772" t="n"/>
      <c r="AP1021" s="1773" t="n"/>
      <c r="AQ1021" s="1771" t="n"/>
      <c r="AR1021" s="1771" t="n"/>
      <c r="AS1021" s="1774" t="n"/>
      <c r="AT1021" s="547" t="n"/>
    </row>
    <row r="1022" ht="12.75" customHeight="1" s="667">
      <c r="B1022" s="518" t="n"/>
      <c r="C1022" s="701" t="n"/>
      <c r="D1022" s="519" t="n"/>
      <c r="E1022" s="519" t="n"/>
      <c r="F1022" s="548" t="n"/>
      <c r="G1022" s="549" t="n"/>
      <c r="H1022" s="549" t="n"/>
      <c r="I1022" s="550" t="n"/>
      <c r="J1022" s="549" t="n"/>
      <c r="K1022" s="549" t="n"/>
      <c r="L1022" s="549" t="n"/>
      <c r="M1022" s="549" t="n"/>
      <c r="N1022" s="549" t="n"/>
      <c r="O1022" s="549" t="n"/>
      <c r="P1022" s="549" t="n"/>
      <c r="Q1022" s="549" t="n"/>
      <c r="R1022" s="549" t="n"/>
      <c r="S1022" s="549" t="n"/>
      <c r="T1022" s="551" t="n"/>
      <c r="U1022" s="1775" t="n"/>
      <c r="V1022" s="1776" t="n"/>
      <c r="W1022" s="1776" t="n"/>
      <c r="X1022" s="1776" t="n"/>
      <c r="Y1022" s="1776" t="n"/>
      <c r="Z1022" s="1776" t="n"/>
      <c r="AA1022" s="1776" t="n"/>
      <c r="AB1022" s="1776" t="n"/>
      <c r="AC1022" s="1776" t="n"/>
      <c r="AD1022" s="1776" t="n"/>
      <c r="AE1022" s="1776" t="n"/>
      <c r="AF1022" s="1776" t="n"/>
      <c r="AG1022" s="1776" t="n"/>
      <c r="AH1022" s="1776" t="n"/>
      <c r="AI1022" s="1776" t="n"/>
      <c r="AJ1022" s="1776" t="n"/>
      <c r="AK1022" s="1776" t="n"/>
      <c r="AL1022" s="1776" t="n"/>
      <c r="AM1022" s="1776" t="n"/>
      <c r="AN1022" s="1776" t="n"/>
      <c r="AO1022" s="1777" t="n"/>
      <c r="AP1022" s="1778" t="n"/>
      <c r="AQ1022" s="1776" t="n"/>
      <c r="AR1022" s="1776" t="n"/>
      <c r="AS1022" s="1779" t="n"/>
      <c r="AT1022" s="557" t="n"/>
    </row>
    <row r="1023" ht="12.75" customHeight="1" s="667">
      <c r="B1023" s="509" t="n"/>
      <c r="C1023" s="510" t="n"/>
      <c r="D1023" s="511" t="n"/>
      <c r="E1023" s="511" t="n"/>
      <c r="F1023" s="538" t="n"/>
      <c r="G1023" s="539" t="n"/>
      <c r="H1023" s="539" t="n"/>
      <c r="I1023" s="540" t="n"/>
      <c r="J1023" s="539" t="n"/>
      <c r="K1023" s="539" t="n"/>
      <c r="L1023" s="539" t="n"/>
      <c r="M1023" s="539" t="n"/>
      <c r="N1023" s="539" t="n"/>
      <c r="O1023" s="539" t="n"/>
      <c r="P1023" s="539" t="n"/>
      <c r="Q1023" s="539" t="n"/>
      <c r="R1023" s="539" t="n"/>
      <c r="S1023" s="539" t="n"/>
      <c r="T1023" s="541" t="n"/>
      <c r="U1023" s="1770" t="n"/>
      <c r="V1023" s="1771" t="n"/>
      <c r="W1023" s="1771" t="n"/>
      <c r="X1023" s="1771" t="n"/>
      <c r="Y1023" s="1771" t="n"/>
      <c r="Z1023" s="1771" t="n"/>
      <c r="AA1023" s="1771" t="n"/>
      <c r="AB1023" s="1771" t="n"/>
      <c r="AC1023" s="1771" t="n"/>
      <c r="AD1023" s="1771" t="n"/>
      <c r="AE1023" s="1771" t="n"/>
      <c r="AF1023" s="1771" t="n"/>
      <c r="AG1023" s="1771" t="n"/>
      <c r="AH1023" s="1771" t="n"/>
      <c r="AI1023" s="1771" t="n"/>
      <c r="AJ1023" s="1771" t="n"/>
      <c r="AK1023" s="1771" t="n"/>
      <c r="AL1023" s="1771" t="n"/>
      <c r="AM1023" s="1771" t="n"/>
      <c r="AN1023" s="1771" t="n"/>
      <c r="AO1023" s="1772" t="n"/>
      <c r="AP1023" s="1773" t="n"/>
      <c r="AQ1023" s="1771" t="n"/>
      <c r="AR1023" s="1771" t="n"/>
      <c r="AS1023" s="1774" t="n"/>
      <c r="AT1023" s="547" t="n"/>
    </row>
    <row r="1024" ht="12.75" customHeight="1" s="667">
      <c r="B1024" s="509" t="n"/>
      <c r="C1024" s="510" t="n"/>
      <c r="D1024" s="511" t="n"/>
      <c r="E1024" s="511" t="n"/>
      <c r="F1024" s="538" t="n"/>
      <c r="G1024" s="539" t="n"/>
      <c r="H1024" s="539" t="n"/>
      <c r="I1024" s="540" t="n"/>
      <c r="J1024" s="539" t="n"/>
      <c r="K1024" s="539" t="n"/>
      <c r="L1024" s="539" t="n"/>
      <c r="M1024" s="539" t="n"/>
      <c r="N1024" s="539" t="n"/>
      <c r="O1024" s="539" t="n"/>
      <c r="P1024" s="539" t="n"/>
      <c r="Q1024" s="539" t="n"/>
      <c r="R1024" s="539" t="n"/>
      <c r="S1024" s="539" t="n"/>
      <c r="T1024" s="541" t="n"/>
      <c r="U1024" s="1770" t="n"/>
      <c r="V1024" s="1771" t="n"/>
      <c r="W1024" s="1771" t="n"/>
      <c r="X1024" s="1771" t="n"/>
      <c r="Y1024" s="1771" t="n"/>
      <c r="Z1024" s="1771" t="n"/>
      <c r="AA1024" s="1771" t="n"/>
      <c r="AB1024" s="1771" t="n"/>
      <c r="AC1024" s="1771" t="n"/>
      <c r="AD1024" s="1771" t="n"/>
      <c r="AE1024" s="1771" t="n"/>
      <c r="AF1024" s="1771" t="n"/>
      <c r="AG1024" s="1771" t="n"/>
      <c r="AH1024" s="1771" t="n"/>
      <c r="AI1024" s="1771" t="n"/>
      <c r="AJ1024" s="1771" t="n"/>
      <c r="AK1024" s="1771" t="n"/>
      <c r="AL1024" s="1771" t="n"/>
      <c r="AM1024" s="1771" t="n"/>
      <c r="AN1024" s="1771" t="n"/>
      <c r="AO1024" s="1772" t="n"/>
      <c r="AP1024" s="1773" t="n"/>
      <c r="AQ1024" s="1771" t="n"/>
      <c r="AR1024" s="1771" t="n"/>
      <c r="AS1024" s="1774" t="n"/>
      <c r="AT1024" s="547" t="n"/>
    </row>
    <row r="1025" ht="12.75" customHeight="1" s="667">
      <c r="B1025" s="509" t="n"/>
      <c r="C1025" s="510" t="n"/>
      <c r="D1025" s="511" t="n"/>
      <c r="E1025" s="511" t="n"/>
      <c r="F1025" s="538" t="n"/>
      <c r="G1025" s="539" t="n"/>
      <c r="H1025" s="539" t="n"/>
      <c r="I1025" s="540" t="n"/>
      <c r="J1025" s="539" t="n"/>
      <c r="K1025" s="539" t="n"/>
      <c r="L1025" s="539" t="n"/>
      <c r="M1025" s="539" t="n"/>
      <c r="N1025" s="539" t="n"/>
      <c r="O1025" s="539" t="n"/>
      <c r="P1025" s="539" t="n"/>
      <c r="Q1025" s="539" t="n"/>
      <c r="R1025" s="539" t="n"/>
      <c r="S1025" s="539" t="n"/>
      <c r="T1025" s="541" t="n"/>
      <c r="U1025" s="1770" t="n"/>
      <c r="V1025" s="1771" t="n"/>
      <c r="W1025" s="1771" t="n"/>
      <c r="X1025" s="1771" t="n"/>
      <c r="Y1025" s="1771" t="n"/>
      <c r="Z1025" s="1771" t="n"/>
      <c r="AA1025" s="1771" t="n"/>
      <c r="AB1025" s="1771" t="n"/>
      <c r="AC1025" s="1771" t="n"/>
      <c r="AD1025" s="1771" t="n"/>
      <c r="AE1025" s="1771" t="n"/>
      <c r="AF1025" s="1771" t="n"/>
      <c r="AG1025" s="1771" t="n"/>
      <c r="AH1025" s="1771" t="n"/>
      <c r="AI1025" s="1771" t="n"/>
      <c r="AJ1025" s="1771" t="n"/>
      <c r="AK1025" s="1771" t="n"/>
      <c r="AL1025" s="1771" t="n"/>
      <c r="AM1025" s="1771" t="n"/>
      <c r="AN1025" s="1771" t="n"/>
      <c r="AO1025" s="1772" t="n"/>
      <c r="AP1025" s="1773" t="n"/>
      <c r="AQ1025" s="1771" t="n"/>
      <c r="AR1025" s="1771" t="n"/>
      <c r="AS1025" s="1774" t="n"/>
      <c r="AT1025" s="547" t="n"/>
    </row>
    <row r="1026" ht="12.75" customHeight="1" s="667">
      <c r="B1026" s="518" t="n"/>
      <c r="C1026" s="701" t="n"/>
      <c r="D1026" s="519" t="n"/>
      <c r="E1026" s="519" t="n"/>
      <c r="F1026" s="548" t="n"/>
      <c r="G1026" s="549" t="n"/>
      <c r="H1026" s="549" t="n"/>
      <c r="I1026" s="550" t="n"/>
      <c r="J1026" s="549" t="n"/>
      <c r="K1026" s="549" t="n"/>
      <c r="L1026" s="549" t="n"/>
      <c r="M1026" s="549" t="n"/>
      <c r="N1026" s="549" t="n"/>
      <c r="O1026" s="549" t="n"/>
      <c r="P1026" s="549" t="n"/>
      <c r="Q1026" s="549" t="n"/>
      <c r="R1026" s="549" t="n"/>
      <c r="S1026" s="549" t="n"/>
      <c r="T1026" s="551" t="n"/>
      <c r="U1026" s="1775" t="n"/>
      <c r="V1026" s="1776" t="n"/>
      <c r="W1026" s="1776" t="n"/>
      <c r="X1026" s="1776" t="n"/>
      <c r="Y1026" s="1776" t="n"/>
      <c r="Z1026" s="1776" t="n"/>
      <c r="AA1026" s="1776" t="n"/>
      <c r="AB1026" s="1776" t="n"/>
      <c r="AC1026" s="1776" t="n"/>
      <c r="AD1026" s="1776" t="n"/>
      <c r="AE1026" s="1776" t="n"/>
      <c r="AF1026" s="1776" t="n"/>
      <c r="AG1026" s="1776" t="n"/>
      <c r="AH1026" s="1776" t="n"/>
      <c r="AI1026" s="1776" t="n"/>
      <c r="AJ1026" s="1776" t="n"/>
      <c r="AK1026" s="1776" t="n"/>
      <c r="AL1026" s="1776" t="n"/>
      <c r="AM1026" s="1776" t="n"/>
      <c r="AN1026" s="1776" t="n"/>
      <c r="AO1026" s="1777" t="n"/>
      <c r="AP1026" s="1778" t="n"/>
      <c r="AQ1026" s="1776" t="n"/>
      <c r="AR1026" s="1776" t="n"/>
      <c r="AS1026" s="1779" t="n"/>
      <c r="AT1026" s="557" t="n"/>
    </row>
    <row r="1027" ht="12.75" customHeight="1" s="667">
      <c r="B1027" s="509" t="n"/>
      <c r="C1027" s="510" t="n"/>
      <c r="D1027" s="511" t="n"/>
      <c r="E1027" s="511" t="n"/>
      <c r="F1027" s="538" t="n"/>
      <c r="G1027" s="539" t="n"/>
      <c r="H1027" s="539" t="n"/>
      <c r="I1027" s="540" t="n"/>
      <c r="J1027" s="539" t="n"/>
      <c r="K1027" s="539" t="n"/>
      <c r="L1027" s="539" t="n"/>
      <c r="M1027" s="539" t="n"/>
      <c r="N1027" s="539" t="n"/>
      <c r="O1027" s="539" t="n"/>
      <c r="P1027" s="539" t="n"/>
      <c r="Q1027" s="539" t="n"/>
      <c r="R1027" s="539" t="n"/>
      <c r="S1027" s="539" t="n"/>
      <c r="T1027" s="541" t="n"/>
      <c r="U1027" s="1770" t="n"/>
      <c r="V1027" s="1771" t="n"/>
      <c r="W1027" s="1771" t="n"/>
      <c r="X1027" s="1771" t="n"/>
      <c r="Y1027" s="1771" t="n"/>
      <c r="Z1027" s="1771" t="n"/>
      <c r="AA1027" s="1771" t="n"/>
      <c r="AB1027" s="1771" t="n"/>
      <c r="AC1027" s="1771" t="n"/>
      <c r="AD1027" s="1771" t="n"/>
      <c r="AE1027" s="1771" t="n"/>
      <c r="AF1027" s="1771" t="n"/>
      <c r="AG1027" s="1771" t="n"/>
      <c r="AH1027" s="1771" t="n"/>
      <c r="AI1027" s="1771" t="n"/>
      <c r="AJ1027" s="1771" t="n"/>
      <c r="AK1027" s="1771" t="n"/>
      <c r="AL1027" s="1771" t="n"/>
      <c r="AM1027" s="1771" t="n"/>
      <c r="AN1027" s="1771" t="n"/>
      <c r="AO1027" s="1772" t="n"/>
      <c r="AP1027" s="1773" t="n"/>
      <c r="AQ1027" s="1771" t="n"/>
      <c r="AR1027" s="1771" t="n"/>
      <c r="AS1027" s="1774" t="n"/>
      <c r="AT1027" s="547" t="n"/>
    </row>
    <row r="1028" ht="12.75" customHeight="1" s="667">
      <c r="B1028" s="509" t="n"/>
      <c r="C1028" s="510" t="n"/>
      <c r="D1028" s="511" t="n"/>
      <c r="E1028" s="511" t="n"/>
      <c r="F1028" s="538" t="n"/>
      <c r="G1028" s="539" t="n"/>
      <c r="H1028" s="539" t="n"/>
      <c r="I1028" s="540" t="n"/>
      <c r="J1028" s="539" t="n"/>
      <c r="K1028" s="539" t="n"/>
      <c r="L1028" s="539" t="n"/>
      <c r="M1028" s="539" t="n"/>
      <c r="N1028" s="539" t="n"/>
      <c r="O1028" s="539" t="n"/>
      <c r="P1028" s="539" t="n"/>
      <c r="Q1028" s="539" t="n"/>
      <c r="R1028" s="539" t="n"/>
      <c r="S1028" s="539" t="n"/>
      <c r="T1028" s="541" t="n"/>
      <c r="U1028" s="1770" t="n"/>
      <c r="V1028" s="1771" t="n"/>
      <c r="W1028" s="1771" t="n"/>
      <c r="X1028" s="1771" t="n"/>
      <c r="Y1028" s="1771" t="n"/>
      <c r="Z1028" s="1771" t="n"/>
      <c r="AA1028" s="1771" t="n"/>
      <c r="AB1028" s="1771" t="n"/>
      <c r="AC1028" s="1771" t="n"/>
      <c r="AD1028" s="1771" t="n"/>
      <c r="AE1028" s="1771" t="n"/>
      <c r="AF1028" s="1771" t="n"/>
      <c r="AG1028" s="1771" t="n"/>
      <c r="AH1028" s="1771" t="n"/>
      <c r="AI1028" s="1771" t="n"/>
      <c r="AJ1028" s="1771" t="n"/>
      <c r="AK1028" s="1771" t="n"/>
      <c r="AL1028" s="1771" t="n"/>
      <c r="AM1028" s="1771" t="n"/>
      <c r="AN1028" s="1771" t="n"/>
      <c r="AO1028" s="1772" t="n"/>
      <c r="AP1028" s="1773" t="n"/>
      <c r="AQ1028" s="1771" t="n"/>
      <c r="AR1028" s="1771" t="n"/>
      <c r="AS1028" s="1774" t="n"/>
      <c r="AT1028" s="547" t="n"/>
    </row>
    <row r="1029" ht="12.75" customHeight="1" s="667">
      <c r="B1029" s="509" t="n"/>
      <c r="C1029" s="510" t="n"/>
      <c r="D1029" s="511" t="n"/>
      <c r="E1029" s="511" t="n"/>
      <c r="F1029" s="538" t="n"/>
      <c r="G1029" s="539" t="n"/>
      <c r="H1029" s="539" t="n"/>
      <c r="I1029" s="540" t="n"/>
      <c r="J1029" s="539" t="n"/>
      <c r="K1029" s="539" t="n"/>
      <c r="L1029" s="539" t="n"/>
      <c r="M1029" s="539" t="n"/>
      <c r="N1029" s="539" t="n"/>
      <c r="O1029" s="539" t="n"/>
      <c r="P1029" s="539" t="n"/>
      <c r="Q1029" s="539" t="n"/>
      <c r="R1029" s="539" t="n"/>
      <c r="S1029" s="539" t="n"/>
      <c r="T1029" s="541" t="n"/>
      <c r="U1029" s="1770" t="n"/>
      <c r="V1029" s="1771" t="n"/>
      <c r="W1029" s="1771" t="n"/>
      <c r="X1029" s="1771" t="n"/>
      <c r="Y1029" s="1771" t="n"/>
      <c r="Z1029" s="1771" t="n"/>
      <c r="AA1029" s="1771" t="n"/>
      <c r="AB1029" s="1771" t="n"/>
      <c r="AC1029" s="1771" t="n"/>
      <c r="AD1029" s="1771" t="n"/>
      <c r="AE1029" s="1771" t="n"/>
      <c r="AF1029" s="1771" t="n"/>
      <c r="AG1029" s="1771" t="n"/>
      <c r="AH1029" s="1771" t="n"/>
      <c r="AI1029" s="1771" t="n"/>
      <c r="AJ1029" s="1771" t="n"/>
      <c r="AK1029" s="1771" t="n"/>
      <c r="AL1029" s="1771" t="n"/>
      <c r="AM1029" s="1771" t="n"/>
      <c r="AN1029" s="1771" t="n"/>
      <c r="AO1029" s="1772" t="n"/>
      <c r="AP1029" s="1773" t="n"/>
      <c r="AQ1029" s="1771" t="n"/>
      <c r="AR1029" s="1771" t="n"/>
      <c r="AS1029" s="1774" t="n"/>
      <c r="AT1029" s="547" t="n"/>
    </row>
    <row r="1030" ht="12.75" customHeight="1" s="667">
      <c r="B1030" s="509" t="n"/>
      <c r="C1030" s="510" t="n"/>
      <c r="D1030" s="511" t="n"/>
      <c r="E1030" s="511" t="n"/>
      <c r="F1030" s="538" t="n"/>
      <c r="G1030" s="539" t="n"/>
      <c r="H1030" s="539" t="n"/>
      <c r="I1030" s="540" t="n"/>
      <c r="J1030" s="539" t="n"/>
      <c r="K1030" s="539" t="n"/>
      <c r="L1030" s="539" t="n"/>
      <c r="M1030" s="539" t="n"/>
      <c r="N1030" s="539" t="n"/>
      <c r="O1030" s="539" t="n"/>
      <c r="P1030" s="539" t="n"/>
      <c r="Q1030" s="539" t="n"/>
      <c r="R1030" s="539" t="n"/>
      <c r="S1030" s="539" t="n"/>
      <c r="T1030" s="541" t="n"/>
      <c r="U1030" s="1770" t="n"/>
      <c r="V1030" s="1771" t="n"/>
      <c r="W1030" s="1771" t="n"/>
      <c r="X1030" s="1771" t="n"/>
      <c r="Y1030" s="1771" t="n"/>
      <c r="Z1030" s="1771" t="n"/>
      <c r="AA1030" s="1771" t="n"/>
      <c r="AB1030" s="1771" t="n"/>
      <c r="AC1030" s="1771" t="n"/>
      <c r="AD1030" s="1771" t="n"/>
      <c r="AE1030" s="1771" t="n"/>
      <c r="AF1030" s="1771" t="n"/>
      <c r="AG1030" s="1771" t="n"/>
      <c r="AH1030" s="1771" t="n"/>
      <c r="AI1030" s="1771" t="n"/>
      <c r="AJ1030" s="1771" t="n"/>
      <c r="AK1030" s="1771" t="n"/>
      <c r="AL1030" s="1771" t="n"/>
      <c r="AM1030" s="1771" t="n"/>
      <c r="AN1030" s="1771" t="n"/>
      <c r="AO1030" s="1772" t="n"/>
      <c r="AP1030" s="1773" t="n"/>
      <c r="AQ1030" s="1771" t="n"/>
      <c r="AR1030" s="1771" t="n"/>
      <c r="AS1030" s="1774" t="n"/>
      <c r="AT1030" s="547" t="n"/>
    </row>
    <row r="1031" ht="12.75" customHeight="1" s="667">
      <c r="B1031" s="518" t="n"/>
      <c r="C1031" s="701" t="n"/>
      <c r="D1031" s="519" t="n"/>
      <c r="E1031" s="519" t="n"/>
      <c r="F1031" s="548" t="n"/>
      <c r="G1031" s="549" t="n"/>
      <c r="H1031" s="549" t="n"/>
      <c r="I1031" s="550" t="n"/>
      <c r="J1031" s="549" t="n"/>
      <c r="K1031" s="549" t="n"/>
      <c r="L1031" s="549" t="n"/>
      <c r="M1031" s="549" t="n"/>
      <c r="N1031" s="549" t="n"/>
      <c r="O1031" s="549" t="n"/>
      <c r="P1031" s="549" t="n"/>
      <c r="Q1031" s="549" t="n"/>
      <c r="R1031" s="549" t="n"/>
      <c r="S1031" s="549" t="n"/>
      <c r="T1031" s="551" t="n"/>
      <c r="U1031" s="1775" t="n"/>
      <c r="V1031" s="1776" t="n"/>
      <c r="W1031" s="1776" t="n"/>
      <c r="X1031" s="1776" t="n"/>
      <c r="Y1031" s="1776" t="n"/>
      <c r="Z1031" s="1776" t="n"/>
      <c r="AA1031" s="1776" t="n"/>
      <c r="AB1031" s="1776" t="n"/>
      <c r="AC1031" s="1776" t="n"/>
      <c r="AD1031" s="1776" t="n"/>
      <c r="AE1031" s="1776" t="n"/>
      <c r="AF1031" s="1776" t="n"/>
      <c r="AG1031" s="1776" t="n"/>
      <c r="AH1031" s="1776" t="n"/>
      <c r="AI1031" s="1776" t="n"/>
      <c r="AJ1031" s="1776" t="n"/>
      <c r="AK1031" s="1776" t="n"/>
      <c r="AL1031" s="1776" t="n"/>
      <c r="AM1031" s="1776" t="n"/>
      <c r="AN1031" s="1776" t="n"/>
      <c r="AO1031" s="1777" t="n"/>
      <c r="AP1031" s="1778" t="n"/>
      <c r="AQ1031" s="1776" t="n"/>
      <c r="AR1031" s="1776" t="n"/>
      <c r="AS1031" s="1779" t="n"/>
      <c r="AT1031" s="557" t="n"/>
    </row>
    <row r="1032" ht="12.75" customHeight="1" s="667">
      <c r="B1032" s="509" t="n"/>
      <c r="C1032" s="510" t="n"/>
      <c r="D1032" s="511" t="n"/>
      <c r="E1032" s="511" t="n"/>
      <c r="F1032" s="538" t="n"/>
      <c r="G1032" s="539" t="n"/>
      <c r="H1032" s="539" t="n"/>
      <c r="I1032" s="540" t="n"/>
      <c r="J1032" s="539" t="n"/>
      <c r="K1032" s="539" t="n"/>
      <c r="L1032" s="539" t="n"/>
      <c r="M1032" s="539" t="n"/>
      <c r="N1032" s="539" t="n"/>
      <c r="O1032" s="539" t="n"/>
      <c r="P1032" s="539" t="n"/>
      <c r="Q1032" s="539" t="n"/>
      <c r="R1032" s="539" t="n"/>
      <c r="S1032" s="539" t="n"/>
      <c r="T1032" s="541" t="n"/>
      <c r="U1032" s="1770" t="n"/>
      <c r="V1032" s="1771" t="n"/>
      <c r="W1032" s="1771" t="n"/>
      <c r="X1032" s="1771" t="n"/>
      <c r="Y1032" s="1771" t="n"/>
      <c r="Z1032" s="1771" t="n"/>
      <c r="AA1032" s="1771" t="n"/>
      <c r="AB1032" s="1771" t="n"/>
      <c r="AC1032" s="1771" t="n"/>
      <c r="AD1032" s="1771" t="n"/>
      <c r="AE1032" s="1771" t="n"/>
      <c r="AF1032" s="1771" t="n"/>
      <c r="AG1032" s="1771" t="n"/>
      <c r="AH1032" s="1771" t="n"/>
      <c r="AI1032" s="1771" t="n"/>
      <c r="AJ1032" s="1771" t="n"/>
      <c r="AK1032" s="1771" t="n"/>
      <c r="AL1032" s="1771" t="n"/>
      <c r="AM1032" s="1771" t="n"/>
      <c r="AN1032" s="1771" t="n"/>
      <c r="AO1032" s="1772" t="n"/>
      <c r="AP1032" s="1773" t="n"/>
      <c r="AQ1032" s="1771" t="n"/>
      <c r="AR1032" s="1771" t="n"/>
      <c r="AS1032" s="1774" t="n"/>
      <c r="AT1032" s="547" t="n"/>
    </row>
    <row r="1033" ht="12.75" customHeight="1" s="667">
      <c r="B1033" s="509" t="n"/>
      <c r="C1033" s="510" t="n"/>
      <c r="D1033" s="511" t="n"/>
      <c r="E1033" s="511" t="n"/>
      <c r="F1033" s="538" t="n"/>
      <c r="G1033" s="539" t="n"/>
      <c r="H1033" s="539" t="n"/>
      <c r="I1033" s="540" t="n"/>
      <c r="J1033" s="539" t="n"/>
      <c r="K1033" s="539" t="n"/>
      <c r="L1033" s="539" t="n"/>
      <c r="M1033" s="539" t="n"/>
      <c r="N1033" s="539" t="n"/>
      <c r="O1033" s="539" t="n"/>
      <c r="P1033" s="539" t="n"/>
      <c r="Q1033" s="539" t="n"/>
      <c r="R1033" s="539" t="n"/>
      <c r="S1033" s="539" t="n"/>
      <c r="T1033" s="541" t="n"/>
      <c r="U1033" s="1770" t="n"/>
      <c r="V1033" s="1771" t="n"/>
      <c r="W1033" s="1771" t="n"/>
      <c r="X1033" s="1771" t="n"/>
      <c r="Y1033" s="1771" t="n"/>
      <c r="Z1033" s="1771" t="n"/>
      <c r="AA1033" s="1771" t="n"/>
      <c r="AB1033" s="1771" t="n"/>
      <c r="AC1033" s="1771" t="n"/>
      <c r="AD1033" s="1771" t="n"/>
      <c r="AE1033" s="1771" t="n"/>
      <c r="AF1033" s="1771" t="n"/>
      <c r="AG1033" s="1771" t="n"/>
      <c r="AH1033" s="1771" t="n"/>
      <c r="AI1033" s="1771" t="n"/>
      <c r="AJ1033" s="1771" t="n"/>
      <c r="AK1033" s="1771" t="n"/>
      <c r="AL1033" s="1771" t="n"/>
      <c r="AM1033" s="1771" t="n"/>
      <c r="AN1033" s="1771" t="n"/>
      <c r="AO1033" s="1772" t="n"/>
      <c r="AP1033" s="1773" t="n"/>
      <c r="AQ1033" s="1771" t="n"/>
      <c r="AR1033" s="1771" t="n"/>
      <c r="AS1033" s="1774" t="n"/>
      <c r="AT1033" s="547" t="n"/>
    </row>
    <row r="1034" ht="12.75" customHeight="1" s="667">
      <c r="B1034" s="509" t="n"/>
      <c r="C1034" s="510" t="n"/>
      <c r="D1034" s="511" t="n"/>
      <c r="E1034" s="511" t="n"/>
      <c r="F1034" s="538" t="n"/>
      <c r="G1034" s="539" t="n"/>
      <c r="H1034" s="539" t="n"/>
      <c r="I1034" s="540" t="n"/>
      <c r="J1034" s="539" t="n"/>
      <c r="K1034" s="539" t="n"/>
      <c r="L1034" s="539" t="n"/>
      <c r="M1034" s="539" t="n"/>
      <c r="N1034" s="539" t="n"/>
      <c r="O1034" s="539" t="n"/>
      <c r="P1034" s="539" t="n"/>
      <c r="Q1034" s="539" t="n"/>
      <c r="R1034" s="539" t="n"/>
      <c r="S1034" s="539" t="n"/>
      <c r="T1034" s="541" t="n"/>
      <c r="U1034" s="1770" t="n"/>
      <c r="V1034" s="1771" t="n"/>
      <c r="W1034" s="1771" t="n"/>
      <c r="X1034" s="1771" t="n"/>
      <c r="Y1034" s="1771" t="n"/>
      <c r="Z1034" s="1771" t="n"/>
      <c r="AA1034" s="1771" t="n"/>
      <c r="AB1034" s="1771" t="n"/>
      <c r="AC1034" s="1771" t="n"/>
      <c r="AD1034" s="1771" t="n"/>
      <c r="AE1034" s="1771" t="n"/>
      <c r="AF1034" s="1771" t="n"/>
      <c r="AG1034" s="1771" t="n"/>
      <c r="AH1034" s="1771" t="n"/>
      <c r="AI1034" s="1771" t="n"/>
      <c r="AJ1034" s="1771" t="n"/>
      <c r="AK1034" s="1771" t="n"/>
      <c r="AL1034" s="1771" t="n"/>
      <c r="AM1034" s="1771" t="n"/>
      <c r="AN1034" s="1771" t="n"/>
      <c r="AO1034" s="1772" t="n"/>
      <c r="AP1034" s="1773" t="n"/>
      <c r="AQ1034" s="1771" t="n"/>
      <c r="AR1034" s="1771" t="n"/>
      <c r="AS1034" s="1774" t="n"/>
      <c r="AT1034" s="547" t="n"/>
    </row>
    <row r="1035" ht="12.75" customHeight="1" s="667">
      <c r="B1035" s="509" t="n"/>
      <c r="C1035" s="510" t="n"/>
      <c r="D1035" s="511" t="n"/>
      <c r="E1035" s="511" t="n"/>
      <c r="F1035" s="538" t="n"/>
      <c r="G1035" s="539" t="n"/>
      <c r="H1035" s="539" t="n"/>
      <c r="I1035" s="540" t="n"/>
      <c r="J1035" s="539" t="n"/>
      <c r="K1035" s="539" t="n"/>
      <c r="L1035" s="539" t="n"/>
      <c r="M1035" s="539" t="n"/>
      <c r="N1035" s="539" t="n"/>
      <c r="O1035" s="539" t="n"/>
      <c r="P1035" s="539" t="n"/>
      <c r="Q1035" s="539" t="n"/>
      <c r="R1035" s="539" t="n"/>
      <c r="S1035" s="539" t="n"/>
      <c r="T1035" s="541" t="n"/>
      <c r="U1035" s="1770" t="n"/>
      <c r="V1035" s="1771" t="n"/>
      <c r="W1035" s="1771" t="n"/>
      <c r="X1035" s="1771" t="n"/>
      <c r="Y1035" s="1771" t="n"/>
      <c r="Z1035" s="1771" t="n"/>
      <c r="AA1035" s="1771" t="n"/>
      <c r="AB1035" s="1771" t="n"/>
      <c r="AC1035" s="1771" t="n"/>
      <c r="AD1035" s="1771" t="n"/>
      <c r="AE1035" s="1771" t="n"/>
      <c r="AF1035" s="1771" t="n"/>
      <c r="AG1035" s="1771" t="n"/>
      <c r="AH1035" s="1771" t="n"/>
      <c r="AI1035" s="1771" t="n"/>
      <c r="AJ1035" s="1771" t="n"/>
      <c r="AK1035" s="1771" t="n"/>
      <c r="AL1035" s="1771" t="n"/>
      <c r="AM1035" s="1771" t="n"/>
      <c r="AN1035" s="1771" t="n"/>
      <c r="AO1035" s="1772" t="n"/>
      <c r="AP1035" s="1773" t="n"/>
      <c r="AQ1035" s="1771" t="n"/>
      <c r="AR1035" s="1771" t="n"/>
      <c r="AS1035" s="1774" t="n"/>
      <c r="AT1035" s="547" t="n"/>
    </row>
    <row r="1036" ht="12.75" customHeight="1" s="667">
      <c r="B1036" s="518" t="n"/>
      <c r="C1036" s="701" t="n"/>
      <c r="D1036" s="519" t="n"/>
      <c r="E1036" s="519" t="n"/>
      <c r="F1036" s="548" t="n"/>
      <c r="G1036" s="549" t="n"/>
      <c r="H1036" s="549" t="n"/>
      <c r="I1036" s="550" t="n"/>
      <c r="J1036" s="549" t="n"/>
      <c r="K1036" s="549" t="n"/>
      <c r="L1036" s="549" t="n"/>
      <c r="M1036" s="549" t="n"/>
      <c r="N1036" s="549" t="n"/>
      <c r="O1036" s="549" t="n"/>
      <c r="P1036" s="549" t="n"/>
      <c r="Q1036" s="549" t="n"/>
      <c r="R1036" s="549" t="n"/>
      <c r="S1036" s="549" t="n"/>
      <c r="T1036" s="551" t="n"/>
      <c r="U1036" s="1775" t="n"/>
      <c r="V1036" s="1776" t="n"/>
      <c r="W1036" s="1776" t="n"/>
      <c r="X1036" s="1776" t="n"/>
      <c r="Y1036" s="1776" t="n"/>
      <c r="Z1036" s="1776" t="n"/>
      <c r="AA1036" s="1776" t="n"/>
      <c r="AB1036" s="1776" t="n"/>
      <c r="AC1036" s="1776" t="n"/>
      <c r="AD1036" s="1776" t="n"/>
      <c r="AE1036" s="1776" t="n"/>
      <c r="AF1036" s="1776" t="n"/>
      <c r="AG1036" s="1776" t="n"/>
      <c r="AH1036" s="1776" t="n"/>
      <c r="AI1036" s="1776" t="n"/>
      <c r="AJ1036" s="1776" t="n"/>
      <c r="AK1036" s="1776" t="n"/>
      <c r="AL1036" s="1776" t="n"/>
      <c r="AM1036" s="1776" t="n"/>
      <c r="AN1036" s="1776" t="n"/>
      <c r="AO1036" s="1777" t="n"/>
      <c r="AP1036" s="1778" t="n"/>
      <c r="AQ1036" s="1776" t="n"/>
      <c r="AR1036" s="1776" t="n"/>
      <c r="AS1036" s="1779" t="n"/>
      <c r="AT1036" s="557" t="n"/>
    </row>
    <row r="1037" ht="12.75" customHeight="1" s="667">
      <c r="B1037" s="509" t="n"/>
      <c r="C1037" s="510" t="n"/>
      <c r="D1037" s="511" t="n"/>
      <c r="E1037" s="511" t="n"/>
      <c r="F1037" s="538" t="n"/>
      <c r="G1037" s="539" t="n"/>
      <c r="H1037" s="539" t="n"/>
      <c r="I1037" s="540" t="n"/>
      <c r="J1037" s="539" t="n"/>
      <c r="K1037" s="539" t="n"/>
      <c r="L1037" s="539" t="n"/>
      <c r="M1037" s="539" t="n"/>
      <c r="N1037" s="539" t="n"/>
      <c r="O1037" s="539" t="n"/>
      <c r="P1037" s="539" t="n"/>
      <c r="Q1037" s="539" t="n"/>
      <c r="R1037" s="539" t="n"/>
      <c r="S1037" s="539" t="n"/>
      <c r="T1037" s="541" t="n"/>
      <c r="U1037" s="1770" t="n"/>
      <c r="V1037" s="1771" t="n"/>
      <c r="W1037" s="1771" t="n"/>
      <c r="X1037" s="1771" t="n"/>
      <c r="Y1037" s="1771" t="n"/>
      <c r="Z1037" s="1771" t="n"/>
      <c r="AA1037" s="1771" t="n"/>
      <c r="AB1037" s="1771" t="n"/>
      <c r="AC1037" s="1771" t="n"/>
      <c r="AD1037" s="1771" t="n"/>
      <c r="AE1037" s="1771" t="n"/>
      <c r="AF1037" s="1771" t="n"/>
      <c r="AG1037" s="1771" t="n"/>
      <c r="AH1037" s="1771" t="n"/>
      <c r="AI1037" s="1771" t="n"/>
      <c r="AJ1037" s="1771" t="n"/>
      <c r="AK1037" s="1771" t="n"/>
      <c r="AL1037" s="1771" t="n"/>
      <c r="AM1037" s="1771" t="n"/>
      <c r="AN1037" s="1771" t="n"/>
      <c r="AO1037" s="1772" t="n"/>
      <c r="AP1037" s="1773" t="n"/>
      <c r="AQ1037" s="1771" t="n"/>
      <c r="AR1037" s="1771" t="n"/>
      <c r="AS1037" s="1774" t="n"/>
      <c r="AT1037" s="547" t="n"/>
    </row>
    <row r="1038" ht="12.75" customHeight="1" s="667">
      <c r="B1038" s="509" t="n"/>
      <c r="C1038" s="510" t="n"/>
      <c r="D1038" s="511" t="n"/>
      <c r="E1038" s="511" t="n"/>
      <c r="F1038" s="538" t="n"/>
      <c r="G1038" s="539" t="n"/>
      <c r="H1038" s="539" t="n"/>
      <c r="I1038" s="540" t="n"/>
      <c r="J1038" s="539" t="n"/>
      <c r="K1038" s="539" t="n"/>
      <c r="L1038" s="539" t="n"/>
      <c r="M1038" s="539" t="n"/>
      <c r="N1038" s="539" t="n"/>
      <c r="O1038" s="539" t="n"/>
      <c r="P1038" s="539" t="n"/>
      <c r="Q1038" s="539" t="n"/>
      <c r="R1038" s="539" t="n"/>
      <c r="S1038" s="539" t="n"/>
      <c r="T1038" s="541" t="n"/>
      <c r="U1038" s="1770" t="n"/>
      <c r="V1038" s="1771" t="n"/>
      <c r="W1038" s="1771" t="n"/>
      <c r="X1038" s="1771" t="n"/>
      <c r="Y1038" s="1771" t="n"/>
      <c r="Z1038" s="1771" t="n"/>
      <c r="AA1038" s="1771" t="n"/>
      <c r="AB1038" s="1771" t="n"/>
      <c r="AC1038" s="1771" t="n"/>
      <c r="AD1038" s="1771" t="n"/>
      <c r="AE1038" s="1771" t="n"/>
      <c r="AF1038" s="1771" t="n"/>
      <c r="AG1038" s="1771" t="n"/>
      <c r="AH1038" s="1771" t="n"/>
      <c r="AI1038" s="1771" t="n"/>
      <c r="AJ1038" s="1771" t="n"/>
      <c r="AK1038" s="1771" t="n"/>
      <c r="AL1038" s="1771" t="n"/>
      <c r="AM1038" s="1771" t="n"/>
      <c r="AN1038" s="1771" t="n"/>
      <c r="AO1038" s="1772" t="n"/>
      <c r="AP1038" s="1773" t="n"/>
      <c r="AQ1038" s="1771" t="n"/>
      <c r="AR1038" s="1771" t="n"/>
      <c r="AS1038" s="1774" t="n"/>
      <c r="AT1038" s="547" t="n"/>
    </row>
    <row r="1039" ht="12.75" customHeight="1" s="667">
      <c r="B1039" s="509" t="n"/>
      <c r="C1039" s="510" t="n"/>
      <c r="D1039" s="511" t="n"/>
      <c r="E1039" s="511" t="n"/>
      <c r="F1039" s="538" t="n"/>
      <c r="G1039" s="539" t="n"/>
      <c r="H1039" s="539" t="n"/>
      <c r="I1039" s="540" t="n"/>
      <c r="J1039" s="539" t="n"/>
      <c r="K1039" s="539" t="n"/>
      <c r="L1039" s="539" t="n"/>
      <c r="M1039" s="539" t="n"/>
      <c r="N1039" s="539" t="n"/>
      <c r="O1039" s="539" t="n"/>
      <c r="P1039" s="539" t="n"/>
      <c r="Q1039" s="539" t="n"/>
      <c r="R1039" s="539" t="n"/>
      <c r="S1039" s="539" t="n"/>
      <c r="T1039" s="541" t="n"/>
      <c r="U1039" s="1770" t="n"/>
      <c r="V1039" s="1771" t="n"/>
      <c r="W1039" s="1771" t="n"/>
      <c r="X1039" s="1771" t="n"/>
      <c r="Y1039" s="1771" t="n"/>
      <c r="Z1039" s="1771" t="n"/>
      <c r="AA1039" s="1771" t="n"/>
      <c r="AB1039" s="1771" t="n"/>
      <c r="AC1039" s="1771" t="n"/>
      <c r="AD1039" s="1771" t="n"/>
      <c r="AE1039" s="1771" t="n"/>
      <c r="AF1039" s="1771" t="n"/>
      <c r="AG1039" s="1771" t="n"/>
      <c r="AH1039" s="1771" t="n"/>
      <c r="AI1039" s="1771" t="n"/>
      <c r="AJ1039" s="1771" t="n"/>
      <c r="AK1039" s="1771" t="n"/>
      <c r="AL1039" s="1771" t="n"/>
      <c r="AM1039" s="1771" t="n"/>
      <c r="AN1039" s="1771" t="n"/>
      <c r="AO1039" s="1772" t="n"/>
      <c r="AP1039" s="1773" t="n"/>
      <c r="AQ1039" s="1771" t="n"/>
      <c r="AR1039" s="1771" t="n"/>
      <c r="AS1039" s="1774" t="n"/>
      <c r="AT1039" s="547" t="n"/>
    </row>
    <row r="1040" ht="12.75" customHeight="1" s="667">
      <c r="B1040" s="509" t="n"/>
      <c r="C1040" s="510" t="n"/>
      <c r="D1040" s="511" t="n"/>
      <c r="E1040" s="511" t="n"/>
      <c r="F1040" s="538" t="n"/>
      <c r="G1040" s="539" t="n"/>
      <c r="H1040" s="539" t="n"/>
      <c r="I1040" s="540" t="n"/>
      <c r="J1040" s="539" t="n"/>
      <c r="K1040" s="539" t="n"/>
      <c r="L1040" s="539" t="n"/>
      <c r="M1040" s="539" t="n"/>
      <c r="N1040" s="539" t="n"/>
      <c r="O1040" s="539" t="n"/>
      <c r="P1040" s="539" t="n"/>
      <c r="Q1040" s="539" t="n"/>
      <c r="R1040" s="539" t="n"/>
      <c r="S1040" s="539" t="n"/>
      <c r="T1040" s="541" t="n"/>
      <c r="U1040" s="1770" t="n"/>
      <c r="V1040" s="1771" t="n"/>
      <c r="W1040" s="1771" t="n"/>
      <c r="X1040" s="1771" t="n"/>
      <c r="Y1040" s="1771" t="n"/>
      <c r="Z1040" s="1771" t="n"/>
      <c r="AA1040" s="1771" t="n"/>
      <c r="AB1040" s="1771" t="n"/>
      <c r="AC1040" s="1771" t="n"/>
      <c r="AD1040" s="1771" t="n"/>
      <c r="AE1040" s="1771" t="n"/>
      <c r="AF1040" s="1771" t="n"/>
      <c r="AG1040" s="1771" t="n"/>
      <c r="AH1040" s="1771" t="n"/>
      <c r="AI1040" s="1771" t="n"/>
      <c r="AJ1040" s="1771" t="n"/>
      <c r="AK1040" s="1771" t="n"/>
      <c r="AL1040" s="1771" t="n"/>
      <c r="AM1040" s="1771" t="n"/>
      <c r="AN1040" s="1771" t="n"/>
      <c r="AO1040" s="1772" t="n"/>
      <c r="AP1040" s="1773" t="n"/>
      <c r="AQ1040" s="1771" t="n"/>
      <c r="AR1040" s="1771" t="n"/>
      <c r="AS1040" s="1774" t="n"/>
      <c r="AT1040" s="547" t="n"/>
    </row>
    <row r="1041" ht="12.75" customHeight="1" s="667">
      <c r="B1041" s="518" t="n"/>
      <c r="C1041" s="701" t="n"/>
      <c r="D1041" s="519" t="n"/>
      <c r="E1041" s="519" t="n"/>
      <c r="F1041" s="548" t="n"/>
      <c r="G1041" s="549" t="n"/>
      <c r="H1041" s="549" t="n"/>
      <c r="I1041" s="550" t="n"/>
      <c r="J1041" s="549" t="n"/>
      <c r="K1041" s="549" t="n"/>
      <c r="L1041" s="549" t="n"/>
      <c r="M1041" s="549" t="n"/>
      <c r="N1041" s="549" t="n"/>
      <c r="O1041" s="549" t="n"/>
      <c r="P1041" s="549" t="n"/>
      <c r="Q1041" s="549" t="n"/>
      <c r="R1041" s="549" t="n"/>
      <c r="S1041" s="549" t="n"/>
      <c r="T1041" s="551" t="n"/>
      <c r="U1041" s="1775" t="n"/>
      <c r="V1041" s="1776" t="n"/>
      <c r="W1041" s="1776" t="n"/>
      <c r="X1041" s="1776" t="n"/>
      <c r="Y1041" s="1776" t="n"/>
      <c r="Z1041" s="1776" t="n"/>
      <c r="AA1041" s="1776" t="n"/>
      <c r="AB1041" s="1776" t="n"/>
      <c r="AC1041" s="1776" t="n"/>
      <c r="AD1041" s="1776" t="n"/>
      <c r="AE1041" s="1776" t="n"/>
      <c r="AF1041" s="1776" t="n"/>
      <c r="AG1041" s="1776" t="n"/>
      <c r="AH1041" s="1776" t="n"/>
      <c r="AI1041" s="1776" t="n"/>
      <c r="AJ1041" s="1776" t="n"/>
      <c r="AK1041" s="1776" t="n"/>
      <c r="AL1041" s="1776" t="n"/>
      <c r="AM1041" s="1776" t="n"/>
      <c r="AN1041" s="1776" t="n"/>
      <c r="AO1041" s="1777" t="n"/>
      <c r="AP1041" s="1778" t="n"/>
      <c r="AQ1041" s="1776" t="n"/>
      <c r="AR1041" s="1776" t="n"/>
      <c r="AS1041" s="1779" t="n"/>
      <c r="AT1041" s="557" t="n"/>
    </row>
    <row r="1042" ht="12.75" customHeight="1" s="667">
      <c r="B1042" s="509" t="n"/>
      <c r="C1042" s="510" t="n"/>
      <c r="D1042" s="511" t="n"/>
      <c r="E1042" s="511" t="n"/>
      <c r="F1042" s="538" t="n"/>
      <c r="G1042" s="539" t="n"/>
      <c r="H1042" s="539" t="n"/>
      <c r="I1042" s="540" t="n"/>
      <c r="J1042" s="539" t="n"/>
      <c r="K1042" s="539" t="n"/>
      <c r="L1042" s="539" t="n"/>
      <c r="M1042" s="539" t="n"/>
      <c r="N1042" s="539" t="n"/>
      <c r="O1042" s="539" t="n"/>
      <c r="P1042" s="539" t="n"/>
      <c r="Q1042" s="539" t="n"/>
      <c r="R1042" s="539" t="n"/>
      <c r="S1042" s="539" t="n"/>
      <c r="T1042" s="541" t="n"/>
      <c r="U1042" s="1770" t="n"/>
      <c r="V1042" s="1771" t="n"/>
      <c r="W1042" s="1771" t="n"/>
      <c r="X1042" s="1771" t="n"/>
      <c r="Y1042" s="1771" t="n"/>
      <c r="Z1042" s="1771" t="n"/>
      <c r="AA1042" s="1771" t="n"/>
      <c r="AB1042" s="1771" t="n"/>
      <c r="AC1042" s="1771" t="n"/>
      <c r="AD1042" s="1771" t="n"/>
      <c r="AE1042" s="1771" t="n"/>
      <c r="AF1042" s="1771" t="n"/>
      <c r="AG1042" s="1771" t="n"/>
      <c r="AH1042" s="1771" t="n"/>
      <c r="AI1042" s="1771" t="n"/>
      <c r="AJ1042" s="1771" t="n"/>
      <c r="AK1042" s="1771" t="n"/>
      <c r="AL1042" s="1771" t="n"/>
      <c r="AM1042" s="1771" t="n"/>
      <c r="AN1042" s="1771" t="n"/>
      <c r="AO1042" s="1772" t="n"/>
      <c r="AP1042" s="1773" t="n"/>
      <c r="AQ1042" s="1771" t="n"/>
      <c r="AR1042" s="1771" t="n"/>
      <c r="AS1042" s="1774" t="n"/>
      <c r="AT1042" s="547" t="n"/>
    </row>
    <row r="1043" ht="12.75" customHeight="1" s="667">
      <c r="B1043" s="509" t="n"/>
      <c r="C1043" s="510" t="n"/>
      <c r="D1043" s="511" t="n"/>
      <c r="E1043" s="511" t="n"/>
      <c r="F1043" s="538" t="n"/>
      <c r="G1043" s="539" t="n"/>
      <c r="H1043" s="539" t="n"/>
      <c r="I1043" s="540" t="n"/>
      <c r="J1043" s="539" t="n"/>
      <c r="K1043" s="539" t="n"/>
      <c r="L1043" s="539" t="n"/>
      <c r="M1043" s="539" t="n"/>
      <c r="N1043" s="539" t="n"/>
      <c r="O1043" s="539" t="n"/>
      <c r="P1043" s="539" t="n"/>
      <c r="Q1043" s="539" t="n"/>
      <c r="R1043" s="539" t="n"/>
      <c r="S1043" s="539" t="n"/>
      <c r="T1043" s="541" t="n"/>
      <c r="U1043" s="1770" t="n"/>
      <c r="V1043" s="1771" t="n"/>
      <c r="W1043" s="1771" t="n"/>
      <c r="X1043" s="1771" t="n"/>
      <c r="Y1043" s="1771" t="n"/>
      <c r="Z1043" s="1771" t="n"/>
      <c r="AA1043" s="1771" t="n"/>
      <c r="AB1043" s="1771" t="n"/>
      <c r="AC1043" s="1771" t="n"/>
      <c r="AD1043" s="1771" t="n"/>
      <c r="AE1043" s="1771" t="n"/>
      <c r="AF1043" s="1771" t="n"/>
      <c r="AG1043" s="1771" t="n"/>
      <c r="AH1043" s="1771" t="n"/>
      <c r="AI1043" s="1771" t="n"/>
      <c r="AJ1043" s="1771" t="n"/>
      <c r="AK1043" s="1771" t="n"/>
      <c r="AL1043" s="1771" t="n"/>
      <c r="AM1043" s="1771" t="n"/>
      <c r="AN1043" s="1771" t="n"/>
      <c r="AO1043" s="1772" t="n"/>
      <c r="AP1043" s="1773" t="n"/>
      <c r="AQ1043" s="1771" t="n"/>
      <c r="AR1043" s="1771" t="n"/>
      <c r="AS1043" s="1774" t="n"/>
      <c r="AT1043" s="547" t="n"/>
    </row>
    <row r="1044" ht="12.75" customHeight="1" s="667">
      <c r="B1044" s="509" t="n"/>
      <c r="C1044" s="510" t="n"/>
      <c r="D1044" s="511" t="n"/>
      <c r="E1044" s="511" t="n"/>
      <c r="F1044" s="538" t="n"/>
      <c r="G1044" s="539" t="n"/>
      <c r="H1044" s="539" t="n"/>
      <c r="I1044" s="540" t="n"/>
      <c r="J1044" s="539" t="n"/>
      <c r="K1044" s="539" t="n"/>
      <c r="L1044" s="539" t="n"/>
      <c r="M1044" s="539" t="n"/>
      <c r="N1044" s="539" t="n"/>
      <c r="O1044" s="539" t="n"/>
      <c r="P1044" s="539" t="n"/>
      <c r="Q1044" s="539" t="n"/>
      <c r="R1044" s="539" t="n"/>
      <c r="S1044" s="539" t="n"/>
      <c r="T1044" s="541" t="n"/>
      <c r="U1044" s="1770" t="n"/>
      <c r="V1044" s="1771" t="n"/>
      <c r="W1044" s="1771" t="n"/>
      <c r="X1044" s="1771" t="n"/>
      <c r="Y1044" s="1771" t="n"/>
      <c r="Z1044" s="1771" t="n"/>
      <c r="AA1044" s="1771" t="n"/>
      <c r="AB1044" s="1771" t="n"/>
      <c r="AC1044" s="1771" t="n"/>
      <c r="AD1044" s="1771" t="n"/>
      <c r="AE1044" s="1771" t="n"/>
      <c r="AF1044" s="1771" t="n"/>
      <c r="AG1044" s="1771" t="n"/>
      <c r="AH1044" s="1771" t="n"/>
      <c r="AI1044" s="1771" t="n"/>
      <c r="AJ1044" s="1771" t="n"/>
      <c r="AK1044" s="1771" t="n"/>
      <c r="AL1044" s="1771" t="n"/>
      <c r="AM1044" s="1771" t="n"/>
      <c r="AN1044" s="1771" t="n"/>
      <c r="AO1044" s="1772" t="n"/>
      <c r="AP1044" s="1773" t="n"/>
      <c r="AQ1044" s="1771" t="n"/>
      <c r="AR1044" s="1771" t="n"/>
      <c r="AS1044" s="1774" t="n"/>
      <c r="AT1044" s="547" t="n"/>
    </row>
    <row r="1045" ht="12.75" customHeight="1" s="667">
      <c r="B1045" s="518" t="n"/>
      <c r="C1045" s="701" t="n"/>
      <c r="D1045" s="519" t="n"/>
      <c r="E1045" s="519" t="n"/>
      <c r="F1045" s="548" t="n"/>
      <c r="G1045" s="549" t="n"/>
      <c r="H1045" s="549" t="n"/>
      <c r="I1045" s="550" t="n"/>
      <c r="J1045" s="549" t="n"/>
      <c r="K1045" s="549" t="n"/>
      <c r="L1045" s="549" t="n"/>
      <c r="M1045" s="549" t="n"/>
      <c r="N1045" s="549" t="n"/>
      <c r="O1045" s="549" t="n"/>
      <c r="P1045" s="549" t="n"/>
      <c r="Q1045" s="549" t="n"/>
      <c r="R1045" s="549" t="n"/>
      <c r="S1045" s="549" t="n"/>
      <c r="T1045" s="551" t="n"/>
      <c r="U1045" s="1775" t="n"/>
      <c r="V1045" s="1776" t="n"/>
      <c r="W1045" s="1776" t="n"/>
      <c r="X1045" s="1776" t="n"/>
      <c r="Y1045" s="1776" t="n"/>
      <c r="Z1045" s="1776" t="n"/>
      <c r="AA1045" s="1776" t="n"/>
      <c r="AB1045" s="1776" t="n"/>
      <c r="AC1045" s="1776" t="n"/>
      <c r="AD1045" s="1776" t="n"/>
      <c r="AE1045" s="1776" t="n"/>
      <c r="AF1045" s="1776" t="n"/>
      <c r="AG1045" s="1776" t="n"/>
      <c r="AH1045" s="1776" t="n"/>
      <c r="AI1045" s="1776" t="n"/>
      <c r="AJ1045" s="1776" t="n"/>
      <c r="AK1045" s="1776" t="n"/>
      <c r="AL1045" s="1776" t="n"/>
      <c r="AM1045" s="1776" t="n"/>
      <c r="AN1045" s="1776" t="n"/>
      <c r="AO1045" s="1777" t="n"/>
      <c r="AP1045" s="1778" t="n"/>
      <c r="AQ1045" s="1776" t="n"/>
      <c r="AR1045" s="1776" t="n"/>
      <c r="AS1045" s="1779" t="n"/>
      <c r="AT1045" s="557" t="n"/>
    </row>
    <row r="1046" ht="12.75" customHeight="1" s="667">
      <c r="B1046" s="509" t="n"/>
      <c r="C1046" s="510" t="n"/>
      <c r="D1046" s="511" t="n"/>
      <c r="E1046" s="511" t="n"/>
      <c r="F1046" s="538" t="n"/>
      <c r="G1046" s="539" t="n"/>
      <c r="H1046" s="539" t="n"/>
      <c r="I1046" s="540" t="n"/>
      <c r="J1046" s="539" t="n"/>
      <c r="K1046" s="539" t="n"/>
      <c r="L1046" s="539" t="n"/>
      <c r="M1046" s="539" t="n"/>
      <c r="N1046" s="539" t="n"/>
      <c r="O1046" s="539" t="n"/>
      <c r="P1046" s="539" t="n"/>
      <c r="Q1046" s="539" t="n"/>
      <c r="R1046" s="539" t="n"/>
      <c r="S1046" s="539" t="n"/>
      <c r="T1046" s="541" t="n"/>
      <c r="U1046" s="1770" t="n"/>
      <c r="V1046" s="1771" t="n"/>
      <c r="W1046" s="1771" t="n"/>
      <c r="X1046" s="1771" t="n"/>
      <c r="Y1046" s="1771" t="n"/>
      <c r="Z1046" s="1771" t="n"/>
      <c r="AA1046" s="1771" t="n"/>
      <c r="AB1046" s="1771" t="n"/>
      <c r="AC1046" s="1771" t="n"/>
      <c r="AD1046" s="1771" t="n"/>
      <c r="AE1046" s="1771" t="n"/>
      <c r="AF1046" s="1771" t="n"/>
      <c r="AG1046" s="1771" t="n"/>
      <c r="AH1046" s="1771" t="n"/>
      <c r="AI1046" s="1771" t="n"/>
      <c r="AJ1046" s="1771" t="n"/>
      <c r="AK1046" s="1771" t="n"/>
      <c r="AL1046" s="1771" t="n"/>
      <c r="AM1046" s="1771" t="n"/>
      <c r="AN1046" s="1771" t="n"/>
      <c r="AO1046" s="1772" t="n"/>
      <c r="AP1046" s="1773" t="n"/>
      <c r="AQ1046" s="1771" t="n"/>
      <c r="AR1046" s="1771" t="n"/>
      <c r="AS1046" s="1774" t="n"/>
      <c r="AT1046" s="547" t="n"/>
    </row>
    <row r="1047" ht="12.75" customHeight="1" s="667">
      <c r="B1047" s="509" t="n"/>
      <c r="C1047" s="510" t="n"/>
      <c r="D1047" s="511" t="n"/>
      <c r="E1047" s="511" t="n"/>
      <c r="F1047" s="538" t="n"/>
      <c r="G1047" s="539" t="n"/>
      <c r="H1047" s="539" t="n"/>
      <c r="I1047" s="540" t="n"/>
      <c r="J1047" s="539" t="n"/>
      <c r="K1047" s="539" t="n"/>
      <c r="L1047" s="539" t="n"/>
      <c r="M1047" s="539" t="n"/>
      <c r="N1047" s="539" t="n"/>
      <c r="O1047" s="539" t="n"/>
      <c r="P1047" s="539" t="n"/>
      <c r="Q1047" s="539" t="n"/>
      <c r="R1047" s="539" t="n"/>
      <c r="S1047" s="539" t="n"/>
      <c r="T1047" s="541" t="n"/>
      <c r="U1047" s="1770" t="n"/>
      <c r="V1047" s="1771" t="n"/>
      <c r="W1047" s="1771" t="n"/>
      <c r="X1047" s="1771" t="n"/>
      <c r="Y1047" s="1771" t="n"/>
      <c r="Z1047" s="1771" t="n"/>
      <c r="AA1047" s="1771" t="n"/>
      <c r="AB1047" s="1771" t="n"/>
      <c r="AC1047" s="1771" t="n"/>
      <c r="AD1047" s="1771" t="n"/>
      <c r="AE1047" s="1771" t="n"/>
      <c r="AF1047" s="1771" t="n"/>
      <c r="AG1047" s="1771" t="n"/>
      <c r="AH1047" s="1771" t="n"/>
      <c r="AI1047" s="1771" t="n"/>
      <c r="AJ1047" s="1771" t="n"/>
      <c r="AK1047" s="1771" t="n"/>
      <c r="AL1047" s="1771" t="n"/>
      <c r="AM1047" s="1771" t="n"/>
      <c r="AN1047" s="1771" t="n"/>
      <c r="AO1047" s="1772" t="n"/>
      <c r="AP1047" s="1773" t="n"/>
      <c r="AQ1047" s="1771" t="n"/>
      <c r="AR1047" s="1771" t="n"/>
      <c r="AS1047" s="1774" t="n"/>
      <c r="AT1047" s="547" t="n"/>
    </row>
    <row r="1048" ht="12.75" customHeight="1" s="667">
      <c r="B1048" s="509" t="n"/>
      <c r="C1048" s="510" t="n"/>
      <c r="D1048" s="511" t="n"/>
      <c r="E1048" s="511" t="n"/>
      <c r="F1048" s="538" t="n"/>
      <c r="G1048" s="539" t="n"/>
      <c r="H1048" s="539" t="n"/>
      <c r="I1048" s="540" t="n"/>
      <c r="J1048" s="539" t="n"/>
      <c r="K1048" s="539" t="n"/>
      <c r="L1048" s="539" t="n"/>
      <c r="M1048" s="539" t="n"/>
      <c r="N1048" s="539" t="n"/>
      <c r="O1048" s="539" t="n"/>
      <c r="P1048" s="539" t="n"/>
      <c r="Q1048" s="539" t="n"/>
      <c r="R1048" s="539" t="n"/>
      <c r="S1048" s="539" t="n"/>
      <c r="T1048" s="541" t="n"/>
      <c r="U1048" s="1770" t="n"/>
      <c r="V1048" s="1771" t="n"/>
      <c r="W1048" s="1771" t="n"/>
      <c r="X1048" s="1771" t="n"/>
      <c r="Y1048" s="1771" t="n"/>
      <c r="Z1048" s="1771" t="n"/>
      <c r="AA1048" s="1771" t="n"/>
      <c r="AB1048" s="1771" t="n"/>
      <c r="AC1048" s="1771" t="n"/>
      <c r="AD1048" s="1771" t="n"/>
      <c r="AE1048" s="1771" t="n"/>
      <c r="AF1048" s="1771" t="n"/>
      <c r="AG1048" s="1771" t="n"/>
      <c r="AH1048" s="1771" t="n"/>
      <c r="AI1048" s="1771" t="n"/>
      <c r="AJ1048" s="1771" t="n"/>
      <c r="AK1048" s="1771" t="n"/>
      <c r="AL1048" s="1771" t="n"/>
      <c r="AM1048" s="1771" t="n"/>
      <c r="AN1048" s="1771" t="n"/>
      <c r="AO1048" s="1772" t="n"/>
      <c r="AP1048" s="1773" t="n"/>
      <c r="AQ1048" s="1771" t="n"/>
      <c r="AR1048" s="1771" t="n"/>
      <c r="AS1048" s="1774" t="n"/>
      <c r="AT1048" s="547" t="n"/>
    </row>
    <row r="1049" ht="12.75" customHeight="1" s="667">
      <c r="B1049" s="509" t="n"/>
      <c r="C1049" s="510" t="n"/>
      <c r="D1049" s="511" t="n"/>
      <c r="E1049" s="511" t="n"/>
      <c r="F1049" s="538" t="n"/>
      <c r="G1049" s="539" t="n"/>
      <c r="H1049" s="539" t="n"/>
      <c r="I1049" s="540" t="n"/>
      <c r="J1049" s="539" t="n"/>
      <c r="K1049" s="539" t="n"/>
      <c r="L1049" s="539" t="n"/>
      <c r="M1049" s="539" t="n"/>
      <c r="N1049" s="539" t="n"/>
      <c r="O1049" s="539" t="n"/>
      <c r="P1049" s="539" t="n"/>
      <c r="Q1049" s="539" t="n"/>
      <c r="R1049" s="539" t="n"/>
      <c r="S1049" s="539" t="n"/>
      <c r="T1049" s="541" t="n"/>
      <c r="U1049" s="1770" t="n"/>
      <c r="V1049" s="1771" t="n"/>
      <c r="W1049" s="1771" t="n"/>
      <c r="X1049" s="1771" t="n"/>
      <c r="Y1049" s="1771" t="n"/>
      <c r="Z1049" s="1771" t="n"/>
      <c r="AA1049" s="1771" t="n"/>
      <c r="AB1049" s="1771" t="n"/>
      <c r="AC1049" s="1771" t="n"/>
      <c r="AD1049" s="1771" t="n"/>
      <c r="AE1049" s="1771" t="n"/>
      <c r="AF1049" s="1771" t="n"/>
      <c r="AG1049" s="1771" t="n"/>
      <c r="AH1049" s="1771" t="n"/>
      <c r="AI1049" s="1771" t="n"/>
      <c r="AJ1049" s="1771" t="n"/>
      <c r="AK1049" s="1771" t="n"/>
      <c r="AL1049" s="1771" t="n"/>
      <c r="AM1049" s="1771" t="n"/>
      <c r="AN1049" s="1771" t="n"/>
      <c r="AO1049" s="1772" t="n"/>
      <c r="AP1049" s="1773" t="n"/>
      <c r="AQ1049" s="1771" t="n"/>
      <c r="AR1049" s="1771" t="n"/>
      <c r="AS1049" s="1774" t="n"/>
      <c r="AT1049" s="547" t="n"/>
    </row>
    <row r="1050" ht="12.75" customHeight="1" s="667">
      <c r="B1050" s="518" t="n"/>
      <c r="C1050" s="701" t="n"/>
      <c r="D1050" s="519" t="n"/>
      <c r="E1050" s="519" t="n"/>
      <c r="F1050" s="548" t="n"/>
      <c r="G1050" s="549" t="n"/>
      <c r="H1050" s="549" t="n"/>
      <c r="I1050" s="550" t="n"/>
      <c r="J1050" s="549" t="n"/>
      <c r="K1050" s="549" t="n"/>
      <c r="L1050" s="549" t="n"/>
      <c r="M1050" s="549" t="n"/>
      <c r="N1050" s="549" t="n"/>
      <c r="O1050" s="549" t="n"/>
      <c r="P1050" s="549" t="n"/>
      <c r="Q1050" s="549" t="n"/>
      <c r="R1050" s="549" t="n"/>
      <c r="S1050" s="549" t="n"/>
      <c r="T1050" s="551" t="n"/>
      <c r="U1050" s="1775" t="n"/>
      <c r="V1050" s="1776" t="n"/>
      <c r="W1050" s="1776" t="n"/>
      <c r="X1050" s="1776" t="n"/>
      <c r="Y1050" s="1776" t="n"/>
      <c r="Z1050" s="1776" t="n"/>
      <c r="AA1050" s="1776" t="n"/>
      <c r="AB1050" s="1776" t="n"/>
      <c r="AC1050" s="1776" t="n"/>
      <c r="AD1050" s="1776" t="n"/>
      <c r="AE1050" s="1776" t="n"/>
      <c r="AF1050" s="1776" t="n"/>
      <c r="AG1050" s="1776" t="n"/>
      <c r="AH1050" s="1776" t="n"/>
      <c r="AI1050" s="1776" t="n"/>
      <c r="AJ1050" s="1776" t="n"/>
      <c r="AK1050" s="1776" t="n"/>
      <c r="AL1050" s="1776" t="n"/>
      <c r="AM1050" s="1776" t="n"/>
      <c r="AN1050" s="1776" t="n"/>
      <c r="AO1050" s="1777" t="n"/>
      <c r="AP1050" s="1778" t="n"/>
      <c r="AQ1050" s="1776" t="n"/>
      <c r="AR1050" s="1776" t="n"/>
      <c r="AS1050" s="1779" t="n"/>
      <c r="AT1050" s="557" t="n"/>
    </row>
    <row r="1051" ht="12.75" customHeight="1" s="667">
      <c r="B1051" s="509" t="n"/>
      <c r="C1051" s="510" t="n"/>
      <c r="D1051" s="511" t="n"/>
      <c r="E1051" s="511" t="n"/>
      <c r="F1051" s="538" t="n"/>
      <c r="G1051" s="539" t="n"/>
      <c r="H1051" s="539" t="n"/>
      <c r="I1051" s="540" t="n"/>
      <c r="J1051" s="539" t="n"/>
      <c r="K1051" s="539" t="n"/>
      <c r="L1051" s="539" t="n"/>
      <c r="M1051" s="539" t="n"/>
      <c r="N1051" s="539" t="n"/>
      <c r="O1051" s="539" t="n"/>
      <c r="P1051" s="539" t="n"/>
      <c r="Q1051" s="539" t="n"/>
      <c r="R1051" s="539" t="n"/>
      <c r="S1051" s="539" t="n"/>
      <c r="T1051" s="541" t="n"/>
      <c r="U1051" s="1770" t="n"/>
      <c r="V1051" s="1771" t="n"/>
      <c r="W1051" s="1771" t="n"/>
      <c r="X1051" s="1771" t="n"/>
      <c r="Y1051" s="1771" t="n"/>
      <c r="Z1051" s="1771" t="n"/>
      <c r="AA1051" s="1771" t="n"/>
      <c r="AB1051" s="1771" t="n"/>
      <c r="AC1051" s="1771" t="n"/>
      <c r="AD1051" s="1771" t="n"/>
      <c r="AE1051" s="1771" t="n"/>
      <c r="AF1051" s="1771" t="n"/>
      <c r="AG1051" s="1771" t="n"/>
      <c r="AH1051" s="1771" t="n"/>
      <c r="AI1051" s="1771" t="n"/>
      <c r="AJ1051" s="1771" t="n"/>
      <c r="AK1051" s="1771" t="n"/>
      <c r="AL1051" s="1771" t="n"/>
      <c r="AM1051" s="1771" t="n"/>
      <c r="AN1051" s="1771" t="n"/>
      <c r="AO1051" s="1772" t="n"/>
      <c r="AP1051" s="1773" t="n"/>
      <c r="AQ1051" s="1771" t="n"/>
      <c r="AR1051" s="1771" t="n"/>
      <c r="AS1051" s="1774" t="n"/>
      <c r="AT1051" s="547" t="n"/>
    </row>
    <row r="1052" ht="12.75" customHeight="1" s="667">
      <c r="B1052" s="509" t="n"/>
      <c r="C1052" s="510" t="n"/>
      <c r="D1052" s="511" t="n"/>
      <c r="E1052" s="511" t="n"/>
      <c r="F1052" s="538" t="n"/>
      <c r="G1052" s="539" t="n"/>
      <c r="H1052" s="539" t="n"/>
      <c r="I1052" s="540" t="n"/>
      <c r="J1052" s="539" t="n"/>
      <c r="K1052" s="539" t="n"/>
      <c r="L1052" s="539" t="n"/>
      <c r="M1052" s="539" t="n"/>
      <c r="N1052" s="539" t="n"/>
      <c r="O1052" s="539" t="n"/>
      <c r="P1052" s="539" t="n"/>
      <c r="Q1052" s="539" t="n"/>
      <c r="R1052" s="539" t="n"/>
      <c r="S1052" s="539" t="n"/>
      <c r="T1052" s="541" t="n"/>
      <c r="U1052" s="1770" t="n"/>
      <c r="V1052" s="1771" t="n"/>
      <c r="W1052" s="1771" t="n"/>
      <c r="X1052" s="1771" t="n"/>
      <c r="Y1052" s="1771" t="n"/>
      <c r="Z1052" s="1771" t="n"/>
      <c r="AA1052" s="1771" t="n"/>
      <c r="AB1052" s="1771" t="n"/>
      <c r="AC1052" s="1771" t="n"/>
      <c r="AD1052" s="1771" t="n"/>
      <c r="AE1052" s="1771" t="n"/>
      <c r="AF1052" s="1771" t="n"/>
      <c r="AG1052" s="1771" t="n"/>
      <c r="AH1052" s="1771" t="n"/>
      <c r="AI1052" s="1771" t="n"/>
      <c r="AJ1052" s="1771" t="n"/>
      <c r="AK1052" s="1771" t="n"/>
      <c r="AL1052" s="1771" t="n"/>
      <c r="AM1052" s="1771" t="n"/>
      <c r="AN1052" s="1771" t="n"/>
      <c r="AO1052" s="1772" t="n"/>
      <c r="AP1052" s="1773" t="n"/>
      <c r="AQ1052" s="1771" t="n"/>
      <c r="AR1052" s="1771" t="n"/>
      <c r="AS1052" s="1774" t="n"/>
      <c r="AT1052" s="547" t="n"/>
    </row>
    <row r="1053" ht="12.75" customHeight="1" s="667">
      <c r="B1053" s="509" t="n"/>
      <c r="C1053" s="510" t="n"/>
      <c r="D1053" s="511" t="n"/>
      <c r="E1053" s="511" t="n"/>
      <c r="F1053" s="538" t="n"/>
      <c r="G1053" s="539" t="n"/>
      <c r="H1053" s="539" t="n"/>
      <c r="I1053" s="540" t="n"/>
      <c r="J1053" s="539" t="n"/>
      <c r="K1053" s="539" t="n"/>
      <c r="L1053" s="539" t="n"/>
      <c r="M1053" s="539" t="n"/>
      <c r="N1053" s="539" t="n"/>
      <c r="O1053" s="539" t="n"/>
      <c r="P1053" s="539" t="n"/>
      <c r="Q1053" s="539" t="n"/>
      <c r="R1053" s="539" t="n"/>
      <c r="S1053" s="539" t="n"/>
      <c r="T1053" s="541" t="n"/>
      <c r="U1053" s="1770" t="n"/>
      <c r="V1053" s="1771" t="n"/>
      <c r="W1053" s="1771" t="n"/>
      <c r="X1053" s="1771" t="n"/>
      <c r="Y1053" s="1771" t="n"/>
      <c r="Z1053" s="1771" t="n"/>
      <c r="AA1053" s="1771" t="n"/>
      <c r="AB1053" s="1771" t="n"/>
      <c r="AC1053" s="1771" t="n"/>
      <c r="AD1053" s="1771" t="n"/>
      <c r="AE1053" s="1771" t="n"/>
      <c r="AF1053" s="1771" t="n"/>
      <c r="AG1053" s="1771" t="n"/>
      <c r="AH1053" s="1771" t="n"/>
      <c r="AI1053" s="1771" t="n"/>
      <c r="AJ1053" s="1771" t="n"/>
      <c r="AK1053" s="1771" t="n"/>
      <c r="AL1053" s="1771" t="n"/>
      <c r="AM1053" s="1771" t="n"/>
      <c r="AN1053" s="1771" t="n"/>
      <c r="AO1053" s="1772" t="n"/>
      <c r="AP1053" s="1773" t="n"/>
      <c r="AQ1053" s="1771" t="n"/>
      <c r="AR1053" s="1771" t="n"/>
      <c r="AS1053" s="1774" t="n"/>
      <c r="AT1053" s="547" t="n"/>
    </row>
    <row r="1054" ht="12.75" customHeight="1" s="667">
      <c r="B1054" s="509" t="n"/>
      <c r="C1054" s="510" t="n"/>
      <c r="D1054" s="511" t="n"/>
      <c r="E1054" s="511" t="n"/>
      <c r="F1054" s="538" t="n"/>
      <c r="G1054" s="539" t="n"/>
      <c r="H1054" s="539" t="n"/>
      <c r="I1054" s="540" t="n"/>
      <c r="J1054" s="539" t="n"/>
      <c r="K1054" s="539" t="n"/>
      <c r="L1054" s="539" t="n"/>
      <c r="M1054" s="539" t="n"/>
      <c r="N1054" s="539" t="n"/>
      <c r="O1054" s="539" t="n"/>
      <c r="P1054" s="539" t="n"/>
      <c r="Q1054" s="539" t="n"/>
      <c r="R1054" s="539" t="n"/>
      <c r="S1054" s="539" t="n"/>
      <c r="T1054" s="541" t="n"/>
      <c r="U1054" s="1770" t="n"/>
      <c r="V1054" s="1771" t="n"/>
      <c r="W1054" s="1771" t="n"/>
      <c r="X1054" s="1771" t="n"/>
      <c r="Y1054" s="1771" t="n"/>
      <c r="Z1054" s="1771" t="n"/>
      <c r="AA1054" s="1771" t="n"/>
      <c r="AB1054" s="1771" t="n"/>
      <c r="AC1054" s="1771" t="n"/>
      <c r="AD1054" s="1771" t="n"/>
      <c r="AE1054" s="1771" t="n"/>
      <c r="AF1054" s="1771" t="n"/>
      <c r="AG1054" s="1771" t="n"/>
      <c r="AH1054" s="1771" t="n"/>
      <c r="AI1054" s="1771" t="n"/>
      <c r="AJ1054" s="1771" t="n"/>
      <c r="AK1054" s="1771" t="n"/>
      <c r="AL1054" s="1771" t="n"/>
      <c r="AM1054" s="1771" t="n"/>
      <c r="AN1054" s="1771" t="n"/>
      <c r="AO1054" s="1772" t="n"/>
      <c r="AP1054" s="1773" t="n"/>
      <c r="AQ1054" s="1771" t="n"/>
      <c r="AR1054" s="1771" t="n"/>
      <c r="AS1054" s="1774" t="n"/>
      <c r="AT1054" s="547" t="n"/>
    </row>
    <row r="1055" ht="12.75" customHeight="1" s="667">
      <c r="B1055" s="518" t="n"/>
      <c r="C1055" s="701" t="n"/>
      <c r="D1055" s="519" t="n"/>
      <c r="E1055" s="519" t="n"/>
      <c r="F1055" s="548" t="n"/>
      <c r="G1055" s="549" t="n"/>
      <c r="H1055" s="549" t="n"/>
      <c r="I1055" s="550" t="n"/>
      <c r="J1055" s="549" t="n"/>
      <c r="K1055" s="549" t="n"/>
      <c r="L1055" s="549" t="n"/>
      <c r="M1055" s="549" t="n"/>
      <c r="N1055" s="549" t="n"/>
      <c r="O1055" s="549" t="n"/>
      <c r="P1055" s="549" t="n"/>
      <c r="Q1055" s="549" t="n"/>
      <c r="R1055" s="549" t="n"/>
      <c r="S1055" s="549" t="n"/>
      <c r="T1055" s="551" t="n"/>
      <c r="U1055" s="1775" t="n"/>
      <c r="V1055" s="1776" t="n"/>
      <c r="W1055" s="1776" t="n"/>
      <c r="X1055" s="1776" t="n"/>
      <c r="Y1055" s="1776" t="n"/>
      <c r="Z1055" s="1776" t="n"/>
      <c r="AA1055" s="1776" t="n"/>
      <c r="AB1055" s="1776" t="n"/>
      <c r="AC1055" s="1776" t="n"/>
      <c r="AD1055" s="1776" t="n"/>
      <c r="AE1055" s="1776" t="n"/>
      <c r="AF1055" s="1776" t="n"/>
      <c r="AG1055" s="1776" t="n"/>
      <c r="AH1055" s="1776" t="n"/>
      <c r="AI1055" s="1776" t="n"/>
      <c r="AJ1055" s="1776" t="n"/>
      <c r="AK1055" s="1776" t="n"/>
      <c r="AL1055" s="1776" t="n"/>
      <c r="AM1055" s="1776" t="n"/>
      <c r="AN1055" s="1776" t="n"/>
      <c r="AO1055" s="1777" t="n"/>
      <c r="AP1055" s="1778" t="n"/>
      <c r="AQ1055" s="1776" t="n"/>
      <c r="AR1055" s="1776" t="n"/>
      <c r="AS1055" s="1779" t="n"/>
      <c r="AT1055" s="557" t="n"/>
    </row>
    <row r="1056" ht="12.75" customHeight="1" s="667">
      <c r="B1056" s="509" t="n"/>
      <c r="C1056" s="510" t="n"/>
      <c r="D1056" s="511" t="n"/>
      <c r="E1056" s="511" t="n"/>
      <c r="F1056" s="538" t="n"/>
      <c r="G1056" s="539" t="n"/>
      <c r="H1056" s="539" t="n"/>
      <c r="I1056" s="540" t="n"/>
      <c r="J1056" s="539" t="n"/>
      <c r="K1056" s="539" t="n"/>
      <c r="L1056" s="539" t="n"/>
      <c r="M1056" s="539" t="n"/>
      <c r="N1056" s="539" t="n"/>
      <c r="O1056" s="539" t="n"/>
      <c r="P1056" s="539" t="n"/>
      <c r="Q1056" s="539" t="n"/>
      <c r="R1056" s="539" t="n"/>
      <c r="S1056" s="539" t="n"/>
      <c r="T1056" s="541" t="n"/>
      <c r="U1056" s="1770" t="n"/>
      <c r="V1056" s="1771" t="n"/>
      <c r="W1056" s="1771" t="n"/>
      <c r="X1056" s="1771" t="n"/>
      <c r="Y1056" s="1771" t="n"/>
      <c r="Z1056" s="1771" t="n"/>
      <c r="AA1056" s="1771" t="n"/>
      <c r="AB1056" s="1771" t="n"/>
      <c r="AC1056" s="1771" t="n"/>
      <c r="AD1056" s="1771" t="n"/>
      <c r="AE1056" s="1771" t="n"/>
      <c r="AF1056" s="1771" t="n"/>
      <c r="AG1056" s="1771" t="n"/>
      <c r="AH1056" s="1771" t="n"/>
      <c r="AI1056" s="1771" t="n"/>
      <c r="AJ1056" s="1771" t="n"/>
      <c r="AK1056" s="1771" t="n"/>
      <c r="AL1056" s="1771" t="n"/>
      <c r="AM1056" s="1771" t="n"/>
      <c r="AN1056" s="1771" t="n"/>
      <c r="AO1056" s="1772" t="n"/>
      <c r="AP1056" s="1773" t="n"/>
      <c r="AQ1056" s="1771" t="n"/>
      <c r="AR1056" s="1771" t="n"/>
      <c r="AS1056" s="1774" t="n"/>
      <c r="AT1056" s="547" t="n"/>
    </row>
    <row r="1057" ht="12.75" customHeight="1" s="667">
      <c r="B1057" s="509" t="n"/>
      <c r="C1057" s="510" t="n"/>
      <c r="D1057" s="511" t="n"/>
      <c r="E1057" s="511" t="n"/>
      <c r="F1057" s="538" t="n"/>
      <c r="G1057" s="539" t="n"/>
      <c r="H1057" s="539" t="n"/>
      <c r="I1057" s="540" t="n"/>
      <c r="J1057" s="539" t="n"/>
      <c r="K1057" s="539" t="n"/>
      <c r="L1057" s="539" t="n"/>
      <c r="M1057" s="539" t="n"/>
      <c r="N1057" s="539" t="n"/>
      <c r="O1057" s="539" t="n"/>
      <c r="P1057" s="539" t="n"/>
      <c r="Q1057" s="539" t="n"/>
      <c r="R1057" s="539" t="n"/>
      <c r="S1057" s="539" t="n"/>
      <c r="T1057" s="541" t="n"/>
      <c r="U1057" s="1770" t="n"/>
      <c r="V1057" s="1771" t="n"/>
      <c r="W1057" s="1771" t="n"/>
      <c r="X1057" s="1771" t="n"/>
      <c r="Y1057" s="1771" t="n"/>
      <c r="Z1057" s="1771" t="n"/>
      <c r="AA1057" s="1771" t="n"/>
      <c r="AB1057" s="1771" t="n"/>
      <c r="AC1057" s="1771" t="n"/>
      <c r="AD1057" s="1771" t="n"/>
      <c r="AE1057" s="1771" t="n"/>
      <c r="AF1057" s="1771" t="n"/>
      <c r="AG1057" s="1771" t="n"/>
      <c r="AH1057" s="1771" t="n"/>
      <c r="AI1057" s="1771" t="n"/>
      <c r="AJ1057" s="1771" t="n"/>
      <c r="AK1057" s="1771" t="n"/>
      <c r="AL1057" s="1771" t="n"/>
      <c r="AM1057" s="1771" t="n"/>
      <c r="AN1057" s="1771" t="n"/>
      <c r="AO1057" s="1772" t="n"/>
      <c r="AP1057" s="1773" t="n"/>
      <c r="AQ1057" s="1771" t="n"/>
      <c r="AR1057" s="1771" t="n"/>
      <c r="AS1057" s="1774" t="n"/>
      <c r="AT1057" s="547" t="n"/>
    </row>
    <row r="1058" ht="12.75" customHeight="1" s="667">
      <c r="B1058" s="509" t="n"/>
      <c r="C1058" s="510" t="n"/>
      <c r="D1058" s="511" t="n"/>
      <c r="E1058" s="511" t="n"/>
      <c r="F1058" s="538" t="n"/>
      <c r="G1058" s="539" t="n"/>
      <c r="H1058" s="539" t="n"/>
      <c r="I1058" s="540" t="n"/>
      <c r="J1058" s="539" t="n"/>
      <c r="K1058" s="539" t="n"/>
      <c r="L1058" s="539" t="n"/>
      <c r="M1058" s="539" t="n"/>
      <c r="N1058" s="539" t="n"/>
      <c r="O1058" s="539" t="n"/>
      <c r="P1058" s="539" t="n"/>
      <c r="Q1058" s="539" t="n"/>
      <c r="R1058" s="539" t="n"/>
      <c r="S1058" s="539" t="n"/>
      <c r="T1058" s="541" t="n"/>
      <c r="U1058" s="1770" t="n"/>
      <c r="V1058" s="1771" t="n"/>
      <c r="W1058" s="1771" t="n"/>
      <c r="X1058" s="1771" t="n"/>
      <c r="Y1058" s="1771" t="n"/>
      <c r="Z1058" s="1771" t="n"/>
      <c r="AA1058" s="1771" t="n"/>
      <c r="AB1058" s="1771" t="n"/>
      <c r="AC1058" s="1771" t="n"/>
      <c r="AD1058" s="1771" t="n"/>
      <c r="AE1058" s="1771" t="n"/>
      <c r="AF1058" s="1771" t="n"/>
      <c r="AG1058" s="1771" t="n"/>
      <c r="AH1058" s="1771" t="n"/>
      <c r="AI1058" s="1771" t="n"/>
      <c r="AJ1058" s="1771" t="n"/>
      <c r="AK1058" s="1771" t="n"/>
      <c r="AL1058" s="1771" t="n"/>
      <c r="AM1058" s="1771" t="n"/>
      <c r="AN1058" s="1771" t="n"/>
      <c r="AO1058" s="1772" t="n"/>
      <c r="AP1058" s="1773" t="n"/>
      <c r="AQ1058" s="1771" t="n"/>
      <c r="AR1058" s="1771" t="n"/>
      <c r="AS1058" s="1774" t="n"/>
      <c r="AT1058" s="547" t="n"/>
    </row>
    <row r="1059" ht="12.75" customHeight="1" s="667">
      <c r="B1059" s="509" t="n"/>
      <c r="C1059" s="510" t="n"/>
      <c r="D1059" s="511" t="n"/>
      <c r="E1059" s="511" t="n"/>
      <c r="F1059" s="538" t="n"/>
      <c r="G1059" s="539" t="n"/>
      <c r="H1059" s="539" t="n"/>
      <c r="I1059" s="540" t="n"/>
      <c r="J1059" s="539" t="n"/>
      <c r="K1059" s="539" t="n"/>
      <c r="L1059" s="539" t="n"/>
      <c r="M1059" s="539" t="n"/>
      <c r="N1059" s="539" t="n"/>
      <c r="O1059" s="539" t="n"/>
      <c r="P1059" s="539" t="n"/>
      <c r="Q1059" s="539" t="n"/>
      <c r="R1059" s="539" t="n"/>
      <c r="S1059" s="539" t="n"/>
      <c r="T1059" s="541" t="n"/>
      <c r="U1059" s="1770" t="n"/>
      <c r="V1059" s="1771" t="n"/>
      <c r="W1059" s="1771" t="n"/>
      <c r="X1059" s="1771" t="n"/>
      <c r="Y1059" s="1771" t="n"/>
      <c r="Z1059" s="1771" t="n"/>
      <c r="AA1059" s="1771" t="n"/>
      <c r="AB1059" s="1771" t="n"/>
      <c r="AC1059" s="1771" t="n"/>
      <c r="AD1059" s="1771" t="n"/>
      <c r="AE1059" s="1771" t="n"/>
      <c r="AF1059" s="1771" t="n"/>
      <c r="AG1059" s="1771" t="n"/>
      <c r="AH1059" s="1771" t="n"/>
      <c r="AI1059" s="1771" t="n"/>
      <c r="AJ1059" s="1771" t="n"/>
      <c r="AK1059" s="1771" t="n"/>
      <c r="AL1059" s="1771" t="n"/>
      <c r="AM1059" s="1771" t="n"/>
      <c r="AN1059" s="1771" t="n"/>
      <c r="AO1059" s="1772" t="n"/>
      <c r="AP1059" s="1773" t="n"/>
      <c r="AQ1059" s="1771" t="n"/>
      <c r="AR1059" s="1771" t="n"/>
      <c r="AS1059" s="1774" t="n"/>
      <c r="AT1059" s="547" t="n"/>
    </row>
    <row r="1060" ht="12.75" customHeight="1" s="667">
      <c r="B1060" s="518" t="n"/>
      <c r="C1060" s="701" t="n"/>
      <c r="D1060" s="519" t="n"/>
      <c r="E1060" s="519" t="n"/>
      <c r="F1060" s="548" t="n"/>
      <c r="G1060" s="549" t="n"/>
      <c r="H1060" s="549" t="n"/>
      <c r="I1060" s="550" t="n"/>
      <c r="J1060" s="549" t="n"/>
      <c r="K1060" s="549" t="n"/>
      <c r="L1060" s="549" t="n"/>
      <c r="M1060" s="549" t="n"/>
      <c r="N1060" s="549" t="n"/>
      <c r="O1060" s="549" t="n"/>
      <c r="P1060" s="549" t="n"/>
      <c r="Q1060" s="549" t="n"/>
      <c r="R1060" s="549" t="n"/>
      <c r="S1060" s="549" t="n"/>
      <c r="T1060" s="551" t="n"/>
      <c r="U1060" s="1775" t="n"/>
      <c r="V1060" s="1776" t="n"/>
      <c r="W1060" s="1776" t="n"/>
      <c r="X1060" s="1776" t="n"/>
      <c r="Y1060" s="1776" t="n"/>
      <c r="Z1060" s="1776" t="n"/>
      <c r="AA1060" s="1776" t="n"/>
      <c r="AB1060" s="1776" t="n"/>
      <c r="AC1060" s="1776" t="n"/>
      <c r="AD1060" s="1776" t="n"/>
      <c r="AE1060" s="1776" t="n"/>
      <c r="AF1060" s="1776" t="n"/>
      <c r="AG1060" s="1776" t="n"/>
      <c r="AH1060" s="1776" t="n"/>
      <c r="AI1060" s="1776" t="n"/>
      <c r="AJ1060" s="1776" t="n"/>
      <c r="AK1060" s="1776" t="n"/>
      <c r="AL1060" s="1776" t="n"/>
      <c r="AM1060" s="1776" t="n"/>
      <c r="AN1060" s="1776" t="n"/>
      <c r="AO1060" s="1777" t="n"/>
      <c r="AP1060" s="1778" t="n"/>
      <c r="AQ1060" s="1776" t="n"/>
      <c r="AR1060" s="1776" t="n"/>
      <c r="AS1060" s="1779" t="n"/>
      <c r="AT1060" s="557" t="n"/>
    </row>
    <row r="1061" ht="12.75" customHeight="1" s="667">
      <c r="B1061" s="509" t="n"/>
      <c r="C1061" s="510" t="n"/>
      <c r="D1061" s="511" t="n"/>
      <c r="E1061" s="511" t="n"/>
      <c r="F1061" s="538" t="n"/>
      <c r="G1061" s="539" t="n"/>
      <c r="H1061" s="539" t="n"/>
      <c r="I1061" s="540" t="n"/>
      <c r="J1061" s="539" t="n"/>
      <c r="K1061" s="539" t="n"/>
      <c r="L1061" s="539" t="n"/>
      <c r="M1061" s="539" t="n"/>
      <c r="N1061" s="539" t="n"/>
      <c r="O1061" s="539" t="n"/>
      <c r="P1061" s="539" t="n"/>
      <c r="Q1061" s="539" t="n"/>
      <c r="R1061" s="539" t="n"/>
      <c r="S1061" s="539" t="n"/>
      <c r="T1061" s="541" t="n"/>
      <c r="U1061" s="1770" t="n"/>
      <c r="V1061" s="1771" t="n"/>
      <c r="W1061" s="1771" t="n"/>
      <c r="X1061" s="1771" t="n"/>
      <c r="Y1061" s="1771" t="n"/>
      <c r="Z1061" s="1771" t="n"/>
      <c r="AA1061" s="1771" t="n"/>
      <c r="AB1061" s="1771" t="n"/>
      <c r="AC1061" s="1771" t="n"/>
      <c r="AD1061" s="1771" t="n"/>
      <c r="AE1061" s="1771" t="n"/>
      <c r="AF1061" s="1771" t="n"/>
      <c r="AG1061" s="1771" t="n"/>
      <c r="AH1061" s="1771" t="n"/>
      <c r="AI1061" s="1771" t="n"/>
      <c r="AJ1061" s="1771" t="n"/>
      <c r="AK1061" s="1771" t="n"/>
      <c r="AL1061" s="1771" t="n"/>
      <c r="AM1061" s="1771" t="n"/>
      <c r="AN1061" s="1771" t="n"/>
      <c r="AO1061" s="1772" t="n"/>
      <c r="AP1061" s="1773" t="n"/>
      <c r="AQ1061" s="1771" t="n"/>
      <c r="AR1061" s="1771" t="n"/>
      <c r="AS1061" s="1774" t="n"/>
      <c r="AT1061" s="547" t="n"/>
    </row>
    <row r="1062" ht="12.75" customHeight="1" s="667">
      <c r="B1062" s="509" t="n"/>
      <c r="C1062" s="510" t="n"/>
      <c r="D1062" s="511" t="n"/>
      <c r="E1062" s="511" t="n"/>
      <c r="F1062" s="538" t="n"/>
      <c r="G1062" s="539" t="n"/>
      <c r="H1062" s="539" t="n"/>
      <c r="I1062" s="540" t="n"/>
      <c r="J1062" s="539" t="n"/>
      <c r="K1062" s="539" t="n"/>
      <c r="L1062" s="539" t="n"/>
      <c r="M1062" s="539" t="n"/>
      <c r="N1062" s="539" t="n"/>
      <c r="O1062" s="539" t="n"/>
      <c r="P1062" s="539" t="n"/>
      <c r="Q1062" s="539" t="n"/>
      <c r="R1062" s="539" t="n"/>
      <c r="S1062" s="539" t="n"/>
      <c r="T1062" s="541" t="n"/>
      <c r="U1062" s="1770" t="n"/>
      <c r="V1062" s="1771" t="n"/>
      <c r="W1062" s="1771" t="n"/>
      <c r="X1062" s="1771" t="n"/>
      <c r="Y1062" s="1771" t="n"/>
      <c r="Z1062" s="1771" t="n"/>
      <c r="AA1062" s="1771" t="n"/>
      <c r="AB1062" s="1771" t="n"/>
      <c r="AC1062" s="1771" t="n"/>
      <c r="AD1062" s="1771" t="n"/>
      <c r="AE1062" s="1771" t="n"/>
      <c r="AF1062" s="1771" t="n"/>
      <c r="AG1062" s="1771" t="n"/>
      <c r="AH1062" s="1771" t="n"/>
      <c r="AI1062" s="1771" t="n"/>
      <c r="AJ1062" s="1771" t="n"/>
      <c r="AK1062" s="1771" t="n"/>
      <c r="AL1062" s="1771" t="n"/>
      <c r="AM1062" s="1771" t="n"/>
      <c r="AN1062" s="1771" t="n"/>
      <c r="AO1062" s="1772" t="n"/>
      <c r="AP1062" s="1773" t="n"/>
      <c r="AQ1062" s="1771" t="n"/>
      <c r="AR1062" s="1771" t="n"/>
      <c r="AS1062" s="1774" t="n"/>
      <c r="AT1062" s="547" t="n"/>
    </row>
    <row r="1063" ht="12.75" customHeight="1" s="667">
      <c r="B1063" s="509" t="n"/>
      <c r="C1063" s="510" t="n"/>
      <c r="D1063" s="511" t="n"/>
      <c r="E1063" s="511" t="n"/>
      <c r="F1063" s="538" t="n"/>
      <c r="G1063" s="539" t="n"/>
      <c r="H1063" s="539" t="n"/>
      <c r="I1063" s="540" t="n"/>
      <c r="J1063" s="539" t="n"/>
      <c r="K1063" s="539" t="n"/>
      <c r="L1063" s="539" t="n"/>
      <c r="M1063" s="539" t="n"/>
      <c r="N1063" s="539" t="n"/>
      <c r="O1063" s="539" t="n"/>
      <c r="P1063" s="539" t="n"/>
      <c r="Q1063" s="539" t="n"/>
      <c r="R1063" s="539" t="n"/>
      <c r="S1063" s="539" t="n"/>
      <c r="T1063" s="541" t="n"/>
      <c r="U1063" s="1770" t="n"/>
      <c r="V1063" s="1771" t="n"/>
      <c r="W1063" s="1771" t="n"/>
      <c r="X1063" s="1771" t="n"/>
      <c r="Y1063" s="1771" t="n"/>
      <c r="Z1063" s="1771" t="n"/>
      <c r="AA1063" s="1771" t="n"/>
      <c r="AB1063" s="1771" t="n"/>
      <c r="AC1063" s="1771" t="n"/>
      <c r="AD1063" s="1771" t="n"/>
      <c r="AE1063" s="1771" t="n"/>
      <c r="AF1063" s="1771" t="n"/>
      <c r="AG1063" s="1771" t="n"/>
      <c r="AH1063" s="1771" t="n"/>
      <c r="AI1063" s="1771" t="n"/>
      <c r="AJ1063" s="1771" t="n"/>
      <c r="AK1063" s="1771" t="n"/>
      <c r="AL1063" s="1771" t="n"/>
      <c r="AM1063" s="1771" t="n"/>
      <c r="AN1063" s="1771" t="n"/>
      <c r="AO1063" s="1772" t="n"/>
      <c r="AP1063" s="1773" t="n"/>
      <c r="AQ1063" s="1771" t="n"/>
      <c r="AR1063" s="1771" t="n"/>
      <c r="AS1063" s="1774" t="n"/>
      <c r="AT1063" s="547" t="n"/>
    </row>
    <row r="1064" ht="12.75" customHeight="1" s="667">
      <c r="B1064" s="509" t="n"/>
      <c r="C1064" s="510" t="n"/>
      <c r="D1064" s="511" t="n"/>
      <c r="E1064" s="511" t="n"/>
      <c r="F1064" s="538" t="n"/>
      <c r="G1064" s="539" t="n"/>
      <c r="H1064" s="539" t="n"/>
      <c r="I1064" s="540" t="n"/>
      <c r="J1064" s="539" t="n"/>
      <c r="K1064" s="539" t="n"/>
      <c r="L1064" s="539" t="n"/>
      <c r="M1064" s="539" t="n"/>
      <c r="N1064" s="539" t="n"/>
      <c r="O1064" s="539" t="n"/>
      <c r="P1064" s="539" t="n"/>
      <c r="Q1064" s="539" t="n"/>
      <c r="R1064" s="539" t="n"/>
      <c r="S1064" s="539" t="n"/>
      <c r="T1064" s="541" t="n"/>
      <c r="U1064" s="1770" t="n"/>
      <c r="V1064" s="1771" t="n"/>
      <c r="W1064" s="1771" t="n"/>
      <c r="X1064" s="1771" t="n"/>
      <c r="Y1064" s="1771" t="n"/>
      <c r="Z1064" s="1771" t="n"/>
      <c r="AA1064" s="1771" t="n"/>
      <c r="AB1064" s="1771" t="n"/>
      <c r="AC1064" s="1771" t="n"/>
      <c r="AD1064" s="1771" t="n"/>
      <c r="AE1064" s="1771" t="n"/>
      <c r="AF1064" s="1771" t="n"/>
      <c r="AG1064" s="1771" t="n"/>
      <c r="AH1064" s="1771" t="n"/>
      <c r="AI1064" s="1771" t="n"/>
      <c r="AJ1064" s="1771" t="n"/>
      <c r="AK1064" s="1771" t="n"/>
      <c r="AL1064" s="1771" t="n"/>
      <c r="AM1064" s="1771" t="n"/>
      <c r="AN1064" s="1771" t="n"/>
      <c r="AO1064" s="1772" t="n"/>
      <c r="AP1064" s="1773" t="n"/>
      <c r="AQ1064" s="1771" t="n"/>
      <c r="AR1064" s="1771" t="n"/>
      <c r="AS1064" s="1774" t="n"/>
      <c r="AT1064" s="547" t="n"/>
    </row>
    <row r="1065" ht="12.75" customHeight="1" s="667">
      <c r="B1065" s="509" t="n"/>
      <c r="C1065" s="510" t="n"/>
      <c r="D1065" s="511" t="n"/>
      <c r="E1065" s="511" t="n"/>
      <c r="F1065" s="538" t="n"/>
      <c r="G1065" s="539" t="n"/>
      <c r="H1065" s="539" t="n"/>
      <c r="I1065" s="540" t="n"/>
      <c r="J1065" s="539" t="n"/>
      <c r="K1065" s="539" t="n"/>
      <c r="L1065" s="539" t="n"/>
      <c r="M1065" s="539" t="n"/>
      <c r="N1065" s="539" t="n"/>
      <c r="O1065" s="539" t="n"/>
      <c r="P1065" s="539" t="n"/>
      <c r="Q1065" s="539" t="n"/>
      <c r="R1065" s="539" t="n"/>
      <c r="S1065" s="539" t="n"/>
      <c r="T1065" s="541" t="n"/>
      <c r="U1065" s="1770" t="n"/>
      <c r="V1065" s="1771" t="n"/>
      <c r="W1065" s="1771" t="n"/>
      <c r="X1065" s="1771" t="n"/>
      <c r="Y1065" s="1771" t="n"/>
      <c r="Z1065" s="1771" t="n"/>
      <c r="AA1065" s="1771" t="n"/>
      <c r="AB1065" s="1771" t="n"/>
      <c r="AC1065" s="1771" t="n"/>
      <c r="AD1065" s="1771" t="n"/>
      <c r="AE1065" s="1771" t="n"/>
      <c r="AF1065" s="1771" t="n"/>
      <c r="AG1065" s="1771" t="n"/>
      <c r="AH1065" s="1771" t="n"/>
      <c r="AI1065" s="1771" t="n"/>
      <c r="AJ1065" s="1771" t="n"/>
      <c r="AK1065" s="1771" t="n"/>
      <c r="AL1065" s="1771" t="n"/>
      <c r="AM1065" s="1771" t="n"/>
      <c r="AN1065" s="1771" t="n"/>
      <c r="AO1065" s="1772" t="n"/>
      <c r="AP1065" s="1773" t="n"/>
      <c r="AQ1065" s="1771" t="n"/>
      <c r="AR1065" s="1771" t="n"/>
      <c r="AS1065" s="1774" t="n"/>
      <c r="AT1065" s="547" t="n"/>
    </row>
    <row r="1066" ht="12.75" customHeight="1" s="667">
      <c r="B1066" s="509" t="n"/>
      <c r="C1066" s="510" t="n"/>
      <c r="D1066" s="511" t="n"/>
      <c r="E1066" s="511" t="n"/>
      <c r="F1066" s="538" t="n"/>
      <c r="G1066" s="539" t="n"/>
      <c r="H1066" s="539" t="n"/>
      <c r="I1066" s="540" t="n"/>
      <c r="J1066" s="539" t="n"/>
      <c r="K1066" s="539" t="n"/>
      <c r="L1066" s="539" t="n"/>
      <c r="M1066" s="539" t="n"/>
      <c r="N1066" s="539" t="n"/>
      <c r="O1066" s="539" t="n"/>
      <c r="P1066" s="539" t="n"/>
      <c r="Q1066" s="539" t="n"/>
      <c r="R1066" s="539" t="n"/>
      <c r="S1066" s="539" t="n"/>
      <c r="T1066" s="541" t="n"/>
      <c r="U1066" s="1770" t="n"/>
      <c r="V1066" s="1771" t="n"/>
      <c r="W1066" s="1771" t="n"/>
      <c r="X1066" s="1771" t="n"/>
      <c r="Y1066" s="1771" t="n"/>
      <c r="Z1066" s="1771" t="n"/>
      <c r="AA1066" s="1771" t="n"/>
      <c r="AB1066" s="1771" t="n"/>
      <c r="AC1066" s="1771" t="n"/>
      <c r="AD1066" s="1771" t="n"/>
      <c r="AE1066" s="1771" t="n"/>
      <c r="AF1066" s="1771" t="n"/>
      <c r="AG1066" s="1771" t="n"/>
      <c r="AH1066" s="1771" t="n"/>
      <c r="AI1066" s="1771" t="n"/>
      <c r="AJ1066" s="1771" t="n"/>
      <c r="AK1066" s="1771" t="n"/>
      <c r="AL1066" s="1771" t="n"/>
      <c r="AM1066" s="1771" t="n"/>
      <c r="AN1066" s="1771" t="n"/>
      <c r="AO1066" s="1772" t="n"/>
      <c r="AP1066" s="1773" t="n"/>
      <c r="AQ1066" s="1771" t="n"/>
      <c r="AR1066" s="1771" t="n"/>
      <c r="AS1066" s="1774" t="n"/>
      <c r="AT1066" s="547" t="n"/>
    </row>
    <row r="1067" ht="12.75" customHeight="1" s="667">
      <c r="B1067" s="509" t="n"/>
      <c r="C1067" s="510" t="n"/>
      <c r="D1067" s="511" t="n"/>
      <c r="E1067" s="511" t="n"/>
      <c r="F1067" s="538" t="n"/>
      <c r="G1067" s="539" t="n"/>
      <c r="H1067" s="539" t="n"/>
      <c r="I1067" s="540" t="n"/>
      <c r="J1067" s="539" t="n"/>
      <c r="K1067" s="539" t="n"/>
      <c r="L1067" s="539" t="n"/>
      <c r="M1067" s="539" t="n"/>
      <c r="N1067" s="539" t="n"/>
      <c r="O1067" s="539" t="n"/>
      <c r="P1067" s="539" t="n"/>
      <c r="Q1067" s="539" t="n"/>
      <c r="R1067" s="539" t="n"/>
      <c r="S1067" s="539" t="n"/>
      <c r="T1067" s="541" t="n"/>
      <c r="U1067" s="1770" t="n"/>
      <c r="V1067" s="1771" t="n"/>
      <c r="W1067" s="1771" t="n"/>
      <c r="X1067" s="1771" t="n"/>
      <c r="Y1067" s="1771" t="n"/>
      <c r="Z1067" s="1771" t="n"/>
      <c r="AA1067" s="1771" t="n"/>
      <c r="AB1067" s="1771" t="n"/>
      <c r="AC1067" s="1771" t="n"/>
      <c r="AD1067" s="1771" t="n"/>
      <c r="AE1067" s="1771" t="n"/>
      <c r="AF1067" s="1771" t="n"/>
      <c r="AG1067" s="1771" t="n"/>
      <c r="AH1067" s="1771" t="n"/>
      <c r="AI1067" s="1771" t="n"/>
      <c r="AJ1067" s="1771" t="n"/>
      <c r="AK1067" s="1771" t="n"/>
      <c r="AL1067" s="1771" t="n"/>
      <c r="AM1067" s="1771" t="n"/>
      <c r="AN1067" s="1771" t="n"/>
      <c r="AO1067" s="1772" t="n"/>
      <c r="AP1067" s="1773" t="n"/>
      <c r="AQ1067" s="1771" t="n"/>
      <c r="AR1067" s="1771" t="n"/>
      <c r="AS1067" s="1774" t="n"/>
      <c r="AT1067" s="547" t="n"/>
    </row>
    <row r="1068" ht="12.75" customHeight="1" s="667">
      <c r="B1068" s="509" t="n"/>
      <c r="C1068" s="510" t="n"/>
      <c r="D1068" s="511" t="n"/>
      <c r="E1068" s="511" t="n"/>
      <c r="F1068" s="538" t="n"/>
      <c r="G1068" s="539" t="n"/>
      <c r="H1068" s="539" t="n"/>
      <c r="I1068" s="540" t="n"/>
      <c r="J1068" s="539" t="n"/>
      <c r="K1068" s="539" t="n"/>
      <c r="L1068" s="539" t="n"/>
      <c r="M1068" s="539" t="n"/>
      <c r="N1068" s="539" t="n"/>
      <c r="O1068" s="539" t="n"/>
      <c r="P1068" s="539" t="n"/>
      <c r="Q1068" s="539" t="n"/>
      <c r="R1068" s="539" t="n"/>
      <c r="S1068" s="539" t="n"/>
      <c r="T1068" s="541" t="n"/>
      <c r="U1068" s="1770" t="n"/>
      <c r="V1068" s="1771" t="n"/>
      <c r="W1068" s="1771" t="n"/>
      <c r="X1068" s="1771" t="n"/>
      <c r="Y1068" s="1771" t="n"/>
      <c r="Z1068" s="1771" t="n"/>
      <c r="AA1068" s="1771" t="n"/>
      <c r="AB1068" s="1771" t="n"/>
      <c r="AC1068" s="1771" t="n"/>
      <c r="AD1068" s="1771" t="n"/>
      <c r="AE1068" s="1771" t="n"/>
      <c r="AF1068" s="1771" t="n"/>
      <c r="AG1068" s="1771" t="n"/>
      <c r="AH1068" s="1771" t="n"/>
      <c r="AI1068" s="1771" t="n"/>
      <c r="AJ1068" s="1771" t="n"/>
      <c r="AK1068" s="1771" t="n"/>
      <c r="AL1068" s="1771" t="n"/>
      <c r="AM1068" s="1771" t="n"/>
      <c r="AN1068" s="1771" t="n"/>
      <c r="AO1068" s="1772" t="n"/>
      <c r="AP1068" s="1773" t="n"/>
      <c r="AQ1068" s="1771" t="n"/>
      <c r="AR1068" s="1771" t="n"/>
      <c r="AS1068" s="1774" t="n"/>
      <c r="AT1068" s="547" t="n"/>
    </row>
    <row r="1069" ht="12.75" customHeight="1" s="667">
      <c r="B1069" s="509" t="n"/>
      <c r="C1069" s="510" t="n"/>
      <c r="D1069" s="511" t="n"/>
      <c r="E1069" s="511" t="n"/>
      <c r="F1069" s="538" t="n"/>
      <c r="G1069" s="539" t="n"/>
      <c r="H1069" s="539" t="n"/>
      <c r="I1069" s="540" t="n"/>
      <c r="J1069" s="539" t="n"/>
      <c r="K1069" s="539" t="n"/>
      <c r="L1069" s="539" t="n"/>
      <c r="M1069" s="539" t="n"/>
      <c r="N1069" s="539" t="n"/>
      <c r="O1069" s="539" t="n"/>
      <c r="P1069" s="539" t="n"/>
      <c r="Q1069" s="539" t="n"/>
      <c r="R1069" s="539" t="n"/>
      <c r="S1069" s="539" t="n"/>
      <c r="T1069" s="541" t="n"/>
      <c r="U1069" s="1770" t="n"/>
      <c r="V1069" s="1771" t="n"/>
      <c r="W1069" s="1771" t="n"/>
      <c r="X1069" s="1771" t="n"/>
      <c r="Y1069" s="1771" t="n"/>
      <c r="Z1069" s="1771" t="n"/>
      <c r="AA1069" s="1771" t="n"/>
      <c r="AB1069" s="1771" t="n"/>
      <c r="AC1069" s="1771" t="n"/>
      <c r="AD1069" s="1771" t="n"/>
      <c r="AE1069" s="1771" t="n"/>
      <c r="AF1069" s="1771" t="n"/>
      <c r="AG1069" s="1771" t="n"/>
      <c r="AH1069" s="1771" t="n"/>
      <c r="AI1069" s="1771" t="n"/>
      <c r="AJ1069" s="1771" t="n"/>
      <c r="AK1069" s="1771" t="n"/>
      <c r="AL1069" s="1771" t="n"/>
      <c r="AM1069" s="1771" t="n"/>
      <c r="AN1069" s="1771" t="n"/>
      <c r="AO1069" s="1772" t="n"/>
      <c r="AP1069" s="1773" t="n"/>
      <c r="AQ1069" s="1771" t="n"/>
      <c r="AR1069" s="1771" t="n"/>
      <c r="AS1069" s="1774" t="n"/>
      <c r="AT1069" s="547" t="n"/>
    </row>
    <row r="1070" ht="12.75" customHeight="1" s="667">
      <c r="B1070" s="509" t="n"/>
      <c r="C1070" s="510" t="n"/>
      <c r="D1070" s="511" t="n"/>
      <c r="E1070" s="511" t="n"/>
      <c r="F1070" s="538" t="n"/>
      <c r="G1070" s="539" t="n"/>
      <c r="H1070" s="539" t="n"/>
      <c r="I1070" s="540" t="n"/>
      <c r="J1070" s="539" t="n"/>
      <c r="K1070" s="539" t="n"/>
      <c r="L1070" s="539" t="n"/>
      <c r="M1070" s="539" t="n"/>
      <c r="N1070" s="539" t="n"/>
      <c r="O1070" s="539" t="n"/>
      <c r="P1070" s="539" t="n"/>
      <c r="Q1070" s="539" t="n"/>
      <c r="R1070" s="539" t="n"/>
      <c r="S1070" s="539" t="n"/>
      <c r="T1070" s="541" t="n"/>
      <c r="U1070" s="1770" t="n"/>
      <c r="V1070" s="1771" t="n"/>
      <c r="W1070" s="1771" t="n"/>
      <c r="X1070" s="1771" t="n"/>
      <c r="Y1070" s="1771" t="n"/>
      <c r="Z1070" s="1771" t="n"/>
      <c r="AA1070" s="1771" t="n"/>
      <c r="AB1070" s="1771" t="n"/>
      <c r="AC1070" s="1771" t="n"/>
      <c r="AD1070" s="1771" t="n"/>
      <c r="AE1070" s="1771" t="n"/>
      <c r="AF1070" s="1771" t="n"/>
      <c r="AG1070" s="1771" t="n"/>
      <c r="AH1070" s="1771" t="n"/>
      <c r="AI1070" s="1771" t="n"/>
      <c r="AJ1070" s="1771" t="n"/>
      <c r="AK1070" s="1771" t="n"/>
      <c r="AL1070" s="1771" t="n"/>
      <c r="AM1070" s="1771" t="n"/>
      <c r="AN1070" s="1771" t="n"/>
      <c r="AO1070" s="1772" t="n"/>
      <c r="AP1070" s="1773" t="n"/>
      <c r="AQ1070" s="1771" t="n"/>
      <c r="AR1070" s="1771" t="n"/>
      <c r="AS1070" s="1774" t="n"/>
      <c r="AT1070" s="547" t="n"/>
    </row>
    <row r="1071" ht="12.75" customHeight="1" s="667">
      <c r="B1071" s="518" t="n"/>
      <c r="C1071" s="701" t="n"/>
      <c r="D1071" s="519" t="n"/>
      <c r="E1071" s="519" t="n"/>
      <c r="F1071" s="548" t="n"/>
      <c r="G1071" s="549" t="n"/>
      <c r="H1071" s="549" t="n"/>
      <c r="I1071" s="550" t="n"/>
      <c r="J1071" s="549" t="n"/>
      <c r="K1071" s="549" t="n"/>
      <c r="L1071" s="549" t="n"/>
      <c r="M1071" s="549" t="n"/>
      <c r="N1071" s="549" t="n"/>
      <c r="O1071" s="549" t="n"/>
      <c r="P1071" s="549" t="n"/>
      <c r="Q1071" s="549" t="n"/>
      <c r="R1071" s="549" t="n"/>
      <c r="S1071" s="549" t="n"/>
      <c r="T1071" s="551" t="n"/>
      <c r="U1071" s="1775" t="n"/>
      <c r="V1071" s="1776" t="n"/>
      <c r="W1071" s="1776" t="n"/>
      <c r="X1071" s="1776" t="n"/>
      <c r="Y1071" s="1776" t="n"/>
      <c r="Z1071" s="1776" t="n"/>
      <c r="AA1071" s="1776" t="n"/>
      <c r="AB1071" s="1776" t="n"/>
      <c r="AC1071" s="1776" t="n"/>
      <c r="AD1071" s="1776" t="n"/>
      <c r="AE1071" s="1776" t="n"/>
      <c r="AF1071" s="1776" t="n"/>
      <c r="AG1071" s="1776" t="n"/>
      <c r="AH1071" s="1776" t="n"/>
      <c r="AI1071" s="1776" t="n"/>
      <c r="AJ1071" s="1776" t="n"/>
      <c r="AK1071" s="1776" t="n"/>
      <c r="AL1071" s="1776" t="n"/>
      <c r="AM1071" s="1776" t="n"/>
      <c r="AN1071" s="1776" t="n"/>
      <c r="AO1071" s="1777" t="n"/>
      <c r="AP1071" s="1778" t="n"/>
      <c r="AQ1071" s="1776" t="n"/>
      <c r="AR1071" s="1776" t="n"/>
      <c r="AS1071" s="1779" t="n"/>
      <c r="AT1071" s="557" t="n"/>
    </row>
    <row r="1072" ht="12.75" customHeight="1" s="667">
      <c r="B1072" s="509" t="n"/>
      <c r="C1072" s="510" t="n"/>
      <c r="D1072" s="511" t="n"/>
      <c r="E1072" s="511" t="n"/>
      <c r="F1072" s="538" t="n"/>
      <c r="G1072" s="539" t="n"/>
      <c r="H1072" s="539" t="n"/>
      <c r="I1072" s="540" t="n"/>
      <c r="J1072" s="539" t="n"/>
      <c r="K1072" s="539" t="n"/>
      <c r="L1072" s="539" t="n"/>
      <c r="M1072" s="539" t="n"/>
      <c r="N1072" s="539" t="n"/>
      <c r="O1072" s="539" t="n"/>
      <c r="P1072" s="539" t="n"/>
      <c r="Q1072" s="539" t="n"/>
      <c r="R1072" s="539" t="n"/>
      <c r="S1072" s="539" t="n"/>
      <c r="T1072" s="541" t="n"/>
      <c r="U1072" s="1770" t="n"/>
      <c r="V1072" s="1771" t="n"/>
      <c r="W1072" s="1771" t="n"/>
      <c r="X1072" s="1771" t="n"/>
      <c r="Y1072" s="1771" t="n"/>
      <c r="Z1072" s="1771" t="n"/>
      <c r="AA1072" s="1771" t="n"/>
      <c r="AB1072" s="1771" t="n"/>
      <c r="AC1072" s="1771" t="n"/>
      <c r="AD1072" s="1771" t="n"/>
      <c r="AE1072" s="1771" t="n"/>
      <c r="AF1072" s="1771" t="n"/>
      <c r="AG1072" s="1771" t="n"/>
      <c r="AH1072" s="1771" t="n"/>
      <c r="AI1072" s="1771" t="n"/>
      <c r="AJ1072" s="1771" t="n"/>
      <c r="AK1072" s="1771" t="n"/>
      <c r="AL1072" s="1771" t="n"/>
      <c r="AM1072" s="1771" t="n"/>
      <c r="AN1072" s="1771" t="n"/>
      <c r="AO1072" s="1772" t="n"/>
      <c r="AP1072" s="1773" t="n"/>
      <c r="AQ1072" s="1771" t="n"/>
      <c r="AR1072" s="1771" t="n"/>
      <c r="AS1072" s="1774" t="n"/>
      <c r="AT1072" s="547" t="n"/>
    </row>
    <row r="1073" ht="12.75" customHeight="1" s="667">
      <c r="B1073" s="509" t="n"/>
      <c r="C1073" s="510" t="n"/>
      <c r="D1073" s="511" t="n"/>
      <c r="E1073" s="511" t="n"/>
      <c r="F1073" s="538" t="n"/>
      <c r="G1073" s="539" t="n"/>
      <c r="H1073" s="539" t="n"/>
      <c r="I1073" s="540" t="n"/>
      <c r="J1073" s="539" t="n"/>
      <c r="K1073" s="539" t="n"/>
      <c r="L1073" s="539" t="n"/>
      <c r="M1073" s="539" t="n"/>
      <c r="N1073" s="539" t="n"/>
      <c r="O1073" s="539" t="n"/>
      <c r="P1073" s="539" t="n"/>
      <c r="Q1073" s="539" t="n"/>
      <c r="R1073" s="539" t="n"/>
      <c r="S1073" s="539" t="n"/>
      <c r="T1073" s="541" t="n"/>
      <c r="U1073" s="1770" t="n"/>
      <c r="V1073" s="1771" t="n"/>
      <c r="W1073" s="1771" t="n"/>
      <c r="X1073" s="1771" t="n"/>
      <c r="Y1073" s="1771" t="n"/>
      <c r="Z1073" s="1771" t="n"/>
      <c r="AA1073" s="1771" t="n"/>
      <c r="AB1073" s="1771" t="n"/>
      <c r="AC1073" s="1771" t="n"/>
      <c r="AD1073" s="1771" t="n"/>
      <c r="AE1073" s="1771" t="n"/>
      <c r="AF1073" s="1771" t="n"/>
      <c r="AG1073" s="1771" t="n"/>
      <c r="AH1073" s="1771" t="n"/>
      <c r="AI1073" s="1771" t="n"/>
      <c r="AJ1073" s="1771" t="n"/>
      <c r="AK1073" s="1771" t="n"/>
      <c r="AL1073" s="1771" t="n"/>
      <c r="AM1073" s="1771" t="n"/>
      <c r="AN1073" s="1771" t="n"/>
      <c r="AO1073" s="1772" t="n"/>
      <c r="AP1073" s="1773" t="n"/>
      <c r="AQ1073" s="1771" t="n"/>
      <c r="AR1073" s="1771" t="n"/>
      <c r="AS1073" s="1774" t="n"/>
      <c r="AT1073" s="547" t="n"/>
    </row>
    <row r="1074" ht="12.75" customHeight="1" s="667">
      <c r="B1074" s="509" t="n"/>
      <c r="C1074" s="510" t="n"/>
      <c r="D1074" s="511" t="n"/>
      <c r="E1074" s="511" t="n"/>
      <c r="F1074" s="538" t="n"/>
      <c r="G1074" s="539" t="n"/>
      <c r="H1074" s="539" t="n"/>
      <c r="I1074" s="540" t="n"/>
      <c r="J1074" s="539" t="n"/>
      <c r="K1074" s="539" t="n"/>
      <c r="L1074" s="539" t="n"/>
      <c r="M1074" s="539" t="n"/>
      <c r="N1074" s="539" t="n"/>
      <c r="O1074" s="539" t="n"/>
      <c r="P1074" s="539" t="n"/>
      <c r="Q1074" s="539" t="n"/>
      <c r="R1074" s="539" t="n"/>
      <c r="S1074" s="539" t="n"/>
      <c r="T1074" s="541" t="n"/>
      <c r="U1074" s="1770" t="n"/>
      <c r="V1074" s="1771" t="n"/>
      <c r="W1074" s="1771" t="n"/>
      <c r="X1074" s="1771" t="n"/>
      <c r="Y1074" s="1771" t="n"/>
      <c r="Z1074" s="1771" t="n"/>
      <c r="AA1074" s="1771" t="n"/>
      <c r="AB1074" s="1771" t="n"/>
      <c r="AC1074" s="1771" t="n"/>
      <c r="AD1074" s="1771" t="n"/>
      <c r="AE1074" s="1771" t="n"/>
      <c r="AF1074" s="1771" t="n"/>
      <c r="AG1074" s="1771" t="n"/>
      <c r="AH1074" s="1771" t="n"/>
      <c r="AI1074" s="1771" t="n"/>
      <c r="AJ1074" s="1771" t="n"/>
      <c r="AK1074" s="1771" t="n"/>
      <c r="AL1074" s="1771" t="n"/>
      <c r="AM1074" s="1771" t="n"/>
      <c r="AN1074" s="1771" t="n"/>
      <c r="AO1074" s="1772" t="n"/>
      <c r="AP1074" s="1773" t="n"/>
      <c r="AQ1074" s="1771" t="n"/>
      <c r="AR1074" s="1771" t="n"/>
      <c r="AS1074" s="1774" t="n"/>
      <c r="AT1074" s="547" t="n"/>
    </row>
    <row r="1075" ht="12.75" customHeight="1" s="667">
      <c r="B1075" s="509" t="n"/>
      <c r="C1075" s="510" t="n"/>
      <c r="D1075" s="511" t="n"/>
      <c r="E1075" s="511" t="n"/>
      <c r="F1075" s="538" t="n"/>
      <c r="G1075" s="539" t="n"/>
      <c r="H1075" s="539" t="n"/>
      <c r="I1075" s="540" t="n"/>
      <c r="J1075" s="539" t="n"/>
      <c r="K1075" s="539" t="n"/>
      <c r="L1075" s="539" t="n"/>
      <c r="M1075" s="539" t="n"/>
      <c r="N1075" s="539" t="n"/>
      <c r="O1075" s="539" t="n"/>
      <c r="P1075" s="539" t="n"/>
      <c r="Q1075" s="539" t="n"/>
      <c r="R1075" s="539" t="n"/>
      <c r="S1075" s="539" t="n"/>
      <c r="T1075" s="541" t="n"/>
      <c r="U1075" s="1770" t="n"/>
      <c r="V1075" s="1771" t="n"/>
      <c r="W1075" s="1771" t="n"/>
      <c r="X1075" s="1771" t="n"/>
      <c r="Y1075" s="1771" t="n"/>
      <c r="Z1075" s="1771" t="n"/>
      <c r="AA1075" s="1771" t="n"/>
      <c r="AB1075" s="1771" t="n"/>
      <c r="AC1075" s="1771" t="n"/>
      <c r="AD1075" s="1771" t="n"/>
      <c r="AE1075" s="1771" t="n"/>
      <c r="AF1075" s="1771" t="n"/>
      <c r="AG1075" s="1771" t="n"/>
      <c r="AH1075" s="1771" t="n"/>
      <c r="AI1075" s="1771" t="n"/>
      <c r="AJ1075" s="1771" t="n"/>
      <c r="AK1075" s="1771" t="n"/>
      <c r="AL1075" s="1771" t="n"/>
      <c r="AM1075" s="1771" t="n"/>
      <c r="AN1075" s="1771" t="n"/>
      <c r="AO1075" s="1772" t="n"/>
      <c r="AP1075" s="1773" t="n"/>
      <c r="AQ1075" s="1771" t="n"/>
      <c r="AR1075" s="1771" t="n"/>
      <c r="AS1075" s="1774" t="n"/>
      <c r="AT1075" s="547" t="n"/>
    </row>
    <row r="1076" ht="12.75" customHeight="1" s="667">
      <c r="B1076" s="509" t="n"/>
      <c r="C1076" s="510" t="n"/>
      <c r="D1076" s="511" t="n"/>
      <c r="E1076" s="511" t="n"/>
      <c r="F1076" s="538" t="n"/>
      <c r="G1076" s="539" t="n"/>
      <c r="H1076" s="539" t="n"/>
      <c r="I1076" s="540" t="n"/>
      <c r="J1076" s="539" t="n"/>
      <c r="K1076" s="539" t="n"/>
      <c r="L1076" s="539" t="n"/>
      <c r="M1076" s="539" t="n"/>
      <c r="N1076" s="539" t="n"/>
      <c r="O1076" s="539" t="n"/>
      <c r="P1076" s="539" t="n"/>
      <c r="Q1076" s="539" t="n"/>
      <c r="R1076" s="539" t="n"/>
      <c r="S1076" s="539" t="n"/>
      <c r="T1076" s="541" t="n"/>
      <c r="U1076" s="1770" t="n"/>
      <c r="V1076" s="1771" t="n"/>
      <c r="W1076" s="1771" t="n"/>
      <c r="X1076" s="1771" t="n"/>
      <c r="Y1076" s="1771" t="n"/>
      <c r="Z1076" s="1771" t="n"/>
      <c r="AA1076" s="1771" t="n"/>
      <c r="AB1076" s="1771" t="n"/>
      <c r="AC1076" s="1771" t="n"/>
      <c r="AD1076" s="1771" t="n"/>
      <c r="AE1076" s="1771" t="n"/>
      <c r="AF1076" s="1771" t="n"/>
      <c r="AG1076" s="1771" t="n"/>
      <c r="AH1076" s="1771" t="n"/>
      <c r="AI1076" s="1771" t="n"/>
      <c r="AJ1076" s="1771" t="n"/>
      <c r="AK1076" s="1771" t="n"/>
      <c r="AL1076" s="1771" t="n"/>
      <c r="AM1076" s="1771" t="n"/>
      <c r="AN1076" s="1771" t="n"/>
      <c r="AO1076" s="1772" t="n"/>
      <c r="AP1076" s="1773" t="n"/>
      <c r="AQ1076" s="1771" t="n"/>
      <c r="AR1076" s="1771" t="n"/>
      <c r="AS1076" s="1774" t="n"/>
      <c r="AT1076" s="547" t="n"/>
    </row>
    <row r="1077" ht="12.75" customHeight="1" s="667">
      <c r="B1077" s="509" t="n"/>
      <c r="C1077" s="510" t="n"/>
      <c r="D1077" s="511" t="n"/>
      <c r="E1077" s="511" t="n"/>
      <c r="F1077" s="538" t="n"/>
      <c r="G1077" s="539" t="n"/>
      <c r="H1077" s="539" t="n"/>
      <c r="I1077" s="540" t="n"/>
      <c r="J1077" s="539" t="n"/>
      <c r="K1077" s="539" t="n"/>
      <c r="L1077" s="539" t="n"/>
      <c r="M1077" s="539" t="n"/>
      <c r="N1077" s="539" t="n"/>
      <c r="O1077" s="539" t="n"/>
      <c r="P1077" s="539" t="n"/>
      <c r="Q1077" s="539" t="n"/>
      <c r="R1077" s="539" t="n"/>
      <c r="S1077" s="539" t="n"/>
      <c r="T1077" s="541" t="n"/>
      <c r="U1077" s="1770" t="n"/>
      <c r="V1077" s="1771" t="n"/>
      <c r="W1077" s="1771" t="n"/>
      <c r="X1077" s="1771" t="n"/>
      <c r="Y1077" s="1771" t="n"/>
      <c r="Z1077" s="1771" t="n"/>
      <c r="AA1077" s="1771" t="n"/>
      <c r="AB1077" s="1771" t="n"/>
      <c r="AC1077" s="1771" t="n"/>
      <c r="AD1077" s="1771" t="n"/>
      <c r="AE1077" s="1771" t="n"/>
      <c r="AF1077" s="1771" t="n"/>
      <c r="AG1077" s="1771" t="n"/>
      <c r="AH1077" s="1771" t="n"/>
      <c r="AI1077" s="1771" t="n"/>
      <c r="AJ1077" s="1771" t="n"/>
      <c r="AK1077" s="1771" t="n"/>
      <c r="AL1077" s="1771" t="n"/>
      <c r="AM1077" s="1771" t="n"/>
      <c r="AN1077" s="1771" t="n"/>
      <c r="AO1077" s="1772" t="n"/>
      <c r="AP1077" s="1773" t="n"/>
      <c r="AQ1077" s="1771" t="n"/>
      <c r="AR1077" s="1771" t="n"/>
      <c r="AS1077" s="1774" t="n"/>
      <c r="AT1077" s="547" t="n"/>
    </row>
    <row r="1078" ht="12.75" customHeight="1" s="667">
      <c r="B1078" s="509" t="n"/>
      <c r="C1078" s="510" t="n"/>
      <c r="D1078" s="511" t="n"/>
      <c r="E1078" s="511" t="n"/>
      <c r="F1078" s="538" t="n"/>
      <c r="G1078" s="539" t="n"/>
      <c r="H1078" s="539" t="n"/>
      <c r="I1078" s="540" t="n"/>
      <c r="J1078" s="539" t="n"/>
      <c r="K1078" s="539" t="n"/>
      <c r="L1078" s="539" t="n"/>
      <c r="M1078" s="539" t="n"/>
      <c r="N1078" s="539" t="n"/>
      <c r="O1078" s="539" t="n"/>
      <c r="P1078" s="539" t="n"/>
      <c r="Q1078" s="539" t="n"/>
      <c r="R1078" s="539" t="n"/>
      <c r="S1078" s="539" t="n"/>
      <c r="T1078" s="541" t="n"/>
      <c r="U1078" s="1770" t="n"/>
      <c r="V1078" s="1771" t="n"/>
      <c r="W1078" s="1771" t="n"/>
      <c r="X1078" s="1771" t="n"/>
      <c r="Y1078" s="1771" t="n"/>
      <c r="Z1078" s="1771" t="n"/>
      <c r="AA1078" s="1771" t="n"/>
      <c r="AB1078" s="1771" t="n"/>
      <c r="AC1078" s="1771" t="n"/>
      <c r="AD1078" s="1771" t="n"/>
      <c r="AE1078" s="1771" t="n"/>
      <c r="AF1078" s="1771" t="n"/>
      <c r="AG1078" s="1771" t="n"/>
      <c r="AH1078" s="1771" t="n"/>
      <c r="AI1078" s="1771" t="n"/>
      <c r="AJ1078" s="1771" t="n"/>
      <c r="AK1078" s="1771" t="n"/>
      <c r="AL1078" s="1771" t="n"/>
      <c r="AM1078" s="1771" t="n"/>
      <c r="AN1078" s="1771" t="n"/>
      <c r="AO1078" s="1772" t="n"/>
      <c r="AP1078" s="1773" t="n"/>
      <c r="AQ1078" s="1771" t="n"/>
      <c r="AR1078" s="1771" t="n"/>
      <c r="AS1078" s="1774" t="n"/>
      <c r="AT1078" s="547" t="n"/>
    </row>
    <row r="1079" ht="12.75" customHeight="1" s="667">
      <c r="B1079" s="509" t="n"/>
      <c r="C1079" s="510" t="n"/>
      <c r="D1079" s="511" t="n"/>
      <c r="E1079" s="511" t="n"/>
      <c r="F1079" s="538" t="n"/>
      <c r="G1079" s="539" t="n"/>
      <c r="H1079" s="539" t="n"/>
      <c r="I1079" s="540" t="n"/>
      <c r="J1079" s="539" t="n"/>
      <c r="K1079" s="539" t="n"/>
      <c r="L1079" s="539" t="n"/>
      <c r="M1079" s="539" t="n"/>
      <c r="N1079" s="539" t="n"/>
      <c r="O1079" s="539" t="n"/>
      <c r="P1079" s="539" t="n"/>
      <c r="Q1079" s="539" t="n"/>
      <c r="R1079" s="539" t="n"/>
      <c r="S1079" s="539" t="n"/>
      <c r="T1079" s="541" t="n"/>
      <c r="U1079" s="1770" t="n"/>
      <c r="V1079" s="1771" t="n"/>
      <c r="W1079" s="1771" t="n"/>
      <c r="X1079" s="1771" t="n"/>
      <c r="Y1079" s="1771" t="n"/>
      <c r="Z1079" s="1771" t="n"/>
      <c r="AA1079" s="1771" t="n"/>
      <c r="AB1079" s="1771" t="n"/>
      <c r="AC1079" s="1771" t="n"/>
      <c r="AD1079" s="1771" t="n"/>
      <c r="AE1079" s="1771" t="n"/>
      <c r="AF1079" s="1771" t="n"/>
      <c r="AG1079" s="1771" t="n"/>
      <c r="AH1079" s="1771" t="n"/>
      <c r="AI1079" s="1771" t="n"/>
      <c r="AJ1079" s="1771" t="n"/>
      <c r="AK1079" s="1771" t="n"/>
      <c r="AL1079" s="1771" t="n"/>
      <c r="AM1079" s="1771" t="n"/>
      <c r="AN1079" s="1771" t="n"/>
      <c r="AO1079" s="1772" t="n"/>
      <c r="AP1079" s="1773" t="n"/>
      <c r="AQ1079" s="1771" t="n"/>
      <c r="AR1079" s="1771" t="n"/>
      <c r="AS1079" s="1774" t="n"/>
      <c r="AT1079" s="547" t="n"/>
    </row>
    <row r="1080" ht="12.75" customHeight="1" s="667">
      <c r="B1080" s="518" t="n"/>
      <c r="C1080" s="701" t="n"/>
      <c r="D1080" s="519" t="n"/>
      <c r="E1080" s="519" t="n"/>
      <c r="F1080" s="548" t="n"/>
      <c r="G1080" s="549" t="n"/>
      <c r="H1080" s="549" t="n"/>
      <c r="I1080" s="550" t="n"/>
      <c r="J1080" s="549" t="n"/>
      <c r="K1080" s="549" t="n"/>
      <c r="L1080" s="549" t="n"/>
      <c r="M1080" s="549" t="n"/>
      <c r="N1080" s="549" t="n"/>
      <c r="O1080" s="549" t="n"/>
      <c r="P1080" s="549" t="n"/>
      <c r="Q1080" s="549" t="n"/>
      <c r="R1080" s="549" t="n"/>
      <c r="S1080" s="549" t="n"/>
      <c r="T1080" s="551" t="n"/>
      <c r="U1080" s="1775" t="n"/>
      <c r="V1080" s="1776" t="n"/>
      <c r="W1080" s="1776" t="n"/>
      <c r="X1080" s="1776" t="n"/>
      <c r="Y1080" s="1776" t="n"/>
      <c r="Z1080" s="1776" t="n"/>
      <c r="AA1080" s="1776" t="n"/>
      <c r="AB1080" s="1776" t="n"/>
      <c r="AC1080" s="1776" t="n"/>
      <c r="AD1080" s="1776" t="n"/>
      <c r="AE1080" s="1776" t="n"/>
      <c r="AF1080" s="1776" t="n"/>
      <c r="AG1080" s="1776" t="n"/>
      <c r="AH1080" s="1776" t="n"/>
      <c r="AI1080" s="1776" t="n"/>
      <c r="AJ1080" s="1776" t="n"/>
      <c r="AK1080" s="1776" t="n"/>
      <c r="AL1080" s="1776" t="n"/>
      <c r="AM1080" s="1776" t="n"/>
      <c r="AN1080" s="1776" t="n"/>
      <c r="AO1080" s="1777" t="n"/>
      <c r="AP1080" s="1778" t="n"/>
      <c r="AQ1080" s="1776" t="n"/>
      <c r="AR1080" s="1776" t="n"/>
      <c r="AS1080" s="1779" t="n"/>
      <c r="AT1080" s="557" t="n"/>
    </row>
    <row r="1081" ht="12.75" customHeight="1" s="667">
      <c r="B1081" s="518" t="n"/>
      <c r="C1081" s="701" t="n"/>
      <c r="D1081" s="519" t="n"/>
      <c r="E1081" s="519" t="n"/>
      <c r="F1081" s="548" t="n"/>
      <c r="G1081" s="549" t="n"/>
      <c r="H1081" s="549" t="n"/>
      <c r="I1081" s="550" t="n"/>
      <c r="J1081" s="549" t="n"/>
      <c r="K1081" s="549" t="n"/>
      <c r="L1081" s="549" t="n"/>
      <c r="M1081" s="549" t="n"/>
      <c r="N1081" s="549" t="n"/>
      <c r="O1081" s="549" t="n"/>
      <c r="P1081" s="549" t="n"/>
      <c r="Q1081" s="549" t="n"/>
      <c r="R1081" s="549" t="n"/>
      <c r="S1081" s="549" t="n"/>
      <c r="T1081" s="551" t="n"/>
      <c r="U1081" s="1775" t="n"/>
      <c r="V1081" s="1776" t="n"/>
      <c r="W1081" s="1776" t="n"/>
      <c r="X1081" s="1776" t="n"/>
      <c r="Y1081" s="1776" t="n"/>
      <c r="Z1081" s="1776" t="n"/>
      <c r="AA1081" s="1776" t="n"/>
      <c r="AB1081" s="1776" t="n"/>
      <c r="AC1081" s="1776" t="n"/>
      <c r="AD1081" s="1776" t="n"/>
      <c r="AE1081" s="1776" t="n"/>
      <c r="AF1081" s="1776" t="n"/>
      <c r="AG1081" s="1776" t="n"/>
      <c r="AH1081" s="1776" t="n"/>
      <c r="AI1081" s="1776" t="n"/>
      <c r="AJ1081" s="1776" t="n"/>
      <c r="AK1081" s="1776" t="n"/>
      <c r="AL1081" s="1776" t="n"/>
      <c r="AM1081" s="1776" t="n"/>
      <c r="AN1081" s="1776" t="n"/>
      <c r="AO1081" s="1777" t="n"/>
      <c r="AP1081" s="1778" t="n"/>
      <c r="AQ1081" s="1776" t="n"/>
      <c r="AR1081" s="1776" t="n"/>
      <c r="AS1081" s="1779" t="n"/>
      <c r="AT1081" s="557" t="n"/>
    </row>
    <row r="1082" ht="12.75" customHeight="1" s="667">
      <c r="B1082" s="509" t="n"/>
      <c r="C1082" s="510" t="n"/>
      <c r="D1082" s="511" t="n"/>
      <c r="E1082" s="511" t="n"/>
      <c r="F1082" s="538" t="n"/>
      <c r="G1082" s="539" t="n"/>
      <c r="H1082" s="539" t="n"/>
      <c r="I1082" s="540" t="n"/>
      <c r="J1082" s="539" t="n"/>
      <c r="K1082" s="539" t="n"/>
      <c r="L1082" s="539" t="n"/>
      <c r="M1082" s="539" t="n"/>
      <c r="N1082" s="539" t="n"/>
      <c r="O1082" s="539" t="n"/>
      <c r="P1082" s="539" t="n"/>
      <c r="Q1082" s="539" t="n"/>
      <c r="R1082" s="539" t="n"/>
      <c r="S1082" s="539" t="n"/>
      <c r="T1082" s="541" t="n"/>
      <c r="U1082" s="1770" t="n"/>
      <c r="V1082" s="1771" t="n"/>
      <c r="W1082" s="1771" t="n"/>
      <c r="X1082" s="1771" t="n"/>
      <c r="Y1082" s="1771" t="n"/>
      <c r="Z1082" s="1771" t="n"/>
      <c r="AA1082" s="1771" t="n"/>
      <c r="AB1082" s="1771" t="n"/>
      <c r="AC1082" s="1771" t="n"/>
      <c r="AD1082" s="1771" t="n"/>
      <c r="AE1082" s="1771" t="n"/>
      <c r="AF1082" s="1771" t="n"/>
      <c r="AG1082" s="1771" t="n"/>
      <c r="AH1082" s="1771" t="n"/>
      <c r="AI1082" s="1771" t="n"/>
      <c r="AJ1082" s="1771" t="n"/>
      <c r="AK1082" s="1771" t="n"/>
      <c r="AL1082" s="1771" t="n"/>
      <c r="AM1082" s="1771" t="n"/>
      <c r="AN1082" s="1771" t="n"/>
      <c r="AO1082" s="1772" t="n"/>
      <c r="AP1082" s="1773" t="n"/>
      <c r="AQ1082" s="1771" t="n"/>
      <c r="AR1082" s="1771" t="n"/>
      <c r="AS1082" s="1774" t="n"/>
      <c r="AT1082" s="547" t="n"/>
    </row>
    <row r="1083" ht="12.75" customHeight="1" s="667">
      <c r="B1083" s="509" t="n"/>
      <c r="C1083" s="510" t="n"/>
      <c r="D1083" s="511" t="n"/>
      <c r="E1083" s="511" t="n"/>
      <c r="F1083" s="538" t="n"/>
      <c r="G1083" s="539" t="n"/>
      <c r="H1083" s="539" t="n"/>
      <c r="I1083" s="540" t="n"/>
      <c r="J1083" s="539" t="n"/>
      <c r="K1083" s="539" t="n"/>
      <c r="L1083" s="539" t="n"/>
      <c r="M1083" s="539" t="n"/>
      <c r="N1083" s="539" t="n"/>
      <c r="O1083" s="539" t="n"/>
      <c r="P1083" s="539" t="n"/>
      <c r="Q1083" s="539" t="n"/>
      <c r="R1083" s="539" t="n"/>
      <c r="S1083" s="539" t="n"/>
      <c r="T1083" s="541" t="n"/>
      <c r="U1083" s="1770" t="n"/>
      <c r="V1083" s="1771" t="n"/>
      <c r="W1083" s="1771" t="n"/>
      <c r="X1083" s="1771" t="n"/>
      <c r="Y1083" s="1771" t="n"/>
      <c r="Z1083" s="1771" t="n"/>
      <c r="AA1083" s="1771" t="n"/>
      <c r="AB1083" s="1771" t="n"/>
      <c r="AC1083" s="1771" t="n"/>
      <c r="AD1083" s="1771" t="n"/>
      <c r="AE1083" s="1771" t="n"/>
      <c r="AF1083" s="1771" t="n"/>
      <c r="AG1083" s="1771" t="n"/>
      <c r="AH1083" s="1771" t="n"/>
      <c r="AI1083" s="1771" t="n"/>
      <c r="AJ1083" s="1771" t="n"/>
      <c r="AK1083" s="1771" t="n"/>
      <c r="AL1083" s="1771" t="n"/>
      <c r="AM1083" s="1771" t="n"/>
      <c r="AN1083" s="1771" t="n"/>
      <c r="AO1083" s="1772" t="n"/>
      <c r="AP1083" s="1773" t="n"/>
      <c r="AQ1083" s="1771" t="n"/>
      <c r="AR1083" s="1771" t="n"/>
      <c r="AS1083" s="1774" t="n"/>
      <c r="AT1083" s="547" t="n"/>
    </row>
    <row r="1084" ht="12.75" customHeight="1" s="667">
      <c r="B1084" s="509" t="n"/>
      <c r="C1084" s="510" t="n"/>
      <c r="D1084" s="511" t="n"/>
      <c r="E1084" s="511" t="n"/>
      <c r="F1084" s="538" t="n"/>
      <c r="G1084" s="539" t="n"/>
      <c r="H1084" s="539" t="n"/>
      <c r="I1084" s="540" t="n"/>
      <c r="J1084" s="539" t="n"/>
      <c r="K1084" s="539" t="n"/>
      <c r="L1084" s="539" t="n"/>
      <c r="M1084" s="539" t="n"/>
      <c r="N1084" s="539" t="n"/>
      <c r="O1084" s="539" t="n"/>
      <c r="P1084" s="539" t="n"/>
      <c r="Q1084" s="539" t="n"/>
      <c r="R1084" s="539" t="n"/>
      <c r="S1084" s="539" t="n"/>
      <c r="T1084" s="541" t="n"/>
      <c r="U1084" s="1770" t="n"/>
      <c r="V1084" s="1771" t="n"/>
      <c r="W1084" s="1771" t="n"/>
      <c r="X1084" s="1771" t="n"/>
      <c r="Y1084" s="1771" t="n"/>
      <c r="Z1084" s="1771" t="n"/>
      <c r="AA1084" s="1771" t="n"/>
      <c r="AB1084" s="1771" t="n"/>
      <c r="AC1084" s="1771" t="n"/>
      <c r="AD1084" s="1771" t="n"/>
      <c r="AE1084" s="1771" t="n"/>
      <c r="AF1084" s="1771" t="n"/>
      <c r="AG1084" s="1771" t="n"/>
      <c r="AH1084" s="1771" t="n"/>
      <c r="AI1084" s="1771" t="n"/>
      <c r="AJ1084" s="1771" t="n"/>
      <c r="AK1084" s="1771" t="n"/>
      <c r="AL1084" s="1771" t="n"/>
      <c r="AM1084" s="1771" t="n"/>
      <c r="AN1084" s="1771" t="n"/>
      <c r="AO1084" s="1772" t="n"/>
      <c r="AP1084" s="1773" t="n"/>
      <c r="AQ1084" s="1771" t="n"/>
      <c r="AR1084" s="1771" t="n"/>
      <c r="AS1084" s="1774" t="n"/>
      <c r="AT1084" s="547" t="n"/>
    </row>
    <row r="1085" ht="12.75" customHeight="1" s="667">
      <c r="B1085" s="509" t="n"/>
      <c r="C1085" s="510" t="n"/>
      <c r="D1085" s="511" t="n"/>
      <c r="E1085" s="511" t="n"/>
      <c r="F1085" s="538" t="n"/>
      <c r="G1085" s="539" t="n"/>
      <c r="H1085" s="539" t="n"/>
      <c r="I1085" s="540" t="n"/>
      <c r="J1085" s="539" t="n"/>
      <c r="K1085" s="539" t="n"/>
      <c r="L1085" s="539" t="n"/>
      <c r="M1085" s="539" t="n"/>
      <c r="N1085" s="539" t="n"/>
      <c r="O1085" s="539" t="n"/>
      <c r="P1085" s="539" t="n"/>
      <c r="Q1085" s="539" t="n"/>
      <c r="R1085" s="539" t="n"/>
      <c r="S1085" s="539" t="n"/>
      <c r="T1085" s="541" t="n"/>
      <c r="U1085" s="1770" t="n"/>
      <c r="V1085" s="1771" t="n"/>
      <c r="W1085" s="1771" t="n"/>
      <c r="X1085" s="1771" t="n"/>
      <c r="Y1085" s="1771" t="n"/>
      <c r="Z1085" s="1771" t="n"/>
      <c r="AA1085" s="1771" t="n"/>
      <c r="AB1085" s="1771" t="n"/>
      <c r="AC1085" s="1771" t="n"/>
      <c r="AD1085" s="1771" t="n"/>
      <c r="AE1085" s="1771" t="n"/>
      <c r="AF1085" s="1771" t="n"/>
      <c r="AG1085" s="1771" t="n"/>
      <c r="AH1085" s="1771" t="n"/>
      <c r="AI1085" s="1771" t="n"/>
      <c r="AJ1085" s="1771" t="n"/>
      <c r="AK1085" s="1771" t="n"/>
      <c r="AL1085" s="1771" t="n"/>
      <c r="AM1085" s="1771" t="n"/>
      <c r="AN1085" s="1771" t="n"/>
      <c r="AO1085" s="1772" t="n"/>
      <c r="AP1085" s="1773" t="n"/>
      <c r="AQ1085" s="1771" t="n"/>
      <c r="AR1085" s="1771" t="n"/>
      <c r="AS1085" s="1774" t="n"/>
      <c r="AT1085" s="547" t="n"/>
    </row>
    <row r="1086" ht="12.75" customHeight="1" s="667">
      <c r="B1086" s="509" t="n"/>
      <c r="C1086" s="510" t="n"/>
      <c r="D1086" s="511" t="n"/>
      <c r="E1086" s="511" t="n"/>
      <c r="F1086" s="538" t="n"/>
      <c r="G1086" s="539" t="n"/>
      <c r="H1086" s="539" t="n"/>
      <c r="I1086" s="540" t="n"/>
      <c r="J1086" s="539" t="n"/>
      <c r="K1086" s="539" t="n"/>
      <c r="L1086" s="539" t="n"/>
      <c r="M1086" s="539" t="n"/>
      <c r="N1086" s="539" t="n"/>
      <c r="O1086" s="539" t="n"/>
      <c r="P1086" s="539" t="n"/>
      <c r="Q1086" s="539" t="n"/>
      <c r="R1086" s="539" t="n"/>
      <c r="S1086" s="539" t="n"/>
      <c r="T1086" s="541" t="n"/>
      <c r="U1086" s="1770" t="n"/>
      <c r="V1086" s="1771" t="n"/>
      <c r="W1086" s="1771" t="n"/>
      <c r="X1086" s="1771" t="n"/>
      <c r="Y1086" s="1771" t="n"/>
      <c r="Z1086" s="1771" t="n"/>
      <c r="AA1086" s="1771" t="n"/>
      <c r="AB1086" s="1771" t="n"/>
      <c r="AC1086" s="1771" t="n"/>
      <c r="AD1086" s="1771" t="n"/>
      <c r="AE1086" s="1771" t="n"/>
      <c r="AF1086" s="1771" t="n"/>
      <c r="AG1086" s="1771" t="n"/>
      <c r="AH1086" s="1771" t="n"/>
      <c r="AI1086" s="1771" t="n"/>
      <c r="AJ1086" s="1771" t="n"/>
      <c r="AK1086" s="1771" t="n"/>
      <c r="AL1086" s="1771" t="n"/>
      <c r="AM1086" s="1771" t="n"/>
      <c r="AN1086" s="1771" t="n"/>
      <c r="AO1086" s="1772" t="n"/>
      <c r="AP1086" s="1773" t="n"/>
      <c r="AQ1086" s="1771" t="n"/>
      <c r="AR1086" s="1771" t="n"/>
      <c r="AS1086" s="1774" t="n"/>
      <c r="AT1086" s="547" t="n"/>
    </row>
    <row r="1087" ht="12.75" customHeight="1" s="667">
      <c r="B1087" s="509" t="n"/>
      <c r="C1087" s="510" t="n"/>
      <c r="D1087" s="511" t="n"/>
      <c r="E1087" s="511" t="n"/>
      <c r="F1087" s="538" t="n"/>
      <c r="G1087" s="539" t="n"/>
      <c r="H1087" s="539" t="n"/>
      <c r="I1087" s="540" t="n"/>
      <c r="J1087" s="539" t="n"/>
      <c r="K1087" s="539" t="n"/>
      <c r="L1087" s="539" t="n"/>
      <c r="M1087" s="539" t="n"/>
      <c r="N1087" s="539" t="n"/>
      <c r="O1087" s="539" t="n"/>
      <c r="P1087" s="539" t="n"/>
      <c r="Q1087" s="539" t="n"/>
      <c r="R1087" s="539" t="n"/>
      <c r="S1087" s="539" t="n"/>
      <c r="T1087" s="541" t="n"/>
      <c r="U1087" s="1770" t="n"/>
      <c r="V1087" s="1771" t="n"/>
      <c r="W1087" s="1771" t="n"/>
      <c r="X1087" s="1771" t="n"/>
      <c r="Y1087" s="1771" t="n"/>
      <c r="Z1087" s="1771" t="n"/>
      <c r="AA1087" s="1771" t="n"/>
      <c r="AB1087" s="1771" t="n"/>
      <c r="AC1087" s="1771" t="n"/>
      <c r="AD1087" s="1771" t="n"/>
      <c r="AE1087" s="1771" t="n"/>
      <c r="AF1087" s="1771" t="n"/>
      <c r="AG1087" s="1771" t="n"/>
      <c r="AH1087" s="1771" t="n"/>
      <c r="AI1087" s="1771" t="n"/>
      <c r="AJ1087" s="1771" t="n"/>
      <c r="AK1087" s="1771" t="n"/>
      <c r="AL1087" s="1771" t="n"/>
      <c r="AM1087" s="1771" t="n"/>
      <c r="AN1087" s="1771" t="n"/>
      <c r="AO1087" s="1772" t="n"/>
      <c r="AP1087" s="1773" t="n"/>
      <c r="AQ1087" s="1771" t="n"/>
      <c r="AR1087" s="1771" t="n"/>
      <c r="AS1087" s="1774" t="n"/>
      <c r="AT1087" s="547" t="n"/>
    </row>
    <row r="1088" ht="12.75" customHeight="1" s="667">
      <c r="B1088" s="509" t="n"/>
      <c r="C1088" s="510" t="n"/>
      <c r="D1088" s="511" t="n"/>
      <c r="E1088" s="511" t="n"/>
      <c r="F1088" s="538" t="n"/>
      <c r="G1088" s="539" t="n"/>
      <c r="H1088" s="539" t="n"/>
      <c r="I1088" s="540" t="n"/>
      <c r="J1088" s="539" t="n"/>
      <c r="K1088" s="539" t="n"/>
      <c r="L1088" s="539" t="n"/>
      <c r="M1088" s="539" t="n"/>
      <c r="N1088" s="539" t="n"/>
      <c r="O1088" s="539" t="n"/>
      <c r="P1088" s="539" t="n"/>
      <c r="Q1088" s="539" t="n"/>
      <c r="R1088" s="539" t="n"/>
      <c r="S1088" s="539" t="n"/>
      <c r="T1088" s="541" t="n"/>
      <c r="U1088" s="1770" t="n"/>
      <c r="V1088" s="1771" t="n"/>
      <c r="W1088" s="1771" t="n"/>
      <c r="X1088" s="1771" t="n"/>
      <c r="Y1088" s="1771" t="n"/>
      <c r="Z1088" s="1771" t="n"/>
      <c r="AA1088" s="1771" t="n"/>
      <c r="AB1088" s="1771" t="n"/>
      <c r="AC1088" s="1771" t="n"/>
      <c r="AD1088" s="1771" t="n"/>
      <c r="AE1088" s="1771" t="n"/>
      <c r="AF1088" s="1771" t="n"/>
      <c r="AG1088" s="1771" t="n"/>
      <c r="AH1088" s="1771" t="n"/>
      <c r="AI1088" s="1771" t="n"/>
      <c r="AJ1088" s="1771" t="n"/>
      <c r="AK1088" s="1771" t="n"/>
      <c r="AL1088" s="1771" t="n"/>
      <c r="AM1088" s="1771" t="n"/>
      <c r="AN1088" s="1771" t="n"/>
      <c r="AO1088" s="1772" t="n"/>
      <c r="AP1088" s="1773" t="n"/>
      <c r="AQ1088" s="1771" t="n"/>
      <c r="AR1088" s="1771" t="n"/>
      <c r="AS1088" s="1774" t="n"/>
      <c r="AT1088" s="547" t="n"/>
    </row>
    <row r="1089" ht="12.75" customHeight="1" s="667">
      <c r="B1089" s="518" t="n"/>
      <c r="C1089" s="701" t="n"/>
      <c r="D1089" s="519" t="n"/>
      <c r="E1089" s="519" t="n"/>
      <c r="F1089" s="548" t="n"/>
      <c r="G1089" s="549" t="n"/>
      <c r="H1089" s="549" t="n"/>
      <c r="I1089" s="550" t="n"/>
      <c r="J1089" s="549" t="n"/>
      <c r="K1089" s="549" t="n"/>
      <c r="L1089" s="549" t="n"/>
      <c r="M1089" s="549" t="n"/>
      <c r="N1089" s="549" t="n"/>
      <c r="O1089" s="549" t="n"/>
      <c r="P1089" s="549" t="n"/>
      <c r="Q1089" s="549" t="n"/>
      <c r="R1089" s="549" t="n"/>
      <c r="S1089" s="549" t="n"/>
      <c r="T1089" s="551" t="n"/>
      <c r="U1089" s="1775" t="n"/>
      <c r="V1089" s="1776" t="n"/>
      <c r="W1089" s="1776" t="n"/>
      <c r="X1089" s="1776" t="n"/>
      <c r="Y1089" s="1776" t="n"/>
      <c r="Z1089" s="1776" t="n"/>
      <c r="AA1089" s="1776" t="n"/>
      <c r="AB1089" s="1776" t="n"/>
      <c r="AC1089" s="1776" t="n"/>
      <c r="AD1089" s="1776" t="n"/>
      <c r="AE1089" s="1776" t="n"/>
      <c r="AF1089" s="1776" t="n"/>
      <c r="AG1089" s="1776" t="n"/>
      <c r="AH1089" s="1776" t="n"/>
      <c r="AI1089" s="1776" t="n"/>
      <c r="AJ1089" s="1776" t="n"/>
      <c r="AK1089" s="1776" t="n"/>
      <c r="AL1089" s="1776" t="n"/>
      <c r="AM1089" s="1776" t="n"/>
      <c r="AN1089" s="1776" t="n"/>
      <c r="AO1089" s="1777" t="n"/>
      <c r="AP1089" s="1778" t="n"/>
      <c r="AQ1089" s="1776" t="n"/>
      <c r="AR1089" s="1776" t="n"/>
      <c r="AS1089" s="1779" t="n"/>
      <c r="AT1089" s="557" t="n"/>
    </row>
    <row r="1090" ht="12.75" customHeight="1" s="667">
      <c r="B1090" s="509" t="n"/>
      <c r="C1090" s="510" t="n"/>
      <c r="D1090" s="511" t="n"/>
      <c r="E1090" s="511" t="n"/>
      <c r="F1090" s="538" t="n"/>
      <c r="G1090" s="539" t="n"/>
      <c r="H1090" s="539" t="n"/>
      <c r="I1090" s="540" t="n"/>
      <c r="J1090" s="539" t="n"/>
      <c r="K1090" s="539" t="n"/>
      <c r="L1090" s="539" t="n"/>
      <c r="M1090" s="539" t="n"/>
      <c r="N1090" s="539" t="n"/>
      <c r="O1090" s="539" t="n"/>
      <c r="P1090" s="539" t="n"/>
      <c r="Q1090" s="539" t="n"/>
      <c r="R1090" s="539" t="n"/>
      <c r="S1090" s="539" t="n"/>
      <c r="T1090" s="541" t="n"/>
      <c r="U1090" s="1770" t="n"/>
      <c r="V1090" s="1771" t="n"/>
      <c r="W1090" s="1771" t="n"/>
      <c r="X1090" s="1771" t="n"/>
      <c r="Y1090" s="1771" t="n"/>
      <c r="Z1090" s="1771" t="n"/>
      <c r="AA1090" s="1771" t="n"/>
      <c r="AB1090" s="1771" t="n"/>
      <c r="AC1090" s="1771" t="n"/>
      <c r="AD1090" s="1771" t="n"/>
      <c r="AE1090" s="1771" t="n"/>
      <c r="AF1090" s="1771" t="n"/>
      <c r="AG1090" s="1771" t="n"/>
      <c r="AH1090" s="1771" t="n"/>
      <c r="AI1090" s="1771" t="n"/>
      <c r="AJ1090" s="1771" t="n"/>
      <c r="AK1090" s="1771" t="n"/>
      <c r="AL1090" s="1771" t="n"/>
      <c r="AM1090" s="1771" t="n"/>
      <c r="AN1090" s="1771" t="n"/>
      <c r="AO1090" s="1772" t="n"/>
      <c r="AP1090" s="1773" t="n"/>
      <c r="AQ1090" s="1771" t="n"/>
      <c r="AR1090" s="1771" t="n"/>
      <c r="AS1090" s="1774" t="n"/>
      <c r="AT1090" s="547" t="n"/>
    </row>
    <row r="1091" ht="12.75" customHeight="1" s="667">
      <c r="B1091" s="518" t="n"/>
      <c r="C1091" s="701" t="n"/>
      <c r="D1091" s="519" t="n"/>
      <c r="E1091" s="519" t="n"/>
      <c r="F1091" s="548" t="n"/>
      <c r="G1091" s="549" t="n"/>
      <c r="H1091" s="549" t="n"/>
      <c r="I1091" s="550" t="n"/>
      <c r="J1091" s="549" t="n"/>
      <c r="K1091" s="549" t="n"/>
      <c r="L1091" s="549" t="n"/>
      <c r="M1091" s="549" t="n"/>
      <c r="N1091" s="549" t="n"/>
      <c r="O1091" s="549" t="n"/>
      <c r="P1091" s="549" t="n"/>
      <c r="Q1091" s="549" t="n"/>
      <c r="R1091" s="549" t="n"/>
      <c r="S1091" s="549" t="n"/>
      <c r="T1091" s="551" t="n"/>
      <c r="U1091" s="1775" t="n"/>
      <c r="V1091" s="1776" t="n"/>
      <c r="W1091" s="1776" t="n"/>
      <c r="X1091" s="1776" t="n"/>
      <c r="Y1091" s="1776" t="n"/>
      <c r="Z1091" s="1776" t="n"/>
      <c r="AA1091" s="1776" t="n"/>
      <c r="AB1091" s="1776" t="n"/>
      <c r="AC1091" s="1776" t="n"/>
      <c r="AD1091" s="1776" t="n"/>
      <c r="AE1091" s="1776" t="n"/>
      <c r="AF1091" s="1776" t="n"/>
      <c r="AG1091" s="1776" t="n"/>
      <c r="AH1091" s="1776" t="n"/>
      <c r="AI1091" s="1776" t="n"/>
      <c r="AJ1091" s="1776" t="n"/>
      <c r="AK1091" s="1776" t="n"/>
      <c r="AL1091" s="1776" t="n"/>
      <c r="AM1091" s="1776" t="n"/>
      <c r="AN1091" s="1776" t="n"/>
      <c r="AO1091" s="1777" t="n"/>
      <c r="AP1091" s="1778" t="n"/>
      <c r="AQ1091" s="1776" t="n"/>
      <c r="AR1091" s="1776" t="n"/>
      <c r="AS1091" s="1779" t="n"/>
      <c r="AT1091" s="557" t="n"/>
    </row>
    <row r="1092" ht="12.75" customHeight="1" s="667">
      <c r="B1092" s="509" t="n"/>
      <c r="C1092" s="510" t="n"/>
      <c r="D1092" s="511" t="n"/>
      <c r="E1092" s="511" t="n"/>
      <c r="F1092" s="538" t="n"/>
      <c r="G1092" s="539" t="n"/>
      <c r="H1092" s="539" t="n"/>
      <c r="I1092" s="540" t="n"/>
      <c r="J1092" s="539" t="n"/>
      <c r="K1092" s="539" t="n"/>
      <c r="L1092" s="539" t="n"/>
      <c r="M1092" s="539" t="n"/>
      <c r="N1092" s="539" t="n"/>
      <c r="O1092" s="539" t="n"/>
      <c r="P1092" s="539" t="n"/>
      <c r="Q1092" s="539" t="n"/>
      <c r="R1092" s="539" t="n"/>
      <c r="S1092" s="539" t="n"/>
      <c r="T1092" s="541" t="n"/>
      <c r="U1092" s="1770" t="n"/>
      <c r="V1092" s="1771" t="n"/>
      <c r="W1092" s="1771" t="n"/>
      <c r="X1092" s="1771" t="n"/>
      <c r="Y1092" s="1771" t="n"/>
      <c r="Z1092" s="1771" t="n"/>
      <c r="AA1092" s="1771" t="n"/>
      <c r="AB1092" s="1771" t="n"/>
      <c r="AC1092" s="1771" t="n"/>
      <c r="AD1092" s="1771" t="n"/>
      <c r="AE1092" s="1771" t="n"/>
      <c r="AF1092" s="1771" t="n"/>
      <c r="AG1092" s="1771" t="n"/>
      <c r="AH1092" s="1771" t="n"/>
      <c r="AI1092" s="1771" t="n"/>
      <c r="AJ1092" s="1771" t="n"/>
      <c r="AK1092" s="1771" t="n"/>
      <c r="AL1092" s="1771" t="n"/>
      <c r="AM1092" s="1771" t="n"/>
      <c r="AN1092" s="1771" t="n"/>
      <c r="AO1092" s="1772" t="n"/>
      <c r="AP1092" s="1773" t="n"/>
      <c r="AQ1092" s="1771" t="n"/>
      <c r="AR1092" s="1771" t="n"/>
      <c r="AS1092" s="1774" t="n"/>
      <c r="AT1092" s="547" t="n"/>
    </row>
    <row r="1093" ht="12.75" customHeight="1" s="667">
      <c r="B1093" s="518" t="n"/>
      <c r="C1093" s="701" t="n"/>
      <c r="D1093" s="519" t="n"/>
      <c r="E1093" s="519" t="n"/>
      <c r="F1093" s="548" t="n"/>
      <c r="G1093" s="549" t="n"/>
      <c r="H1093" s="549" t="n"/>
      <c r="I1093" s="550" t="n"/>
      <c r="J1093" s="549" t="n"/>
      <c r="K1093" s="549" t="n"/>
      <c r="L1093" s="549" t="n"/>
      <c r="M1093" s="549" t="n"/>
      <c r="N1093" s="549" t="n"/>
      <c r="O1093" s="549" t="n"/>
      <c r="P1093" s="549" t="n"/>
      <c r="Q1093" s="549" t="n"/>
      <c r="R1093" s="549" t="n"/>
      <c r="S1093" s="549" t="n"/>
      <c r="T1093" s="551" t="n"/>
      <c r="U1093" s="1775" t="n"/>
      <c r="V1093" s="1776" t="n"/>
      <c r="W1093" s="1776" t="n"/>
      <c r="X1093" s="1776" t="n"/>
      <c r="Y1093" s="1776" t="n"/>
      <c r="Z1093" s="1776" t="n"/>
      <c r="AA1093" s="1776" t="n"/>
      <c r="AB1093" s="1776" t="n"/>
      <c r="AC1093" s="1776" t="n"/>
      <c r="AD1093" s="1776" t="n"/>
      <c r="AE1093" s="1776" t="n"/>
      <c r="AF1093" s="1776" t="n"/>
      <c r="AG1093" s="1776" t="n"/>
      <c r="AH1093" s="1776" t="n"/>
      <c r="AI1093" s="1776" t="n"/>
      <c r="AJ1093" s="1776" t="n"/>
      <c r="AK1093" s="1776" t="n"/>
      <c r="AL1093" s="1776" t="n"/>
      <c r="AM1093" s="1776" t="n"/>
      <c r="AN1093" s="1776" t="n"/>
      <c r="AO1093" s="1777" t="n"/>
      <c r="AP1093" s="1778" t="n"/>
      <c r="AQ1093" s="1776" t="n"/>
      <c r="AR1093" s="1776" t="n"/>
      <c r="AS1093" s="1779" t="n"/>
      <c r="AT1093" s="557" t="n"/>
    </row>
    <row r="1094" ht="12.75" customHeight="1" s="667">
      <c r="B1094" s="509" t="n"/>
      <c r="C1094" s="510" t="n"/>
      <c r="D1094" s="511" t="n"/>
      <c r="E1094" s="511" t="n"/>
      <c r="F1094" s="538" t="n"/>
      <c r="G1094" s="539" t="n"/>
      <c r="H1094" s="539" t="n"/>
      <c r="I1094" s="540" t="n"/>
      <c r="J1094" s="539" t="n"/>
      <c r="K1094" s="539" t="n"/>
      <c r="L1094" s="539" t="n"/>
      <c r="M1094" s="539" t="n"/>
      <c r="N1094" s="539" t="n"/>
      <c r="O1094" s="539" t="n"/>
      <c r="P1094" s="539" t="n"/>
      <c r="Q1094" s="539" t="n"/>
      <c r="R1094" s="539" t="n"/>
      <c r="S1094" s="539" t="n"/>
      <c r="T1094" s="541" t="n"/>
      <c r="U1094" s="1770" t="n"/>
      <c r="V1094" s="1771" t="n"/>
      <c r="W1094" s="1771" t="n"/>
      <c r="X1094" s="1771" t="n"/>
      <c r="Y1094" s="1771" t="n"/>
      <c r="Z1094" s="1771" t="n"/>
      <c r="AA1094" s="1771" t="n"/>
      <c r="AB1094" s="1771" t="n"/>
      <c r="AC1094" s="1771" t="n"/>
      <c r="AD1094" s="1771" t="n"/>
      <c r="AE1094" s="1771" t="n"/>
      <c r="AF1094" s="1771" t="n"/>
      <c r="AG1094" s="1771" t="n"/>
      <c r="AH1094" s="1771" t="n"/>
      <c r="AI1094" s="1771" t="n"/>
      <c r="AJ1094" s="1771" t="n"/>
      <c r="AK1094" s="1771" t="n"/>
      <c r="AL1094" s="1771" t="n"/>
      <c r="AM1094" s="1771" t="n"/>
      <c r="AN1094" s="1771" t="n"/>
      <c r="AO1094" s="1772" t="n"/>
      <c r="AP1094" s="1773" t="n"/>
      <c r="AQ1094" s="1771" t="n"/>
      <c r="AR1094" s="1771" t="n"/>
      <c r="AS1094" s="1774" t="n"/>
      <c r="AT1094" s="547" t="n"/>
    </row>
    <row r="1095" ht="12.75" customHeight="1" s="667">
      <c r="B1095" s="509" t="n"/>
      <c r="C1095" s="510" t="n"/>
      <c r="D1095" s="511" t="n"/>
      <c r="E1095" s="511" t="n"/>
      <c r="F1095" s="538" t="n"/>
      <c r="G1095" s="539" t="n"/>
      <c r="H1095" s="539" t="n"/>
      <c r="I1095" s="540" t="n"/>
      <c r="J1095" s="539" t="n"/>
      <c r="K1095" s="539" t="n"/>
      <c r="L1095" s="539" t="n"/>
      <c r="M1095" s="539" t="n"/>
      <c r="N1095" s="539" t="n"/>
      <c r="O1095" s="539" t="n"/>
      <c r="P1095" s="539" t="n"/>
      <c r="Q1095" s="539" t="n"/>
      <c r="R1095" s="539" t="n"/>
      <c r="S1095" s="539" t="n"/>
      <c r="T1095" s="541" t="n"/>
      <c r="U1095" s="1770" t="n"/>
      <c r="V1095" s="1771" t="n"/>
      <c r="W1095" s="1771" t="n"/>
      <c r="X1095" s="1771" t="n"/>
      <c r="Y1095" s="1771" t="n"/>
      <c r="Z1095" s="1771" t="n"/>
      <c r="AA1095" s="1771" t="n"/>
      <c r="AB1095" s="1771" t="n"/>
      <c r="AC1095" s="1771" t="n"/>
      <c r="AD1095" s="1771" t="n"/>
      <c r="AE1095" s="1771" t="n"/>
      <c r="AF1095" s="1771" t="n"/>
      <c r="AG1095" s="1771" t="n"/>
      <c r="AH1095" s="1771" t="n"/>
      <c r="AI1095" s="1771" t="n"/>
      <c r="AJ1095" s="1771" t="n"/>
      <c r="AK1095" s="1771" t="n"/>
      <c r="AL1095" s="1771" t="n"/>
      <c r="AM1095" s="1771" t="n"/>
      <c r="AN1095" s="1771" t="n"/>
      <c r="AO1095" s="1772" t="n"/>
      <c r="AP1095" s="1773" t="n"/>
      <c r="AQ1095" s="1771" t="n"/>
      <c r="AR1095" s="1771" t="n"/>
      <c r="AS1095" s="1774" t="n"/>
      <c r="AT1095" s="547" t="n"/>
    </row>
    <row r="1096" ht="12.75" customHeight="1" s="667">
      <c r="B1096" s="509" t="n"/>
      <c r="C1096" s="510" t="n"/>
      <c r="D1096" s="511" t="n"/>
      <c r="E1096" s="511" t="n"/>
      <c r="F1096" s="538" t="n"/>
      <c r="G1096" s="539" t="n"/>
      <c r="H1096" s="539" t="n"/>
      <c r="I1096" s="540" t="n"/>
      <c r="J1096" s="539" t="n"/>
      <c r="K1096" s="539" t="n"/>
      <c r="L1096" s="539" t="n"/>
      <c r="M1096" s="539" t="n"/>
      <c r="N1096" s="539" t="n"/>
      <c r="O1096" s="539" t="n"/>
      <c r="P1096" s="539" t="n"/>
      <c r="Q1096" s="539" t="n"/>
      <c r="R1096" s="539" t="n"/>
      <c r="S1096" s="539" t="n"/>
      <c r="T1096" s="541" t="n"/>
      <c r="U1096" s="1770" t="n"/>
      <c r="V1096" s="1771" t="n"/>
      <c r="W1096" s="1771" t="n"/>
      <c r="X1096" s="1771" t="n"/>
      <c r="Y1096" s="1771" t="n"/>
      <c r="Z1096" s="1771" t="n"/>
      <c r="AA1096" s="1771" t="n"/>
      <c r="AB1096" s="1771" t="n"/>
      <c r="AC1096" s="1771" t="n"/>
      <c r="AD1096" s="1771" t="n"/>
      <c r="AE1096" s="1771" t="n"/>
      <c r="AF1096" s="1771" t="n"/>
      <c r="AG1096" s="1771" t="n"/>
      <c r="AH1096" s="1771" t="n"/>
      <c r="AI1096" s="1771" t="n"/>
      <c r="AJ1096" s="1771" t="n"/>
      <c r="AK1096" s="1771" t="n"/>
      <c r="AL1096" s="1771" t="n"/>
      <c r="AM1096" s="1771" t="n"/>
      <c r="AN1096" s="1771" t="n"/>
      <c r="AO1096" s="1772" t="n"/>
      <c r="AP1096" s="1773" t="n"/>
      <c r="AQ1096" s="1771" t="n"/>
      <c r="AR1096" s="1771" t="n"/>
      <c r="AS1096" s="1774" t="n"/>
      <c r="AT1096" s="547" t="n"/>
    </row>
    <row r="1097" ht="12.75" customHeight="1" s="667">
      <c r="B1097" s="509" t="n"/>
      <c r="C1097" s="510" t="n"/>
      <c r="D1097" s="511" t="n"/>
      <c r="E1097" s="511" t="n"/>
      <c r="F1097" s="538" t="n"/>
      <c r="G1097" s="539" t="n"/>
      <c r="H1097" s="539" t="n"/>
      <c r="I1097" s="540" t="n"/>
      <c r="J1097" s="539" t="n"/>
      <c r="K1097" s="539" t="n"/>
      <c r="L1097" s="539" t="n"/>
      <c r="M1097" s="539" t="n"/>
      <c r="N1097" s="539" t="n"/>
      <c r="O1097" s="539" t="n"/>
      <c r="P1097" s="539" t="n"/>
      <c r="Q1097" s="539" t="n"/>
      <c r="R1097" s="539" t="n"/>
      <c r="S1097" s="539" t="n"/>
      <c r="T1097" s="541" t="n"/>
      <c r="U1097" s="1770" t="n"/>
      <c r="V1097" s="1771" t="n"/>
      <c r="W1097" s="1771" t="n"/>
      <c r="X1097" s="1771" t="n"/>
      <c r="Y1097" s="1771" t="n"/>
      <c r="Z1097" s="1771" t="n"/>
      <c r="AA1097" s="1771" t="n"/>
      <c r="AB1097" s="1771" t="n"/>
      <c r="AC1097" s="1771" t="n"/>
      <c r="AD1097" s="1771" t="n"/>
      <c r="AE1097" s="1771" t="n"/>
      <c r="AF1097" s="1771" t="n"/>
      <c r="AG1097" s="1771" t="n"/>
      <c r="AH1097" s="1771" t="n"/>
      <c r="AI1097" s="1771" t="n"/>
      <c r="AJ1097" s="1771" t="n"/>
      <c r="AK1097" s="1771" t="n"/>
      <c r="AL1097" s="1771" t="n"/>
      <c r="AM1097" s="1771" t="n"/>
      <c r="AN1097" s="1771" t="n"/>
      <c r="AO1097" s="1772" t="n"/>
      <c r="AP1097" s="1773" t="n"/>
      <c r="AQ1097" s="1771" t="n"/>
      <c r="AR1097" s="1771" t="n"/>
      <c r="AS1097" s="1774" t="n"/>
      <c r="AT1097" s="547" t="n"/>
    </row>
    <row r="1098" ht="12.75" customHeight="1" s="667">
      <c r="B1098" s="518" t="n"/>
      <c r="C1098" s="701" t="n"/>
      <c r="D1098" s="519" t="n"/>
      <c r="E1098" s="519" t="n"/>
      <c r="F1098" s="548" t="n"/>
      <c r="G1098" s="549" t="n"/>
      <c r="H1098" s="549" t="n"/>
      <c r="I1098" s="550" t="n"/>
      <c r="J1098" s="549" t="n"/>
      <c r="K1098" s="549" t="n"/>
      <c r="L1098" s="549" t="n"/>
      <c r="M1098" s="549" t="n"/>
      <c r="N1098" s="549" t="n"/>
      <c r="O1098" s="549" t="n"/>
      <c r="P1098" s="549" t="n"/>
      <c r="Q1098" s="549" t="n"/>
      <c r="R1098" s="549" t="n"/>
      <c r="S1098" s="549" t="n"/>
      <c r="T1098" s="551" t="n"/>
      <c r="U1098" s="1775" t="n"/>
      <c r="V1098" s="1776" t="n"/>
      <c r="W1098" s="1776" t="n"/>
      <c r="X1098" s="1776" t="n"/>
      <c r="Y1098" s="1776" t="n"/>
      <c r="Z1098" s="1776" t="n"/>
      <c r="AA1098" s="1776" t="n"/>
      <c r="AB1098" s="1776" t="n"/>
      <c r="AC1098" s="1776" t="n"/>
      <c r="AD1098" s="1776" t="n"/>
      <c r="AE1098" s="1776" t="n"/>
      <c r="AF1098" s="1776" t="n"/>
      <c r="AG1098" s="1776" t="n"/>
      <c r="AH1098" s="1776" t="n"/>
      <c r="AI1098" s="1776" t="n"/>
      <c r="AJ1098" s="1776" t="n"/>
      <c r="AK1098" s="1776" t="n"/>
      <c r="AL1098" s="1776" t="n"/>
      <c r="AM1098" s="1776" t="n"/>
      <c r="AN1098" s="1776" t="n"/>
      <c r="AO1098" s="1777" t="n"/>
      <c r="AP1098" s="1778" t="n"/>
      <c r="AQ1098" s="1776" t="n"/>
      <c r="AR1098" s="1776" t="n"/>
      <c r="AS1098" s="1779" t="n"/>
      <c r="AT1098" s="557" t="n"/>
    </row>
    <row r="1099" ht="12.75" customHeight="1" s="667">
      <c r="B1099" s="509" t="n"/>
      <c r="C1099" s="510" t="n"/>
      <c r="D1099" s="511" t="n"/>
      <c r="E1099" s="511" t="n"/>
      <c r="F1099" s="538" t="n"/>
      <c r="G1099" s="539" t="n"/>
      <c r="H1099" s="539" t="n"/>
      <c r="I1099" s="540" t="n"/>
      <c r="J1099" s="539" t="n"/>
      <c r="K1099" s="539" t="n"/>
      <c r="L1099" s="539" t="n"/>
      <c r="M1099" s="539" t="n"/>
      <c r="N1099" s="539" t="n"/>
      <c r="O1099" s="539" t="n"/>
      <c r="P1099" s="539" t="n"/>
      <c r="Q1099" s="539" t="n"/>
      <c r="R1099" s="539" t="n"/>
      <c r="S1099" s="539" t="n"/>
      <c r="T1099" s="541" t="n"/>
      <c r="U1099" s="1770" t="n"/>
      <c r="V1099" s="1771" t="n"/>
      <c r="W1099" s="1771" t="n"/>
      <c r="X1099" s="1771" t="n"/>
      <c r="Y1099" s="1771" t="n"/>
      <c r="Z1099" s="1771" t="n"/>
      <c r="AA1099" s="1771" t="n"/>
      <c r="AB1099" s="1771" t="n"/>
      <c r="AC1099" s="1771" t="n"/>
      <c r="AD1099" s="1771" t="n"/>
      <c r="AE1099" s="1771" t="n"/>
      <c r="AF1099" s="1771" t="n"/>
      <c r="AG1099" s="1771" t="n"/>
      <c r="AH1099" s="1771" t="n"/>
      <c r="AI1099" s="1771" t="n"/>
      <c r="AJ1099" s="1771" t="n"/>
      <c r="AK1099" s="1771" t="n"/>
      <c r="AL1099" s="1771" t="n"/>
      <c r="AM1099" s="1771" t="n"/>
      <c r="AN1099" s="1771" t="n"/>
      <c r="AO1099" s="1772" t="n"/>
      <c r="AP1099" s="1773" t="n"/>
      <c r="AQ1099" s="1771" t="n"/>
      <c r="AR1099" s="1771" t="n"/>
      <c r="AS1099" s="1774" t="n"/>
      <c r="AT1099" s="547" t="n"/>
    </row>
    <row r="1100" ht="12.75" customHeight="1" s="667">
      <c r="B1100" s="509" t="n"/>
      <c r="C1100" s="510" t="n"/>
      <c r="D1100" s="511" t="n"/>
      <c r="E1100" s="511" t="n"/>
      <c r="F1100" s="538" t="n"/>
      <c r="G1100" s="539" t="n"/>
      <c r="H1100" s="539" t="n"/>
      <c r="I1100" s="540" t="n"/>
      <c r="J1100" s="539" t="n"/>
      <c r="K1100" s="539" t="n"/>
      <c r="L1100" s="539" t="n"/>
      <c r="M1100" s="539" t="n"/>
      <c r="N1100" s="539" t="n"/>
      <c r="O1100" s="539" t="n"/>
      <c r="P1100" s="539" t="n"/>
      <c r="Q1100" s="539" t="n"/>
      <c r="R1100" s="539" t="n"/>
      <c r="S1100" s="539" t="n"/>
      <c r="T1100" s="541" t="n"/>
      <c r="U1100" s="1770" t="n"/>
      <c r="V1100" s="1771" t="n"/>
      <c r="W1100" s="1771" t="n"/>
      <c r="X1100" s="1771" t="n"/>
      <c r="Y1100" s="1771" t="n"/>
      <c r="Z1100" s="1771" t="n"/>
      <c r="AA1100" s="1771" t="n"/>
      <c r="AB1100" s="1771" t="n"/>
      <c r="AC1100" s="1771" t="n"/>
      <c r="AD1100" s="1771" t="n"/>
      <c r="AE1100" s="1771" t="n"/>
      <c r="AF1100" s="1771" t="n"/>
      <c r="AG1100" s="1771" t="n"/>
      <c r="AH1100" s="1771" t="n"/>
      <c r="AI1100" s="1771" t="n"/>
      <c r="AJ1100" s="1771" t="n"/>
      <c r="AK1100" s="1771" t="n"/>
      <c r="AL1100" s="1771" t="n"/>
      <c r="AM1100" s="1771" t="n"/>
      <c r="AN1100" s="1771" t="n"/>
      <c r="AO1100" s="1772" t="n"/>
      <c r="AP1100" s="1773" t="n"/>
      <c r="AQ1100" s="1771" t="n"/>
      <c r="AR1100" s="1771" t="n"/>
      <c r="AS1100" s="1774" t="n"/>
      <c r="AT1100" s="547" t="n"/>
    </row>
    <row r="1101" ht="12.75" customHeight="1" s="667">
      <c r="B1101" s="509" t="n"/>
      <c r="C1101" s="510" t="n"/>
      <c r="D1101" s="511" t="n"/>
      <c r="E1101" s="511" t="n"/>
      <c r="F1101" s="538" t="n"/>
      <c r="G1101" s="539" t="n"/>
      <c r="H1101" s="539" t="n"/>
      <c r="I1101" s="540" t="n"/>
      <c r="J1101" s="539" t="n"/>
      <c r="K1101" s="539" t="n"/>
      <c r="L1101" s="539" t="n"/>
      <c r="M1101" s="539" t="n"/>
      <c r="N1101" s="539" t="n"/>
      <c r="O1101" s="539" t="n"/>
      <c r="P1101" s="539" t="n"/>
      <c r="Q1101" s="539" t="n"/>
      <c r="R1101" s="539" t="n"/>
      <c r="S1101" s="539" t="n"/>
      <c r="T1101" s="541" t="n"/>
      <c r="U1101" s="1770" t="n"/>
      <c r="V1101" s="1771" t="n"/>
      <c r="W1101" s="1771" t="n"/>
      <c r="X1101" s="1771" t="n"/>
      <c r="Y1101" s="1771" t="n"/>
      <c r="Z1101" s="1771" t="n"/>
      <c r="AA1101" s="1771" t="n"/>
      <c r="AB1101" s="1771" t="n"/>
      <c r="AC1101" s="1771" t="n"/>
      <c r="AD1101" s="1771" t="n"/>
      <c r="AE1101" s="1771" t="n"/>
      <c r="AF1101" s="1771" t="n"/>
      <c r="AG1101" s="1771" t="n"/>
      <c r="AH1101" s="1771" t="n"/>
      <c r="AI1101" s="1771" t="n"/>
      <c r="AJ1101" s="1771" t="n"/>
      <c r="AK1101" s="1771" t="n"/>
      <c r="AL1101" s="1771" t="n"/>
      <c r="AM1101" s="1771" t="n"/>
      <c r="AN1101" s="1771" t="n"/>
      <c r="AO1101" s="1772" t="n"/>
      <c r="AP1101" s="1773" t="n"/>
      <c r="AQ1101" s="1771" t="n"/>
      <c r="AR1101" s="1771" t="n"/>
      <c r="AS1101" s="1774" t="n"/>
      <c r="AT1101" s="547" t="n"/>
    </row>
    <row r="1102" ht="12.75" customHeight="1" s="667">
      <c r="B1102" s="518" t="n"/>
      <c r="C1102" s="701" t="n"/>
      <c r="D1102" s="519" t="n"/>
      <c r="E1102" s="519" t="n"/>
      <c r="F1102" s="548" t="n"/>
      <c r="G1102" s="549" t="n"/>
      <c r="H1102" s="549" t="n"/>
      <c r="I1102" s="550" t="n"/>
      <c r="J1102" s="549" t="n"/>
      <c r="K1102" s="549" t="n"/>
      <c r="L1102" s="549" t="n"/>
      <c r="M1102" s="549" t="n"/>
      <c r="N1102" s="549" t="n"/>
      <c r="O1102" s="549" t="n"/>
      <c r="P1102" s="549" t="n"/>
      <c r="Q1102" s="549" t="n"/>
      <c r="R1102" s="549" t="n"/>
      <c r="S1102" s="549" t="n"/>
      <c r="T1102" s="551" t="n"/>
      <c r="U1102" s="1775" t="n"/>
      <c r="V1102" s="1776" t="n"/>
      <c r="W1102" s="1776" t="n"/>
      <c r="X1102" s="1776" t="n"/>
      <c r="Y1102" s="1776" t="n"/>
      <c r="Z1102" s="1776" t="n"/>
      <c r="AA1102" s="1776" t="n"/>
      <c r="AB1102" s="1776" t="n"/>
      <c r="AC1102" s="1776" t="n"/>
      <c r="AD1102" s="1776" t="n"/>
      <c r="AE1102" s="1776" t="n"/>
      <c r="AF1102" s="1776" t="n"/>
      <c r="AG1102" s="1776" t="n"/>
      <c r="AH1102" s="1776" t="n"/>
      <c r="AI1102" s="1776" t="n"/>
      <c r="AJ1102" s="1776" t="n"/>
      <c r="AK1102" s="1776" t="n"/>
      <c r="AL1102" s="1776" t="n"/>
      <c r="AM1102" s="1776" t="n"/>
      <c r="AN1102" s="1776" t="n"/>
      <c r="AO1102" s="1777" t="n"/>
      <c r="AP1102" s="1778" t="n"/>
      <c r="AQ1102" s="1776" t="n"/>
      <c r="AR1102" s="1776" t="n"/>
      <c r="AS1102" s="1779" t="n"/>
      <c r="AT1102" s="557" t="n"/>
    </row>
    <row r="1103" ht="12.75" customHeight="1" s="667">
      <c r="B1103" s="509" t="n"/>
      <c r="C1103" s="510" t="n"/>
      <c r="D1103" s="511" t="n"/>
      <c r="E1103" s="511" t="n"/>
      <c r="F1103" s="538" t="n"/>
      <c r="G1103" s="539" t="n"/>
      <c r="H1103" s="539" t="n"/>
      <c r="I1103" s="540" t="n"/>
      <c r="J1103" s="539" t="n"/>
      <c r="K1103" s="539" t="n"/>
      <c r="L1103" s="539" t="n"/>
      <c r="M1103" s="539" t="n"/>
      <c r="N1103" s="539" t="n"/>
      <c r="O1103" s="539" t="n"/>
      <c r="P1103" s="539" t="n"/>
      <c r="Q1103" s="539" t="n"/>
      <c r="R1103" s="539" t="n"/>
      <c r="S1103" s="539" t="n"/>
      <c r="T1103" s="541" t="n"/>
      <c r="U1103" s="1770" t="n"/>
      <c r="V1103" s="1771" t="n"/>
      <c r="W1103" s="1771" t="n"/>
      <c r="X1103" s="1771" t="n"/>
      <c r="Y1103" s="1771" t="n"/>
      <c r="Z1103" s="1771" t="n"/>
      <c r="AA1103" s="1771" t="n"/>
      <c r="AB1103" s="1771" t="n"/>
      <c r="AC1103" s="1771" t="n"/>
      <c r="AD1103" s="1771" t="n"/>
      <c r="AE1103" s="1771" t="n"/>
      <c r="AF1103" s="1771" t="n"/>
      <c r="AG1103" s="1771" t="n"/>
      <c r="AH1103" s="1771" t="n"/>
      <c r="AI1103" s="1771" t="n"/>
      <c r="AJ1103" s="1771" t="n"/>
      <c r="AK1103" s="1771" t="n"/>
      <c r="AL1103" s="1771" t="n"/>
      <c r="AM1103" s="1771" t="n"/>
      <c r="AN1103" s="1771" t="n"/>
      <c r="AO1103" s="1772" t="n"/>
      <c r="AP1103" s="1773" t="n"/>
      <c r="AQ1103" s="1771" t="n"/>
      <c r="AR1103" s="1771" t="n"/>
      <c r="AS1103" s="1774" t="n"/>
      <c r="AT1103" s="547" t="n"/>
    </row>
    <row r="1104" ht="12.75" customHeight="1" s="667">
      <c r="B1104" s="518" t="n"/>
      <c r="C1104" s="701" t="n"/>
      <c r="D1104" s="519" t="n"/>
      <c r="E1104" s="519" t="n"/>
      <c r="F1104" s="548" t="n"/>
      <c r="G1104" s="549" t="n"/>
      <c r="H1104" s="549" t="n"/>
      <c r="I1104" s="550" t="n"/>
      <c r="J1104" s="549" t="n"/>
      <c r="K1104" s="549" t="n"/>
      <c r="L1104" s="549" t="n"/>
      <c r="M1104" s="549" t="n"/>
      <c r="N1104" s="549" t="n"/>
      <c r="O1104" s="549" t="n"/>
      <c r="P1104" s="549" t="n"/>
      <c r="Q1104" s="549" t="n"/>
      <c r="R1104" s="549" t="n"/>
      <c r="S1104" s="549" t="n"/>
      <c r="T1104" s="551" t="n"/>
      <c r="U1104" s="1775" t="n"/>
      <c r="V1104" s="1776" t="n"/>
      <c r="W1104" s="1776" t="n"/>
      <c r="X1104" s="1776" t="n"/>
      <c r="Y1104" s="1776" t="n"/>
      <c r="Z1104" s="1776" t="n"/>
      <c r="AA1104" s="1776" t="n"/>
      <c r="AB1104" s="1776" t="n"/>
      <c r="AC1104" s="1776" t="n"/>
      <c r="AD1104" s="1776" t="n"/>
      <c r="AE1104" s="1776" t="n"/>
      <c r="AF1104" s="1776" t="n"/>
      <c r="AG1104" s="1776" t="n"/>
      <c r="AH1104" s="1776" t="n"/>
      <c r="AI1104" s="1776" t="n"/>
      <c r="AJ1104" s="1776" t="n"/>
      <c r="AK1104" s="1776" t="n"/>
      <c r="AL1104" s="1776" t="n"/>
      <c r="AM1104" s="1776" t="n"/>
      <c r="AN1104" s="1776" t="n"/>
      <c r="AO1104" s="1777" t="n"/>
      <c r="AP1104" s="1778" t="n"/>
      <c r="AQ1104" s="1776" t="n"/>
      <c r="AR1104" s="1776" t="n"/>
      <c r="AS1104" s="1779" t="n"/>
      <c r="AT1104" s="557" t="n"/>
    </row>
    <row r="1105" ht="12.75" customHeight="1" s="667">
      <c r="B1105" s="509" t="n"/>
      <c r="C1105" s="510" t="n"/>
      <c r="D1105" s="511" t="n"/>
      <c r="E1105" s="511" t="n"/>
      <c r="F1105" s="538" t="n"/>
      <c r="G1105" s="539" t="n"/>
      <c r="H1105" s="539" t="n"/>
      <c r="I1105" s="540" t="n"/>
      <c r="J1105" s="539" t="n"/>
      <c r="K1105" s="539" t="n"/>
      <c r="L1105" s="539" t="n"/>
      <c r="M1105" s="539" t="n"/>
      <c r="N1105" s="539" t="n"/>
      <c r="O1105" s="539" t="n"/>
      <c r="P1105" s="539" t="n"/>
      <c r="Q1105" s="539" t="n"/>
      <c r="R1105" s="539" t="n"/>
      <c r="S1105" s="539" t="n"/>
      <c r="T1105" s="541" t="n"/>
      <c r="U1105" s="1770" t="n"/>
      <c r="V1105" s="1771" t="n"/>
      <c r="W1105" s="1771" t="n"/>
      <c r="X1105" s="1771" t="n"/>
      <c r="Y1105" s="1771" t="n"/>
      <c r="Z1105" s="1771" t="n"/>
      <c r="AA1105" s="1771" t="n"/>
      <c r="AB1105" s="1771" t="n"/>
      <c r="AC1105" s="1771" t="n"/>
      <c r="AD1105" s="1771" t="n"/>
      <c r="AE1105" s="1771" t="n"/>
      <c r="AF1105" s="1771" t="n"/>
      <c r="AG1105" s="1771" t="n"/>
      <c r="AH1105" s="1771" t="n"/>
      <c r="AI1105" s="1771" t="n"/>
      <c r="AJ1105" s="1771" t="n"/>
      <c r="AK1105" s="1771" t="n"/>
      <c r="AL1105" s="1771" t="n"/>
      <c r="AM1105" s="1771" t="n"/>
      <c r="AN1105" s="1771" t="n"/>
      <c r="AO1105" s="1772" t="n"/>
      <c r="AP1105" s="1773" t="n"/>
      <c r="AQ1105" s="1771" t="n"/>
      <c r="AR1105" s="1771" t="n"/>
      <c r="AS1105" s="1774" t="n"/>
      <c r="AT1105" s="547" t="n"/>
    </row>
    <row r="1106" ht="12.75" customHeight="1" s="667">
      <c r="B1106" s="509" t="n"/>
      <c r="C1106" s="510" t="n"/>
      <c r="D1106" s="511" t="n"/>
      <c r="E1106" s="511" t="n"/>
      <c r="F1106" s="538" t="n"/>
      <c r="G1106" s="539" t="n"/>
      <c r="H1106" s="539" t="n"/>
      <c r="I1106" s="540" t="n"/>
      <c r="J1106" s="539" t="n"/>
      <c r="K1106" s="539" t="n"/>
      <c r="L1106" s="539" t="n"/>
      <c r="M1106" s="539" t="n"/>
      <c r="N1106" s="539" t="n"/>
      <c r="O1106" s="539" t="n"/>
      <c r="P1106" s="539" t="n"/>
      <c r="Q1106" s="539" t="n"/>
      <c r="R1106" s="539" t="n"/>
      <c r="S1106" s="539" t="n"/>
      <c r="T1106" s="541" t="n"/>
      <c r="U1106" s="1770" t="n"/>
      <c r="V1106" s="1771" t="n"/>
      <c r="W1106" s="1771" t="n"/>
      <c r="X1106" s="1771" t="n"/>
      <c r="Y1106" s="1771" t="n"/>
      <c r="Z1106" s="1771" t="n"/>
      <c r="AA1106" s="1771" t="n"/>
      <c r="AB1106" s="1771" t="n"/>
      <c r="AC1106" s="1771" t="n"/>
      <c r="AD1106" s="1771" t="n"/>
      <c r="AE1106" s="1771" t="n"/>
      <c r="AF1106" s="1771" t="n"/>
      <c r="AG1106" s="1771" t="n"/>
      <c r="AH1106" s="1771" t="n"/>
      <c r="AI1106" s="1771" t="n"/>
      <c r="AJ1106" s="1771" t="n"/>
      <c r="AK1106" s="1771" t="n"/>
      <c r="AL1106" s="1771" t="n"/>
      <c r="AM1106" s="1771" t="n"/>
      <c r="AN1106" s="1771" t="n"/>
      <c r="AO1106" s="1772" t="n"/>
      <c r="AP1106" s="1773" t="n"/>
      <c r="AQ1106" s="1771" t="n"/>
      <c r="AR1106" s="1771" t="n"/>
      <c r="AS1106" s="1774" t="n"/>
      <c r="AT1106" s="547" t="n"/>
    </row>
    <row r="1107" ht="12.75" customHeight="1" s="667">
      <c r="B1107" s="509" t="n"/>
      <c r="C1107" s="510" t="n"/>
      <c r="D1107" s="511" t="n"/>
      <c r="E1107" s="511" t="n"/>
      <c r="F1107" s="538" t="n"/>
      <c r="G1107" s="539" t="n"/>
      <c r="H1107" s="539" t="n"/>
      <c r="I1107" s="540" t="n"/>
      <c r="J1107" s="539" t="n"/>
      <c r="K1107" s="539" t="n"/>
      <c r="L1107" s="539" t="n"/>
      <c r="M1107" s="539" t="n"/>
      <c r="N1107" s="539" t="n"/>
      <c r="O1107" s="539" t="n"/>
      <c r="P1107" s="539" t="n"/>
      <c r="Q1107" s="539" t="n"/>
      <c r="R1107" s="539" t="n"/>
      <c r="S1107" s="539" t="n"/>
      <c r="T1107" s="541" t="n"/>
      <c r="U1107" s="1770" t="n"/>
      <c r="V1107" s="1771" t="n"/>
      <c r="W1107" s="1771" t="n"/>
      <c r="X1107" s="1771" t="n"/>
      <c r="Y1107" s="1771" t="n"/>
      <c r="Z1107" s="1771" t="n"/>
      <c r="AA1107" s="1771" t="n"/>
      <c r="AB1107" s="1771" t="n"/>
      <c r="AC1107" s="1771" t="n"/>
      <c r="AD1107" s="1771" t="n"/>
      <c r="AE1107" s="1771" t="n"/>
      <c r="AF1107" s="1771" t="n"/>
      <c r="AG1107" s="1771" t="n"/>
      <c r="AH1107" s="1771" t="n"/>
      <c r="AI1107" s="1771" t="n"/>
      <c r="AJ1107" s="1771" t="n"/>
      <c r="AK1107" s="1771" t="n"/>
      <c r="AL1107" s="1771" t="n"/>
      <c r="AM1107" s="1771" t="n"/>
      <c r="AN1107" s="1771" t="n"/>
      <c r="AO1107" s="1772" t="n"/>
      <c r="AP1107" s="1773" t="n"/>
      <c r="AQ1107" s="1771" t="n"/>
      <c r="AR1107" s="1771" t="n"/>
      <c r="AS1107" s="1774" t="n"/>
      <c r="AT1107" s="547" t="n"/>
    </row>
    <row r="1108" ht="12.75" customHeight="1" s="667">
      <c r="B1108" s="509" t="n"/>
      <c r="C1108" s="510" t="n"/>
      <c r="D1108" s="511" t="n"/>
      <c r="E1108" s="511" t="n"/>
      <c r="F1108" s="538" t="n"/>
      <c r="G1108" s="539" t="n"/>
      <c r="H1108" s="539" t="n"/>
      <c r="I1108" s="540" t="n"/>
      <c r="J1108" s="539" t="n"/>
      <c r="K1108" s="539" t="n"/>
      <c r="L1108" s="539" t="n"/>
      <c r="M1108" s="539" t="n"/>
      <c r="N1108" s="539" t="n"/>
      <c r="O1108" s="539" t="n"/>
      <c r="P1108" s="539" t="n"/>
      <c r="Q1108" s="539" t="n"/>
      <c r="R1108" s="539" t="n"/>
      <c r="S1108" s="539" t="n"/>
      <c r="T1108" s="541" t="n"/>
      <c r="U1108" s="1770" t="n"/>
      <c r="V1108" s="1771" t="n"/>
      <c r="W1108" s="1771" t="n"/>
      <c r="X1108" s="1771" t="n"/>
      <c r="Y1108" s="1771" t="n"/>
      <c r="Z1108" s="1771" t="n"/>
      <c r="AA1108" s="1771" t="n"/>
      <c r="AB1108" s="1771" t="n"/>
      <c r="AC1108" s="1771" t="n"/>
      <c r="AD1108" s="1771" t="n"/>
      <c r="AE1108" s="1771" t="n"/>
      <c r="AF1108" s="1771" t="n"/>
      <c r="AG1108" s="1771" t="n"/>
      <c r="AH1108" s="1771" t="n"/>
      <c r="AI1108" s="1771" t="n"/>
      <c r="AJ1108" s="1771" t="n"/>
      <c r="AK1108" s="1771" t="n"/>
      <c r="AL1108" s="1771" t="n"/>
      <c r="AM1108" s="1771" t="n"/>
      <c r="AN1108" s="1771" t="n"/>
      <c r="AO1108" s="1772" t="n"/>
      <c r="AP1108" s="1773" t="n"/>
      <c r="AQ1108" s="1771" t="n"/>
      <c r="AR1108" s="1771" t="n"/>
      <c r="AS1108" s="1774" t="n"/>
      <c r="AT1108" s="547" t="n"/>
    </row>
    <row r="1109" ht="12.75" customHeight="1" s="667">
      <c r="B1109" s="518" t="n"/>
      <c r="C1109" s="701" t="n"/>
      <c r="D1109" s="519" t="n"/>
      <c r="E1109" s="519" t="n"/>
      <c r="F1109" s="548" t="n"/>
      <c r="G1109" s="549" t="n"/>
      <c r="H1109" s="549" t="n"/>
      <c r="I1109" s="550" t="n"/>
      <c r="J1109" s="549" t="n"/>
      <c r="K1109" s="549" t="n"/>
      <c r="L1109" s="549" t="n"/>
      <c r="M1109" s="549" t="n"/>
      <c r="N1109" s="549" t="n"/>
      <c r="O1109" s="549" t="n"/>
      <c r="P1109" s="549" t="n"/>
      <c r="Q1109" s="549" t="n"/>
      <c r="R1109" s="549" t="n"/>
      <c r="S1109" s="549" t="n"/>
      <c r="T1109" s="551" t="n"/>
      <c r="U1109" s="1775" t="n"/>
      <c r="V1109" s="1776" t="n"/>
      <c r="W1109" s="1776" t="n"/>
      <c r="X1109" s="1776" t="n"/>
      <c r="Y1109" s="1776" t="n"/>
      <c r="Z1109" s="1776" t="n"/>
      <c r="AA1109" s="1776" t="n"/>
      <c r="AB1109" s="1776" t="n"/>
      <c r="AC1109" s="1776" t="n"/>
      <c r="AD1109" s="1776" t="n"/>
      <c r="AE1109" s="1776" t="n"/>
      <c r="AF1109" s="1776" t="n"/>
      <c r="AG1109" s="1776" t="n"/>
      <c r="AH1109" s="1776" t="n"/>
      <c r="AI1109" s="1776" t="n"/>
      <c r="AJ1109" s="1776" t="n"/>
      <c r="AK1109" s="1776" t="n"/>
      <c r="AL1109" s="1776" t="n"/>
      <c r="AM1109" s="1776" t="n"/>
      <c r="AN1109" s="1776" t="n"/>
      <c r="AO1109" s="1777" t="n"/>
      <c r="AP1109" s="1778" t="n"/>
      <c r="AQ1109" s="1776" t="n"/>
      <c r="AR1109" s="1776" t="n"/>
      <c r="AS1109" s="1779" t="n"/>
      <c r="AT1109" s="557" t="n"/>
    </row>
    <row r="1110" ht="12.75" customHeight="1" s="667">
      <c r="B1110" s="509" t="n"/>
      <c r="C1110" s="510" t="n"/>
      <c r="D1110" s="511" t="n"/>
      <c r="E1110" s="511" t="n"/>
      <c r="F1110" s="538" t="n"/>
      <c r="G1110" s="539" t="n"/>
      <c r="H1110" s="539" t="n"/>
      <c r="I1110" s="540" t="n"/>
      <c r="J1110" s="539" t="n"/>
      <c r="K1110" s="539" t="n"/>
      <c r="L1110" s="539" t="n"/>
      <c r="M1110" s="539" t="n"/>
      <c r="N1110" s="539" t="n"/>
      <c r="O1110" s="539" t="n"/>
      <c r="P1110" s="539" t="n"/>
      <c r="Q1110" s="539" t="n"/>
      <c r="R1110" s="539" t="n"/>
      <c r="S1110" s="539" t="n"/>
      <c r="T1110" s="541" t="n"/>
      <c r="U1110" s="1770" t="n"/>
      <c r="V1110" s="1771" t="n"/>
      <c r="W1110" s="1771" t="n"/>
      <c r="X1110" s="1771" t="n"/>
      <c r="Y1110" s="1771" t="n"/>
      <c r="Z1110" s="1771" t="n"/>
      <c r="AA1110" s="1771" t="n"/>
      <c r="AB1110" s="1771" t="n"/>
      <c r="AC1110" s="1771" t="n"/>
      <c r="AD1110" s="1771" t="n"/>
      <c r="AE1110" s="1771" t="n"/>
      <c r="AF1110" s="1771" t="n"/>
      <c r="AG1110" s="1771" t="n"/>
      <c r="AH1110" s="1771" t="n"/>
      <c r="AI1110" s="1771" t="n"/>
      <c r="AJ1110" s="1771" t="n"/>
      <c r="AK1110" s="1771" t="n"/>
      <c r="AL1110" s="1771" t="n"/>
      <c r="AM1110" s="1771" t="n"/>
      <c r="AN1110" s="1771" t="n"/>
      <c r="AO1110" s="1772" t="n"/>
      <c r="AP1110" s="1773" t="n"/>
      <c r="AQ1110" s="1771" t="n"/>
      <c r="AR1110" s="1771" t="n"/>
      <c r="AS1110" s="1774" t="n"/>
      <c r="AT1110" s="547" t="n"/>
    </row>
    <row r="1111" ht="12.75" customHeight="1" s="667">
      <c r="B1111" s="509" t="n"/>
      <c r="C1111" s="510" t="n"/>
      <c r="D1111" s="511" t="n"/>
      <c r="E1111" s="511" t="n"/>
      <c r="F1111" s="538" t="n"/>
      <c r="G1111" s="539" t="n"/>
      <c r="H1111" s="539" t="n"/>
      <c r="I1111" s="540" t="n"/>
      <c r="J1111" s="539" t="n"/>
      <c r="K1111" s="539" t="n"/>
      <c r="L1111" s="539" t="n"/>
      <c r="M1111" s="539" t="n"/>
      <c r="N1111" s="539" t="n"/>
      <c r="O1111" s="539" t="n"/>
      <c r="P1111" s="539" t="n"/>
      <c r="Q1111" s="539" t="n"/>
      <c r="R1111" s="539" t="n"/>
      <c r="S1111" s="539" t="n"/>
      <c r="T1111" s="541" t="n"/>
      <c r="U1111" s="1770" t="n"/>
      <c r="V1111" s="1771" t="n"/>
      <c r="W1111" s="1771" t="n"/>
      <c r="X1111" s="1771" t="n"/>
      <c r="Y1111" s="1771" t="n"/>
      <c r="Z1111" s="1771" t="n"/>
      <c r="AA1111" s="1771" t="n"/>
      <c r="AB1111" s="1771" t="n"/>
      <c r="AC1111" s="1771" t="n"/>
      <c r="AD1111" s="1771" t="n"/>
      <c r="AE1111" s="1771" t="n"/>
      <c r="AF1111" s="1771" t="n"/>
      <c r="AG1111" s="1771" t="n"/>
      <c r="AH1111" s="1771" t="n"/>
      <c r="AI1111" s="1771" t="n"/>
      <c r="AJ1111" s="1771" t="n"/>
      <c r="AK1111" s="1771" t="n"/>
      <c r="AL1111" s="1771" t="n"/>
      <c r="AM1111" s="1771" t="n"/>
      <c r="AN1111" s="1771" t="n"/>
      <c r="AO1111" s="1772" t="n"/>
      <c r="AP1111" s="1773" t="n"/>
      <c r="AQ1111" s="1771" t="n"/>
      <c r="AR1111" s="1771" t="n"/>
      <c r="AS1111" s="1774" t="n"/>
      <c r="AT1111" s="547" t="n"/>
    </row>
    <row r="1112" ht="12.75" customHeight="1" s="667">
      <c r="B1112" s="509" t="n"/>
      <c r="C1112" s="510" t="n"/>
      <c r="D1112" s="511" t="n"/>
      <c r="E1112" s="511" t="n"/>
      <c r="F1112" s="538" t="n"/>
      <c r="G1112" s="539" t="n"/>
      <c r="H1112" s="539" t="n"/>
      <c r="I1112" s="540" t="n"/>
      <c r="J1112" s="539" t="n"/>
      <c r="K1112" s="539" t="n"/>
      <c r="L1112" s="539" t="n"/>
      <c r="M1112" s="539" t="n"/>
      <c r="N1112" s="539" t="n"/>
      <c r="O1112" s="539" t="n"/>
      <c r="P1112" s="539" t="n"/>
      <c r="Q1112" s="539" t="n"/>
      <c r="R1112" s="539" t="n"/>
      <c r="S1112" s="539" t="n"/>
      <c r="T1112" s="541" t="n"/>
      <c r="U1112" s="1770" t="n"/>
      <c r="V1112" s="1771" t="n"/>
      <c r="W1112" s="1771" t="n"/>
      <c r="X1112" s="1771" t="n"/>
      <c r="Y1112" s="1771" t="n"/>
      <c r="Z1112" s="1771" t="n"/>
      <c r="AA1112" s="1771" t="n"/>
      <c r="AB1112" s="1771" t="n"/>
      <c r="AC1112" s="1771" t="n"/>
      <c r="AD1112" s="1771" t="n"/>
      <c r="AE1112" s="1771" t="n"/>
      <c r="AF1112" s="1771" t="n"/>
      <c r="AG1112" s="1771" t="n"/>
      <c r="AH1112" s="1771" t="n"/>
      <c r="AI1112" s="1771" t="n"/>
      <c r="AJ1112" s="1771" t="n"/>
      <c r="AK1112" s="1771" t="n"/>
      <c r="AL1112" s="1771" t="n"/>
      <c r="AM1112" s="1771" t="n"/>
      <c r="AN1112" s="1771" t="n"/>
      <c r="AO1112" s="1772" t="n"/>
      <c r="AP1112" s="1773" t="n"/>
      <c r="AQ1112" s="1771" t="n"/>
      <c r="AR1112" s="1771" t="n"/>
      <c r="AS1112" s="1774" t="n"/>
      <c r="AT1112" s="547" t="n"/>
    </row>
    <row r="1113" ht="12.75" customHeight="1" s="667">
      <c r="B1113" s="518" t="n"/>
      <c r="C1113" s="701" t="n"/>
      <c r="D1113" s="519" t="n"/>
      <c r="E1113" s="519" t="n"/>
      <c r="F1113" s="548" t="n"/>
      <c r="G1113" s="549" t="n"/>
      <c r="H1113" s="549" t="n"/>
      <c r="I1113" s="550" t="n"/>
      <c r="J1113" s="549" t="n"/>
      <c r="K1113" s="549" t="n"/>
      <c r="L1113" s="549" t="n"/>
      <c r="M1113" s="549" t="n"/>
      <c r="N1113" s="549" t="n"/>
      <c r="O1113" s="549" t="n"/>
      <c r="P1113" s="549" t="n"/>
      <c r="Q1113" s="549" t="n"/>
      <c r="R1113" s="549" t="n"/>
      <c r="S1113" s="549" t="n"/>
      <c r="T1113" s="551" t="n"/>
      <c r="U1113" s="1775" t="n"/>
      <c r="V1113" s="1776" t="n"/>
      <c r="W1113" s="1776" t="n"/>
      <c r="X1113" s="1776" t="n"/>
      <c r="Y1113" s="1776" t="n"/>
      <c r="Z1113" s="1776" t="n"/>
      <c r="AA1113" s="1776" t="n"/>
      <c r="AB1113" s="1776" t="n"/>
      <c r="AC1113" s="1776" t="n"/>
      <c r="AD1113" s="1776" t="n"/>
      <c r="AE1113" s="1776" t="n"/>
      <c r="AF1113" s="1776" t="n"/>
      <c r="AG1113" s="1776" t="n"/>
      <c r="AH1113" s="1776" t="n"/>
      <c r="AI1113" s="1776" t="n"/>
      <c r="AJ1113" s="1776" t="n"/>
      <c r="AK1113" s="1776" t="n"/>
      <c r="AL1113" s="1776" t="n"/>
      <c r="AM1113" s="1776" t="n"/>
      <c r="AN1113" s="1776" t="n"/>
      <c r="AO1113" s="1777" t="n"/>
      <c r="AP1113" s="1778" t="n"/>
      <c r="AQ1113" s="1776" t="n"/>
      <c r="AR1113" s="1776" t="n"/>
      <c r="AS1113" s="1779" t="n"/>
      <c r="AT1113" s="557" t="n"/>
    </row>
    <row r="1114" ht="12.75" customHeight="1" s="667">
      <c r="B1114" s="509" t="n"/>
      <c r="C1114" s="510" t="n"/>
      <c r="D1114" s="511" t="n"/>
      <c r="E1114" s="511" t="n"/>
      <c r="F1114" s="538" t="n"/>
      <c r="G1114" s="539" t="n"/>
      <c r="H1114" s="539" t="n"/>
      <c r="I1114" s="540" t="n"/>
      <c r="J1114" s="539" t="n"/>
      <c r="K1114" s="539" t="n"/>
      <c r="L1114" s="539" t="n"/>
      <c r="M1114" s="539" t="n"/>
      <c r="N1114" s="539" t="n"/>
      <c r="O1114" s="539" t="n"/>
      <c r="P1114" s="539" t="n"/>
      <c r="Q1114" s="539" t="n"/>
      <c r="R1114" s="539" t="n"/>
      <c r="S1114" s="539" t="n"/>
      <c r="T1114" s="541" t="n"/>
      <c r="U1114" s="1770" t="n"/>
      <c r="V1114" s="1771" t="n"/>
      <c r="W1114" s="1771" t="n"/>
      <c r="X1114" s="1771" t="n"/>
      <c r="Y1114" s="1771" t="n"/>
      <c r="Z1114" s="1771" t="n"/>
      <c r="AA1114" s="1771" t="n"/>
      <c r="AB1114" s="1771" t="n"/>
      <c r="AC1114" s="1771" t="n"/>
      <c r="AD1114" s="1771" t="n"/>
      <c r="AE1114" s="1771" t="n"/>
      <c r="AF1114" s="1771" t="n"/>
      <c r="AG1114" s="1771" t="n"/>
      <c r="AH1114" s="1771" t="n"/>
      <c r="AI1114" s="1771" t="n"/>
      <c r="AJ1114" s="1771" t="n"/>
      <c r="AK1114" s="1771" t="n"/>
      <c r="AL1114" s="1771" t="n"/>
      <c r="AM1114" s="1771" t="n"/>
      <c r="AN1114" s="1771" t="n"/>
      <c r="AO1114" s="1772" t="n"/>
      <c r="AP1114" s="1773" t="n"/>
      <c r="AQ1114" s="1771" t="n"/>
      <c r="AR1114" s="1771" t="n"/>
      <c r="AS1114" s="1774" t="n"/>
      <c r="AT1114" s="547" t="n"/>
    </row>
    <row r="1115" ht="12.75" customHeight="1" s="667">
      <c r="B1115" s="518" t="n"/>
      <c r="C1115" s="701" t="n"/>
      <c r="D1115" s="519" t="n"/>
      <c r="E1115" s="519" t="n"/>
      <c r="F1115" s="548" t="n"/>
      <c r="G1115" s="549" t="n"/>
      <c r="H1115" s="549" t="n"/>
      <c r="I1115" s="550" t="n"/>
      <c r="J1115" s="549" t="n"/>
      <c r="K1115" s="549" t="n"/>
      <c r="L1115" s="549" t="n"/>
      <c r="M1115" s="549" t="n"/>
      <c r="N1115" s="549" t="n"/>
      <c r="O1115" s="549" t="n"/>
      <c r="P1115" s="549" t="n"/>
      <c r="Q1115" s="549" t="n"/>
      <c r="R1115" s="549" t="n"/>
      <c r="S1115" s="549" t="n"/>
      <c r="T1115" s="551" t="n"/>
      <c r="U1115" s="1775" t="n"/>
      <c r="V1115" s="1776" t="n"/>
      <c r="W1115" s="1776" t="n"/>
      <c r="X1115" s="1776" t="n"/>
      <c r="Y1115" s="1776" t="n"/>
      <c r="Z1115" s="1776" t="n"/>
      <c r="AA1115" s="1776" t="n"/>
      <c r="AB1115" s="1776" t="n"/>
      <c r="AC1115" s="1776" t="n"/>
      <c r="AD1115" s="1776" t="n"/>
      <c r="AE1115" s="1776" t="n"/>
      <c r="AF1115" s="1776" t="n"/>
      <c r="AG1115" s="1776" t="n"/>
      <c r="AH1115" s="1776" t="n"/>
      <c r="AI1115" s="1776" t="n"/>
      <c r="AJ1115" s="1776" t="n"/>
      <c r="AK1115" s="1776" t="n"/>
      <c r="AL1115" s="1776" t="n"/>
      <c r="AM1115" s="1776" t="n"/>
      <c r="AN1115" s="1776" t="n"/>
      <c r="AO1115" s="1777" t="n"/>
      <c r="AP1115" s="1778" t="n"/>
      <c r="AQ1115" s="1776" t="n"/>
      <c r="AR1115" s="1776" t="n"/>
      <c r="AS1115" s="1779" t="n"/>
      <c r="AT1115" s="557" t="n"/>
    </row>
    <row r="1116" ht="12.75" customHeight="1" s="667">
      <c r="B1116" s="509" t="n"/>
      <c r="C1116" s="510" t="n"/>
      <c r="D1116" s="511" t="n"/>
      <c r="E1116" s="511" t="n"/>
      <c r="F1116" s="538" t="n"/>
      <c r="G1116" s="539" t="n"/>
      <c r="H1116" s="539" t="n"/>
      <c r="I1116" s="540" t="n"/>
      <c r="J1116" s="539" t="n"/>
      <c r="K1116" s="539" t="n"/>
      <c r="L1116" s="539" t="n"/>
      <c r="M1116" s="539" t="n"/>
      <c r="N1116" s="539" t="n"/>
      <c r="O1116" s="539" t="n"/>
      <c r="P1116" s="539" t="n"/>
      <c r="Q1116" s="539" t="n"/>
      <c r="R1116" s="539" t="n"/>
      <c r="S1116" s="539" t="n"/>
      <c r="T1116" s="541" t="n"/>
      <c r="U1116" s="1770" t="n"/>
      <c r="V1116" s="1771" t="n"/>
      <c r="W1116" s="1771" t="n"/>
      <c r="X1116" s="1771" t="n"/>
      <c r="Y1116" s="1771" t="n"/>
      <c r="Z1116" s="1771" t="n"/>
      <c r="AA1116" s="1771" t="n"/>
      <c r="AB1116" s="1771" t="n"/>
      <c r="AC1116" s="1771" t="n"/>
      <c r="AD1116" s="1771" t="n"/>
      <c r="AE1116" s="1771" t="n"/>
      <c r="AF1116" s="1771" t="n"/>
      <c r="AG1116" s="1771" t="n"/>
      <c r="AH1116" s="1771" t="n"/>
      <c r="AI1116" s="1771" t="n"/>
      <c r="AJ1116" s="1771" t="n"/>
      <c r="AK1116" s="1771" t="n"/>
      <c r="AL1116" s="1771" t="n"/>
      <c r="AM1116" s="1771" t="n"/>
      <c r="AN1116" s="1771" t="n"/>
      <c r="AO1116" s="1772" t="n"/>
      <c r="AP1116" s="1773" t="n"/>
      <c r="AQ1116" s="1771" t="n"/>
      <c r="AR1116" s="1771" t="n"/>
      <c r="AS1116" s="1774" t="n"/>
      <c r="AT1116" s="547" t="n"/>
    </row>
    <row r="1117" ht="12.75" customHeight="1" s="667">
      <c r="B1117" s="509" t="n"/>
      <c r="C1117" s="510" t="n"/>
      <c r="D1117" s="511" t="n"/>
      <c r="E1117" s="511" t="n"/>
      <c r="F1117" s="538" t="n"/>
      <c r="G1117" s="539" t="n"/>
      <c r="H1117" s="539" t="n"/>
      <c r="I1117" s="540" t="n"/>
      <c r="J1117" s="539" t="n"/>
      <c r="K1117" s="539" t="n"/>
      <c r="L1117" s="539" t="n"/>
      <c r="M1117" s="539" t="n"/>
      <c r="N1117" s="539" t="n"/>
      <c r="O1117" s="539" t="n"/>
      <c r="P1117" s="539" t="n"/>
      <c r="Q1117" s="539" t="n"/>
      <c r="R1117" s="539" t="n"/>
      <c r="S1117" s="539" t="n"/>
      <c r="T1117" s="541" t="n"/>
      <c r="U1117" s="1770" t="n"/>
      <c r="V1117" s="1771" t="n"/>
      <c r="W1117" s="1771" t="n"/>
      <c r="X1117" s="1771" t="n"/>
      <c r="Y1117" s="1771" t="n"/>
      <c r="Z1117" s="1771" t="n"/>
      <c r="AA1117" s="1771" t="n"/>
      <c r="AB1117" s="1771" t="n"/>
      <c r="AC1117" s="1771" t="n"/>
      <c r="AD1117" s="1771" t="n"/>
      <c r="AE1117" s="1771" t="n"/>
      <c r="AF1117" s="1771" t="n"/>
      <c r="AG1117" s="1771" t="n"/>
      <c r="AH1117" s="1771" t="n"/>
      <c r="AI1117" s="1771" t="n"/>
      <c r="AJ1117" s="1771" t="n"/>
      <c r="AK1117" s="1771" t="n"/>
      <c r="AL1117" s="1771" t="n"/>
      <c r="AM1117" s="1771" t="n"/>
      <c r="AN1117" s="1771" t="n"/>
      <c r="AO1117" s="1772" t="n"/>
      <c r="AP1117" s="1773" t="n"/>
      <c r="AQ1117" s="1771" t="n"/>
      <c r="AR1117" s="1771" t="n"/>
      <c r="AS1117" s="1774" t="n"/>
      <c r="AT1117" s="547" t="n"/>
    </row>
    <row r="1118" ht="12.75" customHeight="1" s="667">
      <c r="B1118" s="509" t="n"/>
      <c r="C1118" s="510" t="n"/>
      <c r="D1118" s="511" t="n"/>
      <c r="E1118" s="511" t="n"/>
      <c r="F1118" s="538" t="n"/>
      <c r="G1118" s="539" t="n"/>
      <c r="H1118" s="539" t="n"/>
      <c r="I1118" s="540" t="n"/>
      <c r="J1118" s="539" t="n"/>
      <c r="K1118" s="539" t="n"/>
      <c r="L1118" s="539" t="n"/>
      <c r="M1118" s="539" t="n"/>
      <c r="N1118" s="539" t="n"/>
      <c r="O1118" s="539" t="n"/>
      <c r="P1118" s="539" t="n"/>
      <c r="Q1118" s="539" t="n"/>
      <c r="R1118" s="539" t="n"/>
      <c r="S1118" s="539" t="n"/>
      <c r="T1118" s="541" t="n"/>
      <c r="U1118" s="1770" t="n"/>
      <c r="V1118" s="1771" t="n"/>
      <c r="W1118" s="1771" t="n"/>
      <c r="X1118" s="1771" t="n"/>
      <c r="Y1118" s="1771" t="n"/>
      <c r="Z1118" s="1771" t="n"/>
      <c r="AA1118" s="1771" t="n"/>
      <c r="AB1118" s="1771" t="n"/>
      <c r="AC1118" s="1771" t="n"/>
      <c r="AD1118" s="1771" t="n"/>
      <c r="AE1118" s="1771" t="n"/>
      <c r="AF1118" s="1771" t="n"/>
      <c r="AG1118" s="1771" t="n"/>
      <c r="AH1118" s="1771" t="n"/>
      <c r="AI1118" s="1771" t="n"/>
      <c r="AJ1118" s="1771" t="n"/>
      <c r="AK1118" s="1771" t="n"/>
      <c r="AL1118" s="1771" t="n"/>
      <c r="AM1118" s="1771" t="n"/>
      <c r="AN1118" s="1771" t="n"/>
      <c r="AO1118" s="1772" t="n"/>
      <c r="AP1118" s="1773" t="n"/>
      <c r="AQ1118" s="1771" t="n"/>
      <c r="AR1118" s="1771" t="n"/>
      <c r="AS1118" s="1774" t="n"/>
      <c r="AT1118" s="547" t="n"/>
    </row>
    <row r="1119" ht="12.75" customHeight="1" s="667">
      <c r="B1119" s="509" t="n"/>
      <c r="C1119" s="510" t="n"/>
      <c r="D1119" s="511" t="n"/>
      <c r="E1119" s="511" t="n"/>
      <c r="F1119" s="538" t="n"/>
      <c r="G1119" s="539" t="n"/>
      <c r="H1119" s="539" t="n"/>
      <c r="I1119" s="540" t="n"/>
      <c r="J1119" s="539" t="n"/>
      <c r="K1119" s="539" t="n"/>
      <c r="L1119" s="539" t="n"/>
      <c r="M1119" s="539" t="n"/>
      <c r="N1119" s="539" t="n"/>
      <c r="O1119" s="539" t="n"/>
      <c r="P1119" s="539" t="n"/>
      <c r="Q1119" s="539" t="n"/>
      <c r="R1119" s="539" t="n"/>
      <c r="S1119" s="539" t="n"/>
      <c r="T1119" s="541" t="n"/>
      <c r="U1119" s="1770" t="n"/>
      <c r="V1119" s="1771" t="n"/>
      <c r="W1119" s="1771" t="n"/>
      <c r="X1119" s="1771" t="n"/>
      <c r="Y1119" s="1771" t="n"/>
      <c r="Z1119" s="1771" t="n"/>
      <c r="AA1119" s="1771" t="n"/>
      <c r="AB1119" s="1771" t="n"/>
      <c r="AC1119" s="1771" t="n"/>
      <c r="AD1119" s="1771" t="n"/>
      <c r="AE1119" s="1771" t="n"/>
      <c r="AF1119" s="1771" t="n"/>
      <c r="AG1119" s="1771" t="n"/>
      <c r="AH1119" s="1771" t="n"/>
      <c r="AI1119" s="1771" t="n"/>
      <c r="AJ1119" s="1771" t="n"/>
      <c r="AK1119" s="1771" t="n"/>
      <c r="AL1119" s="1771" t="n"/>
      <c r="AM1119" s="1771" t="n"/>
      <c r="AN1119" s="1771" t="n"/>
      <c r="AO1119" s="1772" t="n"/>
      <c r="AP1119" s="1773" t="n"/>
      <c r="AQ1119" s="1771" t="n"/>
      <c r="AR1119" s="1771" t="n"/>
      <c r="AS1119" s="1774" t="n"/>
      <c r="AT1119" s="547" t="n"/>
    </row>
    <row r="1120" ht="12.75" customHeight="1" s="667">
      <c r="B1120" s="518" t="n"/>
      <c r="C1120" s="701" t="n"/>
      <c r="D1120" s="519" t="n"/>
      <c r="E1120" s="519" t="n"/>
      <c r="F1120" s="548" t="n"/>
      <c r="G1120" s="549" t="n"/>
      <c r="H1120" s="549" t="n"/>
      <c r="I1120" s="550" t="n"/>
      <c r="J1120" s="549" t="n"/>
      <c r="K1120" s="549" t="n"/>
      <c r="L1120" s="549" t="n"/>
      <c r="M1120" s="549" t="n"/>
      <c r="N1120" s="549" t="n"/>
      <c r="O1120" s="549" t="n"/>
      <c r="P1120" s="549" t="n"/>
      <c r="Q1120" s="549" t="n"/>
      <c r="R1120" s="549" t="n"/>
      <c r="S1120" s="549" t="n"/>
      <c r="T1120" s="551" t="n"/>
      <c r="U1120" s="1775" t="n"/>
      <c r="V1120" s="1776" t="n"/>
      <c r="W1120" s="1776" t="n"/>
      <c r="X1120" s="1776" t="n"/>
      <c r="Y1120" s="1776" t="n"/>
      <c r="Z1120" s="1776" t="n"/>
      <c r="AA1120" s="1776" t="n"/>
      <c r="AB1120" s="1776" t="n"/>
      <c r="AC1120" s="1776" t="n"/>
      <c r="AD1120" s="1776" t="n"/>
      <c r="AE1120" s="1776" t="n"/>
      <c r="AF1120" s="1776" t="n"/>
      <c r="AG1120" s="1776" t="n"/>
      <c r="AH1120" s="1776" t="n"/>
      <c r="AI1120" s="1776" t="n"/>
      <c r="AJ1120" s="1776" t="n"/>
      <c r="AK1120" s="1776" t="n"/>
      <c r="AL1120" s="1776" t="n"/>
      <c r="AM1120" s="1776" t="n"/>
      <c r="AN1120" s="1776" t="n"/>
      <c r="AO1120" s="1777" t="n"/>
      <c r="AP1120" s="1778" t="n"/>
      <c r="AQ1120" s="1776" t="n"/>
      <c r="AR1120" s="1776" t="n"/>
      <c r="AS1120" s="1779" t="n"/>
      <c r="AT1120" s="557" t="n"/>
    </row>
    <row r="1121" ht="12.75" customHeight="1" s="667">
      <c r="B1121" s="509" t="n"/>
      <c r="C1121" s="510" t="n"/>
      <c r="D1121" s="511" t="n"/>
      <c r="E1121" s="511" t="n"/>
      <c r="F1121" s="538" t="n"/>
      <c r="G1121" s="539" t="n"/>
      <c r="H1121" s="539" t="n"/>
      <c r="I1121" s="540" t="n"/>
      <c r="J1121" s="539" t="n"/>
      <c r="K1121" s="539" t="n"/>
      <c r="L1121" s="539" t="n"/>
      <c r="M1121" s="539" t="n"/>
      <c r="N1121" s="539" t="n"/>
      <c r="O1121" s="539" t="n"/>
      <c r="P1121" s="539" t="n"/>
      <c r="Q1121" s="539" t="n"/>
      <c r="R1121" s="539" t="n"/>
      <c r="S1121" s="539" t="n"/>
      <c r="T1121" s="541" t="n"/>
      <c r="U1121" s="1770" t="n"/>
      <c r="V1121" s="1771" t="n"/>
      <c r="W1121" s="1771" t="n"/>
      <c r="X1121" s="1771" t="n"/>
      <c r="Y1121" s="1771" t="n"/>
      <c r="Z1121" s="1771" t="n"/>
      <c r="AA1121" s="1771" t="n"/>
      <c r="AB1121" s="1771" t="n"/>
      <c r="AC1121" s="1771" t="n"/>
      <c r="AD1121" s="1771" t="n"/>
      <c r="AE1121" s="1771" t="n"/>
      <c r="AF1121" s="1771" t="n"/>
      <c r="AG1121" s="1771" t="n"/>
      <c r="AH1121" s="1771" t="n"/>
      <c r="AI1121" s="1771" t="n"/>
      <c r="AJ1121" s="1771" t="n"/>
      <c r="AK1121" s="1771" t="n"/>
      <c r="AL1121" s="1771" t="n"/>
      <c r="AM1121" s="1771" t="n"/>
      <c r="AN1121" s="1771" t="n"/>
      <c r="AO1121" s="1772" t="n"/>
      <c r="AP1121" s="1773" t="n"/>
      <c r="AQ1121" s="1771" t="n"/>
      <c r="AR1121" s="1771" t="n"/>
      <c r="AS1121" s="1774" t="n"/>
      <c r="AT1121" s="547" t="n"/>
    </row>
    <row r="1122" ht="12.75" customHeight="1" s="667">
      <c r="B1122" s="509" t="n"/>
      <c r="C1122" s="510" t="n"/>
      <c r="D1122" s="511" t="n"/>
      <c r="E1122" s="511" t="n"/>
      <c r="F1122" s="538" t="n"/>
      <c r="G1122" s="539" t="n"/>
      <c r="H1122" s="539" t="n"/>
      <c r="I1122" s="540" t="n"/>
      <c r="J1122" s="539" t="n"/>
      <c r="K1122" s="539" t="n"/>
      <c r="L1122" s="539" t="n"/>
      <c r="M1122" s="539" t="n"/>
      <c r="N1122" s="539" t="n"/>
      <c r="O1122" s="539" t="n"/>
      <c r="P1122" s="539" t="n"/>
      <c r="Q1122" s="539" t="n"/>
      <c r="R1122" s="539" t="n"/>
      <c r="S1122" s="539" t="n"/>
      <c r="T1122" s="541" t="n"/>
      <c r="U1122" s="1770" t="n"/>
      <c r="V1122" s="1771" t="n"/>
      <c r="W1122" s="1771" t="n"/>
      <c r="X1122" s="1771" t="n"/>
      <c r="Y1122" s="1771" t="n"/>
      <c r="Z1122" s="1771" t="n"/>
      <c r="AA1122" s="1771" t="n"/>
      <c r="AB1122" s="1771" t="n"/>
      <c r="AC1122" s="1771" t="n"/>
      <c r="AD1122" s="1771" t="n"/>
      <c r="AE1122" s="1771" t="n"/>
      <c r="AF1122" s="1771" t="n"/>
      <c r="AG1122" s="1771" t="n"/>
      <c r="AH1122" s="1771" t="n"/>
      <c r="AI1122" s="1771" t="n"/>
      <c r="AJ1122" s="1771" t="n"/>
      <c r="AK1122" s="1771" t="n"/>
      <c r="AL1122" s="1771" t="n"/>
      <c r="AM1122" s="1771" t="n"/>
      <c r="AN1122" s="1771" t="n"/>
      <c r="AO1122" s="1772" t="n"/>
      <c r="AP1122" s="1773" t="n"/>
      <c r="AQ1122" s="1771" t="n"/>
      <c r="AR1122" s="1771" t="n"/>
      <c r="AS1122" s="1774" t="n"/>
      <c r="AT1122" s="547" t="n"/>
    </row>
    <row r="1123" ht="12.75" customHeight="1" s="667">
      <c r="B1123" s="509" t="n"/>
      <c r="C1123" s="510" t="n"/>
      <c r="D1123" s="511" t="n"/>
      <c r="E1123" s="511" t="n"/>
      <c r="F1123" s="538" t="n"/>
      <c r="G1123" s="539" t="n"/>
      <c r="H1123" s="539" t="n"/>
      <c r="I1123" s="540" t="n"/>
      <c r="J1123" s="539" t="n"/>
      <c r="K1123" s="539" t="n"/>
      <c r="L1123" s="539" t="n"/>
      <c r="M1123" s="539" t="n"/>
      <c r="N1123" s="539" t="n"/>
      <c r="O1123" s="539" t="n"/>
      <c r="P1123" s="539" t="n"/>
      <c r="Q1123" s="539" t="n"/>
      <c r="R1123" s="539" t="n"/>
      <c r="S1123" s="539" t="n"/>
      <c r="T1123" s="541" t="n"/>
      <c r="U1123" s="1770" t="n"/>
      <c r="V1123" s="1771" t="n"/>
      <c r="W1123" s="1771" t="n"/>
      <c r="X1123" s="1771" t="n"/>
      <c r="Y1123" s="1771" t="n"/>
      <c r="Z1123" s="1771" t="n"/>
      <c r="AA1123" s="1771" t="n"/>
      <c r="AB1123" s="1771" t="n"/>
      <c r="AC1123" s="1771" t="n"/>
      <c r="AD1123" s="1771" t="n"/>
      <c r="AE1123" s="1771" t="n"/>
      <c r="AF1123" s="1771" t="n"/>
      <c r="AG1123" s="1771" t="n"/>
      <c r="AH1123" s="1771" t="n"/>
      <c r="AI1123" s="1771" t="n"/>
      <c r="AJ1123" s="1771" t="n"/>
      <c r="AK1123" s="1771" t="n"/>
      <c r="AL1123" s="1771" t="n"/>
      <c r="AM1123" s="1771" t="n"/>
      <c r="AN1123" s="1771" t="n"/>
      <c r="AO1123" s="1772" t="n"/>
      <c r="AP1123" s="1773" t="n"/>
      <c r="AQ1123" s="1771" t="n"/>
      <c r="AR1123" s="1771" t="n"/>
      <c r="AS1123" s="1774" t="n"/>
      <c r="AT1123" s="547" t="n"/>
    </row>
    <row r="1124" ht="12.75" customHeight="1" s="667">
      <c r="B1124" s="518" t="n"/>
      <c r="C1124" s="701" t="n"/>
      <c r="D1124" s="519" t="n"/>
      <c r="E1124" s="519" t="n"/>
      <c r="F1124" s="548" t="n"/>
      <c r="G1124" s="549" t="n"/>
      <c r="H1124" s="549" t="n"/>
      <c r="I1124" s="550" t="n"/>
      <c r="J1124" s="549" t="n"/>
      <c r="K1124" s="549" t="n"/>
      <c r="L1124" s="549" t="n"/>
      <c r="M1124" s="549" t="n"/>
      <c r="N1124" s="549" t="n"/>
      <c r="O1124" s="549" t="n"/>
      <c r="P1124" s="549" t="n"/>
      <c r="Q1124" s="549" t="n"/>
      <c r="R1124" s="549" t="n"/>
      <c r="S1124" s="549" t="n"/>
      <c r="T1124" s="551" t="n"/>
      <c r="U1124" s="1775" t="n"/>
      <c r="V1124" s="1776" t="n"/>
      <c r="W1124" s="1776" t="n"/>
      <c r="X1124" s="1776" t="n"/>
      <c r="Y1124" s="1776" t="n"/>
      <c r="Z1124" s="1776" t="n"/>
      <c r="AA1124" s="1776" t="n"/>
      <c r="AB1124" s="1776" t="n"/>
      <c r="AC1124" s="1776" t="n"/>
      <c r="AD1124" s="1776" t="n"/>
      <c r="AE1124" s="1776" t="n"/>
      <c r="AF1124" s="1776" t="n"/>
      <c r="AG1124" s="1776" t="n"/>
      <c r="AH1124" s="1776" t="n"/>
      <c r="AI1124" s="1776" t="n"/>
      <c r="AJ1124" s="1776" t="n"/>
      <c r="AK1124" s="1776" t="n"/>
      <c r="AL1124" s="1776" t="n"/>
      <c r="AM1124" s="1776" t="n"/>
      <c r="AN1124" s="1776" t="n"/>
      <c r="AO1124" s="1777" t="n"/>
      <c r="AP1124" s="1778" t="n"/>
      <c r="AQ1124" s="1776" t="n"/>
      <c r="AR1124" s="1776" t="n"/>
      <c r="AS1124" s="1779" t="n"/>
      <c r="AT1124" s="557" t="n"/>
    </row>
    <row r="1125" ht="12.75" customHeight="1" s="667">
      <c r="B1125" s="509" t="n"/>
      <c r="C1125" s="510" t="n"/>
      <c r="D1125" s="511" t="n"/>
      <c r="E1125" s="511" t="n"/>
      <c r="F1125" s="538" t="n"/>
      <c r="G1125" s="539" t="n"/>
      <c r="H1125" s="539" t="n"/>
      <c r="I1125" s="540" t="n"/>
      <c r="J1125" s="539" t="n"/>
      <c r="K1125" s="539" t="n"/>
      <c r="L1125" s="539" t="n"/>
      <c r="M1125" s="539" t="n"/>
      <c r="N1125" s="539" t="n"/>
      <c r="O1125" s="539" t="n"/>
      <c r="P1125" s="539" t="n"/>
      <c r="Q1125" s="539" t="n"/>
      <c r="R1125" s="539" t="n"/>
      <c r="S1125" s="539" t="n"/>
      <c r="T1125" s="541" t="n"/>
      <c r="U1125" s="1770" t="n"/>
      <c r="V1125" s="1771" t="n"/>
      <c r="W1125" s="1771" t="n"/>
      <c r="X1125" s="1771" t="n"/>
      <c r="Y1125" s="1771" t="n"/>
      <c r="Z1125" s="1771" t="n"/>
      <c r="AA1125" s="1771" t="n"/>
      <c r="AB1125" s="1771" t="n"/>
      <c r="AC1125" s="1771" t="n"/>
      <c r="AD1125" s="1771" t="n"/>
      <c r="AE1125" s="1771" t="n"/>
      <c r="AF1125" s="1771" t="n"/>
      <c r="AG1125" s="1771" t="n"/>
      <c r="AH1125" s="1771" t="n"/>
      <c r="AI1125" s="1771" t="n"/>
      <c r="AJ1125" s="1771" t="n"/>
      <c r="AK1125" s="1771" t="n"/>
      <c r="AL1125" s="1771" t="n"/>
      <c r="AM1125" s="1771" t="n"/>
      <c r="AN1125" s="1771" t="n"/>
      <c r="AO1125" s="1772" t="n"/>
      <c r="AP1125" s="1773" t="n"/>
      <c r="AQ1125" s="1771" t="n"/>
      <c r="AR1125" s="1771" t="n"/>
      <c r="AS1125" s="1774" t="n"/>
      <c r="AT1125" s="547" t="n"/>
    </row>
    <row r="1126" ht="12.75" customHeight="1" s="667">
      <c r="B1126" s="509" t="n"/>
      <c r="C1126" s="510" t="n"/>
      <c r="D1126" s="511" t="n"/>
      <c r="E1126" s="511" t="n"/>
      <c r="F1126" s="538" t="n"/>
      <c r="G1126" s="539" t="n"/>
      <c r="H1126" s="539" t="n"/>
      <c r="I1126" s="540" t="n"/>
      <c r="J1126" s="539" t="n"/>
      <c r="K1126" s="539" t="n"/>
      <c r="L1126" s="539" t="n"/>
      <c r="M1126" s="539" t="n"/>
      <c r="N1126" s="539" t="n"/>
      <c r="O1126" s="539" t="n"/>
      <c r="P1126" s="539" t="n"/>
      <c r="Q1126" s="539" t="n"/>
      <c r="R1126" s="539" t="n"/>
      <c r="S1126" s="539" t="n"/>
      <c r="T1126" s="541" t="n"/>
      <c r="U1126" s="1770" t="n"/>
      <c r="V1126" s="1771" t="n"/>
      <c r="W1126" s="1771" t="n"/>
      <c r="X1126" s="1771" t="n"/>
      <c r="Y1126" s="1771" t="n"/>
      <c r="Z1126" s="1771" t="n"/>
      <c r="AA1126" s="1771" t="n"/>
      <c r="AB1126" s="1771" t="n"/>
      <c r="AC1126" s="1771" t="n"/>
      <c r="AD1126" s="1771" t="n"/>
      <c r="AE1126" s="1771" t="n"/>
      <c r="AF1126" s="1771" t="n"/>
      <c r="AG1126" s="1771" t="n"/>
      <c r="AH1126" s="1771" t="n"/>
      <c r="AI1126" s="1771" t="n"/>
      <c r="AJ1126" s="1771" t="n"/>
      <c r="AK1126" s="1771" t="n"/>
      <c r="AL1126" s="1771" t="n"/>
      <c r="AM1126" s="1771" t="n"/>
      <c r="AN1126" s="1771" t="n"/>
      <c r="AO1126" s="1772" t="n"/>
      <c r="AP1126" s="1773" t="n"/>
      <c r="AQ1126" s="1771" t="n"/>
      <c r="AR1126" s="1771" t="n"/>
      <c r="AS1126" s="1774" t="n"/>
      <c r="AT1126" s="547" t="n"/>
    </row>
    <row r="1127" ht="12.75" customHeight="1" s="667">
      <c r="B1127" s="518" t="n"/>
      <c r="C1127" s="701" t="n"/>
      <c r="D1127" s="519" t="n"/>
      <c r="E1127" s="519" t="n"/>
      <c r="F1127" s="548" t="n"/>
      <c r="G1127" s="549" t="n"/>
      <c r="H1127" s="549" t="n"/>
      <c r="I1127" s="550" t="n"/>
      <c r="J1127" s="549" t="n"/>
      <c r="K1127" s="549" t="n"/>
      <c r="L1127" s="549" t="n"/>
      <c r="M1127" s="549" t="n"/>
      <c r="N1127" s="549" t="n"/>
      <c r="O1127" s="549" t="n"/>
      <c r="P1127" s="549" t="n"/>
      <c r="Q1127" s="549" t="n"/>
      <c r="R1127" s="549" t="n"/>
      <c r="S1127" s="549" t="n"/>
      <c r="T1127" s="551" t="n"/>
      <c r="U1127" s="1775" t="n"/>
      <c r="V1127" s="1776" t="n"/>
      <c r="W1127" s="1776" t="n"/>
      <c r="X1127" s="1776" t="n"/>
      <c r="Y1127" s="1776" t="n"/>
      <c r="Z1127" s="1776" t="n"/>
      <c r="AA1127" s="1776" t="n"/>
      <c r="AB1127" s="1776" t="n"/>
      <c r="AC1127" s="1776" t="n"/>
      <c r="AD1127" s="1776" t="n"/>
      <c r="AE1127" s="1776" t="n"/>
      <c r="AF1127" s="1776" t="n"/>
      <c r="AG1127" s="1776" t="n"/>
      <c r="AH1127" s="1776" t="n"/>
      <c r="AI1127" s="1776" t="n"/>
      <c r="AJ1127" s="1776" t="n"/>
      <c r="AK1127" s="1776" t="n"/>
      <c r="AL1127" s="1776" t="n"/>
      <c r="AM1127" s="1776" t="n"/>
      <c r="AN1127" s="1776" t="n"/>
      <c r="AO1127" s="1777" t="n"/>
      <c r="AP1127" s="1778" t="n"/>
      <c r="AQ1127" s="1776" t="n"/>
      <c r="AR1127" s="1776" t="n"/>
      <c r="AS1127" s="1779" t="n"/>
      <c r="AT1127" s="557" t="n"/>
    </row>
    <row r="1128" ht="12.75" customHeight="1" s="667">
      <c r="B1128" s="509" t="n"/>
      <c r="C1128" s="510" t="n"/>
      <c r="D1128" s="511" t="n"/>
      <c r="E1128" s="511" t="n"/>
      <c r="F1128" s="538" t="n"/>
      <c r="G1128" s="539" t="n"/>
      <c r="H1128" s="539" t="n"/>
      <c r="I1128" s="540" t="n"/>
      <c r="J1128" s="539" t="n"/>
      <c r="K1128" s="539" t="n"/>
      <c r="L1128" s="539" t="n"/>
      <c r="M1128" s="539" t="n"/>
      <c r="N1128" s="539" t="n"/>
      <c r="O1128" s="539" t="n"/>
      <c r="P1128" s="539" t="n"/>
      <c r="Q1128" s="539" t="n"/>
      <c r="R1128" s="539" t="n"/>
      <c r="S1128" s="539" t="n"/>
      <c r="T1128" s="541" t="n"/>
      <c r="U1128" s="1770" t="n"/>
      <c r="V1128" s="1771" t="n"/>
      <c r="W1128" s="1771" t="n"/>
      <c r="X1128" s="1771" t="n"/>
      <c r="Y1128" s="1771" t="n"/>
      <c r="Z1128" s="1771" t="n"/>
      <c r="AA1128" s="1771" t="n"/>
      <c r="AB1128" s="1771" t="n"/>
      <c r="AC1128" s="1771" t="n"/>
      <c r="AD1128" s="1771" t="n"/>
      <c r="AE1128" s="1771" t="n"/>
      <c r="AF1128" s="1771" t="n"/>
      <c r="AG1128" s="1771" t="n"/>
      <c r="AH1128" s="1771" t="n"/>
      <c r="AI1128" s="1771" t="n"/>
      <c r="AJ1128" s="1771" t="n"/>
      <c r="AK1128" s="1771" t="n"/>
      <c r="AL1128" s="1771" t="n"/>
      <c r="AM1128" s="1771" t="n"/>
      <c r="AN1128" s="1771" t="n"/>
      <c r="AO1128" s="1772" t="n"/>
      <c r="AP1128" s="1773" t="n"/>
      <c r="AQ1128" s="1771" t="n"/>
      <c r="AR1128" s="1771" t="n"/>
      <c r="AS1128" s="1774" t="n"/>
      <c r="AT1128" s="547" t="n"/>
    </row>
    <row r="1129" ht="12.75" customHeight="1" s="667">
      <c r="B1129" s="509" t="n"/>
      <c r="C1129" s="510" t="n"/>
      <c r="D1129" s="511" t="n"/>
      <c r="E1129" s="511" t="n"/>
      <c r="F1129" s="538" t="n"/>
      <c r="G1129" s="539" t="n"/>
      <c r="H1129" s="539" t="n"/>
      <c r="I1129" s="540" t="n"/>
      <c r="J1129" s="539" t="n"/>
      <c r="K1129" s="539" t="n"/>
      <c r="L1129" s="539" t="n"/>
      <c r="M1129" s="539" t="n"/>
      <c r="N1129" s="539" t="n"/>
      <c r="O1129" s="539" t="n"/>
      <c r="P1129" s="539" t="n"/>
      <c r="Q1129" s="539" t="n"/>
      <c r="R1129" s="539" t="n"/>
      <c r="S1129" s="539" t="n"/>
      <c r="T1129" s="541" t="n"/>
      <c r="U1129" s="1770" t="n"/>
      <c r="V1129" s="1771" t="n"/>
      <c r="W1129" s="1771" t="n"/>
      <c r="X1129" s="1771" t="n"/>
      <c r="Y1129" s="1771" t="n"/>
      <c r="Z1129" s="1771" t="n"/>
      <c r="AA1129" s="1771" t="n"/>
      <c r="AB1129" s="1771" t="n"/>
      <c r="AC1129" s="1771" t="n"/>
      <c r="AD1129" s="1771" t="n"/>
      <c r="AE1129" s="1771" t="n"/>
      <c r="AF1129" s="1771" t="n"/>
      <c r="AG1129" s="1771" t="n"/>
      <c r="AH1129" s="1771" t="n"/>
      <c r="AI1129" s="1771" t="n"/>
      <c r="AJ1129" s="1771" t="n"/>
      <c r="AK1129" s="1771" t="n"/>
      <c r="AL1129" s="1771" t="n"/>
      <c r="AM1129" s="1771" t="n"/>
      <c r="AN1129" s="1771" t="n"/>
      <c r="AO1129" s="1772" t="n"/>
      <c r="AP1129" s="1773" t="n"/>
      <c r="AQ1129" s="1771" t="n"/>
      <c r="AR1129" s="1771" t="n"/>
      <c r="AS1129" s="1774" t="n"/>
      <c r="AT1129" s="547" t="n"/>
    </row>
    <row r="1130" ht="12.75" customHeight="1" s="667">
      <c r="B1130" s="509" t="n"/>
      <c r="C1130" s="510" t="n"/>
      <c r="D1130" s="511" t="n"/>
      <c r="E1130" s="511" t="n"/>
      <c r="F1130" s="538" t="n"/>
      <c r="G1130" s="539" t="n"/>
      <c r="H1130" s="539" t="n"/>
      <c r="I1130" s="540" t="n"/>
      <c r="J1130" s="539" t="n"/>
      <c r="K1130" s="539" t="n"/>
      <c r="L1130" s="539" t="n"/>
      <c r="M1130" s="539" t="n"/>
      <c r="N1130" s="539" t="n"/>
      <c r="O1130" s="539" t="n"/>
      <c r="P1130" s="539" t="n"/>
      <c r="Q1130" s="539" t="n"/>
      <c r="R1130" s="539" t="n"/>
      <c r="S1130" s="539" t="n"/>
      <c r="T1130" s="541" t="n"/>
      <c r="U1130" s="1770" t="n"/>
      <c r="V1130" s="1771" t="n"/>
      <c r="W1130" s="1771" t="n"/>
      <c r="X1130" s="1771" t="n"/>
      <c r="Y1130" s="1771" t="n"/>
      <c r="Z1130" s="1771" t="n"/>
      <c r="AA1130" s="1771" t="n"/>
      <c r="AB1130" s="1771" t="n"/>
      <c r="AC1130" s="1771" t="n"/>
      <c r="AD1130" s="1771" t="n"/>
      <c r="AE1130" s="1771" t="n"/>
      <c r="AF1130" s="1771" t="n"/>
      <c r="AG1130" s="1771" t="n"/>
      <c r="AH1130" s="1771" t="n"/>
      <c r="AI1130" s="1771" t="n"/>
      <c r="AJ1130" s="1771" t="n"/>
      <c r="AK1130" s="1771" t="n"/>
      <c r="AL1130" s="1771" t="n"/>
      <c r="AM1130" s="1771" t="n"/>
      <c r="AN1130" s="1771" t="n"/>
      <c r="AO1130" s="1772" t="n"/>
      <c r="AP1130" s="1773" t="n"/>
      <c r="AQ1130" s="1771" t="n"/>
      <c r="AR1130" s="1771" t="n"/>
      <c r="AS1130" s="1774" t="n"/>
      <c r="AT1130" s="547" t="n"/>
    </row>
    <row r="1131" ht="12.75" customHeight="1" s="667">
      <c r="B1131" s="518" t="n"/>
      <c r="C1131" s="701" t="n"/>
      <c r="D1131" s="519" t="n"/>
      <c r="E1131" s="519" t="n"/>
      <c r="F1131" s="548" t="n"/>
      <c r="G1131" s="549" t="n"/>
      <c r="H1131" s="549" t="n"/>
      <c r="I1131" s="550" t="n"/>
      <c r="J1131" s="549" t="n"/>
      <c r="K1131" s="549" t="n"/>
      <c r="L1131" s="549" t="n"/>
      <c r="M1131" s="549" t="n"/>
      <c r="N1131" s="549" t="n"/>
      <c r="O1131" s="549" t="n"/>
      <c r="P1131" s="549" t="n"/>
      <c r="Q1131" s="549" t="n"/>
      <c r="R1131" s="549" t="n"/>
      <c r="S1131" s="549" t="n"/>
      <c r="T1131" s="551" t="n"/>
      <c r="U1131" s="1775" t="n"/>
      <c r="V1131" s="1776" t="n"/>
      <c r="W1131" s="1776" t="n"/>
      <c r="X1131" s="1776" t="n"/>
      <c r="Y1131" s="1776" t="n"/>
      <c r="Z1131" s="1776" t="n"/>
      <c r="AA1131" s="1776" t="n"/>
      <c r="AB1131" s="1776" t="n"/>
      <c r="AC1131" s="1776" t="n"/>
      <c r="AD1131" s="1776" t="n"/>
      <c r="AE1131" s="1776" t="n"/>
      <c r="AF1131" s="1776" t="n"/>
      <c r="AG1131" s="1776" t="n"/>
      <c r="AH1131" s="1776" t="n"/>
      <c r="AI1131" s="1776" t="n"/>
      <c r="AJ1131" s="1776" t="n"/>
      <c r="AK1131" s="1776" t="n"/>
      <c r="AL1131" s="1776" t="n"/>
      <c r="AM1131" s="1776" t="n"/>
      <c r="AN1131" s="1776" t="n"/>
      <c r="AO1131" s="1777" t="n"/>
      <c r="AP1131" s="1778" t="n"/>
      <c r="AQ1131" s="1776" t="n"/>
      <c r="AR1131" s="1776" t="n"/>
      <c r="AS1131" s="1779" t="n"/>
      <c r="AT1131" s="557" t="n"/>
    </row>
    <row r="1132" ht="12.75" customHeight="1" s="667">
      <c r="B1132" s="509" t="n"/>
      <c r="C1132" s="510" t="n"/>
      <c r="D1132" s="511" t="n"/>
      <c r="E1132" s="511" t="n"/>
      <c r="F1132" s="538" t="n"/>
      <c r="G1132" s="539" t="n"/>
      <c r="H1132" s="539" t="n"/>
      <c r="I1132" s="540" t="n"/>
      <c r="J1132" s="539" t="n"/>
      <c r="K1132" s="539" t="n"/>
      <c r="L1132" s="539" t="n"/>
      <c r="M1132" s="539" t="n"/>
      <c r="N1132" s="539" t="n"/>
      <c r="O1132" s="539" t="n"/>
      <c r="P1132" s="539" t="n"/>
      <c r="Q1132" s="539" t="n"/>
      <c r="R1132" s="539" t="n"/>
      <c r="S1132" s="539" t="n"/>
      <c r="T1132" s="541" t="n"/>
      <c r="U1132" s="1770" t="n"/>
      <c r="V1132" s="1771" t="n"/>
      <c r="W1132" s="1771" t="n"/>
      <c r="X1132" s="1771" t="n"/>
      <c r="Y1132" s="1771" t="n"/>
      <c r="Z1132" s="1771" t="n"/>
      <c r="AA1132" s="1771" t="n"/>
      <c r="AB1132" s="1771" t="n"/>
      <c r="AC1132" s="1771" t="n"/>
      <c r="AD1132" s="1771" t="n"/>
      <c r="AE1132" s="1771" t="n"/>
      <c r="AF1132" s="1771" t="n"/>
      <c r="AG1132" s="1771" t="n"/>
      <c r="AH1132" s="1771" t="n"/>
      <c r="AI1132" s="1771" t="n"/>
      <c r="AJ1132" s="1771" t="n"/>
      <c r="AK1132" s="1771" t="n"/>
      <c r="AL1132" s="1771" t="n"/>
      <c r="AM1132" s="1771" t="n"/>
      <c r="AN1132" s="1771" t="n"/>
      <c r="AO1132" s="1772" t="n"/>
      <c r="AP1132" s="1773" t="n"/>
      <c r="AQ1132" s="1771" t="n"/>
      <c r="AR1132" s="1771" t="n"/>
      <c r="AS1132" s="1774" t="n"/>
      <c r="AT1132" s="547" t="n"/>
    </row>
    <row r="1133" ht="12.75" customHeight="1" s="667">
      <c r="B1133" s="509" t="n"/>
      <c r="C1133" s="510" t="n"/>
      <c r="D1133" s="511" t="n"/>
      <c r="E1133" s="511" t="n"/>
      <c r="F1133" s="538" t="n"/>
      <c r="G1133" s="539" t="n"/>
      <c r="H1133" s="539" t="n"/>
      <c r="I1133" s="540" t="n"/>
      <c r="J1133" s="539" t="n"/>
      <c r="K1133" s="539" t="n"/>
      <c r="L1133" s="539" t="n"/>
      <c r="M1133" s="539" t="n"/>
      <c r="N1133" s="539" t="n"/>
      <c r="O1133" s="539" t="n"/>
      <c r="P1133" s="539" t="n"/>
      <c r="Q1133" s="539" t="n"/>
      <c r="R1133" s="539" t="n"/>
      <c r="S1133" s="539" t="n"/>
      <c r="T1133" s="541" t="n"/>
      <c r="U1133" s="1770" t="n"/>
      <c r="V1133" s="1771" t="n"/>
      <c r="W1133" s="1771" t="n"/>
      <c r="X1133" s="1771" t="n"/>
      <c r="Y1133" s="1771" t="n"/>
      <c r="Z1133" s="1771" t="n"/>
      <c r="AA1133" s="1771" t="n"/>
      <c r="AB1133" s="1771" t="n"/>
      <c r="AC1133" s="1771" t="n"/>
      <c r="AD1133" s="1771" t="n"/>
      <c r="AE1133" s="1771" t="n"/>
      <c r="AF1133" s="1771" t="n"/>
      <c r="AG1133" s="1771" t="n"/>
      <c r="AH1133" s="1771" t="n"/>
      <c r="AI1133" s="1771" t="n"/>
      <c r="AJ1133" s="1771" t="n"/>
      <c r="AK1133" s="1771" t="n"/>
      <c r="AL1133" s="1771" t="n"/>
      <c r="AM1133" s="1771" t="n"/>
      <c r="AN1133" s="1771" t="n"/>
      <c r="AO1133" s="1772" t="n"/>
      <c r="AP1133" s="1773" t="n"/>
      <c r="AQ1133" s="1771" t="n"/>
      <c r="AR1133" s="1771" t="n"/>
      <c r="AS1133" s="1774" t="n"/>
      <c r="AT1133" s="547" t="n"/>
    </row>
    <row r="1134" ht="12.75" customHeight="1" s="667">
      <c r="B1134" s="509" t="n"/>
      <c r="C1134" s="510" t="n"/>
      <c r="D1134" s="511" t="n"/>
      <c r="E1134" s="511" t="n"/>
      <c r="F1134" s="538" t="n"/>
      <c r="G1134" s="539" t="n"/>
      <c r="H1134" s="539" t="n"/>
      <c r="I1134" s="540" t="n"/>
      <c r="J1134" s="539" t="n"/>
      <c r="K1134" s="539" t="n"/>
      <c r="L1134" s="539" t="n"/>
      <c r="M1134" s="539" t="n"/>
      <c r="N1134" s="539" t="n"/>
      <c r="O1134" s="539" t="n"/>
      <c r="P1134" s="539" t="n"/>
      <c r="Q1134" s="539" t="n"/>
      <c r="R1134" s="539" t="n"/>
      <c r="S1134" s="539" t="n"/>
      <c r="T1134" s="541" t="n"/>
      <c r="U1134" s="1770" t="n"/>
      <c r="V1134" s="1771" t="n"/>
      <c r="W1134" s="1771" t="n"/>
      <c r="X1134" s="1771" t="n"/>
      <c r="Y1134" s="1771" t="n"/>
      <c r="Z1134" s="1771" t="n"/>
      <c r="AA1134" s="1771" t="n"/>
      <c r="AB1134" s="1771" t="n"/>
      <c r="AC1134" s="1771" t="n"/>
      <c r="AD1134" s="1771" t="n"/>
      <c r="AE1134" s="1771" t="n"/>
      <c r="AF1134" s="1771" t="n"/>
      <c r="AG1134" s="1771" t="n"/>
      <c r="AH1134" s="1771" t="n"/>
      <c r="AI1134" s="1771" t="n"/>
      <c r="AJ1134" s="1771" t="n"/>
      <c r="AK1134" s="1771" t="n"/>
      <c r="AL1134" s="1771" t="n"/>
      <c r="AM1134" s="1771" t="n"/>
      <c r="AN1134" s="1771" t="n"/>
      <c r="AO1134" s="1772" t="n"/>
      <c r="AP1134" s="1773" t="n"/>
      <c r="AQ1134" s="1771" t="n"/>
      <c r="AR1134" s="1771" t="n"/>
      <c r="AS1134" s="1774" t="n"/>
      <c r="AT1134" s="547" t="n"/>
    </row>
    <row r="1135" ht="12.75" customHeight="1" s="667">
      <c r="B1135" s="518" t="n"/>
      <c r="C1135" s="701" t="n"/>
      <c r="D1135" s="519" t="n"/>
      <c r="E1135" s="519" t="n"/>
      <c r="F1135" s="548" t="n"/>
      <c r="G1135" s="549" t="n"/>
      <c r="H1135" s="549" t="n"/>
      <c r="I1135" s="550" t="n"/>
      <c r="J1135" s="549" t="n"/>
      <c r="K1135" s="549" t="n"/>
      <c r="L1135" s="549" t="n"/>
      <c r="M1135" s="549" t="n"/>
      <c r="N1135" s="549" t="n"/>
      <c r="O1135" s="549" t="n"/>
      <c r="P1135" s="549" t="n"/>
      <c r="Q1135" s="549" t="n"/>
      <c r="R1135" s="549" t="n"/>
      <c r="S1135" s="549" t="n"/>
      <c r="T1135" s="551" t="n"/>
      <c r="U1135" s="1775" t="n"/>
      <c r="V1135" s="1776" t="n"/>
      <c r="W1135" s="1776" t="n"/>
      <c r="X1135" s="1776" t="n"/>
      <c r="Y1135" s="1776" t="n"/>
      <c r="Z1135" s="1776" t="n"/>
      <c r="AA1135" s="1776" t="n"/>
      <c r="AB1135" s="1776" t="n"/>
      <c r="AC1135" s="1776" t="n"/>
      <c r="AD1135" s="1776" t="n"/>
      <c r="AE1135" s="1776" t="n"/>
      <c r="AF1135" s="1776" t="n"/>
      <c r="AG1135" s="1776" t="n"/>
      <c r="AH1135" s="1776" t="n"/>
      <c r="AI1135" s="1776" t="n"/>
      <c r="AJ1135" s="1776" t="n"/>
      <c r="AK1135" s="1776" t="n"/>
      <c r="AL1135" s="1776" t="n"/>
      <c r="AM1135" s="1776" t="n"/>
      <c r="AN1135" s="1776" t="n"/>
      <c r="AO1135" s="1777" t="n"/>
      <c r="AP1135" s="1778" t="n"/>
      <c r="AQ1135" s="1776" t="n"/>
      <c r="AR1135" s="1776" t="n"/>
      <c r="AS1135" s="1779" t="n"/>
      <c r="AT1135" s="557" t="n"/>
    </row>
    <row r="1136" ht="12.75" customHeight="1" s="667">
      <c r="B1136" s="509" t="n"/>
      <c r="C1136" s="510" t="n"/>
      <c r="D1136" s="511" t="n"/>
      <c r="E1136" s="511" t="n"/>
      <c r="F1136" s="538" t="n"/>
      <c r="G1136" s="539" t="n"/>
      <c r="H1136" s="539" t="n"/>
      <c r="I1136" s="540" t="n"/>
      <c r="J1136" s="539" t="n"/>
      <c r="K1136" s="539" t="n"/>
      <c r="L1136" s="539" t="n"/>
      <c r="M1136" s="539" t="n"/>
      <c r="N1136" s="539" t="n"/>
      <c r="O1136" s="539" t="n"/>
      <c r="P1136" s="539" t="n"/>
      <c r="Q1136" s="539" t="n"/>
      <c r="R1136" s="539" t="n"/>
      <c r="S1136" s="539" t="n"/>
      <c r="T1136" s="541" t="n"/>
      <c r="U1136" s="1770" t="n"/>
      <c r="V1136" s="1771" t="n"/>
      <c r="W1136" s="1771" t="n"/>
      <c r="X1136" s="1771" t="n"/>
      <c r="Y1136" s="1771" t="n"/>
      <c r="Z1136" s="1771" t="n"/>
      <c r="AA1136" s="1771" t="n"/>
      <c r="AB1136" s="1771" t="n"/>
      <c r="AC1136" s="1771" t="n"/>
      <c r="AD1136" s="1771" t="n"/>
      <c r="AE1136" s="1771" t="n"/>
      <c r="AF1136" s="1771" t="n"/>
      <c r="AG1136" s="1771" t="n"/>
      <c r="AH1136" s="1771" t="n"/>
      <c r="AI1136" s="1771" t="n"/>
      <c r="AJ1136" s="1771" t="n"/>
      <c r="AK1136" s="1771" t="n"/>
      <c r="AL1136" s="1771" t="n"/>
      <c r="AM1136" s="1771" t="n"/>
      <c r="AN1136" s="1771" t="n"/>
      <c r="AO1136" s="1772" t="n"/>
      <c r="AP1136" s="1773" t="n"/>
      <c r="AQ1136" s="1771" t="n"/>
      <c r="AR1136" s="1771" t="n"/>
      <c r="AS1136" s="1774" t="n"/>
      <c r="AT1136" s="547" t="n"/>
    </row>
    <row r="1137" ht="12.75" customHeight="1" s="667">
      <c r="B1137" s="509" t="n"/>
      <c r="C1137" s="510" t="n"/>
      <c r="D1137" s="511" t="n"/>
      <c r="E1137" s="511" t="n"/>
      <c r="F1137" s="538" t="n"/>
      <c r="G1137" s="539" t="n"/>
      <c r="H1137" s="539" t="n"/>
      <c r="I1137" s="540" t="n"/>
      <c r="J1137" s="539" t="n"/>
      <c r="K1137" s="539" t="n"/>
      <c r="L1137" s="539" t="n"/>
      <c r="M1137" s="539" t="n"/>
      <c r="N1137" s="539" t="n"/>
      <c r="O1137" s="539" t="n"/>
      <c r="P1137" s="539" t="n"/>
      <c r="Q1137" s="539" t="n"/>
      <c r="R1137" s="539" t="n"/>
      <c r="S1137" s="539" t="n"/>
      <c r="T1137" s="541" t="n"/>
      <c r="U1137" s="1770" t="n"/>
      <c r="V1137" s="1771" t="n"/>
      <c r="W1137" s="1771" t="n"/>
      <c r="X1137" s="1771" t="n"/>
      <c r="Y1137" s="1771" t="n"/>
      <c r="Z1137" s="1771" t="n"/>
      <c r="AA1137" s="1771" t="n"/>
      <c r="AB1137" s="1771" t="n"/>
      <c r="AC1137" s="1771" t="n"/>
      <c r="AD1137" s="1771" t="n"/>
      <c r="AE1137" s="1771" t="n"/>
      <c r="AF1137" s="1771" t="n"/>
      <c r="AG1137" s="1771" t="n"/>
      <c r="AH1137" s="1771" t="n"/>
      <c r="AI1137" s="1771" t="n"/>
      <c r="AJ1137" s="1771" t="n"/>
      <c r="AK1137" s="1771" t="n"/>
      <c r="AL1137" s="1771" t="n"/>
      <c r="AM1137" s="1771" t="n"/>
      <c r="AN1137" s="1771" t="n"/>
      <c r="AO1137" s="1772" t="n"/>
      <c r="AP1137" s="1773" t="n"/>
      <c r="AQ1137" s="1771" t="n"/>
      <c r="AR1137" s="1771" t="n"/>
      <c r="AS1137" s="1774" t="n"/>
      <c r="AT1137" s="547" t="n"/>
    </row>
    <row r="1138" ht="12.75" customHeight="1" s="667">
      <c r="B1138" s="509" t="n"/>
      <c r="C1138" s="510" t="n"/>
      <c r="D1138" s="511" t="n"/>
      <c r="E1138" s="511" t="n"/>
      <c r="F1138" s="538" t="n"/>
      <c r="G1138" s="539" t="n"/>
      <c r="H1138" s="539" t="n"/>
      <c r="I1138" s="540" t="n"/>
      <c r="J1138" s="539" t="n"/>
      <c r="K1138" s="539" t="n"/>
      <c r="L1138" s="539" t="n"/>
      <c r="M1138" s="539" t="n"/>
      <c r="N1138" s="539" t="n"/>
      <c r="O1138" s="539" t="n"/>
      <c r="P1138" s="539" t="n"/>
      <c r="Q1138" s="539" t="n"/>
      <c r="R1138" s="539" t="n"/>
      <c r="S1138" s="539" t="n"/>
      <c r="T1138" s="541" t="n"/>
      <c r="U1138" s="1770" t="n"/>
      <c r="V1138" s="1771" t="n"/>
      <c r="W1138" s="1771" t="n"/>
      <c r="X1138" s="1771" t="n"/>
      <c r="Y1138" s="1771" t="n"/>
      <c r="Z1138" s="1771" t="n"/>
      <c r="AA1138" s="1771" t="n"/>
      <c r="AB1138" s="1771" t="n"/>
      <c r="AC1138" s="1771" t="n"/>
      <c r="AD1138" s="1771" t="n"/>
      <c r="AE1138" s="1771" t="n"/>
      <c r="AF1138" s="1771" t="n"/>
      <c r="AG1138" s="1771" t="n"/>
      <c r="AH1138" s="1771" t="n"/>
      <c r="AI1138" s="1771" t="n"/>
      <c r="AJ1138" s="1771" t="n"/>
      <c r="AK1138" s="1771" t="n"/>
      <c r="AL1138" s="1771" t="n"/>
      <c r="AM1138" s="1771" t="n"/>
      <c r="AN1138" s="1771" t="n"/>
      <c r="AO1138" s="1772" t="n"/>
      <c r="AP1138" s="1773" t="n"/>
      <c r="AQ1138" s="1771" t="n"/>
      <c r="AR1138" s="1771" t="n"/>
      <c r="AS1138" s="1774" t="n"/>
      <c r="AT1138" s="547" t="n"/>
    </row>
    <row r="1139" ht="12.75" customHeight="1" s="667">
      <c r="B1139" s="518" t="n"/>
      <c r="C1139" s="701" t="n"/>
      <c r="D1139" s="519" t="n"/>
      <c r="E1139" s="519" t="n"/>
      <c r="F1139" s="548" t="n"/>
      <c r="G1139" s="549" t="n"/>
      <c r="H1139" s="549" t="n"/>
      <c r="I1139" s="550" t="n"/>
      <c r="J1139" s="549" t="n"/>
      <c r="K1139" s="549" t="n"/>
      <c r="L1139" s="549" t="n"/>
      <c r="M1139" s="549" t="n"/>
      <c r="N1139" s="549" t="n"/>
      <c r="O1139" s="549" t="n"/>
      <c r="P1139" s="549" t="n"/>
      <c r="Q1139" s="549" t="n"/>
      <c r="R1139" s="549" t="n"/>
      <c r="S1139" s="549" t="n"/>
      <c r="T1139" s="551" t="n"/>
      <c r="U1139" s="1775" t="n"/>
      <c r="V1139" s="1776" t="n"/>
      <c r="W1139" s="1776" t="n"/>
      <c r="X1139" s="1776" t="n"/>
      <c r="Y1139" s="1776" t="n"/>
      <c r="Z1139" s="1776" t="n"/>
      <c r="AA1139" s="1776" t="n"/>
      <c r="AB1139" s="1776" t="n"/>
      <c r="AC1139" s="1776" t="n"/>
      <c r="AD1139" s="1776" t="n"/>
      <c r="AE1139" s="1776" t="n"/>
      <c r="AF1139" s="1776" t="n"/>
      <c r="AG1139" s="1776" t="n"/>
      <c r="AH1139" s="1776" t="n"/>
      <c r="AI1139" s="1776" t="n"/>
      <c r="AJ1139" s="1776" t="n"/>
      <c r="AK1139" s="1776" t="n"/>
      <c r="AL1139" s="1776" t="n"/>
      <c r="AM1139" s="1776" t="n"/>
      <c r="AN1139" s="1776" t="n"/>
      <c r="AO1139" s="1777" t="n"/>
      <c r="AP1139" s="1778" t="n"/>
      <c r="AQ1139" s="1776" t="n"/>
      <c r="AR1139" s="1776" t="n"/>
      <c r="AS1139" s="1779" t="n"/>
      <c r="AT1139" s="557" t="n"/>
    </row>
    <row r="1140" ht="12.75" customHeight="1" s="667">
      <c r="B1140" s="518" t="n"/>
      <c r="C1140" s="701" t="n"/>
      <c r="D1140" s="519" t="n"/>
      <c r="E1140" s="519" t="n"/>
      <c r="F1140" s="548" t="n"/>
      <c r="G1140" s="549" t="n"/>
      <c r="H1140" s="549" t="n"/>
      <c r="I1140" s="550" t="n"/>
      <c r="J1140" s="549" t="n"/>
      <c r="K1140" s="549" t="n"/>
      <c r="L1140" s="549" t="n"/>
      <c r="M1140" s="549" t="n"/>
      <c r="N1140" s="549" t="n"/>
      <c r="O1140" s="549" t="n"/>
      <c r="P1140" s="549" t="n"/>
      <c r="Q1140" s="549" t="n"/>
      <c r="R1140" s="549" t="n"/>
      <c r="S1140" s="549" t="n"/>
      <c r="T1140" s="551" t="n"/>
      <c r="U1140" s="1775" t="n"/>
      <c r="V1140" s="1776" t="n"/>
      <c r="W1140" s="1776" t="n"/>
      <c r="X1140" s="1776" t="n"/>
      <c r="Y1140" s="1776" t="n"/>
      <c r="Z1140" s="1776" t="n"/>
      <c r="AA1140" s="1776" t="n"/>
      <c r="AB1140" s="1776" t="n"/>
      <c r="AC1140" s="1776" t="n"/>
      <c r="AD1140" s="1776" t="n"/>
      <c r="AE1140" s="1776" t="n"/>
      <c r="AF1140" s="1776" t="n"/>
      <c r="AG1140" s="1776" t="n"/>
      <c r="AH1140" s="1776" t="n"/>
      <c r="AI1140" s="1776" t="n"/>
      <c r="AJ1140" s="1776" t="n"/>
      <c r="AK1140" s="1776" t="n"/>
      <c r="AL1140" s="1776" t="n"/>
      <c r="AM1140" s="1776" t="n"/>
      <c r="AN1140" s="1776" t="n"/>
      <c r="AO1140" s="1777" t="n"/>
      <c r="AP1140" s="1778" t="n"/>
      <c r="AQ1140" s="1776" t="n"/>
      <c r="AR1140" s="1776" t="n"/>
      <c r="AS1140" s="1779" t="n"/>
      <c r="AT1140" s="557" t="n"/>
    </row>
    <row r="1141" ht="12.75" customHeight="1" s="667">
      <c r="B1141" s="509" t="n"/>
      <c r="C1141" s="510" t="n"/>
      <c r="D1141" s="511" t="n"/>
      <c r="E1141" s="511" t="n"/>
      <c r="F1141" s="538" t="n"/>
      <c r="G1141" s="539" t="n"/>
      <c r="H1141" s="539" t="n"/>
      <c r="I1141" s="540" t="n"/>
      <c r="J1141" s="539" t="n"/>
      <c r="K1141" s="539" t="n"/>
      <c r="L1141" s="539" t="n"/>
      <c r="M1141" s="539" t="n"/>
      <c r="N1141" s="539" t="n"/>
      <c r="O1141" s="539" t="n"/>
      <c r="P1141" s="539" t="n"/>
      <c r="Q1141" s="539" t="n"/>
      <c r="R1141" s="539" t="n"/>
      <c r="S1141" s="539" t="n"/>
      <c r="T1141" s="541" t="n"/>
      <c r="U1141" s="1770" t="n"/>
      <c r="V1141" s="1771" t="n"/>
      <c r="W1141" s="1771" t="n"/>
      <c r="X1141" s="1771" t="n"/>
      <c r="Y1141" s="1771" t="n"/>
      <c r="Z1141" s="1771" t="n"/>
      <c r="AA1141" s="1771" t="n"/>
      <c r="AB1141" s="1771" t="n"/>
      <c r="AC1141" s="1771" t="n"/>
      <c r="AD1141" s="1771" t="n"/>
      <c r="AE1141" s="1771" t="n"/>
      <c r="AF1141" s="1771" t="n"/>
      <c r="AG1141" s="1771" t="n"/>
      <c r="AH1141" s="1771" t="n"/>
      <c r="AI1141" s="1771" t="n"/>
      <c r="AJ1141" s="1771" t="n"/>
      <c r="AK1141" s="1771" t="n"/>
      <c r="AL1141" s="1771" t="n"/>
      <c r="AM1141" s="1771" t="n"/>
      <c r="AN1141" s="1771" t="n"/>
      <c r="AO1141" s="1772" t="n"/>
      <c r="AP1141" s="1773" t="n"/>
      <c r="AQ1141" s="1771" t="n"/>
      <c r="AR1141" s="1771" t="n"/>
      <c r="AS1141" s="1774" t="n"/>
      <c r="AT1141" s="547" t="n"/>
    </row>
    <row r="1142" ht="12.75" customHeight="1" s="667">
      <c r="B1142" s="509" t="n"/>
      <c r="C1142" s="510" t="n"/>
      <c r="D1142" s="511" t="n"/>
      <c r="E1142" s="511" t="n"/>
      <c r="F1142" s="538" t="n"/>
      <c r="G1142" s="539" t="n"/>
      <c r="H1142" s="539" t="n"/>
      <c r="I1142" s="540" t="n"/>
      <c r="J1142" s="539" t="n"/>
      <c r="K1142" s="539" t="n"/>
      <c r="L1142" s="539" t="n"/>
      <c r="M1142" s="539" t="n"/>
      <c r="N1142" s="539" t="n"/>
      <c r="O1142" s="539" t="n"/>
      <c r="P1142" s="539" t="n"/>
      <c r="Q1142" s="539" t="n"/>
      <c r="R1142" s="539" t="n"/>
      <c r="S1142" s="539" t="n"/>
      <c r="T1142" s="541" t="n"/>
      <c r="U1142" s="1770" t="n"/>
      <c r="V1142" s="1771" t="n"/>
      <c r="W1142" s="1771" t="n"/>
      <c r="X1142" s="1771" t="n"/>
      <c r="Y1142" s="1771" t="n"/>
      <c r="Z1142" s="1771" t="n"/>
      <c r="AA1142" s="1771" t="n"/>
      <c r="AB1142" s="1771" t="n"/>
      <c r="AC1142" s="1771" t="n"/>
      <c r="AD1142" s="1771" t="n"/>
      <c r="AE1142" s="1771" t="n"/>
      <c r="AF1142" s="1771" t="n"/>
      <c r="AG1142" s="1771" t="n"/>
      <c r="AH1142" s="1771" t="n"/>
      <c r="AI1142" s="1771" t="n"/>
      <c r="AJ1142" s="1771" t="n"/>
      <c r="AK1142" s="1771" t="n"/>
      <c r="AL1142" s="1771" t="n"/>
      <c r="AM1142" s="1771" t="n"/>
      <c r="AN1142" s="1771" t="n"/>
      <c r="AO1142" s="1772" t="n"/>
      <c r="AP1142" s="1773" t="n"/>
      <c r="AQ1142" s="1771" t="n"/>
      <c r="AR1142" s="1771" t="n"/>
      <c r="AS1142" s="1774" t="n"/>
      <c r="AT1142" s="547" t="n"/>
    </row>
    <row r="1143" ht="12.75" customHeight="1" s="667">
      <c r="B1143" s="509" t="n"/>
      <c r="C1143" s="510" t="n"/>
      <c r="D1143" s="511" t="n"/>
      <c r="E1143" s="511" t="n"/>
      <c r="F1143" s="538" t="n"/>
      <c r="G1143" s="539" t="n"/>
      <c r="H1143" s="539" t="n"/>
      <c r="I1143" s="540" t="n"/>
      <c r="J1143" s="539" t="n"/>
      <c r="K1143" s="539" t="n"/>
      <c r="L1143" s="539" t="n"/>
      <c r="M1143" s="539" t="n"/>
      <c r="N1143" s="539" t="n"/>
      <c r="O1143" s="539" t="n"/>
      <c r="P1143" s="539" t="n"/>
      <c r="Q1143" s="539" t="n"/>
      <c r="R1143" s="539" t="n"/>
      <c r="S1143" s="539" t="n"/>
      <c r="T1143" s="541" t="n"/>
      <c r="U1143" s="1770" t="n"/>
      <c r="V1143" s="1771" t="n"/>
      <c r="W1143" s="1771" t="n"/>
      <c r="X1143" s="1771" t="n"/>
      <c r="Y1143" s="1771" t="n"/>
      <c r="Z1143" s="1771" t="n"/>
      <c r="AA1143" s="1771" t="n"/>
      <c r="AB1143" s="1771" t="n"/>
      <c r="AC1143" s="1771" t="n"/>
      <c r="AD1143" s="1771" t="n"/>
      <c r="AE1143" s="1771" t="n"/>
      <c r="AF1143" s="1771" t="n"/>
      <c r="AG1143" s="1771" t="n"/>
      <c r="AH1143" s="1771" t="n"/>
      <c r="AI1143" s="1771" t="n"/>
      <c r="AJ1143" s="1771" t="n"/>
      <c r="AK1143" s="1771" t="n"/>
      <c r="AL1143" s="1771" t="n"/>
      <c r="AM1143" s="1771" t="n"/>
      <c r="AN1143" s="1771" t="n"/>
      <c r="AO1143" s="1772" t="n"/>
      <c r="AP1143" s="1773" t="n"/>
      <c r="AQ1143" s="1771" t="n"/>
      <c r="AR1143" s="1771" t="n"/>
      <c r="AS1143" s="1774" t="n"/>
      <c r="AT1143" s="547" t="n"/>
    </row>
    <row r="1144" ht="12.75" customHeight="1" s="667">
      <c r="B1144" s="518" t="n"/>
      <c r="C1144" s="701" t="n"/>
      <c r="D1144" s="519" t="n"/>
      <c r="E1144" s="519" t="n"/>
      <c r="F1144" s="548" t="n"/>
      <c r="G1144" s="549" t="n"/>
      <c r="H1144" s="549" t="n"/>
      <c r="I1144" s="550" t="n"/>
      <c r="J1144" s="549" t="n"/>
      <c r="K1144" s="549" t="n"/>
      <c r="L1144" s="549" t="n"/>
      <c r="M1144" s="549" t="n"/>
      <c r="N1144" s="549" t="n"/>
      <c r="O1144" s="549" t="n"/>
      <c r="P1144" s="549" t="n"/>
      <c r="Q1144" s="549" t="n"/>
      <c r="R1144" s="549" t="n"/>
      <c r="S1144" s="549" t="n"/>
      <c r="T1144" s="551" t="n"/>
      <c r="U1144" s="1775" t="n"/>
      <c r="V1144" s="1776" t="n"/>
      <c r="W1144" s="1776" t="n"/>
      <c r="X1144" s="1776" t="n"/>
      <c r="Y1144" s="1776" t="n"/>
      <c r="Z1144" s="1776" t="n"/>
      <c r="AA1144" s="1776" t="n"/>
      <c r="AB1144" s="1776" t="n"/>
      <c r="AC1144" s="1776" t="n"/>
      <c r="AD1144" s="1776" t="n"/>
      <c r="AE1144" s="1776" t="n"/>
      <c r="AF1144" s="1776" t="n"/>
      <c r="AG1144" s="1776" t="n"/>
      <c r="AH1144" s="1776" t="n"/>
      <c r="AI1144" s="1776" t="n"/>
      <c r="AJ1144" s="1776" t="n"/>
      <c r="AK1144" s="1776" t="n"/>
      <c r="AL1144" s="1776" t="n"/>
      <c r="AM1144" s="1776" t="n"/>
      <c r="AN1144" s="1776" t="n"/>
      <c r="AO1144" s="1777" t="n"/>
      <c r="AP1144" s="1778" t="n"/>
      <c r="AQ1144" s="1776" t="n"/>
      <c r="AR1144" s="1776" t="n"/>
      <c r="AS1144" s="1779" t="n"/>
      <c r="AT1144" s="557" t="n"/>
    </row>
    <row r="1145" ht="12.75" customHeight="1" s="667">
      <c r="B1145" s="509" t="n"/>
      <c r="C1145" s="510" t="n"/>
      <c r="D1145" s="511" t="n"/>
      <c r="E1145" s="511" t="n"/>
      <c r="F1145" s="538" t="n"/>
      <c r="G1145" s="539" t="n"/>
      <c r="H1145" s="539" t="n"/>
      <c r="I1145" s="540" t="n"/>
      <c r="J1145" s="539" t="n"/>
      <c r="K1145" s="539" t="n"/>
      <c r="L1145" s="539" t="n"/>
      <c r="M1145" s="539" t="n"/>
      <c r="N1145" s="539" t="n"/>
      <c r="O1145" s="539" t="n"/>
      <c r="P1145" s="539" t="n"/>
      <c r="Q1145" s="539" t="n"/>
      <c r="R1145" s="539" t="n"/>
      <c r="S1145" s="539" t="n"/>
      <c r="T1145" s="541" t="n"/>
      <c r="U1145" s="1770" t="n"/>
      <c r="V1145" s="1771" t="n"/>
      <c r="W1145" s="1771" t="n"/>
      <c r="X1145" s="1771" t="n"/>
      <c r="Y1145" s="1771" t="n"/>
      <c r="Z1145" s="1771" t="n"/>
      <c r="AA1145" s="1771" t="n"/>
      <c r="AB1145" s="1771" t="n"/>
      <c r="AC1145" s="1771" t="n"/>
      <c r="AD1145" s="1771" t="n"/>
      <c r="AE1145" s="1771" t="n"/>
      <c r="AF1145" s="1771" t="n"/>
      <c r="AG1145" s="1771" t="n"/>
      <c r="AH1145" s="1771" t="n"/>
      <c r="AI1145" s="1771" t="n"/>
      <c r="AJ1145" s="1771" t="n"/>
      <c r="AK1145" s="1771" t="n"/>
      <c r="AL1145" s="1771" t="n"/>
      <c r="AM1145" s="1771" t="n"/>
      <c r="AN1145" s="1771" t="n"/>
      <c r="AO1145" s="1772" t="n"/>
      <c r="AP1145" s="1773" t="n"/>
      <c r="AQ1145" s="1771" t="n"/>
      <c r="AR1145" s="1771" t="n"/>
      <c r="AS1145" s="1774" t="n"/>
      <c r="AT1145" s="547" t="n"/>
    </row>
    <row r="1146" ht="12.75" customHeight="1" s="667">
      <c r="B1146" s="509" t="n"/>
      <c r="C1146" s="510" t="n"/>
      <c r="D1146" s="511" t="n"/>
      <c r="E1146" s="511" t="n"/>
      <c r="F1146" s="538" t="n"/>
      <c r="G1146" s="539" t="n"/>
      <c r="H1146" s="539" t="n"/>
      <c r="I1146" s="540" t="n"/>
      <c r="J1146" s="539" t="n"/>
      <c r="K1146" s="539" t="n"/>
      <c r="L1146" s="539" t="n"/>
      <c r="M1146" s="539" t="n"/>
      <c r="N1146" s="539" t="n"/>
      <c r="O1146" s="539" t="n"/>
      <c r="P1146" s="539" t="n"/>
      <c r="Q1146" s="539" t="n"/>
      <c r="R1146" s="539" t="n"/>
      <c r="S1146" s="539" t="n"/>
      <c r="T1146" s="541" t="n"/>
      <c r="U1146" s="1770" t="n"/>
      <c r="V1146" s="1771" t="n"/>
      <c r="W1146" s="1771" t="n"/>
      <c r="X1146" s="1771" t="n"/>
      <c r="Y1146" s="1771" t="n"/>
      <c r="Z1146" s="1771" t="n"/>
      <c r="AA1146" s="1771" t="n"/>
      <c r="AB1146" s="1771" t="n"/>
      <c r="AC1146" s="1771" t="n"/>
      <c r="AD1146" s="1771" t="n"/>
      <c r="AE1146" s="1771" t="n"/>
      <c r="AF1146" s="1771" t="n"/>
      <c r="AG1146" s="1771" t="n"/>
      <c r="AH1146" s="1771" t="n"/>
      <c r="AI1146" s="1771" t="n"/>
      <c r="AJ1146" s="1771" t="n"/>
      <c r="AK1146" s="1771" t="n"/>
      <c r="AL1146" s="1771" t="n"/>
      <c r="AM1146" s="1771" t="n"/>
      <c r="AN1146" s="1771" t="n"/>
      <c r="AO1146" s="1772" t="n"/>
      <c r="AP1146" s="1773" t="n"/>
      <c r="AQ1146" s="1771" t="n"/>
      <c r="AR1146" s="1771" t="n"/>
      <c r="AS1146" s="1774" t="n"/>
      <c r="AT1146" s="547" t="n"/>
    </row>
    <row r="1147" ht="12.75" customHeight="1" s="667">
      <c r="B1147" s="509" t="n"/>
      <c r="C1147" s="510" t="n"/>
      <c r="D1147" s="511" t="n"/>
      <c r="E1147" s="511" t="n"/>
      <c r="F1147" s="538" t="n"/>
      <c r="G1147" s="539" t="n"/>
      <c r="H1147" s="539" t="n"/>
      <c r="I1147" s="540" t="n"/>
      <c r="J1147" s="539" t="n"/>
      <c r="K1147" s="539" t="n"/>
      <c r="L1147" s="539" t="n"/>
      <c r="M1147" s="539" t="n"/>
      <c r="N1147" s="539" t="n"/>
      <c r="O1147" s="539" t="n"/>
      <c r="P1147" s="539" t="n"/>
      <c r="Q1147" s="539" t="n"/>
      <c r="R1147" s="539" t="n"/>
      <c r="S1147" s="539" t="n"/>
      <c r="T1147" s="541" t="n"/>
      <c r="U1147" s="1770" t="n"/>
      <c r="V1147" s="1771" t="n"/>
      <c r="W1147" s="1771" t="n"/>
      <c r="X1147" s="1771" t="n"/>
      <c r="Y1147" s="1771" t="n"/>
      <c r="Z1147" s="1771" t="n"/>
      <c r="AA1147" s="1771" t="n"/>
      <c r="AB1147" s="1771" t="n"/>
      <c r="AC1147" s="1771" t="n"/>
      <c r="AD1147" s="1771" t="n"/>
      <c r="AE1147" s="1771" t="n"/>
      <c r="AF1147" s="1771" t="n"/>
      <c r="AG1147" s="1771" t="n"/>
      <c r="AH1147" s="1771" t="n"/>
      <c r="AI1147" s="1771" t="n"/>
      <c r="AJ1147" s="1771" t="n"/>
      <c r="AK1147" s="1771" t="n"/>
      <c r="AL1147" s="1771" t="n"/>
      <c r="AM1147" s="1771" t="n"/>
      <c r="AN1147" s="1771" t="n"/>
      <c r="AO1147" s="1772" t="n"/>
      <c r="AP1147" s="1773" t="n"/>
      <c r="AQ1147" s="1771" t="n"/>
      <c r="AR1147" s="1771" t="n"/>
      <c r="AS1147" s="1774" t="n"/>
      <c r="AT1147" s="547" t="n"/>
    </row>
    <row r="1148" ht="12.75" customHeight="1" s="667">
      <c r="B1148" s="518" t="n"/>
      <c r="C1148" s="701" t="n"/>
      <c r="D1148" s="519" t="n"/>
      <c r="E1148" s="519" t="n"/>
      <c r="F1148" s="548" t="n"/>
      <c r="G1148" s="549" t="n"/>
      <c r="H1148" s="549" t="n"/>
      <c r="I1148" s="550" t="n"/>
      <c r="J1148" s="549" t="n"/>
      <c r="K1148" s="549" t="n"/>
      <c r="L1148" s="549" t="n"/>
      <c r="M1148" s="549" t="n"/>
      <c r="N1148" s="549" t="n"/>
      <c r="O1148" s="549" t="n"/>
      <c r="P1148" s="549" t="n"/>
      <c r="Q1148" s="549" t="n"/>
      <c r="R1148" s="549" t="n"/>
      <c r="S1148" s="549" t="n"/>
      <c r="T1148" s="551" t="n"/>
      <c r="U1148" s="1775" t="n"/>
      <c r="V1148" s="1776" t="n"/>
      <c r="W1148" s="1776" t="n"/>
      <c r="X1148" s="1776" t="n"/>
      <c r="Y1148" s="1776" t="n"/>
      <c r="Z1148" s="1776" t="n"/>
      <c r="AA1148" s="1776" t="n"/>
      <c r="AB1148" s="1776" t="n"/>
      <c r="AC1148" s="1776" t="n"/>
      <c r="AD1148" s="1776" t="n"/>
      <c r="AE1148" s="1776" t="n"/>
      <c r="AF1148" s="1776" t="n"/>
      <c r="AG1148" s="1776" t="n"/>
      <c r="AH1148" s="1776" t="n"/>
      <c r="AI1148" s="1776" t="n"/>
      <c r="AJ1148" s="1776" t="n"/>
      <c r="AK1148" s="1776" t="n"/>
      <c r="AL1148" s="1776" t="n"/>
      <c r="AM1148" s="1776" t="n"/>
      <c r="AN1148" s="1776" t="n"/>
      <c r="AO1148" s="1777" t="n"/>
      <c r="AP1148" s="1778" t="n"/>
      <c r="AQ1148" s="1776" t="n"/>
      <c r="AR1148" s="1776" t="n"/>
      <c r="AS1148" s="1779" t="n"/>
      <c r="AT1148" s="557" t="n"/>
    </row>
    <row r="1149" ht="12.75" customHeight="1" s="667">
      <c r="B1149" s="509" t="n"/>
      <c r="C1149" s="510" t="n"/>
      <c r="D1149" s="511" t="n"/>
      <c r="E1149" s="511" t="n"/>
      <c r="F1149" s="538" t="n"/>
      <c r="G1149" s="539" t="n"/>
      <c r="H1149" s="539" t="n"/>
      <c r="I1149" s="540" t="n"/>
      <c r="J1149" s="539" t="n"/>
      <c r="K1149" s="539" t="n"/>
      <c r="L1149" s="539" t="n"/>
      <c r="M1149" s="539" t="n"/>
      <c r="N1149" s="539" t="n"/>
      <c r="O1149" s="539" t="n"/>
      <c r="P1149" s="539" t="n"/>
      <c r="Q1149" s="539" t="n"/>
      <c r="R1149" s="539" t="n"/>
      <c r="S1149" s="539" t="n"/>
      <c r="T1149" s="541" t="n"/>
      <c r="U1149" s="1770" t="n"/>
      <c r="V1149" s="1771" t="n"/>
      <c r="W1149" s="1771" t="n"/>
      <c r="X1149" s="1771" t="n"/>
      <c r="Y1149" s="1771" t="n"/>
      <c r="Z1149" s="1771" t="n"/>
      <c r="AA1149" s="1771" t="n"/>
      <c r="AB1149" s="1771" t="n"/>
      <c r="AC1149" s="1771" t="n"/>
      <c r="AD1149" s="1771" t="n"/>
      <c r="AE1149" s="1771" t="n"/>
      <c r="AF1149" s="1771" t="n"/>
      <c r="AG1149" s="1771" t="n"/>
      <c r="AH1149" s="1771" t="n"/>
      <c r="AI1149" s="1771" t="n"/>
      <c r="AJ1149" s="1771" t="n"/>
      <c r="AK1149" s="1771" t="n"/>
      <c r="AL1149" s="1771" t="n"/>
      <c r="AM1149" s="1771" t="n"/>
      <c r="AN1149" s="1771" t="n"/>
      <c r="AO1149" s="1772" t="n"/>
      <c r="AP1149" s="1773" t="n"/>
      <c r="AQ1149" s="1771" t="n"/>
      <c r="AR1149" s="1771" t="n"/>
      <c r="AS1149" s="1774" t="n"/>
      <c r="AT1149" s="547" t="n"/>
    </row>
    <row r="1150" ht="12.75" customHeight="1" s="667">
      <c r="B1150" s="509" t="n"/>
      <c r="C1150" s="510" t="n"/>
      <c r="D1150" s="511" t="n"/>
      <c r="E1150" s="511" t="n"/>
      <c r="F1150" s="538" t="n"/>
      <c r="G1150" s="539" t="n"/>
      <c r="H1150" s="539" t="n"/>
      <c r="I1150" s="540" t="n"/>
      <c r="J1150" s="539" t="n"/>
      <c r="K1150" s="539" t="n"/>
      <c r="L1150" s="539" t="n"/>
      <c r="M1150" s="539" t="n"/>
      <c r="N1150" s="539" t="n"/>
      <c r="O1150" s="539" t="n"/>
      <c r="P1150" s="539" t="n"/>
      <c r="Q1150" s="539" t="n"/>
      <c r="R1150" s="539" t="n"/>
      <c r="S1150" s="539" t="n"/>
      <c r="T1150" s="541" t="n"/>
      <c r="U1150" s="1770" t="n"/>
      <c r="V1150" s="1771" t="n"/>
      <c r="W1150" s="1771" t="n"/>
      <c r="X1150" s="1771" t="n"/>
      <c r="Y1150" s="1771" t="n"/>
      <c r="Z1150" s="1771" t="n"/>
      <c r="AA1150" s="1771" t="n"/>
      <c r="AB1150" s="1771" t="n"/>
      <c r="AC1150" s="1771" t="n"/>
      <c r="AD1150" s="1771" t="n"/>
      <c r="AE1150" s="1771" t="n"/>
      <c r="AF1150" s="1771" t="n"/>
      <c r="AG1150" s="1771" t="n"/>
      <c r="AH1150" s="1771" t="n"/>
      <c r="AI1150" s="1771" t="n"/>
      <c r="AJ1150" s="1771" t="n"/>
      <c r="AK1150" s="1771" t="n"/>
      <c r="AL1150" s="1771" t="n"/>
      <c r="AM1150" s="1771" t="n"/>
      <c r="AN1150" s="1771" t="n"/>
      <c r="AO1150" s="1772" t="n"/>
      <c r="AP1150" s="1773" t="n"/>
      <c r="AQ1150" s="1771" t="n"/>
      <c r="AR1150" s="1771" t="n"/>
      <c r="AS1150" s="1774" t="n"/>
      <c r="AT1150" s="547" t="n"/>
    </row>
    <row r="1151" ht="12.75" customHeight="1" s="667">
      <c r="B1151" s="509" t="n"/>
      <c r="C1151" s="510" t="n"/>
      <c r="D1151" s="511" t="n"/>
      <c r="E1151" s="511" t="n"/>
      <c r="F1151" s="538" t="n"/>
      <c r="G1151" s="539" t="n"/>
      <c r="H1151" s="539" t="n"/>
      <c r="I1151" s="540" t="n"/>
      <c r="J1151" s="539" t="n"/>
      <c r="K1151" s="539" t="n"/>
      <c r="L1151" s="539" t="n"/>
      <c r="M1151" s="539" t="n"/>
      <c r="N1151" s="539" t="n"/>
      <c r="O1151" s="539" t="n"/>
      <c r="P1151" s="539" t="n"/>
      <c r="Q1151" s="539" t="n"/>
      <c r="R1151" s="539" t="n"/>
      <c r="S1151" s="539" t="n"/>
      <c r="T1151" s="541" t="n"/>
      <c r="U1151" s="1770" t="n"/>
      <c r="V1151" s="1771" t="n"/>
      <c r="W1151" s="1771" t="n"/>
      <c r="X1151" s="1771" t="n"/>
      <c r="Y1151" s="1771" t="n"/>
      <c r="Z1151" s="1771" t="n"/>
      <c r="AA1151" s="1771" t="n"/>
      <c r="AB1151" s="1771" t="n"/>
      <c r="AC1151" s="1771" t="n"/>
      <c r="AD1151" s="1771" t="n"/>
      <c r="AE1151" s="1771" t="n"/>
      <c r="AF1151" s="1771" t="n"/>
      <c r="AG1151" s="1771" t="n"/>
      <c r="AH1151" s="1771" t="n"/>
      <c r="AI1151" s="1771" t="n"/>
      <c r="AJ1151" s="1771" t="n"/>
      <c r="AK1151" s="1771" t="n"/>
      <c r="AL1151" s="1771" t="n"/>
      <c r="AM1151" s="1771" t="n"/>
      <c r="AN1151" s="1771" t="n"/>
      <c r="AO1151" s="1772" t="n"/>
      <c r="AP1151" s="1773" t="n"/>
      <c r="AQ1151" s="1771" t="n"/>
      <c r="AR1151" s="1771" t="n"/>
      <c r="AS1151" s="1774" t="n"/>
      <c r="AT1151" s="547" t="n"/>
    </row>
    <row r="1152" ht="12.75" customHeight="1" s="667">
      <c r="B1152" s="509" t="n"/>
      <c r="C1152" s="510" t="n"/>
      <c r="D1152" s="511" t="n"/>
      <c r="E1152" s="511" t="n"/>
      <c r="F1152" s="538" t="n"/>
      <c r="G1152" s="539" t="n"/>
      <c r="H1152" s="539" t="n"/>
      <c r="I1152" s="540" t="n"/>
      <c r="J1152" s="539" t="n"/>
      <c r="K1152" s="539" t="n"/>
      <c r="L1152" s="539" t="n"/>
      <c r="M1152" s="539" t="n"/>
      <c r="N1152" s="539" t="n"/>
      <c r="O1152" s="539" t="n"/>
      <c r="P1152" s="539" t="n"/>
      <c r="Q1152" s="539" t="n"/>
      <c r="R1152" s="539" t="n"/>
      <c r="S1152" s="539" t="n"/>
      <c r="T1152" s="541" t="n"/>
      <c r="U1152" s="1770" t="n"/>
      <c r="V1152" s="1771" t="n"/>
      <c r="W1152" s="1771" t="n"/>
      <c r="X1152" s="1771" t="n"/>
      <c r="Y1152" s="1771" t="n"/>
      <c r="Z1152" s="1771" t="n"/>
      <c r="AA1152" s="1771" t="n"/>
      <c r="AB1152" s="1771" t="n"/>
      <c r="AC1152" s="1771" t="n"/>
      <c r="AD1152" s="1771" t="n"/>
      <c r="AE1152" s="1771" t="n"/>
      <c r="AF1152" s="1771" t="n"/>
      <c r="AG1152" s="1771" t="n"/>
      <c r="AH1152" s="1771" t="n"/>
      <c r="AI1152" s="1771" t="n"/>
      <c r="AJ1152" s="1771" t="n"/>
      <c r="AK1152" s="1771" t="n"/>
      <c r="AL1152" s="1771" t="n"/>
      <c r="AM1152" s="1771" t="n"/>
      <c r="AN1152" s="1771" t="n"/>
      <c r="AO1152" s="1772" t="n"/>
      <c r="AP1152" s="1773" t="n"/>
      <c r="AQ1152" s="1771" t="n"/>
      <c r="AR1152" s="1771" t="n"/>
      <c r="AS1152" s="1774" t="n"/>
      <c r="AT1152" s="547" t="n"/>
    </row>
    <row r="1153" ht="12.75" customHeight="1" s="667">
      <c r="B1153" s="518" t="n"/>
      <c r="C1153" s="701" t="n"/>
      <c r="D1153" s="519" t="n"/>
      <c r="E1153" s="519" t="n"/>
      <c r="F1153" s="548" t="n"/>
      <c r="G1153" s="549" t="n"/>
      <c r="H1153" s="549" t="n"/>
      <c r="I1153" s="550" t="n"/>
      <c r="J1153" s="549" t="n"/>
      <c r="K1153" s="549" t="n"/>
      <c r="L1153" s="549" t="n"/>
      <c r="M1153" s="549" t="n"/>
      <c r="N1153" s="549" t="n"/>
      <c r="O1153" s="549" t="n"/>
      <c r="P1153" s="549" t="n"/>
      <c r="Q1153" s="549" t="n"/>
      <c r="R1153" s="549" t="n"/>
      <c r="S1153" s="549" t="n"/>
      <c r="T1153" s="551" t="n"/>
      <c r="U1153" s="1775" t="n"/>
      <c r="V1153" s="1776" t="n"/>
      <c r="W1153" s="1776" t="n"/>
      <c r="X1153" s="1776" t="n"/>
      <c r="Y1153" s="1776" t="n"/>
      <c r="Z1153" s="1776" t="n"/>
      <c r="AA1153" s="1776" t="n"/>
      <c r="AB1153" s="1776" t="n"/>
      <c r="AC1153" s="1776" t="n"/>
      <c r="AD1153" s="1776" t="n"/>
      <c r="AE1153" s="1776" t="n"/>
      <c r="AF1153" s="1776" t="n"/>
      <c r="AG1153" s="1776" t="n"/>
      <c r="AH1153" s="1776" t="n"/>
      <c r="AI1153" s="1776" t="n"/>
      <c r="AJ1153" s="1776" t="n"/>
      <c r="AK1153" s="1776" t="n"/>
      <c r="AL1153" s="1776" t="n"/>
      <c r="AM1153" s="1776" t="n"/>
      <c r="AN1153" s="1776" t="n"/>
      <c r="AO1153" s="1777" t="n"/>
      <c r="AP1153" s="1778" t="n"/>
      <c r="AQ1153" s="1776" t="n"/>
      <c r="AR1153" s="1776" t="n"/>
      <c r="AS1153" s="1779" t="n"/>
      <c r="AT1153" s="557" t="n"/>
    </row>
    <row r="1154" ht="12.75" customHeight="1" s="667">
      <c r="B1154" s="509" t="n"/>
      <c r="C1154" s="510" t="n"/>
      <c r="D1154" s="511" t="n"/>
      <c r="E1154" s="511" t="n"/>
      <c r="F1154" s="538" t="n"/>
      <c r="G1154" s="539" t="n"/>
      <c r="H1154" s="539" t="n"/>
      <c r="I1154" s="540" t="n"/>
      <c r="J1154" s="539" t="n"/>
      <c r="K1154" s="539" t="n"/>
      <c r="L1154" s="539" t="n"/>
      <c r="M1154" s="539" t="n"/>
      <c r="N1154" s="539" t="n"/>
      <c r="O1154" s="539" t="n"/>
      <c r="P1154" s="539" t="n"/>
      <c r="Q1154" s="539" t="n"/>
      <c r="R1154" s="539" t="n"/>
      <c r="S1154" s="539" t="n"/>
      <c r="T1154" s="541" t="n"/>
      <c r="U1154" s="1770" t="n"/>
      <c r="V1154" s="1771" t="n"/>
      <c r="W1154" s="1771" t="n"/>
      <c r="X1154" s="1771" t="n"/>
      <c r="Y1154" s="1771" t="n"/>
      <c r="Z1154" s="1771" t="n"/>
      <c r="AA1154" s="1771" t="n"/>
      <c r="AB1154" s="1771" t="n"/>
      <c r="AC1154" s="1771" t="n"/>
      <c r="AD1154" s="1771" t="n"/>
      <c r="AE1154" s="1771" t="n"/>
      <c r="AF1154" s="1771" t="n"/>
      <c r="AG1154" s="1771" t="n"/>
      <c r="AH1154" s="1771" t="n"/>
      <c r="AI1154" s="1771" t="n"/>
      <c r="AJ1154" s="1771" t="n"/>
      <c r="AK1154" s="1771" t="n"/>
      <c r="AL1154" s="1771" t="n"/>
      <c r="AM1154" s="1771" t="n"/>
      <c r="AN1154" s="1771" t="n"/>
      <c r="AO1154" s="1772" t="n"/>
      <c r="AP1154" s="1773" t="n"/>
      <c r="AQ1154" s="1771" t="n"/>
      <c r="AR1154" s="1771" t="n"/>
      <c r="AS1154" s="1774" t="n"/>
      <c r="AT1154" s="547" t="n"/>
    </row>
    <row r="1155" ht="12.75" customHeight="1" s="667">
      <c r="B1155" s="509" t="n"/>
      <c r="C1155" s="510" t="n"/>
      <c r="D1155" s="511" t="n"/>
      <c r="E1155" s="511" t="n"/>
      <c r="F1155" s="538" t="n"/>
      <c r="G1155" s="539" t="n"/>
      <c r="H1155" s="539" t="n"/>
      <c r="I1155" s="540" t="n"/>
      <c r="J1155" s="539" t="n"/>
      <c r="K1155" s="539" t="n"/>
      <c r="L1155" s="539" t="n"/>
      <c r="M1155" s="539" t="n"/>
      <c r="N1155" s="539" t="n"/>
      <c r="O1155" s="539" t="n"/>
      <c r="P1155" s="539" t="n"/>
      <c r="Q1155" s="539" t="n"/>
      <c r="R1155" s="539" t="n"/>
      <c r="S1155" s="539" t="n"/>
      <c r="T1155" s="541" t="n"/>
      <c r="U1155" s="1770" t="n"/>
      <c r="V1155" s="1771" t="n"/>
      <c r="W1155" s="1771" t="n"/>
      <c r="X1155" s="1771" t="n"/>
      <c r="Y1155" s="1771" t="n"/>
      <c r="Z1155" s="1771" t="n"/>
      <c r="AA1155" s="1771" t="n"/>
      <c r="AB1155" s="1771" t="n"/>
      <c r="AC1155" s="1771" t="n"/>
      <c r="AD1155" s="1771" t="n"/>
      <c r="AE1155" s="1771" t="n"/>
      <c r="AF1155" s="1771" t="n"/>
      <c r="AG1155" s="1771" t="n"/>
      <c r="AH1155" s="1771" t="n"/>
      <c r="AI1155" s="1771" t="n"/>
      <c r="AJ1155" s="1771" t="n"/>
      <c r="AK1155" s="1771" t="n"/>
      <c r="AL1155" s="1771" t="n"/>
      <c r="AM1155" s="1771" t="n"/>
      <c r="AN1155" s="1771" t="n"/>
      <c r="AO1155" s="1772" t="n"/>
      <c r="AP1155" s="1773" t="n"/>
      <c r="AQ1155" s="1771" t="n"/>
      <c r="AR1155" s="1771" t="n"/>
      <c r="AS1155" s="1774" t="n"/>
      <c r="AT1155" s="547" t="n"/>
    </row>
    <row r="1156" ht="12.75" customHeight="1" s="667">
      <c r="B1156" s="509" t="n"/>
      <c r="C1156" s="510" t="n"/>
      <c r="D1156" s="511" t="n"/>
      <c r="E1156" s="511" t="n"/>
      <c r="F1156" s="538" t="n"/>
      <c r="G1156" s="539" t="n"/>
      <c r="H1156" s="539" t="n"/>
      <c r="I1156" s="540" t="n"/>
      <c r="J1156" s="539" t="n"/>
      <c r="K1156" s="539" t="n"/>
      <c r="L1156" s="539" t="n"/>
      <c r="M1156" s="539" t="n"/>
      <c r="N1156" s="539" t="n"/>
      <c r="O1156" s="539" t="n"/>
      <c r="P1156" s="539" t="n"/>
      <c r="Q1156" s="539" t="n"/>
      <c r="R1156" s="539" t="n"/>
      <c r="S1156" s="539" t="n"/>
      <c r="T1156" s="541" t="n"/>
      <c r="U1156" s="1770" t="n"/>
      <c r="V1156" s="1771" t="n"/>
      <c r="W1156" s="1771" t="n"/>
      <c r="X1156" s="1771" t="n"/>
      <c r="Y1156" s="1771" t="n"/>
      <c r="Z1156" s="1771" t="n"/>
      <c r="AA1156" s="1771" t="n"/>
      <c r="AB1156" s="1771" t="n"/>
      <c r="AC1156" s="1771" t="n"/>
      <c r="AD1156" s="1771" t="n"/>
      <c r="AE1156" s="1771" t="n"/>
      <c r="AF1156" s="1771" t="n"/>
      <c r="AG1156" s="1771" t="n"/>
      <c r="AH1156" s="1771" t="n"/>
      <c r="AI1156" s="1771" t="n"/>
      <c r="AJ1156" s="1771" t="n"/>
      <c r="AK1156" s="1771" t="n"/>
      <c r="AL1156" s="1771" t="n"/>
      <c r="AM1156" s="1771" t="n"/>
      <c r="AN1156" s="1771" t="n"/>
      <c r="AO1156" s="1772" t="n"/>
      <c r="AP1156" s="1773" t="n"/>
      <c r="AQ1156" s="1771" t="n"/>
      <c r="AR1156" s="1771" t="n"/>
      <c r="AS1156" s="1774" t="n"/>
      <c r="AT1156" s="547" t="n"/>
    </row>
    <row r="1157" ht="12.75" customHeight="1" s="667">
      <c r="B1157" s="509" t="n"/>
      <c r="C1157" s="510" t="n"/>
      <c r="D1157" s="511" t="n"/>
      <c r="E1157" s="511" t="n"/>
      <c r="F1157" s="538" t="n"/>
      <c r="G1157" s="539" t="n"/>
      <c r="H1157" s="539" t="n"/>
      <c r="I1157" s="540" t="n"/>
      <c r="J1157" s="539" t="n"/>
      <c r="K1157" s="539" t="n"/>
      <c r="L1157" s="539" t="n"/>
      <c r="M1157" s="539" t="n"/>
      <c r="N1157" s="539" t="n"/>
      <c r="O1157" s="539" t="n"/>
      <c r="P1157" s="539" t="n"/>
      <c r="Q1157" s="539" t="n"/>
      <c r="R1157" s="539" t="n"/>
      <c r="S1157" s="539" t="n"/>
      <c r="T1157" s="541" t="n"/>
      <c r="U1157" s="1770" t="n"/>
      <c r="V1157" s="1771" t="n"/>
      <c r="W1157" s="1771" t="n"/>
      <c r="X1157" s="1771" t="n"/>
      <c r="Y1157" s="1771" t="n"/>
      <c r="Z1157" s="1771" t="n"/>
      <c r="AA1157" s="1771" t="n"/>
      <c r="AB1157" s="1771" t="n"/>
      <c r="AC1157" s="1771" t="n"/>
      <c r="AD1157" s="1771" t="n"/>
      <c r="AE1157" s="1771" t="n"/>
      <c r="AF1157" s="1771" t="n"/>
      <c r="AG1157" s="1771" t="n"/>
      <c r="AH1157" s="1771" t="n"/>
      <c r="AI1157" s="1771" t="n"/>
      <c r="AJ1157" s="1771" t="n"/>
      <c r="AK1157" s="1771" t="n"/>
      <c r="AL1157" s="1771" t="n"/>
      <c r="AM1157" s="1771" t="n"/>
      <c r="AN1157" s="1771" t="n"/>
      <c r="AO1157" s="1772" t="n"/>
      <c r="AP1157" s="1773" t="n"/>
      <c r="AQ1157" s="1771" t="n"/>
      <c r="AR1157" s="1771" t="n"/>
      <c r="AS1157" s="1774" t="n"/>
      <c r="AT1157" s="547" t="n"/>
    </row>
    <row r="1158" ht="12.75" customHeight="1" s="667">
      <c r="B1158" s="518" t="n"/>
      <c r="C1158" s="701" t="n"/>
      <c r="D1158" s="519" t="n"/>
      <c r="E1158" s="519" t="n"/>
      <c r="F1158" s="548" t="n"/>
      <c r="G1158" s="549" t="n"/>
      <c r="H1158" s="549" t="n"/>
      <c r="I1158" s="550" t="n"/>
      <c r="J1158" s="549" t="n"/>
      <c r="K1158" s="549" t="n"/>
      <c r="L1158" s="549" t="n"/>
      <c r="M1158" s="549" t="n"/>
      <c r="N1158" s="549" t="n"/>
      <c r="O1158" s="549" t="n"/>
      <c r="P1158" s="549" t="n"/>
      <c r="Q1158" s="549" t="n"/>
      <c r="R1158" s="549" t="n"/>
      <c r="S1158" s="549" t="n"/>
      <c r="T1158" s="551" t="n"/>
      <c r="U1158" s="1775" t="n"/>
      <c r="V1158" s="1776" t="n"/>
      <c r="W1158" s="1776" t="n"/>
      <c r="X1158" s="1776" t="n"/>
      <c r="Y1158" s="1776" t="n"/>
      <c r="Z1158" s="1776" t="n"/>
      <c r="AA1158" s="1776" t="n"/>
      <c r="AB1158" s="1776" t="n"/>
      <c r="AC1158" s="1776" t="n"/>
      <c r="AD1158" s="1776" t="n"/>
      <c r="AE1158" s="1776" t="n"/>
      <c r="AF1158" s="1776" t="n"/>
      <c r="AG1158" s="1776" t="n"/>
      <c r="AH1158" s="1776" t="n"/>
      <c r="AI1158" s="1776" t="n"/>
      <c r="AJ1158" s="1776" t="n"/>
      <c r="AK1158" s="1776" t="n"/>
      <c r="AL1158" s="1776" t="n"/>
      <c r="AM1158" s="1776" t="n"/>
      <c r="AN1158" s="1776" t="n"/>
      <c r="AO1158" s="1777" t="n"/>
      <c r="AP1158" s="1778" t="n"/>
      <c r="AQ1158" s="1776" t="n"/>
      <c r="AR1158" s="1776" t="n"/>
      <c r="AS1158" s="1779" t="n"/>
      <c r="AT1158" s="557" t="n"/>
    </row>
    <row r="1159" ht="12.75" customHeight="1" s="667">
      <c r="B1159" s="509" t="n"/>
      <c r="C1159" s="510" t="n"/>
      <c r="D1159" s="511" t="n"/>
      <c r="E1159" s="511" t="n"/>
      <c r="F1159" s="538" t="n"/>
      <c r="G1159" s="539" t="n"/>
      <c r="H1159" s="539" t="n"/>
      <c r="I1159" s="540" t="n"/>
      <c r="J1159" s="539" t="n"/>
      <c r="K1159" s="539" t="n"/>
      <c r="L1159" s="539" t="n"/>
      <c r="M1159" s="539" t="n"/>
      <c r="N1159" s="539" t="n"/>
      <c r="O1159" s="539" t="n"/>
      <c r="P1159" s="539" t="n"/>
      <c r="Q1159" s="539" t="n"/>
      <c r="R1159" s="539" t="n"/>
      <c r="S1159" s="539" t="n"/>
      <c r="T1159" s="541" t="n"/>
      <c r="U1159" s="1770" t="n"/>
      <c r="V1159" s="1771" t="n"/>
      <c r="W1159" s="1771" t="n"/>
      <c r="X1159" s="1771" t="n"/>
      <c r="Y1159" s="1771" t="n"/>
      <c r="Z1159" s="1771" t="n"/>
      <c r="AA1159" s="1771" t="n"/>
      <c r="AB1159" s="1771" t="n"/>
      <c r="AC1159" s="1771" t="n"/>
      <c r="AD1159" s="1771" t="n"/>
      <c r="AE1159" s="1771" t="n"/>
      <c r="AF1159" s="1771" t="n"/>
      <c r="AG1159" s="1771" t="n"/>
      <c r="AH1159" s="1771" t="n"/>
      <c r="AI1159" s="1771" t="n"/>
      <c r="AJ1159" s="1771" t="n"/>
      <c r="AK1159" s="1771" t="n"/>
      <c r="AL1159" s="1771" t="n"/>
      <c r="AM1159" s="1771" t="n"/>
      <c r="AN1159" s="1771" t="n"/>
      <c r="AO1159" s="1772" t="n"/>
      <c r="AP1159" s="1773" t="n"/>
      <c r="AQ1159" s="1771" t="n"/>
      <c r="AR1159" s="1771" t="n"/>
      <c r="AS1159" s="1774" t="n"/>
      <c r="AT1159" s="547" t="n"/>
    </row>
    <row r="1160" ht="12.75" customHeight="1" s="667">
      <c r="B1160" s="509" t="n"/>
      <c r="C1160" s="510" t="n"/>
      <c r="D1160" s="511" t="n"/>
      <c r="E1160" s="511" t="n"/>
      <c r="F1160" s="538" t="n"/>
      <c r="G1160" s="539" t="n"/>
      <c r="H1160" s="539" t="n"/>
      <c r="I1160" s="540" t="n"/>
      <c r="J1160" s="539" t="n"/>
      <c r="K1160" s="539" t="n"/>
      <c r="L1160" s="539" t="n"/>
      <c r="M1160" s="539" t="n"/>
      <c r="N1160" s="539" t="n"/>
      <c r="O1160" s="539" t="n"/>
      <c r="P1160" s="539" t="n"/>
      <c r="Q1160" s="539" t="n"/>
      <c r="R1160" s="539" t="n"/>
      <c r="S1160" s="539" t="n"/>
      <c r="T1160" s="541" t="n"/>
      <c r="U1160" s="1770" t="n"/>
      <c r="V1160" s="1771" t="n"/>
      <c r="W1160" s="1771" t="n"/>
      <c r="X1160" s="1771" t="n"/>
      <c r="Y1160" s="1771" t="n"/>
      <c r="Z1160" s="1771" t="n"/>
      <c r="AA1160" s="1771" t="n"/>
      <c r="AB1160" s="1771" t="n"/>
      <c r="AC1160" s="1771" t="n"/>
      <c r="AD1160" s="1771" t="n"/>
      <c r="AE1160" s="1771" t="n"/>
      <c r="AF1160" s="1771" t="n"/>
      <c r="AG1160" s="1771" t="n"/>
      <c r="AH1160" s="1771" t="n"/>
      <c r="AI1160" s="1771" t="n"/>
      <c r="AJ1160" s="1771" t="n"/>
      <c r="AK1160" s="1771" t="n"/>
      <c r="AL1160" s="1771" t="n"/>
      <c r="AM1160" s="1771" t="n"/>
      <c r="AN1160" s="1771" t="n"/>
      <c r="AO1160" s="1772" t="n"/>
      <c r="AP1160" s="1773" t="n"/>
      <c r="AQ1160" s="1771" t="n"/>
      <c r="AR1160" s="1771" t="n"/>
      <c r="AS1160" s="1774" t="n"/>
      <c r="AT1160" s="547" t="n"/>
    </row>
    <row r="1161" ht="12.75" customHeight="1" s="667">
      <c r="B1161" s="509" t="n"/>
      <c r="C1161" s="510" t="n"/>
      <c r="D1161" s="511" t="n"/>
      <c r="E1161" s="511" t="n"/>
      <c r="F1161" s="538" t="n"/>
      <c r="G1161" s="539" t="n"/>
      <c r="H1161" s="539" t="n"/>
      <c r="I1161" s="540" t="n"/>
      <c r="J1161" s="539" t="n"/>
      <c r="K1161" s="539" t="n"/>
      <c r="L1161" s="539" t="n"/>
      <c r="M1161" s="539" t="n"/>
      <c r="N1161" s="539" t="n"/>
      <c r="O1161" s="539" t="n"/>
      <c r="P1161" s="539" t="n"/>
      <c r="Q1161" s="539" t="n"/>
      <c r="R1161" s="539" t="n"/>
      <c r="S1161" s="539" t="n"/>
      <c r="T1161" s="541" t="n"/>
      <c r="U1161" s="1770" t="n"/>
      <c r="V1161" s="1771" t="n"/>
      <c r="W1161" s="1771" t="n"/>
      <c r="X1161" s="1771" t="n"/>
      <c r="Y1161" s="1771" t="n"/>
      <c r="Z1161" s="1771" t="n"/>
      <c r="AA1161" s="1771" t="n"/>
      <c r="AB1161" s="1771" t="n"/>
      <c r="AC1161" s="1771" t="n"/>
      <c r="AD1161" s="1771" t="n"/>
      <c r="AE1161" s="1771" t="n"/>
      <c r="AF1161" s="1771" t="n"/>
      <c r="AG1161" s="1771" t="n"/>
      <c r="AH1161" s="1771" t="n"/>
      <c r="AI1161" s="1771" t="n"/>
      <c r="AJ1161" s="1771" t="n"/>
      <c r="AK1161" s="1771" t="n"/>
      <c r="AL1161" s="1771" t="n"/>
      <c r="AM1161" s="1771" t="n"/>
      <c r="AN1161" s="1771" t="n"/>
      <c r="AO1161" s="1772" t="n"/>
      <c r="AP1161" s="1773" t="n"/>
      <c r="AQ1161" s="1771" t="n"/>
      <c r="AR1161" s="1771" t="n"/>
      <c r="AS1161" s="1774" t="n"/>
      <c r="AT1161" s="547" t="n"/>
    </row>
    <row r="1162" ht="12.75" customHeight="1" s="667">
      <c r="B1162" s="509" t="n"/>
      <c r="C1162" s="510" t="n"/>
      <c r="D1162" s="511" t="n"/>
      <c r="E1162" s="511" t="n"/>
      <c r="F1162" s="538" t="n"/>
      <c r="G1162" s="539" t="n"/>
      <c r="H1162" s="539" t="n"/>
      <c r="I1162" s="540" t="n"/>
      <c r="J1162" s="539" t="n"/>
      <c r="K1162" s="539" t="n"/>
      <c r="L1162" s="539" t="n"/>
      <c r="M1162" s="539" t="n"/>
      <c r="N1162" s="539" t="n"/>
      <c r="O1162" s="539" t="n"/>
      <c r="P1162" s="539" t="n"/>
      <c r="Q1162" s="539" t="n"/>
      <c r="R1162" s="539" t="n"/>
      <c r="S1162" s="539" t="n"/>
      <c r="T1162" s="541" t="n"/>
      <c r="U1162" s="1770" t="n"/>
      <c r="V1162" s="1771" t="n"/>
      <c r="W1162" s="1771" t="n"/>
      <c r="X1162" s="1771" t="n"/>
      <c r="Y1162" s="1771" t="n"/>
      <c r="Z1162" s="1771" t="n"/>
      <c r="AA1162" s="1771" t="n"/>
      <c r="AB1162" s="1771" t="n"/>
      <c r="AC1162" s="1771" t="n"/>
      <c r="AD1162" s="1771" t="n"/>
      <c r="AE1162" s="1771" t="n"/>
      <c r="AF1162" s="1771" t="n"/>
      <c r="AG1162" s="1771" t="n"/>
      <c r="AH1162" s="1771" t="n"/>
      <c r="AI1162" s="1771" t="n"/>
      <c r="AJ1162" s="1771" t="n"/>
      <c r="AK1162" s="1771" t="n"/>
      <c r="AL1162" s="1771" t="n"/>
      <c r="AM1162" s="1771" t="n"/>
      <c r="AN1162" s="1771" t="n"/>
      <c r="AO1162" s="1772" t="n"/>
      <c r="AP1162" s="1773" t="n"/>
      <c r="AQ1162" s="1771" t="n"/>
      <c r="AR1162" s="1771" t="n"/>
      <c r="AS1162" s="1774" t="n"/>
      <c r="AT1162" s="547" t="n"/>
    </row>
    <row r="1163" ht="12.75" customHeight="1" s="667">
      <c r="B1163" s="518" t="n"/>
      <c r="C1163" s="701" t="n"/>
      <c r="D1163" s="519" t="n"/>
      <c r="E1163" s="519" t="n"/>
      <c r="F1163" s="548" t="n"/>
      <c r="G1163" s="549" t="n"/>
      <c r="H1163" s="549" t="n"/>
      <c r="I1163" s="550" t="n"/>
      <c r="J1163" s="549" t="n"/>
      <c r="K1163" s="549" t="n"/>
      <c r="L1163" s="549" t="n"/>
      <c r="M1163" s="549" t="n"/>
      <c r="N1163" s="549" t="n"/>
      <c r="O1163" s="549" t="n"/>
      <c r="P1163" s="549" t="n"/>
      <c r="Q1163" s="549" t="n"/>
      <c r="R1163" s="549" t="n"/>
      <c r="S1163" s="549" t="n"/>
      <c r="T1163" s="551" t="n"/>
      <c r="U1163" s="1775" t="n"/>
      <c r="V1163" s="1776" t="n"/>
      <c r="W1163" s="1776" t="n"/>
      <c r="X1163" s="1776" t="n"/>
      <c r="Y1163" s="1776" t="n"/>
      <c r="Z1163" s="1776" t="n"/>
      <c r="AA1163" s="1776" t="n"/>
      <c r="AB1163" s="1776" t="n"/>
      <c r="AC1163" s="1776" t="n"/>
      <c r="AD1163" s="1776" t="n"/>
      <c r="AE1163" s="1776" t="n"/>
      <c r="AF1163" s="1776" t="n"/>
      <c r="AG1163" s="1776" t="n"/>
      <c r="AH1163" s="1776" t="n"/>
      <c r="AI1163" s="1776" t="n"/>
      <c r="AJ1163" s="1776" t="n"/>
      <c r="AK1163" s="1776" t="n"/>
      <c r="AL1163" s="1776" t="n"/>
      <c r="AM1163" s="1776" t="n"/>
      <c r="AN1163" s="1776" t="n"/>
      <c r="AO1163" s="1777" t="n"/>
      <c r="AP1163" s="1778" t="n"/>
      <c r="AQ1163" s="1776" t="n"/>
      <c r="AR1163" s="1776" t="n"/>
      <c r="AS1163" s="1779" t="n"/>
      <c r="AT1163" s="557" t="n"/>
    </row>
    <row r="1164" ht="12.75" customHeight="1" s="667">
      <c r="B1164" s="509" t="n"/>
      <c r="C1164" s="510" t="n"/>
      <c r="D1164" s="511" t="n"/>
      <c r="E1164" s="511" t="n"/>
      <c r="F1164" s="538" t="n"/>
      <c r="G1164" s="539" t="n"/>
      <c r="H1164" s="539" t="n"/>
      <c r="I1164" s="540" t="n"/>
      <c r="J1164" s="539" t="n"/>
      <c r="K1164" s="539" t="n"/>
      <c r="L1164" s="539" t="n"/>
      <c r="M1164" s="539" t="n"/>
      <c r="N1164" s="539" t="n"/>
      <c r="O1164" s="539" t="n"/>
      <c r="P1164" s="539" t="n"/>
      <c r="Q1164" s="539" t="n"/>
      <c r="R1164" s="539" t="n"/>
      <c r="S1164" s="539" t="n"/>
      <c r="T1164" s="541" t="n"/>
      <c r="U1164" s="1770" t="n"/>
      <c r="V1164" s="1771" t="n"/>
      <c r="W1164" s="1771" t="n"/>
      <c r="X1164" s="1771" t="n"/>
      <c r="Y1164" s="1771" t="n"/>
      <c r="Z1164" s="1771" t="n"/>
      <c r="AA1164" s="1771" t="n"/>
      <c r="AB1164" s="1771" t="n"/>
      <c r="AC1164" s="1771" t="n"/>
      <c r="AD1164" s="1771" t="n"/>
      <c r="AE1164" s="1771" t="n"/>
      <c r="AF1164" s="1771" t="n"/>
      <c r="AG1164" s="1771" t="n"/>
      <c r="AH1164" s="1771" t="n"/>
      <c r="AI1164" s="1771" t="n"/>
      <c r="AJ1164" s="1771" t="n"/>
      <c r="AK1164" s="1771" t="n"/>
      <c r="AL1164" s="1771" t="n"/>
      <c r="AM1164" s="1771" t="n"/>
      <c r="AN1164" s="1771" t="n"/>
      <c r="AO1164" s="1772" t="n"/>
      <c r="AP1164" s="1773" t="n"/>
      <c r="AQ1164" s="1771" t="n"/>
      <c r="AR1164" s="1771" t="n"/>
      <c r="AS1164" s="1774" t="n"/>
      <c r="AT1164" s="547" t="n"/>
    </row>
    <row r="1165" ht="12.75" customHeight="1" s="667">
      <c r="B1165" s="509" t="n"/>
      <c r="C1165" s="510" t="n"/>
      <c r="D1165" s="511" t="n"/>
      <c r="E1165" s="511" t="n"/>
      <c r="F1165" s="538" t="n"/>
      <c r="G1165" s="539" t="n"/>
      <c r="H1165" s="539" t="n"/>
      <c r="I1165" s="540" t="n"/>
      <c r="J1165" s="539" t="n"/>
      <c r="K1165" s="539" t="n"/>
      <c r="L1165" s="539" t="n"/>
      <c r="M1165" s="539" t="n"/>
      <c r="N1165" s="539" t="n"/>
      <c r="O1165" s="539" t="n"/>
      <c r="P1165" s="539" t="n"/>
      <c r="Q1165" s="539" t="n"/>
      <c r="R1165" s="539" t="n"/>
      <c r="S1165" s="539" t="n"/>
      <c r="T1165" s="541" t="n"/>
      <c r="U1165" s="1770" t="n"/>
      <c r="V1165" s="1771" t="n"/>
      <c r="W1165" s="1771" t="n"/>
      <c r="X1165" s="1771" t="n"/>
      <c r="Y1165" s="1771" t="n"/>
      <c r="Z1165" s="1771" t="n"/>
      <c r="AA1165" s="1771" t="n"/>
      <c r="AB1165" s="1771" t="n"/>
      <c r="AC1165" s="1771" t="n"/>
      <c r="AD1165" s="1771" t="n"/>
      <c r="AE1165" s="1771" t="n"/>
      <c r="AF1165" s="1771" t="n"/>
      <c r="AG1165" s="1771" t="n"/>
      <c r="AH1165" s="1771" t="n"/>
      <c r="AI1165" s="1771" t="n"/>
      <c r="AJ1165" s="1771" t="n"/>
      <c r="AK1165" s="1771" t="n"/>
      <c r="AL1165" s="1771" t="n"/>
      <c r="AM1165" s="1771" t="n"/>
      <c r="AN1165" s="1771" t="n"/>
      <c r="AO1165" s="1772" t="n"/>
      <c r="AP1165" s="1773" t="n"/>
      <c r="AQ1165" s="1771" t="n"/>
      <c r="AR1165" s="1771" t="n"/>
      <c r="AS1165" s="1774" t="n"/>
      <c r="AT1165" s="547" t="n"/>
    </row>
    <row r="1166" ht="12.75" customHeight="1" s="667">
      <c r="B1166" s="509" t="n"/>
      <c r="C1166" s="510" t="n"/>
      <c r="D1166" s="511" t="n"/>
      <c r="E1166" s="511" t="n"/>
      <c r="F1166" s="538" t="n"/>
      <c r="G1166" s="539" t="n"/>
      <c r="H1166" s="539" t="n"/>
      <c r="I1166" s="540" t="n"/>
      <c r="J1166" s="539" t="n"/>
      <c r="K1166" s="539" t="n"/>
      <c r="L1166" s="539" t="n"/>
      <c r="M1166" s="539" t="n"/>
      <c r="N1166" s="539" t="n"/>
      <c r="O1166" s="539" t="n"/>
      <c r="P1166" s="539" t="n"/>
      <c r="Q1166" s="539" t="n"/>
      <c r="R1166" s="539" t="n"/>
      <c r="S1166" s="539" t="n"/>
      <c r="T1166" s="541" t="n"/>
      <c r="U1166" s="1770" t="n"/>
      <c r="V1166" s="1771" t="n"/>
      <c r="W1166" s="1771" t="n"/>
      <c r="X1166" s="1771" t="n"/>
      <c r="Y1166" s="1771" t="n"/>
      <c r="Z1166" s="1771" t="n"/>
      <c r="AA1166" s="1771" t="n"/>
      <c r="AB1166" s="1771" t="n"/>
      <c r="AC1166" s="1771" t="n"/>
      <c r="AD1166" s="1771" t="n"/>
      <c r="AE1166" s="1771" t="n"/>
      <c r="AF1166" s="1771" t="n"/>
      <c r="AG1166" s="1771" t="n"/>
      <c r="AH1166" s="1771" t="n"/>
      <c r="AI1166" s="1771" t="n"/>
      <c r="AJ1166" s="1771" t="n"/>
      <c r="AK1166" s="1771" t="n"/>
      <c r="AL1166" s="1771" t="n"/>
      <c r="AM1166" s="1771" t="n"/>
      <c r="AN1166" s="1771" t="n"/>
      <c r="AO1166" s="1772" t="n"/>
      <c r="AP1166" s="1773" t="n"/>
      <c r="AQ1166" s="1771" t="n"/>
      <c r="AR1166" s="1771" t="n"/>
      <c r="AS1166" s="1774" t="n"/>
      <c r="AT1166" s="547" t="n"/>
    </row>
    <row r="1167" ht="12.75" customHeight="1" s="667">
      <c r="B1167" s="518" t="n"/>
      <c r="C1167" s="701" t="n"/>
      <c r="D1167" s="519" t="n"/>
      <c r="E1167" s="519" t="n"/>
      <c r="F1167" s="548" t="n"/>
      <c r="G1167" s="549" t="n"/>
      <c r="H1167" s="549" t="n"/>
      <c r="I1167" s="550" t="n"/>
      <c r="J1167" s="549" t="n"/>
      <c r="K1167" s="549" t="n"/>
      <c r="L1167" s="549" t="n"/>
      <c r="M1167" s="549" t="n"/>
      <c r="N1167" s="549" t="n"/>
      <c r="O1167" s="549" t="n"/>
      <c r="P1167" s="549" t="n"/>
      <c r="Q1167" s="549" t="n"/>
      <c r="R1167" s="549" t="n"/>
      <c r="S1167" s="549" t="n"/>
      <c r="T1167" s="551" t="n"/>
      <c r="U1167" s="1775" t="n"/>
      <c r="V1167" s="1776" t="n"/>
      <c r="W1167" s="1776" t="n"/>
      <c r="X1167" s="1776" t="n"/>
      <c r="Y1167" s="1776" t="n"/>
      <c r="Z1167" s="1776" t="n"/>
      <c r="AA1167" s="1776" t="n"/>
      <c r="AB1167" s="1776" t="n"/>
      <c r="AC1167" s="1776" t="n"/>
      <c r="AD1167" s="1776" t="n"/>
      <c r="AE1167" s="1776" t="n"/>
      <c r="AF1167" s="1776" t="n"/>
      <c r="AG1167" s="1776" t="n"/>
      <c r="AH1167" s="1776" t="n"/>
      <c r="AI1167" s="1776" t="n"/>
      <c r="AJ1167" s="1776" t="n"/>
      <c r="AK1167" s="1776" t="n"/>
      <c r="AL1167" s="1776" t="n"/>
      <c r="AM1167" s="1776" t="n"/>
      <c r="AN1167" s="1776" t="n"/>
      <c r="AO1167" s="1777" t="n"/>
      <c r="AP1167" s="1778" t="n"/>
      <c r="AQ1167" s="1776" t="n"/>
      <c r="AR1167" s="1776" t="n"/>
      <c r="AS1167" s="1779" t="n"/>
      <c r="AT1167" s="557" t="n"/>
    </row>
    <row r="1168" ht="12.75" customHeight="1" s="667">
      <c r="B1168" s="509" t="n"/>
      <c r="C1168" s="510" t="n"/>
      <c r="D1168" s="511" t="n"/>
      <c r="E1168" s="511" t="n"/>
      <c r="F1168" s="538" t="n"/>
      <c r="G1168" s="539" t="n"/>
      <c r="H1168" s="539" t="n"/>
      <c r="I1168" s="540" t="n"/>
      <c r="J1168" s="539" t="n"/>
      <c r="K1168" s="539" t="n"/>
      <c r="L1168" s="539" t="n"/>
      <c r="M1168" s="539" t="n"/>
      <c r="N1168" s="539" t="n"/>
      <c r="O1168" s="539" t="n"/>
      <c r="P1168" s="539" t="n"/>
      <c r="Q1168" s="539" t="n"/>
      <c r="R1168" s="539" t="n"/>
      <c r="S1168" s="539" t="n"/>
      <c r="T1168" s="541" t="n"/>
      <c r="U1168" s="1770" t="n"/>
      <c r="V1168" s="1771" t="n"/>
      <c r="W1168" s="1771" t="n"/>
      <c r="X1168" s="1771" t="n"/>
      <c r="Y1168" s="1771" t="n"/>
      <c r="Z1168" s="1771" t="n"/>
      <c r="AA1168" s="1771" t="n"/>
      <c r="AB1168" s="1771" t="n"/>
      <c r="AC1168" s="1771" t="n"/>
      <c r="AD1168" s="1771" t="n"/>
      <c r="AE1168" s="1771" t="n"/>
      <c r="AF1168" s="1771" t="n"/>
      <c r="AG1168" s="1771" t="n"/>
      <c r="AH1168" s="1771" t="n"/>
      <c r="AI1168" s="1771" t="n"/>
      <c r="AJ1168" s="1771" t="n"/>
      <c r="AK1168" s="1771" t="n"/>
      <c r="AL1168" s="1771" t="n"/>
      <c r="AM1168" s="1771" t="n"/>
      <c r="AN1168" s="1771" t="n"/>
      <c r="AO1168" s="1772" t="n"/>
      <c r="AP1168" s="1773" t="n"/>
      <c r="AQ1168" s="1771" t="n"/>
      <c r="AR1168" s="1771" t="n"/>
      <c r="AS1168" s="1774" t="n"/>
      <c r="AT1168" s="547" t="n"/>
    </row>
    <row r="1169" ht="12.75" customHeight="1" s="667">
      <c r="B1169" s="509" t="n"/>
      <c r="C1169" s="510" t="n"/>
      <c r="D1169" s="511" t="n"/>
      <c r="E1169" s="511" t="n"/>
      <c r="F1169" s="538" t="n"/>
      <c r="G1169" s="539" t="n"/>
      <c r="H1169" s="539" t="n"/>
      <c r="I1169" s="540" t="n"/>
      <c r="J1169" s="539" t="n"/>
      <c r="K1169" s="539" t="n"/>
      <c r="L1169" s="539" t="n"/>
      <c r="M1169" s="539" t="n"/>
      <c r="N1169" s="539" t="n"/>
      <c r="O1169" s="539" t="n"/>
      <c r="P1169" s="539" t="n"/>
      <c r="Q1169" s="539" t="n"/>
      <c r="R1169" s="539" t="n"/>
      <c r="S1169" s="539" t="n"/>
      <c r="T1169" s="541" t="n"/>
      <c r="U1169" s="1770" t="n"/>
      <c r="V1169" s="1771" t="n"/>
      <c r="W1169" s="1771" t="n"/>
      <c r="X1169" s="1771" t="n"/>
      <c r="Y1169" s="1771" t="n"/>
      <c r="Z1169" s="1771" t="n"/>
      <c r="AA1169" s="1771" t="n"/>
      <c r="AB1169" s="1771" t="n"/>
      <c r="AC1169" s="1771" t="n"/>
      <c r="AD1169" s="1771" t="n"/>
      <c r="AE1169" s="1771" t="n"/>
      <c r="AF1169" s="1771" t="n"/>
      <c r="AG1169" s="1771" t="n"/>
      <c r="AH1169" s="1771" t="n"/>
      <c r="AI1169" s="1771" t="n"/>
      <c r="AJ1169" s="1771" t="n"/>
      <c r="AK1169" s="1771" t="n"/>
      <c r="AL1169" s="1771" t="n"/>
      <c r="AM1169" s="1771" t="n"/>
      <c r="AN1169" s="1771" t="n"/>
      <c r="AO1169" s="1772" t="n"/>
      <c r="AP1169" s="1773" t="n"/>
      <c r="AQ1169" s="1771" t="n"/>
      <c r="AR1169" s="1771" t="n"/>
      <c r="AS1169" s="1774" t="n"/>
      <c r="AT1169" s="547" t="n"/>
    </row>
    <row r="1170" ht="12.75" customHeight="1" s="667">
      <c r="B1170" s="509" t="n"/>
      <c r="C1170" s="510" t="n"/>
      <c r="D1170" s="511" t="n"/>
      <c r="E1170" s="511" t="n"/>
      <c r="F1170" s="538" t="n"/>
      <c r="G1170" s="539" t="n"/>
      <c r="H1170" s="539" t="n"/>
      <c r="I1170" s="540" t="n"/>
      <c r="J1170" s="539" t="n"/>
      <c r="K1170" s="539" t="n"/>
      <c r="L1170" s="539" t="n"/>
      <c r="M1170" s="539" t="n"/>
      <c r="N1170" s="539" t="n"/>
      <c r="O1170" s="539" t="n"/>
      <c r="P1170" s="539" t="n"/>
      <c r="Q1170" s="539" t="n"/>
      <c r="R1170" s="539" t="n"/>
      <c r="S1170" s="539" t="n"/>
      <c r="T1170" s="541" t="n"/>
      <c r="U1170" s="1770" t="n"/>
      <c r="V1170" s="1771" t="n"/>
      <c r="W1170" s="1771" t="n"/>
      <c r="X1170" s="1771" t="n"/>
      <c r="Y1170" s="1771" t="n"/>
      <c r="Z1170" s="1771" t="n"/>
      <c r="AA1170" s="1771" t="n"/>
      <c r="AB1170" s="1771" t="n"/>
      <c r="AC1170" s="1771" t="n"/>
      <c r="AD1170" s="1771" t="n"/>
      <c r="AE1170" s="1771" t="n"/>
      <c r="AF1170" s="1771" t="n"/>
      <c r="AG1170" s="1771" t="n"/>
      <c r="AH1170" s="1771" t="n"/>
      <c r="AI1170" s="1771" t="n"/>
      <c r="AJ1170" s="1771" t="n"/>
      <c r="AK1170" s="1771" t="n"/>
      <c r="AL1170" s="1771" t="n"/>
      <c r="AM1170" s="1771" t="n"/>
      <c r="AN1170" s="1771" t="n"/>
      <c r="AO1170" s="1772" t="n"/>
      <c r="AP1170" s="1773" t="n"/>
      <c r="AQ1170" s="1771" t="n"/>
      <c r="AR1170" s="1771" t="n"/>
      <c r="AS1170" s="1774" t="n"/>
      <c r="AT1170" s="547" t="n"/>
    </row>
    <row r="1171" ht="12.75" customHeight="1" s="667">
      <c r="B1171" s="509" t="n"/>
      <c r="C1171" s="510" t="n"/>
      <c r="D1171" s="511" t="n"/>
      <c r="E1171" s="511" t="n"/>
      <c r="F1171" s="538" t="n"/>
      <c r="G1171" s="539" t="n"/>
      <c r="H1171" s="539" t="n"/>
      <c r="I1171" s="540" t="n"/>
      <c r="J1171" s="539" t="n"/>
      <c r="K1171" s="539" t="n"/>
      <c r="L1171" s="539" t="n"/>
      <c r="M1171" s="539" t="n"/>
      <c r="N1171" s="539" t="n"/>
      <c r="O1171" s="539" t="n"/>
      <c r="P1171" s="539" t="n"/>
      <c r="Q1171" s="539" t="n"/>
      <c r="R1171" s="539" t="n"/>
      <c r="S1171" s="539" t="n"/>
      <c r="T1171" s="541" t="n"/>
      <c r="U1171" s="1770" t="n"/>
      <c r="V1171" s="1771" t="n"/>
      <c r="W1171" s="1771" t="n"/>
      <c r="X1171" s="1771" t="n"/>
      <c r="Y1171" s="1771" t="n"/>
      <c r="Z1171" s="1771" t="n"/>
      <c r="AA1171" s="1771" t="n"/>
      <c r="AB1171" s="1771" t="n"/>
      <c r="AC1171" s="1771" t="n"/>
      <c r="AD1171" s="1771" t="n"/>
      <c r="AE1171" s="1771" t="n"/>
      <c r="AF1171" s="1771" t="n"/>
      <c r="AG1171" s="1771" t="n"/>
      <c r="AH1171" s="1771" t="n"/>
      <c r="AI1171" s="1771" t="n"/>
      <c r="AJ1171" s="1771" t="n"/>
      <c r="AK1171" s="1771" t="n"/>
      <c r="AL1171" s="1771" t="n"/>
      <c r="AM1171" s="1771" t="n"/>
      <c r="AN1171" s="1771" t="n"/>
      <c r="AO1171" s="1772" t="n"/>
      <c r="AP1171" s="1773" t="n"/>
      <c r="AQ1171" s="1771" t="n"/>
      <c r="AR1171" s="1771" t="n"/>
      <c r="AS1171" s="1774" t="n"/>
      <c r="AT1171" s="547" t="n"/>
    </row>
    <row r="1172" ht="12.75" customHeight="1" s="667">
      <c r="B1172" s="518" t="n"/>
      <c r="C1172" s="701" t="n"/>
      <c r="D1172" s="519" t="n"/>
      <c r="E1172" s="519" t="n"/>
      <c r="F1172" s="548" t="n"/>
      <c r="G1172" s="549" t="n"/>
      <c r="H1172" s="549" t="n"/>
      <c r="I1172" s="550" t="n"/>
      <c r="J1172" s="549" t="n"/>
      <c r="K1172" s="549" t="n"/>
      <c r="L1172" s="549" t="n"/>
      <c r="M1172" s="549" t="n"/>
      <c r="N1172" s="549" t="n"/>
      <c r="O1172" s="549" t="n"/>
      <c r="P1172" s="549" t="n"/>
      <c r="Q1172" s="549" t="n"/>
      <c r="R1172" s="549" t="n"/>
      <c r="S1172" s="549" t="n"/>
      <c r="T1172" s="551" t="n"/>
      <c r="U1172" s="1775" t="n"/>
      <c r="V1172" s="1776" t="n"/>
      <c r="W1172" s="1776" t="n"/>
      <c r="X1172" s="1776" t="n"/>
      <c r="Y1172" s="1776" t="n"/>
      <c r="Z1172" s="1776" t="n"/>
      <c r="AA1172" s="1776" t="n"/>
      <c r="AB1172" s="1776" t="n"/>
      <c r="AC1172" s="1776" t="n"/>
      <c r="AD1172" s="1776" t="n"/>
      <c r="AE1172" s="1776" t="n"/>
      <c r="AF1172" s="1776" t="n"/>
      <c r="AG1172" s="1776" t="n"/>
      <c r="AH1172" s="1776" t="n"/>
      <c r="AI1172" s="1776" t="n"/>
      <c r="AJ1172" s="1776" t="n"/>
      <c r="AK1172" s="1776" t="n"/>
      <c r="AL1172" s="1776" t="n"/>
      <c r="AM1172" s="1776" t="n"/>
      <c r="AN1172" s="1776" t="n"/>
      <c r="AO1172" s="1777" t="n"/>
      <c r="AP1172" s="1778" t="n"/>
      <c r="AQ1172" s="1776" t="n"/>
      <c r="AR1172" s="1776" t="n"/>
      <c r="AS1172" s="1779" t="n"/>
      <c r="AT1172" s="557" t="n"/>
    </row>
    <row r="1173" ht="12.75" customHeight="1" s="667">
      <c r="B1173" s="509" t="n"/>
      <c r="C1173" s="510" t="n"/>
      <c r="D1173" s="511" t="n"/>
      <c r="E1173" s="511" t="n"/>
      <c r="F1173" s="538" t="n"/>
      <c r="G1173" s="539" t="n"/>
      <c r="H1173" s="539" t="n"/>
      <c r="I1173" s="540" t="n"/>
      <c r="J1173" s="539" t="n"/>
      <c r="K1173" s="539" t="n"/>
      <c r="L1173" s="539" t="n"/>
      <c r="M1173" s="539" t="n"/>
      <c r="N1173" s="539" t="n"/>
      <c r="O1173" s="539" t="n"/>
      <c r="P1173" s="539" t="n"/>
      <c r="Q1173" s="539" t="n"/>
      <c r="R1173" s="539" t="n"/>
      <c r="S1173" s="539" t="n"/>
      <c r="T1173" s="541" t="n"/>
      <c r="U1173" s="1770" t="n"/>
      <c r="V1173" s="1771" t="n"/>
      <c r="W1173" s="1771" t="n"/>
      <c r="X1173" s="1771" t="n"/>
      <c r="Y1173" s="1771" t="n"/>
      <c r="Z1173" s="1771" t="n"/>
      <c r="AA1173" s="1771" t="n"/>
      <c r="AB1173" s="1771" t="n"/>
      <c r="AC1173" s="1771" t="n"/>
      <c r="AD1173" s="1771" t="n"/>
      <c r="AE1173" s="1771" t="n"/>
      <c r="AF1173" s="1771" t="n"/>
      <c r="AG1173" s="1771" t="n"/>
      <c r="AH1173" s="1771" t="n"/>
      <c r="AI1173" s="1771" t="n"/>
      <c r="AJ1173" s="1771" t="n"/>
      <c r="AK1173" s="1771" t="n"/>
      <c r="AL1173" s="1771" t="n"/>
      <c r="AM1173" s="1771" t="n"/>
      <c r="AN1173" s="1771" t="n"/>
      <c r="AO1173" s="1772" t="n"/>
      <c r="AP1173" s="1773" t="n"/>
      <c r="AQ1173" s="1771" t="n"/>
      <c r="AR1173" s="1771" t="n"/>
      <c r="AS1173" s="1774" t="n"/>
      <c r="AT1173" s="547" t="n"/>
    </row>
    <row r="1174" ht="12.75" customHeight="1" s="667">
      <c r="B1174" s="509" t="n"/>
      <c r="C1174" s="510" t="n"/>
      <c r="D1174" s="511" t="n"/>
      <c r="E1174" s="511" t="n"/>
      <c r="F1174" s="538" t="n"/>
      <c r="G1174" s="539" t="n"/>
      <c r="H1174" s="539" t="n"/>
      <c r="I1174" s="540" t="n"/>
      <c r="J1174" s="539" t="n"/>
      <c r="K1174" s="539" t="n"/>
      <c r="L1174" s="539" t="n"/>
      <c r="M1174" s="539" t="n"/>
      <c r="N1174" s="539" t="n"/>
      <c r="O1174" s="539" t="n"/>
      <c r="P1174" s="539" t="n"/>
      <c r="Q1174" s="539" t="n"/>
      <c r="R1174" s="539" t="n"/>
      <c r="S1174" s="539" t="n"/>
      <c r="T1174" s="541" t="n"/>
      <c r="U1174" s="1770" t="n"/>
      <c r="V1174" s="1771" t="n"/>
      <c r="W1174" s="1771" t="n"/>
      <c r="X1174" s="1771" t="n"/>
      <c r="Y1174" s="1771" t="n"/>
      <c r="Z1174" s="1771" t="n"/>
      <c r="AA1174" s="1771" t="n"/>
      <c r="AB1174" s="1771" t="n"/>
      <c r="AC1174" s="1771" t="n"/>
      <c r="AD1174" s="1771" t="n"/>
      <c r="AE1174" s="1771" t="n"/>
      <c r="AF1174" s="1771" t="n"/>
      <c r="AG1174" s="1771" t="n"/>
      <c r="AH1174" s="1771" t="n"/>
      <c r="AI1174" s="1771" t="n"/>
      <c r="AJ1174" s="1771" t="n"/>
      <c r="AK1174" s="1771" t="n"/>
      <c r="AL1174" s="1771" t="n"/>
      <c r="AM1174" s="1771" t="n"/>
      <c r="AN1174" s="1771" t="n"/>
      <c r="AO1174" s="1772" t="n"/>
      <c r="AP1174" s="1773" t="n"/>
      <c r="AQ1174" s="1771" t="n"/>
      <c r="AR1174" s="1771" t="n"/>
      <c r="AS1174" s="1774" t="n"/>
      <c r="AT1174" s="547" t="n"/>
    </row>
    <row r="1175" ht="12.75" customHeight="1" s="667">
      <c r="B1175" s="509" t="n"/>
      <c r="C1175" s="510" t="n"/>
      <c r="D1175" s="511" t="n"/>
      <c r="E1175" s="511" t="n"/>
      <c r="F1175" s="538" t="n"/>
      <c r="G1175" s="539" t="n"/>
      <c r="H1175" s="539" t="n"/>
      <c r="I1175" s="540" t="n"/>
      <c r="J1175" s="539" t="n"/>
      <c r="K1175" s="539" t="n"/>
      <c r="L1175" s="539" t="n"/>
      <c r="M1175" s="539" t="n"/>
      <c r="N1175" s="539" t="n"/>
      <c r="O1175" s="539" t="n"/>
      <c r="P1175" s="539" t="n"/>
      <c r="Q1175" s="539" t="n"/>
      <c r="R1175" s="539" t="n"/>
      <c r="S1175" s="539" t="n"/>
      <c r="T1175" s="541" t="n"/>
      <c r="U1175" s="1770" t="n"/>
      <c r="V1175" s="1771" t="n"/>
      <c r="W1175" s="1771" t="n"/>
      <c r="X1175" s="1771" t="n"/>
      <c r="Y1175" s="1771" t="n"/>
      <c r="Z1175" s="1771" t="n"/>
      <c r="AA1175" s="1771" t="n"/>
      <c r="AB1175" s="1771" t="n"/>
      <c r="AC1175" s="1771" t="n"/>
      <c r="AD1175" s="1771" t="n"/>
      <c r="AE1175" s="1771" t="n"/>
      <c r="AF1175" s="1771" t="n"/>
      <c r="AG1175" s="1771" t="n"/>
      <c r="AH1175" s="1771" t="n"/>
      <c r="AI1175" s="1771" t="n"/>
      <c r="AJ1175" s="1771" t="n"/>
      <c r="AK1175" s="1771" t="n"/>
      <c r="AL1175" s="1771" t="n"/>
      <c r="AM1175" s="1771" t="n"/>
      <c r="AN1175" s="1771" t="n"/>
      <c r="AO1175" s="1772" t="n"/>
      <c r="AP1175" s="1773" t="n"/>
      <c r="AQ1175" s="1771" t="n"/>
      <c r="AR1175" s="1771" t="n"/>
      <c r="AS1175" s="1774" t="n"/>
      <c r="AT1175" s="547" t="n"/>
    </row>
    <row r="1176" ht="12.75" customHeight="1" s="667">
      <c r="B1176" s="509" t="n"/>
      <c r="C1176" s="510" t="n"/>
      <c r="D1176" s="511" t="n"/>
      <c r="E1176" s="511" t="n"/>
      <c r="F1176" s="538" t="n"/>
      <c r="G1176" s="539" t="n"/>
      <c r="H1176" s="539" t="n"/>
      <c r="I1176" s="540" t="n"/>
      <c r="J1176" s="539" t="n"/>
      <c r="K1176" s="539" t="n"/>
      <c r="L1176" s="539" t="n"/>
      <c r="M1176" s="539" t="n"/>
      <c r="N1176" s="539" t="n"/>
      <c r="O1176" s="539" t="n"/>
      <c r="P1176" s="539" t="n"/>
      <c r="Q1176" s="539" t="n"/>
      <c r="R1176" s="539" t="n"/>
      <c r="S1176" s="539" t="n"/>
      <c r="T1176" s="541" t="n"/>
      <c r="U1176" s="1770" t="n"/>
      <c r="V1176" s="1771" t="n"/>
      <c r="W1176" s="1771" t="n"/>
      <c r="X1176" s="1771" t="n"/>
      <c r="Y1176" s="1771" t="n"/>
      <c r="Z1176" s="1771" t="n"/>
      <c r="AA1176" s="1771" t="n"/>
      <c r="AB1176" s="1771" t="n"/>
      <c r="AC1176" s="1771" t="n"/>
      <c r="AD1176" s="1771" t="n"/>
      <c r="AE1176" s="1771" t="n"/>
      <c r="AF1176" s="1771" t="n"/>
      <c r="AG1176" s="1771" t="n"/>
      <c r="AH1176" s="1771" t="n"/>
      <c r="AI1176" s="1771" t="n"/>
      <c r="AJ1176" s="1771" t="n"/>
      <c r="AK1176" s="1771" t="n"/>
      <c r="AL1176" s="1771" t="n"/>
      <c r="AM1176" s="1771" t="n"/>
      <c r="AN1176" s="1771" t="n"/>
      <c r="AO1176" s="1772" t="n"/>
      <c r="AP1176" s="1773" t="n"/>
      <c r="AQ1176" s="1771" t="n"/>
      <c r="AR1176" s="1771" t="n"/>
      <c r="AS1176" s="1774" t="n"/>
      <c r="AT1176" s="547" t="n"/>
    </row>
    <row r="1177" ht="12.75" customHeight="1" s="667">
      <c r="B1177" s="518" t="n"/>
      <c r="C1177" s="701" t="n"/>
      <c r="D1177" s="519" t="n"/>
      <c r="E1177" s="519" t="n"/>
      <c r="F1177" s="548" t="n"/>
      <c r="G1177" s="549" t="n"/>
      <c r="H1177" s="549" t="n"/>
      <c r="I1177" s="550" t="n"/>
      <c r="J1177" s="549" t="n"/>
      <c r="K1177" s="549" t="n"/>
      <c r="L1177" s="549" t="n"/>
      <c r="M1177" s="549" t="n"/>
      <c r="N1177" s="549" t="n"/>
      <c r="O1177" s="549" t="n"/>
      <c r="P1177" s="549" t="n"/>
      <c r="Q1177" s="549" t="n"/>
      <c r="R1177" s="549" t="n"/>
      <c r="S1177" s="549" t="n"/>
      <c r="T1177" s="551" t="n"/>
      <c r="U1177" s="1775" t="n"/>
      <c r="V1177" s="1776" t="n"/>
      <c r="W1177" s="1776" t="n"/>
      <c r="X1177" s="1776" t="n"/>
      <c r="Y1177" s="1776" t="n"/>
      <c r="Z1177" s="1776" t="n"/>
      <c r="AA1177" s="1776" t="n"/>
      <c r="AB1177" s="1776" t="n"/>
      <c r="AC1177" s="1776" t="n"/>
      <c r="AD1177" s="1776" t="n"/>
      <c r="AE1177" s="1776" t="n"/>
      <c r="AF1177" s="1776" t="n"/>
      <c r="AG1177" s="1776" t="n"/>
      <c r="AH1177" s="1776" t="n"/>
      <c r="AI1177" s="1776" t="n"/>
      <c r="AJ1177" s="1776" t="n"/>
      <c r="AK1177" s="1776" t="n"/>
      <c r="AL1177" s="1776" t="n"/>
      <c r="AM1177" s="1776" t="n"/>
      <c r="AN1177" s="1776" t="n"/>
      <c r="AO1177" s="1777" t="n"/>
      <c r="AP1177" s="1778" t="n"/>
      <c r="AQ1177" s="1776" t="n"/>
      <c r="AR1177" s="1776" t="n"/>
      <c r="AS1177" s="1779" t="n"/>
      <c r="AT1177" s="557" t="n"/>
    </row>
    <row r="1178" ht="12.75" customHeight="1" s="667">
      <c r="B1178" s="509" t="n"/>
      <c r="C1178" s="510" t="n"/>
      <c r="D1178" s="511" t="n"/>
      <c r="E1178" s="511" t="n"/>
      <c r="F1178" s="538" t="n"/>
      <c r="G1178" s="539" t="n"/>
      <c r="H1178" s="539" t="n"/>
      <c r="I1178" s="540" t="n"/>
      <c r="J1178" s="539" t="n"/>
      <c r="K1178" s="539" t="n"/>
      <c r="L1178" s="539" t="n"/>
      <c r="M1178" s="539" t="n"/>
      <c r="N1178" s="539" t="n"/>
      <c r="O1178" s="539" t="n"/>
      <c r="P1178" s="539" t="n"/>
      <c r="Q1178" s="539" t="n"/>
      <c r="R1178" s="539" t="n"/>
      <c r="S1178" s="539" t="n"/>
      <c r="T1178" s="541" t="n"/>
      <c r="U1178" s="1770" t="n"/>
      <c r="V1178" s="1771" t="n"/>
      <c r="W1178" s="1771" t="n"/>
      <c r="X1178" s="1771" t="n"/>
      <c r="Y1178" s="1771" t="n"/>
      <c r="Z1178" s="1771" t="n"/>
      <c r="AA1178" s="1771" t="n"/>
      <c r="AB1178" s="1771" t="n"/>
      <c r="AC1178" s="1771" t="n"/>
      <c r="AD1178" s="1771" t="n"/>
      <c r="AE1178" s="1771" t="n"/>
      <c r="AF1178" s="1771" t="n"/>
      <c r="AG1178" s="1771" t="n"/>
      <c r="AH1178" s="1771" t="n"/>
      <c r="AI1178" s="1771" t="n"/>
      <c r="AJ1178" s="1771" t="n"/>
      <c r="AK1178" s="1771" t="n"/>
      <c r="AL1178" s="1771" t="n"/>
      <c r="AM1178" s="1771" t="n"/>
      <c r="AN1178" s="1771" t="n"/>
      <c r="AO1178" s="1772" t="n"/>
      <c r="AP1178" s="1773" t="n"/>
      <c r="AQ1178" s="1771" t="n"/>
      <c r="AR1178" s="1771" t="n"/>
      <c r="AS1178" s="1774" t="n"/>
      <c r="AT1178" s="547" t="n"/>
    </row>
    <row r="1179" ht="12.75" customHeight="1" s="667">
      <c r="B1179" s="509" t="n"/>
      <c r="C1179" s="510" t="n"/>
      <c r="D1179" s="511" t="n"/>
      <c r="E1179" s="511" t="n"/>
      <c r="F1179" s="538" t="n"/>
      <c r="G1179" s="539" t="n"/>
      <c r="H1179" s="539" t="n"/>
      <c r="I1179" s="540" t="n"/>
      <c r="J1179" s="539" t="n"/>
      <c r="K1179" s="539" t="n"/>
      <c r="L1179" s="539" t="n"/>
      <c r="M1179" s="539" t="n"/>
      <c r="N1179" s="539" t="n"/>
      <c r="O1179" s="539" t="n"/>
      <c r="P1179" s="539" t="n"/>
      <c r="Q1179" s="539" t="n"/>
      <c r="R1179" s="539" t="n"/>
      <c r="S1179" s="539" t="n"/>
      <c r="T1179" s="541" t="n"/>
      <c r="U1179" s="1770" t="n"/>
      <c r="V1179" s="1771" t="n"/>
      <c r="W1179" s="1771" t="n"/>
      <c r="X1179" s="1771" t="n"/>
      <c r="Y1179" s="1771" t="n"/>
      <c r="Z1179" s="1771" t="n"/>
      <c r="AA1179" s="1771" t="n"/>
      <c r="AB1179" s="1771" t="n"/>
      <c r="AC1179" s="1771" t="n"/>
      <c r="AD1179" s="1771" t="n"/>
      <c r="AE1179" s="1771" t="n"/>
      <c r="AF1179" s="1771" t="n"/>
      <c r="AG1179" s="1771" t="n"/>
      <c r="AH1179" s="1771" t="n"/>
      <c r="AI1179" s="1771" t="n"/>
      <c r="AJ1179" s="1771" t="n"/>
      <c r="AK1179" s="1771" t="n"/>
      <c r="AL1179" s="1771" t="n"/>
      <c r="AM1179" s="1771" t="n"/>
      <c r="AN1179" s="1771" t="n"/>
      <c r="AO1179" s="1772" t="n"/>
      <c r="AP1179" s="1773" t="n"/>
      <c r="AQ1179" s="1771" t="n"/>
      <c r="AR1179" s="1771" t="n"/>
      <c r="AS1179" s="1774" t="n"/>
      <c r="AT1179" s="547" t="n"/>
    </row>
    <row r="1180" ht="12.75" customHeight="1" s="667">
      <c r="B1180" s="509" t="n"/>
      <c r="C1180" s="510" t="n"/>
      <c r="D1180" s="511" t="n"/>
      <c r="E1180" s="511" t="n"/>
      <c r="F1180" s="538" t="n"/>
      <c r="G1180" s="539" t="n"/>
      <c r="H1180" s="539" t="n"/>
      <c r="I1180" s="540" t="n"/>
      <c r="J1180" s="539" t="n"/>
      <c r="K1180" s="539" t="n"/>
      <c r="L1180" s="539" t="n"/>
      <c r="M1180" s="539" t="n"/>
      <c r="N1180" s="539" t="n"/>
      <c r="O1180" s="539" t="n"/>
      <c r="P1180" s="539" t="n"/>
      <c r="Q1180" s="539" t="n"/>
      <c r="R1180" s="539" t="n"/>
      <c r="S1180" s="539" t="n"/>
      <c r="T1180" s="541" t="n"/>
      <c r="U1180" s="1770" t="n"/>
      <c r="V1180" s="1771" t="n"/>
      <c r="W1180" s="1771" t="n"/>
      <c r="X1180" s="1771" t="n"/>
      <c r="Y1180" s="1771" t="n"/>
      <c r="Z1180" s="1771" t="n"/>
      <c r="AA1180" s="1771" t="n"/>
      <c r="AB1180" s="1771" t="n"/>
      <c r="AC1180" s="1771" t="n"/>
      <c r="AD1180" s="1771" t="n"/>
      <c r="AE1180" s="1771" t="n"/>
      <c r="AF1180" s="1771" t="n"/>
      <c r="AG1180" s="1771" t="n"/>
      <c r="AH1180" s="1771" t="n"/>
      <c r="AI1180" s="1771" t="n"/>
      <c r="AJ1180" s="1771" t="n"/>
      <c r="AK1180" s="1771" t="n"/>
      <c r="AL1180" s="1771" t="n"/>
      <c r="AM1180" s="1771" t="n"/>
      <c r="AN1180" s="1771" t="n"/>
      <c r="AO1180" s="1772" t="n"/>
      <c r="AP1180" s="1773" t="n"/>
      <c r="AQ1180" s="1771" t="n"/>
      <c r="AR1180" s="1771" t="n"/>
      <c r="AS1180" s="1774" t="n"/>
      <c r="AT1180" s="547" t="n"/>
    </row>
    <row r="1181" ht="12.75" customHeight="1" s="667">
      <c r="B1181" s="509" t="n"/>
      <c r="C1181" s="510" t="n"/>
      <c r="D1181" s="511" t="n"/>
      <c r="E1181" s="511" t="n"/>
      <c r="F1181" s="538" t="n"/>
      <c r="G1181" s="539" t="n"/>
      <c r="H1181" s="539" t="n"/>
      <c r="I1181" s="540" t="n"/>
      <c r="J1181" s="539" t="n"/>
      <c r="K1181" s="539" t="n"/>
      <c r="L1181" s="539" t="n"/>
      <c r="M1181" s="539" t="n"/>
      <c r="N1181" s="539" t="n"/>
      <c r="O1181" s="539" t="n"/>
      <c r="P1181" s="539" t="n"/>
      <c r="Q1181" s="539" t="n"/>
      <c r="R1181" s="539" t="n"/>
      <c r="S1181" s="539" t="n"/>
      <c r="T1181" s="541" t="n"/>
      <c r="U1181" s="1770" t="n"/>
      <c r="V1181" s="1771" t="n"/>
      <c r="W1181" s="1771" t="n"/>
      <c r="X1181" s="1771" t="n"/>
      <c r="Y1181" s="1771" t="n"/>
      <c r="Z1181" s="1771" t="n"/>
      <c r="AA1181" s="1771" t="n"/>
      <c r="AB1181" s="1771" t="n"/>
      <c r="AC1181" s="1771" t="n"/>
      <c r="AD1181" s="1771" t="n"/>
      <c r="AE1181" s="1771" t="n"/>
      <c r="AF1181" s="1771" t="n"/>
      <c r="AG1181" s="1771" t="n"/>
      <c r="AH1181" s="1771" t="n"/>
      <c r="AI1181" s="1771" t="n"/>
      <c r="AJ1181" s="1771" t="n"/>
      <c r="AK1181" s="1771" t="n"/>
      <c r="AL1181" s="1771" t="n"/>
      <c r="AM1181" s="1771" t="n"/>
      <c r="AN1181" s="1771" t="n"/>
      <c r="AO1181" s="1772" t="n"/>
      <c r="AP1181" s="1773" t="n"/>
      <c r="AQ1181" s="1771" t="n"/>
      <c r="AR1181" s="1771" t="n"/>
      <c r="AS1181" s="1774" t="n"/>
      <c r="AT1181" s="547" t="n"/>
    </row>
    <row r="1182" ht="12.75" customHeight="1" s="667">
      <c r="B1182" s="518" t="n"/>
      <c r="C1182" s="701" t="n"/>
      <c r="D1182" s="519" t="n"/>
      <c r="E1182" s="519" t="n"/>
      <c r="F1182" s="548" t="n"/>
      <c r="G1182" s="549" t="n"/>
      <c r="H1182" s="549" t="n"/>
      <c r="I1182" s="550" t="n"/>
      <c r="J1182" s="549" t="n"/>
      <c r="K1182" s="549" t="n"/>
      <c r="L1182" s="549" t="n"/>
      <c r="M1182" s="549" t="n"/>
      <c r="N1182" s="549" t="n"/>
      <c r="O1182" s="549" t="n"/>
      <c r="P1182" s="549" t="n"/>
      <c r="Q1182" s="549" t="n"/>
      <c r="R1182" s="549" t="n"/>
      <c r="S1182" s="549" t="n"/>
      <c r="T1182" s="551" t="n"/>
      <c r="U1182" s="1775" t="n"/>
      <c r="V1182" s="1776" t="n"/>
      <c r="W1182" s="1776" t="n"/>
      <c r="X1182" s="1776" t="n"/>
      <c r="Y1182" s="1776" t="n"/>
      <c r="Z1182" s="1776" t="n"/>
      <c r="AA1182" s="1776" t="n"/>
      <c r="AB1182" s="1776" t="n"/>
      <c r="AC1182" s="1776" t="n"/>
      <c r="AD1182" s="1776" t="n"/>
      <c r="AE1182" s="1776" t="n"/>
      <c r="AF1182" s="1776" t="n"/>
      <c r="AG1182" s="1776" t="n"/>
      <c r="AH1182" s="1776" t="n"/>
      <c r="AI1182" s="1776" t="n"/>
      <c r="AJ1182" s="1776" t="n"/>
      <c r="AK1182" s="1776" t="n"/>
      <c r="AL1182" s="1776" t="n"/>
      <c r="AM1182" s="1776" t="n"/>
      <c r="AN1182" s="1776" t="n"/>
      <c r="AO1182" s="1777" t="n"/>
      <c r="AP1182" s="1778" t="n"/>
      <c r="AQ1182" s="1776" t="n"/>
      <c r="AR1182" s="1776" t="n"/>
      <c r="AS1182" s="1779" t="n"/>
      <c r="AT1182" s="557" t="n"/>
    </row>
    <row r="1183" ht="12.75" customHeight="1" s="667">
      <c r="B1183" s="509" t="n"/>
      <c r="C1183" s="510" t="n"/>
      <c r="D1183" s="511" t="n"/>
      <c r="E1183" s="511" t="n"/>
      <c r="F1183" s="538" t="n"/>
      <c r="G1183" s="539" t="n"/>
      <c r="H1183" s="539" t="n"/>
      <c r="I1183" s="540" t="n"/>
      <c r="J1183" s="539" t="n"/>
      <c r="K1183" s="539" t="n"/>
      <c r="L1183" s="539" t="n"/>
      <c r="M1183" s="539" t="n"/>
      <c r="N1183" s="539" t="n"/>
      <c r="O1183" s="539" t="n"/>
      <c r="P1183" s="539" t="n"/>
      <c r="Q1183" s="539" t="n"/>
      <c r="R1183" s="539" t="n"/>
      <c r="S1183" s="539" t="n"/>
      <c r="T1183" s="541" t="n"/>
      <c r="U1183" s="1770" t="n"/>
      <c r="V1183" s="1771" t="n"/>
      <c r="W1183" s="1771" t="n"/>
      <c r="X1183" s="1771" t="n"/>
      <c r="Y1183" s="1771" t="n"/>
      <c r="Z1183" s="1771" t="n"/>
      <c r="AA1183" s="1771" t="n"/>
      <c r="AB1183" s="1771" t="n"/>
      <c r="AC1183" s="1771" t="n"/>
      <c r="AD1183" s="1771" t="n"/>
      <c r="AE1183" s="1771" t="n"/>
      <c r="AF1183" s="1771" t="n"/>
      <c r="AG1183" s="1771" t="n"/>
      <c r="AH1183" s="1771" t="n"/>
      <c r="AI1183" s="1771" t="n"/>
      <c r="AJ1183" s="1771" t="n"/>
      <c r="AK1183" s="1771" t="n"/>
      <c r="AL1183" s="1771" t="n"/>
      <c r="AM1183" s="1771" t="n"/>
      <c r="AN1183" s="1771" t="n"/>
      <c r="AO1183" s="1772" t="n"/>
      <c r="AP1183" s="1773" t="n"/>
      <c r="AQ1183" s="1771" t="n"/>
      <c r="AR1183" s="1771" t="n"/>
      <c r="AS1183" s="1774" t="n"/>
      <c r="AT1183" s="547" t="n"/>
    </row>
    <row r="1184" ht="12.75" customHeight="1" s="667">
      <c r="B1184" s="509" t="n"/>
      <c r="C1184" s="510" t="n"/>
      <c r="D1184" s="511" t="n"/>
      <c r="E1184" s="511" t="n"/>
      <c r="F1184" s="538" t="n"/>
      <c r="G1184" s="539" t="n"/>
      <c r="H1184" s="539" t="n"/>
      <c r="I1184" s="540" t="n"/>
      <c r="J1184" s="539" t="n"/>
      <c r="K1184" s="539" t="n"/>
      <c r="L1184" s="539" t="n"/>
      <c r="M1184" s="539" t="n"/>
      <c r="N1184" s="539" t="n"/>
      <c r="O1184" s="539" t="n"/>
      <c r="P1184" s="539" t="n"/>
      <c r="Q1184" s="539" t="n"/>
      <c r="R1184" s="539" t="n"/>
      <c r="S1184" s="539" t="n"/>
      <c r="T1184" s="541" t="n"/>
      <c r="U1184" s="1770" t="n"/>
      <c r="V1184" s="1771" t="n"/>
      <c r="W1184" s="1771" t="n"/>
      <c r="X1184" s="1771" t="n"/>
      <c r="Y1184" s="1771" t="n"/>
      <c r="Z1184" s="1771" t="n"/>
      <c r="AA1184" s="1771" t="n"/>
      <c r="AB1184" s="1771" t="n"/>
      <c r="AC1184" s="1771" t="n"/>
      <c r="AD1184" s="1771" t="n"/>
      <c r="AE1184" s="1771" t="n"/>
      <c r="AF1184" s="1771" t="n"/>
      <c r="AG1184" s="1771" t="n"/>
      <c r="AH1184" s="1771" t="n"/>
      <c r="AI1184" s="1771" t="n"/>
      <c r="AJ1184" s="1771" t="n"/>
      <c r="AK1184" s="1771" t="n"/>
      <c r="AL1184" s="1771" t="n"/>
      <c r="AM1184" s="1771" t="n"/>
      <c r="AN1184" s="1771" t="n"/>
      <c r="AO1184" s="1772" t="n"/>
      <c r="AP1184" s="1773" t="n"/>
      <c r="AQ1184" s="1771" t="n"/>
      <c r="AR1184" s="1771" t="n"/>
      <c r="AS1184" s="1774" t="n"/>
      <c r="AT1184" s="547" t="n"/>
    </row>
    <row r="1185" ht="12.75" customHeight="1" s="667">
      <c r="B1185" s="509" t="n"/>
      <c r="C1185" s="510" t="n"/>
      <c r="D1185" s="511" t="n"/>
      <c r="E1185" s="511" t="n"/>
      <c r="F1185" s="538" t="n"/>
      <c r="G1185" s="539" t="n"/>
      <c r="H1185" s="539" t="n"/>
      <c r="I1185" s="540" t="n"/>
      <c r="J1185" s="539" t="n"/>
      <c r="K1185" s="539" t="n"/>
      <c r="L1185" s="539" t="n"/>
      <c r="M1185" s="539" t="n"/>
      <c r="N1185" s="539" t="n"/>
      <c r="O1185" s="539" t="n"/>
      <c r="P1185" s="539" t="n"/>
      <c r="Q1185" s="539" t="n"/>
      <c r="R1185" s="539" t="n"/>
      <c r="S1185" s="539" t="n"/>
      <c r="T1185" s="541" t="n"/>
      <c r="U1185" s="1770" t="n"/>
      <c r="V1185" s="1771" t="n"/>
      <c r="W1185" s="1771" t="n"/>
      <c r="X1185" s="1771" t="n"/>
      <c r="Y1185" s="1771" t="n"/>
      <c r="Z1185" s="1771" t="n"/>
      <c r="AA1185" s="1771" t="n"/>
      <c r="AB1185" s="1771" t="n"/>
      <c r="AC1185" s="1771" t="n"/>
      <c r="AD1185" s="1771" t="n"/>
      <c r="AE1185" s="1771" t="n"/>
      <c r="AF1185" s="1771" t="n"/>
      <c r="AG1185" s="1771" t="n"/>
      <c r="AH1185" s="1771" t="n"/>
      <c r="AI1185" s="1771" t="n"/>
      <c r="AJ1185" s="1771" t="n"/>
      <c r="AK1185" s="1771" t="n"/>
      <c r="AL1185" s="1771" t="n"/>
      <c r="AM1185" s="1771" t="n"/>
      <c r="AN1185" s="1771" t="n"/>
      <c r="AO1185" s="1772" t="n"/>
      <c r="AP1185" s="1773" t="n"/>
      <c r="AQ1185" s="1771" t="n"/>
      <c r="AR1185" s="1771" t="n"/>
      <c r="AS1185" s="1774" t="n"/>
      <c r="AT1185" s="547" t="n"/>
    </row>
    <row r="1186" ht="12.75" customHeight="1" s="667">
      <c r="B1186" s="518" t="n"/>
      <c r="C1186" s="701" t="n"/>
      <c r="D1186" s="519" t="n"/>
      <c r="E1186" s="519" t="n"/>
      <c r="F1186" s="548" t="n"/>
      <c r="G1186" s="549" t="n"/>
      <c r="H1186" s="549" t="n"/>
      <c r="I1186" s="550" t="n"/>
      <c r="J1186" s="549" t="n"/>
      <c r="K1186" s="549" t="n"/>
      <c r="L1186" s="549" t="n"/>
      <c r="M1186" s="549" t="n"/>
      <c r="N1186" s="549" t="n"/>
      <c r="O1186" s="549" t="n"/>
      <c r="P1186" s="549" t="n"/>
      <c r="Q1186" s="549" t="n"/>
      <c r="R1186" s="549" t="n"/>
      <c r="S1186" s="549" t="n"/>
      <c r="T1186" s="551" t="n"/>
      <c r="U1186" s="1775" t="n"/>
      <c r="V1186" s="1776" t="n"/>
      <c r="W1186" s="1776" t="n"/>
      <c r="X1186" s="1776" t="n"/>
      <c r="Y1186" s="1776" t="n"/>
      <c r="Z1186" s="1776" t="n"/>
      <c r="AA1186" s="1776" t="n"/>
      <c r="AB1186" s="1776" t="n"/>
      <c r="AC1186" s="1776" t="n"/>
      <c r="AD1186" s="1776" t="n"/>
      <c r="AE1186" s="1776" t="n"/>
      <c r="AF1186" s="1776" t="n"/>
      <c r="AG1186" s="1776" t="n"/>
      <c r="AH1186" s="1776" t="n"/>
      <c r="AI1186" s="1776" t="n"/>
      <c r="AJ1186" s="1776" t="n"/>
      <c r="AK1186" s="1776" t="n"/>
      <c r="AL1186" s="1776" t="n"/>
      <c r="AM1186" s="1776" t="n"/>
      <c r="AN1186" s="1776" t="n"/>
      <c r="AO1186" s="1777" t="n"/>
      <c r="AP1186" s="1778" t="n"/>
      <c r="AQ1186" s="1776" t="n"/>
      <c r="AR1186" s="1776" t="n"/>
      <c r="AS1186" s="1779" t="n"/>
      <c r="AT1186" s="557" t="n"/>
    </row>
    <row r="1187" ht="12.75" customHeight="1" s="667">
      <c r="B1187" s="509" t="n"/>
      <c r="C1187" s="510" t="n"/>
      <c r="D1187" s="511" t="n"/>
      <c r="E1187" s="511" t="n"/>
      <c r="F1187" s="538" t="n"/>
      <c r="G1187" s="539" t="n"/>
      <c r="H1187" s="539" t="n"/>
      <c r="I1187" s="540" t="n"/>
      <c r="J1187" s="539" t="n"/>
      <c r="K1187" s="539" t="n"/>
      <c r="L1187" s="539" t="n"/>
      <c r="M1187" s="539" t="n"/>
      <c r="N1187" s="539" t="n"/>
      <c r="O1187" s="539" t="n"/>
      <c r="P1187" s="539" t="n"/>
      <c r="Q1187" s="539" t="n"/>
      <c r="R1187" s="539" t="n"/>
      <c r="S1187" s="539" t="n"/>
      <c r="T1187" s="541" t="n"/>
      <c r="U1187" s="1770" t="n"/>
      <c r="V1187" s="1771" t="n"/>
      <c r="W1187" s="1771" t="n"/>
      <c r="X1187" s="1771" t="n"/>
      <c r="Y1187" s="1771" t="n"/>
      <c r="Z1187" s="1771" t="n"/>
      <c r="AA1187" s="1771" t="n"/>
      <c r="AB1187" s="1771" t="n"/>
      <c r="AC1187" s="1771" t="n"/>
      <c r="AD1187" s="1771" t="n"/>
      <c r="AE1187" s="1771" t="n"/>
      <c r="AF1187" s="1771" t="n"/>
      <c r="AG1187" s="1771" t="n"/>
      <c r="AH1187" s="1771" t="n"/>
      <c r="AI1187" s="1771" t="n"/>
      <c r="AJ1187" s="1771" t="n"/>
      <c r="AK1187" s="1771" t="n"/>
      <c r="AL1187" s="1771" t="n"/>
      <c r="AM1187" s="1771" t="n"/>
      <c r="AN1187" s="1771" t="n"/>
      <c r="AO1187" s="1772" t="n"/>
      <c r="AP1187" s="1773" t="n"/>
      <c r="AQ1187" s="1771" t="n"/>
      <c r="AR1187" s="1771" t="n"/>
      <c r="AS1187" s="1774" t="n"/>
      <c r="AT1187" s="547" t="n"/>
    </row>
    <row r="1188" ht="12.75" customHeight="1" s="667">
      <c r="B1188" s="509" t="n"/>
      <c r="C1188" s="510" t="n"/>
      <c r="D1188" s="511" t="n"/>
      <c r="E1188" s="511" t="n"/>
      <c r="F1188" s="538" t="n"/>
      <c r="G1188" s="539" t="n"/>
      <c r="H1188" s="539" t="n"/>
      <c r="I1188" s="540" t="n"/>
      <c r="J1188" s="539" t="n"/>
      <c r="K1188" s="539" t="n"/>
      <c r="L1188" s="539" t="n"/>
      <c r="M1188" s="539" t="n"/>
      <c r="N1188" s="539" t="n"/>
      <c r="O1188" s="539" t="n"/>
      <c r="P1188" s="539" t="n"/>
      <c r="Q1188" s="539" t="n"/>
      <c r="R1188" s="539" t="n"/>
      <c r="S1188" s="539" t="n"/>
      <c r="T1188" s="541" t="n"/>
      <c r="U1188" s="1770" t="n"/>
      <c r="V1188" s="1771" t="n"/>
      <c r="W1188" s="1771" t="n"/>
      <c r="X1188" s="1771" t="n"/>
      <c r="Y1188" s="1771" t="n"/>
      <c r="Z1188" s="1771" t="n"/>
      <c r="AA1188" s="1771" t="n"/>
      <c r="AB1188" s="1771" t="n"/>
      <c r="AC1188" s="1771" t="n"/>
      <c r="AD1188" s="1771" t="n"/>
      <c r="AE1188" s="1771" t="n"/>
      <c r="AF1188" s="1771" t="n"/>
      <c r="AG1188" s="1771" t="n"/>
      <c r="AH1188" s="1771" t="n"/>
      <c r="AI1188" s="1771" t="n"/>
      <c r="AJ1188" s="1771" t="n"/>
      <c r="AK1188" s="1771" t="n"/>
      <c r="AL1188" s="1771" t="n"/>
      <c r="AM1188" s="1771" t="n"/>
      <c r="AN1188" s="1771" t="n"/>
      <c r="AO1188" s="1772" t="n"/>
      <c r="AP1188" s="1773" t="n"/>
      <c r="AQ1188" s="1771" t="n"/>
      <c r="AR1188" s="1771" t="n"/>
      <c r="AS1188" s="1774" t="n"/>
      <c r="AT1188" s="547" t="n"/>
    </row>
    <row r="1189" ht="12.75" customHeight="1" s="667">
      <c r="B1189" s="509" t="n"/>
      <c r="C1189" s="510" t="n"/>
      <c r="D1189" s="511" t="n"/>
      <c r="E1189" s="511" t="n"/>
      <c r="F1189" s="538" t="n"/>
      <c r="G1189" s="539" t="n"/>
      <c r="H1189" s="539" t="n"/>
      <c r="I1189" s="540" t="n"/>
      <c r="J1189" s="539" t="n"/>
      <c r="K1189" s="539" t="n"/>
      <c r="L1189" s="539" t="n"/>
      <c r="M1189" s="539" t="n"/>
      <c r="N1189" s="539" t="n"/>
      <c r="O1189" s="539" t="n"/>
      <c r="P1189" s="539" t="n"/>
      <c r="Q1189" s="539" t="n"/>
      <c r="R1189" s="539" t="n"/>
      <c r="S1189" s="539" t="n"/>
      <c r="T1189" s="541" t="n"/>
      <c r="U1189" s="1770" t="n"/>
      <c r="V1189" s="1771" t="n"/>
      <c r="W1189" s="1771" t="n"/>
      <c r="X1189" s="1771" t="n"/>
      <c r="Y1189" s="1771" t="n"/>
      <c r="Z1189" s="1771" t="n"/>
      <c r="AA1189" s="1771" t="n"/>
      <c r="AB1189" s="1771" t="n"/>
      <c r="AC1189" s="1771" t="n"/>
      <c r="AD1189" s="1771" t="n"/>
      <c r="AE1189" s="1771" t="n"/>
      <c r="AF1189" s="1771" t="n"/>
      <c r="AG1189" s="1771" t="n"/>
      <c r="AH1189" s="1771" t="n"/>
      <c r="AI1189" s="1771" t="n"/>
      <c r="AJ1189" s="1771" t="n"/>
      <c r="AK1189" s="1771" t="n"/>
      <c r="AL1189" s="1771" t="n"/>
      <c r="AM1189" s="1771" t="n"/>
      <c r="AN1189" s="1771" t="n"/>
      <c r="AO1189" s="1772" t="n"/>
      <c r="AP1189" s="1773" t="n"/>
      <c r="AQ1189" s="1771" t="n"/>
      <c r="AR1189" s="1771" t="n"/>
      <c r="AS1189" s="1774" t="n"/>
      <c r="AT1189" s="547" t="n"/>
    </row>
    <row r="1190" ht="12.75" customHeight="1" s="667">
      <c r="B1190" s="509" t="n"/>
      <c r="C1190" s="510" t="n"/>
      <c r="D1190" s="511" t="n"/>
      <c r="E1190" s="511" t="n"/>
      <c r="F1190" s="538" t="n"/>
      <c r="G1190" s="539" t="n"/>
      <c r="H1190" s="539" t="n"/>
      <c r="I1190" s="540" t="n"/>
      <c r="J1190" s="539" t="n"/>
      <c r="K1190" s="539" t="n"/>
      <c r="L1190" s="539" t="n"/>
      <c r="M1190" s="539" t="n"/>
      <c r="N1190" s="539" t="n"/>
      <c r="O1190" s="539" t="n"/>
      <c r="P1190" s="539" t="n"/>
      <c r="Q1190" s="539" t="n"/>
      <c r="R1190" s="539" t="n"/>
      <c r="S1190" s="539" t="n"/>
      <c r="T1190" s="541" t="n"/>
      <c r="U1190" s="1770" t="n"/>
      <c r="V1190" s="1771" t="n"/>
      <c r="W1190" s="1771" t="n"/>
      <c r="X1190" s="1771" t="n"/>
      <c r="Y1190" s="1771" t="n"/>
      <c r="Z1190" s="1771" t="n"/>
      <c r="AA1190" s="1771" t="n"/>
      <c r="AB1190" s="1771" t="n"/>
      <c r="AC1190" s="1771" t="n"/>
      <c r="AD1190" s="1771" t="n"/>
      <c r="AE1190" s="1771" t="n"/>
      <c r="AF1190" s="1771" t="n"/>
      <c r="AG1190" s="1771" t="n"/>
      <c r="AH1190" s="1771" t="n"/>
      <c r="AI1190" s="1771" t="n"/>
      <c r="AJ1190" s="1771" t="n"/>
      <c r="AK1190" s="1771" t="n"/>
      <c r="AL1190" s="1771" t="n"/>
      <c r="AM1190" s="1771" t="n"/>
      <c r="AN1190" s="1771" t="n"/>
      <c r="AO1190" s="1772" t="n"/>
      <c r="AP1190" s="1773" t="n"/>
      <c r="AQ1190" s="1771" t="n"/>
      <c r="AR1190" s="1771" t="n"/>
      <c r="AS1190" s="1774" t="n"/>
      <c r="AT1190" s="547" t="n"/>
    </row>
    <row r="1191" ht="12.75" customHeight="1" s="667">
      <c r="B1191" s="518" t="n"/>
      <c r="C1191" s="701" t="n"/>
      <c r="D1191" s="519" t="n"/>
      <c r="E1191" s="519" t="n"/>
      <c r="F1191" s="548" t="n"/>
      <c r="G1191" s="549" t="n"/>
      <c r="H1191" s="549" t="n"/>
      <c r="I1191" s="550" t="n"/>
      <c r="J1191" s="549" t="n"/>
      <c r="K1191" s="549" t="n"/>
      <c r="L1191" s="549" t="n"/>
      <c r="M1191" s="549" t="n"/>
      <c r="N1191" s="549" t="n"/>
      <c r="O1191" s="549" t="n"/>
      <c r="P1191" s="549" t="n"/>
      <c r="Q1191" s="549" t="n"/>
      <c r="R1191" s="549" t="n"/>
      <c r="S1191" s="549" t="n"/>
      <c r="T1191" s="551" t="n"/>
      <c r="U1191" s="1775" t="n"/>
      <c r="V1191" s="1776" t="n"/>
      <c r="W1191" s="1776" t="n"/>
      <c r="X1191" s="1776" t="n"/>
      <c r="Y1191" s="1776" t="n"/>
      <c r="Z1191" s="1776" t="n"/>
      <c r="AA1191" s="1776" t="n"/>
      <c r="AB1191" s="1776" t="n"/>
      <c r="AC1191" s="1776" t="n"/>
      <c r="AD1191" s="1776" t="n"/>
      <c r="AE1191" s="1776" t="n"/>
      <c r="AF1191" s="1776" t="n"/>
      <c r="AG1191" s="1776" t="n"/>
      <c r="AH1191" s="1776" t="n"/>
      <c r="AI1191" s="1776" t="n"/>
      <c r="AJ1191" s="1776" t="n"/>
      <c r="AK1191" s="1776" t="n"/>
      <c r="AL1191" s="1776" t="n"/>
      <c r="AM1191" s="1776" t="n"/>
      <c r="AN1191" s="1776" t="n"/>
      <c r="AO1191" s="1777" t="n"/>
      <c r="AP1191" s="1778" t="n"/>
      <c r="AQ1191" s="1776" t="n"/>
      <c r="AR1191" s="1776" t="n"/>
      <c r="AS1191" s="1779" t="n"/>
      <c r="AT1191" s="557" t="n"/>
    </row>
    <row r="1192" ht="12.75" customHeight="1" s="667">
      <c r="B1192" s="509" t="n"/>
      <c r="C1192" s="510" t="n"/>
      <c r="D1192" s="511" t="n"/>
      <c r="E1192" s="511" t="n"/>
      <c r="F1192" s="538" t="n"/>
      <c r="G1192" s="539" t="n"/>
      <c r="H1192" s="539" t="n"/>
      <c r="I1192" s="540" t="n"/>
      <c r="J1192" s="539" t="n"/>
      <c r="K1192" s="539" t="n"/>
      <c r="L1192" s="539" t="n"/>
      <c r="M1192" s="539" t="n"/>
      <c r="N1192" s="539" t="n"/>
      <c r="O1192" s="539" t="n"/>
      <c r="P1192" s="539" t="n"/>
      <c r="Q1192" s="539" t="n"/>
      <c r="R1192" s="539" t="n"/>
      <c r="S1192" s="539" t="n"/>
      <c r="T1192" s="541" t="n"/>
      <c r="U1192" s="1770" t="n"/>
      <c r="V1192" s="1771" t="n"/>
      <c r="W1192" s="1771" t="n"/>
      <c r="X1192" s="1771" t="n"/>
      <c r="Y1192" s="1771" t="n"/>
      <c r="Z1192" s="1771" t="n"/>
      <c r="AA1192" s="1771" t="n"/>
      <c r="AB1192" s="1771" t="n"/>
      <c r="AC1192" s="1771" t="n"/>
      <c r="AD1192" s="1771" t="n"/>
      <c r="AE1192" s="1771" t="n"/>
      <c r="AF1192" s="1771" t="n"/>
      <c r="AG1192" s="1771" t="n"/>
      <c r="AH1192" s="1771" t="n"/>
      <c r="AI1192" s="1771" t="n"/>
      <c r="AJ1192" s="1771" t="n"/>
      <c r="AK1192" s="1771" t="n"/>
      <c r="AL1192" s="1771" t="n"/>
      <c r="AM1192" s="1771" t="n"/>
      <c r="AN1192" s="1771" t="n"/>
      <c r="AO1192" s="1772" t="n"/>
      <c r="AP1192" s="1773" t="n"/>
      <c r="AQ1192" s="1771" t="n"/>
      <c r="AR1192" s="1771" t="n"/>
      <c r="AS1192" s="1774" t="n"/>
      <c r="AT1192" s="547" t="n"/>
    </row>
    <row r="1193" ht="12.75" customHeight="1" s="667">
      <c r="B1193" s="509" t="n"/>
      <c r="C1193" s="510" t="n"/>
      <c r="D1193" s="511" t="n"/>
      <c r="E1193" s="511" t="n"/>
      <c r="F1193" s="538" t="n"/>
      <c r="G1193" s="539" t="n"/>
      <c r="H1193" s="539" t="n"/>
      <c r="I1193" s="540" t="n"/>
      <c r="J1193" s="539" t="n"/>
      <c r="K1193" s="539" t="n"/>
      <c r="L1193" s="539" t="n"/>
      <c r="M1193" s="539" t="n"/>
      <c r="N1193" s="539" t="n"/>
      <c r="O1193" s="539" t="n"/>
      <c r="P1193" s="539" t="n"/>
      <c r="Q1193" s="539" t="n"/>
      <c r="R1193" s="539" t="n"/>
      <c r="S1193" s="539" t="n"/>
      <c r="T1193" s="541" t="n"/>
      <c r="U1193" s="1770" t="n"/>
      <c r="V1193" s="1771" t="n"/>
      <c r="W1193" s="1771" t="n"/>
      <c r="X1193" s="1771" t="n"/>
      <c r="Y1193" s="1771" t="n"/>
      <c r="Z1193" s="1771" t="n"/>
      <c r="AA1193" s="1771" t="n"/>
      <c r="AB1193" s="1771" t="n"/>
      <c r="AC1193" s="1771" t="n"/>
      <c r="AD1193" s="1771" t="n"/>
      <c r="AE1193" s="1771" t="n"/>
      <c r="AF1193" s="1771" t="n"/>
      <c r="AG1193" s="1771" t="n"/>
      <c r="AH1193" s="1771" t="n"/>
      <c r="AI1193" s="1771" t="n"/>
      <c r="AJ1193" s="1771" t="n"/>
      <c r="AK1193" s="1771" t="n"/>
      <c r="AL1193" s="1771" t="n"/>
      <c r="AM1193" s="1771" t="n"/>
      <c r="AN1193" s="1771" t="n"/>
      <c r="AO1193" s="1772" t="n"/>
      <c r="AP1193" s="1773" t="n"/>
      <c r="AQ1193" s="1771" t="n"/>
      <c r="AR1193" s="1771" t="n"/>
      <c r="AS1193" s="1774" t="n"/>
      <c r="AT1193" s="547" t="n"/>
    </row>
    <row r="1194" ht="12.75" customHeight="1" s="667">
      <c r="B1194" s="509" t="n"/>
      <c r="C1194" s="510" t="n"/>
      <c r="D1194" s="511" t="n"/>
      <c r="E1194" s="511" t="n"/>
      <c r="F1194" s="538" t="n"/>
      <c r="G1194" s="539" t="n"/>
      <c r="H1194" s="539" t="n"/>
      <c r="I1194" s="540" t="n"/>
      <c r="J1194" s="539" t="n"/>
      <c r="K1194" s="539" t="n"/>
      <c r="L1194" s="539" t="n"/>
      <c r="M1194" s="539" t="n"/>
      <c r="N1194" s="539" t="n"/>
      <c r="O1194" s="539" t="n"/>
      <c r="P1194" s="539" t="n"/>
      <c r="Q1194" s="539" t="n"/>
      <c r="R1194" s="539" t="n"/>
      <c r="S1194" s="539" t="n"/>
      <c r="T1194" s="541" t="n"/>
      <c r="U1194" s="1770" t="n"/>
      <c r="V1194" s="1771" t="n"/>
      <c r="W1194" s="1771" t="n"/>
      <c r="X1194" s="1771" t="n"/>
      <c r="Y1194" s="1771" t="n"/>
      <c r="Z1194" s="1771" t="n"/>
      <c r="AA1194" s="1771" t="n"/>
      <c r="AB1194" s="1771" t="n"/>
      <c r="AC1194" s="1771" t="n"/>
      <c r="AD1194" s="1771" t="n"/>
      <c r="AE1194" s="1771" t="n"/>
      <c r="AF1194" s="1771" t="n"/>
      <c r="AG1194" s="1771" t="n"/>
      <c r="AH1194" s="1771" t="n"/>
      <c r="AI1194" s="1771" t="n"/>
      <c r="AJ1194" s="1771" t="n"/>
      <c r="AK1194" s="1771" t="n"/>
      <c r="AL1194" s="1771" t="n"/>
      <c r="AM1194" s="1771" t="n"/>
      <c r="AN1194" s="1771" t="n"/>
      <c r="AO1194" s="1772" t="n"/>
      <c r="AP1194" s="1773" t="n"/>
      <c r="AQ1194" s="1771" t="n"/>
      <c r="AR1194" s="1771" t="n"/>
      <c r="AS1194" s="1774" t="n"/>
      <c r="AT1194" s="547" t="n"/>
    </row>
    <row r="1195" ht="12.75" customHeight="1" s="667">
      <c r="B1195" s="509" t="n"/>
      <c r="C1195" s="510" t="n"/>
      <c r="D1195" s="511" t="n"/>
      <c r="E1195" s="511" t="n"/>
      <c r="F1195" s="538" t="n"/>
      <c r="G1195" s="539" t="n"/>
      <c r="H1195" s="539" t="n"/>
      <c r="I1195" s="540" t="n"/>
      <c r="J1195" s="539" t="n"/>
      <c r="K1195" s="539" t="n"/>
      <c r="L1195" s="539" t="n"/>
      <c r="M1195" s="539" t="n"/>
      <c r="N1195" s="539" t="n"/>
      <c r="O1195" s="539" t="n"/>
      <c r="P1195" s="539" t="n"/>
      <c r="Q1195" s="539" t="n"/>
      <c r="R1195" s="539" t="n"/>
      <c r="S1195" s="539" t="n"/>
      <c r="T1195" s="541" t="n"/>
      <c r="U1195" s="1770" t="n"/>
      <c r="V1195" s="1771" t="n"/>
      <c r="W1195" s="1771" t="n"/>
      <c r="X1195" s="1771" t="n"/>
      <c r="Y1195" s="1771" t="n"/>
      <c r="Z1195" s="1771" t="n"/>
      <c r="AA1195" s="1771" t="n"/>
      <c r="AB1195" s="1771" t="n"/>
      <c r="AC1195" s="1771" t="n"/>
      <c r="AD1195" s="1771" t="n"/>
      <c r="AE1195" s="1771" t="n"/>
      <c r="AF1195" s="1771" t="n"/>
      <c r="AG1195" s="1771" t="n"/>
      <c r="AH1195" s="1771" t="n"/>
      <c r="AI1195" s="1771" t="n"/>
      <c r="AJ1195" s="1771" t="n"/>
      <c r="AK1195" s="1771" t="n"/>
      <c r="AL1195" s="1771" t="n"/>
      <c r="AM1195" s="1771" t="n"/>
      <c r="AN1195" s="1771" t="n"/>
      <c r="AO1195" s="1772" t="n"/>
      <c r="AP1195" s="1773" t="n"/>
      <c r="AQ1195" s="1771" t="n"/>
      <c r="AR1195" s="1771" t="n"/>
      <c r="AS1195" s="1774" t="n"/>
      <c r="AT1195" s="547" t="n"/>
    </row>
    <row r="1196" ht="12.75" customHeight="1" s="667">
      <c r="B1196" s="518" t="n"/>
      <c r="C1196" s="701" t="n"/>
      <c r="D1196" s="519" t="n"/>
      <c r="E1196" s="519" t="n"/>
      <c r="F1196" s="548" t="n"/>
      <c r="G1196" s="549" t="n"/>
      <c r="H1196" s="549" t="n"/>
      <c r="I1196" s="550" t="n"/>
      <c r="J1196" s="549" t="n"/>
      <c r="K1196" s="549" t="n"/>
      <c r="L1196" s="549" t="n"/>
      <c r="M1196" s="549" t="n"/>
      <c r="N1196" s="549" t="n"/>
      <c r="O1196" s="549" t="n"/>
      <c r="P1196" s="549" t="n"/>
      <c r="Q1196" s="549" t="n"/>
      <c r="R1196" s="549" t="n"/>
      <c r="S1196" s="549" t="n"/>
      <c r="T1196" s="551" t="n"/>
      <c r="U1196" s="1775" t="n"/>
      <c r="V1196" s="1776" t="n"/>
      <c r="W1196" s="1776" t="n"/>
      <c r="X1196" s="1776" t="n"/>
      <c r="Y1196" s="1776" t="n"/>
      <c r="Z1196" s="1776" t="n"/>
      <c r="AA1196" s="1776" t="n"/>
      <c r="AB1196" s="1776" t="n"/>
      <c r="AC1196" s="1776" t="n"/>
      <c r="AD1196" s="1776" t="n"/>
      <c r="AE1196" s="1776" t="n"/>
      <c r="AF1196" s="1776" t="n"/>
      <c r="AG1196" s="1776" t="n"/>
      <c r="AH1196" s="1776" t="n"/>
      <c r="AI1196" s="1776" t="n"/>
      <c r="AJ1196" s="1776" t="n"/>
      <c r="AK1196" s="1776" t="n"/>
      <c r="AL1196" s="1776" t="n"/>
      <c r="AM1196" s="1776" t="n"/>
      <c r="AN1196" s="1776" t="n"/>
      <c r="AO1196" s="1777" t="n"/>
      <c r="AP1196" s="1778" t="n"/>
      <c r="AQ1196" s="1776" t="n"/>
      <c r="AR1196" s="1776" t="n"/>
      <c r="AS1196" s="1779" t="n"/>
      <c r="AT1196" s="557" t="n"/>
    </row>
    <row r="1197" ht="12.75" customHeight="1" s="667">
      <c r="B1197" s="509" t="n"/>
      <c r="C1197" s="510" t="n"/>
      <c r="D1197" s="511" t="n"/>
      <c r="E1197" s="511" t="n"/>
      <c r="F1197" s="538" t="n"/>
      <c r="G1197" s="539" t="n"/>
      <c r="H1197" s="539" t="n"/>
      <c r="I1197" s="540" t="n"/>
      <c r="J1197" s="539" t="n"/>
      <c r="K1197" s="539" t="n"/>
      <c r="L1197" s="539" t="n"/>
      <c r="M1197" s="539" t="n"/>
      <c r="N1197" s="539" t="n"/>
      <c r="O1197" s="539" t="n"/>
      <c r="P1197" s="539" t="n"/>
      <c r="Q1197" s="539" t="n"/>
      <c r="R1197" s="539" t="n"/>
      <c r="S1197" s="539" t="n"/>
      <c r="T1197" s="541" t="n"/>
      <c r="U1197" s="1770" t="n"/>
      <c r="V1197" s="1771" t="n"/>
      <c r="W1197" s="1771" t="n"/>
      <c r="X1197" s="1771" t="n"/>
      <c r="Y1197" s="1771" t="n"/>
      <c r="Z1197" s="1771" t="n"/>
      <c r="AA1197" s="1771" t="n"/>
      <c r="AB1197" s="1771" t="n"/>
      <c r="AC1197" s="1771" t="n"/>
      <c r="AD1197" s="1771" t="n"/>
      <c r="AE1197" s="1771" t="n"/>
      <c r="AF1197" s="1771" t="n"/>
      <c r="AG1197" s="1771" t="n"/>
      <c r="AH1197" s="1771" t="n"/>
      <c r="AI1197" s="1771" t="n"/>
      <c r="AJ1197" s="1771" t="n"/>
      <c r="AK1197" s="1771" t="n"/>
      <c r="AL1197" s="1771" t="n"/>
      <c r="AM1197" s="1771" t="n"/>
      <c r="AN1197" s="1771" t="n"/>
      <c r="AO1197" s="1772" t="n"/>
      <c r="AP1197" s="1773" t="n"/>
      <c r="AQ1197" s="1771" t="n"/>
      <c r="AR1197" s="1771" t="n"/>
      <c r="AS1197" s="1774" t="n"/>
      <c r="AT1197" s="547" t="n"/>
    </row>
    <row r="1198" ht="12.75" customHeight="1" s="667">
      <c r="B1198" s="509" t="n"/>
      <c r="C1198" s="510" t="n"/>
      <c r="D1198" s="511" t="n"/>
      <c r="E1198" s="511" t="n"/>
      <c r="F1198" s="538" t="n"/>
      <c r="G1198" s="539" t="n"/>
      <c r="H1198" s="539" t="n"/>
      <c r="I1198" s="540" t="n"/>
      <c r="J1198" s="539" t="n"/>
      <c r="K1198" s="539" t="n"/>
      <c r="L1198" s="539" t="n"/>
      <c r="M1198" s="539" t="n"/>
      <c r="N1198" s="539" t="n"/>
      <c r="O1198" s="539" t="n"/>
      <c r="P1198" s="539" t="n"/>
      <c r="Q1198" s="539" t="n"/>
      <c r="R1198" s="539" t="n"/>
      <c r="S1198" s="539" t="n"/>
      <c r="T1198" s="541" t="n"/>
      <c r="U1198" s="1770" t="n"/>
      <c r="V1198" s="1771" t="n"/>
      <c r="W1198" s="1771" t="n"/>
      <c r="X1198" s="1771" t="n"/>
      <c r="Y1198" s="1771" t="n"/>
      <c r="Z1198" s="1771" t="n"/>
      <c r="AA1198" s="1771" t="n"/>
      <c r="AB1198" s="1771" t="n"/>
      <c r="AC1198" s="1771" t="n"/>
      <c r="AD1198" s="1771" t="n"/>
      <c r="AE1198" s="1771" t="n"/>
      <c r="AF1198" s="1771" t="n"/>
      <c r="AG1198" s="1771" t="n"/>
      <c r="AH1198" s="1771" t="n"/>
      <c r="AI1198" s="1771" t="n"/>
      <c r="AJ1198" s="1771" t="n"/>
      <c r="AK1198" s="1771" t="n"/>
      <c r="AL1198" s="1771" t="n"/>
      <c r="AM1198" s="1771" t="n"/>
      <c r="AN1198" s="1771" t="n"/>
      <c r="AO1198" s="1772" t="n"/>
      <c r="AP1198" s="1773" t="n"/>
      <c r="AQ1198" s="1771" t="n"/>
      <c r="AR1198" s="1771" t="n"/>
      <c r="AS1198" s="1774" t="n"/>
      <c r="AT1198" s="547" t="n"/>
    </row>
    <row r="1199" ht="12.75" customHeight="1" s="667">
      <c r="B1199" s="509" t="n"/>
      <c r="C1199" s="510" t="n"/>
      <c r="D1199" s="511" t="n"/>
      <c r="E1199" s="511" t="n"/>
      <c r="F1199" s="538" t="n"/>
      <c r="G1199" s="539" t="n"/>
      <c r="H1199" s="539" t="n"/>
      <c r="I1199" s="540" t="n"/>
      <c r="J1199" s="539" t="n"/>
      <c r="K1199" s="539" t="n"/>
      <c r="L1199" s="539" t="n"/>
      <c r="M1199" s="539" t="n"/>
      <c r="N1199" s="539" t="n"/>
      <c r="O1199" s="539" t="n"/>
      <c r="P1199" s="539" t="n"/>
      <c r="Q1199" s="539" t="n"/>
      <c r="R1199" s="539" t="n"/>
      <c r="S1199" s="539" t="n"/>
      <c r="T1199" s="541" t="n"/>
      <c r="U1199" s="1770" t="n"/>
      <c r="V1199" s="1771" t="n"/>
      <c r="W1199" s="1771" t="n"/>
      <c r="X1199" s="1771" t="n"/>
      <c r="Y1199" s="1771" t="n"/>
      <c r="Z1199" s="1771" t="n"/>
      <c r="AA1199" s="1771" t="n"/>
      <c r="AB1199" s="1771" t="n"/>
      <c r="AC1199" s="1771" t="n"/>
      <c r="AD1199" s="1771" t="n"/>
      <c r="AE1199" s="1771" t="n"/>
      <c r="AF1199" s="1771" t="n"/>
      <c r="AG1199" s="1771" t="n"/>
      <c r="AH1199" s="1771" t="n"/>
      <c r="AI1199" s="1771" t="n"/>
      <c r="AJ1199" s="1771" t="n"/>
      <c r="AK1199" s="1771" t="n"/>
      <c r="AL1199" s="1771" t="n"/>
      <c r="AM1199" s="1771" t="n"/>
      <c r="AN1199" s="1771" t="n"/>
      <c r="AO1199" s="1772" t="n"/>
      <c r="AP1199" s="1773" t="n"/>
      <c r="AQ1199" s="1771" t="n"/>
      <c r="AR1199" s="1771" t="n"/>
      <c r="AS1199" s="1774" t="n"/>
      <c r="AT1199" s="547" t="n"/>
    </row>
    <row r="1200" ht="12.75" customHeight="1" s="667">
      <c r="B1200" s="509" t="n"/>
      <c r="C1200" s="510" t="n"/>
      <c r="D1200" s="511" t="n"/>
      <c r="E1200" s="511" t="n"/>
      <c r="F1200" s="538" t="n"/>
      <c r="G1200" s="539" t="n"/>
      <c r="H1200" s="539" t="n"/>
      <c r="I1200" s="540" t="n"/>
      <c r="J1200" s="539" t="n"/>
      <c r="K1200" s="539" t="n"/>
      <c r="L1200" s="539" t="n"/>
      <c r="M1200" s="539" t="n"/>
      <c r="N1200" s="539" t="n"/>
      <c r="O1200" s="539" t="n"/>
      <c r="P1200" s="539" t="n"/>
      <c r="Q1200" s="539" t="n"/>
      <c r="R1200" s="539" t="n"/>
      <c r="S1200" s="539" t="n"/>
      <c r="T1200" s="541" t="n"/>
      <c r="U1200" s="1770" t="n"/>
      <c r="V1200" s="1771" t="n"/>
      <c r="W1200" s="1771" t="n"/>
      <c r="X1200" s="1771" t="n"/>
      <c r="Y1200" s="1771" t="n"/>
      <c r="Z1200" s="1771" t="n"/>
      <c r="AA1200" s="1771" t="n"/>
      <c r="AB1200" s="1771" t="n"/>
      <c r="AC1200" s="1771" t="n"/>
      <c r="AD1200" s="1771" t="n"/>
      <c r="AE1200" s="1771" t="n"/>
      <c r="AF1200" s="1771" t="n"/>
      <c r="AG1200" s="1771" t="n"/>
      <c r="AH1200" s="1771" t="n"/>
      <c r="AI1200" s="1771" t="n"/>
      <c r="AJ1200" s="1771" t="n"/>
      <c r="AK1200" s="1771" t="n"/>
      <c r="AL1200" s="1771" t="n"/>
      <c r="AM1200" s="1771" t="n"/>
      <c r="AN1200" s="1771" t="n"/>
      <c r="AO1200" s="1772" t="n"/>
      <c r="AP1200" s="1773" t="n"/>
      <c r="AQ1200" s="1771" t="n"/>
      <c r="AR1200" s="1771" t="n"/>
      <c r="AS1200" s="1774" t="n"/>
      <c r="AT1200" s="547" t="n"/>
    </row>
    <row r="1201" ht="12.75" customHeight="1" s="667">
      <c r="B1201" s="518" t="n"/>
      <c r="C1201" s="701" t="n"/>
      <c r="D1201" s="519" t="n"/>
      <c r="E1201" s="519" t="n"/>
      <c r="F1201" s="548" t="n"/>
      <c r="G1201" s="549" t="n"/>
      <c r="H1201" s="549" t="n"/>
      <c r="I1201" s="550" t="n"/>
      <c r="J1201" s="549" t="n"/>
      <c r="K1201" s="549" t="n"/>
      <c r="L1201" s="549" t="n"/>
      <c r="M1201" s="549" t="n"/>
      <c r="N1201" s="549" t="n"/>
      <c r="O1201" s="549" t="n"/>
      <c r="P1201" s="549" t="n"/>
      <c r="Q1201" s="549" t="n"/>
      <c r="R1201" s="549" t="n"/>
      <c r="S1201" s="549" t="n"/>
      <c r="T1201" s="551" t="n"/>
      <c r="U1201" s="1775" t="n"/>
      <c r="V1201" s="1776" t="n"/>
      <c r="W1201" s="1776" t="n"/>
      <c r="X1201" s="1776" t="n"/>
      <c r="Y1201" s="1776" t="n"/>
      <c r="Z1201" s="1776" t="n"/>
      <c r="AA1201" s="1776" t="n"/>
      <c r="AB1201" s="1776" t="n"/>
      <c r="AC1201" s="1776" t="n"/>
      <c r="AD1201" s="1776" t="n"/>
      <c r="AE1201" s="1776" t="n"/>
      <c r="AF1201" s="1776" t="n"/>
      <c r="AG1201" s="1776" t="n"/>
      <c r="AH1201" s="1776" t="n"/>
      <c r="AI1201" s="1776" t="n"/>
      <c r="AJ1201" s="1776" t="n"/>
      <c r="AK1201" s="1776" t="n"/>
      <c r="AL1201" s="1776" t="n"/>
      <c r="AM1201" s="1776" t="n"/>
      <c r="AN1201" s="1776" t="n"/>
      <c r="AO1201" s="1777" t="n"/>
      <c r="AP1201" s="1778" t="n"/>
      <c r="AQ1201" s="1776" t="n"/>
      <c r="AR1201" s="1776" t="n"/>
      <c r="AS1201" s="1779" t="n"/>
      <c r="AT1201" s="557" t="n"/>
    </row>
    <row r="1202" ht="12.75" customHeight="1" s="667">
      <c r="B1202" s="518" t="n"/>
      <c r="C1202" s="701" t="n"/>
      <c r="D1202" s="519" t="n"/>
      <c r="E1202" s="519" t="n"/>
      <c r="F1202" s="548" t="n"/>
      <c r="G1202" s="549" t="n"/>
      <c r="H1202" s="549" t="n"/>
      <c r="I1202" s="550" t="n"/>
      <c r="J1202" s="549" t="n"/>
      <c r="K1202" s="549" t="n"/>
      <c r="L1202" s="549" t="n"/>
      <c r="M1202" s="549" t="n"/>
      <c r="N1202" s="549" t="n"/>
      <c r="O1202" s="549" t="n"/>
      <c r="P1202" s="549" t="n"/>
      <c r="Q1202" s="549" t="n"/>
      <c r="R1202" s="549" t="n"/>
      <c r="S1202" s="549" t="n"/>
      <c r="T1202" s="551" t="n"/>
      <c r="U1202" s="1775" t="n"/>
      <c r="V1202" s="1776" t="n"/>
      <c r="W1202" s="1776" t="n"/>
      <c r="X1202" s="1776" t="n"/>
      <c r="Y1202" s="1776" t="n"/>
      <c r="Z1202" s="1776" t="n"/>
      <c r="AA1202" s="1776" t="n"/>
      <c r="AB1202" s="1776" t="n"/>
      <c r="AC1202" s="1776" t="n"/>
      <c r="AD1202" s="1776" t="n"/>
      <c r="AE1202" s="1776" t="n"/>
      <c r="AF1202" s="1776" t="n"/>
      <c r="AG1202" s="1776" t="n"/>
      <c r="AH1202" s="1776" t="n"/>
      <c r="AI1202" s="1776" t="n"/>
      <c r="AJ1202" s="1776" t="n"/>
      <c r="AK1202" s="1776" t="n"/>
      <c r="AL1202" s="1776" t="n"/>
      <c r="AM1202" s="1776" t="n"/>
      <c r="AN1202" s="1776" t="n"/>
      <c r="AO1202" s="1777" t="n"/>
      <c r="AP1202" s="1778" t="n"/>
      <c r="AQ1202" s="1776" t="n"/>
      <c r="AR1202" s="1776" t="n"/>
      <c r="AS1202" s="1779" t="n"/>
      <c r="AT1202" s="557" t="n"/>
    </row>
    <row r="1203" ht="12.75" customHeight="1" s="667">
      <c r="B1203" s="509" t="n"/>
      <c r="C1203" s="510" t="n"/>
      <c r="D1203" s="511" t="n"/>
      <c r="E1203" s="511" t="n"/>
      <c r="F1203" s="538" t="n"/>
      <c r="G1203" s="539" t="n"/>
      <c r="H1203" s="539" t="n"/>
      <c r="I1203" s="540" t="n"/>
      <c r="J1203" s="539" t="n"/>
      <c r="K1203" s="539" t="n"/>
      <c r="L1203" s="539" t="n"/>
      <c r="M1203" s="539" t="n"/>
      <c r="N1203" s="539" t="n"/>
      <c r="O1203" s="539" t="n"/>
      <c r="P1203" s="539" t="n"/>
      <c r="Q1203" s="539" t="n"/>
      <c r="R1203" s="539" t="n"/>
      <c r="S1203" s="539" t="n"/>
      <c r="T1203" s="541" t="n"/>
      <c r="U1203" s="1770" t="n"/>
      <c r="V1203" s="1771" t="n"/>
      <c r="W1203" s="1771" t="n"/>
      <c r="X1203" s="1771" t="n"/>
      <c r="Y1203" s="1771" t="n"/>
      <c r="Z1203" s="1771" t="n"/>
      <c r="AA1203" s="1771" t="n"/>
      <c r="AB1203" s="1771" t="n"/>
      <c r="AC1203" s="1771" t="n"/>
      <c r="AD1203" s="1771" t="n"/>
      <c r="AE1203" s="1771" t="n"/>
      <c r="AF1203" s="1771" t="n"/>
      <c r="AG1203" s="1771" t="n"/>
      <c r="AH1203" s="1771" t="n"/>
      <c r="AI1203" s="1771" t="n"/>
      <c r="AJ1203" s="1771" t="n"/>
      <c r="AK1203" s="1771" t="n"/>
      <c r="AL1203" s="1771" t="n"/>
      <c r="AM1203" s="1771" t="n"/>
      <c r="AN1203" s="1771" t="n"/>
      <c r="AO1203" s="1772" t="n"/>
      <c r="AP1203" s="1773" t="n"/>
      <c r="AQ1203" s="1771" t="n"/>
      <c r="AR1203" s="1771" t="n"/>
      <c r="AS1203" s="1774" t="n"/>
      <c r="AT1203" s="547" t="n"/>
    </row>
    <row r="1204" ht="12.75" customHeight="1" s="667">
      <c r="B1204" s="509" t="n"/>
      <c r="C1204" s="510" t="n"/>
      <c r="D1204" s="511" t="n"/>
      <c r="E1204" s="511" t="n"/>
      <c r="F1204" s="538" t="n"/>
      <c r="G1204" s="539" t="n"/>
      <c r="H1204" s="539" t="n"/>
      <c r="I1204" s="540" t="n"/>
      <c r="J1204" s="539" t="n"/>
      <c r="K1204" s="539" t="n"/>
      <c r="L1204" s="539" t="n"/>
      <c r="M1204" s="539" t="n"/>
      <c r="N1204" s="539" t="n"/>
      <c r="O1204" s="539" t="n"/>
      <c r="P1204" s="539" t="n"/>
      <c r="Q1204" s="539" t="n"/>
      <c r="R1204" s="539" t="n"/>
      <c r="S1204" s="539" t="n"/>
      <c r="T1204" s="541" t="n"/>
      <c r="U1204" s="1770" t="n"/>
      <c r="V1204" s="1771" t="n"/>
      <c r="W1204" s="1771" t="n"/>
      <c r="X1204" s="1771" t="n"/>
      <c r="Y1204" s="1771" t="n"/>
      <c r="Z1204" s="1771" t="n"/>
      <c r="AA1204" s="1771" t="n"/>
      <c r="AB1204" s="1771" t="n"/>
      <c r="AC1204" s="1771" t="n"/>
      <c r="AD1204" s="1771" t="n"/>
      <c r="AE1204" s="1771" t="n"/>
      <c r="AF1204" s="1771" t="n"/>
      <c r="AG1204" s="1771" t="n"/>
      <c r="AH1204" s="1771" t="n"/>
      <c r="AI1204" s="1771" t="n"/>
      <c r="AJ1204" s="1771" t="n"/>
      <c r="AK1204" s="1771" t="n"/>
      <c r="AL1204" s="1771" t="n"/>
      <c r="AM1204" s="1771" t="n"/>
      <c r="AN1204" s="1771" t="n"/>
      <c r="AO1204" s="1772" t="n"/>
      <c r="AP1204" s="1773" t="n"/>
      <c r="AQ1204" s="1771" t="n"/>
      <c r="AR1204" s="1771" t="n"/>
      <c r="AS1204" s="1774" t="n"/>
      <c r="AT1204" s="547" t="n"/>
    </row>
    <row r="1205" ht="12.75" customHeight="1" s="667">
      <c r="B1205" s="509" t="n"/>
      <c r="C1205" s="510" t="n"/>
      <c r="D1205" s="511" t="n"/>
      <c r="E1205" s="511" t="n"/>
      <c r="F1205" s="538" t="n"/>
      <c r="G1205" s="539" t="n"/>
      <c r="H1205" s="539" t="n"/>
      <c r="I1205" s="540" t="n"/>
      <c r="J1205" s="539" t="n"/>
      <c r="K1205" s="539" t="n"/>
      <c r="L1205" s="539" t="n"/>
      <c r="M1205" s="539" t="n"/>
      <c r="N1205" s="539" t="n"/>
      <c r="O1205" s="539" t="n"/>
      <c r="P1205" s="539" t="n"/>
      <c r="Q1205" s="539" t="n"/>
      <c r="R1205" s="539" t="n"/>
      <c r="S1205" s="539" t="n"/>
      <c r="T1205" s="541" t="n"/>
      <c r="U1205" s="1770" t="n"/>
      <c r="V1205" s="1771" t="n"/>
      <c r="W1205" s="1771" t="n"/>
      <c r="X1205" s="1771" t="n"/>
      <c r="Y1205" s="1771" t="n"/>
      <c r="Z1205" s="1771" t="n"/>
      <c r="AA1205" s="1771" t="n"/>
      <c r="AB1205" s="1771" t="n"/>
      <c r="AC1205" s="1771" t="n"/>
      <c r="AD1205" s="1771" t="n"/>
      <c r="AE1205" s="1771" t="n"/>
      <c r="AF1205" s="1771" t="n"/>
      <c r="AG1205" s="1771" t="n"/>
      <c r="AH1205" s="1771" t="n"/>
      <c r="AI1205" s="1771" t="n"/>
      <c r="AJ1205" s="1771" t="n"/>
      <c r="AK1205" s="1771" t="n"/>
      <c r="AL1205" s="1771" t="n"/>
      <c r="AM1205" s="1771" t="n"/>
      <c r="AN1205" s="1771" t="n"/>
      <c r="AO1205" s="1772" t="n"/>
      <c r="AP1205" s="1773" t="n"/>
      <c r="AQ1205" s="1771" t="n"/>
      <c r="AR1205" s="1771" t="n"/>
      <c r="AS1205" s="1774" t="n"/>
      <c r="AT1205" s="547" t="n"/>
    </row>
    <row r="1206" ht="12.75" customHeight="1" s="667">
      <c r="B1206" s="518" t="n"/>
      <c r="C1206" s="701" t="n"/>
      <c r="D1206" s="519" t="n"/>
      <c r="E1206" s="519" t="n"/>
      <c r="F1206" s="548" t="n"/>
      <c r="G1206" s="549" t="n"/>
      <c r="H1206" s="549" t="n"/>
      <c r="I1206" s="550" t="n"/>
      <c r="J1206" s="549" t="n"/>
      <c r="K1206" s="549" t="n"/>
      <c r="L1206" s="549" t="n"/>
      <c r="M1206" s="549" t="n"/>
      <c r="N1206" s="549" t="n"/>
      <c r="O1206" s="549" t="n"/>
      <c r="P1206" s="549" t="n"/>
      <c r="Q1206" s="549" t="n"/>
      <c r="R1206" s="549" t="n"/>
      <c r="S1206" s="549" t="n"/>
      <c r="T1206" s="551" t="n"/>
      <c r="U1206" s="1775" t="n"/>
      <c r="V1206" s="1776" t="n"/>
      <c r="W1206" s="1776" t="n"/>
      <c r="X1206" s="1776" t="n"/>
      <c r="Y1206" s="1776" t="n"/>
      <c r="Z1206" s="1776" t="n"/>
      <c r="AA1206" s="1776" t="n"/>
      <c r="AB1206" s="1776" t="n"/>
      <c r="AC1206" s="1776" t="n"/>
      <c r="AD1206" s="1776" t="n"/>
      <c r="AE1206" s="1776" t="n"/>
      <c r="AF1206" s="1776" t="n"/>
      <c r="AG1206" s="1776" t="n"/>
      <c r="AH1206" s="1776" t="n"/>
      <c r="AI1206" s="1776" t="n"/>
      <c r="AJ1206" s="1776" t="n"/>
      <c r="AK1206" s="1776" t="n"/>
      <c r="AL1206" s="1776" t="n"/>
      <c r="AM1206" s="1776" t="n"/>
      <c r="AN1206" s="1776" t="n"/>
      <c r="AO1206" s="1777" t="n"/>
      <c r="AP1206" s="1778" t="n"/>
      <c r="AQ1206" s="1776" t="n"/>
      <c r="AR1206" s="1776" t="n"/>
      <c r="AS1206" s="1779" t="n"/>
      <c r="AT1206" s="557" t="n"/>
    </row>
    <row r="1207" ht="12.75" customHeight="1" s="667">
      <c r="B1207" s="509" t="n"/>
      <c r="C1207" s="510" t="n"/>
      <c r="D1207" s="511" t="n"/>
      <c r="E1207" s="511" t="n"/>
      <c r="F1207" s="538" t="n"/>
      <c r="G1207" s="539" t="n"/>
      <c r="H1207" s="539" t="n"/>
      <c r="I1207" s="540" t="n"/>
      <c r="J1207" s="539" t="n"/>
      <c r="K1207" s="539" t="n"/>
      <c r="L1207" s="539" t="n"/>
      <c r="M1207" s="539" t="n"/>
      <c r="N1207" s="539" t="n"/>
      <c r="O1207" s="539" t="n"/>
      <c r="P1207" s="539" t="n"/>
      <c r="Q1207" s="539" t="n"/>
      <c r="R1207" s="539" t="n"/>
      <c r="S1207" s="539" t="n"/>
      <c r="T1207" s="541" t="n"/>
      <c r="U1207" s="1770" t="n"/>
      <c r="V1207" s="1771" t="n"/>
      <c r="W1207" s="1771" t="n"/>
      <c r="X1207" s="1771" t="n"/>
      <c r="Y1207" s="1771" t="n"/>
      <c r="Z1207" s="1771" t="n"/>
      <c r="AA1207" s="1771" t="n"/>
      <c r="AB1207" s="1771" t="n"/>
      <c r="AC1207" s="1771" t="n"/>
      <c r="AD1207" s="1771" t="n"/>
      <c r="AE1207" s="1771" t="n"/>
      <c r="AF1207" s="1771" t="n"/>
      <c r="AG1207" s="1771" t="n"/>
      <c r="AH1207" s="1771" t="n"/>
      <c r="AI1207" s="1771" t="n"/>
      <c r="AJ1207" s="1771" t="n"/>
      <c r="AK1207" s="1771" t="n"/>
      <c r="AL1207" s="1771" t="n"/>
      <c r="AM1207" s="1771" t="n"/>
      <c r="AN1207" s="1771" t="n"/>
      <c r="AO1207" s="1772" t="n"/>
      <c r="AP1207" s="1773" t="n"/>
      <c r="AQ1207" s="1771" t="n"/>
      <c r="AR1207" s="1771" t="n"/>
      <c r="AS1207" s="1774" t="n"/>
      <c r="AT1207" s="547" t="n"/>
    </row>
    <row r="1208" ht="12.75" customHeight="1" s="667">
      <c r="B1208" s="509" t="n"/>
      <c r="C1208" s="510" t="n"/>
      <c r="D1208" s="511" t="n"/>
      <c r="E1208" s="511" t="n"/>
      <c r="F1208" s="538" t="n"/>
      <c r="G1208" s="539" t="n"/>
      <c r="H1208" s="539" t="n"/>
      <c r="I1208" s="540" t="n"/>
      <c r="J1208" s="539" t="n"/>
      <c r="K1208" s="539" t="n"/>
      <c r="L1208" s="539" t="n"/>
      <c r="M1208" s="539" t="n"/>
      <c r="N1208" s="539" t="n"/>
      <c r="O1208" s="539" t="n"/>
      <c r="P1208" s="539" t="n"/>
      <c r="Q1208" s="539" t="n"/>
      <c r="R1208" s="539" t="n"/>
      <c r="S1208" s="539" t="n"/>
      <c r="T1208" s="541" t="n"/>
      <c r="U1208" s="1770" t="n"/>
      <c r="V1208" s="1771" t="n"/>
      <c r="W1208" s="1771" t="n"/>
      <c r="X1208" s="1771" t="n"/>
      <c r="Y1208" s="1771" t="n"/>
      <c r="Z1208" s="1771" t="n"/>
      <c r="AA1208" s="1771" t="n"/>
      <c r="AB1208" s="1771" t="n"/>
      <c r="AC1208" s="1771" t="n"/>
      <c r="AD1208" s="1771" t="n"/>
      <c r="AE1208" s="1771" t="n"/>
      <c r="AF1208" s="1771" t="n"/>
      <c r="AG1208" s="1771" t="n"/>
      <c r="AH1208" s="1771" t="n"/>
      <c r="AI1208" s="1771" t="n"/>
      <c r="AJ1208" s="1771" t="n"/>
      <c r="AK1208" s="1771" t="n"/>
      <c r="AL1208" s="1771" t="n"/>
      <c r="AM1208" s="1771" t="n"/>
      <c r="AN1208" s="1771" t="n"/>
      <c r="AO1208" s="1772" t="n"/>
      <c r="AP1208" s="1773" t="n"/>
      <c r="AQ1208" s="1771" t="n"/>
      <c r="AR1208" s="1771" t="n"/>
      <c r="AS1208" s="1774" t="n"/>
      <c r="AT1208" s="547" t="n"/>
    </row>
    <row r="1209" ht="12.75" customHeight="1" s="667">
      <c r="B1209" s="509" t="n"/>
      <c r="C1209" s="510" t="n"/>
      <c r="D1209" s="511" t="n"/>
      <c r="E1209" s="511" t="n"/>
      <c r="F1209" s="538" t="n"/>
      <c r="G1209" s="539" t="n"/>
      <c r="H1209" s="539" t="n"/>
      <c r="I1209" s="540" t="n"/>
      <c r="J1209" s="539" t="n"/>
      <c r="K1209" s="539" t="n"/>
      <c r="L1209" s="539" t="n"/>
      <c r="M1209" s="539" t="n"/>
      <c r="N1209" s="539" t="n"/>
      <c r="O1209" s="539" t="n"/>
      <c r="P1209" s="539" t="n"/>
      <c r="Q1209" s="539" t="n"/>
      <c r="R1209" s="539" t="n"/>
      <c r="S1209" s="539" t="n"/>
      <c r="T1209" s="541" t="n"/>
      <c r="U1209" s="1770" t="n"/>
      <c r="V1209" s="1771" t="n"/>
      <c r="W1209" s="1771" t="n"/>
      <c r="X1209" s="1771" t="n"/>
      <c r="Y1209" s="1771" t="n"/>
      <c r="Z1209" s="1771" t="n"/>
      <c r="AA1209" s="1771" t="n"/>
      <c r="AB1209" s="1771" t="n"/>
      <c r="AC1209" s="1771" t="n"/>
      <c r="AD1209" s="1771" t="n"/>
      <c r="AE1209" s="1771" t="n"/>
      <c r="AF1209" s="1771" t="n"/>
      <c r="AG1209" s="1771" t="n"/>
      <c r="AH1209" s="1771" t="n"/>
      <c r="AI1209" s="1771" t="n"/>
      <c r="AJ1209" s="1771" t="n"/>
      <c r="AK1209" s="1771" t="n"/>
      <c r="AL1209" s="1771" t="n"/>
      <c r="AM1209" s="1771" t="n"/>
      <c r="AN1209" s="1771" t="n"/>
      <c r="AO1209" s="1772" t="n"/>
      <c r="AP1209" s="1773" t="n"/>
      <c r="AQ1209" s="1771" t="n"/>
      <c r="AR1209" s="1771" t="n"/>
      <c r="AS1209" s="1774" t="n"/>
      <c r="AT1209" s="547" t="n"/>
    </row>
    <row r="1210" ht="12.75" customHeight="1" s="667">
      <c r="B1210" s="518" t="n"/>
      <c r="C1210" s="701" t="n"/>
      <c r="D1210" s="519" t="n"/>
      <c r="E1210" s="519" t="n"/>
      <c r="F1210" s="548" t="n"/>
      <c r="G1210" s="549" t="n"/>
      <c r="H1210" s="549" t="n"/>
      <c r="I1210" s="550" t="n"/>
      <c r="J1210" s="549" t="n"/>
      <c r="K1210" s="549" t="n"/>
      <c r="L1210" s="549" t="n"/>
      <c r="M1210" s="549" t="n"/>
      <c r="N1210" s="549" t="n"/>
      <c r="O1210" s="549" t="n"/>
      <c r="P1210" s="549" t="n"/>
      <c r="Q1210" s="549" t="n"/>
      <c r="R1210" s="549" t="n"/>
      <c r="S1210" s="549" t="n"/>
      <c r="T1210" s="551" t="n"/>
      <c r="U1210" s="1775" t="n"/>
      <c r="V1210" s="1776" t="n"/>
      <c r="W1210" s="1776" t="n"/>
      <c r="X1210" s="1776" t="n"/>
      <c r="Y1210" s="1776" t="n"/>
      <c r="Z1210" s="1776" t="n"/>
      <c r="AA1210" s="1776" t="n"/>
      <c r="AB1210" s="1776" t="n"/>
      <c r="AC1210" s="1776" t="n"/>
      <c r="AD1210" s="1776" t="n"/>
      <c r="AE1210" s="1776" t="n"/>
      <c r="AF1210" s="1776" t="n"/>
      <c r="AG1210" s="1776" t="n"/>
      <c r="AH1210" s="1776" t="n"/>
      <c r="AI1210" s="1776" t="n"/>
      <c r="AJ1210" s="1776" t="n"/>
      <c r="AK1210" s="1776" t="n"/>
      <c r="AL1210" s="1776" t="n"/>
      <c r="AM1210" s="1776" t="n"/>
      <c r="AN1210" s="1776" t="n"/>
      <c r="AO1210" s="1777" t="n"/>
      <c r="AP1210" s="1778" t="n"/>
      <c r="AQ1210" s="1776" t="n"/>
      <c r="AR1210" s="1776" t="n"/>
      <c r="AS1210" s="1779" t="n"/>
      <c r="AT1210" s="557" t="n"/>
    </row>
    <row r="1211" ht="12.75" customHeight="1" s="667">
      <c r="B1211" s="509" t="n"/>
      <c r="C1211" s="510" t="n"/>
      <c r="D1211" s="511" t="n"/>
      <c r="E1211" s="511" t="n"/>
      <c r="F1211" s="538" t="n"/>
      <c r="G1211" s="539" t="n"/>
      <c r="H1211" s="539" t="n"/>
      <c r="I1211" s="540" t="n"/>
      <c r="J1211" s="539" t="n"/>
      <c r="K1211" s="539" t="n"/>
      <c r="L1211" s="539" t="n"/>
      <c r="M1211" s="539" t="n"/>
      <c r="N1211" s="539" t="n"/>
      <c r="O1211" s="539" t="n"/>
      <c r="P1211" s="539" t="n"/>
      <c r="Q1211" s="539" t="n"/>
      <c r="R1211" s="539" t="n"/>
      <c r="S1211" s="539" t="n"/>
      <c r="T1211" s="541" t="n"/>
      <c r="U1211" s="1770" t="n"/>
      <c r="V1211" s="1771" t="n"/>
      <c r="W1211" s="1771" t="n"/>
      <c r="X1211" s="1771" t="n"/>
      <c r="Y1211" s="1771" t="n"/>
      <c r="Z1211" s="1771" t="n"/>
      <c r="AA1211" s="1771" t="n"/>
      <c r="AB1211" s="1771" t="n"/>
      <c r="AC1211" s="1771" t="n"/>
      <c r="AD1211" s="1771" t="n"/>
      <c r="AE1211" s="1771" t="n"/>
      <c r="AF1211" s="1771" t="n"/>
      <c r="AG1211" s="1771" t="n"/>
      <c r="AH1211" s="1771" t="n"/>
      <c r="AI1211" s="1771" t="n"/>
      <c r="AJ1211" s="1771" t="n"/>
      <c r="AK1211" s="1771" t="n"/>
      <c r="AL1211" s="1771" t="n"/>
      <c r="AM1211" s="1771" t="n"/>
      <c r="AN1211" s="1771" t="n"/>
      <c r="AO1211" s="1772" t="n"/>
      <c r="AP1211" s="1773" t="n"/>
      <c r="AQ1211" s="1771" t="n"/>
      <c r="AR1211" s="1771" t="n"/>
      <c r="AS1211" s="1774" t="n"/>
      <c r="AT1211" s="547" t="n"/>
    </row>
    <row r="1212" ht="12.75" customHeight="1" s="667">
      <c r="B1212" s="509" t="n"/>
      <c r="C1212" s="510" t="n"/>
      <c r="D1212" s="511" t="n"/>
      <c r="E1212" s="511" t="n"/>
      <c r="F1212" s="538" t="n"/>
      <c r="G1212" s="539" t="n"/>
      <c r="H1212" s="539" t="n"/>
      <c r="I1212" s="540" t="n"/>
      <c r="J1212" s="539" t="n"/>
      <c r="K1212" s="539" t="n"/>
      <c r="L1212" s="539" t="n"/>
      <c r="M1212" s="539" t="n"/>
      <c r="N1212" s="539" t="n"/>
      <c r="O1212" s="539" t="n"/>
      <c r="P1212" s="539" t="n"/>
      <c r="Q1212" s="539" t="n"/>
      <c r="R1212" s="539" t="n"/>
      <c r="S1212" s="539" t="n"/>
      <c r="T1212" s="541" t="n"/>
      <c r="U1212" s="1770" t="n"/>
      <c r="V1212" s="1771" t="n"/>
      <c r="W1212" s="1771" t="n"/>
      <c r="X1212" s="1771" t="n"/>
      <c r="Y1212" s="1771" t="n"/>
      <c r="Z1212" s="1771" t="n"/>
      <c r="AA1212" s="1771" t="n"/>
      <c r="AB1212" s="1771" t="n"/>
      <c r="AC1212" s="1771" t="n"/>
      <c r="AD1212" s="1771" t="n"/>
      <c r="AE1212" s="1771" t="n"/>
      <c r="AF1212" s="1771" t="n"/>
      <c r="AG1212" s="1771" t="n"/>
      <c r="AH1212" s="1771" t="n"/>
      <c r="AI1212" s="1771" t="n"/>
      <c r="AJ1212" s="1771" t="n"/>
      <c r="AK1212" s="1771" t="n"/>
      <c r="AL1212" s="1771" t="n"/>
      <c r="AM1212" s="1771" t="n"/>
      <c r="AN1212" s="1771" t="n"/>
      <c r="AO1212" s="1772" t="n"/>
      <c r="AP1212" s="1773" t="n"/>
      <c r="AQ1212" s="1771" t="n"/>
      <c r="AR1212" s="1771" t="n"/>
      <c r="AS1212" s="1774" t="n"/>
      <c r="AT1212" s="547" t="n"/>
    </row>
    <row r="1213" ht="12.75" customHeight="1" s="667">
      <c r="B1213" s="509" t="n"/>
      <c r="C1213" s="510" t="n"/>
      <c r="D1213" s="511" t="n"/>
      <c r="E1213" s="511" t="n"/>
      <c r="F1213" s="538" t="n"/>
      <c r="G1213" s="539" t="n"/>
      <c r="H1213" s="539" t="n"/>
      <c r="I1213" s="540" t="n"/>
      <c r="J1213" s="539" t="n"/>
      <c r="K1213" s="539" t="n"/>
      <c r="L1213" s="539" t="n"/>
      <c r="M1213" s="539" t="n"/>
      <c r="N1213" s="539" t="n"/>
      <c r="O1213" s="539" t="n"/>
      <c r="P1213" s="539" t="n"/>
      <c r="Q1213" s="539" t="n"/>
      <c r="R1213" s="539" t="n"/>
      <c r="S1213" s="539" t="n"/>
      <c r="T1213" s="541" t="n"/>
      <c r="U1213" s="1770" t="n"/>
      <c r="V1213" s="1771" t="n"/>
      <c r="W1213" s="1771" t="n"/>
      <c r="X1213" s="1771" t="n"/>
      <c r="Y1213" s="1771" t="n"/>
      <c r="Z1213" s="1771" t="n"/>
      <c r="AA1213" s="1771" t="n"/>
      <c r="AB1213" s="1771" t="n"/>
      <c r="AC1213" s="1771" t="n"/>
      <c r="AD1213" s="1771" t="n"/>
      <c r="AE1213" s="1771" t="n"/>
      <c r="AF1213" s="1771" t="n"/>
      <c r="AG1213" s="1771" t="n"/>
      <c r="AH1213" s="1771" t="n"/>
      <c r="AI1213" s="1771" t="n"/>
      <c r="AJ1213" s="1771" t="n"/>
      <c r="AK1213" s="1771" t="n"/>
      <c r="AL1213" s="1771" t="n"/>
      <c r="AM1213" s="1771" t="n"/>
      <c r="AN1213" s="1771" t="n"/>
      <c r="AO1213" s="1772" t="n"/>
      <c r="AP1213" s="1773" t="n"/>
      <c r="AQ1213" s="1771" t="n"/>
      <c r="AR1213" s="1771" t="n"/>
      <c r="AS1213" s="1774" t="n"/>
      <c r="AT1213" s="547" t="n"/>
    </row>
    <row r="1214" ht="12.75" customHeight="1" s="667">
      <c r="B1214" s="509" t="n"/>
      <c r="C1214" s="510" t="n"/>
      <c r="D1214" s="511" t="n"/>
      <c r="E1214" s="511" t="n"/>
      <c r="F1214" s="538" t="n"/>
      <c r="G1214" s="539" t="n"/>
      <c r="H1214" s="539" t="n"/>
      <c r="I1214" s="540" t="n"/>
      <c r="J1214" s="539" t="n"/>
      <c r="K1214" s="539" t="n"/>
      <c r="L1214" s="539" t="n"/>
      <c r="M1214" s="539" t="n"/>
      <c r="N1214" s="539" t="n"/>
      <c r="O1214" s="539" t="n"/>
      <c r="P1214" s="539" t="n"/>
      <c r="Q1214" s="539" t="n"/>
      <c r="R1214" s="539" t="n"/>
      <c r="S1214" s="539" t="n"/>
      <c r="T1214" s="541" t="n"/>
      <c r="U1214" s="1770" t="n"/>
      <c r="V1214" s="1771" t="n"/>
      <c r="W1214" s="1771" t="n"/>
      <c r="X1214" s="1771" t="n"/>
      <c r="Y1214" s="1771" t="n"/>
      <c r="Z1214" s="1771" t="n"/>
      <c r="AA1214" s="1771" t="n"/>
      <c r="AB1214" s="1771" t="n"/>
      <c r="AC1214" s="1771" t="n"/>
      <c r="AD1214" s="1771" t="n"/>
      <c r="AE1214" s="1771" t="n"/>
      <c r="AF1214" s="1771" t="n"/>
      <c r="AG1214" s="1771" t="n"/>
      <c r="AH1214" s="1771" t="n"/>
      <c r="AI1214" s="1771" t="n"/>
      <c r="AJ1214" s="1771" t="n"/>
      <c r="AK1214" s="1771" t="n"/>
      <c r="AL1214" s="1771" t="n"/>
      <c r="AM1214" s="1771" t="n"/>
      <c r="AN1214" s="1771" t="n"/>
      <c r="AO1214" s="1772" t="n"/>
      <c r="AP1214" s="1773" t="n"/>
      <c r="AQ1214" s="1771" t="n"/>
      <c r="AR1214" s="1771" t="n"/>
      <c r="AS1214" s="1774" t="n"/>
      <c r="AT1214" s="547" t="n"/>
    </row>
    <row r="1215" ht="12.75" customHeight="1" s="667">
      <c r="B1215" s="518" t="n"/>
      <c r="C1215" s="701" t="n"/>
      <c r="D1215" s="519" t="n"/>
      <c r="E1215" s="519" t="n"/>
      <c r="F1215" s="548" t="n"/>
      <c r="G1215" s="549" t="n"/>
      <c r="H1215" s="549" t="n"/>
      <c r="I1215" s="550" t="n"/>
      <c r="J1215" s="549" t="n"/>
      <c r="K1215" s="549" t="n"/>
      <c r="L1215" s="549" t="n"/>
      <c r="M1215" s="549" t="n"/>
      <c r="N1215" s="549" t="n"/>
      <c r="O1215" s="549" t="n"/>
      <c r="P1215" s="549" t="n"/>
      <c r="Q1215" s="549" t="n"/>
      <c r="R1215" s="549" t="n"/>
      <c r="S1215" s="549" t="n"/>
      <c r="T1215" s="551" t="n"/>
      <c r="U1215" s="1775" t="n"/>
      <c r="V1215" s="1776" t="n"/>
      <c r="W1215" s="1776" t="n"/>
      <c r="X1215" s="1776" t="n"/>
      <c r="Y1215" s="1776" t="n"/>
      <c r="Z1215" s="1776" t="n"/>
      <c r="AA1215" s="1776" t="n"/>
      <c r="AB1215" s="1776" t="n"/>
      <c r="AC1215" s="1776" t="n"/>
      <c r="AD1215" s="1776" t="n"/>
      <c r="AE1215" s="1776" t="n"/>
      <c r="AF1215" s="1776" t="n"/>
      <c r="AG1215" s="1776" t="n"/>
      <c r="AH1215" s="1776" t="n"/>
      <c r="AI1215" s="1776" t="n"/>
      <c r="AJ1215" s="1776" t="n"/>
      <c r="AK1215" s="1776" t="n"/>
      <c r="AL1215" s="1776" t="n"/>
      <c r="AM1215" s="1776" t="n"/>
      <c r="AN1215" s="1776" t="n"/>
      <c r="AO1215" s="1777" t="n"/>
      <c r="AP1215" s="1778" t="n"/>
      <c r="AQ1215" s="1776" t="n"/>
      <c r="AR1215" s="1776" t="n"/>
      <c r="AS1215" s="1779" t="n"/>
      <c r="AT1215" s="557" t="n"/>
    </row>
    <row r="1216" ht="12.75" customHeight="1" s="667">
      <c r="B1216" s="509" t="n"/>
      <c r="C1216" s="510" t="n"/>
      <c r="D1216" s="511" t="n"/>
      <c r="E1216" s="511" t="n"/>
      <c r="F1216" s="538" t="n"/>
      <c r="G1216" s="539" t="n"/>
      <c r="H1216" s="539" t="n"/>
      <c r="I1216" s="540" t="n"/>
      <c r="J1216" s="539" t="n"/>
      <c r="K1216" s="539" t="n"/>
      <c r="L1216" s="539" t="n"/>
      <c r="M1216" s="539" t="n"/>
      <c r="N1216" s="539" t="n"/>
      <c r="O1216" s="539" t="n"/>
      <c r="P1216" s="539" t="n"/>
      <c r="Q1216" s="539" t="n"/>
      <c r="R1216" s="539" t="n"/>
      <c r="S1216" s="539" t="n"/>
      <c r="T1216" s="541" t="n"/>
      <c r="U1216" s="1770" t="n"/>
      <c r="V1216" s="1771" t="n"/>
      <c r="W1216" s="1771" t="n"/>
      <c r="X1216" s="1771" t="n"/>
      <c r="Y1216" s="1771" t="n"/>
      <c r="Z1216" s="1771" t="n"/>
      <c r="AA1216" s="1771" t="n"/>
      <c r="AB1216" s="1771" t="n"/>
      <c r="AC1216" s="1771" t="n"/>
      <c r="AD1216" s="1771" t="n"/>
      <c r="AE1216" s="1771" t="n"/>
      <c r="AF1216" s="1771" t="n"/>
      <c r="AG1216" s="1771" t="n"/>
      <c r="AH1216" s="1771" t="n"/>
      <c r="AI1216" s="1771" t="n"/>
      <c r="AJ1216" s="1771" t="n"/>
      <c r="AK1216" s="1771" t="n"/>
      <c r="AL1216" s="1771" t="n"/>
      <c r="AM1216" s="1771" t="n"/>
      <c r="AN1216" s="1771" t="n"/>
      <c r="AO1216" s="1772" t="n"/>
      <c r="AP1216" s="1773" t="n"/>
      <c r="AQ1216" s="1771" t="n"/>
      <c r="AR1216" s="1771" t="n"/>
      <c r="AS1216" s="1774" t="n"/>
      <c r="AT1216" s="547" t="n"/>
    </row>
    <row r="1217" ht="12.75" customHeight="1" s="667">
      <c r="B1217" s="509" t="n"/>
      <c r="C1217" s="510" t="n"/>
      <c r="D1217" s="511" t="n"/>
      <c r="E1217" s="511" t="n"/>
      <c r="F1217" s="538" t="n"/>
      <c r="G1217" s="539" t="n"/>
      <c r="H1217" s="539" t="n"/>
      <c r="I1217" s="540" t="n"/>
      <c r="J1217" s="539" t="n"/>
      <c r="K1217" s="539" t="n"/>
      <c r="L1217" s="539" t="n"/>
      <c r="M1217" s="539" t="n"/>
      <c r="N1217" s="539" t="n"/>
      <c r="O1217" s="539" t="n"/>
      <c r="P1217" s="539" t="n"/>
      <c r="Q1217" s="539" t="n"/>
      <c r="R1217" s="539" t="n"/>
      <c r="S1217" s="539" t="n"/>
      <c r="T1217" s="541" t="n"/>
      <c r="U1217" s="1770" t="n"/>
      <c r="V1217" s="1771" t="n"/>
      <c r="W1217" s="1771" t="n"/>
      <c r="X1217" s="1771" t="n"/>
      <c r="Y1217" s="1771" t="n"/>
      <c r="Z1217" s="1771" t="n"/>
      <c r="AA1217" s="1771" t="n"/>
      <c r="AB1217" s="1771" t="n"/>
      <c r="AC1217" s="1771" t="n"/>
      <c r="AD1217" s="1771" t="n"/>
      <c r="AE1217" s="1771" t="n"/>
      <c r="AF1217" s="1771" t="n"/>
      <c r="AG1217" s="1771" t="n"/>
      <c r="AH1217" s="1771" t="n"/>
      <c r="AI1217" s="1771" t="n"/>
      <c r="AJ1217" s="1771" t="n"/>
      <c r="AK1217" s="1771" t="n"/>
      <c r="AL1217" s="1771" t="n"/>
      <c r="AM1217" s="1771" t="n"/>
      <c r="AN1217" s="1771" t="n"/>
      <c r="AO1217" s="1772" t="n"/>
      <c r="AP1217" s="1773" t="n"/>
      <c r="AQ1217" s="1771" t="n"/>
      <c r="AR1217" s="1771" t="n"/>
      <c r="AS1217" s="1774" t="n"/>
      <c r="AT1217" s="547" t="n"/>
    </row>
    <row r="1218" ht="12.75" customHeight="1" s="667">
      <c r="B1218" s="509" t="n"/>
      <c r="C1218" s="510" t="n"/>
      <c r="D1218" s="511" t="n"/>
      <c r="E1218" s="511" t="n"/>
      <c r="F1218" s="538" t="n"/>
      <c r="G1218" s="539" t="n"/>
      <c r="H1218" s="539" t="n"/>
      <c r="I1218" s="540" t="n"/>
      <c r="J1218" s="539" t="n"/>
      <c r="K1218" s="539" t="n"/>
      <c r="L1218" s="539" t="n"/>
      <c r="M1218" s="539" t="n"/>
      <c r="N1218" s="539" t="n"/>
      <c r="O1218" s="539" t="n"/>
      <c r="P1218" s="539" t="n"/>
      <c r="Q1218" s="539" t="n"/>
      <c r="R1218" s="539" t="n"/>
      <c r="S1218" s="539" t="n"/>
      <c r="T1218" s="541" t="n"/>
      <c r="U1218" s="1770" t="n"/>
      <c r="V1218" s="1771" t="n"/>
      <c r="W1218" s="1771" t="n"/>
      <c r="X1218" s="1771" t="n"/>
      <c r="Y1218" s="1771" t="n"/>
      <c r="Z1218" s="1771" t="n"/>
      <c r="AA1218" s="1771" t="n"/>
      <c r="AB1218" s="1771" t="n"/>
      <c r="AC1218" s="1771" t="n"/>
      <c r="AD1218" s="1771" t="n"/>
      <c r="AE1218" s="1771" t="n"/>
      <c r="AF1218" s="1771" t="n"/>
      <c r="AG1218" s="1771" t="n"/>
      <c r="AH1218" s="1771" t="n"/>
      <c r="AI1218" s="1771" t="n"/>
      <c r="AJ1218" s="1771" t="n"/>
      <c r="AK1218" s="1771" t="n"/>
      <c r="AL1218" s="1771" t="n"/>
      <c r="AM1218" s="1771" t="n"/>
      <c r="AN1218" s="1771" t="n"/>
      <c r="AO1218" s="1772" t="n"/>
      <c r="AP1218" s="1773" t="n"/>
      <c r="AQ1218" s="1771" t="n"/>
      <c r="AR1218" s="1771" t="n"/>
      <c r="AS1218" s="1774" t="n"/>
      <c r="AT1218" s="547" t="n"/>
    </row>
    <row r="1219" ht="12.75" customHeight="1" s="667">
      <c r="B1219" s="509" t="n"/>
      <c r="C1219" s="510" t="n"/>
      <c r="D1219" s="511" t="n"/>
      <c r="E1219" s="511" t="n"/>
      <c r="F1219" s="538" t="n"/>
      <c r="G1219" s="539" t="n"/>
      <c r="H1219" s="539" t="n"/>
      <c r="I1219" s="540" t="n"/>
      <c r="J1219" s="539" t="n"/>
      <c r="K1219" s="539" t="n"/>
      <c r="L1219" s="539" t="n"/>
      <c r="M1219" s="539" t="n"/>
      <c r="N1219" s="539" t="n"/>
      <c r="O1219" s="539" t="n"/>
      <c r="P1219" s="539" t="n"/>
      <c r="Q1219" s="539" t="n"/>
      <c r="R1219" s="539" t="n"/>
      <c r="S1219" s="539" t="n"/>
      <c r="T1219" s="541" t="n"/>
      <c r="U1219" s="1770" t="n"/>
      <c r="V1219" s="1771" t="n"/>
      <c r="W1219" s="1771" t="n"/>
      <c r="X1219" s="1771" t="n"/>
      <c r="Y1219" s="1771" t="n"/>
      <c r="Z1219" s="1771" t="n"/>
      <c r="AA1219" s="1771" t="n"/>
      <c r="AB1219" s="1771" t="n"/>
      <c r="AC1219" s="1771" t="n"/>
      <c r="AD1219" s="1771" t="n"/>
      <c r="AE1219" s="1771" t="n"/>
      <c r="AF1219" s="1771" t="n"/>
      <c r="AG1219" s="1771" t="n"/>
      <c r="AH1219" s="1771" t="n"/>
      <c r="AI1219" s="1771" t="n"/>
      <c r="AJ1219" s="1771" t="n"/>
      <c r="AK1219" s="1771" t="n"/>
      <c r="AL1219" s="1771" t="n"/>
      <c r="AM1219" s="1771" t="n"/>
      <c r="AN1219" s="1771" t="n"/>
      <c r="AO1219" s="1772" t="n"/>
      <c r="AP1219" s="1773" t="n"/>
      <c r="AQ1219" s="1771" t="n"/>
      <c r="AR1219" s="1771" t="n"/>
      <c r="AS1219" s="1774" t="n"/>
      <c r="AT1219" s="547" t="n"/>
    </row>
    <row r="1220" ht="12.75" customHeight="1" s="667">
      <c r="B1220" s="518" t="n"/>
      <c r="C1220" s="701" t="n"/>
      <c r="D1220" s="519" t="n"/>
      <c r="E1220" s="519" t="n"/>
      <c r="F1220" s="548" t="n"/>
      <c r="G1220" s="549" t="n"/>
      <c r="H1220" s="549" t="n"/>
      <c r="I1220" s="550" t="n"/>
      <c r="J1220" s="549" t="n"/>
      <c r="K1220" s="549" t="n"/>
      <c r="L1220" s="549" t="n"/>
      <c r="M1220" s="549" t="n"/>
      <c r="N1220" s="549" t="n"/>
      <c r="O1220" s="549" t="n"/>
      <c r="P1220" s="549" t="n"/>
      <c r="Q1220" s="549" t="n"/>
      <c r="R1220" s="549" t="n"/>
      <c r="S1220" s="549" t="n"/>
      <c r="T1220" s="551" t="n"/>
      <c r="U1220" s="1775" t="n"/>
      <c r="V1220" s="1776" t="n"/>
      <c r="W1220" s="1776" t="n"/>
      <c r="X1220" s="1776" t="n"/>
      <c r="Y1220" s="1776" t="n"/>
      <c r="Z1220" s="1776" t="n"/>
      <c r="AA1220" s="1776" t="n"/>
      <c r="AB1220" s="1776" t="n"/>
      <c r="AC1220" s="1776" t="n"/>
      <c r="AD1220" s="1776" t="n"/>
      <c r="AE1220" s="1776" t="n"/>
      <c r="AF1220" s="1776" t="n"/>
      <c r="AG1220" s="1776" t="n"/>
      <c r="AH1220" s="1776" t="n"/>
      <c r="AI1220" s="1776" t="n"/>
      <c r="AJ1220" s="1776" t="n"/>
      <c r="AK1220" s="1776" t="n"/>
      <c r="AL1220" s="1776" t="n"/>
      <c r="AM1220" s="1776" t="n"/>
      <c r="AN1220" s="1776" t="n"/>
      <c r="AO1220" s="1777" t="n"/>
      <c r="AP1220" s="1778" t="n"/>
      <c r="AQ1220" s="1776" t="n"/>
      <c r="AR1220" s="1776" t="n"/>
      <c r="AS1220" s="1779" t="n"/>
      <c r="AT1220" s="557" t="n"/>
    </row>
    <row r="1221" ht="12.75" customHeight="1" s="667">
      <c r="B1221" s="509" t="n"/>
      <c r="C1221" s="510" t="n"/>
      <c r="D1221" s="511" t="n"/>
      <c r="E1221" s="511" t="n"/>
      <c r="F1221" s="538" t="n"/>
      <c r="G1221" s="539" t="n"/>
      <c r="H1221" s="539" t="n"/>
      <c r="I1221" s="540" t="n"/>
      <c r="J1221" s="539" t="n"/>
      <c r="K1221" s="539" t="n"/>
      <c r="L1221" s="539" t="n"/>
      <c r="M1221" s="539" t="n"/>
      <c r="N1221" s="539" t="n"/>
      <c r="O1221" s="539" t="n"/>
      <c r="P1221" s="539" t="n"/>
      <c r="Q1221" s="539" t="n"/>
      <c r="R1221" s="539" t="n"/>
      <c r="S1221" s="539" t="n"/>
      <c r="T1221" s="541" t="n"/>
      <c r="U1221" s="1770" t="n"/>
      <c r="V1221" s="1771" t="n"/>
      <c r="W1221" s="1771" t="n"/>
      <c r="X1221" s="1771" t="n"/>
      <c r="Y1221" s="1771" t="n"/>
      <c r="Z1221" s="1771" t="n"/>
      <c r="AA1221" s="1771" t="n"/>
      <c r="AB1221" s="1771" t="n"/>
      <c r="AC1221" s="1771" t="n"/>
      <c r="AD1221" s="1771" t="n"/>
      <c r="AE1221" s="1771" t="n"/>
      <c r="AF1221" s="1771" t="n"/>
      <c r="AG1221" s="1771" t="n"/>
      <c r="AH1221" s="1771" t="n"/>
      <c r="AI1221" s="1771" t="n"/>
      <c r="AJ1221" s="1771" t="n"/>
      <c r="AK1221" s="1771" t="n"/>
      <c r="AL1221" s="1771" t="n"/>
      <c r="AM1221" s="1771" t="n"/>
      <c r="AN1221" s="1771" t="n"/>
      <c r="AO1221" s="1772" t="n"/>
      <c r="AP1221" s="1773" t="n"/>
      <c r="AQ1221" s="1771" t="n"/>
      <c r="AR1221" s="1771" t="n"/>
      <c r="AS1221" s="1774" t="n"/>
      <c r="AT1221" s="547" t="n"/>
    </row>
    <row r="1222" ht="12.75" customHeight="1" s="667">
      <c r="B1222" s="509" t="n"/>
      <c r="C1222" s="510" t="n"/>
      <c r="D1222" s="511" t="n"/>
      <c r="E1222" s="511" t="n"/>
      <c r="F1222" s="538" t="n"/>
      <c r="G1222" s="539" t="n"/>
      <c r="H1222" s="539" t="n"/>
      <c r="I1222" s="540" t="n"/>
      <c r="J1222" s="539" t="n"/>
      <c r="K1222" s="539" t="n"/>
      <c r="L1222" s="539" t="n"/>
      <c r="M1222" s="539" t="n"/>
      <c r="N1222" s="539" t="n"/>
      <c r="O1222" s="539" t="n"/>
      <c r="P1222" s="539" t="n"/>
      <c r="Q1222" s="539" t="n"/>
      <c r="R1222" s="539" t="n"/>
      <c r="S1222" s="539" t="n"/>
      <c r="T1222" s="541" t="n"/>
      <c r="U1222" s="1770" t="n"/>
      <c r="V1222" s="1771" t="n"/>
      <c r="W1222" s="1771" t="n"/>
      <c r="X1222" s="1771" t="n"/>
      <c r="Y1222" s="1771" t="n"/>
      <c r="Z1222" s="1771" t="n"/>
      <c r="AA1222" s="1771" t="n"/>
      <c r="AB1222" s="1771" t="n"/>
      <c r="AC1222" s="1771" t="n"/>
      <c r="AD1222" s="1771" t="n"/>
      <c r="AE1222" s="1771" t="n"/>
      <c r="AF1222" s="1771" t="n"/>
      <c r="AG1222" s="1771" t="n"/>
      <c r="AH1222" s="1771" t="n"/>
      <c r="AI1222" s="1771" t="n"/>
      <c r="AJ1222" s="1771" t="n"/>
      <c r="AK1222" s="1771" t="n"/>
      <c r="AL1222" s="1771" t="n"/>
      <c r="AM1222" s="1771" t="n"/>
      <c r="AN1222" s="1771" t="n"/>
      <c r="AO1222" s="1772" t="n"/>
      <c r="AP1222" s="1773" t="n"/>
      <c r="AQ1222" s="1771" t="n"/>
      <c r="AR1222" s="1771" t="n"/>
      <c r="AS1222" s="1774" t="n"/>
      <c r="AT1222" s="547" t="n"/>
    </row>
    <row r="1223" ht="12.75" customHeight="1" s="667">
      <c r="B1223" s="509" t="n"/>
      <c r="C1223" s="510" t="n"/>
      <c r="D1223" s="511" t="n"/>
      <c r="E1223" s="511" t="n"/>
      <c r="F1223" s="538" t="n"/>
      <c r="G1223" s="539" t="n"/>
      <c r="H1223" s="539" t="n"/>
      <c r="I1223" s="540" t="n"/>
      <c r="J1223" s="539" t="n"/>
      <c r="K1223" s="539" t="n"/>
      <c r="L1223" s="539" t="n"/>
      <c r="M1223" s="539" t="n"/>
      <c r="N1223" s="539" t="n"/>
      <c r="O1223" s="539" t="n"/>
      <c r="P1223" s="539" t="n"/>
      <c r="Q1223" s="539" t="n"/>
      <c r="R1223" s="539" t="n"/>
      <c r="S1223" s="539" t="n"/>
      <c r="T1223" s="541" t="n"/>
      <c r="U1223" s="1770" t="n"/>
      <c r="V1223" s="1771" t="n"/>
      <c r="W1223" s="1771" t="n"/>
      <c r="X1223" s="1771" t="n"/>
      <c r="Y1223" s="1771" t="n"/>
      <c r="Z1223" s="1771" t="n"/>
      <c r="AA1223" s="1771" t="n"/>
      <c r="AB1223" s="1771" t="n"/>
      <c r="AC1223" s="1771" t="n"/>
      <c r="AD1223" s="1771" t="n"/>
      <c r="AE1223" s="1771" t="n"/>
      <c r="AF1223" s="1771" t="n"/>
      <c r="AG1223" s="1771" t="n"/>
      <c r="AH1223" s="1771" t="n"/>
      <c r="AI1223" s="1771" t="n"/>
      <c r="AJ1223" s="1771" t="n"/>
      <c r="AK1223" s="1771" t="n"/>
      <c r="AL1223" s="1771" t="n"/>
      <c r="AM1223" s="1771" t="n"/>
      <c r="AN1223" s="1771" t="n"/>
      <c r="AO1223" s="1772" t="n"/>
      <c r="AP1223" s="1773" t="n"/>
      <c r="AQ1223" s="1771" t="n"/>
      <c r="AR1223" s="1771" t="n"/>
      <c r="AS1223" s="1774" t="n"/>
      <c r="AT1223" s="547" t="n"/>
    </row>
    <row r="1224" ht="12.75" customHeight="1" s="667">
      <c r="B1224" s="509" t="n"/>
      <c r="C1224" s="510" t="n"/>
      <c r="D1224" s="511" t="n"/>
      <c r="E1224" s="511" t="n"/>
      <c r="F1224" s="538" t="n"/>
      <c r="G1224" s="539" t="n"/>
      <c r="H1224" s="539" t="n"/>
      <c r="I1224" s="540" t="n"/>
      <c r="J1224" s="539" t="n"/>
      <c r="K1224" s="539" t="n"/>
      <c r="L1224" s="539" t="n"/>
      <c r="M1224" s="539" t="n"/>
      <c r="N1224" s="539" t="n"/>
      <c r="O1224" s="539" t="n"/>
      <c r="P1224" s="539" t="n"/>
      <c r="Q1224" s="539" t="n"/>
      <c r="R1224" s="539" t="n"/>
      <c r="S1224" s="539" t="n"/>
      <c r="T1224" s="541" t="n"/>
      <c r="U1224" s="1770" t="n"/>
      <c r="V1224" s="1771" t="n"/>
      <c r="W1224" s="1771" t="n"/>
      <c r="X1224" s="1771" t="n"/>
      <c r="Y1224" s="1771" t="n"/>
      <c r="Z1224" s="1771" t="n"/>
      <c r="AA1224" s="1771" t="n"/>
      <c r="AB1224" s="1771" t="n"/>
      <c r="AC1224" s="1771" t="n"/>
      <c r="AD1224" s="1771" t="n"/>
      <c r="AE1224" s="1771" t="n"/>
      <c r="AF1224" s="1771" t="n"/>
      <c r="AG1224" s="1771" t="n"/>
      <c r="AH1224" s="1771" t="n"/>
      <c r="AI1224" s="1771" t="n"/>
      <c r="AJ1224" s="1771" t="n"/>
      <c r="AK1224" s="1771" t="n"/>
      <c r="AL1224" s="1771" t="n"/>
      <c r="AM1224" s="1771" t="n"/>
      <c r="AN1224" s="1771" t="n"/>
      <c r="AO1224" s="1772" t="n"/>
      <c r="AP1224" s="1773" t="n"/>
      <c r="AQ1224" s="1771" t="n"/>
      <c r="AR1224" s="1771" t="n"/>
      <c r="AS1224" s="1774" t="n"/>
      <c r="AT1224" s="547" t="n"/>
    </row>
    <row r="1225" ht="12.75" customHeight="1" s="667">
      <c r="B1225" s="518" t="n"/>
      <c r="C1225" s="701" t="n"/>
      <c r="D1225" s="519" t="n"/>
      <c r="E1225" s="519" t="n"/>
      <c r="F1225" s="548" t="n"/>
      <c r="G1225" s="549" t="n"/>
      <c r="H1225" s="549" t="n"/>
      <c r="I1225" s="550" t="n"/>
      <c r="J1225" s="549" t="n"/>
      <c r="K1225" s="549" t="n"/>
      <c r="L1225" s="549" t="n"/>
      <c r="M1225" s="549" t="n"/>
      <c r="N1225" s="549" t="n"/>
      <c r="O1225" s="549" t="n"/>
      <c r="P1225" s="549" t="n"/>
      <c r="Q1225" s="549" t="n"/>
      <c r="R1225" s="549" t="n"/>
      <c r="S1225" s="549" t="n"/>
      <c r="T1225" s="551" t="n"/>
      <c r="U1225" s="1775" t="n"/>
      <c r="V1225" s="1776" t="n"/>
      <c r="W1225" s="1776" t="n"/>
      <c r="X1225" s="1776" t="n"/>
      <c r="Y1225" s="1776" t="n"/>
      <c r="Z1225" s="1776" t="n"/>
      <c r="AA1225" s="1776" t="n"/>
      <c r="AB1225" s="1776" t="n"/>
      <c r="AC1225" s="1776" t="n"/>
      <c r="AD1225" s="1776" t="n"/>
      <c r="AE1225" s="1776" t="n"/>
      <c r="AF1225" s="1776" t="n"/>
      <c r="AG1225" s="1776" t="n"/>
      <c r="AH1225" s="1776" t="n"/>
      <c r="AI1225" s="1776" t="n"/>
      <c r="AJ1225" s="1776" t="n"/>
      <c r="AK1225" s="1776" t="n"/>
      <c r="AL1225" s="1776" t="n"/>
      <c r="AM1225" s="1776" t="n"/>
      <c r="AN1225" s="1776" t="n"/>
      <c r="AO1225" s="1777" t="n"/>
      <c r="AP1225" s="1778" t="n"/>
      <c r="AQ1225" s="1776" t="n"/>
      <c r="AR1225" s="1776" t="n"/>
      <c r="AS1225" s="1779" t="n"/>
      <c r="AT1225" s="557" t="n"/>
    </row>
    <row r="1226" ht="12.75" customHeight="1" s="667">
      <c r="B1226" s="509" t="n"/>
      <c r="C1226" s="510" t="n"/>
      <c r="D1226" s="511" t="n"/>
      <c r="E1226" s="511" t="n"/>
      <c r="F1226" s="538" t="n"/>
      <c r="G1226" s="539" t="n"/>
      <c r="H1226" s="539" t="n"/>
      <c r="I1226" s="540" t="n"/>
      <c r="J1226" s="539" t="n"/>
      <c r="K1226" s="539" t="n"/>
      <c r="L1226" s="539" t="n"/>
      <c r="M1226" s="539" t="n"/>
      <c r="N1226" s="539" t="n"/>
      <c r="O1226" s="539" t="n"/>
      <c r="P1226" s="539" t="n"/>
      <c r="Q1226" s="539" t="n"/>
      <c r="R1226" s="539" t="n"/>
      <c r="S1226" s="539" t="n"/>
      <c r="T1226" s="541" t="n"/>
      <c r="U1226" s="1770" t="n"/>
      <c r="V1226" s="1771" t="n"/>
      <c r="W1226" s="1771" t="n"/>
      <c r="X1226" s="1771" t="n"/>
      <c r="Y1226" s="1771" t="n"/>
      <c r="Z1226" s="1771" t="n"/>
      <c r="AA1226" s="1771" t="n"/>
      <c r="AB1226" s="1771" t="n"/>
      <c r="AC1226" s="1771" t="n"/>
      <c r="AD1226" s="1771" t="n"/>
      <c r="AE1226" s="1771" t="n"/>
      <c r="AF1226" s="1771" t="n"/>
      <c r="AG1226" s="1771" t="n"/>
      <c r="AH1226" s="1771" t="n"/>
      <c r="AI1226" s="1771" t="n"/>
      <c r="AJ1226" s="1771" t="n"/>
      <c r="AK1226" s="1771" t="n"/>
      <c r="AL1226" s="1771" t="n"/>
      <c r="AM1226" s="1771" t="n"/>
      <c r="AN1226" s="1771" t="n"/>
      <c r="AO1226" s="1772" t="n"/>
      <c r="AP1226" s="1773" t="n"/>
      <c r="AQ1226" s="1771" t="n"/>
      <c r="AR1226" s="1771" t="n"/>
      <c r="AS1226" s="1774" t="n"/>
      <c r="AT1226" s="547" t="n"/>
    </row>
    <row r="1227" ht="12.75" customHeight="1" s="667">
      <c r="B1227" s="509" t="n"/>
      <c r="C1227" s="510" t="n"/>
      <c r="D1227" s="511" t="n"/>
      <c r="E1227" s="511" t="n"/>
      <c r="F1227" s="538" t="n"/>
      <c r="G1227" s="539" t="n"/>
      <c r="H1227" s="539" t="n"/>
      <c r="I1227" s="540" t="n"/>
      <c r="J1227" s="539" t="n"/>
      <c r="K1227" s="539" t="n"/>
      <c r="L1227" s="539" t="n"/>
      <c r="M1227" s="539" t="n"/>
      <c r="N1227" s="539" t="n"/>
      <c r="O1227" s="539" t="n"/>
      <c r="P1227" s="539" t="n"/>
      <c r="Q1227" s="539" t="n"/>
      <c r="R1227" s="539" t="n"/>
      <c r="S1227" s="539" t="n"/>
      <c r="T1227" s="541" t="n"/>
      <c r="U1227" s="1770" t="n"/>
      <c r="V1227" s="1771" t="n"/>
      <c r="W1227" s="1771" t="n"/>
      <c r="X1227" s="1771" t="n"/>
      <c r="Y1227" s="1771" t="n"/>
      <c r="Z1227" s="1771" t="n"/>
      <c r="AA1227" s="1771" t="n"/>
      <c r="AB1227" s="1771" t="n"/>
      <c r="AC1227" s="1771" t="n"/>
      <c r="AD1227" s="1771" t="n"/>
      <c r="AE1227" s="1771" t="n"/>
      <c r="AF1227" s="1771" t="n"/>
      <c r="AG1227" s="1771" t="n"/>
      <c r="AH1227" s="1771" t="n"/>
      <c r="AI1227" s="1771" t="n"/>
      <c r="AJ1227" s="1771" t="n"/>
      <c r="AK1227" s="1771" t="n"/>
      <c r="AL1227" s="1771" t="n"/>
      <c r="AM1227" s="1771" t="n"/>
      <c r="AN1227" s="1771" t="n"/>
      <c r="AO1227" s="1772" t="n"/>
      <c r="AP1227" s="1773" t="n"/>
      <c r="AQ1227" s="1771" t="n"/>
      <c r="AR1227" s="1771" t="n"/>
      <c r="AS1227" s="1774" t="n"/>
      <c r="AT1227" s="547" t="n"/>
    </row>
    <row r="1228" ht="12.75" customHeight="1" s="667">
      <c r="B1228" s="509" t="n"/>
      <c r="C1228" s="510" t="n"/>
      <c r="D1228" s="511" t="n"/>
      <c r="E1228" s="511" t="n"/>
      <c r="F1228" s="538" t="n"/>
      <c r="G1228" s="539" t="n"/>
      <c r="H1228" s="539" t="n"/>
      <c r="I1228" s="540" t="n"/>
      <c r="J1228" s="539" t="n"/>
      <c r="K1228" s="539" t="n"/>
      <c r="L1228" s="539" t="n"/>
      <c r="M1228" s="539" t="n"/>
      <c r="N1228" s="539" t="n"/>
      <c r="O1228" s="539" t="n"/>
      <c r="P1228" s="539" t="n"/>
      <c r="Q1228" s="539" t="n"/>
      <c r="R1228" s="539" t="n"/>
      <c r="S1228" s="539" t="n"/>
      <c r="T1228" s="541" t="n"/>
      <c r="U1228" s="1770" t="n"/>
      <c r="V1228" s="1771" t="n"/>
      <c r="W1228" s="1771" t="n"/>
      <c r="X1228" s="1771" t="n"/>
      <c r="Y1228" s="1771" t="n"/>
      <c r="Z1228" s="1771" t="n"/>
      <c r="AA1228" s="1771" t="n"/>
      <c r="AB1228" s="1771" t="n"/>
      <c r="AC1228" s="1771" t="n"/>
      <c r="AD1228" s="1771" t="n"/>
      <c r="AE1228" s="1771" t="n"/>
      <c r="AF1228" s="1771" t="n"/>
      <c r="AG1228" s="1771" t="n"/>
      <c r="AH1228" s="1771" t="n"/>
      <c r="AI1228" s="1771" t="n"/>
      <c r="AJ1228" s="1771" t="n"/>
      <c r="AK1228" s="1771" t="n"/>
      <c r="AL1228" s="1771" t="n"/>
      <c r="AM1228" s="1771" t="n"/>
      <c r="AN1228" s="1771" t="n"/>
      <c r="AO1228" s="1772" t="n"/>
      <c r="AP1228" s="1773" t="n"/>
      <c r="AQ1228" s="1771" t="n"/>
      <c r="AR1228" s="1771" t="n"/>
      <c r="AS1228" s="1774" t="n"/>
      <c r="AT1228" s="547" t="n"/>
    </row>
    <row r="1229" ht="12.75" customHeight="1" s="667">
      <c r="B1229" s="518" t="n"/>
      <c r="C1229" s="701" t="n"/>
      <c r="D1229" s="519" t="n"/>
      <c r="E1229" s="519" t="n"/>
      <c r="F1229" s="548" t="n"/>
      <c r="G1229" s="549" t="n"/>
      <c r="H1229" s="549" t="n"/>
      <c r="I1229" s="550" t="n"/>
      <c r="J1229" s="549" t="n"/>
      <c r="K1229" s="549" t="n"/>
      <c r="L1229" s="549" t="n"/>
      <c r="M1229" s="549" t="n"/>
      <c r="N1229" s="549" t="n"/>
      <c r="O1229" s="549" t="n"/>
      <c r="P1229" s="549" t="n"/>
      <c r="Q1229" s="549" t="n"/>
      <c r="R1229" s="549" t="n"/>
      <c r="S1229" s="549" t="n"/>
      <c r="T1229" s="551" t="n"/>
      <c r="U1229" s="1775" t="n"/>
      <c r="V1229" s="1776" t="n"/>
      <c r="W1229" s="1776" t="n"/>
      <c r="X1229" s="1776" t="n"/>
      <c r="Y1229" s="1776" t="n"/>
      <c r="Z1229" s="1776" t="n"/>
      <c r="AA1229" s="1776" t="n"/>
      <c r="AB1229" s="1776" t="n"/>
      <c r="AC1229" s="1776" t="n"/>
      <c r="AD1229" s="1776" t="n"/>
      <c r="AE1229" s="1776" t="n"/>
      <c r="AF1229" s="1776" t="n"/>
      <c r="AG1229" s="1776" t="n"/>
      <c r="AH1229" s="1776" t="n"/>
      <c r="AI1229" s="1776" t="n"/>
      <c r="AJ1229" s="1776" t="n"/>
      <c r="AK1229" s="1776" t="n"/>
      <c r="AL1229" s="1776" t="n"/>
      <c r="AM1229" s="1776" t="n"/>
      <c r="AN1229" s="1776" t="n"/>
      <c r="AO1229" s="1777" t="n"/>
      <c r="AP1229" s="1778" t="n"/>
      <c r="AQ1229" s="1776" t="n"/>
      <c r="AR1229" s="1776" t="n"/>
      <c r="AS1229" s="1779" t="n"/>
      <c r="AT1229" s="557" t="n"/>
    </row>
    <row r="1230" ht="12.75" customHeight="1" s="667">
      <c r="B1230" s="509" t="n"/>
      <c r="C1230" s="510" t="n"/>
      <c r="D1230" s="511" t="n"/>
      <c r="E1230" s="511" t="n"/>
      <c r="F1230" s="538" t="n"/>
      <c r="G1230" s="539" t="n"/>
      <c r="H1230" s="539" t="n"/>
      <c r="I1230" s="540" t="n"/>
      <c r="J1230" s="539" t="n"/>
      <c r="K1230" s="539" t="n"/>
      <c r="L1230" s="539" t="n"/>
      <c r="M1230" s="539" t="n"/>
      <c r="N1230" s="539" t="n"/>
      <c r="O1230" s="539" t="n"/>
      <c r="P1230" s="539" t="n"/>
      <c r="Q1230" s="539" t="n"/>
      <c r="R1230" s="539" t="n"/>
      <c r="S1230" s="539" t="n"/>
      <c r="T1230" s="541" t="n"/>
      <c r="U1230" s="1770" t="n"/>
      <c r="V1230" s="1771" t="n"/>
      <c r="W1230" s="1771" t="n"/>
      <c r="X1230" s="1771" t="n"/>
      <c r="Y1230" s="1771" t="n"/>
      <c r="Z1230" s="1771" t="n"/>
      <c r="AA1230" s="1771" t="n"/>
      <c r="AB1230" s="1771" t="n"/>
      <c r="AC1230" s="1771" t="n"/>
      <c r="AD1230" s="1771" t="n"/>
      <c r="AE1230" s="1771" t="n"/>
      <c r="AF1230" s="1771" t="n"/>
      <c r="AG1230" s="1771" t="n"/>
      <c r="AH1230" s="1771" t="n"/>
      <c r="AI1230" s="1771" t="n"/>
      <c r="AJ1230" s="1771" t="n"/>
      <c r="AK1230" s="1771" t="n"/>
      <c r="AL1230" s="1771" t="n"/>
      <c r="AM1230" s="1771" t="n"/>
      <c r="AN1230" s="1771" t="n"/>
      <c r="AO1230" s="1772" t="n"/>
      <c r="AP1230" s="1773" t="n"/>
      <c r="AQ1230" s="1771" t="n"/>
      <c r="AR1230" s="1771" t="n"/>
      <c r="AS1230" s="1774" t="n"/>
      <c r="AT1230" s="547" t="n"/>
    </row>
    <row r="1231" ht="12.75" customHeight="1" s="667">
      <c r="B1231" s="509" t="n"/>
      <c r="C1231" s="510" t="n"/>
      <c r="D1231" s="511" t="n"/>
      <c r="E1231" s="511" t="n"/>
      <c r="F1231" s="538" t="n"/>
      <c r="G1231" s="539" t="n"/>
      <c r="H1231" s="539" t="n"/>
      <c r="I1231" s="540" t="n"/>
      <c r="J1231" s="539" t="n"/>
      <c r="K1231" s="539" t="n"/>
      <c r="L1231" s="539" t="n"/>
      <c r="M1231" s="539" t="n"/>
      <c r="N1231" s="539" t="n"/>
      <c r="O1231" s="539" t="n"/>
      <c r="P1231" s="539" t="n"/>
      <c r="Q1231" s="539" t="n"/>
      <c r="R1231" s="539" t="n"/>
      <c r="S1231" s="539" t="n"/>
      <c r="T1231" s="541" t="n"/>
      <c r="U1231" s="1770" t="n"/>
      <c r="V1231" s="1771" t="n"/>
      <c r="W1231" s="1771" t="n"/>
      <c r="X1231" s="1771" t="n"/>
      <c r="Y1231" s="1771" t="n"/>
      <c r="Z1231" s="1771" t="n"/>
      <c r="AA1231" s="1771" t="n"/>
      <c r="AB1231" s="1771" t="n"/>
      <c r="AC1231" s="1771" t="n"/>
      <c r="AD1231" s="1771" t="n"/>
      <c r="AE1231" s="1771" t="n"/>
      <c r="AF1231" s="1771" t="n"/>
      <c r="AG1231" s="1771" t="n"/>
      <c r="AH1231" s="1771" t="n"/>
      <c r="AI1231" s="1771" t="n"/>
      <c r="AJ1231" s="1771" t="n"/>
      <c r="AK1231" s="1771" t="n"/>
      <c r="AL1231" s="1771" t="n"/>
      <c r="AM1231" s="1771" t="n"/>
      <c r="AN1231" s="1771" t="n"/>
      <c r="AO1231" s="1772" t="n"/>
      <c r="AP1231" s="1773" t="n"/>
      <c r="AQ1231" s="1771" t="n"/>
      <c r="AR1231" s="1771" t="n"/>
      <c r="AS1231" s="1774" t="n"/>
      <c r="AT1231" s="547" t="n"/>
    </row>
    <row r="1232" ht="12.75" customHeight="1" s="667">
      <c r="B1232" s="509" t="n"/>
      <c r="C1232" s="510" t="n"/>
      <c r="D1232" s="511" t="n"/>
      <c r="E1232" s="511" t="n"/>
      <c r="F1232" s="538" t="n"/>
      <c r="G1232" s="539" t="n"/>
      <c r="H1232" s="539" t="n"/>
      <c r="I1232" s="540" t="n"/>
      <c r="J1232" s="539" t="n"/>
      <c r="K1232" s="539" t="n"/>
      <c r="L1232" s="539" t="n"/>
      <c r="M1232" s="539" t="n"/>
      <c r="N1232" s="539" t="n"/>
      <c r="O1232" s="539" t="n"/>
      <c r="P1232" s="539" t="n"/>
      <c r="Q1232" s="539" t="n"/>
      <c r="R1232" s="539" t="n"/>
      <c r="S1232" s="539" t="n"/>
      <c r="T1232" s="541" t="n"/>
      <c r="U1232" s="1770" t="n"/>
      <c r="V1232" s="1771" t="n"/>
      <c r="W1232" s="1771" t="n"/>
      <c r="X1232" s="1771" t="n"/>
      <c r="Y1232" s="1771" t="n"/>
      <c r="Z1232" s="1771" t="n"/>
      <c r="AA1232" s="1771" t="n"/>
      <c r="AB1232" s="1771" t="n"/>
      <c r="AC1232" s="1771" t="n"/>
      <c r="AD1232" s="1771" t="n"/>
      <c r="AE1232" s="1771" t="n"/>
      <c r="AF1232" s="1771" t="n"/>
      <c r="AG1232" s="1771" t="n"/>
      <c r="AH1232" s="1771" t="n"/>
      <c r="AI1232" s="1771" t="n"/>
      <c r="AJ1232" s="1771" t="n"/>
      <c r="AK1232" s="1771" t="n"/>
      <c r="AL1232" s="1771" t="n"/>
      <c r="AM1232" s="1771" t="n"/>
      <c r="AN1232" s="1771" t="n"/>
      <c r="AO1232" s="1772" t="n"/>
      <c r="AP1232" s="1773" t="n"/>
      <c r="AQ1232" s="1771" t="n"/>
      <c r="AR1232" s="1771" t="n"/>
      <c r="AS1232" s="1774" t="n"/>
      <c r="AT1232" s="547" t="n"/>
    </row>
    <row r="1233" ht="12.75" customHeight="1" s="667">
      <c r="B1233" s="509" t="n"/>
      <c r="C1233" s="510" t="n"/>
      <c r="D1233" s="511" t="n"/>
      <c r="E1233" s="511" t="n"/>
      <c r="F1233" s="538" t="n"/>
      <c r="G1233" s="539" t="n"/>
      <c r="H1233" s="539" t="n"/>
      <c r="I1233" s="540" t="n"/>
      <c r="J1233" s="539" t="n"/>
      <c r="K1233" s="539" t="n"/>
      <c r="L1233" s="539" t="n"/>
      <c r="M1233" s="539" t="n"/>
      <c r="N1233" s="539" t="n"/>
      <c r="O1233" s="539" t="n"/>
      <c r="P1233" s="539" t="n"/>
      <c r="Q1233" s="539" t="n"/>
      <c r="R1233" s="539" t="n"/>
      <c r="S1233" s="539" t="n"/>
      <c r="T1233" s="541" t="n"/>
      <c r="U1233" s="1770" t="n"/>
      <c r="V1233" s="1771" t="n"/>
      <c r="W1233" s="1771" t="n"/>
      <c r="X1233" s="1771" t="n"/>
      <c r="Y1233" s="1771" t="n"/>
      <c r="Z1233" s="1771" t="n"/>
      <c r="AA1233" s="1771" t="n"/>
      <c r="AB1233" s="1771" t="n"/>
      <c r="AC1233" s="1771" t="n"/>
      <c r="AD1233" s="1771" t="n"/>
      <c r="AE1233" s="1771" t="n"/>
      <c r="AF1233" s="1771" t="n"/>
      <c r="AG1233" s="1771" t="n"/>
      <c r="AH1233" s="1771" t="n"/>
      <c r="AI1233" s="1771" t="n"/>
      <c r="AJ1233" s="1771" t="n"/>
      <c r="AK1233" s="1771" t="n"/>
      <c r="AL1233" s="1771" t="n"/>
      <c r="AM1233" s="1771" t="n"/>
      <c r="AN1233" s="1771" t="n"/>
      <c r="AO1233" s="1772" t="n"/>
      <c r="AP1233" s="1773" t="n"/>
      <c r="AQ1233" s="1771" t="n"/>
      <c r="AR1233" s="1771" t="n"/>
      <c r="AS1233" s="1774" t="n"/>
      <c r="AT1233" s="547" t="n"/>
    </row>
    <row r="1234" ht="12.75" customHeight="1" s="667">
      <c r="B1234" s="518" t="n"/>
      <c r="C1234" s="701" t="n"/>
      <c r="D1234" s="519" t="n"/>
      <c r="E1234" s="519" t="n"/>
      <c r="F1234" s="548" t="n"/>
      <c r="G1234" s="549" t="n"/>
      <c r="H1234" s="549" t="n"/>
      <c r="I1234" s="550" t="n"/>
      <c r="J1234" s="549" t="n"/>
      <c r="K1234" s="549" t="n"/>
      <c r="L1234" s="549" t="n"/>
      <c r="M1234" s="549" t="n"/>
      <c r="N1234" s="549" t="n"/>
      <c r="O1234" s="549" t="n"/>
      <c r="P1234" s="549" t="n"/>
      <c r="Q1234" s="549" t="n"/>
      <c r="R1234" s="549" t="n"/>
      <c r="S1234" s="549" t="n"/>
      <c r="T1234" s="551" t="n"/>
      <c r="U1234" s="1775" t="n"/>
      <c r="V1234" s="1776" t="n"/>
      <c r="W1234" s="1776" t="n"/>
      <c r="X1234" s="1776" t="n"/>
      <c r="Y1234" s="1776" t="n"/>
      <c r="Z1234" s="1776" t="n"/>
      <c r="AA1234" s="1776" t="n"/>
      <c r="AB1234" s="1776" t="n"/>
      <c r="AC1234" s="1776" t="n"/>
      <c r="AD1234" s="1776" t="n"/>
      <c r="AE1234" s="1776" t="n"/>
      <c r="AF1234" s="1776" t="n"/>
      <c r="AG1234" s="1776" t="n"/>
      <c r="AH1234" s="1776" t="n"/>
      <c r="AI1234" s="1776" t="n"/>
      <c r="AJ1234" s="1776" t="n"/>
      <c r="AK1234" s="1776" t="n"/>
      <c r="AL1234" s="1776" t="n"/>
      <c r="AM1234" s="1776" t="n"/>
      <c r="AN1234" s="1776" t="n"/>
      <c r="AO1234" s="1777" t="n"/>
      <c r="AP1234" s="1778" t="n"/>
      <c r="AQ1234" s="1776" t="n"/>
      <c r="AR1234" s="1776" t="n"/>
      <c r="AS1234" s="1779" t="n"/>
      <c r="AT1234" s="557" t="n"/>
    </row>
    <row r="1235" ht="12.75" customHeight="1" s="667">
      <c r="B1235" s="509" t="n"/>
      <c r="C1235" s="510" t="n"/>
      <c r="D1235" s="511" t="n"/>
      <c r="E1235" s="511" t="n"/>
      <c r="F1235" s="538" t="n"/>
      <c r="G1235" s="539" t="n"/>
      <c r="H1235" s="539" t="n"/>
      <c r="I1235" s="540" t="n"/>
      <c r="J1235" s="539" t="n"/>
      <c r="K1235" s="539" t="n"/>
      <c r="L1235" s="539" t="n"/>
      <c r="M1235" s="539" t="n"/>
      <c r="N1235" s="539" t="n"/>
      <c r="O1235" s="539" t="n"/>
      <c r="P1235" s="539" t="n"/>
      <c r="Q1235" s="539" t="n"/>
      <c r="R1235" s="539" t="n"/>
      <c r="S1235" s="539" t="n"/>
      <c r="T1235" s="541" t="n"/>
      <c r="U1235" s="1770" t="n"/>
      <c r="V1235" s="1771" t="n"/>
      <c r="W1235" s="1771" t="n"/>
      <c r="X1235" s="1771" t="n"/>
      <c r="Y1235" s="1771" t="n"/>
      <c r="Z1235" s="1771" t="n"/>
      <c r="AA1235" s="1771" t="n"/>
      <c r="AB1235" s="1771" t="n"/>
      <c r="AC1235" s="1771" t="n"/>
      <c r="AD1235" s="1771" t="n"/>
      <c r="AE1235" s="1771" t="n"/>
      <c r="AF1235" s="1771" t="n"/>
      <c r="AG1235" s="1771" t="n"/>
      <c r="AH1235" s="1771" t="n"/>
      <c r="AI1235" s="1771" t="n"/>
      <c r="AJ1235" s="1771" t="n"/>
      <c r="AK1235" s="1771" t="n"/>
      <c r="AL1235" s="1771" t="n"/>
      <c r="AM1235" s="1771" t="n"/>
      <c r="AN1235" s="1771" t="n"/>
      <c r="AO1235" s="1772" t="n"/>
      <c r="AP1235" s="1773" t="n"/>
      <c r="AQ1235" s="1771" t="n"/>
      <c r="AR1235" s="1771" t="n"/>
      <c r="AS1235" s="1774" t="n"/>
      <c r="AT1235" s="547" t="n"/>
    </row>
    <row r="1236" ht="12.75" customHeight="1" s="667">
      <c r="B1236" s="509" t="n"/>
      <c r="C1236" s="510" t="n"/>
      <c r="D1236" s="511" t="n"/>
      <c r="E1236" s="511" t="n"/>
      <c r="F1236" s="538" t="n"/>
      <c r="G1236" s="539" t="n"/>
      <c r="H1236" s="539" t="n"/>
      <c r="I1236" s="540" t="n"/>
      <c r="J1236" s="539" t="n"/>
      <c r="K1236" s="539" t="n"/>
      <c r="L1236" s="539" t="n"/>
      <c r="M1236" s="539" t="n"/>
      <c r="N1236" s="539" t="n"/>
      <c r="O1236" s="539" t="n"/>
      <c r="P1236" s="539" t="n"/>
      <c r="Q1236" s="539" t="n"/>
      <c r="R1236" s="539" t="n"/>
      <c r="S1236" s="539" t="n"/>
      <c r="T1236" s="541" t="n"/>
      <c r="U1236" s="1770" t="n"/>
      <c r="V1236" s="1771" t="n"/>
      <c r="W1236" s="1771" t="n"/>
      <c r="X1236" s="1771" t="n"/>
      <c r="Y1236" s="1771" t="n"/>
      <c r="Z1236" s="1771" t="n"/>
      <c r="AA1236" s="1771" t="n"/>
      <c r="AB1236" s="1771" t="n"/>
      <c r="AC1236" s="1771" t="n"/>
      <c r="AD1236" s="1771" t="n"/>
      <c r="AE1236" s="1771" t="n"/>
      <c r="AF1236" s="1771" t="n"/>
      <c r="AG1236" s="1771" t="n"/>
      <c r="AH1236" s="1771" t="n"/>
      <c r="AI1236" s="1771" t="n"/>
      <c r="AJ1236" s="1771" t="n"/>
      <c r="AK1236" s="1771" t="n"/>
      <c r="AL1236" s="1771" t="n"/>
      <c r="AM1236" s="1771" t="n"/>
      <c r="AN1236" s="1771" t="n"/>
      <c r="AO1236" s="1772" t="n"/>
      <c r="AP1236" s="1773" t="n"/>
      <c r="AQ1236" s="1771" t="n"/>
      <c r="AR1236" s="1771" t="n"/>
      <c r="AS1236" s="1774" t="n"/>
      <c r="AT1236" s="547" t="n"/>
    </row>
    <row r="1237" ht="12.75" customHeight="1" s="667">
      <c r="B1237" s="509" t="n"/>
      <c r="C1237" s="510" t="n"/>
      <c r="D1237" s="511" t="n"/>
      <c r="E1237" s="511" t="n"/>
      <c r="F1237" s="538" t="n"/>
      <c r="G1237" s="539" t="n"/>
      <c r="H1237" s="539" t="n"/>
      <c r="I1237" s="540" t="n"/>
      <c r="J1237" s="539" t="n"/>
      <c r="K1237" s="539" t="n"/>
      <c r="L1237" s="539" t="n"/>
      <c r="M1237" s="539" t="n"/>
      <c r="N1237" s="539" t="n"/>
      <c r="O1237" s="539" t="n"/>
      <c r="P1237" s="539" t="n"/>
      <c r="Q1237" s="539" t="n"/>
      <c r="R1237" s="539" t="n"/>
      <c r="S1237" s="539" t="n"/>
      <c r="T1237" s="541" t="n"/>
      <c r="U1237" s="1770" t="n"/>
      <c r="V1237" s="1771" t="n"/>
      <c r="W1237" s="1771" t="n"/>
      <c r="X1237" s="1771" t="n"/>
      <c r="Y1237" s="1771" t="n"/>
      <c r="Z1237" s="1771" t="n"/>
      <c r="AA1237" s="1771" t="n"/>
      <c r="AB1237" s="1771" t="n"/>
      <c r="AC1237" s="1771" t="n"/>
      <c r="AD1237" s="1771" t="n"/>
      <c r="AE1237" s="1771" t="n"/>
      <c r="AF1237" s="1771" t="n"/>
      <c r="AG1237" s="1771" t="n"/>
      <c r="AH1237" s="1771" t="n"/>
      <c r="AI1237" s="1771" t="n"/>
      <c r="AJ1237" s="1771" t="n"/>
      <c r="AK1237" s="1771" t="n"/>
      <c r="AL1237" s="1771" t="n"/>
      <c r="AM1237" s="1771" t="n"/>
      <c r="AN1237" s="1771" t="n"/>
      <c r="AO1237" s="1772" t="n"/>
      <c r="AP1237" s="1773" t="n"/>
      <c r="AQ1237" s="1771" t="n"/>
      <c r="AR1237" s="1771" t="n"/>
      <c r="AS1237" s="1774" t="n"/>
      <c r="AT1237" s="547" t="n"/>
    </row>
    <row r="1238" ht="12.75" customHeight="1" s="667">
      <c r="B1238" s="509" t="n"/>
      <c r="C1238" s="510" t="n"/>
      <c r="D1238" s="511" t="n"/>
      <c r="E1238" s="511" t="n"/>
      <c r="F1238" s="538" t="n"/>
      <c r="G1238" s="539" t="n"/>
      <c r="H1238" s="539" t="n"/>
      <c r="I1238" s="540" t="n"/>
      <c r="J1238" s="539" t="n"/>
      <c r="K1238" s="539" t="n"/>
      <c r="L1238" s="539" t="n"/>
      <c r="M1238" s="539" t="n"/>
      <c r="N1238" s="539" t="n"/>
      <c r="O1238" s="539" t="n"/>
      <c r="P1238" s="539" t="n"/>
      <c r="Q1238" s="539" t="n"/>
      <c r="R1238" s="539" t="n"/>
      <c r="S1238" s="539" t="n"/>
      <c r="T1238" s="541" t="n"/>
      <c r="U1238" s="1770" t="n"/>
      <c r="V1238" s="1771" t="n"/>
      <c r="W1238" s="1771" t="n"/>
      <c r="X1238" s="1771" t="n"/>
      <c r="Y1238" s="1771" t="n"/>
      <c r="Z1238" s="1771" t="n"/>
      <c r="AA1238" s="1771" t="n"/>
      <c r="AB1238" s="1771" t="n"/>
      <c r="AC1238" s="1771" t="n"/>
      <c r="AD1238" s="1771" t="n"/>
      <c r="AE1238" s="1771" t="n"/>
      <c r="AF1238" s="1771" t="n"/>
      <c r="AG1238" s="1771" t="n"/>
      <c r="AH1238" s="1771" t="n"/>
      <c r="AI1238" s="1771" t="n"/>
      <c r="AJ1238" s="1771" t="n"/>
      <c r="AK1238" s="1771" t="n"/>
      <c r="AL1238" s="1771" t="n"/>
      <c r="AM1238" s="1771" t="n"/>
      <c r="AN1238" s="1771" t="n"/>
      <c r="AO1238" s="1772" t="n"/>
      <c r="AP1238" s="1773" t="n"/>
      <c r="AQ1238" s="1771" t="n"/>
      <c r="AR1238" s="1771" t="n"/>
      <c r="AS1238" s="1774" t="n"/>
      <c r="AT1238" s="547" t="n"/>
    </row>
    <row r="1239" ht="12.75" customHeight="1" s="667">
      <c r="B1239" s="518" t="n"/>
      <c r="C1239" s="701" t="n"/>
      <c r="D1239" s="519" t="n"/>
      <c r="E1239" s="519" t="n"/>
      <c r="F1239" s="548" t="n"/>
      <c r="G1239" s="549" t="n"/>
      <c r="H1239" s="549" t="n"/>
      <c r="I1239" s="550" t="n"/>
      <c r="J1239" s="549" t="n"/>
      <c r="K1239" s="549" t="n"/>
      <c r="L1239" s="549" t="n"/>
      <c r="M1239" s="549" t="n"/>
      <c r="N1239" s="549" t="n"/>
      <c r="O1239" s="549" t="n"/>
      <c r="P1239" s="549" t="n"/>
      <c r="Q1239" s="549" t="n"/>
      <c r="R1239" s="549" t="n"/>
      <c r="S1239" s="549" t="n"/>
      <c r="T1239" s="551" t="n"/>
      <c r="U1239" s="1775" t="n"/>
      <c r="V1239" s="1776" t="n"/>
      <c r="W1239" s="1776" t="n"/>
      <c r="X1239" s="1776" t="n"/>
      <c r="Y1239" s="1776" t="n"/>
      <c r="Z1239" s="1776" t="n"/>
      <c r="AA1239" s="1776" t="n"/>
      <c r="AB1239" s="1776" t="n"/>
      <c r="AC1239" s="1776" t="n"/>
      <c r="AD1239" s="1776" t="n"/>
      <c r="AE1239" s="1776" t="n"/>
      <c r="AF1239" s="1776" t="n"/>
      <c r="AG1239" s="1776" t="n"/>
      <c r="AH1239" s="1776" t="n"/>
      <c r="AI1239" s="1776" t="n"/>
      <c r="AJ1239" s="1776" t="n"/>
      <c r="AK1239" s="1776" t="n"/>
      <c r="AL1239" s="1776" t="n"/>
      <c r="AM1239" s="1776" t="n"/>
      <c r="AN1239" s="1776" t="n"/>
      <c r="AO1239" s="1777" t="n"/>
      <c r="AP1239" s="1778" t="n"/>
      <c r="AQ1239" s="1776" t="n"/>
      <c r="AR1239" s="1776" t="n"/>
      <c r="AS1239" s="1779" t="n"/>
      <c r="AT1239" s="557" t="n"/>
    </row>
    <row r="1240" ht="12.75" customHeight="1" s="667">
      <c r="B1240" s="509" t="n"/>
      <c r="C1240" s="510" t="n"/>
      <c r="D1240" s="511" t="n"/>
      <c r="E1240" s="511" t="n"/>
      <c r="F1240" s="538" t="n"/>
      <c r="G1240" s="539" t="n"/>
      <c r="H1240" s="539" t="n"/>
      <c r="I1240" s="540" t="n"/>
      <c r="J1240" s="539" t="n"/>
      <c r="K1240" s="539" t="n"/>
      <c r="L1240" s="539" t="n"/>
      <c r="M1240" s="539" t="n"/>
      <c r="N1240" s="539" t="n"/>
      <c r="O1240" s="539" t="n"/>
      <c r="P1240" s="539" t="n"/>
      <c r="Q1240" s="539" t="n"/>
      <c r="R1240" s="539" t="n"/>
      <c r="S1240" s="539" t="n"/>
      <c r="T1240" s="541" t="n"/>
      <c r="U1240" s="1770" t="n"/>
      <c r="V1240" s="1771" t="n"/>
      <c r="W1240" s="1771" t="n"/>
      <c r="X1240" s="1771" t="n"/>
      <c r="Y1240" s="1771" t="n"/>
      <c r="Z1240" s="1771" t="n"/>
      <c r="AA1240" s="1771" t="n"/>
      <c r="AB1240" s="1771" t="n"/>
      <c r="AC1240" s="1771" t="n"/>
      <c r="AD1240" s="1771" t="n"/>
      <c r="AE1240" s="1771" t="n"/>
      <c r="AF1240" s="1771" t="n"/>
      <c r="AG1240" s="1771" t="n"/>
      <c r="AH1240" s="1771" t="n"/>
      <c r="AI1240" s="1771" t="n"/>
      <c r="AJ1240" s="1771" t="n"/>
      <c r="AK1240" s="1771" t="n"/>
      <c r="AL1240" s="1771" t="n"/>
      <c r="AM1240" s="1771" t="n"/>
      <c r="AN1240" s="1771" t="n"/>
      <c r="AO1240" s="1772" t="n"/>
      <c r="AP1240" s="1773" t="n"/>
      <c r="AQ1240" s="1771" t="n"/>
      <c r="AR1240" s="1771" t="n"/>
      <c r="AS1240" s="1774" t="n"/>
      <c r="AT1240" s="547" t="n"/>
    </row>
    <row r="1241" ht="12.75" customHeight="1" s="667">
      <c r="B1241" s="509" t="n"/>
      <c r="C1241" s="510" t="n"/>
      <c r="D1241" s="511" t="n"/>
      <c r="E1241" s="511" t="n"/>
      <c r="F1241" s="538" t="n"/>
      <c r="G1241" s="539" t="n"/>
      <c r="H1241" s="539" t="n"/>
      <c r="I1241" s="540" t="n"/>
      <c r="J1241" s="539" t="n"/>
      <c r="K1241" s="539" t="n"/>
      <c r="L1241" s="539" t="n"/>
      <c r="M1241" s="539" t="n"/>
      <c r="N1241" s="539" t="n"/>
      <c r="O1241" s="539" t="n"/>
      <c r="P1241" s="539" t="n"/>
      <c r="Q1241" s="539" t="n"/>
      <c r="R1241" s="539" t="n"/>
      <c r="S1241" s="539" t="n"/>
      <c r="T1241" s="541" t="n"/>
      <c r="U1241" s="1770" t="n"/>
      <c r="V1241" s="1771" t="n"/>
      <c r="W1241" s="1771" t="n"/>
      <c r="X1241" s="1771" t="n"/>
      <c r="Y1241" s="1771" t="n"/>
      <c r="Z1241" s="1771" t="n"/>
      <c r="AA1241" s="1771" t="n"/>
      <c r="AB1241" s="1771" t="n"/>
      <c r="AC1241" s="1771" t="n"/>
      <c r="AD1241" s="1771" t="n"/>
      <c r="AE1241" s="1771" t="n"/>
      <c r="AF1241" s="1771" t="n"/>
      <c r="AG1241" s="1771" t="n"/>
      <c r="AH1241" s="1771" t="n"/>
      <c r="AI1241" s="1771" t="n"/>
      <c r="AJ1241" s="1771" t="n"/>
      <c r="AK1241" s="1771" t="n"/>
      <c r="AL1241" s="1771" t="n"/>
      <c r="AM1241" s="1771" t="n"/>
      <c r="AN1241" s="1771" t="n"/>
      <c r="AO1241" s="1772" t="n"/>
      <c r="AP1241" s="1773" t="n"/>
      <c r="AQ1241" s="1771" t="n"/>
      <c r="AR1241" s="1771" t="n"/>
      <c r="AS1241" s="1774" t="n"/>
      <c r="AT1241" s="547" t="n"/>
    </row>
    <row r="1242" ht="12.75" customHeight="1" s="667">
      <c r="B1242" s="509" t="n"/>
      <c r="C1242" s="510" t="n"/>
      <c r="D1242" s="511" t="n"/>
      <c r="E1242" s="511" t="n"/>
      <c r="F1242" s="538" t="n"/>
      <c r="G1242" s="539" t="n"/>
      <c r="H1242" s="539" t="n"/>
      <c r="I1242" s="540" t="n"/>
      <c r="J1242" s="539" t="n"/>
      <c r="K1242" s="539" t="n"/>
      <c r="L1242" s="539" t="n"/>
      <c r="M1242" s="539" t="n"/>
      <c r="N1242" s="539" t="n"/>
      <c r="O1242" s="539" t="n"/>
      <c r="P1242" s="539" t="n"/>
      <c r="Q1242" s="539" t="n"/>
      <c r="R1242" s="539" t="n"/>
      <c r="S1242" s="539" t="n"/>
      <c r="T1242" s="541" t="n"/>
      <c r="U1242" s="1770" t="n"/>
      <c r="V1242" s="1771" t="n"/>
      <c r="W1242" s="1771" t="n"/>
      <c r="X1242" s="1771" t="n"/>
      <c r="Y1242" s="1771" t="n"/>
      <c r="Z1242" s="1771" t="n"/>
      <c r="AA1242" s="1771" t="n"/>
      <c r="AB1242" s="1771" t="n"/>
      <c r="AC1242" s="1771" t="n"/>
      <c r="AD1242" s="1771" t="n"/>
      <c r="AE1242" s="1771" t="n"/>
      <c r="AF1242" s="1771" t="n"/>
      <c r="AG1242" s="1771" t="n"/>
      <c r="AH1242" s="1771" t="n"/>
      <c r="AI1242" s="1771" t="n"/>
      <c r="AJ1242" s="1771" t="n"/>
      <c r="AK1242" s="1771" t="n"/>
      <c r="AL1242" s="1771" t="n"/>
      <c r="AM1242" s="1771" t="n"/>
      <c r="AN1242" s="1771" t="n"/>
      <c r="AO1242" s="1772" t="n"/>
      <c r="AP1242" s="1773" t="n"/>
      <c r="AQ1242" s="1771" t="n"/>
      <c r="AR1242" s="1771" t="n"/>
      <c r="AS1242" s="1774" t="n"/>
      <c r="AT1242" s="547" t="n"/>
    </row>
    <row r="1243" ht="12.75" customHeight="1" s="667">
      <c r="B1243" s="509" t="n"/>
      <c r="C1243" s="510" t="n"/>
      <c r="D1243" s="511" t="n"/>
      <c r="E1243" s="511" t="n"/>
      <c r="F1243" s="538" t="n"/>
      <c r="G1243" s="539" t="n"/>
      <c r="H1243" s="539" t="n"/>
      <c r="I1243" s="540" t="n"/>
      <c r="J1243" s="539" t="n"/>
      <c r="K1243" s="539" t="n"/>
      <c r="L1243" s="539" t="n"/>
      <c r="M1243" s="539" t="n"/>
      <c r="N1243" s="539" t="n"/>
      <c r="O1243" s="539" t="n"/>
      <c r="P1243" s="539" t="n"/>
      <c r="Q1243" s="539" t="n"/>
      <c r="R1243" s="539" t="n"/>
      <c r="S1243" s="539" t="n"/>
      <c r="T1243" s="541" t="n"/>
      <c r="U1243" s="1770" t="n"/>
      <c r="V1243" s="1771" t="n"/>
      <c r="W1243" s="1771" t="n"/>
      <c r="X1243" s="1771" t="n"/>
      <c r="Y1243" s="1771" t="n"/>
      <c r="Z1243" s="1771" t="n"/>
      <c r="AA1243" s="1771" t="n"/>
      <c r="AB1243" s="1771" t="n"/>
      <c r="AC1243" s="1771" t="n"/>
      <c r="AD1243" s="1771" t="n"/>
      <c r="AE1243" s="1771" t="n"/>
      <c r="AF1243" s="1771" t="n"/>
      <c r="AG1243" s="1771" t="n"/>
      <c r="AH1243" s="1771" t="n"/>
      <c r="AI1243" s="1771" t="n"/>
      <c r="AJ1243" s="1771" t="n"/>
      <c r="AK1243" s="1771" t="n"/>
      <c r="AL1243" s="1771" t="n"/>
      <c r="AM1243" s="1771" t="n"/>
      <c r="AN1243" s="1771" t="n"/>
      <c r="AO1243" s="1772" t="n"/>
      <c r="AP1243" s="1773" t="n"/>
      <c r="AQ1243" s="1771" t="n"/>
      <c r="AR1243" s="1771" t="n"/>
      <c r="AS1243" s="1774" t="n"/>
      <c r="AT1243" s="547" t="n"/>
    </row>
    <row r="1244" ht="12.75" customHeight="1" s="667">
      <c r="B1244" s="518" t="n"/>
      <c r="C1244" s="701" t="n"/>
      <c r="D1244" s="519" t="n"/>
      <c r="E1244" s="519" t="n"/>
      <c r="F1244" s="548" t="n"/>
      <c r="G1244" s="549" t="n"/>
      <c r="H1244" s="549" t="n"/>
      <c r="I1244" s="550" t="n"/>
      <c r="J1244" s="549" t="n"/>
      <c r="K1244" s="549" t="n"/>
      <c r="L1244" s="549" t="n"/>
      <c r="M1244" s="549" t="n"/>
      <c r="N1244" s="549" t="n"/>
      <c r="O1244" s="549" t="n"/>
      <c r="P1244" s="549" t="n"/>
      <c r="Q1244" s="549" t="n"/>
      <c r="R1244" s="549" t="n"/>
      <c r="S1244" s="549" t="n"/>
      <c r="T1244" s="551" t="n"/>
      <c r="U1244" s="1775" t="n"/>
      <c r="V1244" s="1776" t="n"/>
      <c r="W1244" s="1776" t="n"/>
      <c r="X1244" s="1776" t="n"/>
      <c r="Y1244" s="1776" t="n"/>
      <c r="Z1244" s="1776" t="n"/>
      <c r="AA1244" s="1776" t="n"/>
      <c r="AB1244" s="1776" t="n"/>
      <c r="AC1244" s="1776" t="n"/>
      <c r="AD1244" s="1776" t="n"/>
      <c r="AE1244" s="1776" t="n"/>
      <c r="AF1244" s="1776" t="n"/>
      <c r="AG1244" s="1776" t="n"/>
      <c r="AH1244" s="1776" t="n"/>
      <c r="AI1244" s="1776" t="n"/>
      <c r="AJ1244" s="1776" t="n"/>
      <c r="AK1244" s="1776" t="n"/>
      <c r="AL1244" s="1776" t="n"/>
      <c r="AM1244" s="1776" t="n"/>
      <c r="AN1244" s="1776" t="n"/>
      <c r="AO1244" s="1777" t="n"/>
      <c r="AP1244" s="1778" t="n"/>
      <c r="AQ1244" s="1776" t="n"/>
      <c r="AR1244" s="1776" t="n"/>
      <c r="AS1244" s="1779" t="n"/>
      <c r="AT1244" s="557" t="n"/>
    </row>
    <row r="1245" ht="12.75" customHeight="1" s="667">
      <c r="B1245" s="509" t="n"/>
      <c r="C1245" s="510" t="n"/>
      <c r="D1245" s="511" t="n"/>
      <c r="E1245" s="511" t="n"/>
      <c r="F1245" s="538" t="n"/>
      <c r="G1245" s="539" t="n"/>
      <c r="H1245" s="539" t="n"/>
      <c r="I1245" s="540" t="n"/>
      <c r="J1245" s="539" t="n"/>
      <c r="K1245" s="539" t="n"/>
      <c r="L1245" s="539" t="n"/>
      <c r="M1245" s="539" t="n"/>
      <c r="N1245" s="539" t="n"/>
      <c r="O1245" s="539" t="n"/>
      <c r="P1245" s="539" t="n"/>
      <c r="Q1245" s="539" t="n"/>
      <c r="R1245" s="539" t="n"/>
      <c r="S1245" s="539" t="n"/>
      <c r="T1245" s="541" t="n"/>
      <c r="U1245" s="1770" t="n"/>
      <c r="V1245" s="1771" t="n"/>
      <c r="W1245" s="1771" t="n"/>
      <c r="X1245" s="1771" t="n"/>
      <c r="Y1245" s="1771" t="n"/>
      <c r="Z1245" s="1771" t="n"/>
      <c r="AA1245" s="1771" t="n"/>
      <c r="AB1245" s="1771" t="n"/>
      <c r="AC1245" s="1771" t="n"/>
      <c r="AD1245" s="1771" t="n"/>
      <c r="AE1245" s="1771" t="n"/>
      <c r="AF1245" s="1771" t="n"/>
      <c r="AG1245" s="1771" t="n"/>
      <c r="AH1245" s="1771" t="n"/>
      <c r="AI1245" s="1771" t="n"/>
      <c r="AJ1245" s="1771" t="n"/>
      <c r="AK1245" s="1771" t="n"/>
      <c r="AL1245" s="1771" t="n"/>
      <c r="AM1245" s="1771" t="n"/>
      <c r="AN1245" s="1771" t="n"/>
      <c r="AO1245" s="1772" t="n"/>
      <c r="AP1245" s="1773" t="n"/>
      <c r="AQ1245" s="1771" t="n"/>
      <c r="AR1245" s="1771" t="n"/>
      <c r="AS1245" s="1774" t="n"/>
      <c r="AT1245" s="547" t="n"/>
    </row>
    <row r="1246" ht="12.75" customHeight="1" s="667">
      <c r="B1246" s="509" t="n"/>
      <c r="C1246" s="510" t="n"/>
      <c r="D1246" s="511" t="n"/>
      <c r="E1246" s="511" t="n"/>
      <c r="F1246" s="538" t="n"/>
      <c r="G1246" s="539" t="n"/>
      <c r="H1246" s="539" t="n"/>
      <c r="I1246" s="540" t="n"/>
      <c r="J1246" s="539" t="n"/>
      <c r="K1246" s="539" t="n"/>
      <c r="L1246" s="539" t="n"/>
      <c r="M1246" s="539" t="n"/>
      <c r="N1246" s="539" t="n"/>
      <c r="O1246" s="539" t="n"/>
      <c r="P1246" s="539" t="n"/>
      <c r="Q1246" s="539" t="n"/>
      <c r="R1246" s="539" t="n"/>
      <c r="S1246" s="539" t="n"/>
      <c r="T1246" s="541" t="n"/>
      <c r="U1246" s="1770" t="n"/>
      <c r="V1246" s="1771" t="n"/>
      <c r="W1246" s="1771" t="n"/>
      <c r="X1246" s="1771" t="n"/>
      <c r="Y1246" s="1771" t="n"/>
      <c r="Z1246" s="1771" t="n"/>
      <c r="AA1246" s="1771" t="n"/>
      <c r="AB1246" s="1771" t="n"/>
      <c r="AC1246" s="1771" t="n"/>
      <c r="AD1246" s="1771" t="n"/>
      <c r="AE1246" s="1771" t="n"/>
      <c r="AF1246" s="1771" t="n"/>
      <c r="AG1246" s="1771" t="n"/>
      <c r="AH1246" s="1771" t="n"/>
      <c r="AI1246" s="1771" t="n"/>
      <c r="AJ1246" s="1771" t="n"/>
      <c r="AK1246" s="1771" t="n"/>
      <c r="AL1246" s="1771" t="n"/>
      <c r="AM1246" s="1771" t="n"/>
      <c r="AN1246" s="1771" t="n"/>
      <c r="AO1246" s="1772" t="n"/>
      <c r="AP1246" s="1773" t="n"/>
      <c r="AQ1246" s="1771" t="n"/>
      <c r="AR1246" s="1771" t="n"/>
      <c r="AS1246" s="1774" t="n"/>
      <c r="AT1246" s="547" t="n"/>
    </row>
    <row r="1247" ht="12.75" customHeight="1" s="667">
      <c r="B1247" s="509" t="n"/>
      <c r="C1247" s="510" t="n"/>
      <c r="D1247" s="511" t="n"/>
      <c r="E1247" s="511" t="n"/>
      <c r="F1247" s="538" t="n"/>
      <c r="G1247" s="539" t="n"/>
      <c r="H1247" s="539" t="n"/>
      <c r="I1247" s="540" t="n"/>
      <c r="J1247" s="539" t="n"/>
      <c r="K1247" s="539" t="n"/>
      <c r="L1247" s="539" t="n"/>
      <c r="M1247" s="539" t="n"/>
      <c r="N1247" s="539" t="n"/>
      <c r="O1247" s="539" t="n"/>
      <c r="P1247" s="539" t="n"/>
      <c r="Q1247" s="539" t="n"/>
      <c r="R1247" s="539" t="n"/>
      <c r="S1247" s="539" t="n"/>
      <c r="T1247" s="541" t="n"/>
      <c r="U1247" s="1770" t="n"/>
      <c r="V1247" s="1771" t="n"/>
      <c r="W1247" s="1771" t="n"/>
      <c r="X1247" s="1771" t="n"/>
      <c r="Y1247" s="1771" t="n"/>
      <c r="Z1247" s="1771" t="n"/>
      <c r="AA1247" s="1771" t="n"/>
      <c r="AB1247" s="1771" t="n"/>
      <c r="AC1247" s="1771" t="n"/>
      <c r="AD1247" s="1771" t="n"/>
      <c r="AE1247" s="1771" t="n"/>
      <c r="AF1247" s="1771" t="n"/>
      <c r="AG1247" s="1771" t="n"/>
      <c r="AH1247" s="1771" t="n"/>
      <c r="AI1247" s="1771" t="n"/>
      <c r="AJ1247" s="1771" t="n"/>
      <c r="AK1247" s="1771" t="n"/>
      <c r="AL1247" s="1771" t="n"/>
      <c r="AM1247" s="1771" t="n"/>
      <c r="AN1247" s="1771" t="n"/>
      <c r="AO1247" s="1772" t="n"/>
      <c r="AP1247" s="1773" t="n"/>
      <c r="AQ1247" s="1771" t="n"/>
      <c r="AR1247" s="1771" t="n"/>
      <c r="AS1247" s="1774" t="n"/>
      <c r="AT1247" s="547" t="n"/>
    </row>
    <row r="1248" ht="12.75" customHeight="1" s="667">
      <c r="B1248" s="518" t="n"/>
      <c r="C1248" s="701" t="n"/>
      <c r="D1248" s="519" t="n"/>
      <c r="E1248" s="519" t="n"/>
      <c r="F1248" s="548" t="n"/>
      <c r="G1248" s="549" t="n"/>
      <c r="H1248" s="549" t="n"/>
      <c r="I1248" s="550" t="n"/>
      <c r="J1248" s="549" t="n"/>
      <c r="K1248" s="549" t="n"/>
      <c r="L1248" s="549" t="n"/>
      <c r="M1248" s="549" t="n"/>
      <c r="N1248" s="549" t="n"/>
      <c r="O1248" s="549" t="n"/>
      <c r="P1248" s="549" t="n"/>
      <c r="Q1248" s="549" t="n"/>
      <c r="R1248" s="549" t="n"/>
      <c r="S1248" s="549" t="n"/>
      <c r="T1248" s="551" t="n"/>
      <c r="U1248" s="1775" t="n"/>
      <c r="V1248" s="1776" t="n"/>
      <c r="W1248" s="1776" t="n"/>
      <c r="X1248" s="1776" t="n"/>
      <c r="Y1248" s="1776" t="n"/>
      <c r="Z1248" s="1776" t="n"/>
      <c r="AA1248" s="1776" t="n"/>
      <c r="AB1248" s="1776" t="n"/>
      <c r="AC1248" s="1776" t="n"/>
      <c r="AD1248" s="1776" t="n"/>
      <c r="AE1248" s="1776" t="n"/>
      <c r="AF1248" s="1776" t="n"/>
      <c r="AG1248" s="1776" t="n"/>
      <c r="AH1248" s="1776" t="n"/>
      <c r="AI1248" s="1776" t="n"/>
      <c r="AJ1248" s="1776" t="n"/>
      <c r="AK1248" s="1776" t="n"/>
      <c r="AL1248" s="1776" t="n"/>
      <c r="AM1248" s="1776" t="n"/>
      <c r="AN1248" s="1776" t="n"/>
      <c r="AO1248" s="1777" t="n"/>
      <c r="AP1248" s="1778" t="n"/>
      <c r="AQ1248" s="1776" t="n"/>
      <c r="AR1248" s="1776" t="n"/>
      <c r="AS1248" s="1779" t="n"/>
      <c r="AT1248" s="557" t="n"/>
    </row>
    <row r="1249" ht="12.75" customHeight="1" s="667">
      <c r="B1249" s="509" t="n"/>
      <c r="C1249" s="510" t="n"/>
      <c r="D1249" s="511" t="n"/>
      <c r="E1249" s="511" t="n"/>
      <c r="F1249" s="538" t="n"/>
      <c r="G1249" s="539" t="n"/>
      <c r="H1249" s="539" t="n"/>
      <c r="I1249" s="540" t="n"/>
      <c r="J1249" s="539" t="n"/>
      <c r="K1249" s="539" t="n"/>
      <c r="L1249" s="539" t="n"/>
      <c r="M1249" s="539" t="n"/>
      <c r="N1249" s="539" t="n"/>
      <c r="O1249" s="539" t="n"/>
      <c r="P1249" s="539" t="n"/>
      <c r="Q1249" s="539" t="n"/>
      <c r="R1249" s="539" t="n"/>
      <c r="S1249" s="539" t="n"/>
      <c r="T1249" s="541" t="n"/>
      <c r="U1249" s="1770" t="n"/>
      <c r="V1249" s="1771" t="n"/>
      <c r="W1249" s="1771" t="n"/>
      <c r="X1249" s="1771" t="n"/>
      <c r="Y1249" s="1771" t="n"/>
      <c r="Z1249" s="1771" t="n"/>
      <c r="AA1249" s="1771" t="n"/>
      <c r="AB1249" s="1771" t="n"/>
      <c r="AC1249" s="1771" t="n"/>
      <c r="AD1249" s="1771" t="n"/>
      <c r="AE1249" s="1771" t="n"/>
      <c r="AF1249" s="1771" t="n"/>
      <c r="AG1249" s="1771" t="n"/>
      <c r="AH1249" s="1771" t="n"/>
      <c r="AI1249" s="1771" t="n"/>
      <c r="AJ1249" s="1771" t="n"/>
      <c r="AK1249" s="1771" t="n"/>
      <c r="AL1249" s="1771" t="n"/>
      <c r="AM1249" s="1771" t="n"/>
      <c r="AN1249" s="1771" t="n"/>
      <c r="AO1249" s="1772" t="n"/>
      <c r="AP1249" s="1773" t="n"/>
      <c r="AQ1249" s="1771" t="n"/>
      <c r="AR1249" s="1771" t="n"/>
      <c r="AS1249" s="1774" t="n"/>
      <c r="AT1249" s="547" t="n"/>
    </row>
    <row r="1250" ht="12.75" customHeight="1" s="667">
      <c r="B1250" s="509" t="n"/>
      <c r="C1250" s="510" t="n"/>
      <c r="D1250" s="511" t="n"/>
      <c r="E1250" s="511" t="n"/>
      <c r="F1250" s="538" t="n"/>
      <c r="G1250" s="539" t="n"/>
      <c r="H1250" s="539" t="n"/>
      <c r="I1250" s="540" t="n"/>
      <c r="J1250" s="539" t="n"/>
      <c r="K1250" s="539" t="n"/>
      <c r="L1250" s="539" t="n"/>
      <c r="M1250" s="539" t="n"/>
      <c r="N1250" s="539" t="n"/>
      <c r="O1250" s="539" t="n"/>
      <c r="P1250" s="539" t="n"/>
      <c r="Q1250" s="539" t="n"/>
      <c r="R1250" s="539" t="n"/>
      <c r="S1250" s="539" t="n"/>
      <c r="T1250" s="541" t="n"/>
      <c r="U1250" s="1770" t="n"/>
      <c r="V1250" s="1771" t="n"/>
      <c r="W1250" s="1771" t="n"/>
      <c r="X1250" s="1771" t="n"/>
      <c r="Y1250" s="1771" t="n"/>
      <c r="Z1250" s="1771" t="n"/>
      <c r="AA1250" s="1771" t="n"/>
      <c r="AB1250" s="1771" t="n"/>
      <c r="AC1250" s="1771" t="n"/>
      <c r="AD1250" s="1771" t="n"/>
      <c r="AE1250" s="1771" t="n"/>
      <c r="AF1250" s="1771" t="n"/>
      <c r="AG1250" s="1771" t="n"/>
      <c r="AH1250" s="1771" t="n"/>
      <c r="AI1250" s="1771" t="n"/>
      <c r="AJ1250" s="1771" t="n"/>
      <c r="AK1250" s="1771" t="n"/>
      <c r="AL1250" s="1771" t="n"/>
      <c r="AM1250" s="1771" t="n"/>
      <c r="AN1250" s="1771" t="n"/>
      <c r="AO1250" s="1772" t="n"/>
      <c r="AP1250" s="1773" t="n"/>
      <c r="AQ1250" s="1771" t="n"/>
      <c r="AR1250" s="1771" t="n"/>
      <c r="AS1250" s="1774" t="n"/>
      <c r="AT1250" s="547" t="n"/>
    </row>
    <row r="1251" ht="12.75" customHeight="1" s="667">
      <c r="B1251" s="509" t="n"/>
      <c r="C1251" s="510" t="n"/>
      <c r="D1251" s="511" t="n"/>
      <c r="E1251" s="511" t="n"/>
      <c r="F1251" s="538" t="n"/>
      <c r="G1251" s="539" t="n"/>
      <c r="H1251" s="539" t="n"/>
      <c r="I1251" s="540" t="n"/>
      <c r="J1251" s="539" t="n"/>
      <c r="K1251" s="539" t="n"/>
      <c r="L1251" s="539" t="n"/>
      <c r="M1251" s="539" t="n"/>
      <c r="N1251" s="539" t="n"/>
      <c r="O1251" s="539" t="n"/>
      <c r="P1251" s="539" t="n"/>
      <c r="Q1251" s="539" t="n"/>
      <c r="R1251" s="539" t="n"/>
      <c r="S1251" s="539" t="n"/>
      <c r="T1251" s="541" t="n"/>
      <c r="U1251" s="1770" t="n"/>
      <c r="V1251" s="1771" t="n"/>
      <c r="W1251" s="1771" t="n"/>
      <c r="X1251" s="1771" t="n"/>
      <c r="Y1251" s="1771" t="n"/>
      <c r="Z1251" s="1771" t="n"/>
      <c r="AA1251" s="1771" t="n"/>
      <c r="AB1251" s="1771" t="n"/>
      <c r="AC1251" s="1771" t="n"/>
      <c r="AD1251" s="1771" t="n"/>
      <c r="AE1251" s="1771" t="n"/>
      <c r="AF1251" s="1771" t="n"/>
      <c r="AG1251" s="1771" t="n"/>
      <c r="AH1251" s="1771" t="n"/>
      <c r="AI1251" s="1771" t="n"/>
      <c r="AJ1251" s="1771" t="n"/>
      <c r="AK1251" s="1771" t="n"/>
      <c r="AL1251" s="1771" t="n"/>
      <c r="AM1251" s="1771" t="n"/>
      <c r="AN1251" s="1771" t="n"/>
      <c r="AO1251" s="1772" t="n"/>
      <c r="AP1251" s="1773" t="n"/>
      <c r="AQ1251" s="1771" t="n"/>
      <c r="AR1251" s="1771" t="n"/>
      <c r="AS1251" s="1774" t="n"/>
      <c r="AT1251" s="547" t="n"/>
    </row>
    <row r="1252" ht="12.75" customHeight="1" s="667">
      <c r="B1252" s="509" t="n"/>
      <c r="C1252" s="510" t="n"/>
      <c r="D1252" s="511" t="n"/>
      <c r="E1252" s="511" t="n"/>
      <c r="F1252" s="538" t="n"/>
      <c r="G1252" s="539" t="n"/>
      <c r="H1252" s="539" t="n"/>
      <c r="I1252" s="540" t="n"/>
      <c r="J1252" s="539" t="n"/>
      <c r="K1252" s="539" t="n"/>
      <c r="L1252" s="539" t="n"/>
      <c r="M1252" s="539" t="n"/>
      <c r="N1252" s="539" t="n"/>
      <c r="O1252" s="539" t="n"/>
      <c r="P1252" s="539" t="n"/>
      <c r="Q1252" s="539" t="n"/>
      <c r="R1252" s="539" t="n"/>
      <c r="S1252" s="539" t="n"/>
      <c r="T1252" s="541" t="n"/>
      <c r="U1252" s="1770" t="n"/>
      <c r="V1252" s="1771" t="n"/>
      <c r="W1252" s="1771" t="n"/>
      <c r="X1252" s="1771" t="n"/>
      <c r="Y1252" s="1771" t="n"/>
      <c r="Z1252" s="1771" t="n"/>
      <c r="AA1252" s="1771" t="n"/>
      <c r="AB1252" s="1771" t="n"/>
      <c r="AC1252" s="1771" t="n"/>
      <c r="AD1252" s="1771" t="n"/>
      <c r="AE1252" s="1771" t="n"/>
      <c r="AF1252" s="1771" t="n"/>
      <c r="AG1252" s="1771" t="n"/>
      <c r="AH1252" s="1771" t="n"/>
      <c r="AI1252" s="1771" t="n"/>
      <c r="AJ1252" s="1771" t="n"/>
      <c r="AK1252" s="1771" t="n"/>
      <c r="AL1252" s="1771" t="n"/>
      <c r="AM1252" s="1771" t="n"/>
      <c r="AN1252" s="1771" t="n"/>
      <c r="AO1252" s="1772" t="n"/>
      <c r="AP1252" s="1773" t="n"/>
      <c r="AQ1252" s="1771" t="n"/>
      <c r="AR1252" s="1771" t="n"/>
      <c r="AS1252" s="1774" t="n"/>
      <c r="AT1252" s="547" t="n"/>
    </row>
    <row r="1253" ht="12.75" customHeight="1" s="667">
      <c r="B1253" s="518" t="n"/>
      <c r="C1253" s="701" t="n"/>
      <c r="D1253" s="519" t="n"/>
      <c r="E1253" s="519" t="n"/>
      <c r="F1253" s="548" t="n"/>
      <c r="G1253" s="549" t="n"/>
      <c r="H1253" s="549" t="n"/>
      <c r="I1253" s="550" t="n"/>
      <c r="J1253" s="549" t="n"/>
      <c r="K1253" s="549" t="n"/>
      <c r="L1253" s="549" t="n"/>
      <c r="M1253" s="549" t="n"/>
      <c r="N1253" s="549" t="n"/>
      <c r="O1253" s="549" t="n"/>
      <c r="P1253" s="549" t="n"/>
      <c r="Q1253" s="549" t="n"/>
      <c r="R1253" s="549" t="n"/>
      <c r="S1253" s="549" t="n"/>
      <c r="T1253" s="551" t="n"/>
      <c r="U1253" s="1775" t="n"/>
      <c r="V1253" s="1776" t="n"/>
      <c r="W1253" s="1776" t="n"/>
      <c r="X1253" s="1776" t="n"/>
      <c r="Y1253" s="1776" t="n"/>
      <c r="Z1253" s="1776" t="n"/>
      <c r="AA1253" s="1776" t="n"/>
      <c r="AB1253" s="1776" t="n"/>
      <c r="AC1253" s="1776" t="n"/>
      <c r="AD1253" s="1776" t="n"/>
      <c r="AE1253" s="1776" t="n"/>
      <c r="AF1253" s="1776" t="n"/>
      <c r="AG1253" s="1776" t="n"/>
      <c r="AH1253" s="1776" t="n"/>
      <c r="AI1253" s="1776" t="n"/>
      <c r="AJ1253" s="1776" t="n"/>
      <c r="AK1253" s="1776" t="n"/>
      <c r="AL1253" s="1776" t="n"/>
      <c r="AM1253" s="1776" t="n"/>
      <c r="AN1253" s="1776" t="n"/>
      <c r="AO1253" s="1777" t="n"/>
      <c r="AP1253" s="1778" t="n"/>
      <c r="AQ1253" s="1776" t="n"/>
      <c r="AR1253" s="1776" t="n"/>
      <c r="AS1253" s="1779" t="n"/>
      <c r="AT1253" s="557" t="n"/>
    </row>
    <row r="1254" ht="12.75" customHeight="1" s="667">
      <c r="B1254" s="509" t="n"/>
      <c r="C1254" s="510" t="n"/>
      <c r="D1254" s="511" t="n"/>
      <c r="E1254" s="511" t="n"/>
      <c r="F1254" s="538" t="n"/>
      <c r="G1254" s="539" t="n"/>
      <c r="H1254" s="539" t="n"/>
      <c r="I1254" s="540" t="n"/>
      <c r="J1254" s="539" t="n"/>
      <c r="K1254" s="539" t="n"/>
      <c r="L1254" s="539" t="n"/>
      <c r="M1254" s="539" t="n"/>
      <c r="N1254" s="539" t="n"/>
      <c r="O1254" s="539" t="n"/>
      <c r="P1254" s="539" t="n"/>
      <c r="Q1254" s="539" t="n"/>
      <c r="R1254" s="539" t="n"/>
      <c r="S1254" s="539" t="n"/>
      <c r="T1254" s="541" t="n"/>
      <c r="U1254" s="1770" t="n"/>
      <c r="V1254" s="1771" t="n"/>
      <c r="W1254" s="1771" t="n"/>
      <c r="X1254" s="1771" t="n"/>
      <c r="Y1254" s="1771" t="n"/>
      <c r="Z1254" s="1771" t="n"/>
      <c r="AA1254" s="1771" t="n"/>
      <c r="AB1254" s="1771" t="n"/>
      <c r="AC1254" s="1771" t="n"/>
      <c r="AD1254" s="1771" t="n"/>
      <c r="AE1254" s="1771" t="n"/>
      <c r="AF1254" s="1771" t="n"/>
      <c r="AG1254" s="1771" t="n"/>
      <c r="AH1254" s="1771" t="n"/>
      <c r="AI1254" s="1771" t="n"/>
      <c r="AJ1254" s="1771" t="n"/>
      <c r="AK1254" s="1771" t="n"/>
      <c r="AL1254" s="1771" t="n"/>
      <c r="AM1254" s="1771" t="n"/>
      <c r="AN1254" s="1771" t="n"/>
      <c r="AO1254" s="1772" t="n"/>
      <c r="AP1254" s="1773" t="n"/>
      <c r="AQ1254" s="1771" t="n"/>
      <c r="AR1254" s="1771" t="n"/>
      <c r="AS1254" s="1774" t="n"/>
      <c r="AT1254" s="547" t="n"/>
    </row>
    <row r="1255" ht="12.75" customHeight="1" s="667">
      <c r="B1255" s="509" t="n"/>
      <c r="C1255" s="510" t="n"/>
      <c r="D1255" s="511" t="n"/>
      <c r="E1255" s="511" t="n"/>
      <c r="F1255" s="538" t="n"/>
      <c r="G1255" s="539" t="n"/>
      <c r="H1255" s="539" t="n"/>
      <c r="I1255" s="540" t="n"/>
      <c r="J1255" s="539" t="n"/>
      <c r="K1255" s="539" t="n"/>
      <c r="L1255" s="539" t="n"/>
      <c r="M1255" s="539" t="n"/>
      <c r="N1255" s="539" t="n"/>
      <c r="O1255" s="539" t="n"/>
      <c r="P1255" s="539" t="n"/>
      <c r="Q1255" s="539" t="n"/>
      <c r="R1255" s="539" t="n"/>
      <c r="S1255" s="539" t="n"/>
      <c r="T1255" s="541" t="n"/>
      <c r="U1255" s="1770" t="n"/>
      <c r="V1255" s="1771" t="n"/>
      <c r="W1255" s="1771" t="n"/>
      <c r="X1255" s="1771" t="n"/>
      <c r="Y1255" s="1771" t="n"/>
      <c r="Z1255" s="1771" t="n"/>
      <c r="AA1255" s="1771" t="n"/>
      <c r="AB1255" s="1771" t="n"/>
      <c r="AC1255" s="1771" t="n"/>
      <c r="AD1255" s="1771" t="n"/>
      <c r="AE1255" s="1771" t="n"/>
      <c r="AF1255" s="1771" t="n"/>
      <c r="AG1255" s="1771" t="n"/>
      <c r="AH1255" s="1771" t="n"/>
      <c r="AI1255" s="1771" t="n"/>
      <c r="AJ1255" s="1771" t="n"/>
      <c r="AK1255" s="1771" t="n"/>
      <c r="AL1255" s="1771" t="n"/>
      <c r="AM1255" s="1771" t="n"/>
      <c r="AN1255" s="1771" t="n"/>
      <c r="AO1255" s="1772" t="n"/>
      <c r="AP1255" s="1773" t="n"/>
      <c r="AQ1255" s="1771" t="n"/>
      <c r="AR1255" s="1771" t="n"/>
      <c r="AS1255" s="1774" t="n"/>
      <c r="AT1255" s="547" t="n"/>
    </row>
    <row r="1256" ht="12.75" customHeight="1" s="667">
      <c r="B1256" s="509" t="n"/>
      <c r="C1256" s="510" t="n"/>
      <c r="D1256" s="511" t="n"/>
      <c r="E1256" s="511" t="n"/>
      <c r="F1256" s="538" t="n"/>
      <c r="G1256" s="539" t="n"/>
      <c r="H1256" s="539" t="n"/>
      <c r="I1256" s="540" t="n"/>
      <c r="J1256" s="539" t="n"/>
      <c r="K1256" s="539" t="n"/>
      <c r="L1256" s="539" t="n"/>
      <c r="M1256" s="539" t="n"/>
      <c r="N1256" s="539" t="n"/>
      <c r="O1256" s="539" t="n"/>
      <c r="P1256" s="539" t="n"/>
      <c r="Q1256" s="539" t="n"/>
      <c r="R1256" s="539" t="n"/>
      <c r="S1256" s="539" t="n"/>
      <c r="T1256" s="541" t="n"/>
      <c r="U1256" s="1770" t="n"/>
      <c r="V1256" s="1771" t="n"/>
      <c r="W1256" s="1771" t="n"/>
      <c r="X1256" s="1771" t="n"/>
      <c r="Y1256" s="1771" t="n"/>
      <c r="Z1256" s="1771" t="n"/>
      <c r="AA1256" s="1771" t="n"/>
      <c r="AB1256" s="1771" t="n"/>
      <c r="AC1256" s="1771" t="n"/>
      <c r="AD1256" s="1771" t="n"/>
      <c r="AE1256" s="1771" t="n"/>
      <c r="AF1256" s="1771" t="n"/>
      <c r="AG1256" s="1771" t="n"/>
      <c r="AH1256" s="1771" t="n"/>
      <c r="AI1256" s="1771" t="n"/>
      <c r="AJ1256" s="1771" t="n"/>
      <c r="AK1256" s="1771" t="n"/>
      <c r="AL1256" s="1771" t="n"/>
      <c r="AM1256" s="1771" t="n"/>
      <c r="AN1256" s="1771" t="n"/>
      <c r="AO1256" s="1772" t="n"/>
      <c r="AP1256" s="1773" t="n"/>
      <c r="AQ1256" s="1771" t="n"/>
      <c r="AR1256" s="1771" t="n"/>
      <c r="AS1256" s="1774" t="n"/>
      <c r="AT1256" s="547" t="n"/>
    </row>
    <row r="1257" ht="12.75" customHeight="1" s="667">
      <c r="B1257" s="509" t="n"/>
      <c r="C1257" s="510" t="n"/>
      <c r="D1257" s="511" t="n"/>
      <c r="E1257" s="511" t="n"/>
      <c r="F1257" s="538" t="n"/>
      <c r="G1257" s="539" t="n"/>
      <c r="H1257" s="539" t="n"/>
      <c r="I1257" s="540" t="n"/>
      <c r="J1257" s="539" t="n"/>
      <c r="K1257" s="539" t="n"/>
      <c r="L1257" s="539" t="n"/>
      <c r="M1257" s="539" t="n"/>
      <c r="N1257" s="539" t="n"/>
      <c r="O1257" s="539" t="n"/>
      <c r="P1257" s="539" t="n"/>
      <c r="Q1257" s="539" t="n"/>
      <c r="R1257" s="539" t="n"/>
      <c r="S1257" s="539" t="n"/>
      <c r="T1257" s="541" t="n"/>
      <c r="U1257" s="1770" t="n"/>
      <c r="V1257" s="1771" t="n"/>
      <c r="W1257" s="1771" t="n"/>
      <c r="X1257" s="1771" t="n"/>
      <c r="Y1257" s="1771" t="n"/>
      <c r="Z1257" s="1771" t="n"/>
      <c r="AA1257" s="1771" t="n"/>
      <c r="AB1257" s="1771" t="n"/>
      <c r="AC1257" s="1771" t="n"/>
      <c r="AD1257" s="1771" t="n"/>
      <c r="AE1257" s="1771" t="n"/>
      <c r="AF1257" s="1771" t="n"/>
      <c r="AG1257" s="1771" t="n"/>
      <c r="AH1257" s="1771" t="n"/>
      <c r="AI1257" s="1771" t="n"/>
      <c r="AJ1257" s="1771" t="n"/>
      <c r="AK1257" s="1771" t="n"/>
      <c r="AL1257" s="1771" t="n"/>
      <c r="AM1257" s="1771" t="n"/>
      <c r="AN1257" s="1771" t="n"/>
      <c r="AO1257" s="1772" t="n"/>
      <c r="AP1257" s="1773" t="n"/>
      <c r="AQ1257" s="1771" t="n"/>
      <c r="AR1257" s="1771" t="n"/>
      <c r="AS1257" s="1774" t="n"/>
      <c r="AT1257" s="547" t="n"/>
    </row>
    <row r="1258" ht="12.75" customHeight="1" s="667">
      <c r="B1258" s="518" t="n"/>
      <c r="C1258" s="701" t="n"/>
      <c r="D1258" s="519" t="n"/>
      <c r="E1258" s="519" t="n"/>
      <c r="F1258" s="548" t="n"/>
      <c r="G1258" s="549" t="n"/>
      <c r="H1258" s="549" t="n"/>
      <c r="I1258" s="550" t="n"/>
      <c r="J1258" s="549" t="n"/>
      <c r="K1258" s="549" t="n"/>
      <c r="L1258" s="549" t="n"/>
      <c r="M1258" s="549" t="n"/>
      <c r="N1258" s="549" t="n"/>
      <c r="O1258" s="549" t="n"/>
      <c r="P1258" s="549" t="n"/>
      <c r="Q1258" s="549" t="n"/>
      <c r="R1258" s="549" t="n"/>
      <c r="S1258" s="549" t="n"/>
      <c r="T1258" s="551" t="n"/>
      <c r="U1258" s="1775" t="n"/>
      <c r="V1258" s="1776" t="n"/>
      <c r="W1258" s="1776" t="n"/>
      <c r="X1258" s="1776" t="n"/>
      <c r="Y1258" s="1776" t="n"/>
      <c r="Z1258" s="1776" t="n"/>
      <c r="AA1258" s="1776" t="n"/>
      <c r="AB1258" s="1776" t="n"/>
      <c r="AC1258" s="1776" t="n"/>
      <c r="AD1258" s="1776" t="n"/>
      <c r="AE1258" s="1776" t="n"/>
      <c r="AF1258" s="1776" t="n"/>
      <c r="AG1258" s="1776" t="n"/>
      <c r="AH1258" s="1776" t="n"/>
      <c r="AI1258" s="1776" t="n"/>
      <c r="AJ1258" s="1776" t="n"/>
      <c r="AK1258" s="1776" t="n"/>
      <c r="AL1258" s="1776" t="n"/>
      <c r="AM1258" s="1776" t="n"/>
      <c r="AN1258" s="1776" t="n"/>
      <c r="AO1258" s="1777" t="n"/>
      <c r="AP1258" s="1778" t="n"/>
      <c r="AQ1258" s="1776" t="n"/>
      <c r="AR1258" s="1776" t="n"/>
      <c r="AS1258" s="1779" t="n"/>
      <c r="AT1258" s="557" t="n"/>
    </row>
    <row r="1259" ht="12.75" customHeight="1" s="667">
      <c r="B1259" s="509" t="n"/>
      <c r="C1259" s="510" t="n"/>
      <c r="D1259" s="511" t="n"/>
      <c r="E1259" s="511" t="n"/>
      <c r="F1259" s="538" t="n"/>
      <c r="G1259" s="539" t="n"/>
      <c r="H1259" s="539" t="n"/>
      <c r="I1259" s="540" t="n"/>
      <c r="J1259" s="539" t="n"/>
      <c r="K1259" s="539" t="n"/>
      <c r="L1259" s="539" t="n"/>
      <c r="M1259" s="539" t="n"/>
      <c r="N1259" s="539" t="n"/>
      <c r="O1259" s="539" t="n"/>
      <c r="P1259" s="539" t="n"/>
      <c r="Q1259" s="539" t="n"/>
      <c r="R1259" s="539" t="n"/>
      <c r="S1259" s="539" t="n"/>
      <c r="T1259" s="541" t="n"/>
      <c r="U1259" s="1770" t="n"/>
      <c r="V1259" s="1771" t="n"/>
      <c r="W1259" s="1771" t="n"/>
      <c r="X1259" s="1771" t="n"/>
      <c r="Y1259" s="1771" t="n"/>
      <c r="Z1259" s="1771" t="n"/>
      <c r="AA1259" s="1771" t="n"/>
      <c r="AB1259" s="1771" t="n"/>
      <c r="AC1259" s="1771" t="n"/>
      <c r="AD1259" s="1771" t="n"/>
      <c r="AE1259" s="1771" t="n"/>
      <c r="AF1259" s="1771" t="n"/>
      <c r="AG1259" s="1771" t="n"/>
      <c r="AH1259" s="1771" t="n"/>
      <c r="AI1259" s="1771" t="n"/>
      <c r="AJ1259" s="1771" t="n"/>
      <c r="AK1259" s="1771" t="n"/>
      <c r="AL1259" s="1771" t="n"/>
      <c r="AM1259" s="1771" t="n"/>
      <c r="AN1259" s="1771" t="n"/>
      <c r="AO1259" s="1772" t="n"/>
      <c r="AP1259" s="1773" t="n"/>
      <c r="AQ1259" s="1771" t="n"/>
      <c r="AR1259" s="1771" t="n"/>
      <c r="AS1259" s="1774" t="n"/>
      <c r="AT1259" s="547" t="n"/>
    </row>
    <row r="1260" ht="12.75" customHeight="1" s="667">
      <c r="B1260" s="509" t="n"/>
      <c r="C1260" s="510" t="n"/>
      <c r="D1260" s="511" t="n"/>
      <c r="E1260" s="511" t="n"/>
      <c r="F1260" s="538" t="n"/>
      <c r="G1260" s="539" t="n"/>
      <c r="H1260" s="539" t="n"/>
      <c r="I1260" s="540" t="n"/>
      <c r="J1260" s="539" t="n"/>
      <c r="K1260" s="539" t="n"/>
      <c r="L1260" s="539" t="n"/>
      <c r="M1260" s="539" t="n"/>
      <c r="N1260" s="539" t="n"/>
      <c r="O1260" s="539" t="n"/>
      <c r="P1260" s="539" t="n"/>
      <c r="Q1260" s="539" t="n"/>
      <c r="R1260" s="539" t="n"/>
      <c r="S1260" s="539" t="n"/>
      <c r="T1260" s="541" t="n"/>
      <c r="U1260" s="1770" t="n"/>
      <c r="V1260" s="1771" t="n"/>
      <c r="W1260" s="1771" t="n"/>
      <c r="X1260" s="1771" t="n"/>
      <c r="Y1260" s="1771" t="n"/>
      <c r="Z1260" s="1771" t="n"/>
      <c r="AA1260" s="1771" t="n"/>
      <c r="AB1260" s="1771" t="n"/>
      <c r="AC1260" s="1771" t="n"/>
      <c r="AD1260" s="1771" t="n"/>
      <c r="AE1260" s="1771" t="n"/>
      <c r="AF1260" s="1771" t="n"/>
      <c r="AG1260" s="1771" t="n"/>
      <c r="AH1260" s="1771" t="n"/>
      <c r="AI1260" s="1771" t="n"/>
      <c r="AJ1260" s="1771" t="n"/>
      <c r="AK1260" s="1771" t="n"/>
      <c r="AL1260" s="1771" t="n"/>
      <c r="AM1260" s="1771" t="n"/>
      <c r="AN1260" s="1771" t="n"/>
      <c r="AO1260" s="1772" t="n"/>
      <c r="AP1260" s="1773" t="n"/>
      <c r="AQ1260" s="1771" t="n"/>
      <c r="AR1260" s="1771" t="n"/>
      <c r="AS1260" s="1774" t="n"/>
      <c r="AT1260" s="547" t="n"/>
    </row>
    <row r="1261" ht="12.75" customHeight="1" s="667">
      <c r="B1261" s="509" t="n"/>
      <c r="C1261" s="510" t="n"/>
      <c r="D1261" s="511" t="n"/>
      <c r="E1261" s="511" t="n"/>
      <c r="F1261" s="538" t="n"/>
      <c r="G1261" s="539" t="n"/>
      <c r="H1261" s="539" t="n"/>
      <c r="I1261" s="540" t="n"/>
      <c r="J1261" s="539" t="n"/>
      <c r="K1261" s="539" t="n"/>
      <c r="L1261" s="539" t="n"/>
      <c r="M1261" s="539" t="n"/>
      <c r="N1261" s="539" t="n"/>
      <c r="O1261" s="539" t="n"/>
      <c r="P1261" s="539" t="n"/>
      <c r="Q1261" s="539" t="n"/>
      <c r="R1261" s="539" t="n"/>
      <c r="S1261" s="539" t="n"/>
      <c r="T1261" s="541" t="n"/>
      <c r="U1261" s="1770" t="n"/>
      <c r="V1261" s="1771" t="n"/>
      <c r="W1261" s="1771" t="n"/>
      <c r="X1261" s="1771" t="n"/>
      <c r="Y1261" s="1771" t="n"/>
      <c r="Z1261" s="1771" t="n"/>
      <c r="AA1261" s="1771" t="n"/>
      <c r="AB1261" s="1771" t="n"/>
      <c r="AC1261" s="1771" t="n"/>
      <c r="AD1261" s="1771" t="n"/>
      <c r="AE1261" s="1771" t="n"/>
      <c r="AF1261" s="1771" t="n"/>
      <c r="AG1261" s="1771" t="n"/>
      <c r="AH1261" s="1771" t="n"/>
      <c r="AI1261" s="1771" t="n"/>
      <c r="AJ1261" s="1771" t="n"/>
      <c r="AK1261" s="1771" t="n"/>
      <c r="AL1261" s="1771" t="n"/>
      <c r="AM1261" s="1771" t="n"/>
      <c r="AN1261" s="1771" t="n"/>
      <c r="AO1261" s="1772" t="n"/>
      <c r="AP1261" s="1773" t="n"/>
      <c r="AQ1261" s="1771" t="n"/>
      <c r="AR1261" s="1771" t="n"/>
      <c r="AS1261" s="1774" t="n"/>
      <c r="AT1261" s="547" t="n"/>
    </row>
    <row r="1262" ht="12.75" customHeight="1" s="667">
      <c r="B1262" s="509" t="n"/>
      <c r="C1262" s="510" t="n"/>
      <c r="D1262" s="511" t="n"/>
      <c r="E1262" s="511" t="n"/>
      <c r="F1262" s="538" t="n"/>
      <c r="G1262" s="539" t="n"/>
      <c r="H1262" s="539" t="n"/>
      <c r="I1262" s="540" t="n"/>
      <c r="J1262" s="539" t="n"/>
      <c r="K1262" s="539" t="n"/>
      <c r="L1262" s="539" t="n"/>
      <c r="M1262" s="539" t="n"/>
      <c r="N1262" s="539" t="n"/>
      <c r="O1262" s="539" t="n"/>
      <c r="P1262" s="539" t="n"/>
      <c r="Q1262" s="539" t="n"/>
      <c r="R1262" s="539" t="n"/>
      <c r="S1262" s="539" t="n"/>
      <c r="T1262" s="541" t="n"/>
      <c r="U1262" s="1770" t="n"/>
      <c r="V1262" s="1771" t="n"/>
      <c r="W1262" s="1771" t="n"/>
      <c r="X1262" s="1771" t="n"/>
      <c r="Y1262" s="1771" t="n"/>
      <c r="Z1262" s="1771" t="n"/>
      <c r="AA1262" s="1771" t="n"/>
      <c r="AB1262" s="1771" t="n"/>
      <c r="AC1262" s="1771" t="n"/>
      <c r="AD1262" s="1771" t="n"/>
      <c r="AE1262" s="1771" t="n"/>
      <c r="AF1262" s="1771" t="n"/>
      <c r="AG1262" s="1771" t="n"/>
      <c r="AH1262" s="1771" t="n"/>
      <c r="AI1262" s="1771" t="n"/>
      <c r="AJ1262" s="1771" t="n"/>
      <c r="AK1262" s="1771" t="n"/>
      <c r="AL1262" s="1771" t="n"/>
      <c r="AM1262" s="1771" t="n"/>
      <c r="AN1262" s="1771" t="n"/>
      <c r="AO1262" s="1772" t="n"/>
      <c r="AP1262" s="1773" t="n"/>
      <c r="AQ1262" s="1771" t="n"/>
      <c r="AR1262" s="1771" t="n"/>
      <c r="AS1262" s="1774" t="n"/>
      <c r="AT1262" s="547" t="n"/>
    </row>
    <row r="1263" ht="12.75" customHeight="1" s="667">
      <c r="B1263" s="518" t="n"/>
      <c r="C1263" s="701" t="n"/>
      <c r="D1263" s="519" t="n"/>
      <c r="E1263" s="519" t="n"/>
      <c r="F1263" s="548" t="n"/>
      <c r="G1263" s="549" t="n"/>
      <c r="H1263" s="549" t="n"/>
      <c r="I1263" s="550" t="n"/>
      <c r="J1263" s="549" t="n"/>
      <c r="K1263" s="549" t="n"/>
      <c r="L1263" s="549" t="n"/>
      <c r="M1263" s="549" t="n"/>
      <c r="N1263" s="549" t="n"/>
      <c r="O1263" s="549" t="n"/>
      <c r="P1263" s="549" t="n"/>
      <c r="Q1263" s="549" t="n"/>
      <c r="R1263" s="549" t="n"/>
      <c r="S1263" s="549" t="n"/>
      <c r="T1263" s="551" t="n"/>
      <c r="U1263" s="1775" t="n"/>
      <c r="V1263" s="1776" t="n"/>
      <c r="W1263" s="1776" t="n"/>
      <c r="X1263" s="1776" t="n"/>
      <c r="Y1263" s="1776" t="n"/>
      <c r="Z1263" s="1776" t="n"/>
      <c r="AA1263" s="1776" t="n"/>
      <c r="AB1263" s="1776" t="n"/>
      <c r="AC1263" s="1776" t="n"/>
      <c r="AD1263" s="1776" t="n"/>
      <c r="AE1263" s="1776" t="n"/>
      <c r="AF1263" s="1776" t="n"/>
      <c r="AG1263" s="1776" t="n"/>
      <c r="AH1263" s="1776" t="n"/>
      <c r="AI1263" s="1776" t="n"/>
      <c r="AJ1263" s="1776" t="n"/>
      <c r="AK1263" s="1776" t="n"/>
      <c r="AL1263" s="1776" t="n"/>
      <c r="AM1263" s="1776" t="n"/>
      <c r="AN1263" s="1776" t="n"/>
      <c r="AO1263" s="1777" t="n"/>
      <c r="AP1263" s="1778" t="n"/>
      <c r="AQ1263" s="1776" t="n"/>
      <c r="AR1263" s="1776" t="n"/>
      <c r="AS1263" s="1779" t="n"/>
      <c r="AT1263" s="557" t="n"/>
    </row>
    <row r="1264" ht="12.75" customHeight="1" s="667">
      <c r="B1264" s="518" t="n"/>
      <c r="C1264" s="701" t="n"/>
      <c r="D1264" s="519" t="n"/>
      <c r="E1264" s="519" t="n"/>
      <c r="F1264" s="548" t="n"/>
      <c r="G1264" s="549" t="n"/>
      <c r="H1264" s="549" t="n"/>
      <c r="I1264" s="550" t="n"/>
      <c r="J1264" s="549" t="n"/>
      <c r="K1264" s="549" t="n"/>
      <c r="L1264" s="549" t="n"/>
      <c r="M1264" s="549" t="n"/>
      <c r="N1264" s="549" t="n"/>
      <c r="O1264" s="549" t="n"/>
      <c r="P1264" s="549" t="n"/>
      <c r="Q1264" s="549" t="n"/>
      <c r="R1264" s="549" t="n"/>
      <c r="S1264" s="549" t="n"/>
      <c r="T1264" s="551" t="n"/>
      <c r="U1264" s="1775" t="n"/>
      <c r="V1264" s="1776" t="n"/>
      <c r="W1264" s="1776" t="n"/>
      <c r="X1264" s="1776" t="n"/>
      <c r="Y1264" s="1776" t="n"/>
      <c r="Z1264" s="1776" t="n"/>
      <c r="AA1264" s="1776" t="n"/>
      <c r="AB1264" s="1776" t="n"/>
      <c r="AC1264" s="1776" t="n"/>
      <c r="AD1264" s="1776" t="n"/>
      <c r="AE1264" s="1776" t="n"/>
      <c r="AF1264" s="1776" t="n"/>
      <c r="AG1264" s="1776" t="n"/>
      <c r="AH1264" s="1776" t="n"/>
      <c r="AI1264" s="1776" t="n"/>
      <c r="AJ1264" s="1776" t="n"/>
      <c r="AK1264" s="1776" t="n"/>
      <c r="AL1264" s="1776" t="n"/>
      <c r="AM1264" s="1776" t="n"/>
      <c r="AN1264" s="1776" t="n"/>
      <c r="AO1264" s="1777" t="n"/>
      <c r="AP1264" s="1778" t="n"/>
      <c r="AQ1264" s="1776" t="n"/>
      <c r="AR1264" s="1776" t="n"/>
      <c r="AS1264" s="1779" t="n"/>
      <c r="AT1264" s="557" t="n"/>
    </row>
    <row r="1265" ht="12.75" customHeight="1" s="667">
      <c r="B1265" s="509" t="n"/>
      <c r="C1265" s="510" t="n"/>
      <c r="D1265" s="511" t="n"/>
      <c r="E1265" s="511" t="n"/>
      <c r="F1265" s="538" t="n"/>
      <c r="G1265" s="539" t="n"/>
      <c r="H1265" s="539" t="n"/>
      <c r="I1265" s="540" t="n"/>
      <c r="J1265" s="539" t="n"/>
      <c r="K1265" s="539" t="n"/>
      <c r="L1265" s="539" t="n"/>
      <c r="M1265" s="539" t="n"/>
      <c r="N1265" s="539" t="n"/>
      <c r="O1265" s="539" t="n"/>
      <c r="P1265" s="539" t="n"/>
      <c r="Q1265" s="539" t="n"/>
      <c r="R1265" s="539" t="n"/>
      <c r="S1265" s="539" t="n"/>
      <c r="T1265" s="541" t="n"/>
      <c r="U1265" s="1770" t="n"/>
      <c r="V1265" s="1771" t="n"/>
      <c r="W1265" s="1771" t="n"/>
      <c r="X1265" s="1771" t="n"/>
      <c r="Y1265" s="1771" t="n"/>
      <c r="Z1265" s="1771" t="n"/>
      <c r="AA1265" s="1771" t="n"/>
      <c r="AB1265" s="1771" t="n"/>
      <c r="AC1265" s="1771" t="n"/>
      <c r="AD1265" s="1771" t="n"/>
      <c r="AE1265" s="1771" t="n"/>
      <c r="AF1265" s="1771" t="n"/>
      <c r="AG1265" s="1771" t="n"/>
      <c r="AH1265" s="1771" t="n"/>
      <c r="AI1265" s="1771" t="n"/>
      <c r="AJ1265" s="1771" t="n"/>
      <c r="AK1265" s="1771" t="n"/>
      <c r="AL1265" s="1771" t="n"/>
      <c r="AM1265" s="1771" t="n"/>
      <c r="AN1265" s="1771" t="n"/>
      <c r="AO1265" s="1772" t="n"/>
      <c r="AP1265" s="1773" t="n"/>
      <c r="AQ1265" s="1771" t="n"/>
      <c r="AR1265" s="1771" t="n"/>
      <c r="AS1265" s="1774" t="n"/>
      <c r="AT1265" s="547" t="n"/>
    </row>
    <row r="1266" ht="12.75" customHeight="1" s="667">
      <c r="B1266" s="509" t="n"/>
      <c r="C1266" s="510" t="n"/>
      <c r="D1266" s="511" t="n"/>
      <c r="E1266" s="511" t="n"/>
      <c r="F1266" s="538" t="n"/>
      <c r="G1266" s="539" t="n"/>
      <c r="H1266" s="539" t="n"/>
      <c r="I1266" s="540" t="n"/>
      <c r="J1266" s="539" t="n"/>
      <c r="K1266" s="539" t="n"/>
      <c r="L1266" s="539" t="n"/>
      <c r="M1266" s="539" t="n"/>
      <c r="N1266" s="539" t="n"/>
      <c r="O1266" s="539" t="n"/>
      <c r="P1266" s="539" t="n"/>
      <c r="Q1266" s="539" t="n"/>
      <c r="R1266" s="539" t="n"/>
      <c r="S1266" s="539" t="n"/>
      <c r="T1266" s="541" t="n"/>
      <c r="U1266" s="1770" t="n"/>
      <c r="V1266" s="1771" t="n"/>
      <c r="W1266" s="1771" t="n"/>
      <c r="X1266" s="1771" t="n"/>
      <c r="Y1266" s="1771" t="n"/>
      <c r="Z1266" s="1771" t="n"/>
      <c r="AA1266" s="1771" t="n"/>
      <c r="AB1266" s="1771" t="n"/>
      <c r="AC1266" s="1771" t="n"/>
      <c r="AD1266" s="1771" t="n"/>
      <c r="AE1266" s="1771" t="n"/>
      <c r="AF1266" s="1771" t="n"/>
      <c r="AG1266" s="1771" t="n"/>
      <c r="AH1266" s="1771" t="n"/>
      <c r="AI1266" s="1771" t="n"/>
      <c r="AJ1266" s="1771" t="n"/>
      <c r="AK1266" s="1771" t="n"/>
      <c r="AL1266" s="1771" t="n"/>
      <c r="AM1266" s="1771" t="n"/>
      <c r="AN1266" s="1771" t="n"/>
      <c r="AO1266" s="1772" t="n"/>
      <c r="AP1266" s="1773" t="n"/>
      <c r="AQ1266" s="1771" t="n"/>
      <c r="AR1266" s="1771" t="n"/>
      <c r="AS1266" s="1774" t="n"/>
      <c r="AT1266" s="547" t="n"/>
    </row>
    <row r="1267" ht="12.75" customHeight="1" s="667">
      <c r="B1267" s="509" t="n"/>
      <c r="C1267" s="510" t="n"/>
      <c r="D1267" s="511" t="n"/>
      <c r="E1267" s="511" t="n"/>
      <c r="F1267" s="538" t="n"/>
      <c r="G1267" s="539" t="n"/>
      <c r="H1267" s="539" t="n"/>
      <c r="I1267" s="540" t="n"/>
      <c r="J1267" s="539" t="n"/>
      <c r="K1267" s="539" t="n"/>
      <c r="L1267" s="539" t="n"/>
      <c r="M1267" s="539" t="n"/>
      <c r="N1267" s="539" t="n"/>
      <c r="O1267" s="539" t="n"/>
      <c r="P1267" s="539" t="n"/>
      <c r="Q1267" s="539" t="n"/>
      <c r="R1267" s="539" t="n"/>
      <c r="S1267" s="539" t="n"/>
      <c r="T1267" s="541" t="n"/>
      <c r="U1267" s="1770" t="n"/>
      <c r="V1267" s="1771" t="n"/>
      <c r="W1267" s="1771" t="n"/>
      <c r="X1267" s="1771" t="n"/>
      <c r="Y1267" s="1771" t="n"/>
      <c r="Z1267" s="1771" t="n"/>
      <c r="AA1267" s="1771" t="n"/>
      <c r="AB1267" s="1771" t="n"/>
      <c r="AC1267" s="1771" t="n"/>
      <c r="AD1267" s="1771" t="n"/>
      <c r="AE1267" s="1771" t="n"/>
      <c r="AF1267" s="1771" t="n"/>
      <c r="AG1267" s="1771" t="n"/>
      <c r="AH1267" s="1771" t="n"/>
      <c r="AI1267" s="1771" t="n"/>
      <c r="AJ1267" s="1771" t="n"/>
      <c r="AK1267" s="1771" t="n"/>
      <c r="AL1267" s="1771" t="n"/>
      <c r="AM1267" s="1771" t="n"/>
      <c r="AN1267" s="1771" t="n"/>
      <c r="AO1267" s="1772" t="n"/>
      <c r="AP1267" s="1773" t="n"/>
      <c r="AQ1267" s="1771" t="n"/>
      <c r="AR1267" s="1771" t="n"/>
      <c r="AS1267" s="1774" t="n"/>
      <c r="AT1267" s="547" t="n"/>
    </row>
    <row r="1268" ht="12.75" customHeight="1" s="667">
      <c r="B1268" s="518" t="n"/>
      <c r="C1268" s="701" t="n"/>
      <c r="D1268" s="519" t="n"/>
      <c r="E1268" s="519" t="n"/>
      <c r="F1268" s="548" t="n"/>
      <c r="G1268" s="549" t="n"/>
      <c r="H1268" s="549" t="n"/>
      <c r="I1268" s="550" t="n"/>
      <c r="J1268" s="549" t="n"/>
      <c r="K1268" s="549" t="n"/>
      <c r="L1268" s="549" t="n"/>
      <c r="M1268" s="549" t="n"/>
      <c r="N1268" s="549" t="n"/>
      <c r="O1268" s="549" t="n"/>
      <c r="P1268" s="549" t="n"/>
      <c r="Q1268" s="549" t="n"/>
      <c r="R1268" s="549" t="n"/>
      <c r="S1268" s="549" t="n"/>
      <c r="T1268" s="551" t="n"/>
      <c r="U1268" s="1775" t="n"/>
      <c r="V1268" s="1776" t="n"/>
      <c r="W1268" s="1776" t="n"/>
      <c r="X1268" s="1776" t="n"/>
      <c r="Y1268" s="1776" t="n"/>
      <c r="Z1268" s="1776" t="n"/>
      <c r="AA1268" s="1776" t="n"/>
      <c r="AB1268" s="1776" t="n"/>
      <c r="AC1268" s="1776" t="n"/>
      <c r="AD1268" s="1776" t="n"/>
      <c r="AE1268" s="1776" t="n"/>
      <c r="AF1268" s="1776" t="n"/>
      <c r="AG1268" s="1776" t="n"/>
      <c r="AH1268" s="1776" t="n"/>
      <c r="AI1268" s="1776" t="n"/>
      <c r="AJ1268" s="1776" t="n"/>
      <c r="AK1268" s="1776" t="n"/>
      <c r="AL1268" s="1776" t="n"/>
      <c r="AM1268" s="1776" t="n"/>
      <c r="AN1268" s="1776" t="n"/>
      <c r="AO1268" s="1777" t="n"/>
      <c r="AP1268" s="1778" t="n"/>
      <c r="AQ1268" s="1776" t="n"/>
      <c r="AR1268" s="1776" t="n"/>
      <c r="AS1268" s="1779" t="n"/>
      <c r="AT1268" s="557" t="n"/>
    </row>
    <row r="1269" ht="12.75" customHeight="1" s="667">
      <c r="B1269" s="509" t="n"/>
      <c r="C1269" s="510" t="n"/>
      <c r="D1269" s="511" t="n"/>
      <c r="E1269" s="511" t="n"/>
      <c r="F1269" s="538" t="n"/>
      <c r="G1269" s="539" t="n"/>
      <c r="H1269" s="539" t="n"/>
      <c r="I1269" s="540" t="n"/>
      <c r="J1269" s="539" t="n"/>
      <c r="K1269" s="539" t="n"/>
      <c r="L1269" s="539" t="n"/>
      <c r="M1269" s="539" t="n"/>
      <c r="N1269" s="539" t="n"/>
      <c r="O1269" s="539" t="n"/>
      <c r="P1269" s="539" t="n"/>
      <c r="Q1269" s="539" t="n"/>
      <c r="R1269" s="539" t="n"/>
      <c r="S1269" s="539" t="n"/>
      <c r="T1269" s="541" t="n"/>
      <c r="U1269" s="1770" t="n"/>
      <c r="V1269" s="1771" t="n"/>
      <c r="W1269" s="1771" t="n"/>
      <c r="X1269" s="1771" t="n"/>
      <c r="Y1269" s="1771" t="n"/>
      <c r="Z1269" s="1771" t="n"/>
      <c r="AA1269" s="1771" t="n"/>
      <c r="AB1269" s="1771" t="n"/>
      <c r="AC1269" s="1771" t="n"/>
      <c r="AD1269" s="1771" t="n"/>
      <c r="AE1269" s="1771" t="n"/>
      <c r="AF1269" s="1771" t="n"/>
      <c r="AG1269" s="1771" t="n"/>
      <c r="AH1269" s="1771" t="n"/>
      <c r="AI1269" s="1771" t="n"/>
      <c r="AJ1269" s="1771" t="n"/>
      <c r="AK1269" s="1771" t="n"/>
      <c r="AL1269" s="1771" t="n"/>
      <c r="AM1269" s="1771" t="n"/>
      <c r="AN1269" s="1771" t="n"/>
      <c r="AO1269" s="1772" t="n"/>
      <c r="AP1269" s="1773" t="n"/>
      <c r="AQ1269" s="1771" t="n"/>
      <c r="AR1269" s="1771" t="n"/>
      <c r="AS1269" s="1774" t="n"/>
      <c r="AT1269" s="547" t="n"/>
    </row>
    <row r="1270" ht="12.75" customHeight="1" s="667">
      <c r="B1270" s="509" t="n"/>
      <c r="C1270" s="510" t="n"/>
      <c r="D1270" s="511" t="n"/>
      <c r="E1270" s="511" t="n"/>
      <c r="F1270" s="538" t="n"/>
      <c r="G1270" s="539" t="n"/>
      <c r="H1270" s="539" t="n"/>
      <c r="I1270" s="540" t="n"/>
      <c r="J1270" s="539" t="n"/>
      <c r="K1270" s="539" t="n"/>
      <c r="L1270" s="539" t="n"/>
      <c r="M1270" s="539" t="n"/>
      <c r="N1270" s="539" t="n"/>
      <c r="O1270" s="539" t="n"/>
      <c r="P1270" s="539" t="n"/>
      <c r="Q1270" s="539" t="n"/>
      <c r="R1270" s="539" t="n"/>
      <c r="S1270" s="539" t="n"/>
      <c r="T1270" s="541" t="n"/>
      <c r="U1270" s="1770" t="n"/>
      <c r="V1270" s="1771" t="n"/>
      <c r="W1270" s="1771" t="n"/>
      <c r="X1270" s="1771" t="n"/>
      <c r="Y1270" s="1771" t="n"/>
      <c r="Z1270" s="1771" t="n"/>
      <c r="AA1270" s="1771" t="n"/>
      <c r="AB1270" s="1771" t="n"/>
      <c r="AC1270" s="1771" t="n"/>
      <c r="AD1270" s="1771" t="n"/>
      <c r="AE1270" s="1771" t="n"/>
      <c r="AF1270" s="1771" t="n"/>
      <c r="AG1270" s="1771" t="n"/>
      <c r="AH1270" s="1771" t="n"/>
      <c r="AI1270" s="1771" t="n"/>
      <c r="AJ1270" s="1771" t="n"/>
      <c r="AK1270" s="1771" t="n"/>
      <c r="AL1270" s="1771" t="n"/>
      <c r="AM1270" s="1771" t="n"/>
      <c r="AN1270" s="1771" t="n"/>
      <c r="AO1270" s="1772" t="n"/>
      <c r="AP1270" s="1773" t="n"/>
      <c r="AQ1270" s="1771" t="n"/>
      <c r="AR1270" s="1771" t="n"/>
      <c r="AS1270" s="1774" t="n"/>
      <c r="AT1270" s="547" t="n"/>
    </row>
    <row r="1271" ht="12.75" customHeight="1" s="667">
      <c r="B1271" s="509" t="n"/>
      <c r="C1271" s="510" t="n"/>
      <c r="D1271" s="511" t="n"/>
      <c r="E1271" s="511" t="n"/>
      <c r="F1271" s="538" t="n"/>
      <c r="G1271" s="539" t="n"/>
      <c r="H1271" s="539" t="n"/>
      <c r="I1271" s="540" t="n"/>
      <c r="J1271" s="539" t="n"/>
      <c r="K1271" s="539" t="n"/>
      <c r="L1271" s="539" t="n"/>
      <c r="M1271" s="539" t="n"/>
      <c r="N1271" s="539" t="n"/>
      <c r="O1271" s="539" t="n"/>
      <c r="P1271" s="539" t="n"/>
      <c r="Q1271" s="539" t="n"/>
      <c r="R1271" s="539" t="n"/>
      <c r="S1271" s="539" t="n"/>
      <c r="T1271" s="541" t="n"/>
      <c r="U1271" s="1770" t="n"/>
      <c r="V1271" s="1771" t="n"/>
      <c r="W1271" s="1771" t="n"/>
      <c r="X1271" s="1771" t="n"/>
      <c r="Y1271" s="1771" t="n"/>
      <c r="Z1271" s="1771" t="n"/>
      <c r="AA1271" s="1771" t="n"/>
      <c r="AB1271" s="1771" t="n"/>
      <c r="AC1271" s="1771" t="n"/>
      <c r="AD1271" s="1771" t="n"/>
      <c r="AE1271" s="1771" t="n"/>
      <c r="AF1271" s="1771" t="n"/>
      <c r="AG1271" s="1771" t="n"/>
      <c r="AH1271" s="1771" t="n"/>
      <c r="AI1271" s="1771" t="n"/>
      <c r="AJ1271" s="1771" t="n"/>
      <c r="AK1271" s="1771" t="n"/>
      <c r="AL1271" s="1771" t="n"/>
      <c r="AM1271" s="1771" t="n"/>
      <c r="AN1271" s="1771" t="n"/>
      <c r="AO1271" s="1772" t="n"/>
      <c r="AP1271" s="1773" t="n"/>
      <c r="AQ1271" s="1771" t="n"/>
      <c r="AR1271" s="1771" t="n"/>
      <c r="AS1271" s="1774" t="n"/>
      <c r="AT1271" s="547" t="n"/>
    </row>
    <row r="1272" ht="12.75" customHeight="1" s="667">
      <c r="B1272" s="518" t="n"/>
      <c r="C1272" s="701" t="n"/>
      <c r="D1272" s="519" t="n"/>
      <c r="E1272" s="519" t="n"/>
      <c r="F1272" s="548" t="n"/>
      <c r="G1272" s="549" t="n"/>
      <c r="H1272" s="549" t="n"/>
      <c r="I1272" s="550" t="n"/>
      <c r="J1272" s="549" t="n"/>
      <c r="K1272" s="549" t="n"/>
      <c r="L1272" s="549" t="n"/>
      <c r="M1272" s="549" t="n"/>
      <c r="N1272" s="549" t="n"/>
      <c r="O1272" s="549" t="n"/>
      <c r="P1272" s="549" t="n"/>
      <c r="Q1272" s="549" t="n"/>
      <c r="R1272" s="549" t="n"/>
      <c r="S1272" s="549" t="n"/>
      <c r="T1272" s="551" t="n"/>
      <c r="U1272" s="1775" t="n"/>
      <c r="V1272" s="1776" t="n"/>
      <c r="W1272" s="1776" t="n"/>
      <c r="X1272" s="1776" t="n"/>
      <c r="Y1272" s="1776" t="n"/>
      <c r="Z1272" s="1776" t="n"/>
      <c r="AA1272" s="1776" t="n"/>
      <c r="AB1272" s="1776" t="n"/>
      <c r="AC1272" s="1776" t="n"/>
      <c r="AD1272" s="1776" t="n"/>
      <c r="AE1272" s="1776" t="n"/>
      <c r="AF1272" s="1776" t="n"/>
      <c r="AG1272" s="1776" t="n"/>
      <c r="AH1272" s="1776" t="n"/>
      <c r="AI1272" s="1776" t="n"/>
      <c r="AJ1272" s="1776" t="n"/>
      <c r="AK1272" s="1776" t="n"/>
      <c r="AL1272" s="1776" t="n"/>
      <c r="AM1272" s="1776" t="n"/>
      <c r="AN1272" s="1776" t="n"/>
      <c r="AO1272" s="1777" t="n"/>
      <c r="AP1272" s="1778" t="n"/>
      <c r="AQ1272" s="1776" t="n"/>
      <c r="AR1272" s="1776" t="n"/>
      <c r="AS1272" s="1779" t="n"/>
      <c r="AT1272" s="557" t="n"/>
    </row>
    <row r="1273" ht="12.75" customHeight="1" s="667">
      <c r="B1273" s="509" t="n"/>
      <c r="C1273" s="510" t="n"/>
      <c r="D1273" s="511" t="n"/>
      <c r="E1273" s="511" t="n"/>
      <c r="F1273" s="538" t="n"/>
      <c r="G1273" s="539" t="n"/>
      <c r="H1273" s="539" t="n"/>
      <c r="I1273" s="540" t="n"/>
      <c r="J1273" s="539" t="n"/>
      <c r="K1273" s="539" t="n"/>
      <c r="L1273" s="539" t="n"/>
      <c r="M1273" s="539" t="n"/>
      <c r="N1273" s="539" t="n"/>
      <c r="O1273" s="539" t="n"/>
      <c r="P1273" s="539" t="n"/>
      <c r="Q1273" s="539" t="n"/>
      <c r="R1273" s="539" t="n"/>
      <c r="S1273" s="539" t="n"/>
      <c r="T1273" s="541" t="n"/>
      <c r="U1273" s="1770" t="n"/>
      <c r="V1273" s="1771" t="n"/>
      <c r="W1273" s="1771" t="n"/>
      <c r="X1273" s="1771" t="n"/>
      <c r="Y1273" s="1771" t="n"/>
      <c r="Z1273" s="1771" t="n"/>
      <c r="AA1273" s="1771" t="n"/>
      <c r="AB1273" s="1771" t="n"/>
      <c r="AC1273" s="1771" t="n"/>
      <c r="AD1273" s="1771" t="n"/>
      <c r="AE1273" s="1771" t="n"/>
      <c r="AF1273" s="1771" t="n"/>
      <c r="AG1273" s="1771" t="n"/>
      <c r="AH1273" s="1771" t="n"/>
      <c r="AI1273" s="1771" t="n"/>
      <c r="AJ1273" s="1771" t="n"/>
      <c r="AK1273" s="1771" t="n"/>
      <c r="AL1273" s="1771" t="n"/>
      <c r="AM1273" s="1771" t="n"/>
      <c r="AN1273" s="1771" t="n"/>
      <c r="AO1273" s="1772" t="n"/>
      <c r="AP1273" s="1773" t="n"/>
      <c r="AQ1273" s="1771" t="n"/>
      <c r="AR1273" s="1771" t="n"/>
      <c r="AS1273" s="1774" t="n"/>
      <c r="AT1273" s="547" t="n"/>
    </row>
    <row r="1274" ht="12.75" customHeight="1" s="667">
      <c r="B1274" s="509" t="n"/>
      <c r="C1274" s="510" t="n"/>
      <c r="D1274" s="511" t="n"/>
      <c r="E1274" s="511" t="n"/>
      <c r="F1274" s="538" t="n"/>
      <c r="G1274" s="539" t="n"/>
      <c r="H1274" s="539" t="n"/>
      <c r="I1274" s="540" t="n"/>
      <c r="J1274" s="539" t="n"/>
      <c r="K1274" s="539" t="n"/>
      <c r="L1274" s="539" t="n"/>
      <c r="M1274" s="539" t="n"/>
      <c r="N1274" s="539" t="n"/>
      <c r="O1274" s="539" t="n"/>
      <c r="P1274" s="539" t="n"/>
      <c r="Q1274" s="539" t="n"/>
      <c r="R1274" s="539" t="n"/>
      <c r="S1274" s="539" t="n"/>
      <c r="T1274" s="541" t="n"/>
      <c r="U1274" s="1770" t="n"/>
      <c r="V1274" s="1771" t="n"/>
      <c r="W1274" s="1771" t="n"/>
      <c r="X1274" s="1771" t="n"/>
      <c r="Y1274" s="1771" t="n"/>
      <c r="Z1274" s="1771" t="n"/>
      <c r="AA1274" s="1771" t="n"/>
      <c r="AB1274" s="1771" t="n"/>
      <c r="AC1274" s="1771" t="n"/>
      <c r="AD1274" s="1771" t="n"/>
      <c r="AE1274" s="1771" t="n"/>
      <c r="AF1274" s="1771" t="n"/>
      <c r="AG1274" s="1771" t="n"/>
      <c r="AH1274" s="1771" t="n"/>
      <c r="AI1274" s="1771" t="n"/>
      <c r="AJ1274" s="1771" t="n"/>
      <c r="AK1274" s="1771" t="n"/>
      <c r="AL1274" s="1771" t="n"/>
      <c r="AM1274" s="1771" t="n"/>
      <c r="AN1274" s="1771" t="n"/>
      <c r="AO1274" s="1772" t="n"/>
      <c r="AP1274" s="1773" t="n"/>
      <c r="AQ1274" s="1771" t="n"/>
      <c r="AR1274" s="1771" t="n"/>
      <c r="AS1274" s="1774" t="n"/>
      <c r="AT1274" s="547" t="n"/>
    </row>
    <row r="1275" ht="12.75" customHeight="1" s="667">
      <c r="B1275" s="509" t="n"/>
      <c r="C1275" s="510" t="n"/>
      <c r="D1275" s="511" t="n"/>
      <c r="E1275" s="511" t="n"/>
      <c r="F1275" s="538" t="n"/>
      <c r="G1275" s="539" t="n"/>
      <c r="H1275" s="539" t="n"/>
      <c r="I1275" s="540" t="n"/>
      <c r="J1275" s="539" t="n"/>
      <c r="K1275" s="539" t="n"/>
      <c r="L1275" s="539" t="n"/>
      <c r="M1275" s="539" t="n"/>
      <c r="N1275" s="539" t="n"/>
      <c r="O1275" s="539" t="n"/>
      <c r="P1275" s="539" t="n"/>
      <c r="Q1275" s="539" t="n"/>
      <c r="R1275" s="539" t="n"/>
      <c r="S1275" s="539" t="n"/>
      <c r="T1275" s="541" t="n"/>
      <c r="U1275" s="1770" t="n"/>
      <c r="V1275" s="1771" t="n"/>
      <c r="W1275" s="1771" t="n"/>
      <c r="X1275" s="1771" t="n"/>
      <c r="Y1275" s="1771" t="n"/>
      <c r="Z1275" s="1771" t="n"/>
      <c r="AA1275" s="1771" t="n"/>
      <c r="AB1275" s="1771" t="n"/>
      <c r="AC1275" s="1771" t="n"/>
      <c r="AD1275" s="1771" t="n"/>
      <c r="AE1275" s="1771" t="n"/>
      <c r="AF1275" s="1771" t="n"/>
      <c r="AG1275" s="1771" t="n"/>
      <c r="AH1275" s="1771" t="n"/>
      <c r="AI1275" s="1771" t="n"/>
      <c r="AJ1275" s="1771" t="n"/>
      <c r="AK1275" s="1771" t="n"/>
      <c r="AL1275" s="1771" t="n"/>
      <c r="AM1275" s="1771" t="n"/>
      <c r="AN1275" s="1771" t="n"/>
      <c r="AO1275" s="1772" t="n"/>
      <c r="AP1275" s="1773" t="n"/>
      <c r="AQ1275" s="1771" t="n"/>
      <c r="AR1275" s="1771" t="n"/>
      <c r="AS1275" s="1774" t="n"/>
      <c r="AT1275" s="547" t="n"/>
    </row>
    <row r="1276" ht="12.75" customHeight="1" s="667">
      <c r="B1276" s="509" t="n"/>
      <c r="C1276" s="510" t="n"/>
      <c r="D1276" s="511" t="n"/>
      <c r="E1276" s="511" t="n"/>
      <c r="F1276" s="538" t="n"/>
      <c r="G1276" s="539" t="n"/>
      <c r="H1276" s="539" t="n"/>
      <c r="I1276" s="540" t="n"/>
      <c r="J1276" s="539" t="n"/>
      <c r="K1276" s="539" t="n"/>
      <c r="L1276" s="539" t="n"/>
      <c r="M1276" s="539" t="n"/>
      <c r="N1276" s="539" t="n"/>
      <c r="O1276" s="539" t="n"/>
      <c r="P1276" s="539" t="n"/>
      <c r="Q1276" s="539" t="n"/>
      <c r="R1276" s="539" t="n"/>
      <c r="S1276" s="539" t="n"/>
      <c r="T1276" s="541" t="n"/>
      <c r="U1276" s="1770" t="n"/>
      <c r="V1276" s="1771" t="n"/>
      <c r="W1276" s="1771" t="n"/>
      <c r="X1276" s="1771" t="n"/>
      <c r="Y1276" s="1771" t="n"/>
      <c r="Z1276" s="1771" t="n"/>
      <c r="AA1276" s="1771" t="n"/>
      <c r="AB1276" s="1771" t="n"/>
      <c r="AC1276" s="1771" t="n"/>
      <c r="AD1276" s="1771" t="n"/>
      <c r="AE1276" s="1771" t="n"/>
      <c r="AF1276" s="1771" t="n"/>
      <c r="AG1276" s="1771" t="n"/>
      <c r="AH1276" s="1771" t="n"/>
      <c r="AI1276" s="1771" t="n"/>
      <c r="AJ1276" s="1771" t="n"/>
      <c r="AK1276" s="1771" t="n"/>
      <c r="AL1276" s="1771" t="n"/>
      <c r="AM1276" s="1771" t="n"/>
      <c r="AN1276" s="1771" t="n"/>
      <c r="AO1276" s="1772" t="n"/>
      <c r="AP1276" s="1773" t="n"/>
      <c r="AQ1276" s="1771" t="n"/>
      <c r="AR1276" s="1771" t="n"/>
      <c r="AS1276" s="1774" t="n"/>
      <c r="AT1276" s="547" t="n"/>
    </row>
    <row r="1277" ht="12.75" customHeight="1" s="667">
      <c r="B1277" s="518" t="n"/>
      <c r="C1277" s="701" t="n"/>
      <c r="D1277" s="519" t="n"/>
      <c r="E1277" s="519" t="n"/>
      <c r="F1277" s="548" t="n"/>
      <c r="G1277" s="549" t="n"/>
      <c r="H1277" s="549" t="n"/>
      <c r="I1277" s="550" t="n"/>
      <c r="J1277" s="549" t="n"/>
      <c r="K1277" s="549" t="n"/>
      <c r="L1277" s="549" t="n"/>
      <c r="M1277" s="549" t="n"/>
      <c r="N1277" s="549" t="n"/>
      <c r="O1277" s="549" t="n"/>
      <c r="P1277" s="549" t="n"/>
      <c r="Q1277" s="549" t="n"/>
      <c r="R1277" s="549" t="n"/>
      <c r="S1277" s="549" t="n"/>
      <c r="T1277" s="551" t="n"/>
      <c r="U1277" s="1775" t="n"/>
      <c r="V1277" s="1776" t="n"/>
      <c r="W1277" s="1776" t="n"/>
      <c r="X1277" s="1776" t="n"/>
      <c r="Y1277" s="1776" t="n"/>
      <c r="Z1277" s="1776" t="n"/>
      <c r="AA1277" s="1776" t="n"/>
      <c r="AB1277" s="1776" t="n"/>
      <c r="AC1277" s="1776" t="n"/>
      <c r="AD1277" s="1776" t="n"/>
      <c r="AE1277" s="1776" t="n"/>
      <c r="AF1277" s="1776" t="n"/>
      <c r="AG1277" s="1776" t="n"/>
      <c r="AH1277" s="1776" t="n"/>
      <c r="AI1277" s="1776" t="n"/>
      <c r="AJ1277" s="1776" t="n"/>
      <c r="AK1277" s="1776" t="n"/>
      <c r="AL1277" s="1776" t="n"/>
      <c r="AM1277" s="1776" t="n"/>
      <c r="AN1277" s="1776" t="n"/>
      <c r="AO1277" s="1777" t="n"/>
      <c r="AP1277" s="1778" t="n"/>
      <c r="AQ1277" s="1776" t="n"/>
      <c r="AR1277" s="1776" t="n"/>
      <c r="AS1277" s="1779" t="n"/>
      <c r="AT1277" s="557" t="n"/>
    </row>
    <row r="1278" ht="12.75" customHeight="1" s="667">
      <c r="B1278" s="509" t="n"/>
      <c r="C1278" s="510" t="n"/>
      <c r="D1278" s="511" t="n"/>
      <c r="E1278" s="511" t="n"/>
      <c r="F1278" s="538" t="n"/>
      <c r="G1278" s="539" t="n"/>
      <c r="H1278" s="539" t="n"/>
      <c r="I1278" s="540" t="n"/>
      <c r="J1278" s="539" t="n"/>
      <c r="K1278" s="539" t="n"/>
      <c r="L1278" s="539" t="n"/>
      <c r="M1278" s="539" t="n"/>
      <c r="N1278" s="539" t="n"/>
      <c r="O1278" s="539" t="n"/>
      <c r="P1278" s="539" t="n"/>
      <c r="Q1278" s="539" t="n"/>
      <c r="R1278" s="539" t="n"/>
      <c r="S1278" s="539" t="n"/>
      <c r="T1278" s="541" t="n"/>
      <c r="U1278" s="1770" t="n"/>
      <c r="V1278" s="1771" t="n"/>
      <c r="W1278" s="1771" t="n"/>
      <c r="X1278" s="1771" t="n"/>
      <c r="Y1278" s="1771" t="n"/>
      <c r="Z1278" s="1771" t="n"/>
      <c r="AA1278" s="1771" t="n"/>
      <c r="AB1278" s="1771" t="n"/>
      <c r="AC1278" s="1771" t="n"/>
      <c r="AD1278" s="1771" t="n"/>
      <c r="AE1278" s="1771" t="n"/>
      <c r="AF1278" s="1771" t="n"/>
      <c r="AG1278" s="1771" t="n"/>
      <c r="AH1278" s="1771" t="n"/>
      <c r="AI1278" s="1771" t="n"/>
      <c r="AJ1278" s="1771" t="n"/>
      <c r="AK1278" s="1771" t="n"/>
      <c r="AL1278" s="1771" t="n"/>
      <c r="AM1278" s="1771" t="n"/>
      <c r="AN1278" s="1771" t="n"/>
      <c r="AO1278" s="1772" t="n"/>
      <c r="AP1278" s="1773" t="n"/>
      <c r="AQ1278" s="1771" t="n"/>
      <c r="AR1278" s="1771" t="n"/>
      <c r="AS1278" s="1774" t="n"/>
      <c r="AT1278" s="547" t="n"/>
    </row>
    <row r="1279" ht="12.75" customHeight="1" s="667">
      <c r="B1279" s="509" t="n"/>
      <c r="C1279" s="510" t="n"/>
      <c r="D1279" s="511" t="n"/>
      <c r="E1279" s="511" t="n"/>
      <c r="F1279" s="538" t="n"/>
      <c r="G1279" s="539" t="n"/>
      <c r="H1279" s="539" t="n"/>
      <c r="I1279" s="540" t="n"/>
      <c r="J1279" s="539" t="n"/>
      <c r="K1279" s="539" t="n"/>
      <c r="L1279" s="539" t="n"/>
      <c r="M1279" s="539" t="n"/>
      <c r="N1279" s="539" t="n"/>
      <c r="O1279" s="539" t="n"/>
      <c r="P1279" s="539" t="n"/>
      <c r="Q1279" s="539" t="n"/>
      <c r="R1279" s="539" t="n"/>
      <c r="S1279" s="539" t="n"/>
      <c r="T1279" s="541" t="n"/>
      <c r="U1279" s="1770" t="n"/>
      <c r="V1279" s="1771" t="n"/>
      <c r="W1279" s="1771" t="n"/>
      <c r="X1279" s="1771" t="n"/>
      <c r="Y1279" s="1771" t="n"/>
      <c r="Z1279" s="1771" t="n"/>
      <c r="AA1279" s="1771" t="n"/>
      <c r="AB1279" s="1771" t="n"/>
      <c r="AC1279" s="1771" t="n"/>
      <c r="AD1279" s="1771" t="n"/>
      <c r="AE1279" s="1771" t="n"/>
      <c r="AF1279" s="1771" t="n"/>
      <c r="AG1279" s="1771" t="n"/>
      <c r="AH1279" s="1771" t="n"/>
      <c r="AI1279" s="1771" t="n"/>
      <c r="AJ1279" s="1771" t="n"/>
      <c r="AK1279" s="1771" t="n"/>
      <c r="AL1279" s="1771" t="n"/>
      <c r="AM1279" s="1771" t="n"/>
      <c r="AN1279" s="1771" t="n"/>
      <c r="AO1279" s="1772" t="n"/>
      <c r="AP1279" s="1773" t="n"/>
      <c r="AQ1279" s="1771" t="n"/>
      <c r="AR1279" s="1771" t="n"/>
      <c r="AS1279" s="1774" t="n"/>
      <c r="AT1279" s="547" t="n"/>
    </row>
    <row r="1280" ht="12.75" customHeight="1" s="667">
      <c r="B1280" s="509" t="n"/>
      <c r="C1280" s="510" t="n"/>
      <c r="D1280" s="511" t="n"/>
      <c r="E1280" s="511" t="n"/>
      <c r="F1280" s="538" t="n"/>
      <c r="G1280" s="539" t="n"/>
      <c r="H1280" s="539" t="n"/>
      <c r="I1280" s="540" t="n"/>
      <c r="J1280" s="539" t="n"/>
      <c r="K1280" s="539" t="n"/>
      <c r="L1280" s="539" t="n"/>
      <c r="M1280" s="539" t="n"/>
      <c r="N1280" s="539" t="n"/>
      <c r="O1280" s="539" t="n"/>
      <c r="P1280" s="539" t="n"/>
      <c r="Q1280" s="539" t="n"/>
      <c r="R1280" s="539" t="n"/>
      <c r="S1280" s="539" t="n"/>
      <c r="T1280" s="541" t="n"/>
      <c r="U1280" s="1770" t="n"/>
      <c r="V1280" s="1771" t="n"/>
      <c r="W1280" s="1771" t="n"/>
      <c r="X1280" s="1771" t="n"/>
      <c r="Y1280" s="1771" t="n"/>
      <c r="Z1280" s="1771" t="n"/>
      <c r="AA1280" s="1771" t="n"/>
      <c r="AB1280" s="1771" t="n"/>
      <c r="AC1280" s="1771" t="n"/>
      <c r="AD1280" s="1771" t="n"/>
      <c r="AE1280" s="1771" t="n"/>
      <c r="AF1280" s="1771" t="n"/>
      <c r="AG1280" s="1771" t="n"/>
      <c r="AH1280" s="1771" t="n"/>
      <c r="AI1280" s="1771" t="n"/>
      <c r="AJ1280" s="1771" t="n"/>
      <c r="AK1280" s="1771" t="n"/>
      <c r="AL1280" s="1771" t="n"/>
      <c r="AM1280" s="1771" t="n"/>
      <c r="AN1280" s="1771" t="n"/>
      <c r="AO1280" s="1772" t="n"/>
      <c r="AP1280" s="1773" t="n"/>
      <c r="AQ1280" s="1771" t="n"/>
      <c r="AR1280" s="1771" t="n"/>
      <c r="AS1280" s="1774" t="n"/>
      <c r="AT1280" s="547" t="n"/>
    </row>
    <row r="1281" ht="12.75" customHeight="1" s="667">
      <c r="B1281" s="509" t="n"/>
      <c r="C1281" s="510" t="n"/>
      <c r="D1281" s="511" t="n"/>
      <c r="E1281" s="511" t="n"/>
      <c r="F1281" s="538" t="n"/>
      <c r="G1281" s="539" t="n"/>
      <c r="H1281" s="539" t="n"/>
      <c r="I1281" s="540" t="n"/>
      <c r="J1281" s="539" t="n"/>
      <c r="K1281" s="539" t="n"/>
      <c r="L1281" s="539" t="n"/>
      <c r="M1281" s="539" t="n"/>
      <c r="N1281" s="539" t="n"/>
      <c r="O1281" s="539" t="n"/>
      <c r="P1281" s="539" t="n"/>
      <c r="Q1281" s="539" t="n"/>
      <c r="R1281" s="539" t="n"/>
      <c r="S1281" s="539" t="n"/>
      <c r="T1281" s="541" t="n"/>
      <c r="U1281" s="1770" t="n"/>
      <c r="V1281" s="1771" t="n"/>
      <c r="W1281" s="1771" t="n"/>
      <c r="X1281" s="1771" t="n"/>
      <c r="Y1281" s="1771" t="n"/>
      <c r="Z1281" s="1771" t="n"/>
      <c r="AA1281" s="1771" t="n"/>
      <c r="AB1281" s="1771" t="n"/>
      <c r="AC1281" s="1771" t="n"/>
      <c r="AD1281" s="1771" t="n"/>
      <c r="AE1281" s="1771" t="n"/>
      <c r="AF1281" s="1771" t="n"/>
      <c r="AG1281" s="1771" t="n"/>
      <c r="AH1281" s="1771" t="n"/>
      <c r="AI1281" s="1771" t="n"/>
      <c r="AJ1281" s="1771" t="n"/>
      <c r="AK1281" s="1771" t="n"/>
      <c r="AL1281" s="1771" t="n"/>
      <c r="AM1281" s="1771" t="n"/>
      <c r="AN1281" s="1771" t="n"/>
      <c r="AO1281" s="1772" t="n"/>
      <c r="AP1281" s="1773" t="n"/>
      <c r="AQ1281" s="1771" t="n"/>
      <c r="AR1281" s="1771" t="n"/>
      <c r="AS1281" s="1774" t="n"/>
      <c r="AT1281" s="547" t="n"/>
    </row>
    <row r="1282" ht="12.75" customHeight="1" s="667">
      <c r="B1282" s="518" t="n"/>
      <c r="C1282" s="701" t="n"/>
      <c r="D1282" s="519" t="n"/>
      <c r="E1282" s="519" t="n"/>
      <c r="F1282" s="548" t="n"/>
      <c r="G1282" s="549" t="n"/>
      <c r="H1282" s="549" t="n"/>
      <c r="I1282" s="550" t="n"/>
      <c r="J1282" s="549" t="n"/>
      <c r="K1282" s="549" t="n"/>
      <c r="L1282" s="549" t="n"/>
      <c r="M1282" s="549" t="n"/>
      <c r="N1282" s="549" t="n"/>
      <c r="O1282" s="549" t="n"/>
      <c r="P1282" s="549" t="n"/>
      <c r="Q1282" s="549" t="n"/>
      <c r="R1282" s="549" t="n"/>
      <c r="S1282" s="549" t="n"/>
      <c r="T1282" s="551" t="n"/>
      <c r="U1282" s="1775" t="n"/>
      <c r="V1282" s="1776" t="n"/>
      <c r="W1282" s="1776" t="n"/>
      <c r="X1282" s="1776" t="n"/>
      <c r="Y1282" s="1776" t="n"/>
      <c r="Z1282" s="1776" t="n"/>
      <c r="AA1282" s="1776" t="n"/>
      <c r="AB1282" s="1776" t="n"/>
      <c r="AC1282" s="1776" t="n"/>
      <c r="AD1282" s="1776" t="n"/>
      <c r="AE1282" s="1776" t="n"/>
      <c r="AF1282" s="1776" t="n"/>
      <c r="AG1282" s="1776" t="n"/>
      <c r="AH1282" s="1776" t="n"/>
      <c r="AI1282" s="1776" t="n"/>
      <c r="AJ1282" s="1776" t="n"/>
      <c r="AK1282" s="1776" t="n"/>
      <c r="AL1282" s="1776" t="n"/>
      <c r="AM1282" s="1776" t="n"/>
      <c r="AN1282" s="1776" t="n"/>
      <c r="AO1282" s="1777" t="n"/>
      <c r="AP1282" s="1778" t="n"/>
      <c r="AQ1282" s="1776" t="n"/>
      <c r="AR1282" s="1776" t="n"/>
      <c r="AS1282" s="1779" t="n"/>
      <c r="AT1282" s="557" t="n"/>
    </row>
    <row r="1283" ht="12.75" customHeight="1" s="667">
      <c r="B1283" s="509" t="n"/>
      <c r="C1283" s="510" t="n"/>
      <c r="D1283" s="511" t="n"/>
      <c r="E1283" s="511" t="n"/>
      <c r="F1283" s="538" t="n"/>
      <c r="G1283" s="539" t="n"/>
      <c r="H1283" s="539" t="n"/>
      <c r="I1283" s="540" t="n"/>
      <c r="J1283" s="539" t="n"/>
      <c r="K1283" s="539" t="n"/>
      <c r="L1283" s="539" t="n"/>
      <c r="M1283" s="539" t="n"/>
      <c r="N1283" s="539" t="n"/>
      <c r="O1283" s="539" t="n"/>
      <c r="P1283" s="539" t="n"/>
      <c r="Q1283" s="539" t="n"/>
      <c r="R1283" s="539" t="n"/>
      <c r="S1283" s="539" t="n"/>
      <c r="T1283" s="541" t="n"/>
      <c r="U1283" s="1770" t="n"/>
      <c r="V1283" s="1771" t="n"/>
      <c r="W1283" s="1771" t="n"/>
      <c r="X1283" s="1771" t="n"/>
      <c r="Y1283" s="1771" t="n"/>
      <c r="Z1283" s="1771" t="n"/>
      <c r="AA1283" s="1771" t="n"/>
      <c r="AB1283" s="1771" t="n"/>
      <c r="AC1283" s="1771" t="n"/>
      <c r="AD1283" s="1771" t="n"/>
      <c r="AE1283" s="1771" t="n"/>
      <c r="AF1283" s="1771" t="n"/>
      <c r="AG1283" s="1771" t="n"/>
      <c r="AH1283" s="1771" t="n"/>
      <c r="AI1283" s="1771" t="n"/>
      <c r="AJ1283" s="1771" t="n"/>
      <c r="AK1283" s="1771" t="n"/>
      <c r="AL1283" s="1771" t="n"/>
      <c r="AM1283" s="1771" t="n"/>
      <c r="AN1283" s="1771" t="n"/>
      <c r="AO1283" s="1772" t="n"/>
      <c r="AP1283" s="1773" t="n"/>
      <c r="AQ1283" s="1771" t="n"/>
      <c r="AR1283" s="1771" t="n"/>
      <c r="AS1283" s="1774" t="n"/>
      <c r="AT1283" s="547" t="n"/>
    </row>
    <row r="1284" ht="12.75" customHeight="1" s="667">
      <c r="B1284" s="509" t="n"/>
      <c r="C1284" s="510" t="n"/>
      <c r="D1284" s="511" t="n"/>
      <c r="E1284" s="511" t="n"/>
      <c r="F1284" s="538" t="n"/>
      <c r="G1284" s="539" t="n"/>
      <c r="H1284" s="539" t="n"/>
      <c r="I1284" s="540" t="n"/>
      <c r="J1284" s="539" t="n"/>
      <c r="K1284" s="539" t="n"/>
      <c r="L1284" s="539" t="n"/>
      <c r="M1284" s="539" t="n"/>
      <c r="N1284" s="539" t="n"/>
      <c r="O1284" s="539" t="n"/>
      <c r="P1284" s="539" t="n"/>
      <c r="Q1284" s="539" t="n"/>
      <c r="R1284" s="539" t="n"/>
      <c r="S1284" s="539" t="n"/>
      <c r="T1284" s="541" t="n"/>
      <c r="U1284" s="1770" t="n"/>
      <c r="V1284" s="1771" t="n"/>
      <c r="W1284" s="1771" t="n"/>
      <c r="X1284" s="1771" t="n"/>
      <c r="Y1284" s="1771" t="n"/>
      <c r="Z1284" s="1771" t="n"/>
      <c r="AA1284" s="1771" t="n"/>
      <c r="AB1284" s="1771" t="n"/>
      <c r="AC1284" s="1771" t="n"/>
      <c r="AD1284" s="1771" t="n"/>
      <c r="AE1284" s="1771" t="n"/>
      <c r="AF1284" s="1771" t="n"/>
      <c r="AG1284" s="1771" t="n"/>
      <c r="AH1284" s="1771" t="n"/>
      <c r="AI1284" s="1771" t="n"/>
      <c r="AJ1284" s="1771" t="n"/>
      <c r="AK1284" s="1771" t="n"/>
      <c r="AL1284" s="1771" t="n"/>
      <c r="AM1284" s="1771" t="n"/>
      <c r="AN1284" s="1771" t="n"/>
      <c r="AO1284" s="1772" t="n"/>
      <c r="AP1284" s="1773" t="n"/>
      <c r="AQ1284" s="1771" t="n"/>
      <c r="AR1284" s="1771" t="n"/>
      <c r="AS1284" s="1774" t="n"/>
      <c r="AT1284" s="547" t="n"/>
    </row>
    <row r="1285" ht="12.75" customHeight="1" s="667">
      <c r="B1285" s="509" t="n"/>
      <c r="C1285" s="510" t="n"/>
      <c r="D1285" s="511" t="n"/>
      <c r="E1285" s="511" t="n"/>
      <c r="F1285" s="538" t="n"/>
      <c r="G1285" s="539" t="n"/>
      <c r="H1285" s="539" t="n"/>
      <c r="I1285" s="540" t="n"/>
      <c r="J1285" s="539" t="n"/>
      <c r="K1285" s="539" t="n"/>
      <c r="L1285" s="539" t="n"/>
      <c r="M1285" s="539" t="n"/>
      <c r="N1285" s="539" t="n"/>
      <c r="O1285" s="539" t="n"/>
      <c r="P1285" s="539" t="n"/>
      <c r="Q1285" s="539" t="n"/>
      <c r="R1285" s="539" t="n"/>
      <c r="S1285" s="539" t="n"/>
      <c r="T1285" s="541" t="n"/>
      <c r="U1285" s="1770" t="n"/>
      <c r="V1285" s="1771" t="n"/>
      <c r="W1285" s="1771" t="n"/>
      <c r="X1285" s="1771" t="n"/>
      <c r="Y1285" s="1771" t="n"/>
      <c r="Z1285" s="1771" t="n"/>
      <c r="AA1285" s="1771" t="n"/>
      <c r="AB1285" s="1771" t="n"/>
      <c r="AC1285" s="1771" t="n"/>
      <c r="AD1285" s="1771" t="n"/>
      <c r="AE1285" s="1771" t="n"/>
      <c r="AF1285" s="1771" t="n"/>
      <c r="AG1285" s="1771" t="n"/>
      <c r="AH1285" s="1771" t="n"/>
      <c r="AI1285" s="1771" t="n"/>
      <c r="AJ1285" s="1771" t="n"/>
      <c r="AK1285" s="1771" t="n"/>
      <c r="AL1285" s="1771" t="n"/>
      <c r="AM1285" s="1771" t="n"/>
      <c r="AN1285" s="1771" t="n"/>
      <c r="AO1285" s="1772" t="n"/>
      <c r="AP1285" s="1773" t="n"/>
      <c r="AQ1285" s="1771" t="n"/>
      <c r="AR1285" s="1771" t="n"/>
      <c r="AS1285" s="1774" t="n"/>
      <c r="AT1285" s="547" t="n"/>
    </row>
    <row r="1286" ht="12.75" customHeight="1" s="667">
      <c r="B1286" s="509" t="n"/>
      <c r="C1286" s="510" t="n"/>
      <c r="D1286" s="511" t="n"/>
      <c r="E1286" s="511" t="n"/>
      <c r="F1286" s="538" t="n"/>
      <c r="G1286" s="539" t="n"/>
      <c r="H1286" s="539" t="n"/>
      <c r="I1286" s="540" t="n"/>
      <c r="J1286" s="539" t="n"/>
      <c r="K1286" s="539" t="n"/>
      <c r="L1286" s="539" t="n"/>
      <c r="M1286" s="539" t="n"/>
      <c r="N1286" s="539" t="n"/>
      <c r="O1286" s="539" t="n"/>
      <c r="P1286" s="539" t="n"/>
      <c r="Q1286" s="539" t="n"/>
      <c r="R1286" s="539" t="n"/>
      <c r="S1286" s="539" t="n"/>
      <c r="T1286" s="541" t="n"/>
      <c r="U1286" s="1770" t="n"/>
      <c r="V1286" s="1771" t="n"/>
      <c r="W1286" s="1771" t="n"/>
      <c r="X1286" s="1771" t="n"/>
      <c r="Y1286" s="1771" t="n"/>
      <c r="Z1286" s="1771" t="n"/>
      <c r="AA1286" s="1771" t="n"/>
      <c r="AB1286" s="1771" t="n"/>
      <c r="AC1286" s="1771" t="n"/>
      <c r="AD1286" s="1771" t="n"/>
      <c r="AE1286" s="1771" t="n"/>
      <c r="AF1286" s="1771" t="n"/>
      <c r="AG1286" s="1771" t="n"/>
      <c r="AH1286" s="1771" t="n"/>
      <c r="AI1286" s="1771" t="n"/>
      <c r="AJ1286" s="1771" t="n"/>
      <c r="AK1286" s="1771" t="n"/>
      <c r="AL1286" s="1771" t="n"/>
      <c r="AM1286" s="1771" t="n"/>
      <c r="AN1286" s="1771" t="n"/>
      <c r="AO1286" s="1772" t="n"/>
      <c r="AP1286" s="1773" t="n"/>
      <c r="AQ1286" s="1771" t="n"/>
      <c r="AR1286" s="1771" t="n"/>
      <c r="AS1286" s="1774" t="n"/>
      <c r="AT1286" s="547" t="n"/>
    </row>
    <row r="1287" ht="12.75" customHeight="1" s="667">
      <c r="B1287" s="518" t="n"/>
      <c r="C1287" s="701" t="n"/>
      <c r="D1287" s="519" t="n"/>
      <c r="E1287" s="519" t="n"/>
      <c r="F1287" s="548" t="n"/>
      <c r="G1287" s="549" t="n"/>
      <c r="H1287" s="549" t="n"/>
      <c r="I1287" s="550" t="n"/>
      <c r="J1287" s="549" t="n"/>
      <c r="K1287" s="549" t="n"/>
      <c r="L1287" s="549" t="n"/>
      <c r="M1287" s="549" t="n"/>
      <c r="N1287" s="549" t="n"/>
      <c r="O1287" s="549" t="n"/>
      <c r="P1287" s="549" t="n"/>
      <c r="Q1287" s="549" t="n"/>
      <c r="R1287" s="549" t="n"/>
      <c r="S1287" s="549" t="n"/>
      <c r="T1287" s="551" t="n"/>
      <c r="U1287" s="1775" t="n"/>
      <c r="V1287" s="1776" t="n"/>
      <c r="W1287" s="1776" t="n"/>
      <c r="X1287" s="1776" t="n"/>
      <c r="Y1287" s="1776" t="n"/>
      <c r="Z1287" s="1776" t="n"/>
      <c r="AA1287" s="1776" t="n"/>
      <c r="AB1287" s="1776" t="n"/>
      <c r="AC1287" s="1776" t="n"/>
      <c r="AD1287" s="1776" t="n"/>
      <c r="AE1287" s="1776" t="n"/>
      <c r="AF1287" s="1776" t="n"/>
      <c r="AG1287" s="1776" t="n"/>
      <c r="AH1287" s="1776" t="n"/>
      <c r="AI1287" s="1776" t="n"/>
      <c r="AJ1287" s="1776" t="n"/>
      <c r="AK1287" s="1776" t="n"/>
      <c r="AL1287" s="1776" t="n"/>
      <c r="AM1287" s="1776" t="n"/>
      <c r="AN1287" s="1776" t="n"/>
      <c r="AO1287" s="1777" t="n"/>
      <c r="AP1287" s="1778" t="n"/>
      <c r="AQ1287" s="1776" t="n"/>
      <c r="AR1287" s="1776" t="n"/>
      <c r="AS1287" s="1779" t="n"/>
      <c r="AT1287" s="557" t="n"/>
    </row>
    <row r="1288" ht="12.75" customHeight="1" s="667">
      <c r="B1288" s="509" t="n"/>
      <c r="C1288" s="510" t="n"/>
      <c r="D1288" s="511" t="n"/>
      <c r="E1288" s="511" t="n"/>
      <c r="F1288" s="538" t="n"/>
      <c r="G1288" s="539" t="n"/>
      <c r="H1288" s="539" t="n"/>
      <c r="I1288" s="540" t="n"/>
      <c r="J1288" s="539" t="n"/>
      <c r="K1288" s="539" t="n"/>
      <c r="L1288" s="539" t="n"/>
      <c r="M1288" s="539" t="n"/>
      <c r="N1288" s="539" t="n"/>
      <c r="O1288" s="539" t="n"/>
      <c r="P1288" s="539" t="n"/>
      <c r="Q1288" s="539" t="n"/>
      <c r="R1288" s="539" t="n"/>
      <c r="S1288" s="539" t="n"/>
      <c r="T1288" s="541" t="n"/>
      <c r="U1288" s="1770" t="n"/>
      <c r="V1288" s="1771" t="n"/>
      <c r="W1288" s="1771" t="n"/>
      <c r="X1288" s="1771" t="n"/>
      <c r="Y1288" s="1771" t="n"/>
      <c r="Z1288" s="1771" t="n"/>
      <c r="AA1288" s="1771" t="n"/>
      <c r="AB1288" s="1771" t="n"/>
      <c r="AC1288" s="1771" t="n"/>
      <c r="AD1288" s="1771" t="n"/>
      <c r="AE1288" s="1771" t="n"/>
      <c r="AF1288" s="1771" t="n"/>
      <c r="AG1288" s="1771" t="n"/>
      <c r="AH1288" s="1771" t="n"/>
      <c r="AI1288" s="1771" t="n"/>
      <c r="AJ1288" s="1771" t="n"/>
      <c r="AK1288" s="1771" t="n"/>
      <c r="AL1288" s="1771" t="n"/>
      <c r="AM1288" s="1771" t="n"/>
      <c r="AN1288" s="1771" t="n"/>
      <c r="AO1288" s="1772" t="n"/>
      <c r="AP1288" s="1773" t="n"/>
      <c r="AQ1288" s="1771" t="n"/>
      <c r="AR1288" s="1771" t="n"/>
      <c r="AS1288" s="1774" t="n"/>
      <c r="AT1288" s="547" t="n"/>
    </row>
    <row r="1289" ht="12.75" customHeight="1" s="667">
      <c r="B1289" s="509" t="n"/>
      <c r="C1289" s="510" t="n"/>
      <c r="D1289" s="511" t="n"/>
      <c r="E1289" s="511" t="n"/>
      <c r="F1289" s="538" t="n"/>
      <c r="G1289" s="539" t="n"/>
      <c r="H1289" s="539" t="n"/>
      <c r="I1289" s="540" t="n"/>
      <c r="J1289" s="539" t="n"/>
      <c r="K1289" s="539" t="n"/>
      <c r="L1289" s="539" t="n"/>
      <c r="M1289" s="539" t="n"/>
      <c r="N1289" s="539" t="n"/>
      <c r="O1289" s="539" t="n"/>
      <c r="P1289" s="539" t="n"/>
      <c r="Q1289" s="539" t="n"/>
      <c r="R1289" s="539" t="n"/>
      <c r="S1289" s="539" t="n"/>
      <c r="T1289" s="541" t="n"/>
      <c r="U1289" s="1770" t="n"/>
      <c r="V1289" s="1771" t="n"/>
      <c r="W1289" s="1771" t="n"/>
      <c r="X1289" s="1771" t="n"/>
      <c r="Y1289" s="1771" t="n"/>
      <c r="Z1289" s="1771" t="n"/>
      <c r="AA1289" s="1771" t="n"/>
      <c r="AB1289" s="1771" t="n"/>
      <c r="AC1289" s="1771" t="n"/>
      <c r="AD1289" s="1771" t="n"/>
      <c r="AE1289" s="1771" t="n"/>
      <c r="AF1289" s="1771" t="n"/>
      <c r="AG1289" s="1771" t="n"/>
      <c r="AH1289" s="1771" t="n"/>
      <c r="AI1289" s="1771" t="n"/>
      <c r="AJ1289" s="1771" t="n"/>
      <c r="AK1289" s="1771" t="n"/>
      <c r="AL1289" s="1771" t="n"/>
      <c r="AM1289" s="1771" t="n"/>
      <c r="AN1289" s="1771" t="n"/>
      <c r="AO1289" s="1772" t="n"/>
      <c r="AP1289" s="1773" t="n"/>
      <c r="AQ1289" s="1771" t="n"/>
      <c r="AR1289" s="1771" t="n"/>
      <c r="AS1289" s="1774" t="n"/>
      <c r="AT1289" s="547" t="n"/>
    </row>
    <row r="1290" ht="12.75" customHeight="1" s="667">
      <c r="B1290" s="509" t="n"/>
      <c r="C1290" s="510" t="n"/>
      <c r="D1290" s="511" t="n"/>
      <c r="E1290" s="511" t="n"/>
      <c r="F1290" s="538" t="n"/>
      <c r="G1290" s="539" t="n"/>
      <c r="H1290" s="539" t="n"/>
      <c r="I1290" s="540" t="n"/>
      <c r="J1290" s="539" t="n"/>
      <c r="K1290" s="539" t="n"/>
      <c r="L1290" s="539" t="n"/>
      <c r="M1290" s="539" t="n"/>
      <c r="N1290" s="539" t="n"/>
      <c r="O1290" s="539" t="n"/>
      <c r="P1290" s="539" t="n"/>
      <c r="Q1290" s="539" t="n"/>
      <c r="R1290" s="539" t="n"/>
      <c r="S1290" s="539" t="n"/>
      <c r="T1290" s="541" t="n"/>
      <c r="U1290" s="1770" t="n"/>
      <c r="V1290" s="1771" t="n"/>
      <c r="W1290" s="1771" t="n"/>
      <c r="X1290" s="1771" t="n"/>
      <c r="Y1290" s="1771" t="n"/>
      <c r="Z1290" s="1771" t="n"/>
      <c r="AA1290" s="1771" t="n"/>
      <c r="AB1290" s="1771" t="n"/>
      <c r="AC1290" s="1771" t="n"/>
      <c r="AD1290" s="1771" t="n"/>
      <c r="AE1290" s="1771" t="n"/>
      <c r="AF1290" s="1771" t="n"/>
      <c r="AG1290" s="1771" t="n"/>
      <c r="AH1290" s="1771" t="n"/>
      <c r="AI1290" s="1771" t="n"/>
      <c r="AJ1290" s="1771" t="n"/>
      <c r="AK1290" s="1771" t="n"/>
      <c r="AL1290" s="1771" t="n"/>
      <c r="AM1290" s="1771" t="n"/>
      <c r="AN1290" s="1771" t="n"/>
      <c r="AO1290" s="1772" t="n"/>
      <c r="AP1290" s="1773" t="n"/>
      <c r="AQ1290" s="1771" t="n"/>
      <c r="AR1290" s="1771" t="n"/>
      <c r="AS1290" s="1774" t="n"/>
      <c r="AT1290" s="547" t="n"/>
    </row>
    <row r="1291" ht="12.75" customHeight="1" s="667">
      <c r="B1291" s="518" t="n"/>
      <c r="C1291" s="701" t="n"/>
      <c r="D1291" s="519" t="n"/>
      <c r="E1291" s="519" t="n"/>
      <c r="F1291" s="548" t="n"/>
      <c r="G1291" s="549" t="n"/>
      <c r="H1291" s="549" t="n"/>
      <c r="I1291" s="550" t="n"/>
      <c r="J1291" s="549" t="n"/>
      <c r="K1291" s="549" t="n"/>
      <c r="L1291" s="549" t="n"/>
      <c r="M1291" s="549" t="n"/>
      <c r="N1291" s="549" t="n"/>
      <c r="O1291" s="549" t="n"/>
      <c r="P1291" s="549" t="n"/>
      <c r="Q1291" s="549" t="n"/>
      <c r="R1291" s="549" t="n"/>
      <c r="S1291" s="549" t="n"/>
      <c r="T1291" s="551" t="n"/>
      <c r="U1291" s="1775" t="n"/>
      <c r="V1291" s="1776" t="n"/>
      <c r="W1291" s="1776" t="n"/>
      <c r="X1291" s="1776" t="n"/>
      <c r="Y1291" s="1776" t="n"/>
      <c r="Z1291" s="1776" t="n"/>
      <c r="AA1291" s="1776" t="n"/>
      <c r="AB1291" s="1776" t="n"/>
      <c r="AC1291" s="1776" t="n"/>
      <c r="AD1291" s="1776" t="n"/>
      <c r="AE1291" s="1776" t="n"/>
      <c r="AF1291" s="1776" t="n"/>
      <c r="AG1291" s="1776" t="n"/>
      <c r="AH1291" s="1776" t="n"/>
      <c r="AI1291" s="1776" t="n"/>
      <c r="AJ1291" s="1776" t="n"/>
      <c r="AK1291" s="1776" t="n"/>
      <c r="AL1291" s="1776" t="n"/>
      <c r="AM1291" s="1776" t="n"/>
      <c r="AN1291" s="1776" t="n"/>
      <c r="AO1291" s="1777" t="n"/>
      <c r="AP1291" s="1778" t="n"/>
      <c r="AQ1291" s="1776" t="n"/>
      <c r="AR1291" s="1776" t="n"/>
      <c r="AS1291" s="1779" t="n"/>
      <c r="AT1291" s="557" t="n"/>
    </row>
    <row r="1292" ht="12.75" customHeight="1" s="667">
      <c r="B1292" s="509" t="n"/>
      <c r="C1292" s="510" t="n"/>
      <c r="D1292" s="511" t="n"/>
      <c r="E1292" s="511" t="n"/>
      <c r="F1292" s="538" t="n"/>
      <c r="G1292" s="539" t="n"/>
      <c r="H1292" s="539" t="n"/>
      <c r="I1292" s="540" t="n"/>
      <c r="J1292" s="539" t="n"/>
      <c r="K1292" s="539" t="n"/>
      <c r="L1292" s="539" t="n"/>
      <c r="M1292" s="539" t="n"/>
      <c r="N1292" s="539" t="n"/>
      <c r="O1292" s="539" t="n"/>
      <c r="P1292" s="539" t="n"/>
      <c r="Q1292" s="539" t="n"/>
      <c r="R1292" s="539" t="n"/>
      <c r="S1292" s="539" t="n"/>
      <c r="T1292" s="541" t="n"/>
      <c r="U1292" s="1770" t="n"/>
      <c r="V1292" s="1771" t="n"/>
      <c r="W1292" s="1771" t="n"/>
      <c r="X1292" s="1771" t="n"/>
      <c r="Y1292" s="1771" t="n"/>
      <c r="Z1292" s="1771" t="n"/>
      <c r="AA1292" s="1771" t="n"/>
      <c r="AB1292" s="1771" t="n"/>
      <c r="AC1292" s="1771" t="n"/>
      <c r="AD1292" s="1771" t="n"/>
      <c r="AE1292" s="1771" t="n"/>
      <c r="AF1292" s="1771" t="n"/>
      <c r="AG1292" s="1771" t="n"/>
      <c r="AH1292" s="1771" t="n"/>
      <c r="AI1292" s="1771" t="n"/>
      <c r="AJ1292" s="1771" t="n"/>
      <c r="AK1292" s="1771" t="n"/>
      <c r="AL1292" s="1771" t="n"/>
      <c r="AM1292" s="1771" t="n"/>
      <c r="AN1292" s="1771" t="n"/>
      <c r="AO1292" s="1772" t="n"/>
      <c r="AP1292" s="1773" t="n"/>
      <c r="AQ1292" s="1771" t="n"/>
      <c r="AR1292" s="1771" t="n"/>
      <c r="AS1292" s="1774" t="n"/>
      <c r="AT1292" s="547" t="n"/>
    </row>
    <row r="1293" ht="12.75" customHeight="1" s="667">
      <c r="B1293" s="509" t="n"/>
      <c r="C1293" s="510" t="n"/>
      <c r="D1293" s="511" t="n"/>
      <c r="E1293" s="511" t="n"/>
      <c r="F1293" s="538" t="n"/>
      <c r="G1293" s="539" t="n"/>
      <c r="H1293" s="539" t="n"/>
      <c r="I1293" s="540" t="n"/>
      <c r="J1293" s="539" t="n"/>
      <c r="K1293" s="539" t="n"/>
      <c r="L1293" s="539" t="n"/>
      <c r="M1293" s="539" t="n"/>
      <c r="N1293" s="539" t="n"/>
      <c r="O1293" s="539" t="n"/>
      <c r="P1293" s="539" t="n"/>
      <c r="Q1293" s="539" t="n"/>
      <c r="R1293" s="539" t="n"/>
      <c r="S1293" s="539" t="n"/>
      <c r="T1293" s="541" t="n"/>
      <c r="U1293" s="1770" t="n"/>
      <c r="V1293" s="1771" t="n"/>
      <c r="W1293" s="1771" t="n"/>
      <c r="X1293" s="1771" t="n"/>
      <c r="Y1293" s="1771" t="n"/>
      <c r="Z1293" s="1771" t="n"/>
      <c r="AA1293" s="1771" t="n"/>
      <c r="AB1293" s="1771" t="n"/>
      <c r="AC1293" s="1771" t="n"/>
      <c r="AD1293" s="1771" t="n"/>
      <c r="AE1293" s="1771" t="n"/>
      <c r="AF1293" s="1771" t="n"/>
      <c r="AG1293" s="1771" t="n"/>
      <c r="AH1293" s="1771" t="n"/>
      <c r="AI1293" s="1771" t="n"/>
      <c r="AJ1293" s="1771" t="n"/>
      <c r="AK1293" s="1771" t="n"/>
      <c r="AL1293" s="1771" t="n"/>
      <c r="AM1293" s="1771" t="n"/>
      <c r="AN1293" s="1771" t="n"/>
      <c r="AO1293" s="1772" t="n"/>
      <c r="AP1293" s="1773" t="n"/>
      <c r="AQ1293" s="1771" t="n"/>
      <c r="AR1293" s="1771" t="n"/>
      <c r="AS1293" s="1774" t="n"/>
      <c r="AT1293" s="547" t="n"/>
    </row>
    <row r="1294" ht="12.75" customHeight="1" s="667">
      <c r="B1294" s="509" t="n"/>
      <c r="C1294" s="510" t="n"/>
      <c r="D1294" s="511" t="n"/>
      <c r="E1294" s="511" t="n"/>
      <c r="F1294" s="538" t="n"/>
      <c r="G1294" s="539" t="n"/>
      <c r="H1294" s="539" t="n"/>
      <c r="I1294" s="540" t="n"/>
      <c r="J1294" s="539" t="n"/>
      <c r="K1294" s="539" t="n"/>
      <c r="L1294" s="539" t="n"/>
      <c r="M1294" s="539" t="n"/>
      <c r="N1294" s="539" t="n"/>
      <c r="O1294" s="539" t="n"/>
      <c r="P1294" s="539" t="n"/>
      <c r="Q1294" s="539" t="n"/>
      <c r="R1294" s="539" t="n"/>
      <c r="S1294" s="539" t="n"/>
      <c r="T1294" s="541" t="n"/>
      <c r="U1294" s="1770" t="n"/>
      <c r="V1294" s="1771" t="n"/>
      <c r="W1294" s="1771" t="n"/>
      <c r="X1294" s="1771" t="n"/>
      <c r="Y1294" s="1771" t="n"/>
      <c r="Z1294" s="1771" t="n"/>
      <c r="AA1294" s="1771" t="n"/>
      <c r="AB1294" s="1771" t="n"/>
      <c r="AC1294" s="1771" t="n"/>
      <c r="AD1294" s="1771" t="n"/>
      <c r="AE1294" s="1771" t="n"/>
      <c r="AF1294" s="1771" t="n"/>
      <c r="AG1294" s="1771" t="n"/>
      <c r="AH1294" s="1771" t="n"/>
      <c r="AI1294" s="1771" t="n"/>
      <c r="AJ1294" s="1771" t="n"/>
      <c r="AK1294" s="1771" t="n"/>
      <c r="AL1294" s="1771" t="n"/>
      <c r="AM1294" s="1771" t="n"/>
      <c r="AN1294" s="1771" t="n"/>
      <c r="AO1294" s="1772" t="n"/>
      <c r="AP1294" s="1773" t="n"/>
      <c r="AQ1294" s="1771" t="n"/>
      <c r="AR1294" s="1771" t="n"/>
      <c r="AS1294" s="1774" t="n"/>
      <c r="AT1294" s="547" t="n"/>
    </row>
    <row r="1295" ht="12.75" customHeight="1" s="667">
      <c r="B1295" s="509" t="n"/>
      <c r="C1295" s="510" t="n"/>
      <c r="D1295" s="511" t="n"/>
      <c r="E1295" s="511" t="n"/>
      <c r="F1295" s="538" t="n"/>
      <c r="G1295" s="539" t="n"/>
      <c r="H1295" s="539" t="n"/>
      <c r="I1295" s="540" t="n"/>
      <c r="J1295" s="539" t="n"/>
      <c r="K1295" s="539" t="n"/>
      <c r="L1295" s="539" t="n"/>
      <c r="M1295" s="539" t="n"/>
      <c r="N1295" s="539" t="n"/>
      <c r="O1295" s="539" t="n"/>
      <c r="P1295" s="539" t="n"/>
      <c r="Q1295" s="539" t="n"/>
      <c r="R1295" s="539" t="n"/>
      <c r="S1295" s="539" t="n"/>
      <c r="T1295" s="541" t="n"/>
      <c r="U1295" s="1770" t="n"/>
      <c r="V1295" s="1771" t="n"/>
      <c r="W1295" s="1771" t="n"/>
      <c r="X1295" s="1771" t="n"/>
      <c r="Y1295" s="1771" t="n"/>
      <c r="Z1295" s="1771" t="n"/>
      <c r="AA1295" s="1771" t="n"/>
      <c r="AB1295" s="1771" t="n"/>
      <c r="AC1295" s="1771" t="n"/>
      <c r="AD1295" s="1771" t="n"/>
      <c r="AE1295" s="1771" t="n"/>
      <c r="AF1295" s="1771" t="n"/>
      <c r="AG1295" s="1771" t="n"/>
      <c r="AH1295" s="1771" t="n"/>
      <c r="AI1295" s="1771" t="n"/>
      <c r="AJ1295" s="1771" t="n"/>
      <c r="AK1295" s="1771" t="n"/>
      <c r="AL1295" s="1771" t="n"/>
      <c r="AM1295" s="1771" t="n"/>
      <c r="AN1295" s="1771" t="n"/>
      <c r="AO1295" s="1772" t="n"/>
      <c r="AP1295" s="1773" t="n"/>
      <c r="AQ1295" s="1771" t="n"/>
      <c r="AR1295" s="1771" t="n"/>
      <c r="AS1295" s="1774" t="n"/>
      <c r="AT1295" s="547" t="n"/>
    </row>
    <row r="1296" ht="12.75" customHeight="1" s="667">
      <c r="B1296" s="518" t="n"/>
      <c r="C1296" s="701" t="n"/>
      <c r="D1296" s="519" t="n"/>
      <c r="E1296" s="519" t="n"/>
      <c r="F1296" s="548" t="n"/>
      <c r="G1296" s="549" t="n"/>
      <c r="H1296" s="549" t="n"/>
      <c r="I1296" s="550" t="n"/>
      <c r="J1296" s="549" t="n"/>
      <c r="K1296" s="549" t="n"/>
      <c r="L1296" s="549" t="n"/>
      <c r="M1296" s="549" t="n"/>
      <c r="N1296" s="549" t="n"/>
      <c r="O1296" s="549" t="n"/>
      <c r="P1296" s="549" t="n"/>
      <c r="Q1296" s="549" t="n"/>
      <c r="R1296" s="549" t="n"/>
      <c r="S1296" s="549" t="n"/>
      <c r="T1296" s="551" t="n"/>
      <c r="U1296" s="1775" t="n"/>
      <c r="V1296" s="1776" t="n"/>
      <c r="W1296" s="1776" t="n"/>
      <c r="X1296" s="1776" t="n"/>
      <c r="Y1296" s="1776" t="n"/>
      <c r="Z1296" s="1776" t="n"/>
      <c r="AA1296" s="1776" t="n"/>
      <c r="AB1296" s="1776" t="n"/>
      <c r="AC1296" s="1776" t="n"/>
      <c r="AD1296" s="1776" t="n"/>
      <c r="AE1296" s="1776" t="n"/>
      <c r="AF1296" s="1776" t="n"/>
      <c r="AG1296" s="1776" t="n"/>
      <c r="AH1296" s="1776" t="n"/>
      <c r="AI1296" s="1776" t="n"/>
      <c r="AJ1296" s="1776" t="n"/>
      <c r="AK1296" s="1776" t="n"/>
      <c r="AL1296" s="1776" t="n"/>
      <c r="AM1296" s="1776" t="n"/>
      <c r="AN1296" s="1776" t="n"/>
      <c r="AO1296" s="1777" t="n"/>
      <c r="AP1296" s="1778" t="n"/>
      <c r="AQ1296" s="1776" t="n"/>
      <c r="AR1296" s="1776" t="n"/>
      <c r="AS1296" s="1779" t="n"/>
      <c r="AT1296" s="557" t="n"/>
    </row>
    <row r="1297" ht="12.75" customHeight="1" s="667">
      <c r="B1297" s="509" t="n"/>
      <c r="C1297" s="510" t="n"/>
      <c r="D1297" s="511" t="n"/>
      <c r="E1297" s="511" t="n"/>
      <c r="F1297" s="538" t="n"/>
      <c r="G1297" s="539" t="n"/>
      <c r="H1297" s="539" t="n"/>
      <c r="I1297" s="540" t="n"/>
      <c r="J1297" s="539" t="n"/>
      <c r="K1297" s="539" t="n"/>
      <c r="L1297" s="539" t="n"/>
      <c r="M1297" s="539" t="n"/>
      <c r="N1297" s="539" t="n"/>
      <c r="O1297" s="539" t="n"/>
      <c r="P1297" s="539" t="n"/>
      <c r="Q1297" s="539" t="n"/>
      <c r="R1297" s="539" t="n"/>
      <c r="S1297" s="539" t="n"/>
      <c r="T1297" s="541" t="n"/>
      <c r="U1297" s="1770" t="n"/>
      <c r="V1297" s="1771" t="n"/>
      <c r="W1297" s="1771" t="n"/>
      <c r="X1297" s="1771" t="n"/>
      <c r="Y1297" s="1771" t="n"/>
      <c r="Z1297" s="1771" t="n"/>
      <c r="AA1297" s="1771" t="n"/>
      <c r="AB1297" s="1771" t="n"/>
      <c r="AC1297" s="1771" t="n"/>
      <c r="AD1297" s="1771" t="n"/>
      <c r="AE1297" s="1771" t="n"/>
      <c r="AF1297" s="1771" t="n"/>
      <c r="AG1297" s="1771" t="n"/>
      <c r="AH1297" s="1771" t="n"/>
      <c r="AI1297" s="1771" t="n"/>
      <c r="AJ1297" s="1771" t="n"/>
      <c r="AK1297" s="1771" t="n"/>
      <c r="AL1297" s="1771" t="n"/>
      <c r="AM1297" s="1771" t="n"/>
      <c r="AN1297" s="1771" t="n"/>
      <c r="AO1297" s="1772" t="n"/>
      <c r="AP1297" s="1773" t="n"/>
      <c r="AQ1297" s="1771" t="n"/>
      <c r="AR1297" s="1771" t="n"/>
      <c r="AS1297" s="1774" t="n"/>
      <c r="AT1297" s="547" t="n"/>
    </row>
    <row r="1298" ht="12.75" customHeight="1" s="667">
      <c r="B1298" s="509" t="n"/>
      <c r="C1298" s="510" t="n"/>
      <c r="D1298" s="511" t="n"/>
      <c r="E1298" s="511" t="n"/>
      <c r="F1298" s="538" t="n"/>
      <c r="G1298" s="539" t="n"/>
      <c r="H1298" s="539" t="n"/>
      <c r="I1298" s="540" t="n"/>
      <c r="J1298" s="539" t="n"/>
      <c r="K1298" s="539" t="n"/>
      <c r="L1298" s="539" t="n"/>
      <c r="M1298" s="539" t="n"/>
      <c r="N1298" s="539" t="n"/>
      <c r="O1298" s="539" t="n"/>
      <c r="P1298" s="539" t="n"/>
      <c r="Q1298" s="539" t="n"/>
      <c r="R1298" s="539" t="n"/>
      <c r="S1298" s="539" t="n"/>
      <c r="T1298" s="541" t="n"/>
      <c r="U1298" s="1770" t="n"/>
      <c r="V1298" s="1771" t="n"/>
      <c r="W1298" s="1771" t="n"/>
      <c r="X1298" s="1771" t="n"/>
      <c r="Y1298" s="1771" t="n"/>
      <c r="Z1298" s="1771" t="n"/>
      <c r="AA1298" s="1771" t="n"/>
      <c r="AB1298" s="1771" t="n"/>
      <c r="AC1298" s="1771" t="n"/>
      <c r="AD1298" s="1771" t="n"/>
      <c r="AE1298" s="1771" t="n"/>
      <c r="AF1298" s="1771" t="n"/>
      <c r="AG1298" s="1771" t="n"/>
      <c r="AH1298" s="1771" t="n"/>
      <c r="AI1298" s="1771" t="n"/>
      <c r="AJ1298" s="1771" t="n"/>
      <c r="AK1298" s="1771" t="n"/>
      <c r="AL1298" s="1771" t="n"/>
      <c r="AM1298" s="1771" t="n"/>
      <c r="AN1298" s="1771" t="n"/>
      <c r="AO1298" s="1772" t="n"/>
      <c r="AP1298" s="1773" t="n"/>
      <c r="AQ1298" s="1771" t="n"/>
      <c r="AR1298" s="1771" t="n"/>
      <c r="AS1298" s="1774" t="n"/>
      <c r="AT1298" s="547" t="n"/>
    </row>
    <row r="1299" ht="12.75" customHeight="1" s="667">
      <c r="B1299" s="509" t="n"/>
      <c r="C1299" s="510" t="n"/>
      <c r="D1299" s="511" t="n"/>
      <c r="E1299" s="511" t="n"/>
      <c r="F1299" s="538" t="n"/>
      <c r="G1299" s="539" t="n"/>
      <c r="H1299" s="539" t="n"/>
      <c r="I1299" s="540" t="n"/>
      <c r="J1299" s="539" t="n"/>
      <c r="K1299" s="539" t="n"/>
      <c r="L1299" s="539" t="n"/>
      <c r="M1299" s="539" t="n"/>
      <c r="N1299" s="539" t="n"/>
      <c r="O1299" s="539" t="n"/>
      <c r="P1299" s="539" t="n"/>
      <c r="Q1299" s="539" t="n"/>
      <c r="R1299" s="539" t="n"/>
      <c r="S1299" s="539" t="n"/>
      <c r="T1299" s="541" t="n"/>
      <c r="U1299" s="1770" t="n"/>
      <c r="V1299" s="1771" t="n"/>
      <c r="W1299" s="1771" t="n"/>
      <c r="X1299" s="1771" t="n"/>
      <c r="Y1299" s="1771" t="n"/>
      <c r="Z1299" s="1771" t="n"/>
      <c r="AA1299" s="1771" t="n"/>
      <c r="AB1299" s="1771" t="n"/>
      <c r="AC1299" s="1771" t="n"/>
      <c r="AD1299" s="1771" t="n"/>
      <c r="AE1299" s="1771" t="n"/>
      <c r="AF1299" s="1771" t="n"/>
      <c r="AG1299" s="1771" t="n"/>
      <c r="AH1299" s="1771" t="n"/>
      <c r="AI1299" s="1771" t="n"/>
      <c r="AJ1299" s="1771" t="n"/>
      <c r="AK1299" s="1771" t="n"/>
      <c r="AL1299" s="1771" t="n"/>
      <c r="AM1299" s="1771" t="n"/>
      <c r="AN1299" s="1771" t="n"/>
      <c r="AO1299" s="1772" t="n"/>
      <c r="AP1299" s="1773" t="n"/>
      <c r="AQ1299" s="1771" t="n"/>
      <c r="AR1299" s="1771" t="n"/>
      <c r="AS1299" s="1774" t="n"/>
      <c r="AT1299" s="547" t="n"/>
    </row>
    <row r="1300" ht="12.75" customHeight="1" s="667">
      <c r="B1300" s="509" t="n"/>
      <c r="C1300" s="510" t="n"/>
      <c r="D1300" s="511" t="n"/>
      <c r="E1300" s="511" t="n"/>
      <c r="F1300" s="538" t="n"/>
      <c r="G1300" s="539" t="n"/>
      <c r="H1300" s="539" t="n"/>
      <c r="I1300" s="540" t="n"/>
      <c r="J1300" s="539" t="n"/>
      <c r="K1300" s="539" t="n"/>
      <c r="L1300" s="539" t="n"/>
      <c r="M1300" s="539" t="n"/>
      <c r="N1300" s="539" t="n"/>
      <c r="O1300" s="539" t="n"/>
      <c r="P1300" s="539" t="n"/>
      <c r="Q1300" s="539" t="n"/>
      <c r="R1300" s="539" t="n"/>
      <c r="S1300" s="539" t="n"/>
      <c r="T1300" s="541" t="n"/>
      <c r="U1300" s="1770" t="n"/>
      <c r="V1300" s="1771" t="n"/>
      <c r="W1300" s="1771" t="n"/>
      <c r="X1300" s="1771" t="n"/>
      <c r="Y1300" s="1771" t="n"/>
      <c r="Z1300" s="1771" t="n"/>
      <c r="AA1300" s="1771" t="n"/>
      <c r="AB1300" s="1771" t="n"/>
      <c r="AC1300" s="1771" t="n"/>
      <c r="AD1300" s="1771" t="n"/>
      <c r="AE1300" s="1771" t="n"/>
      <c r="AF1300" s="1771" t="n"/>
      <c r="AG1300" s="1771" t="n"/>
      <c r="AH1300" s="1771" t="n"/>
      <c r="AI1300" s="1771" t="n"/>
      <c r="AJ1300" s="1771" t="n"/>
      <c r="AK1300" s="1771" t="n"/>
      <c r="AL1300" s="1771" t="n"/>
      <c r="AM1300" s="1771" t="n"/>
      <c r="AN1300" s="1771" t="n"/>
      <c r="AO1300" s="1772" t="n"/>
      <c r="AP1300" s="1773" t="n"/>
      <c r="AQ1300" s="1771" t="n"/>
      <c r="AR1300" s="1771" t="n"/>
      <c r="AS1300" s="1774" t="n"/>
      <c r="AT1300" s="547" t="n"/>
    </row>
    <row r="1301" ht="12.75" customHeight="1" s="667">
      <c r="B1301" s="518" t="n"/>
      <c r="C1301" s="701" t="n"/>
      <c r="D1301" s="519" t="n"/>
      <c r="E1301" s="519" t="n"/>
      <c r="F1301" s="548" t="n"/>
      <c r="G1301" s="549" t="n"/>
      <c r="H1301" s="549" t="n"/>
      <c r="I1301" s="550" t="n"/>
      <c r="J1301" s="549" t="n"/>
      <c r="K1301" s="549" t="n"/>
      <c r="L1301" s="549" t="n"/>
      <c r="M1301" s="549" t="n"/>
      <c r="N1301" s="549" t="n"/>
      <c r="O1301" s="549" t="n"/>
      <c r="P1301" s="549" t="n"/>
      <c r="Q1301" s="549" t="n"/>
      <c r="R1301" s="549" t="n"/>
      <c r="S1301" s="549" t="n"/>
      <c r="T1301" s="551" t="n"/>
      <c r="U1301" s="1775" t="n"/>
      <c r="V1301" s="1776" t="n"/>
      <c r="W1301" s="1776" t="n"/>
      <c r="X1301" s="1776" t="n"/>
      <c r="Y1301" s="1776" t="n"/>
      <c r="Z1301" s="1776" t="n"/>
      <c r="AA1301" s="1776" t="n"/>
      <c r="AB1301" s="1776" t="n"/>
      <c r="AC1301" s="1776" t="n"/>
      <c r="AD1301" s="1776" t="n"/>
      <c r="AE1301" s="1776" t="n"/>
      <c r="AF1301" s="1776" t="n"/>
      <c r="AG1301" s="1776" t="n"/>
      <c r="AH1301" s="1776" t="n"/>
      <c r="AI1301" s="1776" t="n"/>
      <c r="AJ1301" s="1776" t="n"/>
      <c r="AK1301" s="1776" t="n"/>
      <c r="AL1301" s="1776" t="n"/>
      <c r="AM1301" s="1776" t="n"/>
      <c r="AN1301" s="1776" t="n"/>
      <c r="AO1301" s="1777" t="n"/>
      <c r="AP1301" s="1778" t="n"/>
      <c r="AQ1301" s="1776" t="n"/>
      <c r="AR1301" s="1776" t="n"/>
      <c r="AS1301" s="1779" t="n"/>
      <c r="AT1301" s="557" t="n"/>
    </row>
    <row r="1302" ht="12.75" customHeight="1" s="667">
      <c r="B1302" s="509" t="n"/>
      <c r="C1302" s="510" t="n"/>
      <c r="D1302" s="511" t="n"/>
      <c r="E1302" s="511" t="n"/>
      <c r="F1302" s="538" t="n"/>
      <c r="G1302" s="539" t="n"/>
      <c r="H1302" s="539" t="n"/>
      <c r="I1302" s="540" t="n"/>
      <c r="J1302" s="539" t="n"/>
      <c r="K1302" s="539" t="n"/>
      <c r="L1302" s="539" t="n"/>
      <c r="M1302" s="539" t="n"/>
      <c r="N1302" s="539" t="n"/>
      <c r="O1302" s="539" t="n"/>
      <c r="P1302" s="539" t="n"/>
      <c r="Q1302" s="539" t="n"/>
      <c r="R1302" s="539" t="n"/>
      <c r="S1302" s="539" t="n"/>
      <c r="T1302" s="541" t="n"/>
      <c r="U1302" s="1770" t="n"/>
      <c r="V1302" s="1771" t="n"/>
      <c r="W1302" s="1771" t="n"/>
      <c r="X1302" s="1771" t="n"/>
      <c r="Y1302" s="1771" t="n"/>
      <c r="Z1302" s="1771" t="n"/>
      <c r="AA1302" s="1771" t="n"/>
      <c r="AB1302" s="1771" t="n"/>
      <c r="AC1302" s="1771" t="n"/>
      <c r="AD1302" s="1771" t="n"/>
      <c r="AE1302" s="1771" t="n"/>
      <c r="AF1302" s="1771" t="n"/>
      <c r="AG1302" s="1771" t="n"/>
      <c r="AH1302" s="1771" t="n"/>
      <c r="AI1302" s="1771" t="n"/>
      <c r="AJ1302" s="1771" t="n"/>
      <c r="AK1302" s="1771" t="n"/>
      <c r="AL1302" s="1771" t="n"/>
      <c r="AM1302" s="1771" t="n"/>
      <c r="AN1302" s="1771" t="n"/>
      <c r="AO1302" s="1772" t="n"/>
      <c r="AP1302" s="1773" t="n"/>
      <c r="AQ1302" s="1771" t="n"/>
      <c r="AR1302" s="1771" t="n"/>
      <c r="AS1302" s="1774" t="n"/>
      <c r="AT1302" s="547" t="n"/>
    </row>
    <row r="1303" ht="12.75" customHeight="1" s="667">
      <c r="B1303" s="509" t="n"/>
      <c r="C1303" s="510" t="n"/>
      <c r="D1303" s="511" t="n"/>
      <c r="E1303" s="511" t="n"/>
      <c r="F1303" s="538" t="n"/>
      <c r="G1303" s="539" t="n"/>
      <c r="H1303" s="539" t="n"/>
      <c r="I1303" s="540" t="n"/>
      <c r="J1303" s="539" t="n"/>
      <c r="K1303" s="539" t="n"/>
      <c r="L1303" s="539" t="n"/>
      <c r="M1303" s="539" t="n"/>
      <c r="N1303" s="539" t="n"/>
      <c r="O1303" s="539" t="n"/>
      <c r="P1303" s="539" t="n"/>
      <c r="Q1303" s="539" t="n"/>
      <c r="R1303" s="539" t="n"/>
      <c r="S1303" s="539" t="n"/>
      <c r="T1303" s="541" t="n"/>
      <c r="U1303" s="1770" t="n"/>
      <c r="V1303" s="1771" t="n"/>
      <c r="W1303" s="1771" t="n"/>
      <c r="X1303" s="1771" t="n"/>
      <c r="Y1303" s="1771" t="n"/>
      <c r="Z1303" s="1771" t="n"/>
      <c r="AA1303" s="1771" t="n"/>
      <c r="AB1303" s="1771" t="n"/>
      <c r="AC1303" s="1771" t="n"/>
      <c r="AD1303" s="1771" t="n"/>
      <c r="AE1303" s="1771" t="n"/>
      <c r="AF1303" s="1771" t="n"/>
      <c r="AG1303" s="1771" t="n"/>
      <c r="AH1303" s="1771" t="n"/>
      <c r="AI1303" s="1771" t="n"/>
      <c r="AJ1303" s="1771" t="n"/>
      <c r="AK1303" s="1771" t="n"/>
      <c r="AL1303" s="1771" t="n"/>
      <c r="AM1303" s="1771" t="n"/>
      <c r="AN1303" s="1771" t="n"/>
      <c r="AO1303" s="1772" t="n"/>
      <c r="AP1303" s="1773" t="n"/>
      <c r="AQ1303" s="1771" t="n"/>
      <c r="AR1303" s="1771" t="n"/>
      <c r="AS1303" s="1774" t="n"/>
      <c r="AT1303" s="547" t="n"/>
    </row>
    <row r="1304" ht="12.75" customHeight="1" s="667">
      <c r="B1304" s="509" t="n"/>
      <c r="C1304" s="510" t="n"/>
      <c r="D1304" s="511" t="n"/>
      <c r="E1304" s="511" t="n"/>
      <c r="F1304" s="538" t="n"/>
      <c r="G1304" s="539" t="n"/>
      <c r="H1304" s="539" t="n"/>
      <c r="I1304" s="540" t="n"/>
      <c r="J1304" s="539" t="n"/>
      <c r="K1304" s="539" t="n"/>
      <c r="L1304" s="539" t="n"/>
      <c r="M1304" s="539" t="n"/>
      <c r="N1304" s="539" t="n"/>
      <c r="O1304" s="539" t="n"/>
      <c r="P1304" s="539" t="n"/>
      <c r="Q1304" s="539" t="n"/>
      <c r="R1304" s="539" t="n"/>
      <c r="S1304" s="539" t="n"/>
      <c r="T1304" s="541" t="n"/>
      <c r="U1304" s="1770" t="n"/>
      <c r="V1304" s="1771" t="n"/>
      <c r="W1304" s="1771" t="n"/>
      <c r="X1304" s="1771" t="n"/>
      <c r="Y1304" s="1771" t="n"/>
      <c r="Z1304" s="1771" t="n"/>
      <c r="AA1304" s="1771" t="n"/>
      <c r="AB1304" s="1771" t="n"/>
      <c r="AC1304" s="1771" t="n"/>
      <c r="AD1304" s="1771" t="n"/>
      <c r="AE1304" s="1771" t="n"/>
      <c r="AF1304" s="1771" t="n"/>
      <c r="AG1304" s="1771" t="n"/>
      <c r="AH1304" s="1771" t="n"/>
      <c r="AI1304" s="1771" t="n"/>
      <c r="AJ1304" s="1771" t="n"/>
      <c r="AK1304" s="1771" t="n"/>
      <c r="AL1304" s="1771" t="n"/>
      <c r="AM1304" s="1771" t="n"/>
      <c r="AN1304" s="1771" t="n"/>
      <c r="AO1304" s="1772" t="n"/>
      <c r="AP1304" s="1773" t="n"/>
      <c r="AQ1304" s="1771" t="n"/>
      <c r="AR1304" s="1771" t="n"/>
      <c r="AS1304" s="1774" t="n"/>
      <c r="AT1304" s="547" t="n"/>
    </row>
    <row r="1305" ht="12.75" customHeight="1" s="667">
      <c r="B1305" s="509" t="n"/>
      <c r="C1305" s="510" t="n"/>
      <c r="D1305" s="511" t="n"/>
      <c r="E1305" s="511" t="n"/>
      <c r="F1305" s="538" t="n"/>
      <c r="G1305" s="539" t="n"/>
      <c r="H1305" s="539" t="n"/>
      <c r="I1305" s="540" t="n"/>
      <c r="J1305" s="539" t="n"/>
      <c r="K1305" s="539" t="n"/>
      <c r="L1305" s="539" t="n"/>
      <c r="M1305" s="539" t="n"/>
      <c r="N1305" s="539" t="n"/>
      <c r="O1305" s="539" t="n"/>
      <c r="P1305" s="539" t="n"/>
      <c r="Q1305" s="539" t="n"/>
      <c r="R1305" s="539" t="n"/>
      <c r="S1305" s="539" t="n"/>
      <c r="T1305" s="541" t="n"/>
      <c r="U1305" s="1770" t="n"/>
      <c r="V1305" s="1771" t="n"/>
      <c r="W1305" s="1771" t="n"/>
      <c r="X1305" s="1771" t="n"/>
      <c r="Y1305" s="1771" t="n"/>
      <c r="Z1305" s="1771" t="n"/>
      <c r="AA1305" s="1771" t="n"/>
      <c r="AB1305" s="1771" t="n"/>
      <c r="AC1305" s="1771" t="n"/>
      <c r="AD1305" s="1771" t="n"/>
      <c r="AE1305" s="1771" t="n"/>
      <c r="AF1305" s="1771" t="n"/>
      <c r="AG1305" s="1771" t="n"/>
      <c r="AH1305" s="1771" t="n"/>
      <c r="AI1305" s="1771" t="n"/>
      <c r="AJ1305" s="1771" t="n"/>
      <c r="AK1305" s="1771" t="n"/>
      <c r="AL1305" s="1771" t="n"/>
      <c r="AM1305" s="1771" t="n"/>
      <c r="AN1305" s="1771" t="n"/>
      <c r="AO1305" s="1772" t="n"/>
      <c r="AP1305" s="1773" t="n"/>
      <c r="AQ1305" s="1771" t="n"/>
      <c r="AR1305" s="1771" t="n"/>
      <c r="AS1305" s="1774" t="n"/>
      <c r="AT1305" s="547" t="n"/>
    </row>
    <row r="1306" ht="12.75" customHeight="1" s="667">
      <c r="B1306" s="518" t="n"/>
      <c r="C1306" s="701" t="n"/>
      <c r="D1306" s="519" t="n"/>
      <c r="E1306" s="519" t="n"/>
      <c r="F1306" s="548" t="n"/>
      <c r="G1306" s="549" t="n"/>
      <c r="H1306" s="549" t="n"/>
      <c r="I1306" s="550" t="n"/>
      <c r="J1306" s="549" t="n"/>
      <c r="K1306" s="549" t="n"/>
      <c r="L1306" s="549" t="n"/>
      <c r="M1306" s="549" t="n"/>
      <c r="N1306" s="549" t="n"/>
      <c r="O1306" s="549" t="n"/>
      <c r="P1306" s="549" t="n"/>
      <c r="Q1306" s="549" t="n"/>
      <c r="R1306" s="549" t="n"/>
      <c r="S1306" s="549" t="n"/>
      <c r="T1306" s="551" t="n"/>
      <c r="U1306" s="1775" t="n"/>
      <c r="V1306" s="1776" t="n"/>
      <c r="W1306" s="1776" t="n"/>
      <c r="X1306" s="1776" t="n"/>
      <c r="Y1306" s="1776" t="n"/>
      <c r="Z1306" s="1776" t="n"/>
      <c r="AA1306" s="1776" t="n"/>
      <c r="AB1306" s="1776" t="n"/>
      <c r="AC1306" s="1776" t="n"/>
      <c r="AD1306" s="1776" t="n"/>
      <c r="AE1306" s="1776" t="n"/>
      <c r="AF1306" s="1776" t="n"/>
      <c r="AG1306" s="1776" t="n"/>
      <c r="AH1306" s="1776" t="n"/>
      <c r="AI1306" s="1776" t="n"/>
      <c r="AJ1306" s="1776" t="n"/>
      <c r="AK1306" s="1776" t="n"/>
      <c r="AL1306" s="1776" t="n"/>
      <c r="AM1306" s="1776" t="n"/>
      <c r="AN1306" s="1776" t="n"/>
      <c r="AO1306" s="1777" t="n"/>
      <c r="AP1306" s="1778" t="n"/>
      <c r="AQ1306" s="1776" t="n"/>
      <c r="AR1306" s="1776" t="n"/>
      <c r="AS1306" s="1779" t="n"/>
      <c r="AT1306" s="557" t="n"/>
    </row>
    <row r="1307" ht="12.75" customHeight="1" s="667">
      <c r="B1307" s="509" t="n"/>
      <c r="C1307" s="510" t="n"/>
      <c r="D1307" s="511" t="n"/>
      <c r="E1307" s="511" t="n"/>
      <c r="F1307" s="538" t="n"/>
      <c r="G1307" s="539" t="n"/>
      <c r="H1307" s="539" t="n"/>
      <c r="I1307" s="540" t="n"/>
      <c r="J1307" s="539" t="n"/>
      <c r="K1307" s="539" t="n"/>
      <c r="L1307" s="539" t="n"/>
      <c r="M1307" s="539" t="n"/>
      <c r="N1307" s="539" t="n"/>
      <c r="O1307" s="539" t="n"/>
      <c r="P1307" s="539" t="n"/>
      <c r="Q1307" s="539" t="n"/>
      <c r="R1307" s="539" t="n"/>
      <c r="S1307" s="539" t="n"/>
      <c r="T1307" s="541" t="n"/>
      <c r="U1307" s="1770" t="n"/>
      <c r="V1307" s="1771" t="n"/>
      <c r="W1307" s="1771" t="n"/>
      <c r="X1307" s="1771" t="n"/>
      <c r="Y1307" s="1771" t="n"/>
      <c r="Z1307" s="1771" t="n"/>
      <c r="AA1307" s="1771" t="n"/>
      <c r="AB1307" s="1771" t="n"/>
      <c r="AC1307" s="1771" t="n"/>
      <c r="AD1307" s="1771" t="n"/>
      <c r="AE1307" s="1771" t="n"/>
      <c r="AF1307" s="1771" t="n"/>
      <c r="AG1307" s="1771" t="n"/>
      <c r="AH1307" s="1771" t="n"/>
      <c r="AI1307" s="1771" t="n"/>
      <c r="AJ1307" s="1771" t="n"/>
      <c r="AK1307" s="1771" t="n"/>
      <c r="AL1307" s="1771" t="n"/>
      <c r="AM1307" s="1771" t="n"/>
      <c r="AN1307" s="1771" t="n"/>
      <c r="AO1307" s="1772" t="n"/>
      <c r="AP1307" s="1773" t="n"/>
      <c r="AQ1307" s="1771" t="n"/>
      <c r="AR1307" s="1771" t="n"/>
      <c r="AS1307" s="1774" t="n"/>
      <c r="AT1307" s="547" t="n"/>
    </row>
    <row r="1308" ht="12.75" customHeight="1" s="667">
      <c r="B1308" s="509" t="n"/>
      <c r="C1308" s="510" t="n"/>
      <c r="D1308" s="511" t="n"/>
      <c r="E1308" s="511" t="n"/>
      <c r="F1308" s="538" t="n"/>
      <c r="G1308" s="539" t="n"/>
      <c r="H1308" s="539" t="n"/>
      <c r="I1308" s="540" t="n"/>
      <c r="J1308" s="539" t="n"/>
      <c r="K1308" s="539" t="n"/>
      <c r="L1308" s="539" t="n"/>
      <c r="M1308" s="539" t="n"/>
      <c r="N1308" s="539" t="n"/>
      <c r="O1308" s="539" t="n"/>
      <c r="P1308" s="539" t="n"/>
      <c r="Q1308" s="539" t="n"/>
      <c r="R1308" s="539" t="n"/>
      <c r="S1308" s="539" t="n"/>
      <c r="T1308" s="541" t="n"/>
      <c r="U1308" s="1770" t="n"/>
      <c r="V1308" s="1771" t="n"/>
      <c r="W1308" s="1771" t="n"/>
      <c r="X1308" s="1771" t="n"/>
      <c r="Y1308" s="1771" t="n"/>
      <c r="Z1308" s="1771" t="n"/>
      <c r="AA1308" s="1771" t="n"/>
      <c r="AB1308" s="1771" t="n"/>
      <c r="AC1308" s="1771" t="n"/>
      <c r="AD1308" s="1771" t="n"/>
      <c r="AE1308" s="1771" t="n"/>
      <c r="AF1308" s="1771" t="n"/>
      <c r="AG1308" s="1771" t="n"/>
      <c r="AH1308" s="1771" t="n"/>
      <c r="AI1308" s="1771" t="n"/>
      <c r="AJ1308" s="1771" t="n"/>
      <c r="AK1308" s="1771" t="n"/>
      <c r="AL1308" s="1771" t="n"/>
      <c r="AM1308" s="1771" t="n"/>
      <c r="AN1308" s="1771" t="n"/>
      <c r="AO1308" s="1772" t="n"/>
      <c r="AP1308" s="1773" t="n"/>
      <c r="AQ1308" s="1771" t="n"/>
      <c r="AR1308" s="1771" t="n"/>
      <c r="AS1308" s="1774" t="n"/>
      <c r="AT1308" s="547" t="n"/>
    </row>
    <row r="1309" ht="12.75" customHeight="1" s="667">
      <c r="B1309" s="509" t="n"/>
      <c r="C1309" s="510" t="n"/>
      <c r="D1309" s="511" t="n"/>
      <c r="E1309" s="511" t="n"/>
      <c r="F1309" s="538" t="n"/>
      <c r="G1309" s="539" t="n"/>
      <c r="H1309" s="539" t="n"/>
      <c r="I1309" s="540" t="n"/>
      <c r="J1309" s="539" t="n"/>
      <c r="K1309" s="539" t="n"/>
      <c r="L1309" s="539" t="n"/>
      <c r="M1309" s="539" t="n"/>
      <c r="N1309" s="539" t="n"/>
      <c r="O1309" s="539" t="n"/>
      <c r="P1309" s="539" t="n"/>
      <c r="Q1309" s="539" t="n"/>
      <c r="R1309" s="539" t="n"/>
      <c r="S1309" s="539" t="n"/>
      <c r="T1309" s="541" t="n"/>
      <c r="U1309" s="1770" t="n"/>
      <c r="V1309" s="1771" t="n"/>
      <c r="W1309" s="1771" t="n"/>
      <c r="X1309" s="1771" t="n"/>
      <c r="Y1309" s="1771" t="n"/>
      <c r="Z1309" s="1771" t="n"/>
      <c r="AA1309" s="1771" t="n"/>
      <c r="AB1309" s="1771" t="n"/>
      <c r="AC1309" s="1771" t="n"/>
      <c r="AD1309" s="1771" t="n"/>
      <c r="AE1309" s="1771" t="n"/>
      <c r="AF1309" s="1771" t="n"/>
      <c r="AG1309" s="1771" t="n"/>
      <c r="AH1309" s="1771" t="n"/>
      <c r="AI1309" s="1771" t="n"/>
      <c r="AJ1309" s="1771" t="n"/>
      <c r="AK1309" s="1771" t="n"/>
      <c r="AL1309" s="1771" t="n"/>
      <c r="AM1309" s="1771" t="n"/>
      <c r="AN1309" s="1771" t="n"/>
      <c r="AO1309" s="1772" t="n"/>
      <c r="AP1309" s="1773" t="n"/>
      <c r="AQ1309" s="1771" t="n"/>
      <c r="AR1309" s="1771" t="n"/>
      <c r="AS1309" s="1774" t="n"/>
      <c r="AT1309" s="547" t="n"/>
    </row>
    <row r="1310" ht="12.75" customHeight="1" s="667">
      <c r="B1310" s="518" t="n"/>
      <c r="C1310" s="701" t="n"/>
      <c r="D1310" s="519" t="n"/>
      <c r="E1310" s="519" t="n"/>
      <c r="F1310" s="548" t="n"/>
      <c r="G1310" s="549" t="n"/>
      <c r="H1310" s="549" t="n"/>
      <c r="I1310" s="550" t="n"/>
      <c r="J1310" s="549" t="n"/>
      <c r="K1310" s="549" t="n"/>
      <c r="L1310" s="549" t="n"/>
      <c r="M1310" s="549" t="n"/>
      <c r="N1310" s="549" t="n"/>
      <c r="O1310" s="549" t="n"/>
      <c r="P1310" s="549" t="n"/>
      <c r="Q1310" s="549" t="n"/>
      <c r="R1310" s="549" t="n"/>
      <c r="S1310" s="549" t="n"/>
      <c r="T1310" s="551" t="n"/>
      <c r="U1310" s="1775" t="n"/>
      <c r="V1310" s="1776" t="n"/>
      <c r="W1310" s="1776" t="n"/>
      <c r="X1310" s="1776" t="n"/>
      <c r="Y1310" s="1776" t="n"/>
      <c r="Z1310" s="1776" t="n"/>
      <c r="AA1310" s="1776" t="n"/>
      <c r="AB1310" s="1776" t="n"/>
      <c r="AC1310" s="1776" t="n"/>
      <c r="AD1310" s="1776" t="n"/>
      <c r="AE1310" s="1776" t="n"/>
      <c r="AF1310" s="1776" t="n"/>
      <c r="AG1310" s="1776" t="n"/>
      <c r="AH1310" s="1776" t="n"/>
      <c r="AI1310" s="1776" t="n"/>
      <c r="AJ1310" s="1776" t="n"/>
      <c r="AK1310" s="1776" t="n"/>
      <c r="AL1310" s="1776" t="n"/>
      <c r="AM1310" s="1776" t="n"/>
      <c r="AN1310" s="1776" t="n"/>
      <c r="AO1310" s="1777" t="n"/>
      <c r="AP1310" s="1778" t="n"/>
      <c r="AQ1310" s="1776" t="n"/>
      <c r="AR1310" s="1776" t="n"/>
      <c r="AS1310" s="1779" t="n"/>
      <c r="AT1310" s="557" t="n"/>
    </row>
    <row r="1311" ht="12.75" customHeight="1" s="667">
      <c r="B1311" s="509" t="n"/>
      <c r="C1311" s="510" t="n"/>
      <c r="D1311" s="511" t="n"/>
      <c r="E1311" s="511" t="n"/>
      <c r="F1311" s="538" t="n"/>
      <c r="G1311" s="539" t="n"/>
      <c r="H1311" s="539" t="n"/>
      <c r="I1311" s="540" t="n"/>
      <c r="J1311" s="539" t="n"/>
      <c r="K1311" s="539" t="n"/>
      <c r="L1311" s="539" t="n"/>
      <c r="M1311" s="539" t="n"/>
      <c r="N1311" s="539" t="n"/>
      <c r="O1311" s="539" t="n"/>
      <c r="P1311" s="539" t="n"/>
      <c r="Q1311" s="539" t="n"/>
      <c r="R1311" s="539" t="n"/>
      <c r="S1311" s="539" t="n"/>
      <c r="T1311" s="541" t="n"/>
      <c r="U1311" s="1770" t="n"/>
      <c r="V1311" s="1771" t="n"/>
      <c r="W1311" s="1771" t="n"/>
      <c r="X1311" s="1771" t="n"/>
      <c r="Y1311" s="1771" t="n"/>
      <c r="Z1311" s="1771" t="n"/>
      <c r="AA1311" s="1771" t="n"/>
      <c r="AB1311" s="1771" t="n"/>
      <c r="AC1311" s="1771" t="n"/>
      <c r="AD1311" s="1771" t="n"/>
      <c r="AE1311" s="1771" t="n"/>
      <c r="AF1311" s="1771" t="n"/>
      <c r="AG1311" s="1771" t="n"/>
      <c r="AH1311" s="1771" t="n"/>
      <c r="AI1311" s="1771" t="n"/>
      <c r="AJ1311" s="1771" t="n"/>
      <c r="AK1311" s="1771" t="n"/>
      <c r="AL1311" s="1771" t="n"/>
      <c r="AM1311" s="1771" t="n"/>
      <c r="AN1311" s="1771" t="n"/>
      <c r="AO1311" s="1772" t="n"/>
      <c r="AP1311" s="1773" t="n"/>
      <c r="AQ1311" s="1771" t="n"/>
      <c r="AR1311" s="1771" t="n"/>
      <c r="AS1311" s="1774" t="n"/>
      <c r="AT1311" s="547" t="n"/>
    </row>
    <row r="1312" ht="12.75" customHeight="1" s="667">
      <c r="B1312" s="509" t="n"/>
      <c r="C1312" s="510" t="n"/>
      <c r="D1312" s="511" t="n"/>
      <c r="E1312" s="511" t="n"/>
      <c r="F1312" s="538" t="n"/>
      <c r="G1312" s="539" t="n"/>
      <c r="H1312" s="539" t="n"/>
      <c r="I1312" s="540" t="n"/>
      <c r="J1312" s="539" t="n"/>
      <c r="K1312" s="539" t="n"/>
      <c r="L1312" s="539" t="n"/>
      <c r="M1312" s="539" t="n"/>
      <c r="N1312" s="539" t="n"/>
      <c r="O1312" s="539" t="n"/>
      <c r="P1312" s="539" t="n"/>
      <c r="Q1312" s="539" t="n"/>
      <c r="R1312" s="539" t="n"/>
      <c r="S1312" s="539" t="n"/>
      <c r="T1312" s="541" t="n"/>
      <c r="U1312" s="1770" t="n"/>
      <c r="V1312" s="1771" t="n"/>
      <c r="W1312" s="1771" t="n"/>
      <c r="X1312" s="1771" t="n"/>
      <c r="Y1312" s="1771" t="n"/>
      <c r="Z1312" s="1771" t="n"/>
      <c r="AA1312" s="1771" t="n"/>
      <c r="AB1312" s="1771" t="n"/>
      <c r="AC1312" s="1771" t="n"/>
      <c r="AD1312" s="1771" t="n"/>
      <c r="AE1312" s="1771" t="n"/>
      <c r="AF1312" s="1771" t="n"/>
      <c r="AG1312" s="1771" t="n"/>
      <c r="AH1312" s="1771" t="n"/>
      <c r="AI1312" s="1771" t="n"/>
      <c r="AJ1312" s="1771" t="n"/>
      <c r="AK1312" s="1771" t="n"/>
      <c r="AL1312" s="1771" t="n"/>
      <c r="AM1312" s="1771" t="n"/>
      <c r="AN1312" s="1771" t="n"/>
      <c r="AO1312" s="1772" t="n"/>
      <c r="AP1312" s="1773" t="n"/>
      <c r="AQ1312" s="1771" t="n"/>
      <c r="AR1312" s="1771" t="n"/>
      <c r="AS1312" s="1774" t="n"/>
      <c r="AT1312" s="547" t="n"/>
    </row>
    <row r="1313" ht="12.75" customHeight="1" s="667">
      <c r="B1313" s="509" t="n"/>
      <c r="C1313" s="510" t="n"/>
      <c r="D1313" s="511" t="n"/>
      <c r="E1313" s="511" t="n"/>
      <c r="F1313" s="538" t="n"/>
      <c r="G1313" s="539" t="n"/>
      <c r="H1313" s="539" t="n"/>
      <c r="I1313" s="540" t="n"/>
      <c r="J1313" s="539" t="n"/>
      <c r="K1313" s="539" t="n"/>
      <c r="L1313" s="539" t="n"/>
      <c r="M1313" s="539" t="n"/>
      <c r="N1313" s="539" t="n"/>
      <c r="O1313" s="539" t="n"/>
      <c r="P1313" s="539" t="n"/>
      <c r="Q1313" s="539" t="n"/>
      <c r="R1313" s="539" t="n"/>
      <c r="S1313" s="539" t="n"/>
      <c r="T1313" s="541" t="n"/>
      <c r="U1313" s="1770" t="n"/>
      <c r="V1313" s="1771" t="n"/>
      <c r="W1313" s="1771" t="n"/>
      <c r="X1313" s="1771" t="n"/>
      <c r="Y1313" s="1771" t="n"/>
      <c r="Z1313" s="1771" t="n"/>
      <c r="AA1313" s="1771" t="n"/>
      <c r="AB1313" s="1771" t="n"/>
      <c r="AC1313" s="1771" t="n"/>
      <c r="AD1313" s="1771" t="n"/>
      <c r="AE1313" s="1771" t="n"/>
      <c r="AF1313" s="1771" t="n"/>
      <c r="AG1313" s="1771" t="n"/>
      <c r="AH1313" s="1771" t="n"/>
      <c r="AI1313" s="1771" t="n"/>
      <c r="AJ1313" s="1771" t="n"/>
      <c r="AK1313" s="1771" t="n"/>
      <c r="AL1313" s="1771" t="n"/>
      <c r="AM1313" s="1771" t="n"/>
      <c r="AN1313" s="1771" t="n"/>
      <c r="AO1313" s="1772" t="n"/>
      <c r="AP1313" s="1773" t="n"/>
      <c r="AQ1313" s="1771" t="n"/>
      <c r="AR1313" s="1771" t="n"/>
      <c r="AS1313" s="1774" t="n"/>
      <c r="AT1313" s="547" t="n"/>
    </row>
    <row r="1314" ht="12.75" customHeight="1" s="667">
      <c r="B1314" s="509" t="n"/>
      <c r="C1314" s="510" t="n"/>
      <c r="D1314" s="511" t="n"/>
      <c r="E1314" s="511" t="n"/>
      <c r="F1314" s="538" t="n"/>
      <c r="G1314" s="539" t="n"/>
      <c r="H1314" s="539" t="n"/>
      <c r="I1314" s="540" t="n"/>
      <c r="J1314" s="539" t="n"/>
      <c r="K1314" s="539" t="n"/>
      <c r="L1314" s="539" t="n"/>
      <c r="M1314" s="539" t="n"/>
      <c r="N1314" s="539" t="n"/>
      <c r="O1314" s="539" t="n"/>
      <c r="P1314" s="539" t="n"/>
      <c r="Q1314" s="539" t="n"/>
      <c r="R1314" s="539" t="n"/>
      <c r="S1314" s="539" t="n"/>
      <c r="T1314" s="541" t="n"/>
      <c r="U1314" s="1770" t="n"/>
      <c r="V1314" s="1771" t="n"/>
      <c r="W1314" s="1771" t="n"/>
      <c r="X1314" s="1771" t="n"/>
      <c r="Y1314" s="1771" t="n"/>
      <c r="Z1314" s="1771" t="n"/>
      <c r="AA1314" s="1771" t="n"/>
      <c r="AB1314" s="1771" t="n"/>
      <c r="AC1314" s="1771" t="n"/>
      <c r="AD1314" s="1771" t="n"/>
      <c r="AE1314" s="1771" t="n"/>
      <c r="AF1314" s="1771" t="n"/>
      <c r="AG1314" s="1771" t="n"/>
      <c r="AH1314" s="1771" t="n"/>
      <c r="AI1314" s="1771" t="n"/>
      <c r="AJ1314" s="1771" t="n"/>
      <c r="AK1314" s="1771" t="n"/>
      <c r="AL1314" s="1771" t="n"/>
      <c r="AM1314" s="1771" t="n"/>
      <c r="AN1314" s="1771" t="n"/>
      <c r="AO1314" s="1772" t="n"/>
      <c r="AP1314" s="1773" t="n"/>
      <c r="AQ1314" s="1771" t="n"/>
      <c r="AR1314" s="1771" t="n"/>
      <c r="AS1314" s="1774" t="n"/>
      <c r="AT1314" s="547" t="n"/>
    </row>
    <row r="1315" ht="12.75" customHeight="1" s="667">
      <c r="B1315" s="518" t="n"/>
      <c r="C1315" s="701" t="n"/>
      <c r="D1315" s="519" t="n"/>
      <c r="E1315" s="519" t="n"/>
      <c r="F1315" s="548" t="n"/>
      <c r="G1315" s="549" t="n"/>
      <c r="H1315" s="549" t="n"/>
      <c r="I1315" s="550" t="n"/>
      <c r="J1315" s="549" t="n"/>
      <c r="K1315" s="549" t="n"/>
      <c r="L1315" s="549" t="n"/>
      <c r="M1315" s="549" t="n"/>
      <c r="N1315" s="549" t="n"/>
      <c r="O1315" s="549" t="n"/>
      <c r="P1315" s="549" t="n"/>
      <c r="Q1315" s="549" t="n"/>
      <c r="R1315" s="549" t="n"/>
      <c r="S1315" s="549" t="n"/>
      <c r="T1315" s="551" t="n"/>
      <c r="U1315" s="1775" t="n"/>
      <c r="V1315" s="1776" t="n"/>
      <c r="W1315" s="1776" t="n"/>
      <c r="X1315" s="1776" t="n"/>
      <c r="Y1315" s="1776" t="n"/>
      <c r="Z1315" s="1776" t="n"/>
      <c r="AA1315" s="1776" t="n"/>
      <c r="AB1315" s="1776" t="n"/>
      <c r="AC1315" s="1776" t="n"/>
      <c r="AD1315" s="1776" t="n"/>
      <c r="AE1315" s="1776" t="n"/>
      <c r="AF1315" s="1776" t="n"/>
      <c r="AG1315" s="1776" t="n"/>
      <c r="AH1315" s="1776" t="n"/>
      <c r="AI1315" s="1776" t="n"/>
      <c r="AJ1315" s="1776" t="n"/>
      <c r="AK1315" s="1776" t="n"/>
      <c r="AL1315" s="1776" t="n"/>
      <c r="AM1315" s="1776" t="n"/>
      <c r="AN1315" s="1776" t="n"/>
      <c r="AO1315" s="1777" t="n"/>
      <c r="AP1315" s="1778" t="n"/>
      <c r="AQ1315" s="1776" t="n"/>
      <c r="AR1315" s="1776" t="n"/>
      <c r="AS1315" s="1779" t="n"/>
      <c r="AT1315" s="557" t="n"/>
    </row>
    <row r="1316" ht="12.75" customHeight="1" s="667">
      <c r="B1316" s="509" t="n"/>
      <c r="C1316" s="510" t="n"/>
      <c r="D1316" s="511" t="n"/>
      <c r="E1316" s="511" t="n"/>
      <c r="F1316" s="538" t="n"/>
      <c r="G1316" s="539" t="n"/>
      <c r="H1316" s="539" t="n"/>
      <c r="I1316" s="540" t="n"/>
      <c r="J1316" s="539" t="n"/>
      <c r="K1316" s="539" t="n"/>
      <c r="L1316" s="539" t="n"/>
      <c r="M1316" s="539" t="n"/>
      <c r="N1316" s="539" t="n"/>
      <c r="O1316" s="539" t="n"/>
      <c r="P1316" s="539" t="n"/>
      <c r="Q1316" s="539" t="n"/>
      <c r="R1316" s="539" t="n"/>
      <c r="S1316" s="539" t="n"/>
      <c r="T1316" s="541" t="n"/>
      <c r="U1316" s="1770" t="n"/>
      <c r="V1316" s="1771" t="n"/>
      <c r="W1316" s="1771" t="n"/>
      <c r="X1316" s="1771" t="n"/>
      <c r="Y1316" s="1771" t="n"/>
      <c r="Z1316" s="1771" t="n"/>
      <c r="AA1316" s="1771" t="n"/>
      <c r="AB1316" s="1771" t="n"/>
      <c r="AC1316" s="1771" t="n"/>
      <c r="AD1316" s="1771" t="n"/>
      <c r="AE1316" s="1771" t="n"/>
      <c r="AF1316" s="1771" t="n"/>
      <c r="AG1316" s="1771" t="n"/>
      <c r="AH1316" s="1771" t="n"/>
      <c r="AI1316" s="1771" t="n"/>
      <c r="AJ1316" s="1771" t="n"/>
      <c r="AK1316" s="1771" t="n"/>
      <c r="AL1316" s="1771" t="n"/>
      <c r="AM1316" s="1771" t="n"/>
      <c r="AN1316" s="1771" t="n"/>
      <c r="AO1316" s="1772" t="n"/>
      <c r="AP1316" s="1773" t="n"/>
      <c r="AQ1316" s="1771" t="n"/>
      <c r="AR1316" s="1771" t="n"/>
      <c r="AS1316" s="1774" t="n"/>
      <c r="AT1316" s="547" t="n"/>
    </row>
    <row r="1317" ht="12.75" customHeight="1" s="667">
      <c r="B1317" s="509" t="n"/>
      <c r="C1317" s="510" t="n"/>
      <c r="D1317" s="511" t="n"/>
      <c r="E1317" s="511" t="n"/>
      <c r="F1317" s="538" t="n"/>
      <c r="G1317" s="539" t="n"/>
      <c r="H1317" s="539" t="n"/>
      <c r="I1317" s="540" t="n"/>
      <c r="J1317" s="539" t="n"/>
      <c r="K1317" s="539" t="n"/>
      <c r="L1317" s="539" t="n"/>
      <c r="M1317" s="539" t="n"/>
      <c r="N1317" s="539" t="n"/>
      <c r="O1317" s="539" t="n"/>
      <c r="P1317" s="539" t="n"/>
      <c r="Q1317" s="539" t="n"/>
      <c r="R1317" s="539" t="n"/>
      <c r="S1317" s="539" t="n"/>
      <c r="T1317" s="541" t="n"/>
      <c r="U1317" s="1770" t="n"/>
      <c r="V1317" s="1771" t="n"/>
      <c r="W1317" s="1771" t="n"/>
      <c r="X1317" s="1771" t="n"/>
      <c r="Y1317" s="1771" t="n"/>
      <c r="Z1317" s="1771" t="n"/>
      <c r="AA1317" s="1771" t="n"/>
      <c r="AB1317" s="1771" t="n"/>
      <c r="AC1317" s="1771" t="n"/>
      <c r="AD1317" s="1771" t="n"/>
      <c r="AE1317" s="1771" t="n"/>
      <c r="AF1317" s="1771" t="n"/>
      <c r="AG1317" s="1771" t="n"/>
      <c r="AH1317" s="1771" t="n"/>
      <c r="AI1317" s="1771" t="n"/>
      <c r="AJ1317" s="1771" t="n"/>
      <c r="AK1317" s="1771" t="n"/>
      <c r="AL1317" s="1771" t="n"/>
      <c r="AM1317" s="1771" t="n"/>
      <c r="AN1317" s="1771" t="n"/>
      <c r="AO1317" s="1772" t="n"/>
      <c r="AP1317" s="1773" t="n"/>
      <c r="AQ1317" s="1771" t="n"/>
      <c r="AR1317" s="1771" t="n"/>
      <c r="AS1317" s="1774" t="n"/>
      <c r="AT1317" s="547" t="n"/>
    </row>
    <row r="1318" ht="12.75" customHeight="1" s="667">
      <c r="B1318" s="509" t="n"/>
      <c r="C1318" s="510" t="n"/>
      <c r="D1318" s="511" t="n"/>
      <c r="E1318" s="511" t="n"/>
      <c r="F1318" s="538" t="n"/>
      <c r="G1318" s="539" t="n"/>
      <c r="H1318" s="539" t="n"/>
      <c r="I1318" s="540" t="n"/>
      <c r="J1318" s="539" t="n"/>
      <c r="K1318" s="539" t="n"/>
      <c r="L1318" s="539" t="n"/>
      <c r="M1318" s="539" t="n"/>
      <c r="N1318" s="539" t="n"/>
      <c r="O1318" s="539" t="n"/>
      <c r="P1318" s="539" t="n"/>
      <c r="Q1318" s="539" t="n"/>
      <c r="R1318" s="539" t="n"/>
      <c r="S1318" s="539" t="n"/>
      <c r="T1318" s="541" t="n"/>
      <c r="U1318" s="1770" t="n"/>
      <c r="V1318" s="1771" t="n"/>
      <c r="W1318" s="1771" t="n"/>
      <c r="X1318" s="1771" t="n"/>
      <c r="Y1318" s="1771" t="n"/>
      <c r="Z1318" s="1771" t="n"/>
      <c r="AA1318" s="1771" t="n"/>
      <c r="AB1318" s="1771" t="n"/>
      <c r="AC1318" s="1771" t="n"/>
      <c r="AD1318" s="1771" t="n"/>
      <c r="AE1318" s="1771" t="n"/>
      <c r="AF1318" s="1771" t="n"/>
      <c r="AG1318" s="1771" t="n"/>
      <c r="AH1318" s="1771" t="n"/>
      <c r="AI1318" s="1771" t="n"/>
      <c r="AJ1318" s="1771" t="n"/>
      <c r="AK1318" s="1771" t="n"/>
      <c r="AL1318" s="1771" t="n"/>
      <c r="AM1318" s="1771" t="n"/>
      <c r="AN1318" s="1771" t="n"/>
      <c r="AO1318" s="1772" t="n"/>
      <c r="AP1318" s="1773" t="n"/>
      <c r="AQ1318" s="1771" t="n"/>
      <c r="AR1318" s="1771" t="n"/>
      <c r="AS1318" s="1774" t="n"/>
      <c r="AT1318" s="547" t="n"/>
    </row>
    <row r="1319" ht="12.75" customHeight="1" s="667">
      <c r="B1319" s="509" t="n"/>
      <c r="C1319" s="510" t="n"/>
      <c r="D1319" s="511" t="n"/>
      <c r="E1319" s="511" t="n"/>
      <c r="F1319" s="538" t="n"/>
      <c r="G1319" s="539" t="n"/>
      <c r="H1319" s="539" t="n"/>
      <c r="I1319" s="540" t="n"/>
      <c r="J1319" s="539" t="n"/>
      <c r="K1319" s="539" t="n"/>
      <c r="L1319" s="539" t="n"/>
      <c r="M1319" s="539" t="n"/>
      <c r="N1319" s="539" t="n"/>
      <c r="O1319" s="539" t="n"/>
      <c r="P1319" s="539" t="n"/>
      <c r="Q1319" s="539" t="n"/>
      <c r="R1319" s="539" t="n"/>
      <c r="S1319" s="539" t="n"/>
      <c r="T1319" s="541" t="n"/>
      <c r="U1319" s="1770" t="n"/>
      <c r="V1319" s="1771" t="n"/>
      <c r="W1319" s="1771" t="n"/>
      <c r="X1319" s="1771" t="n"/>
      <c r="Y1319" s="1771" t="n"/>
      <c r="Z1319" s="1771" t="n"/>
      <c r="AA1319" s="1771" t="n"/>
      <c r="AB1319" s="1771" t="n"/>
      <c r="AC1319" s="1771" t="n"/>
      <c r="AD1319" s="1771" t="n"/>
      <c r="AE1319" s="1771" t="n"/>
      <c r="AF1319" s="1771" t="n"/>
      <c r="AG1319" s="1771" t="n"/>
      <c r="AH1319" s="1771" t="n"/>
      <c r="AI1319" s="1771" t="n"/>
      <c r="AJ1319" s="1771" t="n"/>
      <c r="AK1319" s="1771" t="n"/>
      <c r="AL1319" s="1771" t="n"/>
      <c r="AM1319" s="1771" t="n"/>
      <c r="AN1319" s="1771" t="n"/>
      <c r="AO1319" s="1772" t="n"/>
      <c r="AP1319" s="1773" t="n"/>
      <c r="AQ1319" s="1771" t="n"/>
      <c r="AR1319" s="1771" t="n"/>
      <c r="AS1319" s="1774" t="n"/>
      <c r="AT1319" s="547" t="n"/>
    </row>
    <row r="1320" ht="12.75" customHeight="1" s="667">
      <c r="B1320" s="518" t="n"/>
      <c r="C1320" s="701" t="n"/>
      <c r="D1320" s="519" t="n"/>
      <c r="E1320" s="519" t="n"/>
      <c r="F1320" s="548" t="n"/>
      <c r="G1320" s="549" t="n"/>
      <c r="H1320" s="549" t="n"/>
      <c r="I1320" s="550" t="n"/>
      <c r="J1320" s="549" t="n"/>
      <c r="K1320" s="549" t="n"/>
      <c r="L1320" s="549" t="n"/>
      <c r="M1320" s="549" t="n"/>
      <c r="N1320" s="549" t="n"/>
      <c r="O1320" s="549" t="n"/>
      <c r="P1320" s="549" t="n"/>
      <c r="Q1320" s="549" t="n"/>
      <c r="R1320" s="549" t="n"/>
      <c r="S1320" s="549" t="n"/>
      <c r="T1320" s="551" t="n"/>
      <c r="U1320" s="1775" t="n"/>
      <c r="V1320" s="1776" t="n"/>
      <c r="W1320" s="1776" t="n"/>
      <c r="X1320" s="1776" t="n"/>
      <c r="Y1320" s="1776" t="n"/>
      <c r="Z1320" s="1776" t="n"/>
      <c r="AA1320" s="1776" t="n"/>
      <c r="AB1320" s="1776" t="n"/>
      <c r="AC1320" s="1776" t="n"/>
      <c r="AD1320" s="1776" t="n"/>
      <c r="AE1320" s="1776" t="n"/>
      <c r="AF1320" s="1776" t="n"/>
      <c r="AG1320" s="1776" t="n"/>
      <c r="AH1320" s="1776" t="n"/>
      <c r="AI1320" s="1776" t="n"/>
      <c r="AJ1320" s="1776" t="n"/>
      <c r="AK1320" s="1776" t="n"/>
      <c r="AL1320" s="1776" t="n"/>
      <c r="AM1320" s="1776" t="n"/>
      <c r="AN1320" s="1776" t="n"/>
      <c r="AO1320" s="1777" t="n"/>
      <c r="AP1320" s="1778" t="n"/>
      <c r="AQ1320" s="1776" t="n"/>
      <c r="AR1320" s="1776" t="n"/>
      <c r="AS1320" s="1779" t="n"/>
      <c r="AT1320" s="557" t="n"/>
    </row>
    <row r="1321" ht="12.75" customHeight="1" s="667">
      <c r="B1321" s="509" t="n"/>
      <c r="C1321" s="510" t="n"/>
      <c r="D1321" s="511" t="n"/>
      <c r="E1321" s="511" t="n"/>
      <c r="F1321" s="538" t="n"/>
      <c r="G1321" s="539" t="n"/>
      <c r="H1321" s="540" t="n"/>
      <c r="I1321" s="539" t="n"/>
      <c r="J1321" s="539" t="n"/>
      <c r="K1321" s="539" t="n"/>
      <c r="L1321" s="539" t="n"/>
      <c r="M1321" s="539" t="n"/>
      <c r="N1321" s="539" t="n"/>
      <c r="O1321" s="539" t="n"/>
      <c r="P1321" s="539" t="n"/>
      <c r="Q1321" s="539" t="n"/>
      <c r="R1321" s="539" t="n"/>
      <c r="S1321" s="539" t="n"/>
      <c r="T1321" s="1772" t="n"/>
      <c r="U1321" s="1770" t="n"/>
      <c r="V1321" s="1771" t="n"/>
      <c r="W1321" s="1771" t="n"/>
      <c r="X1321" s="1771" t="n"/>
      <c r="Y1321" s="1771" t="n"/>
      <c r="Z1321" s="1771" t="n"/>
      <c r="AA1321" s="1771" t="n"/>
      <c r="AB1321" s="1771" t="n"/>
      <c r="AC1321" s="1771" t="n"/>
      <c r="AD1321" s="1771" t="n"/>
      <c r="AE1321" s="1771" t="n"/>
      <c r="AF1321" s="1771" t="n"/>
      <c r="AG1321" s="1771" t="n"/>
      <c r="AH1321" s="1771" t="n"/>
      <c r="AI1321" s="1771" t="n"/>
      <c r="AJ1321" s="1771" t="n"/>
      <c r="AK1321" s="1771" t="n"/>
      <c r="AL1321" s="1771" t="n"/>
      <c r="AM1321" s="1771" t="n"/>
      <c r="AN1321" s="1771" t="n"/>
      <c r="AO1321" s="1772" t="n"/>
      <c r="AP1321" s="1770" t="n"/>
      <c r="AQ1321" s="1771" t="n"/>
      <c r="AR1321" s="1771" t="n"/>
      <c r="AS1321" s="558" t="n"/>
      <c r="AT1321" s="547" t="n"/>
    </row>
    <row r="1322" ht="12.75" customHeight="1" s="667">
      <c r="B1322" s="509" t="n"/>
      <c r="C1322" s="510" t="n"/>
      <c r="D1322" s="511" t="n"/>
      <c r="E1322" s="511" t="n"/>
      <c r="F1322" s="538" t="n"/>
      <c r="G1322" s="539" t="n"/>
      <c r="H1322" s="539" t="n"/>
      <c r="I1322" s="540" t="n"/>
      <c r="J1322" s="539" t="n"/>
      <c r="K1322" s="539" t="n"/>
      <c r="L1322" s="539" t="n"/>
      <c r="M1322" s="539" t="n"/>
      <c r="N1322" s="539" t="n"/>
      <c r="O1322" s="539" t="n"/>
      <c r="P1322" s="539" t="n"/>
      <c r="Q1322" s="539" t="n"/>
      <c r="R1322" s="539" t="n"/>
      <c r="S1322" s="539" t="n"/>
      <c r="T1322" s="541" t="n"/>
      <c r="U1322" s="1770" t="n"/>
      <c r="V1322" s="1771" t="n"/>
      <c r="W1322" s="1771" t="n"/>
      <c r="X1322" s="1771" t="n"/>
      <c r="Y1322" s="1771" t="n"/>
      <c r="Z1322" s="1771" t="n"/>
      <c r="AA1322" s="1771" t="n"/>
      <c r="AB1322" s="1771" t="n"/>
      <c r="AC1322" s="1771" t="n"/>
      <c r="AD1322" s="1771" t="n"/>
      <c r="AE1322" s="1771" t="n"/>
      <c r="AF1322" s="1771" t="n"/>
      <c r="AG1322" s="1771" t="n"/>
      <c r="AH1322" s="1771" t="n"/>
      <c r="AI1322" s="1771" t="n"/>
      <c r="AJ1322" s="1771" t="n"/>
      <c r="AK1322" s="1771" t="n"/>
      <c r="AL1322" s="1771" t="n"/>
      <c r="AM1322" s="1771" t="n"/>
      <c r="AN1322" s="1771" t="n"/>
      <c r="AO1322" s="1772" t="n"/>
      <c r="AP1322" s="1773" t="n"/>
      <c r="AQ1322" s="1771" t="n"/>
      <c r="AR1322" s="1771" t="n"/>
      <c r="AS1322" s="1774" t="n"/>
      <c r="AT1322" s="547" t="n"/>
    </row>
    <row r="1323" ht="12.75" customHeight="1" s="667">
      <c r="B1323" s="509" t="n"/>
      <c r="C1323" s="510" t="n"/>
      <c r="D1323" s="511" t="n"/>
      <c r="E1323" s="511" t="n"/>
      <c r="F1323" s="538" t="n"/>
      <c r="G1323" s="539" t="n"/>
      <c r="H1323" s="539" t="n"/>
      <c r="I1323" s="540" t="n"/>
      <c r="J1323" s="539" t="n"/>
      <c r="K1323" s="539" t="n"/>
      <c r="L1323" s="539" t="n"/>
      <c r="M1323" s="539" t="n"/>
      <c r="N1323" s="539" t="n"/>
      <c r="O1323" s="539" t="n"/>
      <c r="P1323" s="539" t="n"/>
      <c r="Q1323" s="539" t="n"/>
      <c r="R1323" s="539" t="n"/>
      <c r="S1323" s="539" t="n"/>
      <c r="T1323" s="541" t="n"/>
      <c r="U1323" s="1770" t="n"/>
      <c r="V1323" s="1771" t="n"/>
      <c r="W1323" s="1771" t="n"/>
      <c r="X1323" s="1771" t="n"/>
      <c r="Y1323" s="1771" t="n"/>
      <c r="Z1323" s="1771" t="n"/>
      <c r="AA1323" s="1771" t="n"/>
      <c r="AB1323" s="1771" t="n"/>
      <c r="AC1323" s="1771" t="n"/>
      <c r="AD1323" s="1771" t="n"/>
      <c r="AE1323" s="1771" t="n"/>
      <c r="AF1323" s="1771" t="n"/>
      <c r="AG1323" s="1771" t="n"/>
      <c r="AH1323" s="1771" t="n"/>
      <c r="AI1323" s="1771" t="n"/>
      <c r="AJ1323" s="1771" t="n"/>
      <c r="AK1323" s="1771" t="n"/>
      <c r="AL1323" s="1771" t="n"/>
      <c r="AM1323" s="1771" t="n"/>
      <c r="AN1323" s="1771" t="n"/>
      <c r="AO1323" s="1772" t="n"/>
      <c r="AP1323" s="1773" t="n"/>
      <c r="AQ1323" s="1771" t="n"/>
      <c r="AR1323" s="1771" t="n"/>
      <c r="AS1323" s="1774" t="n"/>
      <c r="AT1323" s="547" t="n"/>
    </row>
    <row r="1324" ht="12.75" customHeight="1" s="667">
      <c r="B1324" s="509" t="n"/>
      <c r="C1324" s="510" t="n"/>
      <c r="D1324" s="511" t="n"/>
      <c r="E1324" s="511" t="n"/>
      <c r="F1324" s="538" t="n"/>
      <c r="G1324" s="539" t="n"/>
      <c r="H1324" s="539" t="n"/>
      <c r="I1324" s="540" t="n"/>
      <c r="J1324" s="539" t="n"/>
      <c r="K1324" s="539" t="n"/>
      <c r="L1324" s="539" t="n"/>
      <c r="M1324" s="539" t="n"/>
      <c r="N1324" s="539" t="n"/>
      <c r="O1324" s="539" t="n"/>
      <c r="P1324" s="539" t="n"/>
      <c r="Q1324" s="539" t="n"/>
      <c r="R1324" s="539" t="n"/>
      <c r="S1324" s="539" t="n"/>
      <c r="T1324" s="541" t="n"/>
      <c r="U1324" s="1770" t="n"/>
      <c r="V1324" s="1771" t="n"/>
      <c r="W1324" s="1771" t="n"/>
      <c r="X1324" s="1771" t="n"/>
      <c r="Y1324" s="1771" t="n"/>
      <c r="Z1324" s="1771" t="n"/>
      <c r="AA1324" s="1771" t="n"/>
      <c r="AB1324" s="1771" t="n"/>
      <c r="AC1324" s="1771" t="n"/>
      <c r="AD1324" s="1771" t="n"/>
      <c r="AE1324" s="1771" t="n"/>
      <c r="AF1324" s="1771" t="n"/>
      <c r="AG1324" s="1771" t="n"/>
      <c r="AH1324" s="1771" t="n"/>
      <c r="AI1324" s="1771" t="n"/>
      <c r="AJ1324" s="1771" t="n"/>
      <c r="AK1324" s="1771" t="n"/>
      <c r="AL1324" s="1771" t="n"/>
      <c r="AM1324" s="1771" t="n"/>
      <c r="AN1324" s="1771" t="n"/>
      <c r="AO1324" s="1772" t="n"/>
      <c r="AP1324" s="1773" t="n"/>
      <c r="AQ1324" s="1771" t="n"/>
      <c r="AR1324" s="1771" t="n"/>
      <c r="AS1324" s="1774" t="n"/>
      <c r="AT1324" s="547" t="n"/>
    </row>
    <row r="1325" ht="12.75" customFormat="1" customHeight="1" s="487">
      <c r="B1325" s="559" t="n"/>
      <c r="C1325" s="560" t="n"/>
      <c r="D1325" s="561" t="n"/>
      <c r="E1325" s="562" t="n"/>
      <c r="F1325" s="563" t="n"/>
      <c r="G1325" s="564" t="n"/>
      <c r="H1325" s="564" t="n"/>
      <c r="I1325" s="565" t="n"/>
      <c r="J1325" s="564" t="n"/>
      <c r="K1325" s="564" t="n"/>
      <c r="L1325" s="564" t="n"/>
      <c r="M1325" s="564" t="n"/>
      <c r="N1325" s="564" t="n"/>
      <c r="O1325" s="564" t="n"/>
      <c r="P1325" s="564" t="n"/>
      <c r="Q1325" s="564" t="n"/>
      <c r="R1325" s="564" t="n"/>
      <c r="S1325" s="564" t="n"/>
      <c r="T1325" s="566" t="n"/>
      <c r="U1325" s="1780" t="n"/>
      <c r="V1325" s="1781" t="n"/>
      <c r="W1325" s="1781" t="n"/>
      <c r="X1325" s="1781" t="n"/>
      <c r="Y1325" s="1781" t="n"/>
      <c r="Z1325" s="1781" t="n"/>
      <c r="AA1325" s="1781" t="n"/>
      <c r="AB1325" s="1781" t="n"/>
      <c r="AC1325" s="1781" t="n"/>
      <c r="AD1325" s="1781" t="n"/>
      <c r="AE1325" s="1781" t="n"/>
      <c r="AF1325" s="1781" t="n"/>
      <c r="AG1325" s="1781" t="n"/>
      <c r="AH1325" s="1781" t="n"/>
      <c r="AI1325" s="1781" t="n"/>
      <c r="AJ1325" s="1781" t="n"/>
      <c r="AK1325" s="1781" t="n"/>
      <c r="AL1325" s="1781" t="n"/>
      <c r="AM1325" s="1781" t="n"/>
      <c r="AN1325" s="1781" t="n"/>
      <c r="AO1325" s="1782" t="n"/>
      <c r="AP1325" s="1783" t="n"/>
      <c r="AQ1325" s="1781" t="n"/>
      <c r="AR1325" s="1781" t="n"/>
      <c r="AS1325" s="1784" t="n"/>
      <c r="AT1325" s="572" t="n"/>
    </row>
    <row r="1326" ht="12.75" customHeight="1" s="667"/>
    <row r="1327" ht="12.75" customHeight="1" s="667"/>
    <row r="1328" ht="12.75" customHeight="1" s="667"/>
    <row r="1329" ht="12.75" customHeight="1" s="667"/>
    <row r="1330" ht="12.75" customHeight="1" s="667"/>
    <row r="1331" ht="12.75" customHeight="1" s="667"/>
    <row r="1332" ht="12.75" customHeight="1" s="667"/>
    <row r="1333" ht="12.75" customHeight="1" s="667"/>
    <row r="1334" ht="12.75" customHeight="1" s="667"/>
    <row r="1335" ht="12.75" customHeight="1" s="667"/>
    <row r="1336" ht="12.75" customHeight="1" s="667"/>
    <row r="1337" ht="12.75" customHeight="1" s="667"/>
    <row r="1338" ht="12.75" customHeight="1" s="667"/>
    <row r="1339" ht="12.75" customHeight="1" s="667"/>
    <row r="1340" ht="12.75" customHeight="1" s="667"/>
    <row r="1341" ht="12.75" customHeight="1" s="667"/>
    <row r="1342" ht="12.75" customHeight="1" s="667"/>
    <row r="1343" ht="12.75" customHeight="1" s="667"/>
    <row r="1344" ht="12.75" customHeight="1" s="667"/>
    <row r="1345" ht="12.75" customHeight="1" s="667"/>
    <row r="1346" ht="12.75" customHeight="1" s="667"/>
    <row r="1347" ht="12.75" customHeight="1" s="667"/>
    <row r="1348" ht="12.75" customHeight="1" s="667"/>
    <row r="1349" ht="12.75" customHeight="1" s="667"/>
    <row r="1350" ht="12.75" customHeight="1" s="667"/>
    <row r="1351" ht="12.75" customHeight="1" s="667"/>
    <row r="1352" ht="12.75" customHeight="1" s="667"/>
    <row r="1353" ht="12.75" customHeight="1" s="667"/>
    <row r="1354" ht="12.75" customHeight="1" s="667"/>
    <row r="1355" ht="12.75" customHeight="1" s="667"/>
    <row r="1356" ht="12.75" customHeight="1" s="667"/>
    <row r="1357" ht="12.75" customHeight="1" s="667"/>
    <row r="1358" ht="12.75" customHeight="1" s="667"/>
    <row r="1359" ht="12.75" customHeight="1" s="667"/>
    <row r="1360" ht="12.75" customHeight="1" s="667"/>
    <row r="1361" ht="12.75" customHeight="1" s="667"/>
    <row r="1362" ht="12.75" customHeight="1" s="667"/>
    <row r="1363" ht="12.75" customHeight="1" s="667"/>
    <row r="1364" ht="12.75" customHeight="1" s="667"/>
    <row r="1365" ht="12.75" customHeight="1" s="667"/>
    <row r="1366" ht="12.75" customHeight="1" s="667"/>
    <row r="1367" ht="12.75" customHeight="1" s="667"/>
    <row r="1368" ht="12.75" customHeight="1" s="667"/>
    <row r="1369" ht="12.75" customHeight="1" s="667"/>
    <row r="1370" ht="12.75" customHeight="1" s="667"/>
    <row r="1371" ht="12.75" customHeight="1" s="667"/>
    <row r="1372" ht="12.75" customHeight="1" s="667"/>
    <row r="1373" ht="12.75" customHeight="1" s="667"/>
    <row r="1374" ht="12.75" customHeight="1" s="667"/>
    <row r="1375" ht="12.75" customHeight="1" s="667"/>
    <row r="1376" ht="12.75" customHeight="1" s="667"/>
    <row r="1377" ht="12.75" customHeight="1" s="667"/>
    <row r="1378" ht="12.75" customHeight="1" s="667"/>
    <row r="1379" ht="12.75" customHeight="1" s="667"/>
    <row r="1380" ht="12.75" customHeight="1" s="667"/>
    <row r="1381" ht="12.75" customHeight="1" s="667"/>
    <row r="1382" ht="12.75" customHeight="1" s="667"/>
    <row r="1383" ht="12.75" customHeight="1" s="667"/>
    <row r="1384" ht="12.75" customHeight="1" s="667"/>
    <row r="1385" ht="12.75" customHeight="1" s="667"/>
    <row r="1386" ht="12.75" customHeight="1" s="667"/>
    <row r="1387" ht="12.75" customHeight="1" s="667"/>
    <row r="1388" ht="12.75" customHeight="1" s="667"/>
    <row r="1389" ht="12.75" customHeight="1" s="667"/>
    <row r="1390" ht="12.75" customHeight="1" s="667"/>
    <row r="1391" ht="12.75" customHeight="1" s="667"/>
    <row r="1392" ht="12.75" customHeight="1" s="667"/>
    <row r="1393" ht="12.75" customHeight="1" s="667"/>
    <row r="1394" ht="12.75" customHeight="1" s="667"/>
    <row r="1395" ht="12.75" customHeight="1" s="667"/>
    <row r="1396" ht="12.75" customHeight="1" s="667"/>
    <row r="1397" ht="12.75" customHeight="1" s="667"/>
    <row r="1398" ht="12.75" customHeight="1" s="667"/>
    <row r="1399" ht="12.75" customHeight="1" s="667"/>
    <row r="1400" ht="12.75" customHeight="1" s="667"/>
    <row r="1401" ht="12.75" customHeight="1" s="667"/>
    <row r="1402" ht="12.75" customHeight="1" s="667"/>
    <row r="1403" ht="12.75" customHeight="1" s="667"/>
    <row r="1404" ht="12.75" customHeight="1" s="667"/>
    <row r="1405" ht="12.75" customHeight="1" s="667"/>
    <row r="1406" ht="12.75" customHeight="1" s="667"/>
    <row r="1407" ht="12.75" customHeight="1" s="667"/>
    <row r="1408" ht="12.75" customHeight="1" s="667"/>
    <row r="1409" ht="12.75" customHeight="1" s="667"/>
    <row r="1410" ht="12.75" customHeight="1" s="667"/>
    <row r="1411" ht="12.75" customHeight="1" s="667"/>
    <row r="1412" ht="12.75" customHeight="1" s="667"/>
    <row r="1413" ht="12.75" customHeight="1" s="667"/>
    <row r="1414" ht="12.75" customHeight="1" s="667"/>
    <row r="1415" ht="12.75" customHeight="1" s="667"/>
    <row r="1416" ht="12.75" customHeight="1" s="667"/>
    <row r="1417" ht="12.75" customHeight="1" s="667"/>
    <row r="1418" ht="12.75" customHeight="1" s="667"/>
    <row r="1419" ht="12.75" customHeight="1" s="667"/>
    <row r="1420" ht="12.75" customHeight="1" s="667"/>
    <row r="1421" ht="12.75" customHeight="1" s="667"/>
    <row r="1422" ht="12.75" customHeight="1" s="667"/>
    <row r="1423" ht="12.75" customHeight="1" s="667"/>
    <row r="1424" ht="12.75" customHeight="1" s="667"/>
    <row r="1425" ht="12.75" customHeight="1" s="667"/>
    <row r="1426" ht="12.75" customHeight="1" s="667"/>
    <row r="1427" ht="12.75" customHeight="1" s="667"/>
    <row r="1428" ht="12.75" customHeight="1" s="667"/>
    <row r="1429" ht="12.75" customHeight="1" s="667"/>
    <row r="1430" ht="12.75" customHeight="1" s="667"/>
    <row r="1431" ht="12.75" customHeight="1" s="667"/>
    <row r="1432" ht="12.75" customHeight="1" s="667"/>
    <row r="1433" ht="12.75" customHeight="1" s="667"/>
    <row r="1434" ht="12.75" customHeight="1" s="667"/>
    <row r="1435" ht="12.75" customHeight="1" s="667"/>
    <row r="1436" ht="12.75" customHeight="1" s="667"/>
    <row r="1437" ht="12.75" customHeight="1" s="667"/>
    <row r="1438" ht="12.75" customHeight="1" s="667"/>
    <row r="1439" ht="12.75" customHeight="1" s="667"/>
    <row r="1440" ht="12.75" customHeight="1" s="667"/>
    <row r="1441" ht="12.75" customHeight="1" s="667"/>
    <row r="1442" ht="12.75" customHeight="1" s="667"/>
    <row r="1443" ht="12.75" customHeight="1" s="667"/>
    <row r="1444" ht="12.75" customHeight="1" s="667"/>
    <row r="1445" ht="12.75" customHeight="1" s="667"/>
    <row r="1446" ht="12.75" customHeight="1" s="667"/>
    <row r="1447" ht="12.75" customHeight="1" s="667"/>
    <row r="1448" ht="12.75" customHeight="1" s="667"/>
    <row r="1449" ht="12.75" customHeight="1" s="667"/>
    <row r="1450" ht="12.75" customHeight="1" s="667"/>
    <row r="1451" ht="12.75" customHeight="1" s="667"/>
    <row r="1452" ht="12.75" customHeight="1" s="667"/>
    <row r="1453" ht="12.75" customHeight="1" s="667"/>
    <row r="1454" ht="12.75" customHeight="1" s="667"/>
    <row r="1455" ht="12.75" customHeight="1" s="667"/>
    <row r="1456" ht="12.75" customHeight="1" s="667"/>
    <row r="1457" ht="12.75" customHeight="1" s="667"/>
    <row r="1458" ht="12.75" customHeight="1" s="667"/>
    <row r="1459" ht="12.75" customHeight="1" s="667"/>
    <row r="1460" ht="12.75" customHeight="1" s="667"/>
    <row r="1461" ht="12.75" customHeight="1" s="667"/>
    <row r="1462" ht="12.75" customHeight="1" s="667"/>
    <row r="1463" ht="12.75" customHeight="1" s="667"/>
    <row r="1464" ht="12.75" customHeight="1" s="667"/>
    <row r="1465" ht="12.75" customHeight="1" s="667"/>
    <row r="1466" ht="12.75" customHeight="1" s="667"/>
    <row r="1467" ht="12.75" customHeight="1" s="667"/>
    <row r="1468" ht="12.75" customHeight="1" s="667"/>
    <row r="1469" ht="12.75" customHeight="1" s="667"/>
    <row r="1470" ht="12.75" customHeight="1" s="667"/>
    <row r="1471" ht="12.75" customHeight="1" s="667"/>
    <row r="1472" ht="12.75" customHeight="1" s="667"/>
    <row r="1473" ht="12.75" customHeight="1" s="667"/>
    <row r="1474" ht="12.75" customHeight="1" s="667"/>
    <row r="1475" ht="12.75" customHeight="1" s="667"/>
    <row r="1476" ht="12.75" customHeight="1" s="667"/>
    <row r="1477" ht="12.75" customHeight="1" s="667"/>
    <row r="1478" ht="12.75" customHeight="1" s="667"/>
    <row r="1479" ht="12.75" customHeight="1" s="667"/>
    <row r="1480" ht="12.75" customHeight="1" s="667"/>
    <row r="1481" ht="12.75" customHeight="1" s="667"/>
    <row r="1482" ht="12.75" customHeight="1" s="667"/>
    <row r="1483" ht="12.75" customHeight="1" s="667"/>
    <row r="1484" ht="12.75" customHeight="1" s="667"/>
    <row r="1485" ht="12.75" customHeight="1" s="667"/>
    <row r="1486" ht="12.75" customHeight="1" s="667"/>
    <row r="1487" ht="12.75" customHeight="1" s="667"/>
    <row r="1488" ht="12.75" customHeight="1" s="667"/>
    <row r="1489" ht="12.75" customHeight="1" s="667"/>
    <row r="1490" ht="12.75" customHeight="1" s="667"/>
    <row r="1491" ht="12.75" customHeight="1" s="667"/>
    <row r="1492" ht="12.75" customHeight="1" s="667"/>
    <row r="1493" ht="12.75" customHeight="1" s="667"/>
    <row r="1494" ht="12.75" customHeight="1" s="667"/>
    <row r="1495" ht="12.75" customHeight="1" s="667"/>
    <row r="1496" ht="12.75" customHeight="1" s="667"/>
    <row r="1497" ht="12.75" customHeight="1" s="667"/>
    <row r="1498" ht="12.75" customHeight="1" s="667"/>
    <row r="1499" ht="12.75" customHeight="1" s="667"/>
    <row r="1500" ht="12.75" customHeight="1" s="667"/>
    <row r="1501" ht="12.75" customHeight="1" s="667"/>
    <row r="1502" ht="12.75" customHeight="1" s="667"/>
    <row r="1503" ht="12.75" customHeight="1" s="667"/>
    <row r="1504" ht="12.75" customHeight="1" s="667"/>
    <row r="1505" ht="12.75" customHeight="1" s="667"/>
    <row r="1506" ht="12.75" customHeight="1" s="667"/>
    <row r="1507" ht="12.75" customHeight="1" s="667"/>
    <row r="1508" ht="12.75" customHeight="1" s="667"/>
    <row r="1509" ht="12.75" customHeight="1" s="667"/>
    <row r="1510" ht="12.75" customHeight="1" s="667"/>
    <row r="1511" ht="12.75" customHeight="1" s="667"/>
    <row r="1512" ht="12.75" customHeight="1" s="667"/>
    <row r="1513" ht="12.75" customHeight="1" s="667"/>
    <row r="1514" ht="12.75" customHeight="1" s="667"/>
    <row r="1515" ht="12.75" customHeight="1" s="667"/>
    <row r="1516" ht="12.75" customHeight="1" s="667"/>
    <row r="1517" ht="12.75" customHeight="1" s="667"/>
    <row r="1518" ht="12.75" customHeight="1" s="667"/>
    <row r="1519" ht="12.75" customHeight="1" s="667"/>
    <row r="1520" ht="12.75" customHeight="1" s="667"/>
    <row r="1521" ht="12.75" customHeight="1" s="667"/>
    <row r="1522" ht="12.75" customHeight="1" s="667"/>
    <row r="1523" ht="12.75" customHeight="1" s="667"/>
    <row r="1524" ht="12.75" customHeight="1" s="667"/>
    <row r="1525" ht="12.75" customHeight="1" s="667"/>
    <row r="1526" ht="12.75" customHeight="1" s="667"/>
    <row r="1527" ht="12.75" customHeight="1" s="667"/>
    <row r="1528" ht="12.75" customHeight="1" s="667"/>
    <row r="1529" ht="12.75" customHeight="1" s="667"/>
    <row r="1530" ht="12.75" customHeight="1" s="667"/>
    <row r="1531" ht="12.75" customHeight="1" s="667"/>
    <row r="1532" ht="12.75" customHeight="1" s="667"/>
    <row r="1533" ht="12.75" customHeight="1" s="667"/>
    <row r="1534" ht="12.75" customHeight="1" s="667"/>
    <row r="1535" ht="12.75" customHeight="1" s="667"/>
    <row r="1536" ht="12.75" customHeight="1" s="667"/>
    <row r="1537" ht="12.75" customHeight="1" s="667"/>
    <row r="1538" ht="12.75" customHeight="1" s="667"/>
    <row r="1539" ht="12.75" customHeight="1" s="667"/>
    <row r="1540" ht="12.75" customHeight="1" s="667"/>
    <row r="1541" ht="12.75" customHeight="1" s="667"/>
    <row r="1542" ht="12.75" customHeight="1" s="667"/>
    <row r="1543" ht="12.75" customHeight="1" s="667"/>
    <row r="1544" ht="12.75" customHeight="1" s="667"/>
    <row r="1545" ht="12.75" customHeight="1" s="667"/>
    <row r="1546" ht="12.75" customHeight="1" s="667"/>
    <row r="1547" ht="12.75" customHeight="1" s="667"/>
    <row r="1548" ht="12.75" customHeight="1" s="667"/>
    <row r="1549" ht="12.75" customHeight="1" s="667"/>
    <row r="1550" ht="12.75" customHeight="1" s="667"/>
    <row r="1551" ht="12.75" customHeight="1" s="667"/>
    <row r="1552" ht="12.75" customHeight="1" s="667"/>
    <row r="1553" ht="12.75" customHeight="1" s="667"/>
    <row r="1554" ht="12.75" customHeight="1" s="667"/>
    <row r="1555" ht="12.75" customHeight="1" s="667"/>
    <row r="1556" ht="12.75" customHeight="1" s="667"/>
    <row r="1557" ht="12.75" customHeight="1" s="667"/>
    <row r="1558" ht="12.75" customHeight="1" s="667"/>
    <row r="1559" ht="12.75" customHeight="1" s="667"/>
    <row r="1560" ht="12.75" customHeight="1" s="667"/>
    <row r="1561" ht="12.75" customHeight="1" s="667"/>
    <row r="1562" ht="12.75" customHeight="1" s="667"/>
    <row r="1563" ht="12.75" customHeight="1" s="667"/>
    <row r="1564" ht="12.75" customHeight="1" s="667"/>
    <row r="1565" ht="12.75" customHeight="1" s="667"/>
    <row r="1566" ht="12.75" customHeight="1" s="667"/>
    <row r="1567" ht="12.75" customHeight="1" s="667"/>
    <row r="1568" ht="12.75" customHeight="1" s="667"/>
    <row r="1569" ht="12.75" customHeight="1" s="667"/>
    <row r="1570" ht="12.75" customHeight="1" s="667"/>
    <row r="1571" ht="12.75" customHeight="1" s="667"/>
    <row r="1572" ht="12.75" customHeight="1" s="667"/>
    <row r="1573" ht="12.75" customHeight="1" s="667"/>
    <row r="1574" ht="12.75" customHeight="1" s="667"/>
    <row r="1575" ht="12.75" customHeight="1" s="667"/>
    <row r="1576" ht="12.75" customHeight="1" s="667"/>
    <row r="1577" ht="12.75" customHeight="1" s="667"/>
    <row r="1578" ht="12.75" customHeight="1" s="667"/>
    <row r="1579" ht="12.75" customHeight="1" s="667"/>
    <row r="1580" ht="12.75" customHeight="1" s="667"/>
    <row r="1581" ht="12.75" customHeight="1" s="667"/>
    <row r="1582" ht="12.75" customHeight="1" s="667"/>
    <row r="1583" ht="12.75" customHeight="1" s="667"/>
    <row r="1584" ht="12.75" customHeight="1" s="667"/>
    <row r="1585" ht="12.75" customHeight="1" s="667"/>
    <row r="1586" ht="12.75" customHeight="1" s="667"/>
    <row r="1587" ht="12.75" customHeight="1" s="667"/>
    <row r="1588" ht="12.75" customHeight="1" s="667"/>
    <row r="1589" ht="12.75" customHeight="1" s="667"/>
    <row r="1590" ht="12.75" customHeight="1" s="667"/>
    <row r="1591" ht="12.75" customHeight="1" s="667"/>
    <row r="1592" ht="12.75" customHeight="1" s="667"/>
    <row r="1593" ht="12.75" customHeight="1" s="667"/>
    <row r="1594" ht="12.75" customHeight="1" s="667"/>
    <row r="1595" ht="12.75" customHeight="1" s="667"/>
    <row r="1596" ht="12.75" customHeight="1" s="667"/>
    <row r="1597" ht="12.75" customHeight="1" s="667"/>
    <row r="1598" ht="12.75" customHeight="1" s="667"/>
    <row r="1599" ht="12.75" customHeight="1" s="667"/>
    <row r="1600" ht="12.75" customHeight="1" s="667"/>
    <row r="1601" ht="12.75" customHeight="1" s="667"/>
    <row r="1602" ht="12.75" customHeight="1" s="667"/>
    <row r="1603" ht="12.75" customHeight="1" s="667"/>
    <row r="1604" ht="12.75" customHeight="1" s="667"/>
    <row r="1605" ht="12.75" customHeight="1" s="667"/>
    <row r="1606" ht="12.75" customHeight="1" s="667"/>
    <row r="1607" ht="12.75" customHeight="1" s="667"/>
    <row r="1608" ht="12.75" customHeight="1" s="667"/>
    <row r="1609" ht="12.75" customHeight="1" s="667"/>
    <row r="1610" ht="12.75" customHeight="1" s="667"/>
    <row r="1611" ht="12.75" customHeight="1" s="667"/>
    <row r="1612" ht="12.75" customHeight="1" s="667"/>
    <row r="1613" ht="12.75" customHeight="1" s="667"/>
    <row r="1614" ht="12.75" customHeight="1" s="667"/>
    <row r="1615" ht="12.75" customHeight="1" s="667"/>
    <row r="1616" ht="12.75" customHeight="1" s="667"/>
    <row r="1617" ht="12.75" customHeight="1" s="667"/>
    <row r="1618" ht="12.75" customHeight="1" s="667"/>
    <row r="1619" ht="12.75" customHeight="1" s="667"/>
    <row r="1620" ht="12.75" customHeight="1" s="667"/>
    <row r="1621" ht="12.75" customHeight="1" s="667"/>
    <row r="1622" ht="12.75" customHeight="1" s="667"/>
    <row r="1623" ht="12.75" customHeight="1" s="667"/>
    <row r="1624" ht="12.75" customHeight="1" s="667"/>
    <row r="1625" ht="12.75" customHeight="1" s="667"/>
    <row r="1626" ht="12.75" customHeight="1" s="667"/>
    <row r="1627" ht="12.75" customHeight="1" s="667"/>
    <row r="1628" ht="12.75" customHeight="1" s="667"/>
    <row r="1629" ht="12.75" customHeight="1" s="667"/>
    <row r="1630" ht="12.75" customHeight="1" s="667"/>
    <row r="1631" ht="12.75" customHeight="1" s="667"/>
    <row r="1632" ht="12.75" customHeight="1" s="667"/>
    <row r="1633" ht="12.75" customHeight="1" s="667"/>
    <row r="1634" ht="12.75" customHeight="1" s="667"/>
    <row r="1635" ht="12.75" customHeight="1" s="667"/>
    <row r="1636" ht="12.75" customHeight="1" s="667"/>
    <row r="1637" ht="12.75" customHeight="1" s="667"/>
    <row r="1638" ht="12.75" customHeight="1" s="667"/>
    <row r="1639" ht="12.75" customHeight="1" s="667"/>
    <row r="1640" ht="12.75" customHeight="1" s="667"/>
    <row r="1641" ht="12.75" customHeight="1" s="667"/>
    <row r="1642" ht="12.75" customHeight="1" s="667"/>
    <row r="1643" ht="12.75" customHeight="1" s="667"/>
    <row r="1644" ht="12.75" customHeight="1" s="667"/>
    <row r="1645" ht="12.75" customHeight="1" s="667"/>
    <row r="1646" ht="12.75" customHeight="1" s="667"/>
    <row r="1647" ht="12.75" customHeight="1" s="667"/>
    <row r="1648" ht="12.75" customHeight="1" s="667"/>
    <row r="1649" ht="12.75" customHeight="1" s="667"/>
    <row r="1650" ht="12.75" customHeight="1" s="667"/>
    <row r="1651" ht="12.75" customHeight="1" s="667"/>
    <row r="1652" ht="12.75" customHeight="1" s="667"/>
    <row r="1653" ht="12.75" customHeight="1" s="667"/>
    <row r="1654" ht="12.75" customHeight="1" s="667"/>
    <row r="1655" ht="12.75" customHeight="1" s="667"/>
    <row r="1656" ht="12.75" customHeight="1" s="667"/>
    <row r="1657" ht="12.75" customHeight="1" s="667"/>
    <row r="1658" ht="12.75" customHeight="1" s="667"/>
    <row r="1659" ht="12.75" customHeight="1" s="667"/>
    <row r="1660" ht="12.75" customHeight="1" s="667"/>
    <row r="1661" ht="12.75" customHeight="1" s="667"/>
    <row r="1662" ht="12.75" customHeight="1" s="667"/>
    <row r="1663" ht="12.75" customHeight="1" s="667"/>
    <row r="1664" ht="12.75" customHeight="1" s="667"/>
    <row r="1665" ht="12.75" customHeight="1" s="667"/>
    <row r="1666" ht="12.75" customHeight="1" s="667"/>
    <row r="1667" ht="12.75" customHeight="1" s="667"/>
    <row r="1668" ht="12.75" customHeight="1" s="667"/>
    <row r="1669" ht="12.75" customHeight="1" s="667"/>
    <row r="1670" ht="12.75" customHeight="1" s="667"/>
    <row r="1671" ht="12.75" customHeight="1" s="667"/>
    <row r="1672" ht="12.75" customHeight="1" s="667"/>
    <row r="1673" ht="12.75" customHeight="1" s="667"/>
    <row r="1674" ht="12.75" customHeight="1" s="667"/>
    <row r="1675" ht="12.75" customHeight="1" s="667"/>
    <row r="1676" ht="12.75" customHeight="1" s="667"/>
    <row r="1677" ht="12.75" customHeight="1" s="667"/>
    <row r="1678" ht="12.75" customHeight="1" s="667"/>
    <row r="1679" ht="12.75" customHeight="1" s="667"/>
    <row r="1680" ht="12.75" customHeight="1" s="667"/>
    <row r="1681" ht="12.75" customHeight="1" s="667"/>
    <row r="1682" ht="12.75" customHeight="1" s="667"/>
    <row r="1683" ht="12.75" customHeight="1" s="667"/>
    <row r="1684" ht="12.75" customHeight="1" s="667"/>
    <row r="1685" ht="12.75" customHeight="1" s="667"/>
    <row r="1686" ht="12.75" customHeight="1" s="667"/>
    <row r="1687" ht="12.75" customHeight="1" s="667"/>
    <row r="1688" ht="12.75" customHeight="1" s="667"/>
    <row r="1689" ht="12.75" customHeight="1" s="667"/>
    <row r="1690" ht="12.75" customHeight="1" s="667"/>
    <row r="1691" ht="12.75" customHeight="1" s="667"/>
    <row r="1692" ht="12.75" customHeight="1" s="667"/>
    <row r="1693" ht="12.75" customHeight="1" s="667"/>
    <row r="1694" ht="12.75" customHeight="1" s="667"/>
    <row r="1695" ht="12.75" customHeight="1" s="667"/>
    <row r="1696" ht="12.75" customHeight="1" s="667"/>
    <row r="1697" ht="12.75" customHeight="1" s="667"/>
    <row r="1698" ht="12.75" customHeight="1" s="667"/>
    <row r="1699" ht="12.75" customHeight="1" s="667"/>
    <row r="1700" ht="12.75" customHeight="1" s="667"/>
    <row r="1701" ht="12.75" customHeight="1" s="667"/>
    <row r="1702" ht="12.75" customHeight="1" s="667"/>
    <row r="1703" ht="12.75" customHeight="1" s="667"/>
    <row r="1704" ht="12.75" customHeight="1" s="667"/>
    <row r="1705" ht="12.75" customHeight="1" s="667"/>
    <row r="1706" ht="12.75" customHeight="1" s="667"/>
    <row r="1707" ht="12.75" customHeight="1" s="667"/>
    <row r="1708" ht="12.75" customHeight="1" s="667"/>
    <row r="1709" ht="12.75" customHeight="1" s="667"/>
    <row r="1710" ht="12.75" customHeight="1" s="667"/>
    <row r="1711" ht="12.75" customHeight="1" s="667"/>
    <row r="1712" ht="12.75" customHeight="1" s="667"/>
    <row r="1713" ht="12.75" customHeight="1" s="667"/>
    <row r="1714" ht="12.75" customHeight="1" s="667"/>
    <row r="1715" ht="12.75" customHeight="1" s="667"/>
    <row r="1716" ht="12.75" customHeight="1" s="667"/>
    <row r="1717" ht="12.75" customHeight="1" s="667"/>
    <row r="1718" ht="12.75" customHeight="1" s="667"/>
    <row r="1719" ht="12.75" customHeight="1" s="667"/>
    <row r="1720" ht="12.75" customHeight="1" s="667"/>
    <row r="1721" ht="12.75" customHeight="1" s="667"/>
    <row r="1722" ht="12.75" customHeight="1" s="667"/>
    <row r="1723" ht="12.75" customHeight="1" s="667"/>
    <row r="1724" ht="12.75" customHeight="1" s="667"/>
    <row r="1725" ht="12.75" customHeight="1" s="667"/>
    <row r="1726" ht="12.75" customHeight="1" s="667"/>
    <row r="1727" ht="12.75" customHeight="1" s="667"/>
    <row r="1728" ht="12.75" customHeight="1" s="667"/>
    <row r="1729" ht="12.75" customHeight="1" s="667"/>
    <row r="1730" ht="12.75" customHeight="1" s="667"/>
    <row r="1731" ht="12.75" customHeight="1" s="667"/>
    <row r="1732" ht="12.75" customHeight="1" s="667"/>
    <row r="1733" ht="12.75" customHeight="1" s="667"/>
    <row r="1734" ht="12.75" customHeight="1" s="667"/>
    <row r="1735" ht="12.75" customHeight="1" s="667"/>
    <row r="1736" ht="12.75" customHeight="1" s="667"/>
    <row r="1737" ht="12.75" customHeight="1" s="667"/>
    <row r="1738" ht="12.75" customHeight="1" s="667"/>
    <row r="1739" ht="12.75" customHeight="1" s="667"/>
    <row r="1740" ht="12.75" customHeight="1" s="667"/>
    <row r="1741" ht="12.75" customHeight="1" s="667"/>
    <row r="1742" ht="12.75" customHeight="1" s="667"/>
    <row r="1743" ht="12.75" customHeight="1" s="667"/>
    <row r="1744" ht="12.75" customHeight="1" s="667"/>
    <row r="1745" ht="12.75" customHeight="1" s="667"/>
    <row r="1746" ht="12.75" customHeight="1" s="667"/>
    <row r="1747" ht="12.75" customHeight="1" s="667"/>
    <row r="1748" ht="12.75" customHeight="1" s="667"/>
    <row r="1749" ht="12.75" customHeight="1" s="667"/>
    <row r="1750" ht="12.75" customHeight="1" s="667"/>
    <row r="1751" ht="12.75" customHeight="1" s="667"/>
    <row r="1752" ht="12.75" customHeight="1" s="667"/>
    <row r="1753" ht="12.75" customHeight="1" s="667"/>
    <row r="1754" ht="12.75" customHeight="1" s="667"/>
    <row r="1755" ht="12.75" customHeight="1" s="667"/>
    <row r="1756" ht="12.75" customHeight="1" s="667"/>
    <row r="1757" ht="12.75" customHeight="1" s="667"/>
    <row r="1758" ht="12.75" customHeight="1" s="667"/>
    <row r="1759" ht="12.75" customHeight="1" s="667"/>
    <row r="1760" ht="12.75" customHeight="1" s="667"/>
    <row r="1761" ht="12.75" customHeight="1" s="667"/>
    <row r="1762" ht="12.75" customHeight="1" s="667"/>
    <row r="1763" ht="12.75" customHeight="1" s="667"/>
    <row r="1764" ht="12.75" customHeight="1" s="667"/>
    <row r="1765" ht="12.75" customHeight="1" s="667"/>
    <row r="1766" ht="12.75" customHeight="1" s="667"/>
    <row r="1767" ht="12.75" customHeight="1" s="667"/>
    <row r="1768" ht="12.75" customHeight="1" s="667"/>
    <row r="1769" ht="12.75" customHeight="1" s="667"/>
    <row r="1770" ht="12.75" customHeight="1" s="667"/>
    <row r="1771" ht="12.75" customHeight="1" s="667"/>
    <row r="1772" ht="12.75" customHeight="1" s="667"/>
    <row r="1773" ht="12.75" customHeight="1" s="667"/>
    <row r="1774" ht="12.75" customHeight="1" s="667"/>
    <row r="1775" ht="12.75" customHeight="1" s="667"/>
    <row r="1776" ht="12.75" customHeight="1" s="667"/>
    <row r="1777" ht="12.75" customHeight="1" s="667"/>
    <row r="1778" ht="12.75" customHeight="1" s="667"/>
    <row r="1779" ht="12.75" customHeight="1" s="667"/>
    <row r="1780" ht="12.75" customHeight="1" s="667"/>
    <row r="1781" ht="12.75" customHeight="1" s="667"/>
    <row r="1782" ht="12.75" customHeight="1" s="667"/>
    <row r="1783" ht="12.75" customHeight="1" s="667"/>
    <row r="1784" ht="12.75" customHeight="1" s="667"/>
    <row r="1785" ht="12.75" customHeight="1" s="667"/>
    <row r="1786" ht="12.75" customHeight="1" s="667"/>
    <row r="1787" ht="12.75" customHeight="1" s="667"/>
    <row r="1788" ht="12.75" customHeight="1" s="667"/>
    <row r="1789" ht="12.75" customHeight="1" s="667"/>
    <row r="1790" ht="12.75" customHeight="1" s="667"/>
    <row r="1791" ht="12.75" customHeight="1" s="667"/>
    <row r="1792" ht="12.75" customHeight="1" s="667"/>
    <row r="1793" ht="12.75" customHeight="1" s="667"/>
    <row r="1794" ht="12.75" customHeight="1" s="667"/>
    <row r="1795" ht="12.75" customHeight="1" s="667"/>
    <row r="1796" ht="12.75" customHeight="1" s="667"/>
    <row r="1797" ht="12.75" customHeight="1" s="667"/>
    <row r="1798" ht="12.75" customHeight="1" s="667"/>
    <row r="1799" ht="12.75" customHeight="1" s="667"/>
    <row r="1800" ht="12.75" customHeight="1" s="667"/>
    <row r="1801" ht="12.75" customHeight="1" s="667"/>
    <row r="1802" ht="12.75" customHeight="1" s="667"/>
    <row r="1803" ht="12.75" customHeight="1" s="667"/>
    <row r="1804" ht="12.75" customHeight="1" s="667"/>
    <row r="1805" ht="12.75" customHeight="1" s="667"/>
    <row r="1806" ht="12.75" customHeight="1" s="667"/>
    <row r="1807" ht="12.75" customHeight="1" s="667"/>
    <row r="1808" ht="12.75" customHeight="1" s="667"/>
    <row r="1809" ht="12.75" customHeight="1" s="667"/>
    <row r="1810" ht="12.75" customHeight="1" s="667"/>
    <row r="1811" ht="12.75" customHeight="1" s="667"/>
    <row r="1812" ht="12.75" customHeight="1" s="667"/>
    <row r="1813" ht="12.75" customHeight="1" s="667"/>
    <row r="1814" ht="12.75" customHeight="1" s="667"/>
    <row r="1815" ht="12.75" customHeight="1" s="667"/>
    <row r="1816" ht="12.75" customHeight="1" s="667"/>
    <row r="1817" ht="12.75" customHeight="1" s="667"/>
    <row r="1818" ht="12.75" customHeight="1" s="667"/>
    <row r="1819" ht="12.75" customHeight="1" s="667"/>
    <row r="1820" ht="12.75" customHeight="1" s="667"/>
    <row r="1821" ht="12.75" customHeight="1" s="667"/>
    <row r="1822" ht="12.75" customHeight="1" s="667"/>
    <row r="1823" ht="12.75" customHeight="1" s="667"/>
    <row r="1824" ht="12.75" customHeight="1" s="667"/>
    <row r="1825" ht="12.75" customHeight="1" s="667"/>
    <row r="1826" ht="12.75" customHeight="1" s="667"/>
    <row r="1827" ht="12.75" customHeight="1" s="667"/>
    <row r="1828" ht="12.75" customHeight="1" s="667"/>
    <row r="1829" ht="12.75" customHeight="1" s="667"/>
    <row r="1830" ht="12.75" customHeight="1" s="667"/>
    <row r="1831" ht="12.75" customHeight="1" s="667"/>
    <row r="1832" ht="12.75" customHeight="1" s="667"/>
    <row r="1833" ht="12.75" customHeight="1" s="667"/>
    <row r="1834" ht="12.75" customHeight="1" s="667"/>
    <row r="1835" ht="12.75" customHeight="1" s="667"/>
    <row r="1836" ht="12.75" customHeight="1" s="667"/>
    <row r="1837" ht="12.75" customHeight="1" s="667"/>
    <row r="1838" ht="12.75" customHeight="1" s="667"/>
    <row r="1839" ht="12.75" customHeight="1" s="667"/>
    <row r="1840" ht="12.75" customHeight="1" s="667"/>
    <row r="1841" ht="12.75" customHeight="1" s="667"/>
    <row r="1842" ht="12.75" customHeight="1" s="667"/>
    <row r="1843" ht="12.75" customHeight="1" s="667"/>
    <row r="1844" ht="12.75" customHeight="1" s="667"/>
    <row r="1845" ht="12.75" customHeight="1" s="667"/>
    <row r="1846" ht="12.75" customHeight="1" s="667"/>
    <row r="1847" ht="12.75" customHeight="1" s="667"/>
    <row r="1848" ht="12.75" customHeight="1" s="667"/>
    <row r="1849" ht="12.75" customHeight="1" s="667"/>
    <row r="1850" ht="12.75" customHeight="1" s="667"/>
    <row r="1851" ht="12.75" customHeight="1" s="667"/>
    <row r="1852" ht="12.75" customHeight="1" s="667"/>
    <row r="1853" ht="12.75" customHeight="1" s="667"/>
    <row r="1854" ht="12.75" customHeight="1" s="667"/>
    <row r="1855" ht="12.75" customHeight="1" s="667"/>
    <row r="1856" ht="12.75" customHeight="1" s="667"/>
    <row r="1857" ht="12.75" customHeight="1" s="667"/>
    <row r="1858" ht="12.75" customHeight="1" s="667"/>
    <row r="1859" ht="12.75" customHeight="1" s="667"/>
    <row r="1860" ht="12.75" customHeight="1" s="667"/>
    <row r="1861" ht="12.75" customHeight="1" s="667"/>
    <row r="1862" ht="12.75" customHeight="1" s="667"/>
    <row r="1863" ht="12.75" customHeight="1" s="667"/>
    <row r="1864" ht="12.75" customHeight="1" s="667"/>
    <row r="1865" ht="12.75" customHeight="1" s="667"/>
    <row r="1866" ht="12.75" customHeight="1" s="667"/>
    <row r="1867" ht="12.75" customHeight="1" s="667"/>
    <row r="1868" ht="12.75" customHeight="1" s="667"/>
    <row r="1869" ht="12.75" customHeight="1" s="667"/>
    <row r="1870" ht="12.75" customHeight="1" s="667"/>
    <row r="1871" ht="12.75" customHeight="1" s="667"/>
    <row r="1872" ht="12.75" customHeight="1" s="667"/>
    <row r="1873" ht="12.75" customHeight="1" s="667"/>
    <row r="1874" ht="12.75" customHeight="1" s="667"/>
    <row r="1875" ht="12.75" customHeight="1" s="667"/>
    <row r="1876" ht="12.75" customHeight="1" s="667"/>
    <row r="1877" ht="12.75" customHeight="1" s="667"/>
    <row r="1878" ht="12.75" customHeight="1" s="667"/>
    <row r="1879" ht="12.75" customHeight="1" s="667"/>
    <row r="1880" ht="12.75" customHeight="1" s="667"/>
    <row r="1881" ht="12.75" customHeight="1" s="667"/>
    <row r="1882" ht="12.75" customHeight="1" s="667"/>
    <row r="1883" ht="12.75" customHeight="1" s="667"/>
    <row r="1884" ht="12.75" customHeight="1" s="667"/>
    <row r="1885" ht="12.75" customHeight="1" s="667"/>
    <row r="1886" ht="12.75" customHeight="1" s="667"/>
    <row r="1887" ht="12.75" customHeight="1" s="667"/>
    <row r="1888" ht="12.75" customHeight="1" s="667"/>
    <row r="1889" ht="12.75" customHeight="1" s="667"/>
    <row r="1890" ht="12.75" customHeight="1" s="667"/>
    <row r="1891" ht="12.75" customHeight="1" s="667"/>
    <row r="1892" ht="12.75" customHeight="1" s="667"/>
    <row r="1893" ht="12.75" customHeight="1" s="667"/>
    <row r="1894" ht="12.75" customHeight="1" s="667"/>
    <row r="1895" ht="12.75" customHeight="1" s="667"/>
    <row r="1896" ht="12.75" customHeight="1" s="667"/>
    <row r="1897" ht="12.75" customHeight="1" s="667"/>
    <row r="1898" ht="12.75" customHeight="1" s="667"/>
    <row r="1899" ht="12.75" customHeight="1" s="667"/>
    <row r="1900" ht="12.75" customHeight="1" s="667"/>
    <row r="1901" ht="12.75" customHeight="1" s="667"/>
    <row r="1902" ht="12.75" customHeight="1" s="667"/>
    <row r="1903" ht="12.75" customHeight="1" s="667"/>
    <row r="1904" ht="12.75" customHeight="1" s="667"/>
    <row r="1905" ht="12.75" customHeight="1" s="667"/>
    <row r="1906" ht="12.75" customHeight="1" s="667"/>
    <row r="1907" ht="12.75" customHeight="1" s="667"/>
    <row r="1908" ht="12.75" customHeight="1" s="667"/>
    <row r="1909" ht="12.75" customHeight="1" s="667"/>
    <row r="1910" ht="12.75" customHeight="1" s="667"/>
    <row r="1911" ht="12.75" customHeight="1" s="667"/>
    <row r="1912" ht="12.75" customHeight="1" s="667"/>
    <row r="1913" ht="12.75" customHeight="1" s="667"/>
    <row r="1914" ht="12.75" customHeight="1" s="667"/>
    <row r="1915" ht="12.75" customHeight="1" s="667"/>
    <row r="1916" ht="12.75" customHeight="1" s="667"/>
    <row r="1917" ht="12.75" customHeight="1" s="667"/>
    <row r="1918" ht="12.75" customHeight="1" s="667"/>
    <row r="1919" ht="12.75" customHeight="1" s="667"/>
    <row r="1920" ht="12.75" customHeight="1" s="667"/>
    <row r="1921" ht="12.75" customHeight="1" s="667"/>
    <row r="1922" ht="12.75" customHeight="1" s="667"/>
    <row r="1923" ht="12.75" customHeight="1" s="667"/>
    <row r="1924" ht="12.75" customHeight="1" s="667"/>
    <row r="1925" ht="12.75" customHeight="1" s="667"/>
    <row r="1926" ht="12.75" customHeight="1" s="667"/>
    <row r="1927" ht="12.75" customHeight="1" s="667"/>
    <row r="1928" ht="12.75" customHeight="1" s="667"/>
    <row r="1929" ht="12.75" customHeight="1" s="667"/>
    <row r="1930" ht="12.75" customHeight="1" s="667"/>
    <row r="1931" ht="12.75" customHeight="1" s="667"/>
    <row r="1932" ht="12.75" customHeight="1" s="667"/>
    <row r="1933" ht="12.75" customHeight="1" s="667"/>
    <row r="1934" ht="12.75" customHeight="1" s="667"/>
    <row r="1935" ht="12.75" customHeight="1" s="667"/>
    <row r="1936" ht="12.75" customHeight="1" s="667"/>
    <row r="1937" ht="12.75" customHeight="1" s="667"/>
    <row r="1938" ht="12.75" customHeight="1" s="667"/>
    <row r="1939" ht="12.75" customHeight="1" s="667"/>
    <row r="1940" ht="12.75" customHeight="1" s="667"/>
    <row r="1941" ht="12.75" customHeight="1" s="667"/>
    <row r="1942" ht="12.75" customHeight="1" s="667"/>
    <row r="1943" ht="12.75" customHeight="1" s="667"/>
    <row r="1944" ht="12.75" customHeight="1" s="667"/>
    <row r="1945" ht="12.75" customHeight="1" s="667"/>
    <row r="1946" ht="12.75" customHeight="1" s="667"/>
    <row r="1947" ht="12.75" customHeight="1" s="667"/>
    <row r="1948" ht="12.75" customHeight="1" s="667"/>
    <row r="1949" ht="12.75" customHeight="1" s="667"/>
    <row r="1950" ht="12.75" customHeight="1" s="667"/>
    <row r="1951" ht="12.75" customHeight="1" s="667"/>
    <row r="1952" ht="12.75" customHeight="1" s="667"/>
    <row r="1953" ht="12.75" customHeight="1" s="667"/>
    <row r="1954" ht="12.75" customHeight="1" s="667"/>
    <row r="1955" ht="12.75" customHeight="1" s="667"/>
    <row r="1956" ht="12.75" customHeight="1" s="667"/>
    <row r="1957" ht="12.75" customHeight="1" s="667"/>
    <row r="1958" ht="12.75" customHeight="1" s="667"/>
    <row r="1959" ht="12.75" customHeight="1" s="667"/>
    <row r="1960" ht="12.75" customHeight="1" s="667"/>
    <row r="1961" ht="12.75" customHeight="1" s="667"/>
    <row r="1962" ht="12.75" customHeight="1" s="667"/>
    <row r="1963" ht="12.75" customHeight="1" s="667"/>
    <row r="1964" ht="12.75" customHeight="1" s="667"/>
    <row r="1965" ht="12.75" customHeight="1" s="667"/>
    <row r="1966" ht="12.75" customHeight="1" s="667"/>
    <row r="1967" ht="12.75" customHeight="1" s="667"/>
    <row r="1968" ht="12.75" customHeight="1" s="667"/>
    <row r="1969" ht="12.75" customHeight="1" s="667"/>
    <row r="1970" ht="12.75" customHeight="1" s="667"/>
    <row r="1971" ht="12.75" customHeight="1" s="667"/>
    <row r="1972" ht="12.75" customHeight="1" s="667"/>
    <row r="1973" ht="12.75" customHeight="1" s="667"/>
    <row r="1974" ht="12.75" customHeight="1" s="667"/>
    <row r="1975" ht="12.75" customHeight="1" s="667"/>
    <row r="1976" ht="12.75" customHeight="1" s="667"/>
    <row r="1977" ht="12.75" customHeight="1" s="667"/>
    <row r="1978" ht="12.75" customHeight="1" s="667"/>
    <row r="1979" ht="12.75" customHeight="1" s="667"/>
    <row r="1980" ht="12.75" customHeight="1" s="667"/>
    <row r="1981" ht="12.75" customHeight="1" s="667"/>
    <row r="1982" ht="12.75" customHeight="1" s="667"/>
    <row r="1983" ht="12.75" customHeight="1" s="667"/>
    <row r="1984" ht="12.75" customHeight="1" s="667"/>
    <row r="1985" ht="12.75" customHeight="1" s="667"/>
    <row r="1986" ht="12.75" customHeight="1" s="667"/>
    <row r="1987" ht="12.75" customHeight="1" s="667"/>
    <row r="1988" ht="12.75" customHeight="1" s="667"/>
    <row r="1989" ht="12.75" customHeight="1" s="667"/>
    <row r="1990" ht="12.75" customHeight="1" s="667"/>
    <row r="1991" ht="12.75" customHeight="1" s="667"/>
    <row r="1992" ht="12.75" customHeight="1" s="667"/>
    <row r="1993" ht="12.75" customHeight="1" s="667"/>
    <row r="1994" ht="12.75" customHeight="1" s="667"/>
    <row r="1995" ht="12.75" customHeight="1" s="667"/>
    <row r="1996" ht="12.75" customHeight="1" s="667"/>
    <row r="1997" ht="12.75" customHeight="1" s="667"/>
    <row r="1998" ht="12.75" customHeight="1" s="667"/>
    <row r="1999" ht="12.75" customHeight="1" s="667"/>
    <row r="2000" ht="12.75" customHeight="1" s="667"/>
    <row r="2001" ht="12.75" customHeight="1" s="667"/>
    <row r="2002" ht="12.75" customHeight="1" s="667"/>
    <row r="2003" ht="12.75" customHeight="1" s="667"/>
    <row r="2004" ht="12.75" customHeight="1" s="667"/>
    <row r="2005" ht="12.75" customHeight="1" s="667"/>
    <row r="2006" ht="12.75" customHeight="1" s="667"/>
    <row r="2007" ht="12.75" customHeight="1" s="667"/>
    <row r="2008" ht="12.75" customHeight="1" s="667"/>
    <row r="2009" ht="12.75" customHeight="1" s="667"/>
    <row r="2010" ht="12.75" customHeight="1" s="667"/>
    <row r="2011" ht="12.75" customHeight="1" s="667"/>
    <row r="2012" ht="12.75" customHeight="1" s="667"/>
    <row r="2013" ht="12.75" customHeight="1" s="667"/>
    <row r="2014" ht="12.75" customHeight="1" s="667"/>
    <row r="2015" ht="12.75" customHeight="1" s="667"/>
    <row r="2016" ht="12.75" customHeight="1" s="667"/>
    <row r="2017" ht="12.75" customHeight="1" s="667"/>
    <row r="2018" ht="12.75" customHeight="1" s="667"/>
    <row r="2019" ht="12.75" customHeight="1" s="667"/>
    <row r="2020" ht="12.75" customHeight="1" s="667"/>
    <row r="2021" ht="12.75" customHeight="1" s="667"/>
    <row r="2022" ht="12.75" customHeight="1" s="667"/>
    <row r="2023" ht="12.75" customHeight="1" s="667"/>
    <row r="2024" ht="12.75" customHeight="1" s="667"/>
    <row r="2025" ht="12.75" customHeight="1" s="667"/>
    <row r="2026" ht="12.75" customHeight="1" s="667"/>
    <row r="2027" ht="12.75" customHeight="1" s="667"/>
    <row r="2028" ht="12.75" customHeight="1" s="667"/>
    <row r="2029" ht="12.75" customHeight="1" s="667"/>
    <row r="2030" ht="12.75" customHeight="1" s="667"/>
    <row r="2031" ht="12.75" customHeight="1" s="667"/>
    <row r="2032" ht="12.75" customHeight="1" s="667"/>
    <row r="2033" ht="12.75" customHeight="1" s="667"/>
    <row r="2034" ht="12.75" customHeight="1" s="667"/>
    <row r="2035" ht="12.75" customHeight="1" s="667"/>
    <row r="2036" ht="12.75" customHeight="1" s="667"/>
    <row r="2037" ht="12.75" customHeight="1" s="667"/>
    <row r="2038" ht="12.75" customHeight="1" s="667"/>
    <row r="2039" ht="12.75" customHeight="1" s="667"/>
    <row r="2040" ht="12.75" customHeight="1" s="667"/>
    <row r="2041" ht="12.75" customHeight="1" s="667"/>
    <row r="2042" ht="12.75" customHeight="1" s="667"/>
    <row r="2043" ht="12.75" customHeight="1" s="667"/>
    <row r="2044" ht="12.75" customHeight="1" s="667"/>
    <row r="2045" ht="12.75" customHeight="1" s="667"/>
    <row r="2046" ht="12.75" customHeight="1" s="667"/>
    <row r="2047" ht="12.75" customHeight="1" s="667"/>
    <row r="2048" ht="12.75" customHeight="1" s="667"/>
    <row r="2049" ht="12.75" customHeight="1" s="667"/>
    <row r="2050" ht="12.75" customHeight="1" s="667"/>
    <row r="2051" ht="12.75" customHeight="1" s="667"/>
    <row r="2052" ht="12.75" customHeight="1" s="667"/>
    <row r="2053" ht="12.75" customHeight="1" s="667"/>
    <row r="2054" ht="12.75" customHeight="1" s="667"/>
    <row r="2055" ht="12.75" customHeight="1" s="667"/>
    <row r="2056" ht="12.75" customHeight="1" s="667"/>
    <row r="2057" ht="12.75" customHeight="1" s="667"/>
    <row r="2058" ht="12.75" customHeight="1" s="667"/>
    <row r="2059" ht="12.75" customHeight="1" s="667"/>
    <row r="2060" ht="12.75" customHeight="1" s="667"/>
    <row r="2061" ht="12.75" customHeight="1" s="667"/>
    <row r="2062" ht="12.75" customHeight="1" s="667"/>
    <row r="2063" ht="12.75" customHeight="1" s="667"/>
    <row r="2064" ht="12.75" customHeight="1" s="667"/>
    <row r="2065" ht="12.75" customHeight="1" s="667"/>
    <row r="2066" ht="12.75" customHeight="1" s="667"/>
    <row r="2067" ht="12.75" customHeight="1" s="667"/>
    <row r="2068" ht="12.75" customHeight="1" s="667"/>
    <row r="2069" ht="12.75" customHeight="1" s="667"/>
    <row r="2070" ht="12.75" customHeight="1" s="667"/>
    <row r="2071" ht="12.75" customHeight="1" s="667"/>
    <row r="2072" ht="12.75" customHeight="1" s="667"/>
    <row r="2073" ht="12.75" customHeight="1" s="667"/>
    <row r="2074" ht="12.75" customHeight="1" s="667"/>
    <row r="2075" ht="12.75" customHeight="1" s="667"/>
    <row r="2076" ht="12.75" customHeight="1" s="667"/>
    <row r="2077" ht="12.75" customHeight="1" s="667"/>
    <row r="2078" ht="12.75" customHeight="1" s="667"/>
    <row r="2079" ht="12.75" customHeight="1" s="667"/>
    <row r="2080" ht="12.75" customHeight="1" s="667"/>
    <row r="2081" ht="12.75" customHeight="1" s="667"/>
    <row r="2082" ht="12.75" customHeight="1" s="667"/>
    <row r="2083" ht="12.75" customHeight="1" s="667"/>
    <row r="2084" ht="12.75" customHeight="1" s="667"/>
    <row r="2085" ht="12.75" customHeight="1" s="667"/>
    <row r="2086" ht="12.75" customHeight="1" s="667"/>
    <row r="2087" ht="12.75" customHeight="1" s="667"/>
    <row r="2088" ht="12.75" customHeight="1" s="667"/>
    <row r="2089" ht="12.75" customHeight="1" s="667"/>
    <row r="2090" ht="12.75" customHeight="1" s="667"/>
    <row r="2091" ht="12.75" customHeight="1" s="667"/>
    <row r="2092" ht="12.75" customHeight="1" s="667"/>
    <row r="2093" ht="12.75" customHeight="1" s="667"/>
    <row r="2094" ht="12.75" customHeight="1" s="667"/>
    <row r="2095" ht="12.75" customHeight="1" s="667"/>
    <row r="2096" ht="12.75" customHeight="1" s="667"/>
    <row r="2097" ht="12.75" customHeight="1" s="667"/>
    <row r="2098" ht="12.75" customHeight="1" s="667"/>
    <row r="2099" ht="12.75" customHeight="1" s="667"/>
    <row r="2100" ht="12.75" customHeight="1" s="667"/>
    <row r="2101" ht="12.75" customHeight="1" s="667"/>
    <row r="2102" ht="12.75" customHeight="1" s="667"/>
    <row r="2103" ht="12.75" customHeight="1" s="667"/>
    <row r="2104" ht="12.75" customHeight="1" s="667"/>
    <row r="2105" ht="12.75" customHeight="1" s="667"/>
    <row r="2106" ht="12.75" customHeight="1" s="667"/>
    <row r="2107" ht="12.75" customHeight="1" s="667"/>
    <row r="2108" ht="12.75" customHeight="1" s="667"/>
    <row r="2109" ht="12.75" customHeight="1" s="667"/>
    <row r="2110" ht="12.75" customHeight="1" s="667"/>
    <row r="2111" ht="12.75" customHeight="1" s="667"/>
    <row r="2112" ht="12.75" customHeight="1" s="667"/>
    <row r="2113" ht="12.75" customHeight="1" s="667"/>
    <row r="2114" ht="12.75" customHeight="1" s="667"/>
    <row r="2115" ht="12.75" customHeight="1" s="667"/>
    <row r="2116" ht="12.75" customHeight="1" s="667"/>
    <row r="2117" ht="12.75" customHeight="1" s="667"/>
    <row r="2118" ht="12.75" customHeight="1" s="667"/>
    <row r="2119" ht="12.75" customHeight="1" s="667"/>
    <row r="2120" ht="12.75" customHeight="1" s="667"/>
    <row r="2121" ht="12.75" customHeight="1" s="667"/>
    <row r="2122" ht="12.75" customHeight="1" s="667"/>
    <row r="2123" ht="12.75" customHeight="1" s="667"/>
    <row r="2124" ht="12.75" customHeight="1" s="667"/>
    <row r="2125" ht="12.75" customHeight="1" s="667"/>
    <row r="2126" ht="12.75" customHeight="1" s="667"/>
    <row r="2127" ht="12.75" customHeight="1" s="667"/>
    <row r="2128" ht="12.75" customHeight="1" s="667"/>
    <row r="2129" ht="12.75" customHeight="1" s="667"/>
    <row r="2130" ht="12.75" customHeight="1" s="667"/>
    <row r="2131" ht="12.75" customHeight="1" s="667"/>
    <row r="2132" ht="12.75" customHeight="1" s="667"/>
    <row r="2133" ht="12.75" customHeight="1" s="667"/>
    <row r="2134" ht="12.75" customHeight="1" s="667"/>
    <row r="2135" ht="12.75" customHeight="1" s="667"/>
    <row r="2136" ht="12.75" customHeight="1" s="667"/>
    <row r="2137" ht="12.75" customHeight="1" s="667"/>
    <row r="2138" ht="12.75" customHeight="1" s="667"/>
    <row r="2139" ht="12.75" customHeight="1" s="667"/>
    <row r="2140" ht="12.75" customHeight="1" s="667"/>
    <row r="2141" ht="12.75" customHeight="1" s="667"/>
    <row r="2142" ht="12.75" customHeight="1" s="667"/>
    <row r="2143" ht="12.75" customHeight="1" s="667"/>
    <row r="2144" ht="12.75" customHeight="1" s="667"/>
    <row r="2145" ht="12.75" customHeight="1" s="667"/>
    <row r="2146" ht="12.75" customHeight="1" s="667"/>
    <row r="2147" ht="12.75" customHeight="1" s="667"/>
    <row r="2148" ht="12.75" customHeight="1" s="667"/>
    <row r="2149" ht="12.75" customHeight="1" s="667"/>
    <row r="2150" ht="12.75" customHeight="1" s="667"/>
    <row r="2151" ht="12.75" customHeight="1" s="667"/>
    <row r="2152" ht="12.75" customHeight="1" s="667"/>
    <row r="2153" ht="12.75" customHeight="1" s="667"/>
    <row r="2154" ht="12.75" customHeight="1" s="667"/>
    <row r="2155" ht="12.75" customHeight="1" s="667"/>
    <row r="2156" ht="12.75" customHeight="1" s="667"/>
    <row r="2157" ht="12.75" customHeight="1" s="667"/>
    <row r="2158" ht="12.75" customHeight="1" s="667"/>
    <row r="2159" ht="12.75" customHeight="1" s="667"/>
    <row r="2160" ht="12.75" customHeight="1" s="667"/>
    <row r="2161" ht="12.75" customHeight="1" s="667"/>
    <row r="2162" ht="12.75" customHeight="1" s="667"/>
    <row r="2163" ht="12.75" customHeight="1" s="667"/>
    <row r="2164" ht="12.75" customHeight="1" s="667"/>
    <row r="2165" ht="12.75" customHeight="1" s="667"/>
    <row r="2166" ht="12.75" customHeight="1" s="667"/>
    <row r="2167" ht="12.75" customHeight="1" s="667"/>
    <row r="2168" ht="12.75" customHeight="1" s="667"/>
    <row r="2169" ht="12.75" customHeight="1" s="667"/>
    <row r="2170" ht="12.75" customHeight="1" s="667"/>
    <row r="2171" ht="12.75" customHeight="1" s="667"/>
    <row r="2172" ht="12.75" customHeight="1" s="667"/>
    <row r="2173" ht="12.75" customHeight="1" s="667"/>
    <row r="2174" ht="12.75" customHeight="1" s="667"/>
    <row r="2175" ht="12.75" customHeight="1" s="667"/>
    <row r="2176" ht="12.75" customHeight="1" s="667"/>
    <row r="2177" ht="12.75" customHeight="1" s="667"/>
    <row r="2178" ht="12.75" customHeight="1" s="667"/>
    <row r="2179" ht="12.75" customHeight="1" s="667"/>
    <row r="2180" ht="12.75" customHeight="1" s="667"/>
    <row r="2181" ht="12.75" customHeight="1" s="667"/>
    <row r="2182" ht="12.75" customHeight="1" s="667"/>
    <row r="2183" ht="12.75" customHeight="1" s="667"/>
    <row r="2184" ht="12.75" customHeight="1" s="667"/>
    <row r="2185" ht="12.75" customHeight="1" s="667"/>
    <row r="2186" ht="12.75" customHeight="1" s="667"/>
    <row r="2187" ht="12.75" customHeight="1" s="667"/>
    <row r="2188" ht="12.75" customHeight="1" s="667"/>
    <row r="2189" ht="12.75" customHeight="1" s="667"/>
    <row r="2190" ht="12.75" customHeight="1" s="667"/>
    <row r="2191" ht="12.75" customHeight="1" s="667"/>
    <row r="2192" ht="12.75" customHeight="1" s="667"/>
    <row r="2193" ht="12.75" customHeight="1" s="667"/>
    <row r="2194" ht="12.75" customHeight="1" s="667"/>
    <row r="2195" ht="12.75" customHeight="1" s="667"/>
    <row r="2196" ht="12.75" customHeight="1" s="667"/>
    <row r="2197" ht="12.75" customHeight="1" s="667"/>
    <row r="2198" ht="12.75" customHeight="1" s="667"/>
    <row r="2199" ht="12.75" customHeight="1" s="667"/>
    <row r="2200" ht="12.75" customHeight="1" s="667"/>
    <row r="2201" ht="12.75" customHeight="1" s="667"/>
    <row r="2202" ht="12.75" customHeight="1" s="667"/>
    <row r="2203" ht="12.75" customHeight="1" s="667"/>
    <row r="2204" ht="12.75" customHeight="1" s="667"/>
    <row r="2205" ht="12.75" customHeight="1" s="667"/>
    <row r="2206" ht="12.75" customHeight="1" s="667"/>
    <row r="2207" ht="12.75" customHeight="1" s="667"/>
    <row r="2208" ht="12.75" customHeight="1" s="667"/>
    <row r="2209" ht="12.75" customHeight="1" s="667"/>
    <row r="2210" ht="12.75" customHeight="1" s="667"/>
    <row r="2211" ht="12.75" customHeight="1" s="667"/>
    <row r="2212" ht="12.75" customHeight="1" s="667"/>
    <row r="2213" ht="12.75" customHeight="1" s="667"/>
    <row r="2214" ht="12.75" customHeight="1" s="667"/>
    <row r="2215" ht="12.75" customHeight="1" s="667"/>
    <row r="2216" ht="12.75" customHeight="1" s="667"/>
    <row r="2217" ht="12.75" customHeight="1" s="667"/>
    <row r="2218" ht="12.75" customHeight="1" s="667"/>
    <row r="2219" ht="12.75" customHeight="1" s="667"/>
    <row r="2220" ht="12.75" customHeight="1" s="667"/>
    <row r="2221" ht="12.75" customHeight="1" s="667"/>
    <row r="2222" ht="12.75" customHeight="1" s="667"/>
    <row r="2223" ht="12.75" customHeight="1" s="667"/>
    <row r="2224" ht="12.75" customHeight="1" s="667"/>
    <row r="2225" ht="12.75" customHeight="1" s="667"/>
    <row r="2226" ht="12.75" customHeight="1" s="667"/>
    <row r="2227" ht="12.75" customHeight="1" s="667"/>
    <row r="2228" ht="12.75" customHeight="1" s="667"/>
    <row r="2229" ht="12.75" customHeight="1" s="667"/>
    <row r="2230" ht="12.75" customHeight="1" s="667"/>
    <row r="2231" ht="12.75" customHeight="1" s="667"/>
    <row r="2232" ht="12.75" customHeight="1" s="667"/>
    <row r="2233" ht="12.75" customHeight="1" s="667"/>
    <row r="2234" ht="12.75" customHeight="1" s="667"/>
    <row r="2235" ht="12.75" customHeight="1" s="667"/>
    <row r="2236" ht="12.75" customHeight="1" s="667"/>
    <row r="2237" ht="12.75" customHeight="1" s="667"/>
    <row r="2238" ht="12.75" customHeight="1" s="667"/>
    <row r="2239" ht="12.75" customHeight="1" s="667"/>
    <row r="2240" ht="12.75" customHeight="1" s="667"/>
    <row r="2241" ht="12.75" customHeight="1" s="667"/>
    <row r="2242" ht="12.75" customHeight="1" s="667"/>
    <row r="2243" ht="12.75" customHeight="1" s="667"/>
    <row r="2244" ht="12.75" customHeight="1" s="667"/>
    <row r="2245" ht="12.75" customHeight="1" s="667"/>
    <row r="2246" ht="12.75" customHeight="1" s="667"/>
    <row r="2247" ht="12.75" customHeight="1" s="667"/>
    <row r="2248" ht="12.75" customHeight="1" s="667"/>
    <row r="2249" ht="12.75" customHeight="1" s="667"/>
    <row r="2250" ht="12.75" customHeight="1" s="667"/>
    <row r="2251" ht="12.75" customHeight="1" s="667"/>
    <row r="2252" ht="12.75" customHeight="1" s="667"/>
    <row r="2253" ht="12.75" customHeight="1" s="667"/>
    <row r="2254" ht="12.75" customHeight="1" s="667"/>
    <row r="2255" ht="12.75" customHeight="1" s="667"/>
    <row r="2256" ht="12.75" customHeight="1" s="667"/>
    <row r="2257" ht="12.75" customHeight="1" s="667"/>
    <row r="2258" ht="12.75" customHeight="1" s="667"/>
    <row r="2259" ht="12.75" customHeight="1" s="667"/>
    <row r="2260" ht="12.75" customHeight="1" s="667"/>
    <row r="2261" ht="12.75" customHeight="1" s="667"/>
    <row r="2262" ht="12.75" customHeight="1" s="667"/>
    <row r="2263" ht="12.75" customHeight="1" s="667"/>
    <row r="2264" ht="12.75" customHeight="1" s="667"/>
    <row r="2265" ht="12.75" customHeight="1" s="667"/>
    <row r="2266" ht="12.75" customHeight="1" s="667"/>
    <row r="2267" ht="12.75" customHeight="1" s="667"/>
    <row r="2268" ht="12.75" customHeight="1" s="667"/>
    <row r="2269" ht="12.75" customHeight="1" s="667"/>
    <row r="2270" ht="12.75" customHeight="1" s="667"/>
    <row r="2271" ht="12.75" customHeight="1" s="667"/>
    <row r="2272" ht="12.75" customHeight="1" s="667"/>
    <row r="2273" ht="12.75" customHeight="1" s="667"/>
    <row r="2274" ht="12.75" customHeight="1" s="667"/>
    <row r="2275" ht="12.75" customHeight="1" s="667"/>
    <row r="2276" ht="12.75" customHeight="1" s="667"/>
    <row r="2277" ht="12.75" customHeight="1" s="667"/>
    <row r="2278" ht="12.75" customHeight="1" s="667"/>
    <row r="2279" ht="12.75" customHeight="1" s="667"/>
    <row r="2280" ht="12.75" customHeight="1" s="667"/>
    <row r="2281" ht="12.75" customHeight="1" s="667"/>
    <row r="2282" ht="12.75" customHeight="1" s="667"/>
    <row r="2283" ht="12.75" customHeight="1" s="667"/>
    <row r="2284" ht="12.75" customHeight="1" s="667"/>
    <row r="2285" ht="12.75" customHeight="1" s="667"/>
    <row r="2286" ht="12.75" customHeight="1" s="667"/>
    <row r="2287" ht="12.75" customHeight="1" s="667"/>
    <row r="2288" ht="12.75" customHeight="1" s="667"/>
    <row r="2289" ht="12.75" customHeight="1" s="667"/>
    <row r="2290" ht="12.75" customHeight="1" s="667"/>
    <row r="2291" ht="12.75" customHeight="1" s="667"/>
    <row r="2292" ht="12.75" customHeight="1" s="667"/>
    <row r="2293" ht="12.75" customHeight="1" s="667"/>
    <row r="2294" ht="12.75" customHeight="1" s="667"/>
    <row r="2295" ht="12.75" customHeight="1" s="667"/>
    <row r="2296" ht="12.75" customHeight="1" s="667"/>
    <row r="2297" ht="12.75" customHeight="1" s="667"/>
    <row r="2298" ht="12.75" customHeight="1" s="667"/>
    <row r="2299" ht="12.75" customHeight="1" s="667"/>
    <row r="2300" ht="12.75" customHeight="1" s="667"/>
    <row r="2301" ht="12.75" customHeight="1" s="667"/>
    <row r="2302" ht="12.75" customHeight="1" s="667"/>
    <row r="2303" ht="12.75" customHeight="1" s="667"/>
    <row r="2304" ht="12.75" customHeight="1" s="667"/>
    <row r="2305" ht="12.75" customHeight="1" s="667"/>
    <row r="2306" ht="12.75" customHeight="1" s="667"/>
    <row r="2307" ht="12.75" customHeight="1" s="667"/>
    <row r="2308" ht="12.75" customHeight="1" s="667"/>
    <row r="2309" ht="12.75" customHeight="1" s="667"/>
    <row r="2310" ht="12.75" customHeight="1" s="667"/>
    <row r="2311" ht="12.75" customHeight="1" s="667"/>
    <row r="2312" ht="12.75" customHeight="1" s="667"/>
    <row r="2313" ht="12.75" customHeight="1" s="667"/>
    <row r="2314" ht="12.75" customHeight="1" s="667"/>
    <row r="2315" ht="12.75" customHeight="1" s="667"/>
    <row r="2316" ht="12.75" customHeight="1" s="667"/>
    <row r="2317" ht="12.75" customHeight="1" s="667"/>
    <row r="2318" ht="12.75" customHeight="1" s="667"/>
    <row r="2319" ht="12.75" customHeight="1" s="667"/>
    <row r="2320" ht="12.75" customHeight="1" s="667"/>
    <row r="2321" ht="12.75" customHeight="1" s="667"/>
    <row r="2322" ht="12.75" customHeight="1" s="667"/>
    <row r="2323" ht="12.75" customHeight="1" s="667"/>
    <row r="2324" ht="12.75" customHeight="1" s="667"/>
    <row r="2325" ht="12.75" customHeight="1" s="667"/>
    <row r="2326" ht="12.75" customHeight="1" s="667"/>
    <row r="2327" ht="12.75" customHeight="1" s="667"/>
    <row r="2328" ht="12.75" customHeight="1" s="667"/>
    <row r="2329" ht="12.75" customHeight="1" s="667"/>
    <row r="2330" ht="12.75" customHeight="1" s="667"/>
    <row r="2331" ht="12.75" customHeight="1" s="667"/>
    <row r="2332" ht="12.75" customHeight="1" s="667"/>
    <row r="2333" ht="12.75" customHeight="1" s="667"/>
    <row r="2334" ht="12.75" customHeight="1" s="667"/>
    <row r="2335" ht="12.75" customHeight="1" s="667"/>
    <row r="2336" ht="12.75" customHeight="1" s="667"/>
    <row r="2337" ht="12.75" customHeight="1" s="667"/>
    <row r="2338" ht="12.75" customHeight="1" s="667"/>
    <row r="2339" ht="12.75" customHeight="1" s="667"/>
    <row r="2340" ht="12.75" customHeight="1" s="667"/>
    <row r="2341" ht="12.75" customHeight="1" s="667"/>
    <row r="2342" ht="12.75" customHeight="1" s="667"/>
    <row r="2343" ht="12.75" customHeight="1" s="667"/>
    <row r="2344" ht="12.75" customHeight="1" s="667"/>
    <row r="2345" ht="12.75" customHeight="1" s="667"/>
    <row r="2346" ht="12.75" customHeight="1" s="667"/>
    <row r="2347" ht="12.75" customHeight="1" s="667"/>
    <row r="2348" ht="12.75" customHeight="1" s="667"/>
    <row r="2349" ht="12.75" customHeight="1" s="667"/>
    <row r="2350" ht="12.75" customHeight="1" s="667"/>
    <row r="2351" ht="12.75" customHeight="1" s="667"/>
    <row r="2352" ht="12.75" customHeight="1" s="667"/>
    <row r="2353" ht="12.75" customHeight="1" s="667"/>
    <row r="2354" ht="12.75" customHeight="1" s="667"/>
    <row r="2355" ht="12.75" customHeight="1" s="667"/>
    <row r="2356" ht="12.75" customHeight="1" s="667"/>
    <row r="2357" ht="12.75" customHeight="1" s="667"/>
    <row r="2358" ht="12.75" customHeight="1" s="667"/>
    <row r="2359" ht="12.75" customHeight="1" s="667"/>
    <row r="2360" ht="12.75" customHeight="1" s="667"/>
    <row r="2361" ht="12.75" customHeight="1" s="667"/>
    <row r="2362" ht="12.75" customHeight="1" s="667"/>
    <row r="2363" ht="12.75" customHeight="1" s="667"/>
    <row r="2364" ht="12.75" customHeight="1" s="667"/>
    <row r="2365" ht="12.75" customHeight="1" s="667"/>
    <row r="2366" ht="12.75" customHeight="1" s="667"/>
    <row r="2367" ht="12.75" customHeight="1" s="667"/>
    <row r="2368" ht="12.75" customHeight="1" s="667"/>
    <row r="2369" ht="12.75" customHeight="1" s="667"/>
    <row r="2370" ht="12.75" customHeight="1" s="667"/>
    <row r="2371" ht="12.75" customHeight="1" s="667"/>
    <row r="2372" ht="12.75" customHeight="1" s="667"/>
    <row r="2373" ht="12.75" customHeight="1" s="667"/>
    <row r="2374" ht="12.75" customHeight="1" s="667"/>
    <row r="2375" ht="12.75" customHeight="1" s="667"/>
    <row r="2376" ht="12.75" customHeight="1" s="667"/>
    <row r="2377" ht="12.75" customHeight="1" s="667"/>
    <row r="2378" ht="12.75" customHeight="1" s="667"/>
    <row r="2379" ht="12.75" customHeight="1" s="667"/>
    <row r="2380" ht="12.75" customHeight="1" s="667"/>
    <row r="2381" ht="12.75" customHeight="1" s="667"/>
    <row r="2382" ht="12.75" customHeight="1" s="667"/>
    <row r="2383" ht="12.75" customHeight="1" s="667"/>
    <row r="2384" ht="12.75" customHeight="1" s="667"/>
    <row r="2385" ht="12.75" customHeight="1" s="667"/>
    <row r="2386" ht="12.75" customHeight="1" s="667"/>
    <row r="2387" ht="12.75" customHeight="1" s="667"/>
    <row r="2388" ht="12.75" customHeight="1" s="667"/>
    <row r="2389" ht="12.75" customHeight="1" s="667"/>
    <row r="2390" ht="12.75" customHeight="1" s="667"/>
    <row r="2391" ht="12.75" customHeight="1" s="667"/>
    <row r="2392" ht="12.75" customHeight="1" s="667"/>
    <row r="2393" ht="12.75" customHeight="1" s="667"/>
    <row r="2394" ht="12.75" customHeight="1" s="667"/>
    <row r="2395" ht="12.75" customHeight="1" s="667"/>
    <row r="2396" ht="12.75" customHeight="1" s="667"/>
    <row r="2397" ht="12.75" customHeight="1" s="667"/>
    <row r="2398" ht="12.75" customHeight="1" s="667"/>
    <row r="2399" ht="12.75" customHeight="1" s="667"/>
    <row r="2400" ht="12.75" customHeight="1" s="667"/>
    <row r="2401" ht="12.75" customHeight="1" s="667"/>
    <row r="2402" ht="12.75" customHeight="1" s="667"/>
    <row r="2403" ht="12.75" customHeight="1" s="667"/>
    <row r="2404" ht="12.75" customHeight="1" s="667"/>
    <row r="2405" ht="12.75" customHeight="1" s="667"/>
    <row r="2406" ht="12.75" customHeight="1" s="667"/>
    <row r="2407" ht="12.75" customHeight="1" s="667"/>
    <row r="2408" ht="12.75" customHeight="1" s="667"/>
    <row r="2409" ht="12.75" customHeight="1" s="667"/>
    <row r="2410" ht="12.75" customHeight="1" s="667"/>
    <row r="2411" ht="12.75" customHeight="1" s="667"/>
    <row r="2412" ht="12.75" customHeight="1" s="667"/>
    <row r="2413" ht="12.75" customHeight="1" s="667"/>
    <row r="2414" ht="12.75" customHeight="1" s="667"/>
    <row r="2415" ht="12.75" customHeight="1" s="667"/>
    <row r="2416" ht="12.75" customHeight="1" s="667"/>
    <row r="2417" ht="12.75" customHeight="1" s="667"/>
    <row r="2418" ht="12.75" customHeight="1" s="667"/>
    <row r="2419" ht="12.75" customHeight="1" s="667"/>
    <row r="2420" ht="12.75" customHeight="1" s="667"/>
    <row r="2421" ht="12.75" customHeight="1" s="667"/>
    <row r="2422" ht="12.75" customHeight="1" s="667"/>
    <row r="2423" ht="12.75" customHeight="1" s="667"/>
    <row r="2424" ht="12.75" customHeight="1" s="667"/>
    <row r="2425" ht="12.75" customHeight="1" s="667"/>
    <row r="2426" ht="12.75" customHeight="1" s="667"/>
    <row r="2427" ht="12.75" customHeight="1" s="667"/>
    <row r="2428" ht="12.75" customHeight="1" s="667"/>
    <row r="2429" ht="12.75" customHeight="1" s="667"/>
    <row r="2430" ht="12.75" customHeight="1" s="667"/>
    <row r="2431" ht="12.75" customHeight="1" s="667"/>
    <row r="2432" ht="12.75" customHeight="1" s="667"/>
    <row r="2433" ht="12.75" customHeight="1" s="667"/>
    <row r="2434" ht="12.75" customHeight="1" s="667"/>
    <row r="2435" ht="12.75" customHeight="1" s="667"/>
    <row r="2436" ht="12.75" customHeight="1" s="667"/>
    <row r="2437" ht="12.75" customHeight="1" s="667"/>
    <row r="2438" ht="12.75" customHeight="1" s="667"/>
    <row r="2439" ht="12.75" customHeight="1" s="667"/>
    <row r="2440" ht="12.75" customHeight="1" s="667"/>
    <row r="2441" ht="12.75" customHeight="1" s="667"/>
    <row r="2442" ht="12.75" customHeight="1" s="667"/>
    <row r="2443" ht="12.75" customHeight="1" s="667"/>
    <row r="2444" ht="12.75" customHeight="1" s="667"/>
    <row r="2445" ht="12.75" customHeight="1" s="667"/>
    <row r="2446" ht="12.75" customHeight="1" s="667"/>
    <row r="2447" ht="12.75" customHeight="1" s="667"/>
    <row r="2448" ht="12.75" customHeight="1" s="667"/>
    <row r="2449" ht="12.75" customHeight="1" s="667"/>
    <row r="2450" ht="12.75" customHeight="1" s="667"/>
    <row r="2451" ht="12.75" customHeight="1" s="667"/>
    <row r="2452" ht="12.75" customHeight="1" s="667"/>
    <row r="2453" ht="12.75" customHeight="1" s="667"/>
    <row r="2454" ht="12.75" customHeight="1" s="667"/>
    <row r="2455" ht="12.75" customHeight="1" s="667"/>
    <row r="2456" ht="12.75" customHeight="1" s="667"/>
    <row r="2457" ht="12.75" customHeight="1" s="667"/>
    <row r="2458" ht="12.75" customHeight="1" s="667"/>
    <row r="2459" ht="12.75" customHeight="1" s="667"/>
    <row r="2460" ht="12.75" customHeight="1" s="667"/>
    <row r="2461" ht="12.75" customHeight="1" s="667"/>
    <row r="2462" ht="12.75" customHeight="1" s="667"/>
    <row r="2463" ht="12.75" customHeight="1" s="667"/>
    <row r="2464" ht="12.75" customHeight="1" s="667"/>
    <row r="2465" ht="12.75" customHeight="1" s="667"/>
    <row r="2466" ht="12.75" customHeight="1" s="667"/>
    <row r="2467" ht="12.75" customHeight="1" s="667"/>
    <row r="2468" ht="12.75" customHeight="1" s="667"/>
    <row r="2469" ht="12.75" customHeight="1" s="667"/>
    <row r="2470" ht="12.75" customHeight="1" s="667"/>
    <row r="2471" ht="12.75" customHeight="1" s="667"/>
    <row r="2472" ht="12.75" customHeight="1" s="667"/>
    <row r="2473" ht="12.75" customHeight="1" s="667"/>
    <row r="2474" ht="12.75" customHeight="1" s="667"/>
    <row r="2475" ht="12.75" customHeight="1" s="667"/>
    <row r="2476" ht="12.75" customHeight="1" s="667"/>
    <row r="2477" ht="12.75" customHeight="1" s="667"/>
    <row r="2478" ht="12.75" customHeight="1" s="667"/>
    <row r="2479" ht="12.75" customHeight="1" s="667"/>
    <row r="2480" ht="12.75" customHeight="1" s="667"/>
    <row r="2481" ht="12.75" customHeight="1" s="667"/>
    <row r="2482" ht="12.75" customHeight="1" s="667"/>
    <row r="2483" ht="12.75" customHeight="1" s="667"/>
    <row r="2484" ht="12.75" customHeight="1" s="667"/>
    <row r="2485" ht="12.75" customHeight="1" s="667"/>
    <row r="2486" ht="12.75" customHeight="1" s="667"/>
    <row r="2487" ht="12.75" customHeight="1" s="667"/>
    <row r="2488" ht="12.75" customHeight="1" s="667"/>
    <row r="2489" ht="12.75" customHeight="1" s="667"/>
    <row r="2490" ht="12.75" customHeight="1" s="667"/>
    <row r="2491" ht="12.75" customHeight="1" s="667"/>
    <row r="2492" ht="12.75" customHeight="1" s="667"/>
    <row r="2493" ht="12.75" customHeight="1" s="667"/>
    <row r="2494" ht="12.75" customHeight="1" s="667"/>
    <row r="2495" ht="12.75" customHeight="1" s="667"/>
    <row r="2496" ht="12.75" customHeight="1" s="667"/>
    <row r="2497" ht="12.75" customHeight="1" s="667"/>
    <row r="2498" ht="12.75" customHeight="1" s="667"/>
    <row r="2499" ht="12.75" customHeight="1" s="667"/>
    <row r="2500" ht="12.75" customHeight="1" s="667"/>
    <row r="2501" ht="12.75" customHeight="1" s="667"/>
    <row r="2502" ht="12.75" customHeight="1" s="667"/>
    <row r="2503" ht="12.75" customHeight="1" s="667"/>
    <row r="2504" ht="12.75" customHeight="1" s="667"/>
    <row r="2505" ht="12.75" customHeight="1" s="667"/>
    <row r="2506" ht="12.75" customHeight="1" s="667"/>
    <row r="2507" ht="12.75" customHeight="1" s="667"/>
    <row r="2508" ht="12.75" customHeight="1" s="667"/>
    <row r="2509" ht="12.75" customHeight="1" s="667"/>
    <row r="2510" ht="12.75" customHeight="1" s="667"/>
    <row r="2511" ht="12.75" customHeight="1" s="667"/>
    <row r="2512" ht="12.75" customHeight="1" s="667"/>
    <row r="2513" ht="12.75" customHeight="1" s="667"/>
    <row r="2514" ht="12.75" customHeight="1" s="667"/>
    <row r="2515" ht="12.75" customHeight="1" s="667"/>
    <row r="2516" ht="12.75" customHeight="1" s="667"/>
    <row r="2517" ht="12.75" customHeight="1" s="667"/>
    <row r="2518" ht="12.75" customHeight="1" s="667"/>
    <row r="2519" ht="12.75" customHeight="1" s="667"/>
    <row r="2520" ht="12.75" customHeight="1" s="667"/>
    <row r="2521" ht="12.75" customHeight="1" s="667"/>
    <row r="2522" ht="12.75" customHeight="1" s="667"/>
    <row r="2523" ht="12.75" customHeight="1" s="667"/>
    <row r="2524" ht="12.75" customHeight="1" s="667"/>
    <row r="2525" ht="12.75" customHeight="1" s="667"/>
    <row r="2526" ht="12.75" customHeight="1" s="667"/>
    <row r="2527" ht="12.75" customHeight="1" s="667"/>
    <row r="2528" ht="12.75" customHeight="1" s="667"/>
    <row r="2529" ht="12.75" customHeight="1" s="667"/>
    <row r="2530" ht="12.75" customHeight="1" s="667"/>
    <row r="2531" ht="12.75" customHeight="1" s="667"/>
    <row r="2532" ht="12.75" customHeight="1" s="667"/>
    <row r="2533" ht="12.75" customHeight="1" s="667"/>
    <row r="2534" ht="12.75" customHeight="1" s="667"/>
    <row r="2535" ht="12.75" customHeight="1" s="667"/>
    <row r="2536" ht="12.75" customHeight="1" s="667"/>
    <row r="2537" ht="12.75" customHeight="1" s="667"/>
    <row r="2538" ht="12.75" customHeight="1" s="667"/>
    <row r="2539" ht="12.75" customHeight="1" s="667"/>
    <row r="2540" ht="12.75" customHeight="1" s="667"/>
    <row r="2541" ht="12.75" customHeight="1" s="667"/>
    <row r="2542" ht="12.75" customHeight="1" s="667"/>
    <row r="2543" ht="12.75" customHeight="1" s="667"/>
    <row r="2544" ht="12.75" customHeight="1" s="667"/>
    <row r="2545" ht="12.75" customHeight="1" s="667"/>
    <row r="2546" ht="12.75" customHeight="1" s="667"/>
    <row r="2547" ht="12.75" customHeight="1" s="667"/>
    <row r="2548" ht="12.75" customHeight="1" s="667"/>
    <row r="2549" ht="12.75" customHeight="1" s="667"/>
    <row r="2550" ht="12.75" customHeight="1" s="667"/>
    <row r="2551" ht="12.75" customHeight="1" s="667"/>
    <row r="2552" ht="12.75" customHeight="1" s="667"/>
    <row r="2553" ht="12.75" customHeight="1" s="667"/>
    <row r="2554" ht="12.75" customHeight="1" s="667"/>
    <row r="2555" ht="12.75" customHeight="1" s="667"/>
    <row r="2556" ht="12.75" customHeight="1" s="667"/>
    <row r="2557" ht="12.75" customHeight="1" s="667"/>
    <row r="2558" ht="12.75" customHeight="1" s="667"/>
    <row r="2559" ht="12.75" customHeight="1" s="667"/>
    <row r="2560" ht="12.75" customHeight="1" s="667"/>
    <row r="2561" ht="12.75" customHeight="1" s="667"/>
    <row r="2562" ht="12.75" customHeight="1" s="667"/>
    <row r="2563" ht="12.75" customHeight="1" s="667"/>
    <row r="2564" ht="12.75" customHeight="1" s="667"/>
    <row r="2565" ht="12.75" customHeight="1" s="667"/>
    <row r="2566" ht="12.75" customHeight="1" s="667"/>
    <row r="2567" ht="12.75" customHeight="1" s="667"/>
    <row r="2568" ht="12.75" customHeight="1" s="667"/>
    <row r="2569" ht="12.75" customHeight="1" s="667"/>
    <row r="2570" ht="12.75" customHeight="1" s="667"/>
    <row r="2571" ht="12.75" customHeight="1" s="667"/>
    <row r="2572" ht="12.75" customHeight="1" s="667"/>
    <row r="2573" ht="12.75" customHeight="1" s="667"/>
    <row r="2574" ht="12.75" customHeight="1" s="667"/>
    <row r="2575" ht="12.75" customHeight="1" s="667"/>
    <row r="2576" ht="12.75" customHeight="1" s="667"/>
    <row r="2577" ht="12.75" customHeight="1" s="667"/>
    <row r="2578" ht="12.75" customHeight="1" s="667"/>
    <row r="2579" ht="12.75" customHeight="1" s="667"/>
    <row r="2580" ht="12.75" customHeight="1" s="667"/>
    <row r="2581" ht="12.75" customHeight="1" s="667"/>
    <row r="2582" ht="12.75" customHeight="1" s="667"/>
    <row r="2583" ht="12.75" customHeight="1" s="667"/>
    <row r="2584" ht="12.75" customHeight="1" s="667"/>
    <row r="2585" ht="12.75" customHeight="1" s="667"/>
    <row r="2586" ht="12.75" customHeight="1" s="667"/>
    <row r="2587" ht="12.75" customHeight="1" s="667"/>
    <row r="2588" ht="12.75" customHeight="1" s="667"/>
    <row r="2589" ht="12.75" customHeight="1" s="667"/>
    <row r="2590" ht="12.75" customHeight="1" s="667"/>
    <row r="2591" ht="12.75" customHeight="1" s="667"/>
    <row r="2592" ht="12.75" customHeight="1" s="667"/>
    <row r="2593" ht="12.75" customHeight="1" s="667"/>
    <row r="2594" ht="12.75" customHeight="1" s="667"/>
    <row r="2595" ht="12.75" customHeight="1" s="667"/>
    <row r="2596" ht="12.75" customHeight="1" s="667"/>
    <row r="2597" ht="12.75" customHeight="1" s="667"/>
    <row r="2598" ht="12.75" customHeight="1" s="667"/>
    <row r="2599" ht="12.75" customHeight="1" s="667"/>
    <row r="2600" ht="12.75" customHeight="1" s="667"/>
    <row r="2601" ht="12.75" customHeight="1" s="667"/>
    <row r="2602" ht="12.75" customHeight="1" s="667"/>
    <row r="2603" ht="12.75" customHeight="1" s="667"/>
    <row r="2604" ht="12.75" customHeight="1" s="667"/>
    <row r="2605" ht="12.75" customHeight="1" s="667"/>
    <row r="2606" ht="12.75" customHeight="1" s="667"/>
    <row r="2607" ht="12.75" customHeight="1" s="667"/>
    <row r="2608" ht="12.75" customHeight="1" s="667"/>
    <row r="2609" ht="12.75" customHeight="1" s="667"/>
    <row r="2610" ht="12.75" customHeight="1" s="667"/>
    <row r="2611" ht="12.75" customHeight="1" s="667"/>
    <row r="2612" ht="12.75" customHeight="1" s="667"/>
    <row r="2613" ht="12.75" customHeight="1" s="667"/>
    <row r="2614" ht="12.75" customHeight="1" s="667"/>
    <row r="2615" ht="12.75" customHeight="1" s="667"/>
    <row r="2616" ht="12.75" customHeight="1" s="667"/>
    <row r="2617" ht="12.75" customHeight="1" s="667"/>
    <row r="2618" ht="12.75" customHeight="1" s="667"/>
    <row r="2619" ht="12.75" customHeight="1" s="667"/>
    <row r="2620" ht="12.75" customHeight="1" s="667"/>
    <row r="2621" ht="12.75" customHeight="1" s="667"/>
    <row r="2622" ht="12.75" customHeight="1" s="667"/>
    <row r="2623" ht="12.75" customHeight="1" s="667"/>
    <row r="2624" ht="12.75" customHeight="1" s="667"/>
    <row r="2625" ht="12.75" customHeight="1" s="667"/>
    <row r="2626" ht="12.75" customHeight="1" s="667"/>
    <row r="2627" ht="12.75" customHeight="1" s="667"/>
    <row r="2628" ht="12.75" customHeight="1" s="667"/>
    <row r="2629" ht="12.75" customHeight="1" s="667"/>
    <row r="2630" ht="12.75" customHeight="1" s="667"/>
    <row r="2631" ht="12.75" customHeight="1" s="667"/>
    <row r="2632" ht="12.75" customHeight="1" s="667"/>
    <row r="2633" ht="12.75" customHeight="1" s="667"/>
    <row r="2634" ht="12.75" customHeight="1" s="667"/>
    <row r="2635" ht="12.75" customHeight="1" s="667"/>
    <row r="2636" ht="12.75" customHeight="1" s="667"/>
    <row r="2637" ht="12.75" customHeight="1" s="667"/>
    <row r="2638" ht="12.75" customHeight="1" s="667"/>
    <row r="2639" ht="12.75" customHeight="1" s="667"/>
    <row r="2640" ht="12.75" customHeight="1" s="667"/>
    <row r="2641" ht="12.75" customHeight="1" s="667"/>
    <row r="2642" ht="12.75" customHeight="1" s="667"/>
    <row r="2643" ht="12.75" customHeight="1" s="667"/>
    <row r="2644" ht="12.75" customHeight="1" s="667"/>
    <row r="2645" ht="12.75" customHeight="1" s="667"/>
    <row r="2646" ht="12.75" customHeight="1" s="667"/>
    <row r="2647" ht="12.75" customHeight="1" s="667"/>
    <row r="2648" ht="12.75" customHeight="1" s="667"/>
    <row r="2649" ht="12.75" customHeight="1" s="667"/>
    <row r="2650" ht="12.75" customHeight="1" s="667"/>
    <row r="2651" ht="12.75" customHeight="1" s="667"/>
    <row r="2652" ht="12.75" customHeight="1" s="667"/>
    <row r="2653" ht="12.75" customHeight="1" s="667"/>
    <row r="2654" ht="12.75" customHeight="1" s="667"/>
    <row r="2655" ht="12.75" customHeight="1" s="667"/>
    <row r="2656" ht="12.75" customHeight="1" s="667"/>
    <row r="2657" ht="12.75" customHeight="1" s="667"/>
    <row r="2658" ht="12.75" customHeight="1" s="667"/>
    <row r="2659" ht="12.75" customHeight="1" s="667"/>
    <row r="2660" ht="12.75" customHeight="1" s="667"/>
    <row r="2661" ht="12.75" customHeight="1" s="667"/>
    <row r="2662" ht="12.75" customHeight="1" s="667"/>
    <row r="2663" ht="12.75" customHeight="1" s="667"/>
    <row r="2664" ht="12.75" customHeight="1" s="667"/>
    <row r="2665" ht="12.75" customHeight="1" s="667"/>
    <row r="2666" ht="12.75" customHeight="1" s="667"/>
    <row r="2667" ht="12.75" customHeight="1" s="667"/>
    <row r="2668" ht="12.75" customHeight="1" s="667"/>
    <row r="2669" ht="12.75" customHeight="1" s="667"/>
    <row r="2670" ht="12.75" customHeight="1" s="667"/>
    <row r="2671" ht="12.75" customHeight="1" s="667"/>
    <row r="2672" ht="12.75" customHeight="1" s="667"/>
    <row r="2673" ht="12.75" customHeight="1" s="667"/>
    <row r="2674" ht="12.75" customHeight="1" s="667"/>
    <row r="2675" ht="12.75" customHeight="1" s="667"/>
    <row r="2676" ht="12.75" customHeight="1" s="667"/>
    <row r="2677" ht="12.75" customHeight="1" s="667"/>
    <row r="2678" ht="12.75" customHeight="1" s="667"/>
    <row r="2679" ht="12.75" customHeight="1" s="667"/>
    <row r="2680" ht="12.75" customHeight="1" s="667"/>
    <row r="2681" ht="12.75" customHeight="1" s="667"/>
    <row r="2682" ht="12.75" customHeight="1" s="667"/>
    <row r="2683" ht="12.75" customHeight="1" s="667"/>
    <row r="2684" ht="12.75" customHeight="1" s="667"/>
    <row r="2685" ht="12.75" customHeight="1" s="667"/>
    <row r="2686" ht="12.75" customHeight="1" s="667"/>
    <row r="2687" ht="12.75" customHeight="1" s="667"/>
    <row r="2688" ht="12.75" customHeight="1" s="667"/>
    <row r="2689" ht="12.75" customHeight="1" s="667"/>
    <row r="2690" ht="12.75" customHeight="1" s="667"/>
    <row r="2691" ht="12.75" customHeight="1" s="667"/>
    <row r="2692" ht="12.75" customHeight="1" s="667"/>
    <row r="2693" ht="12.75" customHeight="1" s="667"/>
    <row r="2694" ht="12.75" customHeight="1" s="667"/>
    <row r="2695" ht="12.75" customHeight="1" s="667"/>
    <row r="2696" ht="12.75" customHeight="1" s="667"/>
    <row r="2697" ht="12.75" customHeight="1" s="667"/>
    <row r="2698" ht="12.75" customHeight="1" s="667"/>
    <row r="2699" ht="12.75" customHeight="1" s="667"/>
    <row r="2700" ht="12.75" customHeight="1" s="667"/>
    <row r="2701" ht="12.75" customHeight="1" s="667"/>
    <row r="2702" ht="12.75" customHeight="1" s="667"/>
    <row r="2703" ht="12.75" customHeight="1" s="667"/>
    <row r="2704" ht="12.75" customHeight="1" s="667"/>
    <row r="2705" ht="12.75" customHeight="1" s="667"/>
    <row r="2706" ht="12.75" customHeight="1" s="667"/>
    <row r="2707" ht="12.75" customHeight="1" s="667"/>
    <row r="2708" ht="12.75" customHeight="1" s="667"/>
    <row r="2709" ht="12.75" customHeight="1" s="667"/>
    <row r="2710" ht="12.75" customHeight="1" s="667"/>
    <row r="2711" ht="12.75" customHeight="1" s="667"/>
    <row r="2712" ht="12.75" customHeight="1" s="667"/>
    <row r="2713" ht="12.75" customHeight="1" s="667"/>
    <row r="2714" ht="12.75" customHeight="1" s="667"/>
    <row r="2715" ht="12.75" customHeight="1" s="667"/>
    <row r="2716" ht="12.75" customHeight="1" s="667"/>
    <row r="2717" ht="12.75" customHeight="1" s="667"/>
    <row r="2718" ht="12.75" customHeight="1" s="667"/>
    <row r="2719" ht="12.75" customHeight="1" s="667"/>
    <row r="2720" ht="12.75" customHeight="1" s="667"/>
    <row r="2721" ht="12.75" customHeight="1" s="667"/>
    <row r="2722" ht="12.75" customHeight="1" s="667"/>
    <row r="2723" ht="12.75" customHeight="1" s="667"/>
    <row r="2724" ht="12.75" customHeight="1" s="667"/>
    <row r="2725" ht="12.75" customHeight="1" s="667"/>
    <row r="2726" ht="12.75" customHeight="1" s="667"/>
    <row r="2727" ht="12.75" customHeight="1" s="667"/>
    <row r="2728" ht="12.75" customHeight="1" s="667"/>
    <row r="2729" ht="12.75" customHeight="1" s="667"/>
    <row r="2730" ht="12.75" customHeight="1" s="667"/>
    <row r="2731" ht="12.75" customHeight="1" s="667"/>
    <row r="2732" ht="12.75" customHeight="1" s="667"/>
    <row r="2733" ht="12.75" customHeight="1" s="667"/>
    <row r="2734" ht="12.75" customHeight="1" s="667"/>
    <row r="2735" ht="12.75" customHeight="1" s="667"/>
    <row r="2736" ht="12.75" customHeight="1" s="667"/>
    <row r="2737" ht="12.75" customHeight="1" s="667"/>
    <row r="2738" ht="12.75" customHeight="1" s="667"/>
    <row r="2739" ht="12.75" customHeight="1" s="667"/>
    <row r="2740" ht="12.75" customHeight="1" s="667"/>
    <row r="2741" ht="12.75" customHeight="1" s="667"/>
    <row r="2742" ht="12.75" customHeight="1" s="667"/>
    <row r="2743" ht="12.75" customHeight="1" s="667"/>
    <row r="2744" ht="12.75" customHeight="1" s="667"/>
    <row r="2745" ht="12.75" customHeight="1" s="667"/>
    <row r="2746" ht="12.75" customHeight="1" s="667"/>
    <row r="2747" ht="12.75" customHeight="1" s="667"/>
    <row r="2748" ht="12.75" customHeight="1" s="667"/>
    <row r="2749" ht="12.75" customHeight="1" s="667"/>
    <row r="2750" ht="12.75" customHeight="1" s="667"/>
    <row r="2751" ht="12.75" customHeight="1" s="667"/>
    <row r="2752" ht="12.75" customHeight="1" s="667"/>
    <row r="2753" ht="12.75" customHeight="1" s="667"/>
    <row r="2754" ht="12.75" customHeight="1" s="667"/>
    <row r="2755" ht="12.75" customHeight="1" s="667"/>
    <row r="2756" ht="12.75" customHeight="1" s="667"/>
    <row r="2757" ht="12.75" customHeight="1" s="667"/>
    <row r="2758" ht="12.75" customHeight="1" s="667"/>
    <row r="2759" ht="12.75" customHeight="1" s="667"/>
    <row r="2760" ht="12.75" customHeight="1" s="667"/>
    <row r="2761" ht="12.75" customHeight="1" s="667"/>
    <row r="2762" ht="12.75" customHeight="1" s="667"/>
    <row r="2763" ht="12.75" customHeight="1" s="667"/>
    <row r="2764" ht="12.75" customHeight="1" s="667"/>
    <row r="2765" ht="12.75" customHeight="1" s="667"/>
    <row r="2766" ht="12.75" customHeight="1" s="667"/>
    <row r="2767" ht="12.75" customHeight="1" s="667"/>
    <row r="2768" ht="12.75" customHeight="1" s="667"/>
    <row r="2769" ht="12.75" customHeight="1" s="667"/>
    <row r="2770" ht="12.75" customHeight="1" s="667"/>
    <row r="2771" ht="12.75" customHeight="1" s="667"/>
    <row r="2772" ht="12.75" customHeight="1" s="667"/>
    <row r="2773" ht="12.75" customHeight="1" s="667"/>
    <row r="2774" ht="12.75" customHeight="1" s="667"/>
    <row r="2775" ht="12.75" customHeight="1" s="667"/>
    <row r="2776" ht="12.75" customHeight="1" s="667"/>
    <row r="2777" ht="12.75" customHeight="1" s="667"/>
    <row r="2778" ht="12.75" customHeight="1" s="667"/>
    <row r="2779" ht="12.75" customHeight="1" s="667"/>
    <row r="2780" ht="12.75" customHeight="1" s="667"/>
    <row r="2781" ht="12.75" customHeight="1" s="667"/>
    <row r="2782" ht="12.75" customHeight="1" s="667"/>
    <row r="2783" ht="12.75" customHeight="1" s="667"/>
    <row r="2784" ht="12.75" customHeight="1" s="667"/>
    <row r="2785" ht="12.75" customHeight="1" s="667"/>
    <row r="2786" ht="12.75" customHeight="1" s="667"/>
    <row r="2787" ht="12.75" customHeight="1" s="667"/>
    <row r="2788" ht="12.75" customHeight="1" s="667"/>
    <row r="2789" ht="12.75" customHeight="1" s="667"/>
    <row r="2790" ht="12.75" customHeight="1" s="667"/>
    <row r="2791" ht="12.75" customHeight="1" s="667"/>
    <row r="2792" ht="12.75" customHeight="1" s="667"/>
    <row r="2793" ht="12.75" customHeight="1" s="667"/>
    <row r="2794" ht="12.75" customHeight="1" s="667"/>
    <row r="2795" ht="12.75" customHeight="1" s="667"/>
    <row r="2796" ht="12.75" customHeight="1" s="667"/>
    <row r="2797" ht="12.75" customHeight="1" s="667"/>
    <row r="2798" ht="12.75" customHeight="1" s="667"/>
    <row r="2799" ht="12.75" customHeight="1" s="667"/>
    <row r="2800" ht="12.75" customHeight="1" s="667"/>
    <row r="2801" ht="12.75" customHeight="1" s="667"/>
    <row r="2802" ht="12.75" customHeight="1" s="667"/>
    <row r="2803" ht="12.75" customHeight="1" s="667"/>
    <row r="2804" ht="12.75" customHeight="1" s="667"/>
    <row r="2805" ht="12.75" customHeight="1" s="667"/>
    <row r="2806" ht="12.75" customHeight="1" s="667"/>
    <row r="2807" ht="12.75" customHeight="1" s="667"/>
    <row r="2808" ht="12.75" customHeight="1" s="667"/>
    <row r="2809" ht="12.75" customHeight="1" s="667"/>
    <row r="2810" ht="12.75" customHeight="1" s="667"/>
    <row r="2811" ht="12.75" customHeight="1" s="667"/>
    <row r="2812" ht="12.75" customHeight="1" s="667"/>
    <row r="2813" ht="12.75" customHeight="1" s="667"/>
    <row r="2814" ht="12.75" customHeight="1" s="667"/>
    <row r="2815" ht="12.75" customHeight="1" s="667"/>
    <row r="2816" ht="12.75" customHeight="1" s="667"/>
    <row r="2817" ht="12.75" customHeight="1" s="667"/>
    <row r="2818" ht="12.75" customHeight="1" s="667"/>
    <row r="2819" ht="12.75" customHeight="1" s="667"/>
    <row r="2820" ht="12.75" customHeight="1" s="667"/>
    <row r="2821" ht="12.75" customHeight="1" s="667"/>
    <row r="2822" ht="12.75" customHeight="1" s="667"/>
    <row r="2823" ht="12.75" customHeight="1" s="667"/>
    <row r="2824" ht="12.75" customHeight="1" s="667"/>
    <row r="2825" ht="12.75" customHeight="1" s="667"/>
    <row r="2826" ht="12.75" customHeight="1" s="667"/>
    <row r="2827" ht="12.75" customHeight="1" s="667"/>
    <row r="2828" ht="12.75" customHeight="1" s="667"/>
    <row r="2829" ht="12.75" customHeight="1" s="667"/>
    <row r="2830" ht="12.75" customHeight="1" s="667"/>
    <row r="2831" ht="12.75" customHeight="1" s="667"/>
    <row r="2832" ht="12.75" customHeight="1" s="667"/>
    <row r="2833" ht="12.75" customHeight="1" s="667"/>
    <row r="2834" ht="12.75" customHeight="1" s="667"/>
    <row r="2835" ht="12.75" customHeight="1" s="667"/>
    <row r="2836" ht="12.75" customHeight="1" s="667"/>
    <row r="2837" ht="12.75" customHeight="1" s="667"/>
    <row r="2838" ht="12.75" customHeight="1" s="667"/>
    <row r="2839" ht="12.75" customHeight="1" s="667"/>
    <row r="2840" ht="12.75" customHeight="1" s="667"/>
    <row r="2841" ht="12.75" customHeight="1" s="667"/>
    <row r="2842" ht="12.75" customHeight="1" s="667"/>
    <row r="2843" ht="12.75" customHeight="1" s="667"/>
    <row r="2844" ht="12.75" customHeight="1" s="667"/>
    <row r="2845" ht="12.75" customHeight="1" s="667"/>
    <row r="2846" ht="12.75" customHeight="1" s="667"/>
    <row r="2847" ht="12.75" customHeight="1" s="667"/>
    <row r="2848" ht="12.75" customHeight="1" s="667"/>
    <row r="2849" ht="12.75" customHeight="1" s="667"/>
    <row r="2850" ht="12.75" customHeight="1" s="667"/>
    <row r="2851" ht="12.75" customHeight="1" s="667"/>
    <row r="2852" ht="12.75" customHeight="1" s="667"/>
    <row r="2853" ht="12.75" customHeight="1" s="667"/>
    <row r="2854" ht="12.75" customHeight="1" s="667"/>
    <row r="2855" ht="12.75" customHeight="1" s="667"/>
    <row r="2856" ht="12.75" customHeight="1" s="667"/>
    <row r="2857" ht="12.75" customHeight="1" s="667"/>
    <row r="2858" ht="12.75" customHeight="1" s="667"/>
    <row r="2859" ht="12.75" customHeight="1" s="667"/>
    <row r="2860" ht="12.75" customHeight="1" s="667"/>
    <row r="2861" ht="12.75" customHeight="1" s="667"/>
    <row r="2862" ht="12.75" customHeight="1" s="667"/>
    <row r="2863" ht="12.75" customHeight="1" s="667"/>
    <row r="2864" ht="12.75" customHeight="1" s="667"/>
    <row r="2865" ht="12.75" customHeight="1" s="667"/>
    <row r="2866" ht="12.75" customHeight="1" s="667"/>
    <row r="2867" ht="12.75" customHeight="1" s="667"/>
    <row r="2868" ht="12.75" customHeight="1" s="667"/>
    <row r="2869" ht="12.75" customHeight="1" s="667"/>
    <row r="2870" ht="12.75" customHeight="1" s="667"/>
    <row r="2871" ht="12.75" customHeight="1" s="667"/>
    <row r="2872" ht="12.75" customHeight="1" s="667"/>
    <row r="2873" ht="12.75" customHeight="1" s="667"/>
    <row r="2874" ht="12.75" customHeight="1" s="667"/>
    <row r="2875" ht="12.75" customHeight="1" s="667"/>
    <row r="2876" ht="12.75" customHeight="1" s="667"/>
    <row r="2877" ht="12.75" customHeight="1" s="667"/>
    <row r="2878" ht="12.75" customHeight="1" s="667"/>
    <row r="2879" ht="12.75" customHeight="1" s="667"/>
    <row r="2880" ht="12.75" customHeight="1" s="667"/>
    <row r="2881" ht="12.75" customHeight="1" s="667"/>
    <row r="2882" ht="12.75" customHeight="1" s="667"/>
    <row r="2883" ht="12.75" customHeight="1" s="667"/>
    <row r="2884" ht="12.75" customHeight="1" s="667"/>
    <row r="2885" ht="12.75" customHeight="1" s="667"/>
    <row r="2886" ht="12.75" customHeight="1" s="667"/>
    <row r="2887" ht="12.75" customHeight="1" s="667"/>
    <row r="2888" ht="12.75" customHeight="1" s="667"/>
    <row r="2889" ht="12.75" customHeight="1" s="667"/>
    <row r="2890" ht="12.75" customHeight="1" s="667"/>
    <row r="2891" ht="12.75" customHeight="1" s="667"/>
    <row r="2892" ht="12.75" customHeight="1" s="667"/>
    <row r="2893" ht="12.75" customHeight="1" s="667"/>
    <row r="2894" ht="12.75" customHeight="1" s="667"/>
    <row r="2895" ht="12.75" customHeight="1" s="667"/>
    <row r="2896" ht="12.75" customHeight="1" s="667"/>
    <row r="2897" ht="12.75" customHeight="1" s="667"/>
    <row r="2898" ht="12.75" customHeight="1" s="667"/>
    <row r="2899" ht="12.75" customHeight="1" s="667"/>
    <row r="2900" ht="12.75" customHeight="1" s="667"/>
    <row r="2901" ht="12.75" customHeight="1" s="667"/>
    <row r="2902" ht="12.75" customHeight="1" s="667"/>
    <row r="2903" ht="12.75" customHeight="1" s="667"/>
    <row r="2904" ht="12.75" customHeight="1" s="667"/>
    <row r="2905" ht="12.75" customHeight="1" s="667"/>
    <row r="2906" ht="12.75" customHeight="1" s="667"/>
    <row r="2907" ht="12.75" customHeight="1" s="667"/>
    <row r="2908" ht="12.75" customHeight="1" s="667"/>
    <row r="2909" ht="12.75" customHeight="1" s="667"/>
    <row r="2910" ht="12.75" customHeight="1" s="667"/>
    <row r="2911" ht="12.75" customHeight="1" s="667"/>
    <row r="2912" ht="12.75" customHeight="1" s="667"/>
    <row r="2913" ht="12.75" customHeight="1" s="667"/>
    <row r="2914" ht="12.75" customHeight="1" s="667"/>
    <row r="2915" ht="12.75" customHeight="1" s="667"/>
    <row r="2916" ht="12.75" customHeight="1" s="667"/>
    <row r="2917" ht="12.75" customHeight="1" s="667"/>
    <row r="2918" ht="12.75" customHeight="1" s="667"/>
    <row r="2919" ht="12.75" customHeight="1" s="667"/>
    <row r="2920" ht="12.75" customHeight="1" s="667"/>
    <row r="2921" ht="12.75" customHeight="1" s="667"/>
    <row r="2922" ht="12.75" customHeight="1" s="667"/>
    <row r="2923" ht="12.75" customHeight="1" s="667"/>
    <row r="2924" ht="12.75" customHeight="1" s="667"/>
    <row r="2925" ht="12.75" customHeight="1" s="667"/>
    <row r="2926" ht="12.75" customHeight="1" s="667"/>
    <row r="2927" ht="12.75" customHeight="1" s="667"/>
    <row r="2928" ht="12.75" customHeight="1" s="667"/>
    <row r="2929" ht="12.75" customHeight="1" s="667"/>
    <row r="2930" ht="12.75" customHeight="1" s="667"/>
    <row r="2931" ht="12.75" customHeight="1" s="667"/>
    <row r="2932" ht="12.75" customHeight="1" s="667"/>
    <row r="2933" ht="12.75" customHeight="1" s="667"/>
    <row r="2934" ht="12.75" customHeight="1" s="667"/>
    <row r="2935" ht="12.75" customHeight="1" s="667"/>
    <row r="2936" ht="12.75" customHeight="1" s="667"/>
    <row r="2937" ht="12.75" customHeight="1" s="667"/>
    <row r="2938" ht="12.75" customHeight="1" s="667"/>
    <row r="2939" ht="12.75" customHeight="1" s="667"/>
    <row r="2940" ht="12.75" customHeight="1" s="667"/>
    <row r="2941" ht="12.75" customHeight="1" s="667"/>
    <row r="2942" ht="12.75" customHeight="1" s="667"/>
    <row r="2943" ht="12.75" customHeight="1" s="667"/>
    <row r="2944" ht="12.75" customHeight="1" s="667"/>
    <row r="2945" ht="12.75" customHeight="1" s="667"/>
    <row r="2946" ht="12.75" customHeight="1" s="667"/>
    <row r="2947" ht="12.75" customHeight="1" s="667"/>
    <row r="2948" ht="12.75" customHeight="1" s="667"/>
    <row r="2949" ht="12.75" customHeight="1" s="667"/>
    <row r="2950" ht="12.75" customHeight="1" s="667"/>
    <row r="2951" ht="12.75" customHeight="1" s="667"/>
    <row r="2952" ht="12.75" customHeight="1" s="667"/>
    <row r="2953" ht="12.75" customHeight="1" s="667"/>
    <row r="2954" ht="12.75" customHeight="1" s="667"/>
    <row r="2955" ht="12.75" customHeight="1" s="667"/>
    <row r="2956" ht="12.75" customHeight="1" s="667"/>
    <row r="2957" ht="12.75" customHeight="1" s="667"/>
  </sheetData>
  <autoFilter ref="B2:AT713">
    <filterColumn colId="19" hiddenButton="0" showButton="0"/>
    <filterColumn colId="21" hiddenButton="0" showButton="0"/>
    <filterColumn colId="24" hiddenButton="0" showButton="0"/>
    <filterColumn colId="26" hiddenButton="0" showButton="0"/>
    <filterColumn colId="28" hiddenButton="0" showButton="0"/>
    <filterColumn colId="30" hiddenButton="0" showButton="0"/>
    <filterColumn colId="32" hiddenButton="0" showButton="0"/>
    <filterColumn colId="34" hiddenButton="0" showButton="0"/>
    <filterColumn colId="36" hiddenButton="0" showButton="0"/>
  </autoFilter>
  <mergeCells count="11">
    <mergeCell ref="AH2:AI2"/>
    <mergeCell ref="W2:X2"/>
    <mergeCell ref="U2:V2"/>
    <mergeCell ref="Z2:AA2"/>
    <mergeCell ref="U1:AC1"/>
    <mergeCell ref="AB2:AC2"/>
    <mergeCell ref="AD2:AE2"/>
    <mergeCell ref="AF2:AG2"/>
    <mergeCell ref="AJ2:AK2"/>
    <mergeCell ref="AL2:AM2"/>
    <mergeCell ref="AD1:AM1"/>
  </mergeCells>
  <pageMargins left="0.75" right="0.5" top="0.75" bottom="0.5" header="0" footer="0.3"/>
  <pageSetup orientation="landscape" scale="32" fitToHeight="0"/>
  <headerFooter alignWithMargins="0">
    <oddHeader>&amp;C&amp;"-,Bold"STANDARD UNIT BFR - MEDICAL BATTALION</oddHeader>
    <oddFooter>&amp;C&amp;"-,Bold"&amp;A&amp;R&amp;"-,Bold"&amp;P OF &amp;N</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B1:V2250"/>
  <sheetViews>
    <sheetView view="pageBreakPreview" zoomScale="83" zoomScaleNormal="80" zoomScaleSheetLayoutView="100" workbookViewId="0">
      <pane ySplit="1" topLeftCell="A2" activePane="bottomLeft" state="frozen"/>
      <selection activeCell="B89" sqref="B89"/>
      <selection pane="bottomLeft" activeCell="E10" sqref="E10"/>
    </sheetView>
  </sheetViews>
  <sheetFormatPr baseColWidth="8" defaultColWidth="9.140625" defaultRowHeight="12.75" customHeight="1"/>
  <cols>
    <col width="1.7109375" customWidth="1" style="618" min="1" max="1"/>
    <col width="5.7109375" customWidth="1" style="618" min="2" max="2"/>
    <col width="35.7109375" customWidth="1" style="618" min="3" max="3"/>
    <col width="8.7109375" customWidth="1" style="575" min="4" max="4"/>
    <col width="66.7109375" customWidth="1" style="575" min="5" max="5"/>
    <col width="11.7109375" customWidth="1" style="575" min="6" max="6"/>
    <col width="8.7109375" customWidth="1" style="575" min="7" max="8"/>
    <col width="11.7109375" customWidth="1" style="575" min="9" max="9"/>
    <col width="38.7109375" customWidth="1" style="575" min="10" max="10"/>
    <col width="8.7109375" customWidth="1" style="575" min="11" max="11"/>
    <col width="5.7109375" customWidth="1" style="575" min="12" max="16"/>
    <col width="8.7109375" customWidth="1" style="576" min="17" max="19"/>
    <col width="8.7109375" customWidth="1" style="575" min="20" max="21"/>
    <col width="1.7109375" customWidth="1" style="618" min="22" max="23"/>
    <col width="9.140625" customWidth="1" style="618" min="24" max="16384"/>
  </cols>
  <sheetData>
    <row r="1" ht="51.75" customHeight="1" s="667" thickBot="1">
      <c r="B1" s="577" t="inlineStr">
        <is>
          <t>ROW</t>
        </is>
      </c>
      <c r="C1" s="578" t="inlineStr">
        <is>
          <t>NOTE</t>
        </is>
      </c>
      <c r="D1" s="579" t="inlineStr">
        <is>
          <t>CCN</t>
        </is>
      </c>
      <c r="E1" s="580" t="inlineStr">
        <is>
          <t>CCN Description</t>
        </is>
      </c>
      <c r="F1" s="581" t="inlineStr">
        <is>
          <t>CCN 21451 Equipment Type (if applicable)</t>
        </is>
      </c>
      <c r="G1" s="582" t="inlineStr">
        <is>
          <t>UIC</t>
        </is>
      </c>
      <c r="H1" s="583" t="inlineStr">
        <is>
          <t>TAMCN
Short</t>
        </is>
      </c>
      <c r="I1" s="580" t="inlineStr">
        <is>
          <t>TAMCN</t>
        </is>
      </c>
      <c r="J1" s="580" t="inlineStr">
        <is>
          <t>Nomenclature (Name - Model)</t>
        </is>
      </c>
      <c r="K1" s="580" t="inlineStr">
        <is>
          <t>TAM Stat</t>
        </is>
      </c>
      <c r="L1" s="580" t="inlineStr">
        <is>
          <t>U/I</t>
        </is>
      </c>
      <c r="M1" s="580" t="inlineStr">
        <is>
          <t>Rdy</t>
        </is>
      </c>
      <c r="N1" s="580" t="inlineStr">
        <is>
          <t>Ind Qty</t>
        </is>
      </c>
      <c r="O1" s="580" t="inlineStr">
        <is>
          <t>Org Qty</t>
        </is>
      </c>
      <c r="P1" s="580" t="inlineStr">
        <is>
          <t>Unit T/E</t>
        </is>
      </c>
      <c r="Q1" s="584" t="inlineStr">
        <is>
          <t>L, Ft</t>
        </is>
      </c>
      <c r="R1" s="584" t="inlineStr">
        <is>
          <t>W, Ft</t>
        </is>
      </c>
      <c r="S1" s="584" t="inlineStr">
        <is>
          <t>H, Ft</t>
        </is>
      </c>
      <c r="T1" s="580" t="inlineStr">
        <is>
          <t>Volume Ea, ft3</t>
        </is>
      </c>
      <c r="U1" s="585" t="inlineStr">
        <is>
          <t>Volume Total, ft3</t>
        </is>
      </c>
      <c r="V1" s="586" t="n"/>
    </row>
    <row r="2" ht="14.25" customHeight="1" s="667" thickBot="1" thickTop="1">
      <c r="B2" s="587" t="n">
        <v>3</v>
      </c>
      <c r="C2" s="588" t="inlineStr">
        <is>
          <t>14345</t>
        </is>
      </c>
      <c r="D2" s="589" t="n">
        <v>14345</v>
      </c>
      <c r="E2" s="590">
        <f>IF(D2="","",IFERROR(VLOOKUP(D2,CCN_Library!$A$4:$B$13,2,FALSE),"NOT IN LIBRARY"))</f>
        <v/>
      </c>
      <c r="F2" s="590" t="n"/>
      <c r="G2" s="591" t="inlineStr">
        <is>
          <t>M28261</t>
        </is>
      </c>
      <c r="H2" s="591">
        <f>LEFT(I2,5)</f>
        <v/>
      </c>
      <c r="I2" s="591" t="inlineStr">
        <is>
          <t>E00302M</t>
        </is>
      </c>
      <c r="J2" s="591" t="inlineStr">
        <is>
          <t>PISTOL,9 MILLIMETER-M18</t>
        </is>
      </c>
      <c r="K2" s="591" t="inlineStr">
        <is>
          <t>IS</t>
        </is>
      </c>
      <c r="L2" s="591" t="inlineStr">
        <is>
          <t>EA</t>
        </is>
      </c>
      <c r="M2" s="591" t="inlineStr">
        <is>
          <t>N</t>
        </is>
      </c>
      <c r="N2" s="592" t="n">
        <v>99</v>
      </c>
      <c r="O2" s="592" t="n">
        <v>12</v>
      </c>
      <c r="P2" s="592" t="n">
        <v>111</v>
      </c>
      <c r="Q2" s="1785" t="n">
        <v>0.6</v>
      </c>
      <c r="R2" s="1785" t="n">
        <v>0.13</v>
      </c>
      <c r="S2" s="594" t="n">
        <v>0.13</v>
      </c>
      <c r="T2" s="595">
        <f>Q2*R2*S2</f>
        <v/>
      </c>
      <c r="U2" s="596">
        <f>T2*P2</f>
        <v/>
      </c>
      <c r="V2" s="597" t="n"/>
    </row>
    <row r="3" ht="13.5" customHeight="1" s="667" thickBot="1">
      <c r="B3" s="598" t="n">
        <v>4</v>
      </c>
      <c r="C3" s="588" t="inlineStr">
        <is>
          <t>44112</t>
        </is>
      </c>
      <c r="D3" s="589" t="n">
        <v>44112</v>
      </c>
      <c r="E3" s="590">
        <f>IF(D3="","",IFERROR(VLOOKUP(D3,CCN_Library!$A$4:$B$13,2,FALSE),"NOT IN LIBRARY"))</f>
        <v/>
      </c>
      <c r="F3" s="599" t="n"/>
      <c r="G3" s="600" t="inlineStr">
        <is>
          <t>M28261</t>
        </is>
      </c>
      <c r="H3" s="591">
        <f>LEFT(I3,5)</f>
        <v/>
      </c>
      <c r="I3" s="600" t="inlineStr">
        <is>
          <t>K00012B</t>
        </is>
      </c>
      <c r="J3" s="591" t="inlineStr">
        <is>
          <t>CHARGER,BATTERY-PCWV+</t>
        </is>
      </c>
      <c r="K3" s="600" t="inlineStr">
        <is>
          <t>IS</t>
        </is>
      </c>
      <c r="L3" s="600" t="inlineStr">
        <is>
          <t>EA</t>
        </is>
      </c>
      <c r="M3" s="600" t="inlineStr">
        <is>
          <t>N</t>
        </is>
      </c>
      <c r="N3" s="601" t="n">
        <v>0</v>
      </c>
      <c r="O3" s="601" t="n">
        <v>2</v>
      </c>
      <c r="P3" s="601" t="n">
        <v>2</v>
      </c>
      <c r="Q3" s="1786" t="n">
        <v>0.96</v>
      </c>
      <c r="R3" s="1786" t="n">
        <v>0.85</v>
      </c>
      <c r="S3" s="594" t="n">
        <v>0.58</v>
      </c>
      <c r="T3" s="595">
        <f>Q3*R3*S3</f>
        <v/>
      </c>
      <c r="U3" s="596">
        <f>T3*P3</f>
        <v/>
      </c>
      <c r="V3" s="603" t="n"/>
    </row>
    <row r="4" ht="13.5" customHeight="1" s="667" thickBot="1">
      <c r="B4" s="598" t="n">
        <v>5</v>
      </c>
      <c r="C4" s="604" t="inlineStr">
        <is>
          <t>21710</t>
        </is>
      </c>
      <c r="D4" s="589" t="n">
        <v>21710</v>
      </c>
      <c r="E4" s="588">
        <f>IF(D4="","",IFERROR(VLOOKUP(D4,CCN_Library!$A$4:$B$13,2,FALSE),"NOT IN LIBRARY"))</f>
        <v/>
      </c>
      <c r="F4" s="599" t="n"/>
      <c r="G4" s="600" t="inlineStr">
        <is>
          <t>M28261</t>
        </is>
      </c>
      <c r="H4" s="591">
        <f>LEFT(I4,5)</f>
        <v/>
      </c>
      <c r="I4" s="600" t="inlineStr">
        <is>
          <t>A20427G</t>
        </is>
      </c>
      <c r="J4" s="591" t="inlineStr">
        <is>
          <t>RADIO SET-AN/PRC-150 (C)</t>
        </is>
      </c>
      <c r="K4" s="600" t="inlineStr">
        <is>
          <t>DP</t>
        </is>
      </c>
      <c r="L4" s="600" t="inlineStr">
        <is>
          <t>EA</t>
        </is>
      </c>
      <c r="M4" s="600" t="inlineStr">
        <is>
          <t>N</t>
        </is>
      </c>
      <c r="N4" s="601" t="n">
        <v>0</v>
      </c>
      <c r="O4" s="601" t="n">
        <v>3</v>
      </c>
      <c r="P4" s="601" t="n">
        <v>3</v>
      </c>
      <c r="Q4" s="1786" t="n">
        <v>1.12</v>
      </c>
      <c r="R4" s="1786" t="n">
        <v>0.87</v>
      </c>
      <c r="S4" s="594" t="n">
        <v>0.25</v>
      </c>
      <c r="T4" s="595">
        <f>Q4*R4*S4</f>
        <v/>
      </c>
      <c r="U4" s="596">
        <f>T4*P4</f>
        <v/>
      </c>
      <c r="V4" s="603" t="n"/>
    </row>
    <row r="5" ht="13.5" customHeight="1" s="667" thickBot="1">
      <c r="B5" s="598" t="n">
        <v>11</v>
      </c>
      <c r="C5" s="604" t="inlineStr">
        <is>
          <t>44112</t>
        </is>
      </c>
      <c r="D5" s="589" t="n">
        <v>44112</v>
      </c>
      <c r="E5" s="588">
        <f>IF(D5="","",IFERROR(VLOOKUP(D5,CCN_Library!$A$4:$B$13,2,FALSE),"NOT IN LIBRARY"))</f>
        <v/>
      </c>
      <c r="F5" s="599" t="n"/>
      <c r="G5" s="600" t="inlineStr">
        <is>
          <t>M28261</t>
        </is>
      </c>
      <c r="H5" s="591">
        <f>LEFT(I5,5)</f>
        <v/>
      </c>
      <c r="I5" s="600" t="inlineStr">
        <is>
          <t>C30202E</t>
        </is>
      </c>
      <c r="J5" s="591" t="inlineStr">
        <is>
          <t>INSERTS,ENHANCED SM- CO/PD 04-10</t>
        </is>
      </c>
      <c r="K5" s="600" t="inlineStr">
        <is>
          <t>IS</t>
        </is>
      </c>
      <c r="L5" s="600" t="inlineStr">
        <is>
          <t>EA</t>
        </is>
      </c>
      <c r="M5" s="600" t="inlineStr">
        <is>
          <t>N</t>
        </is>
      </c>
      <c r="N5" s="601" t="n">
        <v>610</v>
      </c>
      <c r="O5" s="601" t="n">
        <v>0</v>
      </c>
      <c r="P5" s="601" t="n">
        <v>610</v>
      </c>
      <c r="Q5" s="1786" t="n">
        <v>1.17</v>
      </c>
      <c r="R5" s="1786" t="n">
        <v>1.17</v>
      </c>
      <c r="S5" s="594" t="n">
        <v>0.08</v>
      </c>
      <c r="T5" s="595">
        <f>Q5*R5*S5</f>
        <v/>
      </c>
      <c r="U5" s="596">
        <f>T5*P5</f>
        <v/>
      </c>
      <c r="V5" s="603" t="n"/>
    </row>
    <row r="6" ht="13.5" customHeight="1" s="667" thickBot="1">
      <c r="B6" s="598" t="n">
        <v>12</v>
      </c>
      <c r="C6" s="604" t="inlineStr">
        <is>
          <t>44112</t>
        </is>
      </c>
      <c r="D6" s="589" t="n">
        <v>44112</v>
      </c>
      <c r="E6" s="588">
        <f>IF(D6="","",IFERROR(VLOOKUP(D6,CCN_Library!$A$4:$B$13,2,FALSE),"NOT IN LIBRARY"))</f>
        <v/>
      </c>
      <c r="F6" s="599" t="n"/>
      <c r="G6" s="600" t="inlineStr">
        <is>
          <t>M28261</t>
        </is>
      </c>
      <c r="H6" s="591">
        <f>LEFT(I6,5)</f>
        <v/>
      </c>
      <c r="I6" s="600" t="inlineStr">
        <is>
          <t>C34232E</t>
        </is>
      </c>
      <c r="J6" s="591" t="inlineStr">
        <is>
          <t>STAND,CANTEEN CUP-MIL-S-44221</t>
        </is>
      </c>
      <c r="K6" s="600" t="inlineStr">
        <is>
          <t>IS</t>
        </is>
      </c>
      <c r="L6" s="600" t="inlineStr">
        <is>
          <t>EA</t>
        </is>
      </c>
      <c r="M6" s="600" t="inlineStr">
        <is>
          <t>N</t>
        </is>
      </c>
      <c r="N6" s="601" t="n">
        <v>305</v>
      </c>
      <c r="O6" s="601" t="n">
        <v>0</v>
      </c>
      <c r="P6" s="601" t="n">
        <v>305</v>
      </c>
      <c r="Q6" s="1786" t="n">
        <v>0.17</v>
      </c>
      <c r="R6" s="1786" t="n">
        <v>0.33</v>
      </c>
      <c r="S6" s="594" t="n">
        <v>0.25</v>
      </c>
      <c r="T6" s="595">
        <f>Q6*R6*S6</f>
        <v/>
      </c>
      <c r="U6" s="596">
        <f>T6*P6</f>
        <v/>
      </c>
      <c r="V6" s="603" t="n"/>
    </row>
    <row r="7" ht="13.5" customHeight="1" s="667" thickBot="1">
      <c r="B7" s="598" t="n">
        <v>16</v>
      </c>
      <c r="C7" s="588" t="inlineStr">
        <is>
          <t>14345</t>
        </is>
      </c>
      <c r="D7" s="589" t="n">
        <v>14345</v>
      </c>
      <c r="E7" s="590">
        <f>IF(D7="","",IFERROR(VLOOKUP(D7,CCN_Library!$A$4:$B$13,2,FALSE),"NOT IN LIBRARY"))</f>
        <v/>
      </c>
      <c r="F7" s="599" t="n"/>
      <c r="G7" s="600" t="inlineStr">
        <is>
          <t>M28261</t>
        </is>
      </c>
      <c r="H7" s="591">
        <f>LEFT(I7,5)</f>
        <v/>
      </c>
      <c r="I7" s="600" t="inlineStr">
        <is>
          <t>E01902M</t>
        </is>
      </c>
      <c r="J7" s="591" t="inlineStr">
        <is>
          <t>CARBINE,5.56 MILLIM-M4A1</t>
        </is>
      </c>
      <c r="K7" s="600" t="inlineStr">
        <is>
          <t>IS</t>
        </is>
      </c>
      <c r="L7" s="600" t="inlineStr">
        <is>
          <t>EA</t>
        </is>
      </c>
      <c r="M7" s="600" t="inlineStr">
        <is>
          <t>N</t>
        </is>
      </c>
      <c r="N7" s="601" t="n">
        <v>0</v>
      </c>
      <c r="O7" s="601" t="n">
        <v>0</v>
      </c>
      <c r="P7" s="601" t="n">
        <v>0</v>
      </c>
      <c r="Q7" s="1786" t="n">
        <v>2.75</v>
      </c>
      <c r="R7" s="1786" t="n">
        <v>0.17</v>
      </c>
      <c r="S7" s="594" t="n">
        <v>0.75</v>
      </c>
      <c r="T7" s="595">
        <f>Q7*R7*S7</f>
        <v/>
      </c>
      <c r="U7" s="596">
        <f>T7*P7</f>
        <v/>
      </c>
      <c r="V7" s="603" t="n"/>
    </row>
    <row r="8" ht="13.5" customHeight="1" s="667" thickBot="1">
      <c r="B8" s="598" t="n">
        <v>19</v>
      </c>
      <c r="C8" s="588" t="inlineStr">
        <is>
          <t>14345</t>
        </is>
      </c>
      <c r="D8" s="589" t="n">
        <v>14345</v>
      </c>
      <c r="E8" s="590">
        <f>IF(D8="","",IFERROR(VLOOKUP(D8,CCN_Library!$A$4:$B$13,2,FALSE),"NOT IN LIBRARY"))</f>
        <v/>
      </c>
      <c r="F8" s="599" t="n"/>
      <c r="G8" s="600" t="inlineStr">
        <is>
          <t>M28261</t>
        </is>
      </c>
      <c r="H8" s="591">
        <f>LEFT(I8,5)</f>
        <v/>
      </c>
      <c r="I8" s="600" t="inlineStr">
        <is>
          <t>E28292E</t>
        </is>
      </c>
      <c r="J8" s="591" t="inlineStr">
        <is>
          <t>TOOL KIT,ORGANIZATI-</t>
        </is>
      </c>
      <c r="K8" s="600" t="inlineStr">
        <is>
          <t>IS</t>
        </is>
      </c>
      <c r="L8" s="600" t="inlineStr">
        <is>
          <t>EA</t>
        </is>
      </c>
      <c r="M8" s="600" t="inlineStr">
        <is>
          <t>N</t>
        </is>
      </c>
      <c r="N8" s="601" t="n">
        <v>0</v>
      </c>
      <c r="O8" s="601" t="n">
        <v>1</v>
      </c>
      <c r="P8" s="601" t="n">
        <v>1</v>
      </c>
      <c r="Q8" s="1787" t="n">
        <v>1</v>
      </c>
      <c r="R8" s="1786" t="n">
        <v>0.5</v>
      </c>
      <c r="S8" s="594" t="n">
        <v>0.58</v>
      </c>
      <c r="T8" s="595">
        <f>Q8*R8*S8</f>
        <v/>
      </c>
      <c r="U8" s="596">
        <f>T8*P8</f>
        <v/>
      </c>
      <c r="V8" s="603" t="n"/>
    </row>
    <row r="9" ht="13.5" customHeight="1" s="667" thickBot="1">
      <c r="B9" s="598" t="n">
        <v>20</v>
      </c>
      <c r="C9" s="588" t="inlineStr">
        <is>
          <t>44112</t>
        </is>
      </c>
      <c r="D9" s="589" t="n">
        <v>44112</v>
      </c>
      <c r="E9" s="590">
        <f>IF(D9="","",IFERROR(VLOOKUP(D9,CCN_Library!$A$4:$B$13,2,FALSE),"NOT IN LIBRARY"))</f>
        <v/>
      </c>
      <c r="F9" s="599" t="n"/>
      <c r="G9" s="600" t="inlineStr">
        <is>
          <t>M28261</t>
        </is>
      </c>
      <c r="H9" s="591">
        <f>LEFT(I9,5)</f>
        <v/>
      </c>
      <c r="I9" s="600" t="inlineStr">
        <is>
          <t>K41282E</t>
        </is>
      </c>
      <c r="J9" s="591" t="inlineStr">
        <is>
          <t>CAN,MILITARY-</t>
        </is>
      </c>
      <c r="K9" s="600" t="inlineStr">
        <is>
          <t>IS</t>
        </is>
      </c>
      <c r="L9" s="600" t="inlineStr">
        <is>
          <t>EA</t>
        </is>
      </c>
      <c r="M9" s="600" t="inlineStr">
        <is>
          <t>N</t>
        </is>
      </c>
      <c r="N9" s="601" t="n">
        <v>0</v>
      </c>
      <c r="O9" s="601" t="n">
        <v>52</v>
      </c>
      <c r="P9" s="601" t="n">
        <v>52</v>
      </c>
      <c r="Q9" s="1787" t="n">
        <v>0</v>
      </c>
      <c r="R9" s="1787" t="n">
        <v>0</v>
      </c>
      <c r="S9" s="594" t="n">
        <v>0</v>
      </c>
      <c r="T9" s="595">
        <f>Q9*R9*S9</f>
        <v/>
      </c>
      <c r="U9" s="596">
        <f>T9*P9</f>
        <v/>
      </c>
      <c r="V9" s="603" t="n"/>
    </row>
    <row r="10" ht="13.5" customHeight="1" s="667" thickBot="1">
      <c r="B10" s="598" t="n">
        <v>21</v>
      </c>
      <c r="C10" s="588" t="inlineStr">
        <is>
          <t>44112</t>
        </is>
      </c>
      <c r="D10" s="589" t="n">
        <v>44112</v>
      </c>
      <c r="E10" s="590">
        <f>IF(D10="","",IFERROR(VLOOKUP(D10,CCN_Library!$A$4:$B$13,2,FALSE),"NOT IN LIBRARY"))</f>
        <v/>
      </c>
      <c r="F10" s="599" t="n"/>
      <c r="G10" s="600" t="inlineStr">
        <is>
          <t>M28261</t>
        </is>
      </c>
      <c r="H10" s="591">
        <f>LEFT(I10,5)</f>
        <v/>
      </c>
      <c r="I10" s="600" t="inlineStr">
        <is>
          <t>K42362E</t>
        </is>
      </c>
      <c r="J10" s="591" t="inlineStr">
        <is>
          <t>COT,FOLDING-2-5-72</t>
        </is>
      </c>
      <c r="K10" s="600" t="inlineStr">
        <is>
          <t>IS</t>
        </is>
      </c>
      <c r="L10" s="600" t="inlineStr">
        <is>
          <t>EA</t>
        </is>
      </c>
      <c r="M10" s="600" t="inlineStr">
        <is>
          <t>N</t>
        </is>
      </c>
      <c r="N10" s="601" t="n">
        <v>0</v>
      </c>
      <c r="O10" s="601" t="n">
        <v>168</v>
      </c>
      <c r="P10" s="601" t="n">
        <v>168</v>
      </c>
      <c r="Q10" s="1787" t="n">
        <v>2</v>
      </c>
      <c r="R10" s="1786" t="n">
        <v>0.5</v>
      </c>
      <c r="S10" s="594" t="n">
        <v>0.33</v>
      </c>
      <c r="T10" s="595">
        <f>Q10*R10*S10</f>
        <v/>
      </c>
      <c r="U10" s="596">
        <f>T10*P10</f>
        <v/>
      </c>
      <c r="V10" s="603" t="n"/>
    </row>
    <row r="11" ht="13.5" customHeight="1" s="667" thickBot="1">
      <c r="B11" s="598" t="n">
        <v>23</v>
      </c>
      <c r="C11" s="588" t="inlineStr">
        <is>
          <t>44112</t>
        </is>
      </c>
      <c r="D11" s="589" t="n">
        <v>44112</v>
      </c>
      <c r="E11" s="590">
        <f>IF(D11="","",IFERROR(VLOOKUP(D11,CCN_Library!$A$4:$B$13,2,FALSE),"NOT IN LIBRARY"))</f>
        <v/>
      </c>
      <c r="F11" s="599" t="n"/>
      <c r="G11" s="600" t="inlineStr">
        <is>
          <t>M28261</t>
        </is>
      </c>
      <c r="H11" s="591">
        <f>LEFT(I11,5)</f>
        <v/>
      </c>
      <c r="I11" s="600" t="inlineStr">
        <is>
          <t>K49592E</t>
        </is>
      </c>
      <c r="J11" s="591" t="inlineStr">
        <is>
          <t>TABLE,FOLDING LEGS- MILT3338</t>
        </is>
      </c>
      <c r="K11" s="600" t="inlineStr">
        <is>
          <t>IS</t>
        </is>
      </c>
      <c r="L11" s="600" t="inlineStr">
        <is>
          <t>EA</t>
        </is>
      </c>
      <c r="M11" s="600" t="inlineStr">
        <is>
          <t>N</t>
        </is>
      </c>
      <c r="N11" s="601" t="n">
        <v>0</v>
      </c>
      <c r="O11" s="601" t="n">
        <v>12</v>
      </c>
      <c r="P11" s="601" t="n">
        <v>12</v>
      </c>
      <c r="Q11" s="1786" t="n">
        <v>5.83</v>
      </c>
      <c r="R11" s="1787" t="n">
        <v>3</v>
      </c>
      <c r="S11" s="594" t="n">
        <v>0.33</v>
      </c>
      <c r="T11" s="595">
        <f>Q11*R11*S11</f>
        <v/>
      </c>
      <c r="U11" s="596">
        <f>T11*P11</f>
        <v/>
      </c>
      <c r="V11" s="603" t="n"/>
    </row>
    <row r="12" ht="13.5" customHeight="1" s="667" thickBot="1">
      <c r="B12" s="598" t="n">
        <v>30</v>
      </c>
      <c r="C12" s="588" t="inlineStr">
        <is>
          <t>44112</t>
        </is>
      </c>
      <c r="D12" s="589" t="n">
        <v>44112</v>
      </c>
      <c r="E12" s="590">
        <f>IF(D12="","",IFERROR(VLOOKUP(D12,CCN_Library!$A$4:$B$13,2,FALSE),"NOT IN LIBRARY"))</f>
        <v/>
      </c>
      <c r="F12" s="599" t="n"/>
      <c r="G12" s="600" t="inlineStr">
        <is>
          <t>M28261</t>
        </is>
      </c>
      <c r="H12" s="591">
        <f>LEFT(I12,5)</f>
        <v/>
      </c>
      <c r="I12" s="600" t="inlineStr">
        <is>
          <t>C79112B</t>
        </is>
      </c>
      <c r="J12" s="591" t="inlineStr">
        <is>
          <t>SHOP EQUIPMENT,UTIL-USMC24-1000</t>
        </is>
      </c>
      <c r="K12" s="600" t="inlineStr">
        <is>
          <t>IS</t>
        </is>
      </c>
      <c r="L12" s="600" t="inlineStr">
        <is>
          <t>EA</t>
        </is>
      </c>
      <c r="M12" s="600" t="inlineStr">
        <is>
          <t>N</t>
        </is>
      </c>
      <c r="N12" s="601" t="n">
        <v>0</v>
      </c>
      <c r="O12" s="601" t="n">
        <v>1</v>
      </c>
      <c r="P12" s="601" t="n">
        <v>1</v>
      </c>
      <c r="Q12" s="1786" t="n">
        <v>4.83</v>
      </c>
      <c r="R12" s="1786" t="n">
        <v>2.75</v>
      </c>
      <c r="S12" s="594" t="n">
        <v>5.41</v>
      </c>
      <c r="T12" s="595">
        <f>Q12*R12*S12</f>
        <v/>
      </c>
      <c r="U12" s="596">
        <f>T12*P12</f>
        <v/>
      </c>
      <c r="V12" s="603" t="n"/>
    </row>
    <row r="13" ht="13.5" customHeight="1" s="667" thickBot="1">
      <c r="B13" s="598" t="n">
        <v>34</v>
      </c>
      <c r="C13" s="588" t="inlineStr">
        <is>
          <t>44112</t>
        </is>
      </c>
      <c r="D13" s="589" t="n">
        <v>44112</v>
      </c>
      <c r="E13" s="590">
        <f>IF(D13="","",IFERROR(VLOOKUP(D13,CCN_Library!$A$4:$B$13,2,FALSE),"NOT IN LIBRARY"))</f>
        <v/>
      </c>
      <c r="F13" s="599" t="n"/>
      <c r="G13" s="600" t="inlineStr">
        <is>
          <t>M28261</t>
        </is>
      </c>
      <c r="H13" s="591">
        <f>LEFT(I13,5)</f>
        <v/>
      </c>
      <c r="I13" s="600" t="inlineStr">
        <is>
          <t>C11202F</t>
        </is>
      </c>
      <c r="J13" s="591" t="inlineStr">
        <is>
          <t>GLOVE INSERTS,COLD-70113</t>
        </is>
      </c>
      <c r="K13" s="600" t="inlineStr">
        <is>
          <t>IS</t>
        </is>
      </c>
      <c r="L13" s="600" t="inlineStr">
        <is>
          <t>PR</t>
        </is>
      </c>
      <c r="M13" s="600" t="inlineStr">
        <is>
          <t>N</t>
        </is>
      </c>
      <c r="N13" s="601" t="n">
        <v>610</v>
      </c>
      <c r="O13" s="601" t="n">
        <v>540</v>
      </c>
      <c r="P13" s="601" t="n">
        <v>1150</v>
      </c>
      <c r="Q13" s="1787" t="n">
        <v>1</v>
      </c>
      <c r="R13" s="1786" t="n">
        <v>0.5</v>
      </c>
      <c r="S13" s="594" t="n">
        <v>0.08</v>
      </c>
      <c r="T13" s="595">
        <f>Q13*R13*S13</f>
        <v/>
      </c>
      <c r="U13" s="596">
        <f>T13*P13</f>
        <v/>
      </c>
      <c r="V13" s="603" t="n"/>
    </row>
    <row r="14" ht="13.5" customHeight="1" s="667" thickBot="1">
      <c r="B14" s="598" t="n">
        <v>37</v>
      </c>
      <c r="C14" s="588" t="inlineStr">
        <is>
          <t>44112</t>
        </is>
      </c>
      <c r="D14" s="589" t="n">
        <v>44112</v>
      </c>
      <c r="E14" s="590">
        <f>IF(D14="","",IFERROR(VLOOKUP(D14,CCN_Library!$A$4:$B$13,2,FALSE),"NOT IN LIBRARY"))</f>
        <v/>
      </c>
      <c r="F14" s="599" t="n"/>
      <c r="G14" s="600" t="inlineStr">
        <is>
          <t>M28261</t>
        </is>
      </c>
      <c r="H14" s="591">
        <f>LEFT(I14,5)</f>
        <v/>
      </c>
      <c r="I14" s="600" t="inlineStr">
        <is>
          <t>C01152F</t>
        </is>
      </c>
      <c r="J14" s="591" t="inlineStr">
        <is>
          <t>DRAWERS,COLD WEATHE-FRDRCW</t>
        </is>
      </c>
      <c r="K14" s="600" t="inlineStr">
        <is>
          <t>IS</t>
        </is>
      </c>
      <c r="L14" s="600" t="inlineStr">
        <is>
          <t>PR</t>
        </is>
      </c>
      <c r="M14" s="600" t="inlineStr">
        <is>
          <t>N</t>
        </is>
      </c>
      <c r="N14" s="601" t="n">
        <v>610</v>
      </c>
      <c r="O14" s="601" t="n">
        <v>0</v>
      </c>
      <c r="P14" s="601" t="n">
        <v>610</v>
      </c>
      <c r="Q14" s="1786" t="n">
        <v>0.83</v>
      </c>
      <c r="R14" s="1786" t="n">
        <v>0.5</v>
      </c>
      <c r="S14" s="594" t="n">
        <v>0.17</v>
      </c>
      <c r="T14" s="595">
        <f>Q14*R14*S14</f>
        <v/>
      </c>
      <c r="U14" s="596">
        <f>T14*P14</f>
        <v/>
      </c>
      <c r="V14" s="603" t="n"/>
    </row>
    <row r="15" ht="13.5" customHeight="1" s="667" thickBot="1">
      <c r="B15" s="598" t="n">
        <v>38</v>
      </c>
      <c r="C15" s="606" t="inlineStr">
        <is>
          <t>44112</t>
        </is>
      </c>
      <c r="D15" s="589" t="n">
        <v>44112</v>
      </c>
      <c r="E15" s="590">
        <f>IF(D15="","",IFERROR(VLOOKUP(D15,CCN_Library!$A$4:$B$13,2,FALSE),"NOT IN LIBRARY"))</f>
        <v/>
      </c>
      <c r="F15" s="599" t="n"/>
      <c r="G15" s="600" t="inlineStr">
        <is>
          <t>M28261</t>
        </is>
      </c>
      <c r="H15" s="591">
        <f>LEFT(I15,5)</f>
        <v/>
      </c>
      <c r="I15" s="600" t="inlineStr">
        <is>
          <t>K00252B</t>
        </is>
      </c>
      <c r="J15" s="591" t="inlineStr">
        <is>
          <t>CHARGER,BATTERY-HD PALLET CHARGE</t>
        </is>
      </c>
      <c r="K15" s="600" t="inlineStr">
        <is>
          <t>IS</t>
        </is>
      </c>
      <c r="L15" s="600" t="inlineStr">
        <is>
          <t>EA</t>
        </is>
      </c>
      <c r="M15" s="600" t="inlineStr">
        <is>
          <t>N</t>
        </is>
      </c>
      <c r="N15" s="601" t="n">
        <v>0</v>
      </c>
      <c r="O15" s="601" t="n">
        <v>2</v>
      </c>
      <c r="P15" s="601" t="n">
        <v>2</v>
      </c>
      <c r="Q15" s="1786" t="n">
        <v>1.37</v>
      </c>
      <c r="R15" s="1787" t="n">
        <v>1</v>
      </c>
      <c r="S15" s="594" t="n">
        <v>2.37</v>
      </c>
      <c r="T15" s="595">
        <f>Q15*R15*S15</f>
        <v/>
      </c>
      <c r="U15" s="596">
        <f>T15*P15</f>
        <v/>
      </c>
      <c r="V15" s="603" t="n"/>
    </row>
    <row r="16" ht="13.5" customHeight="1" s="667" thickBot="1">
      <c r="B16" s="598" t="n">
        <v>39</v>
      </c>
      <c r="C16" s="588" t="inlineStr">
        <is>
          <t>44112</t>
        </is>
      </c>
      <c r="D16" s="589" t="n">
        <v>44112</v>
      </c>
      <c r="E16" s="590">
        <f>IF(D16="","",IFERROR(VLOOKUP(D16,CCN_Library!$A$4:$B$13,2,FALSE),"NOT IN LIBRARY"))</f>
        <v/>
      </c>
      <c r="F16" s="599" t="n"/>
      <c r="G16" s="600" t="inlineStr">
        <is>
          <t>M28261</t>
        </is>
      </c>
      <c r="H16" s="591">
        <f>LEFT(I16,5)</f>
        <v/>
      </c>
      <c r="I16" s="600" t="inlineStr">
        <is>
          <t>B00612E</t>
        </is>
      </c>
      <c r="J16" s="591" t="inlineStr">
        <is>
          <t>COOLING AND REFRIGE-CREK-M</t>
        </is>
      </c>
      <c r="K16" s="600" t="inlineStr">
        <is>
          <t>IS</t>
        </is>
      </c>
      <c r="L16" s="600" t="inlineStr">
        <is>
          <t>KT</t>
        </is>
      </c>
      <c r="M16" s="600" t="inlineStr">
        <is>
          <t>N</t>
        </is>
      </c>
      <c r="N16" s="601" t="n">
        <v>0</v>
      </c>
      <c r="O16" s="601" t="n">
        <v>1</v>
      </c>
      <c r="P16" s="601" t="n">
        <v>1</v>
      </c>
      <c r="Q16" s="1786" t="n">
        <v>2.62</v>
      </c>
      <c r="R16" s="1786" t="n">
        <v>1.91</v>
      </c>
      <c r="S16" s="594" t="n">
        <v>1.77</v>
      </c>
      <c r="T16" s="595">
        <f>Q16*R16*S16</f>
        <v/>
      </c>
      <c r="U16" s="596">
        <f>T16*P16</f>
        <v/>
      </c>
      <c r="V16" s="603" t="n"/>
    </row>
    <row r="17" ht="13.5" customHeight="1" s="667" thickBot="1">
      <c r="B17" s="598" t="n">
        <v>41</v>
      </c>
      <c r="C17" s="588" t="inlineStr">
        <is>
          <t>21710</t>
        </is>
      </c>
      <c r="D17" s="589" t="n">
        <v>21710</v>
      </c>
      <c r="E17" s="590">
        <f>IF(D17="","",IFERROR(VLOOKUP(D17,CCN_Library!$A$4:$B$13,2,FALSE),"NOT IN LIBRARY"))</f>
        <v/>
      </c>
      <c r="F17" s="599" t="n"/>
      <c r="G17" s="600" t="inlineStr">
        <is>
          <t>M28261</t>
        </is>
      </c>
      <c r="H17" s="591">
        <f>LEFT(I17,5)</f>
        <v/>
      </c>
      <c r="I17" s="600" t="inlineStr">
        <is>
          <t>J00042B</t>
        </is>
      </c>
      <c r="J17" s="591" t="inlineStr">
        <is>
          <t>INSTALLATION KIT,EL-</t>
        </is>
      </c>
      <c r="K17" s="600" t="inlineStr">
        <is>
          <t>IS</t>
        </is>
      </c>
      <c r="L17" s="600" t="inlineStr">
        <is>
          <t>EA</t>
        </is>
      </c>
      <c r="M17" s="600" t="inlineStr">
        <is>
          <t>N</t>
        </is>
      </c>
      <c r="N17" s="601" t="n">
        <v>0</v>
      </c>
      <c r="O17" s="601" t="n">
        <v>6</v>
      </c>
      <c r="P17" s="601" t="n">
        <v>6</v>
      </c>
      <c r="Q17" s="1786" t="n">
        <v>1.54</v>
      </c>
      <c r="R17" s="1786" t="n">
        <v>0.96</v>
      </c>
      <c r="S17" s="594" t="n">
        <v>1.03</v>
      </c>
      <c r="T17" s="595">
        <f>Q17*R17*S17</f>
        <v/>
      </c>
      <c r="U17" s="596">
        <f>T17*P17</f>
        <v/>
      </c>
      <c r="V17" s="603" t="n"/>
    </row>
    <row r="18" ht="13.5" customHeight="1" s="667" thickBot="1">
      <c r="B18" s="598" t="n">
        <v>43</v>
      </c>
      <c r="C18" s="588" t="inlineStr">
        <is>
          <t>44112</t>
        </is>
      </c>
      <c r="D18" s="589" t="n">
        <v>44112</v>
      </c>
      <c r="E18" s="590">
        <f>IF(D18="","",IFERROR(VLOOKUP(D18,CCN_Library!$A$4:$B$13,2,FALSE),"NOT IN LIBRARY"))</f>
        <v/>
      </c>
      <c r="F18" s="599" t="n"/>
      <c r="G18" s="600" t="inlineStr">
        <is>
          <t>M28261</t>
        </is>
      </c>
      <c r="H18" s="591">
        <f>LEFT(I18,5)</f>
        <v/>
      </c>
      <c r="I18" s="600" t="inlineStr">
        <is>
          <t>C01352F</t>
        </is>
      </c>
      <c r="J18" s="591" t="inlineStr">
        <is>
          <t>BOOTS,COLD WEATHER-C/W RAT</t>
        </is>
      </c>
      <c r="K18" s="600" t="inlineStr">
        <is>
          <t>IS</t>
        </is>
      </c>
      <c r="L18" s="600" t="inlineStr">
        <is>
          <t>EA</t>
        </is>
      </c>
      <c r="M18" s="600" t="inlineStr">
        <is>
          <t>N</t>
        </is>
      </c>
      <c r="N18" s="601" t="n">
        <v>305</v>
      </c>
      <c r="O18" s="601" t="n">
        <v>0</v>
      </c>
      <c r="P18" s="601" t="n">
        <v>305</v>
      </c>
      <c r="Q18" s="1787" t="n">
        <v>1</v>
      </c>
      <c r="R18" s="1787" t="n">
        <v>1</v>
      </c>
      <c r="S18" s="594" t="n">
        <v>0.5</v>
      </c>
      <c r="T18" s="595">
        <f>Q18*R18*S18</f>
        <v/>
      </c>
      <c r="U18" s="596">
        <f>T18*P18</f>
        <v/>
      </c>
      <c r="V18" s="603" t="n"/>
    </row>
    <row r="19" ht="13.5" customHeight="1" s="667" thickBot="1">
      <c r="B19" s="598" t="n">
        <v>48</v>
      </c>
      <c r="C19" s="588" t="inlineStr">
        <is>
          <t>14345</t>
        </is>
      </c>
      <c r="D19" s="589" t="n">
        <v>14345</v>
      </c>
      <c r="E19" s="590">
        <f>IF(D19="","",IFERROR(VLOOKUP(D19,CCN_Library!$A$4:$B$13,2,FALSE),"NOT IN LIBRARY"))</f>
        <v/>
      </c>
      <c r="F19" s="599" t="n"/>
      <c r="G19" s="600" t="inlineStr">
        <is>
          <t>M28261</t>
        </is>
      </c>
      <c r="H19" s="591">
        <f>LEFT(I19,5)</f>
        <v/>
      </c>
      <c r="I19" s="600" t="inlineStr">
        <is>
          <t>A02987G</t>
        </is>
      </c>
      <c r="J19" s="591" t="inlineStr">
        <is>
          <t>OPTICAL READER,DATA-CN80G</t>
        </is>
      </c>
      <c r="K19" s="600" t="inlineStr">
        <is>
          <t>IS</t>
        </is>
      </c>
      <c r="L19" s="600" t="inlineStr">
        <is>
          <t>EA</t>
        </is>
      </c>
      <c r="M19" s="600" t="inlineStr">
        <is>
          <t>N</t>
        </is>
      </c>
      <c r="N19" s="601" t="n">
        <v>0</v>
      </c>
      <c r="O19" s="601" t="n">
        <v>4</v>
      </c>
      <c r="P19" s="601" t="n">
        <v>4</v>
      </c>
      <c r="Q19" s="1787" t="n">
        <v>1</v>
      </c>
      <c r="R19" s="1787" t="n">
        <v>1</v>
      </c>
      <c r="S19" s="594" t="n">
        <v>1</v>
      </c>
      <c r="T19" s="595">
        <f>Q19*R19*S19</f>
        <v/>
      </c>
      <c r="U19" s="596">
        <f>T19*P19</f>
        <v/>
      </c>
      <c r="V19" s="603" t="n"/>
    </row>
    <row r="20" ht="13.5" customHeight="1" s="667" thickBot="1">
      <c r="B20" s="598" t="n">
        <v>49</v>
      </c>
      <c r="C20" s="588" t="inlineStr">
        <is>
          <t>21451</t>
        </is>
      </c>
      <c r="D20" s="589" t="n">
        <v>21451</v>
      </c>
      <c r="E20" s="590">
        <f>IF(D20="","",IFERROR(VLOOKUP(D20,CCN_Library!$A$4:$B$13,2,FALSE),"NOT IN LIBRARY"))</f>
        <v/>
      </c>
      <c r="F20" s="599" t="n"/>
      <c r="G20" s="600" t="inlineStr">
        <is>
          <t>M28261</t>
        </is>
      </c>
      <c r="H20" s="591">
        <f>LEFT(I20,5)</f>
        <v/>
      </c>
      <c r="I20" s="600" t="inlineStr">
        <is>
          <t>D00487K</t>
        </is>
      </c>
      <c r="J20" s="591" t="inlineStr">
        <is>
          <t>TRUCK,UTILITY-M1279A1</t>
        </is>
      </c>
      <c r="K20" s="600" t="inlineStr">
        <is>
          <t>IS</t>
        </is>
      </c>
      <c r="L20" s="600" t="inlineStr">
        <is>
          <t>EA</t>
        </is>
      </c>
      <c r="M20" s="600" t="inlineStr">
        <is>
          <t>R</t>
        </is>
      </c>
      <c r="N20" s="601" t="n">
        <v>0</v>
      </c>
      <c r="O20" s="601" t="n">
        <v>9</v>
      </c>
      <c r="P20" s="601" t="n">
        <v>9</v>
      </c>
      <c r="Q20" s="1786" t="n">
        <v>18.13</v>
      </c>
      <c r="R20" s="1787" t="n">
        <v>8</v>
      </c>
      <c r="S20" s="594" t="n">
        <v>6.36</v>
      </c>
      <c r="T20" s="595">
        <f>Q20*R20*S20</f>
        <v/>
      </c>
      <c r="U20" s="596">
        <f>T20*P20</f>
        <v/>
      </c>
      <c r="V20" s="603" t="n"/>
    </row>
    <row r="21" ht="13.5" customHeight="1" s="667" thickBot="1">
      <c r="B21" s="598" t="n">
        <v>53</v>
      </c>
      <c r="C21" s="588" t="inlineStr">
        <is>
          <t>21451</t>
        </is>
      </c>
      <c r="D21" s="589" t="n">
        <v>21451</v>
      </c>
      <c r="E21" s="590">
        <f>IF(D21="","",IFERROR(VLOOKUP(D21,CCN_Library!$A$4:$B$13,2,FALSE),"NOT IN LIBRARY"))</f>
        <v/>
      </c>
      <c r="F21" s="599" t="n"/>
      <c r="G21" s="600" t="inlineStr">
        <is>
          <t>M28261</t>
        </is>
      </c>
      <c r="H21" s="591">
        <f>LEFT(I21,5)</f>
        <v/>
      </c>
      <c r="I21" s="600" t="inlineStr">
        <is>
          <t>K49922E</t>
        </is>
      </c>
      <c r="J21" s="591" t="inlineStr">
        <is>
          <t>TIE DOWN,CARGO,AIRC-</t>
        </is>
      </c>
      <c r="K21" s="600" t="inlineStr">
        <is>
          <t>IS</t>
        </is>
      </c>
      <c r="L21" s="600" t="inlineStr">
        <is>
          <t>EA</t>
        </is>
      </c>
      <c r="M21" s="600" t="inlineStr">
        <is>
          <t>N</t>
        </is>
      </c>
      <c r="N21" s="601" t="n">
        <v>0</v>
      </c>
      <c r="O21" s="601" t="n">
        <v>54</v>
      </c>
      <c r="P21" s="601" t="n">
        <v>54</v>
      </c>
      <c r="Q21" s="1786" t="n">
        <v>20.99</v>
      </c>
      <c r="R21" s="1786" t="n">
        <v>0.14</v>
      </c>
      <c r="S21" s="594" t="n">
        <v>0</v>
      </c>
      <c r="T21" s="595">
        <f>Q21*R21*S21</f>
        <v/>
      </c>
      <c r="U21" s="596">
        <f>T21*P21</f>
        <v/>
      </c>
      <c r="V21" s="603" t="n"/>
    </row>
    <row r="22" ht="13.5" customHeight="1" s="667" thickBot="1">
      <c r="B22" s="598" t="n">
        <v>56</v>
      </c>
      <c r="C22" s="606" t="inlineStr">
        <is>
          <t>14345</t>
        </is>
      </c>
      <c r="D22" s="589" t="n">
        <v>14345</v>
      </c>
      <c r="E22" s="590">
        <f>IF(D22="","",IFERROR(VLOOKUP(D22,CCN_Library!$A$4:$B$13,2,FALSE),"NOT IN LIBRARY"))</f>
        <v/>
      </c>
      <c r="F22" s="599" t="n"/>
      <c r="G22" s="600" t="inlineStr">
        <is>
          <t>M28261</t>
        </is>
      </c>
      <c r="H22" s="591">
        <f>LEFT(I22,5)</f>
        <v/>
      </c>
      <c r="I22" s="600" t="inlineStr">
        <is>
          <t>E11542B</t>
        </is>
      </c>
      <c r="J22" s="591" t="inlineStr">
        <is>
          <t>VIEWER,NIGHT VISION-AN/PVS14</t>
        </is>
      </c>
      <c r="K22" s="600" t="inlineStr">
        <is>
          <t>IS</t>
        </is>
      </c>
      <c r="L22" s="600" t="inlineStr">
        <is>
          <t>EA</t>
        </is>
      </c>
      <c r="M22" s="600" t="inlineStr">
        <is>
          <t>N</t>
        </is>
      </c>
      <c r="N22" s="601" t="n">
        <v>0</v>
      </c>
      <c r="O22" s="601" t="n">
        <v>90</v>
      </c>
      <c r="P22" s="601" t="n">
        <v>90</v>
      </c>
      <c r="Q22" s="1786" t="n">
        <v>1.17</v>
      </c>
      <c r="R22" s="1786" t="n">
        <v>0.83</v>
      </c>
      <c r="S22" s="594" t="n">
        <v>0.67</v>
      </c>
      <c r="T22" s="595">
        <f>Q22*R22*S22</f>
        <v/>
      </c>
      <c r="U22" s="596">
        <f>T22*P22</f>
        <v/>
      </c>
      <c r="V22" s="603" t="n"/>
    </row>
    <row r="23" ht="13.5" customHeight="1" s="667" thickBot="1">
      <c r="B23" s="598" t="n">
        <v>58</v>
      </c>
      <c r="C23" s="606" t="inlineStr">
        <is>
          <t>21710</t>
        </is>
      </c>
      <c r="D23" s="589" t="n">
        <v>21710</v>
      </c>
      <c r="E23" s="590">
        <f>IF(D23="","",IFERROR(VLOOKUP(D23,CCN_Library!$A$4:$B$13,2,FALSE),"NOT IN LIBRARY"))</f>
        <v/>
      </c>
      <c r="F23" s="599" t="n"/>
      <c r="G23" s="600" t="inlineStr">
        <is>
          <t>M28261</t>
        </is>
      </c>
      <c r="H23" s="591">
        <f>LEFT(I23,5)</f>
        <v/>
      </c>
      <c r="I23" s="600" t="inlineStr">
        <is>
          <t>A01357G</t>
        </is>
      </c>
      <c r="J23" s="591" t="inlineStr">
        <is>
          <t>RADIO SET-AN/VRC-112</t>
        </is>
      </c>
      <c r="K23" s="600" t="inlineStr">
        <is>
          <t>DP</t>
        </is>
      </c>
      <c r="L23" s="600" t="inlineStr">
        <is>
          <t>EA</t>
        </is>
      </c>
      <c r="M23" s="600" t="inlineStr">
        <is>
          <t>N</t>
        </is>
      </c>
      <c r="N23" s="601" t="n">
        <v>0</v>
      </c>
      <c r="O23" s="601" t="n">
        <v>26</v>
      </c>
      <c r="P23" s="601" t="n">
        <v>26</v>
      </c>
      <c r="Q23" s="1786" t="n">
        <v>0.89</v>
      </c>
      <c r="R23" s="1786" t="n">
        <v>0.62</v>
      </c>
      <c r="S23" s="594" t="n">
        <v>0.89</v>
      </c>
      <c r="T23" s="595">
        <f>Q23*R23*S23</f>
        <v/>
      </c>
      <c r="U23" s="596">
        <f>T23*P23</f>
        <v/>
      </c>
      <c r="V23" s="603" t="n"/>
    </row>
    <row r="24" ht="13.5" customHeight="1" s="667" thickBot="1">
      <c r="B24" s="598" t="n">
        <v>63</v>
      </c>
      <c r="C24" s="606" t="inlineStr">
        <is>
          <t>21710</t>
        </is>
      </c>
      <c r="D24" s="589" t="n">
        <v>21710</v>
      </c>
      <c r="E24" s="590">
        <f>IF(D24="","",IFERROR(VLOOKUP(D24,CCN_Library!$A$4:$B$13,2,FALSE),"NOT IN LIBRARY"))</f>
        <v/>
      </c>
      <c r="F24" s="599" t="n"/>
      <c r="G24" s="600" t="inlineStr">
        <is>
          <t>M28261</t>
        </is>
      </c>
      <c r="H24" s="591">
        <f>LEFT(I24,5)</f>
        <v/>
      </c>
      <c r="I24" s="600" t="inlineStr">
        <is>
          <t>A80017GA</t>
        </is>
      </c>
      <c r="J24" s="591" t="inlineStr">
        <is>
          <t>ENCRYPTION-DECRYPTI-KGV-72</t>
        </is>
      </c>
      <c r="K24" s="600" t="inlineStr">
        <is>
          <t>IS</t>
        </is>
      </c>
      <c r="L24" s="600" t="inlineStr">
        <is>
          <t>EA</t>
        </is>
      </c>
      <c r="M24" s="607" t="n"/>
      <c r="N24" s="601" t="n">
        <v>0</v>
      </c>
      <c r="O24" s="601" t="n">
        <v>30</v>
      </c>
      <c r="P24" s="601" t="n">
        <v>30</v>
      </c>
      <c r="Q24" s="1786" t="n">
        <v>0.67</v>
      </c>
      <c r="R24" s="1786" t="n">
        <v>0.25</v>
      </c>
      <c r="S24" s="594" t="n">
        <v>0.42</v>
      </c>
      <c r="T24" s="595">
        <f>Q24*R24*S24</f>
        <v/>
      </c>
      <c r="U24" s="596">
        <f>T24*P24</f>
        <v/>
      </c>
      <c r="V24" s="603" t="n"/>
    </row>
    <row r="25" ht="13.5" customHeight="1" s="667" thickBot="1">
      <c r="B25" s="598" t="n">
        <v>65</v>
      </c>
      <c r="C25" s="606" t="inlineStr">
        <is>
          <t>21710</t>
        </is>
      </c>
      <c r="D25" s="589" t="n">
        <v>21710</v>
      </c>
      <c r="E25" s="590">
        <f>IF(D25="","",IFERROR(VLOOKUP(D25,CCN_Library!$A$4:$B$13,2,FALSE),"NOT IN LIBRARY"))</f>
        <v/>
      </c>
      <c r="F25" s="599" t="n"/>
      <c r="G25" s="600" t="inlineStr">
        <is>
          <t>M28261</t>
        </is>
      </c>
      <c r="H25" s="591">
        <f>LEFT(I25,5)</f>
        <v/>
      </c>
      <c r="I25" s="600" t="inlineStr">
        <is>
          <t>A00227G</t>
        </is>
      </c>
      <c r="J25" s="591" t="inlineStr">
        <is>
          <t>COMPUTER SYSTEM,DIG-16007A0000</t>
        </is>
      </c>
      <c r="K25" s="600" t="inlineStr">
        <is>
          <t>IS</t>
        </is>
      </c>
      <c r="L25" s="600" t="inlineStr">
        <is>
          <t>EA</t>
        </is>
      </c>
      <c r="M25" s="600" t="inlineStr">
        <is>
          <t>N</t>
        </is>
      </c>
      <c r="N25" s="601" t="n">
        <v>0</v>
      </c>
      <c r="O25" s="601" t="n">
        <v>30</v>
      </c>
      <c r="P25" s="601" t="n">
        <v>30</v>
      </c>
      <c r="Q25" s="1786" t="n">
        <v>1.75</v>
      </c>
      <c r="R25" s="1786" t="n">
        <v>1.42</v>
      </c>
      <c r="S25" s="594" t="n">
        <v>1.42</v>
      </c>
      <c r="T25" s="595">
        <f>Q25*R25*S25</f>
        <v/>
      </c>
      <c r="U25" s="596">
        <f>T25*P25</f>
        <v/>
      </c>
      <c r="V25" s="603" t="n"/>
    </row>
    <row r="26" ht="13.5" customHeight="1" s="667" thickBot="1">
      <c r="B26" s="598" t="n">
        <v>70</v>
      </c>
      <c r="C26" s="606" t="inlineStr">
        <is>
          <t>21451</t>
        </is>
      </c>
      <c r="D26" s="589" t="n">
        <v>21451</v>
      </c>
      <c r="E26" s="590">
        <f>IF(D26="","",IFERROR(VLOOKUP(D26,CCN_Library!$A$4:$B$13,2,FALSE),"NOT IN LIBRARY"))</f>
        <v/>
      </c>
      <c r="F26" s="599" t="n"/>
      <c r="G26" s="600" t="inlineStr">
        <is>
          <t>M28261</t>
        </is>
      </c>
      <c r="H26" s="591">
        <f>LEFT(I26,5)</f>
        <v/>
      </c>
      <c r="I26" s="600" t="inlineStr">
        <is>
          <t>D00062B</t>
        </is>
      </c>
      <c r="J26" s="591" t="inlineStr">
        <is>
          <t>SPECIAL TOOL KIT,FI-4406836</t>
        </is>
      </c>
      <c r="K26" s="600" t="inlineStr">
        <is>
          <t>IS</t>
        </is>
      </c>
      <c r="L26" s="607" t="n"/>
      <c r="M26" s="600" t="inlineStr">
        <is>
          <t>N</t>
        </is>
      </c>
      <c r="N26" s="601" t="n">
        <v>0</v>
      </c>
      <c r="O26" s="601" t="n">
        <v>1</v>
      </c>
      <c r="P26" s="601" t="n">
        <v>1</v>
      </c>
      <c r="Q26" s="607" t="n"/>
      <c r="R26" s="607" t="n"/>
      <c r="S26" s="594" t="n">
        <v>0</v>
      </c>
      <c r="T26" s="595">
        <f>Q26*R26*S26</f>
        <v/>
      </c>
      <c r="U26" s="596">
        <f>T26*P26</f>
        <v/>
      </c>
      <c r="V26" s="603" t="n"/>
    </row>
    <row r="27" ht="13.5" customHeight="1" s="667" thickBot="1">
      <c r="B27" s="598" t="n">
        <v>74</v>
      </c>
      <c r="C27" s="606" t="inlineStr">
        <is>
          <t>14345</t>
        </is>
      </c>
      <c r="D27" s="589" t="n">
        <v>14345</v>
      </c>
      <c r="E27" s="590">
        <f>IF(D27="","",IFERROR(VLOOKUP(D27,CCN_Library!$A$4:$B$13,2,FALSE),"NOT IN LIBRARY"))</f>
        <v/>
      </c>
      <c r="F27" s="599" t="n"/>
      <c r="G27" s="600" t="inlineStr">
        <is>
          <t>M28261</t>
        </is>
      </c>
      <c r="H27" s="591">
        <f>LEFT(I27,5)</f>
        <v/>
      </c>
      <c r="I27" s="600" t="inlineStr">
        <is>
          <t>E02022B</t>
        </is>
      </c>
      <c r="J27" s="591" t="inlineStr">
        <is>
          <t>TELESCOPE,STRAIGHT-M317</t>
        </is>
      </c>
      <c r="K27" s="600" t="inlineStr">
        <is>
          <t>IS</t>
        </is>
      </c>
      <c r="L27" s="600" t="inlineStr">
        <is>
          <t>EA</t>
        </is>
      </c>
      <c r="M27" s="600" t="inlineStr">
        <is>
          <t>R</t>
        </is>
      </c>
      <c r="N27" s="601" t="n">
        <v>0</v>
      </c>
      <c r="O27" s="601" t="n">
        <v>0</v>
      </c>
      <c r="P27" s="601" t="n">
        <v>0</v>
      </c>
      <c r="Q27" s="607" t="n"/>
      <c r="R27" s="607" t="n"/>
      <c r="S27" s="594" t="n">
        <v>0</v>
      </c>
      <c r="T27" s="595">
        <f>Q27*R27*S27</f>
        <v/>
      </c>
      <c r="U27" s="596">
        <f>T27*P27</f>
        <v/>
      </c>
      <c r="V27" s="603" t="n"/>
    </row>
    <row r="28" ht="13.5" customHeight="1" s="667" thickBot="1">
      <c r="B28" s="598" t="n">
        <v>76</v>
      </c>
      <c r="C28" s="606" t="inlineStr">
        <is>
          <t>14312</t>
        </is>
      </c>
      <c r="D28" s="589" t="n">
        <v>14312</v>
      </c>
      <c r="E28" s="590">
        <f>IF(D28="","",IFERROR(VLOOKUP(D28,CCN_Library!$A$4:$B$13,2,FALSE),"NOT IN LIBRARY"))</f>
        <v/>
      </c>
      <c r="F28" s="599" t="n"/>
      <c r="G28" s="600" t="inlineStr">
        <is>
          <t>M28261</t>
        </is>
      </c>
      <c r="H28" s="591">
        <f>LEFT(I28,5)</f>
        <v/>
      </c>
      <c r="I28" s="600" t="inlineStr">
        <is>
          <t>B07307B</t>
        </is>
      </c>
      <c r="J28" s="591" t="inlineStr">
        <is>
          <t>GENERATOR SET,DIESE-MEP831A</t>
        </is>
      </c>
      <c r="K28" s="600" t="inlineStr">
        <is>
          <t>IS</t>
        </is>
      </c>
      <c r="L28" s="600" t="inlineStr">
        <is>
          <t>EA</t>
        </is>
      </c>
      <c r="M28" s="600" t="inlineStr">
        <is>
          <t>M</t>
        </is>
      </c>
      <c r="N28" s="601" t="n">
        <v>0</v>
      </c>
      <c r="O28" s="601" t="n">
        <v>21</v>
      </c>
      <c r="P28" s="601" t="n">
        <v>21</v>
      </c>
      <c r="Q28" s="1786" t="n">
        <v>2.9</v>
      </c>
      <c r="R28" s="1786" t="n">
        <v>2.32</v>
      </c>
      <c r="S28" s="594" t="n">
        <v>2.21</v>
      </c>
      <c r="T28" s="595">
        <f>Q28*R28*S28</f>
        <v/>
      </c>
      <c r="U28" s="596">
        <f>T28*P28</f>
        <v/>
      </c>
      <c r="V28" s="603" t="n"/>
    </row>
    <row r="29" ht="13.5" customHeight="1" s="667" thickBot="1">
      <c r="B29" s="598" t="n">
        <v>77</v>
      </c>
      <c r="C29" s="606" t="inlineStr">
        <is>
          <t>14345</t>
        </is>
      </c>
      <c r="D29" s="589" t="n">
        <v>14345</v>
      </c>
      <c r="E29" s="590">
        <f>IF(D29="","",IFERROR(VLOOKUP(D29,CCN_Library!$A$4:$B$13,2,FALSE),"NOT IN LIBRARY"))</f>
        <v/>
      </c>
      <c r="F29" s="599" t="n"/>
      <c r="G29" s="600" t="inlineStr">
        <is>
          <t>M28261</t>
        </is>
      </c>
      <c r="H29" s="591">
        <f>LEFT(I29,5)</f>
        <v/>
      </c>
      <c r="I29" s="600" t="inlineStr">
        <is>
          <t>E00172B</t>
        </is>
      </c>
      <c r="J29" s="591" t="inlineStr">
        <is>
          <t>SIGHT,BORE,OPTICAL-M7</t>
        </is>
      </c>
      <c r="K29" s="600" t="inlineStr">
        <is>
          <t>IS</t>
        </is>
      </c>
      <c r="L29" s="600" t="inlineStr">
        <is>
          <t>EA</t>
        </is>
      </c>
      <c r="M29" s="600" t="inlineStr">
        <is>
          <t>N</t>
        </is>
      </c>
      <c r="N29" s="601" t="n">
        <v>143</v>
      </c>
      <c r="O29" s="601" t="n">
        <v>0</v>
      </c>
      <c r="P29" s="601" t="n">
        <v>143</v>
      </c>
      <c r="Q29" s="1786" t="n">
        <v>0.5</v>
      </c>
      <c r="R29" s="1786" t="n">
        <v>0.17</v>
      </c>
      <c r="S29" s="594" t="n">
        <v>0.08</v>
      </c>
      <c r="T29" s="595">
        <f>Q29*R29*S29</f>
        <v/>
      </c>
      <c r="U29" s="596">
        <f>T29*P29</f>
        <v/>
      </c>
      <c r="V29" s="603" t="n"/>
    </row>
    <row r="30" ht="13.5" customHeight="1" s="667" thickBot="1">
      <c r="B30" s="598" t="n">
        <v>79</v>
      </c>
      <c r="C30" s="606" t="inlineStr">
        <is>
          <t>44112</t>
        </is>
      </c>
      <c r="D30" s="589" t="n">
        <v>44112</v>
      </c>
      <c r="E30" s="590">
        <f>IF(D30="","",IFERROR(VLOOKUP(D30,CCN_Library!$A$4:$B$13,2,FALSE),"NOT IN LIBRARY"))</f>
        <v/>
      </c>
      <c r="F30" s="599" t="n"/>
      <c r="G30" s="600" t="inlineStr">
        <is>
          <t>M28261</t>
        </is>
      </c>
      <c r="H30" s="591">
        <f>LEFT(I30,5)</f>
        <v/>
      </c>
      <c r="I30" s="600" t="inlineStr">
        <is>
          <t>C30602E</t>
        </is>
      </c>
      <c r="J30" s="591" t="inlineStr">
        <is>
          <t>CANTEEN,WATER-MIL-C-43103</t>
        </is>
      </c>
      <c r="K30" s="600" t="inlineStr">
        <is>
          <t>IS</t>
        </is>
      </c>
      <c r="L30" s="600" t="inlineStr">
        <is>
          <t>EA</t>
        </is>
      </c>
      <c r="M30" s="600" t="inlineStr">
        <is>
          <t>N</t>
        </is>
      </c>
      <c r="N30" s="601" t="n">
        <v>610</v>
      </c>
      <c r="O30" s="601" t="n">
        <v>0</v>
      </c>
      <c r="P30" s="601" t="n">
        <v>610</v>
      </c>
      <c r="Q30" s="1786" t="n">
        <v>0.08</v>
      </c>
      <c r="R30" s="1786" t="n">
        <v>0.25</v>
      </c>
      <c r="S30" s="594" t="n">
        <v>0.42</v>
      </c>
      <c r="T30" s="595">
        <f>Q30*R30*S30</f>
        <v/>
      </c>
      <c r="U30" s="596">
        <f>T30*P30</f>
        <v/>
      </c>
      <c r="V30" s="603" t="n"/>
    </row>
    <row r="31" ht="13.5" customHeight="1" s="667" thickBot="1">
      <c r="B31" s="598" t="n">
        <v>85</v>
      </c>
      <c r="C31" s="606" t="inlineStr">
        <is>
          <t>14345</t>
        </is>
      </c>
      <c r="D31" s="589" t="n">
        <v>14345</v>
      </c>
      <c r="E31" s="590">
        <f>IF(D31="","",IFERROR(VLOOKUP(D31,CCN_Library!$A$4:$B$13,2,FALSE),"NOT IN LIBRARY"))</f>
        <v/>
      </c>
      <c r="F31" s="599" t="n"/>
      <c r="G31" s="600" t="inlineStr">
        <is>
          <t>M28261</t>
        </is>
      </c>
      <c r="H31" s="591">
        <f>LEFT(I31,5)</f>
        <v/>
      </c>
      <c r="I31" s="600" t="inlineStr">
        <is>
          <t>C32502E</t>
        </is>
      </c>
      <c r="J31" s="591" t="inlineStr">
        <is>
          <t>KNIFE,COMBAT-MIL-K-20277</t>
        </is>
      </c>
      <c r="K31" s="600" t="inlineStr">
        <is>
          <t>IS</t>
        </is>
      </c>
      <c r="L31" s="600" t="inlineStr">
        <is>
          <t>EA</t>
        </is>
      </c>
      <c r="M31" s="600" t="inlineStr">
        <is>
          <t>N</t>
        </is>
      </c>
      <c r="N31" s="601" t="n">
        <v>0</v>
      </c>
      <c r="O31" s="601" t="n">
        <v>0</v>
      </c>
      <c r="P31" s="601" t="n">
        <v>0</v>
      </c>
      <c r="Q31" s="1786" t="n">
        <v>0.75</v>
      </c>
      <c r="R31" s="1786" t="n">
        <v>0.17</v>
      </c>
      <c r="S31" s="594" t="n">
        <v>0.08</v>
      </c>
      <c r="T31" s="595">
        <f>Q31*R31*S31</f>
        <v/>
      </c>
      <c r="U31" s="596">
        <f>T31*P31</f>
        <v/>
      </c>
      <c r="V31" s="603" t="n"/>
    </row>
    <row r="32" ht="13.5" customHeight="1" s="667" thickBot="1">
      <c r="B32" s="598" t="n">
        <v>87</v>
      </c>
      <c r="C32" s="606" t="inlineStr">
        <is>
          <t>21451</t>
        </is>
      </c>
      <c r="D32" s="589" t="n">
        <v>21451</v>
      </c>
      <c r="E32" s="590">
        <f>IF(D32="","",IFERROR(VLOOKUP(D32,CCN_Library!$A$4:$B$13,2,FALSE),"NOT IN LIBRARY"))</f>
        <v/>
      </c>
      <c r="F32" s="599" t="n"/>
      <c r="G32" s="600" t="inlineStr">
        <is>
          <t>M28261</t>
        </is>
      </c>
      <c r="H32" s="591">
        <f>LEFT(I32,5)</f>
        <v/>
      </c>
      <c r="I32" s="600" t="inlineStr">
        <is>
          <t>D00012BA</t>
        </is>
      </c>
      <c r="J32" s="591" t="inlineStr">
        <is>
          <t>ACCESSORY KIT,VEHIC-57K8831</t>
        </is>
      </c>
      <c r="K32" s="600" t="inlineStr">
        <is>
          <t>PL</t>
        </is>
      </c>
      <c r="L32" s="600" t="inlineStr">
        <is>
          <t>EA</t>
        </is>
      </c>
      <c r="M32" s="607" t="n"/>
      <c r="N32" s="601" t="n">
        <v>0</v>
      </c>
      <c r="O32" s="601" t="n">
        <v>4</v>
      </c>
      <c r="P32" s="601" t="n">
        <v>4</v>
      </c>
      <c r="Q32" s="607" t="n"/>
      <c r="R32" s="607" t="n"/>
      <c r="S32" s="594" t="n">
        <v>0</v>
      </c>
      <c r="T32" s="595">
        <f>Q32*R32*S32</f>
        <v/>
      </c>
      <c r="U32" s="596">
        <f>T32*P32</f>
        <v/>
      </c>
      <c r="V32" s="603" t="n"/>
    </row>
    <row r="33" ht="13.5" customHeight="1" s="667" thickBot="1">
      <c r="B33" s="598" t="n">
        <v>88</v>
      </c>
      <c r="C33" s="606" t="inlineStr">
        <is>
          <t>44112</t>
        </is>
      </c>
      <c r="D33" s="589" t="n">
        <v>44112</v>
      </c>
      <c r="E33" s="590">
        <f>IF(D33="","",IFERROR(VLOOKUP(D33,CCN_Library!$A$4:$B$13,2,FALSE),"NOT IN LIBRARY"))</f>
        <v/>
      </c>
      <c r="F33" s="599" t="n"/>
      <c r="G33" s="600" t="inlineStr">
        <is>
          <t>M28261</t>
        </is>
      </c>
      <c r="H33" s="591">
        <f>LEFT(I33,5)</f>
        <v/>
      </c>
      <c r="I33" s="600" t="inlineStr">
        <is>
          <t>C86148A</t>
        </is>
      </c>
      <c r="J33" s="591" t="inlineStr">
        <is>
          <t>X-RAY EQUIP AMAL627-W</t>
        </is>
      </c>
      <c r="K33" s="600" t="inlineStr">
        <is>
          <t>IS</t>
        </is>
      </c>
      <c r="L33" s="607" t="n"/>
      <c r="M33" s="600" t="inlineStr">
        <is>
          <t>N</t>
        </is>
      </c>
      <c r="N33" s="601" t="n">
        <v>0</v>
      </c>
      <c r="O33" s="601" t="n">
        <v>2</v>
      </c>
      <c r="P33" s="601" t="n">
        <v>2</v>
      </c>
      <c r="Q33" s="1786" t="n">
        <v>5.58</v>
      </c>
      <c r="R33" s="1786" t="n">
        <v>2.42</v>
      </c>
      <c r="S33" s="594" t="n">
        <v>2.33</v>
      </c>
      <c r="T33" s="595">
        <f>Q33*R33*S33</f>
        <v/>
      </c>
      <c r="U33" s="596">
        <f>T33*P33</f>
        <v/>
      </c>
      <c r="V33" s="603" t="n"/>
    </row>
    <row r="34" ht="13.5" customHeight="1" s="667" thickBot="1">
      <c r="B34" s="598" t="n">
        <v>89</v>
      </c>
      <c r="C34" s="606" t="inlineStr">
        <is>
          <t>44112</t>
        </is>
      </c>
      <c r="D34" s="589" t="n">
        <v>44112</v>
      </c>
      <c r="E34" s="590">
        <f>IF(D34="","",IFERROR(VLOOKUP(D34,CCN_Library!$A$4:$B$13,2,FALSE),"NOT IN LIBRARY"))</f>
        <v/>
      </c>
      <c r="F34" s="599" t="n"/>
      <c r="G34" s="600" t="inlineStr">
        <is>
          <t>M28261</t>
        </is>
      </c>
      <c r="H34" s="591">
        <f>LEFT(I34,5)</f>
        <v/>
      </c>
      <c r="I34" s="600" t="inlineStr">
        <is>
          <t>C86248A</t>
        </is>
      </c>
      <c r="J34" s="591" t="inlineStr">
        <is>
          <t>AMAL 631 SURGICAL T-AMAL 631</t>
        </is>
      </c>
      <c r="K34" s="600" t="inlineStr">
        <is>
          <t>IS</t>
        </is>
      </c>
      <c r="L34" s="607" t="n"/>
      <c r="M34" s="600" t="inlineStr">
        <is>
          <t>R</t>
        </is>
      </c>
      <c r="N34" s="601" t="n">
        <v>0</v>
      </c>
      <c r="O34" s="601" t="n">
        <v>2</v>
      </c>
      <c r="P34" s="601" t="n">
        <v>2</v>
      </c>
      <c r="Q34" s="1787" t="n">
        <v>8</v>
      </c>
      <c r="R34" s="1786" t="n">
        <v>4.58</v>
      </c>
      <c r="S34" s="594" t="n">
        <v>5</v>
      </c>
      <c r="T34" s="595">
        <f>Q34*R34*S34</f>
        <v/>
      </c>
      <c r="U34" s="596">
        <f>T34*P34</f>
        <v/>
      </c>
      <c r="V34" s="603" t="n"/>
    </row>
    <row r="35" ht="13.5" customHeight="1" s="667" thickBot="1">
      <c r="B35" s="598" t="n">
        <v>97</v>
      </c>
      <c r="C35" s="606" t="inlineStr">
        <is>
          <t>44112</t>
        </is>
      </c>
      <c r="D35" s="589" t="n">
        <v>44112</v>
      </c>
      <c r="E35" s="590">
        <f>IF(D35="","",IFERROR(VLOOKUP(D35,CCN_Library!$A$4:$B$13,2,FALSE),"NOT IN LIBRARY"))</f>
        <v/>
      </c>
      <c r="F35" s="599" t="n"/>
      <c r="G35" s="600" t="inlineStr">
        <is>
          <t>M28261</t>
        </is>
      </c>
      <c r="H35" s="591">
        <f>LEFT(I35,5)</f>
        <v/>
      </c>
      <c r="I35" s="600" t="inlineStr">
        <is>
          <t>K49572E</t>
        </is>
      </c>
      <c r="J35" s="591" t="inlineStr">
        <is>
          <t>-34"</t>
        </is>
      </c>
      <c r="K35" s="600" t="inlineStr">
        <is>
          <t>IS</t>
        </is>
      </c>
      <c r="L35" s="607" t="n"/>
      <c r="M35" s="600" t="inlineStr">
        <is>
          <t>N</t>
        </is>
      </c>
      <c r="N35" s="601" t="n">
        <v>0</v>
      </c>
      <c r="O35" s="601" t="n">
        <v>13</v>
      </c>
      <c r="P35" s="601" t="n">
        <v>13</v>
      </c>
      <c r="Q35" s="1786" t="n">
        <v>2.83</v>
      </c>
      <c r="R35" s="1786" t="n">
        <v>0.33</v>
      </c>
      <c r="S35" s="594" t="n">
        <v>0.17</v>
      </c>
      <c r="T35" s="595">
        <f>Q35*R35*S35</f>
        <v/>
      </c>
      <c r="U35" s="596">
        <f>T35*P35</f>
        <v/>
      </c>
      <c r="V35" s="603" t="n"/>
    </row>
    <row r="36" ht="13.5" customHeight="1" s="667" thickBot="1">
      <c r="B36" s="598" t="n">
        <v>101</v>
      </c>
      <c r="C36" s="606" t="inlineStr">
        <is>
          <t>44112</t>
        </is>
      </c>
      <c r="D36" s="589" t="n">
        <v>44112</v>
      </c>
      <c r="E36" s="590">
        <f>IF(D36="","",IFERROR(VLOOKUP(D36,CCN_Library!$A$4:$B$13,2,FALSE),"NOT IN LIBRARY"))</f>
        <v/>
      </c>
      <c r="F36" s="599" t="n"/>
      <c r="G36" s="600" t="inlineStr">
        <is>
          <t>M28261</t>
        </is>
      </c>
      <c r="H36" s="591">
        <f>LEFT(I36,5)</f>
        <v/>
      </c>
      <c r="I36" s="600" t="inlineStr">
        <is>
          <t>B00277B</t>
        </is>
      </c>
      <c r="J36" s="591" t="inlineStr">
        <is>
          <t>PANEL,POWER DISTRIB-5KW INDOOR</t>
        </is>
      </c>
      <c r="K36" s="600" t="inlineStr">
        <is>
          <t>IS</t>
        </is>
      </c>
      <c r="L36" s="600" t="inlineStr">
        <is>
          <t>EA</t>
        </is>
      </c>
      <c r="M36" s="600" t="inlineStr">
        <is>
          <t>R</t>
        </is>
      </c>
      <c r="N36" s="601" t="n">
        <v>0</v>
      </c>
      <c r="O36" s="601" t="n">
        <v>6</v>
      </c>
      <c r="P36" s="601" t="n">
        <v>6</v>
      </c>
      <c r="Q36" s="1786" t="n">
        <v>1.58</v>
      </c>
      <c r="R36" s="1786" t="n">
        <v>1.5</v>
      </c>
      <c r="S36" s="594" t="n">
        <v>1.17</v>
      </c>
      <c r="T36" s="595">
        <f>Q36*R36*S36</f>
        <v/>
      </c>
      <c r="U36" s="596">
        <f>T36*P36</f>
        <v/>
      </c>
      <c r="V36" s="603" t="n"/>
    </row>
    <row r="37" ht="13.5" customHeight="1" s="667" thickBot="1">
      <c r="B37" s="598" t="n">
        <v>105</v>
      </c>
      <c r="C37" s="606" t="inlineStr">
        <is>
          <t>44112</t>
        </is>
      </c>
      <c r="D37" s="589" t="n">
        <v>44112</v>
      </c>
      <c r="E37" s="590">
        <f>IF(D37="","",IFERROR(VLOOKUP(D37,CCN_Library!$A$4:$B$13,2,FALSE),"NOT IN LIBRARY"))</f>
        <v/>
      </c>
      <c r="F37" s="599" t="n"/>
      <c r="G37" s="600" t="inlineStr">
        <is>
          <t>M28261</t>
        </is>
      </c>
      <c r="H37" s="591">
        <f>LEFT(I37,5)</f>
        <v/>
      </c>
      <c r="I37" s="600" t="inlineStr">
        <is>
          <t>C21502F</t>
        </is>
      </c>
      <c r="J37" s="591" t="inlineStr">
        <is>
          <t>GLOVE INSERTS,NUCLE-DSSPM330-01</t>
        </is>
      </c>
      <c r="K37" s="600" t="inlineStr">
        <is>
          <t>IS</t>
        </is>
      </c>
      <c r="L37" s="600" t="inlineStr">
        <is>
          <t>PR</t>
        </is>
      </c>
      <c r="M37" s="600" t="inlineStr">
        <is>
          <t>N</t>
        </is>
      </c>
      <c r="N37" s="601" t="n">
        <v>610</v>
      </c>
      <c r="O37" s="601" t="n">
        <v>0</v>
      </c>
      <c r="P37" s="601" t="n">
        <v>610</v>
      </c>
      <c r="Q37" s="1786" t="n">
        <v>1.67</v>
      </c>
      <c r="R37" s="1786" t="n">
        <v>0.67</v>
      </c>
      <c r="S37" s="594" t="n">
        <v>0.17</v>
      </c>
      <c r="T37" s="595">
        <f>Q37*R37*S37</f>
        <v/>
      </c>
      <c r="U37" s="596">
        <f>T37*P37</f>
        <v/>
      </c>
      <c r="V37" s="603" t="n"/>
    </row>
    <row r="38" ht="13.5" customHeight="1" s="667" thickBot="1">
      <c r="B38" s="598" t="n">
        <v>106</v>
      </c>
      <c r="C38" s="606" t="inlineStr">
        <is>
          <t>21451</t>
        </is>
      </c>
      <c r="D38" s="589" t="n">
        <v>21451</v>
      </c>
      <c r="E38" s="590">
        <f>IF(D38="","",IFERROR(VLOOKUP(D38,CCN_Library!$A$4:$B$13,2,FALSE),"NOT IN LIBRARY"))</f>
        <v/>
      </c>
      <c r="F38" s="599" t="n"/>
      <c r="G38" s="600" t="inlineStr">
        <is>
          <t>M28261</t>
        </is>
      </c>
      <c r="H38" s="591">
        <f>LEFT(I38,5)</f>
        <v/>
      </c>
      <c r="I38" s="600" t="inlineStr">
        <is>
          <t>D00037K</t>
        </is>
      </c>
      <c r="J38" s="591" t="inlineStr">
        <is>
          <t>TRUCK,ARMORED,CARGO-AMK23A1</t>
        </is>
      </c>
      <c r="K38" s="600" t="inlineStr">
        <is>
          <t>IS</t>
        </is>
      </c>
      <c r="L38" s="600" t="inlineStr">
        <is>
          <t>EA</t>
        </is>
      </c>
      <c r="M38" s="600" t="inlineStr">
        <is>
          <t>R</t>
        </is>
      </c>
      <c r="N38" s="601" t="n">
        <v>0</v>
      </c>
      <c r="O38" s="601" t="n">
        <v>4</v>
      </c>
      <c r="P38" s="601" t="n">
        <v>4</v>
      </c>
      <c r="Q38" s="1786" t="n">
        <v>26.24</v>
      </c>
      <c r="R38" s="1786" t="n">
        <v>8.16</v>
      </c>
      <c r="S38" s="594" t="n">
        <v>8.16</v>
      </c>
      <c r="T38" s="595">
        <f>Q38*R38*S38</f>
        <v/>
      </c>
      <c r="U38" s="596">
        <f>T38*P38</f>
        <v/>
      </c>
      <c r="V38" s="603" t="n"/>
    </row>
    <row r="39" ht="13.5" customHeight="1" s="667" thickBot="1">
      <c r="B39" s="598" t="n">
        <v>107</v>
      </c>
      <c r="C39" s="606" t="inlineStr">
        <is>
          <t>44112</t>
        </is>
      </c>
      <c r="D39" s="589" t="n">
        <v>44112</v>
      </c>
      <c r="E39" s="590">
        <f>IF(D39="","",IFERROR(VLOOKUP(D39,CCN_Library!$A$4:$B$13,2,FALSE),"NOT IN LIBRARY"))</f>
        <v/>
      </c>
      <c r="F39" s="599" t="n"/>
      <c r="G39" s="600" t="inlineStr">
        <is>
          <t>M28261</t>
        </is>
      </c>
      <c r="H39" s="591">
        <f>LEFT(I39,5)</f>
        <v/>
      </c>
      <c r="I39" s="600" t="inlineStr">
        <is>
          <t>C21702E</t>
        </is>
      </c>
      <c r="J39" s="591" t="inlineStr">
        <is>
          <t>SPECTACLES,INDUSTRI-</t>
        </is>
      </c>
      <c r="K39" s="600" t="inlineStr">
        <is>
          <t>IS</t>
        </is>
      </c>
      <c r="L39" s="600" t="inlineStr">
        <is>
          <t>EA</t>
        </is>
      </c>
      <c r="M39" s="600" t="inlineStr">
        <is>
          <t>N</t>
        </is>
      </c>
      <c r="N39" s="601" t="n">
        <v>305</v>
      </c>
      <c r="O39" s="601" t="n">
        <v>0</v>
      </c>
      <c r="P39" s="601" t="n">
        <v>305</v>
      </c>
      <c r="Q39" s="1786" t="n">
        <v>0.58</v>
      </c>
      <c r="R39" s="1786" t="n">
        <v>0.33</v>
      </c>
      <c r="S39" s="594" t="n">
        <v>0.25</v>
      </c>
      <c r="T39" s="595">
        <f>Q39*R39*S39</f>
        <v/>
      </c>
      <c r="U39" s="596">
        <f>T39*P39</f>
        <v/>
      </c>
      <c r="V39" s="603" t="n"/>
    </row>
    <row r="40" ht="13.5" customHeight="1" s="667" thickBot="1">
      <c r="B40" s="598" t="n">
        <v>116</v>
      </c>
      <c r="C40" s="606" t="inlineStr">
        <is>
          <t>44112</t>
        </is>
      </c>
      <c r="D40" s="589" t="n">
        <v>44112</v>
      </c>
      <c r="E40" s="590">
        <f>IF(D40="","",IFERROR(VLOOKUP(D40,CCN_Library!$A$4:$B$13,2,FALSE),"NOT IN LIBRARY"))</f>
        <v/>
      </c>
      <c r="F40" s="599" t="n"/>
      <c r="G40" s="600" t="inlineStr">
        <is>
          <t>M28261</t>
        </is>
      </c>
      <c r="H40" s="591">
        <f>LEFT(I40,5)</f>
        <v/>
      </c>
      <c r="I40" s="600" t="inlineStr">
        <is>
          <t>B00087B</t>
        </is>
      </c>
      <c r="J40" s="591" t="inlineStr">
        <is>
          <t>AIR CONDITIONER-GL0583ZAADWYX11</t>
        </is>
      </c>
      <c r="K40" s="600" t="inlineStr">
        <is>
          <t>IS</t>
        </is>
      </c>
      <c r="L40" s="600" t="inlineStr">
        <is>
          <t>EA</t>
        </is>
      </c>
      <c r="M40" s="600" t="inlineStr">
        <is>
          <t>R</t>
        </is>
      </c>
      <c r="N40" s="601" t="n">
        <v>0</v>
      </c>
      <c r="O40" s="601" t="n">
        <v>2</v>
      </c>
      <c r="P40" s="601" t="n">
        <v>2</v>
      </c>
      <c r="Q40" s="1786" t="n">
        <v>3.97</v>
      </c>
      <c r="R40" s="1786" t="n">
        <v>3.08</v>
      </c>
      <c r="S40" s="594" t="n">
        <v>3.95</v>
      </c>
      <c r="T40" s="595">
        <f>Q40*R40*S40</f>
        <v/>
      </c>
      <c r="U40" s="596">
        <f>T40*P40</f>
        <v/>
      </c>
      <c r="V40" s="603" t="n"/>
    </row>
    <row r="41" ht="13.5" customHeight="1" s="667" thickBot="1">
      <c r="B41" s="598" t="n">
        <v>118</v>
      </c>
      <c r="C41" s="606" t="inlineStr">
        <is>
          <t>14345</t>
        </is>
      </c>
      <c r="D41" s="589" t="n">
        <v>14345</v>
      </c>
      <c r="E41" s="590">
        <f>IF(D41="","",IFERROR(VLOOKUP(D41,CCN_Library!$A$4:$B$13,2,FALSE),"NOT IN LIBRARY"))</f>
        <v/>
      </c>
      <c r="F41" s="599" t="n"/>
      <c r="G41" s="600" t="inlineStr">
        <is>
          <t>M28261</t>
        </is>
      </c>
      <c r="H41" s="591">
        <f>LEFT(I41,5)</f>
        <v/>
      </c>
      <c r="I41" s="600" t="inlineStr">
        <is>
          <t>K42222E</t>
        </is>
      </c>
      <c r="J41" s="591" t="inlineStr">
        <is>
          <t>COMPASS,MAGNETIC,UN-S AND Y 183</t>
        </is>
      </c>
      <c r="K41" s="600" t="inlineStr">
        <is>
          <t>IS</t>
        </is>
      </c>
      <c r="L41" s="600" t="inlineStr">
        <is>
          <t>EA</t>
        </is>
      </c>
      <c r="M41" s="600" t="inlineStr">
        <is>
          <t>N</t>
        </is>
      </c>
      <c r="N41" s="601" t="n">
        <v>0</v>
      </c>
      <c r="O41" s="601" t="n">
        <v>8</v>
      </c>
      <c r="P41" s="601" t="n">
        <v>8</v>
      </c>
      <c r="Q41" s="1786" t="n">
        <v>0.25</v>
      </c>
      <c r="R41" s="1786" t="n">
        <v>0.25</v>
      </c>
      <c r="S41" s="594" t="n">
        <v>0.08</v>
      </c>
      <c r="T41" s="595">
        <f>Q41*R41*S41</f>
        <v/>
      </c>
      <c r="U41" s="596">
        <f>T41*P41</f>
        <v/>
      </c>
      <c r="V41" s="603" t="n"/>
    </row>
    <row r="42" ht="13.5" customHeight="1" s="667" thickBot="1">
      <c r="B42" s="598" t="n">
        <v>123</v>
      </c>
      <c r="C42" s="606" t="inlineStr">
        <is>
          <t>44112</t>
        </is>
      </c>
      <c r="D42" s="589" t="n">
        <v>44112</v>
      </c>
      <c r="E42" s="590">
        <f>IF(D42="","",IFERROR(VLOOKUP(D42,CCN_Library!$A$4:$B$13,2,FALSE),"NOT IN LIBRARY"))</f>
        <v/>
      </c>
      <c r="F42" s="599" t="n"/>
      <c r="G42" s="600" t="inlineStr">
        <is>
          <t>M28261</t>
        </is>
      </c>
      <c r="H42" s="591">
        <f>LEFT(I42,5)</f>
        <v/>
      </c>
      <c r="I42" s="600" t="inlineStr">
        <is>
          <t>C01692F</t>
        </is>
      </c>
      <c r="J42" s="591" t="inlineStr">
        <is>
          <t>MAT,SLEEPING-ISM</t>
        </is>
      </c>
      <c r="K42" s="600" t="inlineStr">
        <is>
          <t>IS</t>
        </is>
      </c>
      <c r="L42" s="600" t="inlineStr">
        <is>
          <t>EA</t>
        </is>
      </c>
      <c r="M42" s="600" t="inlineStr">
        <is>
          <t>N</t>
        </is>
      </c>
      <c r="N42" s="601" t="n">
        <v>305</v>
      </c>
      <c r="O42" s="601" t="n">
        <v>0</v>
      </c>
      <c r="P42" s="601" t="n">
        <v>305</v>
      </c>
      <c r="Q42" s="1787" t="n">
        <v>0</v>
      </c>
      <c r="R42" s="1787" t="n">
        <v>0</v>
      </c>
      <c r="S42" s="594" t="n">
        <v>0</v>
      </c>
      <c r="T42" s="595">
        <f>Q42*R42*S42</f>
        <v/>
      </c>
      <c r="U42" s="596">
        <f>T42*P42</f>
        <v/>
      </c>
      <c r="V42" s="603" t="n"/>
    </row>
    <row r="43" ht="13.5" customHeight="1" s="667" thickBot="1">
      <c r="B43" s="598" t="n">
        <v>124</v>
      </c>
      <c r="C43" s="606" t="inlineStr">
        <is>
          <t>14345</t>
        </is>
      </c>
      <c r="D43" s="589" t="n">
        <v>14345</v>
      </c>
      <c r="E43" s="590">
        <f>IF(D43="","",IFERROR(VLOOKUP(D43,CCN_Library!$A$4:$B$13,2,FALSE),"NOT IN LIBRARY"))</f>
        <v/>
      </c>
      <c r="F43" s="599" t="n"/>
      <c r="G43" s="600" t="inlineStr">
        <is>
          <t>M28261</t>
        </is>
      </c>
      <c r="H43" s="591">
        <f>LEFT(I43,5)</f>
        <v/>
      </c>
      <c r="I43" s="600" t="inlineStr">
        <is>
          <t>E79007B</t>
        </is>
      </c>
      <c r="J43" s="591" t="inlineStr">
        <is>
          <t>TOOL KIT,SMALL ARMS-TK-2111A</t>
        </is>
      </c>
      <c r="K43" s="600" t="inlineStr">
        <is>
          <t>IS</t>
        </is>
      </c>
      <c r="L43" s="600" t="inlineStr">
        <is>
          <t>KT</t>
        </is>
      </c>
      <c r="M43" s="600" t="inlineStr">
        <is>
          <t>N</t>
        </is>
      </c>
      <c r="N43" s="601" t="n">
        <v>0</v>
      </c>
      <c r="O43" s="601" t="n">
        <v>2</v>
      </c>
      <c r="P43" s="601" t="n">
        <v>2</v>
      </c>
      <c r="Q43" s="1786" t="n">
        <v>2.08</v>
      </c>
      <c r="R43" s="1786" t="n">
        <v>1.67</v>
      </c>
      <c r="S43" s="594" t="n">
        <v>1</v>
      </c>
      <c r="T43" s="595">
        <f>Q43*R43*S43</f>
        <v/>
      </c>
      <c r="U43" s="596">
        <f>T43*P43</f>
        <v/>
      </c>
      <c r="V43" s="603" t="n"/>
    </row>
    <row r="44" ht="13.5" customHeight="1" s="667" thickBot="1">
      <c r="B44" s="598" t="n">
        <v>125</v>
      </c>
      <c r="C44" s="606" t="inlineStr">
        <is>
          <t>44112</t>
        </is>
      </c>
      <c r="D44" s="589" t="n">
        <v>44112</v>
      </c>
      <c r="E44" s="590">
        <f>IF(D44="","",IFERROR(VLOOKUP(D44,CCN_Library!$A$4:$B$13,2,FALSE),"NOT IN LIBRARY"))</f>
        <v/>
      </c>
      <c r="F44" s="599" t="n"/>
      <c r="G44" s="600" t="inlineStr">
        <is>
          <t>M28261</t>
        </is>
      </c>
      <c r="H44" s="591">
        <f>LEFT(I44,5)</f>
        <v/>
      </c>
      <c r="I44" s="600" t="inlineStr">
        <is>
          <t>C54402F</t>
        </is>
      </c>
      <c r="J44" s="591" t="inlineStr">
        <is>
          <t>FIELD PACK-F190186393</t>
        </is>
      </c>
      <c r="K44" s="600" t="inlineStr">
        <is>
          <t>IS</t>
        </is>
      </c>
      <c r="L44" s="600" t="inlineStr">
        <is>
          <t>EA</t>
        </is>
      </c>
      <c r="M44" s="600" t="inlineStr">
        <is>
          <t>N</t>
        </is>
      </c>
      <c r="N44" s="601" t="n">
        <v>305</v>
      </c>
      <c r="O44" s="601" t="n">
        <v>0</v>
      </c>
      <c r="P44" s="601" t="n">
        <v>305</v>
      </c>
      <c r="Q44" s="1786" t="n">
        <v>1.33</v>
      </c>
      <c r="R44" s="1786" t="n">
        <v>0.67</v>
      </c>
      <c r="S44" s="594" t="n">
        <v>1</v>
      </c>
      <c r="T44" s="595">
        <f>Q44*R44*S44</f>
        <v/>
      </c>
      <c r="U44" s="596">
        <f>T44*P44</f>
        <v/>
      </c>
      <c r="V44" s="603" t="n"/>
    </row>
    <row r="45" ht="13.5" customHeight="1" s="667" thickBot="1">
      <c r="B45" s="598" t="n">
        <v>126</v>
      </c>
      <c r="C45" s="606" t="inlineStr">
        <is>
          <t>21451</t>
        </is>
      </c>
      <c r="D45" s="589" t="n">
        <v>21451</v>
      </c>
      <c r="E45" s="590">
        <f>IF(D45="","",IFERROR(VLOOKUP(D45,CCN_Library!$A$4:$B$13,2,FALSE),"NOT IN LIBRARY"))</f>
        <v/>
      </c>
      <c r="F45" s="599" t="n"/>
      <c r="G45" s="600" t="inlineStr">
        <is>
          <t>M28261</t>
        </is>
      </c>
      <c r="H45" s="591">
        <f>LEFT(I45,5)</f>
        <v/>
      </c>
      <c r="I45" s="600" t="inlineStr">
        <is>
          <t>D00457K</t>
        </is>
      </c>
      <c r="J45" s="591" t="inlineStr">
        <is>
          <t>TRUCK,UTILITY-M1280A1</t>
        </is>
      </c>
      <c r="K45" s="600" t="inlineStr">
        <is>
          <t>IS</t>
        </is>
      </c>
      <c r="L45" s="600" t="inlineStr">
        <is>
          <t>EA</t>
        </is>
      </c>
      <c r="M45" s="600" t="inlineStr">
        <is>
          <t>R</t>
        </is>
      </c>
      <c r="N45" s="601" t="n">
        <v>0</v>
      </c>
      <c r="O45" s="601" t="n">
        <v>4</v>
      </c>
      <c r="P45" s="601" t="n">
        <v>4</v>
      </c>
      <c r="Q45" s="607" t="n"/>
      <c r="R45" s="607" t="n"/>
      <c r="S45" s="594" t="n">
        <v>0</v>
      </c>
      <c r="T45" s="595">
        <f>Q45*R45*S45</f>
        <v/>
      </c>
      <c r="U45" s="596">
        <f>T45*P45</f>
        <v/>
      </c>
      <c r="V45" s="603" t="n"/>
    </row>
    <row r="46" ht="13.5" customHeight="1" s="667" thickBot="1">
      <c r="B46" s="598" t="n">
        <v>128</v>
      </c>
      <c r="C46" s="606" t="inlineStr">
        <is>
          <t>44112</t>
        </is>
      </c>
      <c r="D46" s="589" t="n">
        <v>44112</v>
      </c>
      <c r="E46" s="590">
        <f>IF(D46="","",IFERROR(VLOOKUP(D46,CCN_Library!$A$4:$B$13,2,FALSE),"NOT IN LIBRARY"))</f>
        <v/>
      </c>
      <c r="F46" s="599" t="n"/>
      <c r="G46" s="600" t="inlineStr">
        <is>
          <t>M28261</t>
        </is>
      </c>
      <c r="H46" s="591">
        <f>LEFT(I46,5)</f>
        <v/>
      </c>
      <c r="I46" s="600" t="inlineStr">
        <is>
          <t>C44312E</t>
        </is>
      </c>
      <c r="J46" s="591" t="inlineStr">
        <is>
          <t>BOX,SHIPPING-102440</t>
        </is>
      </c>
      <c r="K46" s="600" t="inlineStr">
        <is>
          <t>IS</t>
        </is>
      </c>
      <c r="L46" s="600" t="inlineStr">
        <is>
          <t>EA</t>
        </is>
      </c>
      <c r="M46" s="600" t="inlineStr">
        <is>
          <t>N</t>
        </is>
      </c>
      <c r="N46" s="601" t="n">
        <v>0</v>
      </c>
      <c r="O46" s="601" t="n">
        <v>100</v>
      </c>
      <c r="P46" s="601" t="n">
        <v>100</v>
      </c>
      <c r="Q46" s="1787" t="n">
        <v>4</v>
      </c>
      <c r="R46" s="1786" t="n">
        <v>3.33</v>
      </c>
      <c r="S46" s="594" t="n">
        <v>4</v>
      </c>
      <c r="T46" s="595">
        <f>Q46*R46*S46</f>
        <v/>
      </c>
      <c r="U46" s="596">
        <f>T46*P46</f>
        <v/>
      </c>
      <c r="V46" s="603" t="n"/>
    </row>
    <row r="47" ht="13.5" customHeight="1" s="667" thickBot="1">
      <c r="B47" s="598" t="n">
        <v>132</v>
      </c>
      <c r="C47" s="606" t="inlineStr">
        <is>
          <t>44112</t>
        </is>
      </c>
      <c r="D47" s="589" t="n">
        <v>44112</v>
      </c>
      <c r="E47" s="590">
        <f>IF(D47="","",IFERROR(VLOOKUP(D47,CCN_Library!$A$4:$B$13,2,FALSE),"NOT IN LIBRARY"))</f>
        <v/>
      </c>
      <c r="F47" s="599" t="n"/>
      <c r="G47" s="600" t="inlineStr">
        <is>
          <t>M28261</t>
        </is>
      </c>
      <c r="H47" s="591">
        <f>LEFT(I47,5)</f>
        <v/>
      </c>
      <c r="I47" s="600" t="inlineStr">
        <is>
          <t>A90157G</t>
        </is>
      </c>
      <c r="J47" s="591" t="inlineStr">
        <is>
          <t>THEATER MEDICAL INF-EVO73AV</t>
        </is>
      </c>
      <c r="K47" s="600" t="inlineStr">
        <is>
          <t>IS</t>
        </is>
      </c>
      <c r="L47" s="600" t="inlineStr">
        <is>
          <t>EA</t>
        </is>
      </c>
      <c r="M47" s="600" t="inlineStr">
        <is>
          <t>N</t>
        </is>
      </c>
      <c r="N47" s="601" t="n">
        <v>0</v>
      </c>
      <c r="O47" s="601" t="n">
        <v>17</v>
      </c>
      <c r="P47" s="601" t="n">
        <v>17</v>
      </c>
      <c r="Q47" s="1786" t="n">
        <v>1.11</v>
      </c>
      <c r="R47" s="1786" t="n">
        <v>1.11</v>
      </c>
      <c r="S47" s="594" t="n">
        <v>0.08</v>
      </c>
      <c r="T47" s="595">
        <f>Q47*R47*S47</f>
        <v/>
      </c>
      <c r="U47" s="596">
        <f>T47*P47</f>
        <v/>
      </c>
      <c r="V47" s="603" t="n"/>
    </row>
    <row r="48" ht="13.5" customHeight="1" s="667" thickBot="1">
      <c r="B48" s="598" t="n">
        <v>133</v>
      </c>
      <c r="C48" s="606" t="inlineStr">
        <is>
          <t>21710</t>
        </is>
      </c>
      <c r="D48" s="589" t="n">
        <v>21710</v>
      </c>
      <c r="E48" s="590">
        <f>IF(D48="","",IFERROR(VLOOKUP(D48,CCN_Library!$A$4:$B$13,2,FALSE),"NOT IN LIBRARY"))</f>
        <v/>
      </c>
      <c r="F48" s="599" t="n"/>
      <c r="G48" s="600" t="inlineStr">
        <is>
          <t>M28261</t>
        </is>
      </c>
      <c r="H48" s="591">
        <f>LEFT(I48,5)</f>
        <v/>
      </c>
      <c r="I48" s="600" t="inlineStr">
        <is>
          <t>A01187G</t>
        </is>
      </c>
      <c r="J48" s="591" t="inlineStr">
        <is>
          <t>RADIO SET-AN/PRC-153(V)1</t>
        </is>
      </c>
      <c r="K48" s="600" t="inlineStr">
        <is>
          <t>DP</t>
        </is>
      </c>
      <c r="L48" s="600" t="inlineStr">
        <is>
          <t>EA</t>
        </is>
      </c>
      <c r="M48" s="600" t="inlineStr">
        <is>
          <t>N</t>
        </is>
      </c>
      <c r="N48" s="601" t="n">
        <v>0</v>
      </c>
      <c r="O48" s="601" t="n">
        <v>60</v>
      </c>
      <c r="P48" s="601" t="n">
        <v>60</v>
      </c>
      <c r="Q48" s="1786" t="n">
        <v>0.57</v>
      </c>
      <c r="R48" s="1786" t="n">
        <v>0.22</v>
      </c>
      <c r="S48" s="594" t="n">
        <v>0.57</v>
      </c>
      <c r="T48" s="595">
        <f>Q48*R48*S48</f>
        <v/>
      </c>
      <c r="U48" s="596">
        <f>T48*P48</f>
        <v/>
      </c>
      <c r="V48" s="603" t="n"/>
    </row>
    <row r="49" ht="13.5" customHeight="1" s="667" thickBot="1">
      <c r="B49" s="598" t="n">
        <v>135</v>
      </c>
      <c r="C49" s="606" t="inlineStr">
        <is>
          <t>14345</t>
        </is>
      </c>
      <c r="D49" s="589" t="n">
        <v>14345</v>
      </c>
      <c r="E49" s="590">
        <f>IF(D49="","",IFERROR(VLOOKUP(D49,CCN_Library!$A$4:$B$13,2,FALSE),"NOT IN LIBRARY"))</f>
        <v/>
      </c>
      <c r="F49" s="599" t="n"/>
      <c r="G49" s="600" t="inlineStr">
        <is>
          <t>M28261</t>
        </is>
      </c>
      <c r="H49" s="591">
        <f>LEFT(I49,5)</f>
        <v/>
      </c>
      <c r="I49" s="600" t="inlineStr">
        <is>
          <t>E01877B</t>
        </is>
      </c>
      <c r="J49" s="591" t="inlineStr">
        <is>
          <t>SIGHT,NIGHT VISION-1019765-101</t>
        </is>
      </c>
      <c r="K49" s="600" t="inlineStr">
        <is>
          <t>IS</t>
        </is>
      </c>
      <c r="L49" s="600" t="inlineStr">
        <is>
          <t>KT</t>
        </is>
      </c>
      <c r="M49" s="600" t="inlineStr">
        <is>
          <t>R</t>
        </is>
      </c>
      <c r="N49" s="601" t="n">
        <v>0</v>
      </c>
      <c r="O49" s="601" t="n">
        <v>0</v>
      </c>
      <c r="P49" s="601" t="n">
        <v>0</v>
      </c>
      <c r="Q49" s="1786" t="n">
        <v>0.8</v>
      </c>
      <c r="R49" s="1786" t="n">
        <v>0.32</v>
      </c>
      <c r="S49" s="594" t="n">
        <v>0.37</v>
      </c>
      <c r="T49" s="595">
        <f>Q49*R49*S49</f>
        <v/>
      </c>
      <c r="U49" s="596">
        <f>T49*P49</f>
        <v/>
      </c>
      <c r="V49" s="603" t="n"/>
    </row>
    <row r="50" ht="13.5" customHeight="1" s="667" thickBot="1">
      <c r="B50" s="598" t="n">
        <v>136</v>
      </c>
      <c r="C50" s="606" t="inlineStr">
        <is>
          <t>21451</t>
        </is>
      </c>
      <c r="D50" s="589" t="n">
        <v>21451</v>
      </c>
      <c r="E50" s="590">
        <f>IF(D50="","",IFERROR(VLOOKUP(D50,CCN_Library!$A$4:$B$13,2,FALSE),"NOT IN LIBRARY"))</f>
        <v/>
      </c>
      <c r="F50" s="599" t="n"/>
      <c r="G50" s="600" t="inlineStr">
        <is>
          <t>M28261</t>
        </is>
      </c>
      <c r="H50" s="591">
        <f>LEFT(I50,5)</f>
        <v/>
      </c>
      <c r="I50" s="600" t="inlineStr">
        <is>
          <t>K00282B</t>
        </is>
      </c>
      <c r="J50" s="591" t="inlineStr">
        <is>
          <t>CHARGER,BATTERY-HD JUMP START</t>
        </is>
      </c>
      <c r="K50" s="600" t="inlineStr">
        <is>
          <t>IS</t>
        </is>
      </c>
      <c r="L50" s="600" t="inlineStr">
        <is>
          <t>EA</t>
        </is>
      </c>
      <c r="M50" s="600" t="inlineStr">
        <is>
          <t>N</t>
        </is>
      </c>
      <c r="N50" s="601" t="n">
        <v>0</v>
      </c>
      <c r="O50" s="601" t="n">
        <v>2</v>
      </c>
      <c r="P50" s="601" t="n">
        <v>2</v>
      </c>
      <c r="Q50" s="1786" t="n">
        <v>1.84</v>
      </c>
      <c r="R50" s="1786" t="n">
        <v>0.87</v>
      </c>
      <c r="S50" s="594" t="n">
        <v>1.46</v>
      </c>
      <c r="T50" s="595">
        <f>Q50*R50*S50</f>
        <v/>
      </c>
      <c r="U50" s="596">
        <f>T50*P50</f>
        <v/>
      </c>
      <c r="V50" s="603" t="n"/>
    </row>
    <row r="51" ht="13.5" customHeight="1" s="667" thickBot="1">
      <c r="B51" s="598" t="n">
        <v>142</v>
      </c>
      <c r="C51" s="606" t="inlineStr">
        <is>
          <t>14345</t>
        </is>
      </c>
      <c r="D51" s="589" t="n">
        <v>14345</v>
      </c>
      <c r="E51" s="590">
        <f>IF(D51="","",IFERROR(VLOOKUP(D51,CCN_Library!$A$4:$B$13,2,FALSE),"NOT IN LIBRARY"))</f>
        <v/>
      </c>
      <c r="F51" s="599" t="n"/>
      <c r="G51" s="600" t="inlineStr">
        <is>
          <t>M28261</t>
        </is>
      </c>
      <c r="H51" s="591">
        <f>LEFT(I51,5)</f>
        <v/>
      </c>
      <c r="I51" s="600" t="inlineStr">
        <is>
          <t>C32152E</t>
        </is>
      </c>
      <c r="J51" s="591" t="inlineStr">
        <is>
          <t>HELMET,GROUND TROOP-A12769</t>
        </is>
      </c>
      <c r="K51" s="600" t="inlineStr">
        <is>
          <t>IS</t>
        </is>
      </c>
      <c r="L51" s="600" t="inlineStr">
        <is>
          <t>EA</t>
        </is>
      </c>
      <c r="M51" s="600" t="inlineStr">
        <is>
          <t>N</t>
        </is>
      </c>
      <c r="N51" s="601" t="n">
        <v>275</v>
      </c>
      <c r="O51" s="601" t="n">
        <v>0</v>
      </c>
      <c r="P51" s="601" t="n">
        <v>275</v>
      </c>
      <c r="Q51" s="1787" t="n">
        <v>1</v>
      </c>
      <c r="R51" s="1787" t="n">
        <v>1</v>
      </c>
      <c r="S51" s="594" t="n">
        <v>1</v>
      </c>
      <c r="T51" s="595">
        <f>Q51*R51*S51</f>
        <v/>
      </c>
      <c r="U51" s="596">
        <f>T51*P51</f>
        <v/>
      </c>
      <c r="V51" s="603" t="n"/>
    </row>
    <row r="52" ht="13.5" customHeight="1" s="667" thickBot="1">
      <c r="B52" s="598" t="n">
        <v>143</v>
      </c>
      <c r="C52" s="606" t="inlineStr">
        <is>
          <t>21710</t>
        </is>
      </c>
      <c r="D52" s="589" t="n">
        <v>21710</v>
      </c>
      <c r="E52" s="590">
        <f>IF(D52="","",IFERROR(VLOOKUP(D52,CCN_Library!$A$4:$B$13,2,FALSE),"NOT IN LIBRARY"))</f>
        <v/>
      </c>
      <c r="F52" s="599" t="n"/>
      <c r="G52" s="600" t="inlineStr">
        <is>
          <t>M28261</t>
        </is>
      </c>
      <c r="H52" s="591">
        <f>LEFT(I52,5)</f>
        <v/>
      </c>
      <c r="I52" s="600" t="inlineStr">
        <is>
          <t>A12607GL</t>
        </is>
      </c>
      <c r="J52" s="591" t="inlineStr">
        <is>
          <t>RECEIVER,RADIO NAVI-AN/PSN-13(B)</t>
        </is>
      </c>
      <c r="K52" s="600" t="inlineStr">
        <is>
          <t>IS</t>
        </is>
      </c>
      <c r="L52" s="600" t="inlineStr">
        <is>
          <t>EA</t>
        </is>
      </c>
      <c r="M52" s="607" t="n"/>
      <c r="N52" s="601" t="n">
        <v>0</v>
      </c>
      <c r="O52" s="601" t="n">
        <v>0</v>
      </c>
      <c r="P52" s="601" t="n">
        <v>0</v>
      </c>
      <c r="Q52" s="1786" t="n">
        <v>0.58</v>
      </c>
      <c r="R52" s="1786" t="n">
        <v>0.33</v>
      </c>
      <c r="S52" s="594" t="n">
        <v>0.17</v>
      </c>
      <c r="T52" s="595">
        <f>Q52*R52*S52</f>
        <v/>
      </c>
      <c r="U52" s="596">
        <f>T52*P52</f>
        <v/>
      </c>
      <c r="V52" s="603" t="n"/>
    </row>
    <row r="53" ht="13.5" customHeight="1" s="667" thickBot="1">
      <c r="B53" s="598" t="n">
        <v>145</v>
      </c>
      <c r="C53" s="606" t="inlineStr">
        <is>
          <t>44112</t>
        </is>
      </c>
      <c r="D53" s="589" t="n">
        <v>44112</v>
      </c>
      <c r="E53" s="590">
        <f>IF(D53="","",IFERROR(VLOOKUP(D53,CCN_Library!$A$4:$B$13,2,FALSE),"NOT IN LIBRARY"))</f>
        <v/>
      </c>
      <c r="F53" s="599" t="n"/>
      <c r="G53" s="600" t="inlineStr">
        <is>
          <t>M28261</t>
        </is>
      </c>
      <c r="H53" s="591">
        <f>LEFT(I53,5)</f>
        <v/>
      </c>
      <c r="I53" s="600" t="inlineStr">
        <is>
          <t>C76017B</t>
        </is>
      </c>
      <c r="J53" s="591" t="inlineStr">
        <is>
          <t>TACTICAL FABRICATIO-TACFAB</t>
        </is>
      </c>
      <c r="K53" s="600" t="inlineStr">
        <is>
          <t>IS</t>
        </is>
      </c>
      <c r="L53" s="600" t="inlineStr">
        <is>
          <t>EA</t>
        </is>
      </c>
      <c r="M53" s="600" t="inlineStr">
        <is>
          <t>N</t>
        </is>
      </c>
      <c r="N53" s="601" t="n">
        <v>0</v>
      </c>
      <c r="O53" s="601" t="n">
        <v>1</v>
      </c>
      <c r="P53" s="601" t="n">
        <v>1</v>
      </c>
      <c r="Q53" s="1786" t="n">
        <v>2.87</v>
      </c>
      <c r="R53" s="1786" t="n">
        <v>2.28</v>
      </c>
      <c r="S53" s="594" t="n">
        <v>5.51</v>
      </c>
      <c r="T53" s="595">
        <f>Q53*R53*S53</f>
        <v/>
      </c>
      <c r="U53" s="596">
        <f>T53*P53</f>
        <v/>
      </c>
      <c r="V53" s="603" t="n"/>
    </row>
    <row r="54" ht="13.5" customHeight="1" s="667" thickBot="1">
      <c r="B54" s="598" t="n">
        <v>146</v>
      </c>
      <c r="C54" s="606" t="inlineStr">
        <is>
          <t>21710</t>
        </is>
      </c>
      <c r="D54" s="589" t="n">
        <v>21710</v>
      </c>
      <c r="E54" s="590">
        <f>IF(D54="","",IFERROR(VLOOKUP(D54,CCN_Library!$A$4:$B$13,2,FALSE),"NOT IN LIBRARY"))</f>
        <v/>
      </c>
      <c r="F54" s="599" t="n"/>
      <c r="G54" s="600" t="inlineStr">
        <is>
          <t>M28261</t>
        </is>
      </c>
      <c r="H54" s="591">
        <f>LEFT(I54,5)</f>
        <v/>
      </c>
      <c r="I54" s="600" t="inlineStr">
        <is>
          <t>H70072GA</t>
        </is>
      </c>
      <c r="J54" s="591" t="inlineStr">
        <is>
          <t>MULTIMETER-FLUKE 323</t>
        </is>
      </c>
      <c r="K54" s="600" t="inlineStr">
        <is>
          <t>IS</t>
        </is>
      </c>
      <c r="L54" s="600" t="inlineStr">
        <is>
          <t>EA</t>
        </is>
      </c>
      <c r="M54" s="607" t="n"/>
      <c r="N54" s="601" t="n">
        <v>0</v>
      </c>
      <c r="O54" s="601" t="n">
        <v>1</v>
      </c>
      <c r="P54" s="601" t="n">
        <v>1</v>
      </c>
      <c r="Q54" s="1786" t="n">
        <v>0.11</v>
      </c>
      <c r="R54" s="1786" t="n">
        <v>0.25</v>
      </c>
      <c r="S54" s="594" t="n">
        <v>0.68</v>
      </c>
      <c r="T54" s="595">
        <f>Q54*R54*S54</f>
        <v/>
      </c>
      <c r="U54" s="596">
        <f>T54*P54</f>
        <v/>
      </c>
      <c r="V54" s="603" t="n"/>
    </row>
    <row r="55" ht="13.5" customHeight="1" s="667" thickBot="1">
      <c r="B55" s="598" t="n">
        <v>148</v>
      </c>
      <c r="C55" s="606" t="inlineStr">
        <is>
          <t>21451</t>
        </is>
      </c>
      <c r="D55" s="589" t="n">
        <v>21451</v>
      </c>
      <c r="E55" s="590">
        <f>IF(D55="","",IFERROR(VLOOKUP(D55,CCN_Library!$A$4:$B$13,2,FALSE),"NOT IN LIBRARY"))</f>
        <v/>
      </c>
      <c r="F55" s="599" t="n"/>
      <c r="G55" s="600" t="inlineStr">
        <is>
          <t>M28261</t>
        </is>
      </c>
      <c r="H55" s="591">
        <f>LEFT(I55,5)</f>
        <v/>
      </c>
      <c r="I55" s="600" t="inlineStr">
        <is>
          <t>D00192BA</t>
        </is>
      </c>
      <c r="J55" s="591" t="inlineStr">
        <is>
          <t>ACCESSORY KIT,VEHIC-57K8832</t>
        </is>
      </c>
      <c r="K55" s="600" t="inlineStr">
        <is>
          <t>PL</t>
        </is>
      </c>
      <c r="L55" s="600" t="inlineStr">
        <is>
          <t>EA</t>
        </is>
      </c>
      <c r="M55" s="607" t="n"/>
      <c r="N55" s="601" t="n">
        <v>0</v>
      </c>
      <c r="O55" s="601" t="n">
        <v>9</v>
      </c>
      <c r="P55" s="601" t="n">
        <v>9</v>
      </c>
      <c r="Q55" s="607" t="n"/>
      <c r="R55" s="607" t="n"/>
      <c r="S55" s="594" t="n">
        <v>0</v>
      </c>
      <c r="T55" s="595">
        <f>Q55*R55*S55</f>
        <v/>
      </c>
      <c r="U55" s="596">
        <f>T55*P55</f>
        <v/>
      </c>
      <c r="V55" s="603" t="n"/>
    </row>
    <row r="56" ht="13.5" customHeight="1" s="667" thickBot="1">
      <c r="B56" s="598" t="n">
        <v>150</v>
      </c>
      <c r="C56" s="606" t="inlineStr">
        <is>
          <t>21710</t>
        </is>
      </c>
      <c r="D56" s="589" t="n">
        <v>21710</v>
      </c>
      <c r="E56" s="590">
        <f>IF(D56="","",IFERROR(VLOOKUP(D56,CCN_Library!$A$4:$B$13,2,FALSE),"NOT IN LIBRARY"))</f>
        <v/>
      </c>
      <c r="F56" s="599" t="n"/>
      <c r="G56" s="600" t="inlineStr">
        <is>
          <t>M28261</t>
        </is>
      </c>
      <c r="H56" s="591">
        <f>LEFT(I56,5)</f>
        <v/>
      </c>
      <c r="I56" s="600" t="inlineStr">
        <is>
          <t>A01987G</t>
        </is>
      </c>
      <c r="J56" s="591" t="inlineStr">
        <is>
          <t>RADIO SET-12200-1823-01</t>
        </is>
      </c>
      <c r="K56" s="600" t="inlineStr">
        <is>
          <t>IS</t>
        </is>
      </c>
      <c r="L56" s="600" t="inlineStr">
        <is>
          <t>EA</t>
        </is>
      </c>
      <c r="M56" s="600" t="inlineStr">
        <is>
          <t>N</t>
        </is>
      </c>
      <c r="N56" s="601" t="n">
        <v>0</v>
      </c>
      <c r="O56" s="601" t="n">
        <v>4</v>
      </c>
      <c r="P56" s="601" t="n">
        <v>4</v>
      </c>
      <c r="Q56" s="607" t="n"/>
      <c r="R56" s="607" t="n"/>
      <c r="S56" s="594" t="n">
        <v>0</v>
      </c>
      <c r="T56" s="595">
        <f>Q56*R56*S56</f>
        <v/>
      </c>
      <c r="U56" s="596">
        <f>T56*P56</f>
        <v/>
      </c>
      <c r="V56" s="603" t="n"/>
    </row>
    <row r="57" ht="13.5" customHeight="1" s="667" thickBot="1">
      <c r="B57" s="598" t="n">
        <v>153</v>
      </c>
      <c r="C57" s="606" t="inlineStr">
        <is>
          <t>44112</t>
        </is>
      </c>
      <c r="D57" s="589" t="n">
        <v>44112</v>
      </c>
      <c r="E57" s="590">
        <f>IF(D57="","",IFERROR(VLOOKUP(D57,CCN_Library!$A$4:$B$13,2,FALSE),"NOT IN LIBRARY"))</f>
        <v/>
      </c>
      <c r="F57" s="599" t="n"/>
      <c r="G57" s="600" t="inlineStr">
        <is>
          <t>M28261</t>
        </is>
      </c>
      <c r="H57" s="591">
        <f>LEFT(I57,5)</f>
        <v/>
      </c>
      <c r="I57" s="600" t="inlineStr">
        <is>
          <t>C10002E</t>
        </is>
      </c>
      <c r="J57" s="591" t="inlineStr">
        <is>
          <t>No Item Name Availa-11-04</t>
        </is>
      </c>
      <c r="K57" s="600" t="inlineStr">
        <is>
          <t>IS</t>
        </is>
      </c>
      <c r="L57" s="600" t="inlineStr">
        <is>
          <t>KT</t>
        </is>
      </c>
      <c r="M57" s="600" t="inlineStr">
        <is>
          <t>N</t>
        </is>
      </c>
      <c r="N57" s="601" t="n">
        <v>0</v>
      </c>
      <c r="O57" s="601" t="n">
        <v>1</v>
      </c>
      <c r="P57" s="601" t="n">
        <v>1</v>
      </c>
      <c r="Q57" s="1787" t="n">
        <v>5</v>
      </c>
      <c r="R57" s="1787" t="n">
        <v>2</v>
      </c>
      <c r="S57" s="594" t="n">
        <v>1</v>
      </c>
      <c r="T57" s="595">
        <f>Q57*R57*S57</f>
        <v/>
      </c>
      <c r="U57" s="596">
        <f>T57*P57</f>
        <v/>
      </c>
      <c r="V57" s="603" t="n"/>
    </row>
    <row r="58" ht="13.5" customHeight="1" s="667" thickBot="1">
      <c r="B58" s="598" t="n">
        <v>162</v>
      </c>
      <c r="C58" s="606" t="inlineStr">
        <is>
          <t>21451</t>
        </is>
      </c>
      <c r="D58" s="589" t="n">
        <v>21451</v>
      </c>
      <c r="E58" s="590">
        <f>IF(D58="","",IFERROR(VLOOKUP(D58,CCN_Library!$A$4:$B$13,2,FALSE),"NOT IN LIBRARY"))</f>
        <v/>
      </c>
      <c r="F58" s="599" t="n"/>
      <c r="G58" s="600" t="inlineStr">
        <is>
          <t>M28261</t>
        </is>
      </c>
      <c r="H58" s="591">
        <f>LEFT(I58,5)</f>
        <v/>
      </c>
      <c r="I58" s="600" t="inlineStr">
        <is>
          <t>D00807K</t>
        </is>
      </c>
      <c r="J58" s="591" t="inlineStr">
        <is>
          <t>CHASSIS,TRAILER-M353</t>
        </is>
      </c>
      <c r="K58" s="600" t="inlineStr">
        <is>
          <t>IS</t>
        </is>
      </c>
      <c r="L58" s="600" t="inlineStr">
        <is>
          <t>EA</t>
        </is>
      </c>
      <c r="M58" s="600" t="inlineStr">
        <is>
          <t>N</t>
        </is>
      </c>
      <c r="N58" s="601" t="n">
        <v>0</v>
      </c>
      <c r="O58" s="601" t="n">
        <v>2</v>
      </c>
      <c r="P58" s="601" t="n">
        <v>2</v>
      </c>
      <c r="Q58" s="1786" t="n">
        <v>15.66</v>
      </c>
      <c r="R58" s="1787" t="n">
        <v>8</v>
      </c>
      <c r="S58" s="594" t="n">
        <v>4.08</v>
      </c>
      <c r="T58" s="595">
        <f>Q58*R58*S58</f>
        <v/>
      </c>
      <c r="U58" s="596">
        <f>T58*P58</f>
        <v/>
      </c>
      <c r="V58" s="603" t="n"/>
    </row>
    <row r="59" ht="13.5" customHeight="1" s="667" thickBot="1">
      <c r="B59" s="598" t="n">
        <v>163</v>
      </c>
      <c r="C59" s="606" t="inlineStr">
        <is>
          <t>21451</t>
        </is>
      </c>
      <c r="D59" s="589" t="n">
        <v>21451</v>
      </c>
      <c r="E59" s="590">
        <f>IF(D59="","",IFERROR(VLOOKUP(D59,CCN_Library!$A$4:$B$13,2,FALSE),"NOT IN LIBRARY"))</f>
        <v/>
      </c>
      <c r="F59" s="599" t="n"/>
      <c r="G59" s="600" t="inlineStr">
        <is>
          <t>M28261</t>
        </is>
      </c>
      <c r="H59" s="591">
        <f>LEFT(I59,5)</f>
        <v/>
      </c>
      <c r="I59" s="600" t="inlineStr">
        <is>
          <t>D08807K</t>
        </is>
      </c>
      <c r="J59" s="591" t="inlineStr">
        <is>
          <t>TRAILER,TANK-M149A2</t>
        </is>
      </c>
      <c r="K59" s="600" t="inlineStr">
        <is>
          <t>IS</t>
        </is>
      </c>
      <c r="L59" s="600" t="inlineStr">
        <is>
          <t>EA</t>
        </is>
      </c>
      <c r="M59" s="600" t="inlineStr">
        <is>
          <t>R</t>
        </is>
      </c>
      <c r="N59" s="601" t="n">
        <v>0</v>
      </c>
      <c r="O59" s="601" t="n">
        <v>6</v>
      </c>
      <c r="P59" s="601" t="n">
        <v>6</v>
      </c>
      <c r="Q59" s="1786" t="n">
        <v>13.42</v>
      </c>
      <c r="R59" s="1786" t="n">
        <v>6.91</v>
      </c>
      <c r="S59" s="594" t="n">
        <v>6.58</v>
      </c>
      <c r="T59" s="595">
        <f>Q59*R59*S59</f>
        <v/>
      </c>
      <c r="U59" s="596">
        <f>T59*P59</f>
        <v/>
      </c>
      <c r="V59" s="603" t="n"/>
    </row>
    <row r="60" ht="13.5" customHeight="1" s="667" thickBot="1">
      <c r="B60" s="598" t="n">
        <v>167</v>
      </c>
      <c r="C60" s="606" t="inlineStr">
        <is>
          <t>44112</t>
        </is>
      </c>
      <c r="D60" s="589" t="n">
        <v>44112</v>
      </c>
      <c r="E60" s="590">
        <f>IF(D60="","",IFERROR(VLOOKUP(D60,CCN_Library!$A$4:$B$13,2,FALSE),"NOT IN LIBRARY"))</f>
        <v/>
      </c>
      <c r="F60" s="599" t="n"/>
      <c r="G60" s="600" t="inlineStr">
        <is>
          <t>M28261</t>
        </is>
      </c>
      <c r="H60" s="591">
        <f>LEFT(I60,5)</f>
        <v/>
      </c>
      <c r="I60" s="600" t="inlineStr">
        <is>
          <t>K41822E</t>
        </is>
      </c>
      <c r="J60" s="591" t="inlineStr">
        <is>
          <t>CHEST, PISTOL, WOOD-</t>
        </is>
      </c>
      <c r="K60" s="600" t="inlineStr">
        <is>
          <t>IS</t>
        </is>
      </c>
      <c r="L60" s="600" t="inlineStr">
        <is>
          <t>EA</t>
        </is>
      </c>
      <c r="M60" s="600" t="inlineStr">
        <is>
          <t>N</t>
        </is>
      </c>
      <c r="N60" s="601" t="n">
        <v>0</v>
      </c>
      <c r="O60" s="601" t="n">
        <v>2</v>
      </c>
      <c r="P60" s="601" t="n">
        <v>2</v>
      </c>
      <c r="Q60" s="1787" t="n">
        <v>0</v>
      </c>
      <c r="R60" s="1787" t="n">
        <v>0</v>
      </c>
      <c r="S60" s="594" t="n">
        <v>0</v>
      </c>
      <c r="T60" s="595">
        <f>Q60*R60*S60</f>
        <v/>
      </c>
      <c r="U60" s="596">
        <f>T60*P60</f>
        <v/>
      </c>
      <c r="V60" s="603" t="n"/>
    </row>
    <row r="61" ht="13.5" customHeight="1" s="667" thickBot="1">
      <c r="B61" s="598" t="n">
        <v>168</v>
      </c>
      <c r="C61" s="606" t="inlineStr">
        <is>
          <t>44112</t>
        </is>
      </c>
      <c r="D61" s="589" t="n">
        <v>44112</v>
      </c>
      <c r="E61" s="590">
        <f>IF(D61="","",IFERROR(VLOOKUP(D61,CCN_Library!$A$4:$B$13,2,FALSE),"NOT IN LIBRARY"))</f>
        <v/>
      </c>
      <c r="F61" s="599" t="n"/>
      <c r="G61" s="600" t="inlineStr">
        <is>
          <t>M28261</t>
        </is>
      </c>
      <c r="H61" s="591">
        <f>LEFT(I61,5)</f>
        <v/>
      </c>
      <c r="I61" s="600" t="inlineStr">
        <is>
          <t>B00317B</t>
        </is>
      </c>
      <c r="J61" s="591" t="inlineStr">
        <is>
          <t>PANEL,POWER DISTRIB-DB350MA-P2WAS3</t>
        </is>
      </c>
      <c r="K61" s="600" t="inlineStr">
        <is>
          <t>IS</t>
        </is>
      </c>
      <c r="L61" s="600" t="inlineStr">
        <is>
          <t>EA</t>
        </is>
      </c>
      <c r="M61" s="600" t="inlineStr">
        <is>
          <t>R</t>
        </is>
      </c>
      <c r="N61" s="601" t="n">
        <v>0</v>
      </c>
      <c r="O61" s="601" t="n">
        <v>3</v>
      </c>
      <c r="P61" s="601" t="n">
        <v>3</v>
      </c>
      <c r="Q61" s="1787" t="n">
        <v>3</v>
      </c>
      <c r="R61" s="1786" t="n">
        <v>2.17</v>
      </c>
      <c r="S61" s="594" t="n">
        <v>2.67</v>
      </c>
      <c r="T61" s="595">
        <f>Q61*R61*S61</f>
        <v/>
      </c>
      <c r="U61" s="596">
        <f>T61*P61</f>
        <v/>
      </c>
      <c r="V61" s="603" t="n"/>
    </row>
    <row r="62" ht="13.5" customHeight="1" s="667" thickBot="1">
      <c r="B62" s="598" t="n">
        <v>169</v>
      </c>
      <c r="C62" s="606" t="inlineStr">
        <is>
          <t>14345</t>
        </is>
      </c>
      <c r="D62" s="589" t="n">
        <v>14345</v>
      </c>
      <c r="E62" s="590">
        <f>IF(D62="","",IFERROR(VLOOKUP(D62,CCN_Library!$A$4:$B$13,2,FALSE),"NOT IN LIBRARY"))</f>
        <v/>
      </c>
      <c r="F62" s="599" t="n"/>
      <c r="G62" s="600" t="inlineStr">
        <is>
          <t>M28261</t>
        </is>
      </c>
      <c r="H62" s="591">
        <f>LEFT(I62,5)</f>
        <v/>
      </c>
      <c r="I62" s="600" t="inlineStr">
        <is>
          <t>E19767G</t>
        </is>
      </c>
      <c r="J62" s="591" t="inlineStr">
        <is>
          <t>SIGHT,THERMAL-AN/PAS13D(V3)</t>
        </is>
      </c>
      <c r="K62" s="600" t="inlineStr">
        <is>
          <t>IS</t>
        </is>
      </c>
      <c r="L62" s="600" t="inlineStr">
        <is>
          <t>EA</t>
        </is>
      </c>
      <c r="M62" s="600" t="inlineStr">
        <is>
          <t>R</t>
        </is>
      </c>
      <c r="N62" s="601" t="n">
        <v>4</v>
      </c>
      <c r="O62" s="601" t="n">
        <v>0</v>
      </c>
      <c r="P62" s="601" t="n">
        <v>4</v>
      </c>
      <c r="Q62" s="1786" t="n">
        <v>1.33</v>
      </c>
      <c r="R62" s="1786" t="n">
        <v>0.42</v>
      </c>
      <c r="S62" s="594" t="n">
        <v>0.5</v>
      </c>
      <c r="T62" s="595">
        <f>Q62*R62*S62</f>
        <v/>
      </c>
      <c r="U62" s="596">
        <f>T62*P62</f>
        <v/>
      </c>
      <c r="V62" s="603" t="n"/>
    </row>
    <row r="63" ht="13.5" customHeight="1" s="667" thickBot="1">
      <c r="B63" s="598" t="n">
        <v>171</v>
      </c>
      <c r="C63" s="606" t="inlineStr">
        <is>
          <t>14345</t>
        </is>
      </c>
      <c r="D63" s="589" t="n">
        <v>14345</v>
      </c>
      <c r="E63" s="590">
        <f>IF(D63="","",IFERROR(VLOOKUP(D63,CCN_Library!$A$4:$B$13,2,FALSE),"NOT IN LIBRARY"))</f>
        <v/>
      </c>
      <c r="F63" s="599" t="n"/>
      <c r="G63" s="600" t="inlineStr">
        <is>
          <t>M28261</t>
        </is>
      </c>
      <c r="H63" s="591">
        <f>LEFT(I63,5)</f>
        <v/>
      </c>
      <c r="I63" s="600" t="inlineStr">
        <is>
          <t>E09947M</t>
        </is>
      </c>
      <c r="J63" s="591" t="inlineStr">
        <is>
          <t>MACHINE GUN,GRENADE-MK19 MOD 3</t>
        </is>
      </c>
      <c r="K63" s="600" t="inlineStr">
        <is>
          <t>IS</t>
        </is>
      </c>
      <c r="L63" s="600" t="inlineStr">
        <is>
          <t>EA</t>
        </is>
      </c>
      <c r="M63" s="600" t="inlineStr">
        <is>
          <t>M</t>
        </is>
      </c>
      <c r="N63" s="601" t="n">
        <v>0</v>
      </c>
      <c r="O63" s="601" t="n">
        <v>2</v>
      </c>
      <c r="P63" s="601" t="n">
        <v>2</v>
      </c>
      <c r="Q63" s="1786" t="n">
        <v>3.67</v>
      </c>
      <c r="R63" s="1786" t="n">
        <v>1.17</v>
      </c>
      <c r="S63" s="594" t="n">
        <v>0.75</v>
      </c>
      <c r="T63" s="595">
        <f>Q63*R63*S63</f>
        <v/>
      </c>
      <c r="U63" s="596">
        <f>T63*P63</f>
        <v/>
      </c>
      <c r="V63" s="603" t="n"/>
    </row>
    <row r="64" ht="13.5" customHeight="1" s="667" thickBot="1">
      <c r="B64" s="598" t="n">
        <v>172</v>
      </c>
      <c r="C64" s="606" t="inlineStr">
        <is>
          <t>14345</t>
        </is>
      </c>
      <c r="D64" s="589" t="n">
        <v>14345</v>
      </c>
      <c r="E64" s="590">
        <f>IF(D64="","",IFERROR(VLOOKUP(D64,CCN_Library!$A$4:$B$13,2,FALSE),"NOT IN LIBRARY"))</f>
        <v/>
      </c>
      <c r="F64" s="599" t="n"/>
      <c r="G64" s="600" t="inlineStr">
        <is>
          <t>M28261</t>
        </is>
      </c>
      <c r="H64" s="591">
        <f>LEFT(I64,5)</f>
        <v/>
      </c>
      <c r="I64" s="600" t="inlineStr">
        <is>
          <t>C00622F</t>
        </is>
      </c>
      <c r="J64" s="591" t="inlineStr">
        <is>
          <t>COAT,CHEMICAL PROTE-UNIVERSAL COAT</t>
        </is>
      </c>
      <c r="K64" s="600" t="inlineStr">
        <is>
          <t>IS</t>
        </is>
      </c>
      <c r="L64" s="600" t="inlineStr">
        <is>
          <t>EA</t>
        </is>
      </c>
      <c r="M64" s="600" t="inlineStr">
        <is>
          <t>N</t>
        </is>
      </c>
      <c r="N64" s="601" t="n">
        <v>610</v>
      </c>
      <c r="O64" s="601" t="n">
        <v>0</v>
      </c>
      <c r="P64" s="601" t="n">
        <v>610</v>
      </c>
      <c r="Q64" s="1786" t="n">
        <v>1.08</v>
      </c>
      <c r="R64" s="1786" t="n">
        <v>0.58</v>
      </c>
      <c r="S64" s="594" t="n">
        <v>0.25</v>
      </c>
      <c r="T64" s="595">
        <f>Q64*R64*S64</f>
        <v/>
      </c>
      <c r="U64" s="596">
        <f>T64*P64</f>
        <v/>
      </c>
      <c r="V64" s="603" t="n"/>
    </row>
    <row r="65" ht="13.5" customHeight="1" s="667" thickBot="1">
      <c r="B65" s="598" t="n">
        <v>174</v>
      </c>
      <c r="C65" s="606" t="inlineStr">
        <is>
          <t>14345</t>
        </is>
      </c>
      <c r="D65" s="589" t="n">
        <v>14345</v>
      </c>
      <c r="E65" s="590">
        <f>IF(D65="","",IFERROR(VLOOKUP(D65,CCN_Library!$A$4:$B$13,2,FALSE),"NOT IN LIBRARY"))</f>
        <v/>
      </c>
      <c r="F65" s="599" t="n"/>
      <c r="G65" s="600" t="inlineStr">
        <is>
          <t>M28261</t>
        </is>
      </c>
      <c r="H65" s="591">
        <f>LEFT(I65,5)</f>
        <v/>
      </c>
      <c r="I65" s="600" t="inlineStr">
        <is>
          <t>E00822B</t>
        </is>
      </c>
      <c r="J65" s="591" t="inlineStr">
        <is>
          <t>SIGHT UNIT-TA11SDO</t>
        </is>
      </c>
      <c r="K65" s="600" t="inlineStr">
        <is>
          <t>IS</t>
        </is>
      </c>
      <c r="L65" s="600" t="inlineStr">
        <is>
          <t>EA</t>
        </is>
      </c>
      <c r="M65" s="600" t="inlineStr">
        <is>
          <t>N</t>
        </is>
      </c>
      <c r="N65" s="601" t="n">
        <v>0</v>
      </c>
      <c r="O65" s="601" t="n">
        <v>0</v>
      </c>
      <c r="P65" s="601" t="n">
        <v>0</v>
      </c>
      <c r="Q65" s="1786" t="n">
        <v>0.83</v>
      </c>
      <c r="R65" s="1786" t="n">
        <v>0.42</v>
      </c>
      <c r="S65" s="594" t="n">
        <v>0.33</v>
      </c>
      <c r="T65" s="595">
        <f>Q65*R65*S65</f>
        <v/>
      </c>
      <c r="U65" s="596">
        <f>T65*P65</f>
        <v/>
      </c>
      <c r="V65" s="603" t="n"/>
    </row>
    <row r="66" ht="13.5" customHeight="1" s="667" thickBot="1">
      <c r="B66" s="598" t="n">
        <v>179</v>
      </c>
      <c r="C66" s="606" t="inlineStr">
        <is>
          <t>21710</t>
        </is>
      </c>
      <c r="D66" s="589" t="n">
        <v>21710</v>
      </c>
      <c r="E66" s="590">
        <f>IF(D66="","",IFERROR(VLOOKUP(D66,CCN_Library!$A$4:$B$13,2,FALSE),"NOT IN LIBRARY"))</f>
        <v/>
      </c>
      <c r="F66" s="599" t="n"/>
      <c r="G66" s="600" t="inlineStr">
        <is>
          <t>M28261</t>
        </is>
      </c>
      <c r="H66" s="591">
        <f>LEFT(I66,5)</f>
        <v/>
      </c>
      <c r="I66" s="600" t="inlineStr">
        <is>
          <t>A00977G</t>
        </is>
      </c>
      <c r="J66" s="591" t="inlineStr">
        <is>
          <t>RADIO SET-AN/VRC-110</t>
        </is>
      </c>
      <c r="K66" s="600" t="inlineStr">
        <is>
          <t>DP</t>
        </is>
      </c>
      <c r="L66" s="600" t="inlineStr">
        <is>
          <t>EA</t>
        </is>
      </c>
      <c r="M66" s="600" t="inlineStr">
        <is>
          <t>N</t>
        </is>
      </c>
      <c r="N66" s="601" t="n">
        <v>0</v>
      </c>
      <c r="O66" s="601" t="n">
        <v>12</v>
      </c>
      <c r="P66" s="601" t="n">
        <v>12</v>
      </c>
      <c r="Q66" s="1786" t="n">
        <v>1.17</v>
      </c>
      <c r="R66" s="1786" t="n">
        <v>0.67</v>
      </c>
      <c r="S66" s="594" t="n">
        <v>0.92</v>
      </c>
      <c r="T66" s="595">
        <f>Q66*R66*S66</f>
        <v/>
      </c>
      <c r="U66" s="596">
        <f>T66*P66</f>
        <v/>
      </c>
      <c r="V66" s="603" t="n"/>
    </row>
    <row r="67" ht="13.5" customHeight="1" s="667" thickBot="1">
      <c r="B67" s="598" t="n">
        <v>180</v>
      </c>
      <c r="C67" s="606" t="inlineStr">
        <is>
          <t>14345</t>
        </is>
      </c>
      <c r="D67" s="589" t="n">
        <v>14345</v>
      </c>
      <c r="E67" s="590">
        <f>IF(D67="","",IFERROR(VLOOKUP(D67,CCN_Library!$A$4:$B$13,2,FALSE),"NOT IN LIBRARY"))</f>
        <v/>
      </c>
      <c r="F67" s="599" t="n"/>
      <c r="G67" s="600" t="inlineStr">
        <is>
          <t>M28261</t>
        </is>
      </c>
      <c r="H67" s="591">
        <f>LEFT(I67,5)</f>
        <v/>
      </c>
      <c r="I67" s="600" t="inlineStr">
        <is>
          <t>E00817B</t>
        </is>
      </c>
      <c r="J67" s="591" t="inlineStr">
        <is>
          <t>MOUNT,MACHINE GUN-M35</t>
        </is>
      </c>
      <c r="K67" s="600" t="inlineStr">
        <is>
          <t>IS</t>
        </is>
      </c>
      <c r="L67" s="600" t="inlineStr">
        <is>
          <t>EA</t>
        </is>
      </c>
      <c r="M67" s="600" t="inlineStr">
        <is>
          <t>N</t>
        </is>
      </c>
      <c r="N67" s="601" t="n">
        <v>2</v>
      </c>
      <c r="O67" s="601" t="n">
        <v>0</v>
      </c>
      <c r="P67" s="601" t="n">
        <v>2</v>
      </c>
      <c r="Q67" s="1786" t="n">
        <v>1.08</v>
      </c>
      <c r="R67" s="1786" t="n">
        <v>1.42</v>
      </c>
      <c r="S67" s="594" t="n">
        <v>0.67</v>
      </c>
      <c r="T67" s="595">
        <f>Q67*R67*S67</f>
        <v/>
      </c>
      <c r="U67" s="596">
        <f>T67*P67</f>
        <v/>
      </c>
      <c r="V67" s="603" t="n"/>
    </row>
    <row r="68" ht="13.5" customHeight="1" s="667" thickBot="1">
      <c r="B68" s="598" t="n">
        <v>184</v>
      </c>
      <c r="C68" s="606" t="inlineStr">
        <is>
          <t>44112</t>
        </is>
      </c>
      <c r="D68" s="589" t="n">
        <v>44112</v>
      </c>
      <c r="E68" s="590">
        <f>IF(D68="","",IFERROR(VLOOKUP(D68,CCN_Library!$A$4:$B$13,2,FALSE),"NOT IN LIBRARY"))</f>
        <v/>
      </c>
      <c r="F68" s="599" t="n"/>
      <c r="G68" s="600" t="inlineStr">
        <is>
          <t>M28261</t>
        </is>
      </c>
      <c r="H68" s="591">
        <f>LEFT(I68,5)</f>
        <v/>
      </c>
      <c r="I68" s="600" t="inlineStr">
        <is>
          <t>B00497B</t>
        </is>
      </c>
      <c r="J68" s="591" t="inlineStr">
        <is>
          <t>REFRIGERATION SYSTE-SB541.0</t>
        </is>
      </c>
      <c r="K68" s="600" t="inlineStr">
        <is>
          <t>DP</t>
        </is>
      </c>
      <c r="L68" s="600" t="inlineStr">
        <is>
          <t>EA</t>
        </is>
      </c>
      <c r="M68" s="600" t="inlineStr">
        <is>
          <t>N</t>
        </is>
      </c>
      <c r="N68" s="601" t="n">
        <v>0</v>
      </c>
      <c r="O68" s="601" t="n">
        <v>1</v>
      </c>
      <c r="P68" s="601" t="n">
        <v>1</v>
      </c>
      <c r="Q68" s="1786" t="n">
        <v>19.87</v>
      </c>
      <c r="R68" s="1787" t="n">
        <v>8</v>
      </c>
      <c r="S68" s="594" t="n">
        <v>8</v>
      </c>
      <c r="T68" s="595">
        <f>Q68*R68*S68</f>
        <v/>
      </c>
      <c r="U68" s="596">
        <f>T68*P68</f>
        <v/>
      </c>
      <c r="V68" s="603" t="n"/>
    </row>
    <row r="69" ht="13.5" customHeight="1" s="667" thickBot="1">
      <c r="B69" s="598" t="n">
        <v>185</v>
      </c>
      <c r="C69" s="606" t="inlineStr">
        <is>
          <t>44112</t>
        </is>
      </c>
      <c r="D69" s="589" t="n">
        <v>44112</v>
      </c>
      <c r="E69" s="590">
        <f>IF(D69="","",IFERROR(VLOOKUP(D69,CCN_Library!$A$4:$B$13,2,FALSE),"NOT IN LIBRARY"))</f>
        <v/>
      </c>
      <c r="F69" s="599" t="n"/>
      <c r="G69" s="600" t="inlineStr">
        <is>
          <t>M28261</t>
        </is>
      </c>
      <c r="H69" s="591">
        <f>LEFT(I69,5)</f>
        <v/>
      </c>
      <c r="I69" s="600" t="inlineStr">
        <is>
          <t>C01322B</t>
        </is>
      </c>
      <c r="J69" s="591" t="inlineStr">
        <is>
          <t>PAPER,CHEMICAL AGEN-M8</t>
        </is>
      </c>
      <c r="K69" s="600" t="inlineStr">
        <is>
          <t>IS</t>
        </is>
      </c>
      <c r="L69" s="600" t="inlineStr">
        <is>
          <t>BK</t>
        </is>
      </c>
      <c r="M69" s="600" t="inlineStr">
        <is>
          <t>N</t>
        </is>
      </c>
      <c r="N69" s="601" t="n">
        <v>305</v>
      </c>
      <c r="O69" s="601" t="n">
        <v>68</v>
      </c>
      <c r="P69" s="601" t="n">
        <v>373</v>
      </c>
      <c r="Q69" s="1787" t="n">
        <v>0</v>
      </c>
      <c r="R69" s="1787" t="n">
        <v>0</v>
      </c>
      <c r="S69" s="594" t="n">
        <v>0</v>
      </c>
      <c r="T69" s="595">
        <f>Q69*R69*S69</f>
        <v/>
      </c>
      <c r="U69" s="596">
        <f>T69*P69</f>
        <v/>
      </c>
      <c r="V69" s="603" t="n"/>
    </row>
    <row r="70" ht="13.5" customHeight="1" s="667" thickBot="1">
      <c r="B70" s="598" t="n">
        <v>196</v>
      </c>
      <c r="C70" s="606" t="inlineStr">
        <is>
          <t>14345</t>
        </is>
      </c>
      <c r="D70" s="589" t="n">
        <v>14345</v>
      </c>
      <c r="E70" s="590">
        <f>IF(D70="","",IFERROR(VLOOKUP(D70,CCN_Library!$A$4:$B$13,2,FALSE),"NOT IN LIBRARY"))</f>
        <v/>
      </c>
      <c r="F70" s="599" t="n"/>
      <c r="G70" s="600" t="inlineStr">
        <is>
          <t>M28261</t>
        </is>
      </c>
      <c r="H70" s="591">
        <f>LEFT(I70,5)</f>
        <v/>
      </c>
      <c r="I70" s="600" t="inlineStr">
        <is>
          <t>E02122B</t>
        </is>
      </c>
      <c r="J70" s="591" t="inlineStr">
        <is>
          <t>MID-RANGE PRECISION DAY OPTIC (MR PDO)-MR PDO</t>
        </is>
      </c>
      <c r="K70" s="600" t="inlineStr">
        <is>
          <t>PL</t>
        </is>
      </c>
      <c r="L70" s="607" t="n"/>
      <c r="M70" s="600" t="inlineStr">
        <is>
          <t>N</t>
        </is>
      </c>
      <c r="N70" s="601" t="n">
        <v>0</v>
      </c>
      <c r="O70" s="601" t="n">
        <v>0</v>
      </c>
      <c r="P70" s="601" t="n">
        <v>0</v>
      </c>
      <c r="Q70" s="607" t="n"/>
      <c r="R70" s="607" t="n"/>
      <c r="S70" s="594" t="n">
        <v>0</v>
      </c>
      <c r="T70" s="595">
        <f>Q70*R70*S70</f>
        <v/>
      </c>
      <c r="U70" s="596">
        <f>T70*P70</f>
        <v/>
      </c>
      <c r="V70" s="603" t="n"/>
    </row>
    <row r="71" ht="13.5" customHeight="1" s="667" thickBot="1">
      <c r="B71" s="598" t="n">
        <v>201</v>
      </c>
      <c r="C71" s="606" t="inlineStr">
        <is>
          <t>21710</t>
        </is>
      </c>
      <c r="D71" s="589" t="n">
        <v>21710</v>
      </c>
      <c r="E71" s="590">
        <f>IF(D71="","",IFERROR(VLOOKUP(D71,CCN_Library!$A$4:$B$13,2,FALSE),"NOT IN LIBRARY"))</f>
        <v/>
      </c>
      <c r="F71" s="599" t="n"/>
      <c r="G71" s="600" t="inlineStr">
        <is>
          <t>M28261</t>
        </is>
      </c>
      <c r="H71" s="591">
        <f>LEFT(I71,5)</f>
        <v/>
      </c>
      <c r="I71" s="600" t="inlineStr">
        <is>
          <t>A90237GD</t>
        </is>
      </c>
      <c r="J71" s="591" t="inlineStr">
        <is>
          <t>COMPUTER SYSTEM,DIG-210-BDTH</t>
        </is>
      </c>
      <c r="K71" s="600" t="inlineStr">
        <is>
          <t>IS</t>
        </is>
      </c>
      <c r="L71" s="600" t="inlineStr">
        <is>
          <t>EA</t>
        </is>
      </c>
      <c r="M71" s="607" t="n"/>
      <c r="N71" s="601" t="n">
        <v>0</v>
      </c>
      <c r="O71" s="601" t="n">
        <v>17</v>
      </c>
      <c r="P71" s="601" t="n">
        <v>17</v>
      </c>
      <c r="Q71" s="1787" t="n">
        <v>1</v>
      </c>
      <c r="R71" s="1786" t="n">
        <v>1.25</v>
      </c>
      <c r="S71" s="594" t="n">
        <v>0.17</v>
      </c>
      <c r="T71" s="595">
        <f>Q71*R71*S71</f>
        <v/>
      </c>
      <c r="U71" s="596">
        <f>T71*P71</f>
        <v/>
      </c>
      <c r="V71" s="603" t="n"/>
    </row>
    <row r="72" ht="13.5" customHeight="1" s="667" thickBot="1">
      <c r="B72" s="598" t="n">
        <v>206</v>
      </c>
      <c r="C72" s="606" t="inlineStr">
        <is>
          <t>44112</t>
        </is>
      </c>
      <c r="D72" s="589" t="n">
        <v>44112</v>
      </c>
      <c r="E72" s="590">
        <f>IF(D72="","",IFERROR(VLOOKUP(D72,CCN_Library!$A$4:$B$13,2,FALSE),"NOT IN LIBRARY"))</f>
        <v/>
      </c>
      <c r="F72" s="599" t="n"/>
      <c r="G72" s="600" t="inlineStr">
        <is>
          <t>M28261</t>
        </is>
      </c>
      <c r="H72" s="591">
        <f>LEFT(I72,5)</f>
        <v/>
      </c>
      <c r="I72" s="600" t="inlineStr">
        <is>
          <t>B21307BB</t>
        </is>
      </c>
      <c r="J72" s="591" t="inlineStr">
        <is>
          <t>TANK,WATER,3000 GAL-RCF-3K-W-OT</t>
        </is>
      </c>
      <c r="K72" s="600" t="inlineStr">
        <is>
          <t>IS</t>
        </is>
      </c>
      <c r="L72" s="600" t="inlineStr">
        <is>
          <t>EA</t>
        </is>
      </c>
      <c r="M72" s="607" t="n"/>
      <c r="N72" s="601" t="n">
        <v>0</v>
      </c>
      <c r="O72" s="601" t="n">
        <v>4</v>
      </c>
      <c r="P72" s="601" t="n">
        <v>4</v>
      </c>
      <c r="Q72" s="1786" t="n">
        <v>2.33</v>
      </c>
      <c r="R72" s="1786" t="n">
        <v>3.92</v>
      </c>
      <c r="S72" s="594" t="n">
        <v>1.42</v>
      </c>
      <c r="T72" s="595">
        <f>Q72*R72*S72</f>
        <v/>
      </c>
      <c r="U72" s="596">
        <f>T72*P72</f>
        <v/>
      </c>
      <c r="V72" s="603" t="n"/>
    </row>
    <row r="73" ht="13.5" customHeight="1" s="667" thickBot="1">
      <c r="B73" s="598" t="n">
        <v>209</v>
      </c>
      <c r="C73" s="606" t="inlineStr">
        <is>
          <t>44112</t>
        </is>
      </c>
      <c r="D73" s="589" t="n">
        <v>44112</v>
      </c>
      <c r="E73" s="590">
        <f>IF(D73="","",IFERROR(VLOOKUP(D73,CCN_Library!$A$4:$B$13,2,FALSE),"NOT IN LIBRARY"))</f>
        <v/>
      </c>
      <c r="F73" s="599" t="n"/>
      <c r="G73" s="600" t="inlineStr">
        <is>
          <t>M28261</t>
        </is>
      </c>
      <c r="H73" s="591">
        <f>LEFT(I73,5)</f>
        <v/>
      </c>
      <c r="I73" s="600" t="inlineStr">
        <is>
          <t>B21307BD</t>
        </is>
      </c>
      <c r="J73" s="591" t="inlineStr">
        <is>
          <t>TANK,FABRIC,COLLAPS-RCF-3K-W-OT</t>
        </is>
      </c>
      <c r="K73" s="600" t="inlineStr">
        <is>
          <t>IS</t>
        </is>
      </c>
      <c r="L73" s="600" t="inlineStr">
        <is>
          <t>EA</t>
        </is>
      </c>
      <c r="M73" s="607" t="n"/>
      <c r="N73" s="601" t="n">
        <v>0</v>
      </c>
      <c r="O73" s="601" t="n">
        <v>0</v>
      </c>
      <c r="P73" s="601" t="n">
        <v>0</v>
      </c>
      <c r="Q73" s="1786" t="n">
        <v>6.08</v>
      </c>
      <c r="R73" s="1786" t="n">
        <v>3.92</v>
      </c>
      <c r="S73" s="594" t="n">
        <v>1.75</v>
      </c>
      <c r="T73" s="595">
        <f>Q73*R73*S73</f>
        <v/>
      </c>
      <c r="U73" s="596">
        <f>T73*P73</f>
        <v/>
      </c>
      <c r="V73" s="603" t="n"/>
    </row>
    <row r="74" ht="13.5" customHeight="1" s="667" thickBot="1">
      <c r="B74" s="598" t="n">
        <v>211</v>
      </c>
      <c r="C74" s="606" t="inlineStr">
        <is>
          <t>21451</t>
        </is>
      </c>
      <c r="D74" s="589" t="n">
        <v>21451</v>
      </c>
      <c r="E74" s="590">
        <f>IF(D74="","",IFERROR(VLOOKUP(D74,CCN_Library!$A$4:$B$13,2,FALSE),"NOT IN LIBRARY"))</f>
        <v/>
      </c>
      <c r="F74" s="599" t="n"/>
      <c r="G74" s="600" t="inlineStr">
        <is>
          <t>M28261</t>
        </is>
      </c>
      <c r="H74" s="591">
        <f>LEFT(I74,5)</f>
        <v/>
      </c>
      <c r="I74" s="600" t="inlineStr">
        <is>
          <t>M00112B</t>
        </is>
      </c>
      <c r="J74" s="591" t="inlineStr">
        <is>
          <t>MODIFICATION KIT,VE-</t>
        </is>
      </c>
      <c r="K74" s="600" t="inlineStr">
        <is>
          <t>IS</t>
        </is>
      </c>
      <c r="L74" s="600" t="inlineStr">
        <is>
          <t>EA</t>
        </is>
      </c>
      <c r="M74" s="600" t="inlineStr">
        <is>
          <t>N</t>
        </is>
      </c>
      <c r="N74" s="601" t="n">
        <v>0</v>
      </c>
      <c r="O74" s="601" t="n">
        <v>8</v>
      </c>
      <c r="P74" s="601" t="n">
        <v>8</v>
      </c>
      <c r="Q74" s="607" t="n"/>
      <c r="R74" s="607" t="n"/>
      <c r="S74" s="594" t="n">
        <v>0</v>
      </c>
      <c r="T74" s="595">
        <f>Q74*R74*S74</f>
        <v/>
      </c>
      <c r="U74" s="596">
        <f>T74*P74</f>
        <v/>
      </c>
      <c r="V74" s="603" t="n"/>
    </row>
    <row r="75" ht="13.5" customHeight="1" s="667" thickBot="1">
      <c r="B75" s="598" t="n">
        <v>214</v>
      </c>
      <c r="C75" s="606" t="inlineStr">
        <is>
          <t>21710</t>
        </is>
      </c>
      <c r="D75" s="589" t="n">
        <v>21710</v>
      </c>
      <c r="E75" s="590">
        <f>IF(D75="","",IFERROR(VLOOKUP(D75,CCN_Library!$A$4:$B$13,2,FALSE),"NOT IN LIBRARY"))</f>
        <v/>
      </c>
      <c r="F75" s="599" t="n"/>
      <c r="G75" s="600" t="inlineStr">
        <is>
          <t>M28261</t>
        </is>
      </c>
      <c r="H75" s="591">
        <f>LEFT(I75,5)</f>
        <v/>
      </c>
      <c r="I75" s="600" t="inlineStr">
        <is>
          <t>A91007G</t>
        </is>
      </c>
      <c r="J75" s="591" t="inlineStr">
        <is>
          <t>COMPUTER SYSTEM,DIG-HP ELITEBOOK 645</t>
        </is>
      </c>
      <c r="K75" s="600" t="inlineStr">
        <is>
          <t>IS</t>
        </is>
      </c>
      <c r="L75" s="600" t="inlineStr">
        <is>
          <t>EA</t>
        </is>
      </c>
      <c r="M75" s="600" t="inlineStr">
        <is>
          <t>N</t>
        </is>
      </c>
      <c r="N75" s="601" t="n">
        <v>0</v>
      </c>
      <c r="O75" s="601" t="n">
        <v>221</v>
      </c>
      <c r="P75" s="601" t="n">
        <v>221</v>
      </c>
      <c r="Q75" s="1786" t="n">
        <v>0.83</v>
      </c>
      <c r="R75" s="1786" t="n">
        <v>1.17</v>
      </c>
      <c r="S75" s="594" t="n">
        <v>0.17</v>
      </c>
      <c r="T75" s="595">
        <f>Q75*R75*S75</f>
        <v/>
      </c>
      <c r="U75" s="596">
        <f>T75*P75</f>
        <v/>
      </c>
      <c r="V75" s="603" t="n"/>
    </row>
    <row r="76" ht="13.5" customHeight="1" s="667" thickBot="1">
      <c r="B76" s="598" t="n">
        <v>216</v>
      </c>
      <c r="C76" s="606" t="inlineStr">
        <is>
          <t>21710</t>
        </is>
      </c>
      <c r="D76" s="589" t="n">
        <v>21710</v>
      </c>
      <c r="E76" s="590">
        <f>IF(D76="","",IFERROR(VLOOKUP(D76,CCN_Library!$A$4:$B$13,2,FALSE),"NOT IN LIBRARY"))</f>
        <v/>
      </c>
      <c r="F76" s="599" t="n"/>
      <c r="G76" s="600" t="inlineStr">
        <is>
          <t>M28261</t>
        </is>
      </c>
      <c r="H76" s="591">
        <f>LEFT(I76,5)</f>
        <v/>
      </c>
      <c r="I76" s="600" t="inlineStr">
        <is>
          <t>A02087G</t>
        </is>
      </c>
      <c r="J76" s="591" t="inlineStr">
        <is>
          <t>AMPLIFIER-POWER SUP-VRC</t>
        </is>
      </c>
      <c r="K76" s="600" t="inlineStr">
        <is>
          <t>PL</t>
        </is>
      </c>
      <c r="L76" s="600" t="inlineStr">
        <is>
          <t>EA</t>
        </is>
      </c>
      <c r="M76" s="600" t="inlineStr">
        <is>
          <t>N</t>
        </is>
      </c>
      <c r="N76" s="601" t="n">
        <v>0</v>
      </c>
      <c r="O76" s="601" t="n">
        <v>26</v>
      </c>
      <c r="P76" s="601" t="n">
        <v>26</v>
      </c>
      <c r="Q76" s="607" t="n"/>
      <c r="R76" s="607" t="n"/>
      <c r="S76" s="594" t="n">
        <v>0</v>
      </c>
      <c r="T76" s="595">
        <f>Q76*R76*S76</f>
        <v/>
      </c>
      <c r="U76" s="596">
        <f>T76*P76</f>
        <v/>
      </c>
      <c r="V76" s="603" t="n"/>
    </row>
    <row r="77" ht="13.5" customHeight="1" s="667" thickBot="1">
      <c r="B77" s="598" t="n">
        <v>218</v>
      </c>
      <c r="C77" s="606" t="inlineStr">
        <is>
          <t>14345</t>
        </is>
      </c>
      <c r="D77" s="589" t="n">
        <v>14345</v>
      </c>
      <c r="E77" s="590">
        <f>IF(D77="","",IFERROR(VLOOKUP(D77,CCN_Library!$A$4:$B$13,2,FALSE),"NOT IN LIBRARY"))</f>
        <v/>
      </c>
      <c r="F77" s="599" t="n"/>
      <c r="G77" s="600" t="inlineStr">
        <is>
          <t>M28261</t>
        </is>
      </c>
      <c r="H77" s="591">
        <f>LEFT(I77,5)</f>
        <v/>
      </c>
      <c r="I77" s="600" t="inlineStr">
        <is>
          <t>E00412B</t>
        </is>
      </c>
      <c r="J77" s="591" t="inlineStr">
        <is>
          <t>SIGHT,REFLEX-M571</t>
        </is>
      </c>
      <c r="K77" s="600" t="inlineStr">
        <is>
          <t>IS</t>
        </is>
      </c>
      <c r="L77" s="600" t="inlineStr">
        <is>
          <t>EA</t>
        </is>
      </c>
      <c r="M77" s="600" t="inlineStr">
        <is>
          <t>N</t>
        </is>
      </c>
      <c r="N77" s="601" t="n">
        <v>0</v>
      </c>
      <c r="O77" s="601" t="n">
        <v>0</v>
      </c>
      <c r="P77" s="601" t="n">
        <v>0</v>
      </c>
      <c r="Q77" s="1786" t="n">
        <v>1.28</v>
      </c>
      <c r="R77" s="1786" t="n">
        <v>0.27</v>
      </c>
      <c r="S77" s="594" t="n">
        <v>0.27</v>
      </c>
      <c r="T77" s="595">
        <f>Q77*R77*S77</f>
        <v/>
      </c>
      <c r="U77" s="596">
        <f>T77*P77</f>
        <v/>
      </c>
      <c r="V77" s="603" t="n"/>
    </row>
    <row r="78" ht="13.5" customHeight="1" s="667" thickBot="1">
      <c r="B78" s="598" t="n">
        <v>221</v>
      </c>
      <c r="C78" s="606" t="inlineStr">
        <is>
          <t>21710</t>
        </is>
      </c>
      <c r="D78" s="589" t="n">
        <v>21710</v>
      </c>
      <c r="E78" s="590">
        <f>IF(D78="","",IFERROR(VLOOKUP(D78,CCN_Library!$A$4:$B$13,2,FALSE),"NOT IN LIBRARY"))</f>
        <v/>
      </c>
      <c r="F78" s="599" t="n"/>
      <c r="G78" s="600" t="inlineStr">
        <is>
          <t>M28261</t>
        </is>
      </c>
      <c r="H78" s="591">
        <f>LEFT(I78,5)</f>
        <v/>
      </c>
      <c r="I78" s="600" t="inlineStr">
        <is>
          <t>A70597G</t>
        </is>
      </c>
      <c r="J78" s="591" t="inlineStr">
        <is>
          <t>OHMMETER-R1L-C</t>
        </is>
      </c>
      <c r="K78" s="600" t="inlineStr">
        <is>
          <t>IS</t>
        </is>
      </c>
      <c r="L78" s="600" t="inlineStr">
        <is>
          <t>EA</t>
        </is>
      </c>
      <c r="M78" s="600" t="inlineStr">
        <is>
          <t>N</t>
        </is>
      </c>
      <c r="N78" s="601" t="n">
        <v>0</v>
      </c>
      <c r="O78" s="601" t="n">
        <v>1</v>
      </c>
      <c r="P78" s="601" t="n">
        <v>1</v>
      </c>
      <c r="Q78" s="1786" t="n">
        <v>0.92</v>
      </c>
      <c r="R78" s="1786" t="n">
        <v>1.17</v>
      </c>
      <c r="S78" s="594" t="n">
        <v>0.58</v>
      </c>
      <c r="T78" s="595">
        <f>Q78*R78*S78</f>
        <v/>
      </c>
      <c r="U78" s="596">
        <f>T78*P78</f>
        <v/>
      </c>
      <c r="V78" s="603" t="n"/>
    </row>
    <row r="79" ht="13.5" customHeight="1" s="667" thickBot="1">
      <c r="B79" s="598" t="n">
        <v>222</v>
      </c>
      <c r="C79" s="606" t="inlineStr">
        <is>
          <t>44112</t>
        </is>
      </c>
      <c r="D79" s="589" t="n">
        <v>44112</v>
      </c>
      <c r="E79" s="590">
        <f>IF(D79="","",IFERROR(VLOOKUP(D79,CCN_Library!$A$4:$B$13,2,FALSE),"NOT IN LIBRARY"))</f>
        <v/>
      </c>
      <c r="F79" s="599" t="n"/>
      <c r="G79" s="600" t="inlineStr">
        <is>
          <t>M28261</t>
        </is>
      </c>
      <c r="H79" s="591">
        <f>LEFT(I79,5)</f>
        <v/>
      </c>
      <c r="I79" s="600" t="inlineStr">
        <is>
          <t>B00557B</t>
        </is>
      </c>
      <c r="J79" s="591" t="inlineStr">
        <is>
          <t>BATH UNIT,PORTABLE-MK64 MOD5</t>
        </is>
      </c>
      <c r="K79" s="600" t="inlineStr">
        <is>
          <t>IS</t>
        </is>
      </c>
      <c r="L79" s="600" t="inlineStr">
        <is>
          <t>EA</t>
        </is>
      </c>
      <c r="M79" s="600" t="inlineStr">
        <is>
          <t>N</t>
        </is>
      </c>
      <c r="N79" s="601" t="n">
        <v>0</v>
      </c>
      <c r="O79" s="601" t="n">
        <v>2</v>
      </c>
      <c r="P79" s="601" t="n">
        <v>2</v>
      </c>
      <c r="Q79" s="1786" t="n">
        <v>17.99</v>
      </c>
      <c r="R79" s="1787" t="n">
        <v>6</v>
      </c>
      <c r="S79" s="594" t="n">
        <v>6</v>
      </c>
      <c r="T79" s="595">
        <f>Q79*R79*S79</f>
        <v/>
      </c>
      <c r="U79" s="596">
        <f>T79*P79</f>
        <v/>
      </c>
      <c r="V79" s="603" t="n"/>
    </row>
    <row r="80" ht="13.5" customHeight="1" s="667" thickBot="1">
      <c r="B80" s="598" t="n">
        <v>223</v>
      </c>
      <c r="C80" s="606" t="inlineStr">
        <is>
          <t>21451</t>
        </is>
      </c>
      <c r="D80" s="589" t="n">
        <v>21451</v>
      </c>
      <c r="E80" s="590">
        <f>IF(D80="","",IFERROR(VLOOKUP(D80,CCN_Library!$A$4:$B$13,2,FALSE),"NOT IN LIBRARY"))</f>
        <v/>
      </c>
      <c r="F80" s="599" t="n"/>
      <c r="G80" s="600" t="inlineStr">
        <is>
          <t>M28261</t>
        </is>
      </c>
      <c r="H80" s="591">
        <f>LEFT(I80,5)</f>
        <v/>
      </c>
      <c r="I80" s="600" t="inlineStr">
        <is>
          <t>C10232F</t>
        </is>
      </c>
      <c r="J80" s="591" t="inlineStr">
        <is>
          <t>HOOD,COMBAT VEHICLE-MIL-H-44265</t>
        </is>
      </c>
      <c r="K80" s="600" t="inlineStr">
        <is>
          <t>IS</t>
        </is>
      </c>
      <c r="L80" s="607" t="n"/>
      <c r="M80" s="600" t="inlineStr">
        <is>
          <t>N</t>
        </is>
      </c>
      <c r="N80" s="601" t="n">
        <v>0</v>
      </c>
      <c r="O80" s="601" t="n">
        <v>0</v>
      </c>
      <c r="P80" s="601" t="n">
        <v>0</v>
      </c>
      <c r="Q80" s="1786" t="n">
        <v>0.5</v>
      </c>
      <c r="R80" s="1786" t="n">
        <v>0.5</v>
      </c>
      <c r="S80" s="594" t="n">
        <v>0.17</v>
      </c>
      <c r="T80" s="595">
        <f>Q80*R80*S80</f>
        <v/>
      </c>
      <c r="U80" s="596">
        <f>T80*P80</f>
        <v/>
      </c>
      <c r="V80" s="603" t="n"/>
    </row>
    <row r="81" ht="13.5" customHeight="1" s="667" thickBot="1">
      <c r="B81" s="598" t="n">
        <v>226</v>
      </c>
      <c r="C81" s="606" t="inlineStr">
        <is>
          <t>44112</t>
        </is>
      </c>
      <c r="D81" s="589" t="n">
        <v>44112</v>
      </c>
      <c r="E81" s="590">
        <f>IF(D81="","",IFERROR(VLOOKUP(D81,CCN_Library!$A$4:$B$13,2,FALSE),"NOT IN LIBRARY"))</f>
        <v/>
      </c>
      <c r="F81" s="599" t="n"/>
      <c r="G81" s="600" t="inlineStr">
        <is>
          <t>M28261</t>
        </is>
      </c>
      <c r="H81" s="591">
        <f>LEFT(I81,5)</f>
        <v/>
      </c>
      <c r="I81" s="600" t="inlineStr">
        <is>
          <t>C86048A</t>
        </is>
      </c>
      <c r="J81" s="591" t="inlineStr">
        <is>
          <t>AMAL LABORATORY CON-619</t>
        </is>
      </c>
      <c r="K81" s="600" t="inlineStr">
        <is>
          <t>IS</t>
        </is>
      </c>
      <c r="L81" s="607" t="n"/>
      <c r="M81" s="600" t="inlineStr">
        <is>
          <t>N</t>
        </is>
      </c>
      <c r="N81" s="601" t="n">
        <v>0</v>
      </c>
      <c r="O81" s="601" t="n">
        <v>4</v>
      </c>
      <c r="P81" s="601" t="n">
        <v>4</v>
      </c>
      <c r="Q81" s="1786" t="n">
        <v>4.17</v>
      </c>
      <c r="R81" s="1786" t="n">
        <v>3.33</v>
      </c>
      <c r="S81" s="594" t="n">
        <v>3.5</v>
      </c>
      <c r="T81" s="595">
        <f>Q81*R81*S81</f>
        <v/>
      </c>
      <c r="U81" s="596">
        <f>T81*P81</f>
        <v/>
      </c>
      <c r="V81" s="603" t="n"/>
    </row>
    <row r="82" ht="13.5" customHeight="1" s="667" thickBot="1">
      <c r="B82" s="598" t="n">
        <v>229</v>
      </c>
      <c r="C82" s="606" t="inlineStr">
        <is>
          <t>44112</t>
        </is>
      </c>
      <c r="D82" s="589" t="n">
        <v>44112</v>
      </c>
      <c r="E82" s="590">
        <f>IF(D82="","",IFERROR(VLOOKUP(D82,CCN_Library!$A$4:$B$13,2,FALSE),"NOT IN LIBRARY"))</f>
        <v/>
      </c>
      <c r="F82" s="599" t="n"/>
      <c r="G82" s="600" t="inlineStr">
        <is>
          <t>M28261</t>
        </is>
      </c>
      <c r="H82" s="591">
        <f>LEFT(I82,5)</f>
        <v/>
      </c>
      <c r="I82" s="600" t="inlineStr">
        <is>
          <t>C86568A</t>
        </is>
      </c>
      <c r="J82" s="591" t="inlineStr">
        <is>
          <t>AMAL 646 FOR RES SU-AMAL 646</t>
        </is>
      </c>
      <c r="K82" s="600" t="inlineStr">
        <is>
          <t>IS</t>
        </is>
      </c>
      <c r="L82" s="607" t="n"/>
      <c r="M82" s="600" t="inlineStr">
        <is>
          <t>N</t>
        </is>
      </c>
      <c r="N82" s="601" t="n">
        <v>0</v>
      </c>
      <c r="O82" s="601" t="n">
        <v>10</v>
      </c>
      <c r="P82" s="601" t="n">
        <v>10</v>
      </c>
      <c r="Q82" s="1786" t="n">
        <v>4.17</v>
      </c>
      <c r="R82" s="1786" t="n">
        <v>27.74</v>
      </c>
      <c r="S82" s="594" t="n">
        <v>4</v>
      </c>
      <c r="T82" s="595">
        <f>Q82*R82*S82</f>
        <v/>
      </c>
      <c r="U82" s="596">
        <f>T82*P82</f>
        <v/>
      </c>
      <c r="V82" s="603" t="n"/>
    </row>
    <row r="83" ht="13.5" customHeight="1" s="667" thickBot="1">
      <c r="B83" s="598" t="n">
        <v>230</v>
      </c>
      <c r="C83" s="606" t="inlineStr">
        <is>
          <t>14345</t>
        </is>
      </c>
      <c r="D83" s="589" t="n">
        <v>14345</v>
      </c>
      <c r="E83" s="590">
        <f>IF(D83="","",IFERROR(VLOOKUP(D83,CCN_Library!$A$4:$B$13,2,FALSE),"NOT IN LIBRARY"))</f>
        <v/>
      </c>
      <c r="F83" s="599" t="n"/>
      <c r="G83" s="600" t="inlineStr">
        <is>
          <t>M28261</t>
        </is>
      </c>
      <c r="H83" s="591">
        <f>LEFT(I83,5)</f>
        <v/>
      </c>
      <c r="I83" s="600" t="inlineStr">
        <is>
          <t>E11262B</t>
        </is>
      </c>
      <c r="J83" s="591" t="inlineStr">
        <is>
          <t>MOUNT,TRIPOD,MACHIN-M3</t>
        </is>
      </c>
      <c r="K83" s="600" t="inlineStr">
        <is>
          <t>IS</t>
        </is>
      </c>
      <c r="L83" s="600" t="inlineStr">
        <is>
          <t>EA</t>
        </is>
      </c>
      <c r="M83" s="600" t="inlineStr">
        <is>
          <t>N</t>
        </is>
      </c>
      <c r="N83" s="601" t="n">
        <v>0</v>
      </c>
      <c r="O83" s="601" t="n">
        <v>4</v>
      </c>
      <c r="P83" s="601" t="n">
        <v>4</v>
      </c>
      <c r="Q83" s="1786" t="n">
        <v>6.33</v>
      </c>
      <c r="R83" s="1786" t="n">
        <v>5.16</v>
      </c>
      <c r="S83" s="594" t="n">
        <v>1.17</v>
      </c>
      <c r="T83" s="595">
        <f>Q83*R83*S83</f>
        <v/>
      </c>
      <c r="U83" s="596">
        <f>T83*P83</f>
        <v/>
      </c>
      <c r="V83" s="603" t="n"/>
    </row>
    <row r="84" ht="13.5" customHeight="1" s="667" thickBot="1">
      <c r="B84" s="598" t="n">
        <v>231</v>
      </c>
      <c r="C84" s="606" t="inlineStr">
        <is>
          <t>14345</t>
        </is>
      </c>
      <c r="D84" s="589" t="n">
        <v>14345</v>
      </c>
      <c r="E84" s="590">
        <f>IF(D84="","",IFERROR(VLOOKUP(D84,CCN_Library!$A$4:$B$13,2,FALSE),"NOT IN LIBRARY"))</f>
        <v/>
      </c>
      <c r="F84" s="599" t="n"/>
      <c r="G84" s="600" t="inlineStr">
        <is>
          <t>M28261</t>
        </is>
      </c>
      <c r="H84" s="591">
        <f>LEFT(I84,5)</f>
        <v/>
      </c>
      <c r="I84" s="600" t="inlineStr">
        <is>
          <t>E17102B</t>
        </is>
      </c>
      <c r="J84" s="591" t="inlineStr">
        <is>
          <t>SIGHT,BORE,OPTICAL-TA31RCO-A4</t>
        </is>
      </c>
      <c r="K84" s="600" t="inlineStr">
        <is>
          <t>IS</t>
        </is>
      </c>
      <c r="L84" s="600" t="inlineStr">
        <is>
          <t>EA</t>
        </is>
      </c>
      <c r="M84" s="600" t="inlineStr">
        <is>
          <t>N</t>
        </is>
      </c>
      <c r="N84" s="601" t="n">
        <v>58</v>
      </c>
      <c r="O84" s="601" t="n">
        <v>0</v>
      </c>
      <c r="P84" s="601" t="n">
        <v>58</v>
      </c>
      <c r="Q84" s="1786" t="n">
        <v>0.5</v>
      </c>
      <c r="R84" s="1786" t="n">
        <v>0.33</v>
      </c>
      <c r="S84" s="594" t="n">
        <v>0.25</v>
      </c>
      <c r="T84" s="595">
        <f>Q84*R84*S84</f>
        <v/>
      </c>
      <c r="U84" s="596">
        <f>T84*P84</f>
        <v/>
      </c>
      <c r="V84" s="603" t="n"/>
    </row>
    <row r="85" ht="13.5" customHeight="1" s="667" thickBot="1">
      <c r="B85" s="598" t="n">
        <v>232</v>
      </c>
      <c r="C85" s="606" t="inlineStr">
        <is>
          <t>14345</t>
        </is>
      </c>
      <c r="D85" s="589" t="n">
        <v>14345</v>
      </c>
      <c r="E85" s="590">
        <f>IF(D85="","",IFERROR(VLOOKUP(D85,CCN_Library!$A$4:$B$13,2,FALSE),"NOT IN LIBRARY"))</f>
        <v/>
      </c>
      <c r="F85" s="599" t="n"/>
      <c r="G85" s="600" t="inlineStr">
        <is>
          <t>M28261</t>
        </is>
      </c>
      <c r="H85" s="591">
        <f>LEFT(I85,5)</f>
        <v/>
      </c>
      <c r="I85" s="600" t="inlineStr">
        <is>
          <t>E19482G</t>
        </is>
      </c>
      <c r="J85" s="591" t="inlineStr">
        <is>
          <t>TEST SET,ELECTRONIC-TS4348/UV</t>
        </is>
      </c>
      <c r="K85" s="600" t="inlineStr">
        <is>
          <t>IS</t>
        </is>
      </c>
      <c r="L85" s="600" t="inlineStr">
        <is>
          <t>EA</t>
        </is>
      </c>
      <c r="M85" s="600" t="inlineStr">
        <is>
          <t>N</t>
        </is>
      </c>
      <c r="N85" s="601" t="n">
        <v>0</v>
      </c>
      <c r="O85" s="601" t="n">
        <v>1</v>
      </c>
      <c r="P85" s="601" t="n">
        <v>1</v>
      </c>
      <c r="Q85" s="1786" t="n">
        <v>0.92</v>
      </c>
      <c r="R85" s="1786" t="n">
        <v>1.25</v>
      </c>
      <c r="S85" s="594" t="n">
        <v>0.5</v>
      </c>
      <c r="T85" s="595">
        <f>Q85*R85*S85</f>
        <v/>
      </c>
      <c r="U85" s="596">
        <f>T85*P85</f>
        <v/>
      </c>
      <c r="V85" s="603" t="n"/>
    </row>
    <row r="86" ht="13.5" customHeight="1" s="667" thickBot="1">
      <c r="B86" s="598" t="n">
        <v>235</v>
      </c>
      <c r="C86" s="606" t="inlineStr">
        <is>
          <t>44112</t>
        </is>
      </c>
      <c r="D86" s="589" t="n">
        <v>44112</v>
      </c>
      <c r="E86" s="590">
        <f>IF(D86="","",IFERROR(VLOOKUP(D86,CCN_Library!$A$4:$B$13,2,FALSE),"NOT IN LIBRARY"))</f>
        <v/>
      </c>
      <c r="F86" s="599" t="n"/>
      <c r="G86" s="600" t="inlineStr">
        <is>
          <t>M28261</t>
        </is>
      </c>
      <c r="H86" s="591">
        <f>LEFT(I86,5)</f>
        <v/>
      </c>
      <c r="I86" s="600" t="inlineStr">
        <is>
          <t>C22002E</t>
        </is>
      </c>
      <c r="J86" s="591" t="inlineStr">
        <is>
          <t>REACTIVE SKIN DECON-JSPDS/RSDL</t>
        </is>
      </c>
      <c r="K86" s="600" t="inlineStr">
        <is>
          <t>IS</t>
        </is>
      </c>
      <c r="L86" s="600" t="inlineStr">
        <is>
          <t>PG</t>
        </is>
      </c>
      <c r="M86" s="600" t="inlineStr">
        <is>
          <t>N</t>
        </is>
      </c>
      <c r="N86" s="601" t="n">
        <v>15</v>
      </c>
      <c r="O86" s="601" t="n">
        <v>0</v>
      </c>
      <c r="P86" s="601" t="n">
        <v>15</v>
      </c>
      <c r="Q86" s="1786" t="n">
        <v>1.08</v>
      </c>
      <c r="R86" s="1786" t="n">
        <v>0.62</v>
      </c>
      <c r="S86" s="594" t="n">
        <v>0.87</v>
      </c>
      <c r="T86" s="595">
        <f>Q86*R86*S86</f>
        <v/>
      </c>
      <c r="U86" s="596">
        <f>T86*P86</f>
        <v/>
      </c>
      <c r="V86" s="603" t="n"/>
    </row>
    <row r="87" ht="13.5" customHeight="1" s="667" thickBot="1">
      <c r="B87" s="598" t="n">
        <v>236</v>
      </c>
      <c r="C87" s="606" t="inlineStr">
        <is>
          <t>44112</t>
        </is>
      </c>
      <c r="D87" s="589" t="n">
        <v>44112</v>
      </c>
      <c r="E87" s="590">
        <f>IF(D87="","",IFERROR(VLOOKUP(D87,CCN_Library!$A$4:$B$13,2,FALSE),"NOT IN LIBRARY"))</f>
        <v/>
      </c>
      <c r="F87" s="599" t="n"/>
      <c r="G87" s="600" t="inlineStr">
        <is>
          <t>M28261</t>
        </is>
      </c>
      <c r="H87" s="591">
        <f>LEFT(I87,5)</f>
        <v/>
      </c>
      <c r="I87" s="600" t="inlineStr">
        <is>
          <t>B00287B</t>
        </is>
      </c>
      <c r="J87" s="591" t="inlineStr">
        <is>
          <t>PANEL,POWER DISTRIB-5KW OUTDOOR</t>
        </is>
      </c>
      <c r="K87" s="600" t="inlineStr">
        <is>
          <t>IS</t>
        </is>
      </c>
      <c r="L87" s="600" t="inlineStr">
        <is>
          <t>EA</t>
        </is>
      </c>
      <c r="M87" s="600" t="inlineStr">
        <is>
          <t>R</t>
        </is>
      </c>
      <c r="N87" s="601" t="n">
        <v>0</v>
      </c>
      <c r="O87" s="601" t="n">
        <v>12</v>
      </c>
      <c r="P87" s="601" t="n">
        <v>12</v>
      </c>
      <c r="Q87" s="1786" t="n">
        <v>1.58</v>
      </c>
      <c r="R87" s="1786" t="n">
        <v>1.5</v>
      </c>
      <c r="S87" s="594" t="n">
        <v>1.17</v>
      </c>
      <c r="T87" s="595">
        <f>Q87*R87*S87</f>
        <v/>
      </c>
      <c r="U87" s="596">
        <f>T87*P87</f>
        <v/>
      </c>
      <c r="V87" s="603" t="n"/>
    </row>
    <row r="88" ht="13.5" customHeight="1" s="667" thickBot="1">
      <c r="B88" s="598" t="n">
        <v>237</v>
      </c>
      <c r="C88" s="606" t="inlineStr">
        <is>
          <t>44112</t>
        </is>
      </c>
      <c r="D88" s="589" t="n">
        <v>44112</v>
      </c>
      <c r="E88" s="590">
        <f>IF(D88="","",IFERROR(VLOOKUP(D88,CCN_Library!$A$4:$B$13,2,FALSE),"NOT IN LIBRARY"))</f>
        <v/>
      </c>
      <c r="F88" s="599" t="n"/>
      <c r="G88" s="600" t="inlineStr">
        <is>
          <t>M28261</t>
        </is>
      </c>
      <c r="H88" s="591">
        <f>LEFT(I88,5)</f>
        <v/>
      </c>
      <c r="I88" s="600" t="inlineStr">
        <is>
          <t>B00297B</t>
        </is>
      </c>
      <c r="J88" s="591" t="inlineStr">
        <is>
          <t>PANEL,POWER DISTRIB-15KW</t>
        </is>
      </c>
      <c r="K88" s="600" t="inlineStr">
        <is>
          <t>IS</t>
        </is>
      </c>
      <c r="L88" s="600" t="inlineStr">
        <is>
          <t>EA</t>
        </is>
      </c>
      <c r="M88" s="600" t="inlineStr">
        <is>
          <t>R</t>
        </is>
      </c>
      <c r="N88" s="601" t="n">
        <v>0</v>
      </c>
      <c r="O88" s="601" t="n">
        <v>6</v>
      </c>
      <c r="P88" s="601" t="n">
        <v>6</v>
      </c>
      <c r="Q88" s="1786" t="n">
        <v>2.17</v>
      </c>
      <c r="R88" s="1786" t="n">
        <v>1.92</v>
      </c>
      <c r="S88" s="594" t="n">
        <v>1.42</v>
      </c>
      <c r="T88" s="595">
        <f>Q88*R88*S88</f>
        <v/>
      </c>
      <c r="U88" s="596">
        <f>T88*P88</f>
        <v/>
      </c>
      <c r="V88" s="603" t="n"/>
    </row>
    <row r="89" ht="13.5" customHeight="1" s="667" thickBot="1">
      <c r="B89" s="598" t="n">
        <v>240</v>
      </c>
      <c r="C89" s="606" t="inlineStr">
        <is>
          <t>44112</t>
        </is>
      </c>
      <c r="D89" s="589" t="n">
        <v>44112</v>
      </c>
      <c r="E89" s="590">
        <f>IF(D89="","",IFERROR(VLOOKUP(D89,CCN_Library!$A$4:$B$13,2,FALSE),"NOT IN LIBRARY"))</f>
        <v/>
      </c>
      <c r="F89" s="599" t="n"/>
      <c r="G89" s="600" t="inlineStr">
        <is>
          <t>M28261</t>
        </is>
      </c>
      <c r="H89" s="591">
        <f>LEFT(I89,5)</f>
        <v/>
      </c>
      <c r="I89" s="600" t="inlineStr">
        <is>
          <t>C21102E</t>
        </is>
      </c>
      <c r="J89" s="591" t="inlineStr">
        <is>
          <t>PAPER,CHEMICAL AGEN-5-67-280</t>
        </is>
      </c>
      <c r="K89" s="600" t="inlineStr">
        <is>
          <t>IS</t>
        </is>
      </c>
      <c r="L89" s="600" t="inlineStr">
        <is>
          <t>RO</t>
        </is>
      </c>
      <c r="M89" s="600" t="inlineStr">
        <is>
          <t>N</t>
        </is>
      </c>
      <c r="N89" s="601" t="n">
        <v>31</v>
      </c>
      <c r="O89" s="601" t="n">
        <v>27</v>
      </c>
      <c r="P89" s="601" t="n">
        <v>58</v>
      </c>
      <c r="Q89" s="1786" t="n">
        <v>0.67</v>
      </c>
      <c r="R89" s="1786" t="n">
        <v>0.67</v>
      </c>
      <c r="S89" s="594" t="n">
        <v>0.13</v>
      </c>
      <c r="T89" s="595">
        <f>Q89*R89*S89</f>
        <v/>
      </c>
      <c r="U89" s="596">
        <f>T89*P89</f>
        <v/>
      </c>
      <c r="V89" s="603" t="n"/>
    </row>
    <row r="90" ht="13.5" customHeight="1" s="667" thickBot="1">
      <c r="B90" s="598" t="n">
        <v>245</v>
      </c>
      <c r="C90" s="606" t="inlineStr">
        <is>
          <t>44112</t>
        </is>
      </c>
      <c r="D90" s="589" t="n">
        <v>44112</v>
      </c>
      <c r="E90" s="590">
        <f>IF(D90="","",IFERROR(VLOOKUP(D90,CCN_Library!$A$4:$B$13,2,FALSE),"NOT IN LIBRARY"))</f>
        <v/>
      </c>
      <c r="F90" s="599" t="n"/>
      <c r="G90" s="600" t="inlineStr">
        <is>
          <t>M28261</t>
        </is>
      </c>
      <c r="H90" s="591">
        <f>LEFT(I90,5)</f>
        <v/>
      </c>
      <c r="I90" s="600" t="inlineStr">
        <is>
          <t>C31242F</t>
        </is>
      </c>
      <c r="J90" s="591" t="inlineStr">
        <is>
          <t>No Item Name Availa-N/A</t>
        </is>
      </c>
      <c r="K90" s="600" t="inlineStr">
        <is>
          <t>IS</t>
        </is>
      </c>
      <c r="L90" s="600" t="inlineStr">
        <is>
          <t>EA</t>
        </is>
      </c>
      <c r="M90" s="600" t="inlineStr">
        <is>
          <t>N</t>
        </is>
      </c>
      <c r="N90" s="601" t="n">
        <v>275</v>
      </c>
      <c r="O90" s="601" t="n">
        <v>0</v>
      </c>
      <c r="P90" s="601" t="n">
        <v>275</v>
      </c>
      <c r="Q90" s="1786" t="n">
        <v>0.33</v>
      </c>
      <c r="R90" s="1786" t="n">
        <v>0.33</v>
      </c>
      <c r="S90" s="594" t="n">
        <v>0.08</v>
      </c>
      <c r="T90" s="595">
        <f>Q90*R90*S90</f>
        <v/>
      </c>
      <c r="U90" s="596">
        <f>T90*P90</f>
        <v/>
      </c>
      <c r="V90" s="603" t="n"/>
    </row>
    <row r="91" ht="13.5" customHeight="1" s="667" thickBot="1">
      <c r="B91" s="598" t="n">
        <v>246</v>
      </c>
      <c r="C91" s="606" t="inlineStr">
        <is>
          <t>44112</t>
        </is>
      </c>
      <c r="D91" s="589" t="n">
        <v>44112</v>
      </c>
      <c r="E91" s="590">
        <f>IF(D91="","",IFERROR(VLOOKUP(D91,CCN_Library!$A$4:$B$13,2,FALSE),"NOT IN LIBRARY"))</f>
        <v/>
      </c>
      <c r="F91" s="599" t="n"/>
      <c r="G91" s="600" t="inlineStr">
        <is>
          <t>M28261</t>
        </is>
      </c>
      <c r="H91" s="591">
        <f>LEFT(I91,5)</f>
        <v/>
      </c>
      <c r="I91" s="600" t="inlineStr">
        <is>
          <t>C01902F</t>
        </is>
      </c>
      <c r="J91" s="591" t="inlineStr">
        <is>
          <t>POUCH,TACTICAL HAND-N/A</t>
        </is>
      </c>
      <c r="K91" s="600" t="inlineStr">
        <is>
          <t>IS</t>
        </is>
      </c>
      <c r="L91" s="600" t="inlineStr">
        <is>
          <t>EA</t>
        </is>
      </c>
      <c r="M91" s="600" t="inlineStr">
        <is>
          <t>N</t>
        </is>
      </c>
      <c r="N91" s="601" t="n">
        <v>0</v>
      </c>
      <c r="O91" s="601" t="n">
        <v>0</v>
      </c>
      <c r="P91" s="601" t="n">
        <v>0</v>
      </c>
      <c r="Q91" s="1786" t="n">
        <v>0.5</v>
      </c>
      <c r="R91" s="1786" t="n">
        <v>0.25</v>
      </c>
      <c r="S91" s="594" t="n">
        <v>0.17</v>
      </c>
      <c r="T91" s="595">
        <f>Q91*R91*S91</f>
        <v/>
      </c>
      <c r="U91" s="596">
        <f>T91*P91</f>
        <v/>
      </c>
      <c r="V91" s="603" t="n"/>
    </row>
    <row r="92" ht="13.5" customHeight="1" s="667" thickBot="1">
      <c r="B92" s="598" t="n">
        <v>254</v>
      </c>
      <c r="C92" s="606" t="inlineStr">
        <is>
          <t>21710</t>
        </is>
      </c>
      <c r="D92" s="589" t="n">
        <v>21710</v>
      </c>
      <c r="E92" s="590">
        <f>IF(D92="","",IFERROR(VLOOKUP(D92,CCN_Library!$A$4:$B$13,2,FALSE),"NOT IN LIBRARY"))</f>
        <v/>
      </c>
      <c r="F92" s="599" t="n"/>
      <c r="G92" s="600" t="inlineStr">
        <is>
          <t>M28261</t>
        </is>
      </c>
      <c r="H92" s="591">
        <f>LEFT(I92,5)</f>
        <v/>
      </c>
      <c r="I92" s="600" t="inlineStr">
        <is>
          <t>K00272B</t>
        </is>
      </c>
      <c r="J92" s="591" t="inlineStr">
        <is>
          <t>CHARGER,BATTERY-PRO 12</t>
        </is>
      </c>
      <c r="K92" s="600" t="inlineStr">
        <is>
          <t>IS</t>
        </is>
      </c>
      <c r="L92" s="600" t="inlineStr">
        <is>
          <t>EA</t>
        </is>
      </c>
      <c r="M92" s="600" t="inlineStr">
        <is>
          <t>N</t>
        </is>
      </c>
      <c r="N92" s="601" t="n">
        <v>0</v>
      </c>
      <c r="O92" s="601" t="n">
        <v>4</v>
      </c>
      <c r="P92" s="601" t="n">
        <v>4</v>
      </c>
      <c r="Q92" s="1786" t="n">
        <v>1.29</v>
      </c>
      <c r="R92" s="1786" t="n">
        <v>0.87</v>
      </c>
      <c r="S92" s="594" t="n">
        <v>0.29</v>
      </c>
      <c r="T92" s="595">
        <f>Q92*R92*S92</f>
        <v/>
      </c>
      <c r="U92" s="596">
        <f>T92*P92</f>
        <v/>
      </c>
      <c r="V92" s="603" t="n"/>
    </row>
    <row r="93" ht="13.5" customHeight="1" s="667" thickBot="1">
      <c r="B93" s="598" t="n">
        <v>255</v>
      </c>
      <c r="C93" s="606" t="inlineStr">
        <is>
          <t>21710</t>
        </is>
      </c>
      <c r="D93" s="589" t="n">
        <v>21710</v>
      </c>
      <c r="E93" s="590">
        <f>IF(D93="","",IFERROR(VLOOKUP(D93,CCN_Library!$A$4:$B$13,2,FALSE),"NOT IN LIBRARY"))</f>
        <v/>
      </c>
      <c r="F93" s="599" t="n"/>
      <c r="G93" s="600" t="inlineStr">
        <is>
          <t>M28261</t>
        </is>
      </c>
      <c r="H93" s="591">
        <f>LEFT(I93,5)</f>
        <v/>
      </c>
      <c r="I93" s="600" t="inlineStr">
        <is>
          <t>A03317G</t>
        </is>
      </c>
      <c r="J93" s="591" t="inlineStr">
        <is>
          <t>RADIO SET-AN/VRC-113(C)</t>
        </is>
      </c>
      <c r="K93" s="600" t="inlineStr">
        <is>
          <t>IS</t>
        </is>
      </c>
      <c r="L93" s="600" t="inlineStr">
        <is>
          <t>EA</t>
        </is>
      </c>
      <c r="M93" s="600" t="inlineStr">
        <is>
          <t>N</t>
        </is>
      </c>
      <c r="N93" s="601" t="n">
        <v>0</v>
      </c>
      <c r="O93" s="601" t="n">
        <v>2</v>
      </c>
      <c r="P93" s="601" t="n">
        <v>2</v>
      </c>
      <c r="Q93" s="1786" t="n">
        <v>1.2</v>
      </c>
      <c r="R93" s="1786" t="n">
        <v>1.04</v>
      </c>
      <c r="S93" s="594" t="n">
        <v>0.92</v>
      </c>
      <c r="T93" s="595">
        <f>Q93*R93*S93</f>
        <v/>
      </c>
      <c r="U93" s="596">
        <f>T93*P93</f>
        <v/>
      </c>
      <c r="V93" s="603" t="n"/>
    </row>
    <row r="94" ht="13.5" customHeight="1" s="667" thickBot="1">
      <c r="B94" s="598" t="n">
        <v>256</v>
      </c>
      <c r="C94" s="606" t="inlineStr">
        <is>
          <t>14345</t>
        </is>
      </c>
      <c r="D94" s="589" t="n">
        <v>14345</v>
      </c>
      <c r="E94" s="590">
        <f>IF(D94="","",IFERROR(VLOOKUP(D94,CCN_Library!$A$4:$B$13,2,FALSE),"NOT IN LIBRARY"))</f>
        <v/>
      </c>
      <c r="F94" s="599" t="n"/>
      <c r="G94" s="600" t="inlineStr">
        <is>
          <t>M28261</t>
        </is>
      </c>
      <c r="H94" s="591">
        <f>LEFT(I94,5)</f>
        <v/>
      </c>
      <c r="I94" s="600" t="inlineStr">
        <is>
          <t>E09562B</t>
        </is>
      </c>
      <c r="J94" s="591" t="inlineStr">
        <is>
          <t>BORELIGHT SYSTEM,LA-LBS-300-A2</t>
        </is>
      </c>
      <c r="K94" s="600" t="inlineStr">
        <is>
          <t>IS</t>
        </is>
      </c>
      <c r="L94" s="600" t="inlineStr">
        <is>
          <t>EA</t>
        </is>
      </c>
      <c r="M94" s="600" t="inlineStr">
        <is>
          <t>N</t>
        </is>
      </c>
      <c r="N94" s="601" t="n">
        <v>0</v>
      </c>
      <c r="O94" s="601" t="n">
        <v>6</v>
      </c>
      <c r="P94" s="601" t="n">
        <v>6</v>
      </c>
      <c r="Q94" s="1786" t="n">
        <v>0.83</v>
      </c>
      <c r="R94" s="1786" t="n">
        <v>0.08</v>
      </c>
      <c r="S94" s="594" t="n">
        <v>0.33</v>
      </c>
      <c r="T94" s="595">
        <f>Q94*R94*S94</f>
        <v/>
      </c>
      <c r="U94" s="596">
        <f>T94*P94</f>
        <v/>
      </c>
      <c r="V94" s="603" t="n"/>
    </row>
    <row r="95" ht="13.5" customHeight="1" s="667" thickBot="1">
      <c r="B95" s="598" t="n">
        <v>258</v>
      </c>
      <c r="C95" s="606" t="inlineStr">
        <is>
          <t>44112</t>
        </is>
      </c>
      <c r="D95" s="589" t="n">
        <v>44112</v>
      </c>
      <c r="E95" s="590">
        <f>IF(D95="","",IFERROR(VLOOKUP(D95,CCN_Library!$A$4:$B$13,2,FALSE),"NOT IN LIBRARY"))</f>
        <v/>
      </c>
      <c r="F95" s="599" t="n"/>
      <c r="G95" s="600" t="inlineStr">
        <is>
          <t>M28261</t>
        </is>
      </c>
      <c r="H95" s="591">
        <f>LEFT(I95,5)</f>
        <v/>
      </c>
      <c r="I95" s="600" t="inlineStr">
        <is>
          <t>C34002F</t>
        </is>
      </c>
      <c r="J95" s="591" t="inlineStr">
        <is>
          <t>TARPAULIN-8405-00-NSH-00</t>
        </is>
      </c>
      <c r="K95" s="600" t="inlineStr">
        <is>
          <t>IS</t>
        </is>
      </c>
      <c r="L95" s="600" t="inlineStr">
        <is>
          <t>EA</t>
        </is>
      </c>
      <c r="M95" s="600" t="inlineStr">
        <is>
          <t>N</t>
        </is>
      </c>
      <c r="N95" s="601" t="n">
        <v>305</v>
      </c>
      <c r="O95" s="601" t="n">
        <v>0</v>
      </c>
      <c r="P95" s="601" t="n">
        <v>305</v>
      </c>
      <c r="Q95" s="1787" t="n">
        <v>1</v>
      </c>
      <c r="R95" s="1787" t="n">
        <v>1</v>
      </c>
      <c r="S95" s="594" t="n">
        <v>0.08</v>
      </c>
      <c r="T95" s="595">
        <f>Q95*R95*S95</f>
        <v/>
      </c>
      <c r="U95" s="596">
        <f>T95*P95</f>
        <v/>
      </c>
      <c r="V95" s="603" t="n"/>
    </row>
    <row r="96" ht="13.5" customHeight="1" s="667" thickBot="1">
      <c r="B96" s="598" t="n">
        <v>260</v>
      </c>
      <c r="C96" s="606" t="inlineStr">
        <is>
          <t>44112</t>
        </is>
      </c>
      <c r="D96" s="589" t="n">
        <v>44112</v>
      </c>
      <c r="E96" s="590">
        <f>IF(D96="","",IFERROR(VLOOKUP(D96,CCN_Library!$A$4:$B$13,2,FALSE),"NOT IN LIBRARY"))</f>
        <v/>
      </c>
      <c r="F96" s="599" t="n"/>
      <c r="G96" s="600" t="inlineStr">
        <is>
          <t>M28261</t>
        </is>
      </c>
      <c r="H96" s="591">
        <f>LEFT(I96,5)</f>
        <v/>
      </c>
      <c r="I96" s="600" t="inlineStr">
        <is>
          <t>C00292F</t>
        </is>
      </c>
      <c r="J96" s="591" t="inlineStr">
        <is>
          <t>DRAWERS,COLD WEATHE-FRGFDR</t>
        </is>
      </c>
      <c r="K96" s="600" t="inlineStr">
        <is>
          <t>IS</t>
        </is>
      </c>
      <c r="L96" s="600" t="inlineStr">
        <is>
          <t>PR</t>
        </is>
      </c>
      <c r="M96" s="600" t="inlineStr">
        <is>
          <t>N</t>
        </is>
      </c>
      <c r="N96" s="601" t="n">
        <v>305</v>
      </c>
      <c r="O96" s="601" t="n">
        <v>0</v>
      </c>
      <c r="P96" s="601" t="n">
        <v>305</v>
      </c>
      <c r="Q96" s="1786" t="n">
        <v>0.83</v>
      </c>
      <c r="R96" s="1786" t="n">
        <v>0.5</v>
      </c>
      <c r="S96" s="594" t="n">
        <v>0.17</v>
      </c>
      <c r="T96" s="595">
        <f>Q96*R96*S96</f>
        <v/>
      </c>
      <c r="U96" s="596">
        <f>T96*P96</f>
        <v/>
      </c>
      <c r="V96" s="603" t="n"/>
    </row>
    <row r="97" ht="13.5" customHeight="1" s="667" thickBot="1">
      <c r="B97" s="598" t="n">
        <v>261</v>
      </c>
      <c r="C97" s="606" t="inlineStr">
        <is>
          <t>21710</t>
        </is>
      </c>
      <c r="D97" s="589" t="n">
        <v>21710</v>
      </c>
      <c r="E97" s="590">
        <f>IF(D97="","",IFERROR(VLOOKUP(D97,CCN_Library!$A$4:$B$13,2,FALSE),"NOT IN LIBRARY"))</f>
        <v/>
      </c>
      <c r="F97" s="599" t="n"/>
      <c r="G97" s="600" t="inlineStr">
        <is>
          <t>M28261</t>
        </is>
      </c>
      <c r="H97" s="591">
        <f>LEFT(I97,5)</f>
        <v/>
      </c>
      <c r="I97" s="600" t="inlineStr">
        <is>
          <t>A12607GK</t>
        </is>
      </c>
      <c r="J97" s="591" t="inlineStr">
        <is>
          <t>NAVIGATION SET,SATE-AN/PSN-13(A)</t>
        </is>
      </c>
      <c r="K97" s="600" t="inlineStr">
        <is>
          <t>IS</t>
        </is>
      </c>
      <c r="L97" s="600" t="inlineStr">
        <is>
          <t>EA</t>
        </is>
      </c>
      <c r="M97" s="607" t="n"/>
      <c r="N97" s="601" t="n">
        <v>0</v>
      </c>
      <c r="O97" s="601" t="n">
        <v>30</v>
      </c>
      <c r="P97" s="601" t="n">
        <v>30</v>
      </c>
      <c r="Q97" s="1786" t="n">
        <v>0.58</v>
      </c>
      <c r="R97" s="1786" t="n">
        <v>0.33</v>
      </c>
      <c r="S97" s="594" t="n">
        <v>0.17</v>
      </c>
      <c r="T97" s="595">
        <f>Q97*R97*S97</f>
        <v/>
      </c>
      <c r="U97" s="596">
        <f>T97*P97</f>
        <v/>
      </c>
      <c r="V97" s="603" t="n"/>
    </row>
    <row r="98" ht="13.5" customHeight="1" s="667" thickBot="1">
      <c r="B98" s="598" t="n">
        <v>264</v>
      </c>
      <c r="C98" s="606" t="inlineStr">
        <is>
          <t>14345</t>
        </is>
      </c>
      <c r="D98" s="589" t="n">
        <v>14345</v>
      </c>
      <c r="E98" s="590">
        <f>IF(D98="","",IFERROR(VLOOKUP(D98,CCN_Library!$A$4:$B$13,2,FALSE),"NOT IN LIBRARY"))</f>
        <v/>
      </c>
      <c r="F98" s="599" t="n"/>
      <c r="G98" s="600" t="inlineStr">
        <is>
          <t>M28261</t>
        </is>
      </c>
      <c r="H98" s="591">
        <f>LEFT(I98,5)</f>
        <v/>
      </c>
      <c r="I98" s="600" t="inlineStr">
        <is>
          <t>E11202B</t>
        </is>
      </c>
      <c r="J98" s="591" t="inlineStr">
        <is>
          <t>MOUNT,TRIPOD,MACHIN-M122A1</t>
        </is>
      </c>
      <c r="K98" s="600" t="inlineStr">
        <is>
          <t>IS</t>
        </is>
      </c>
      <c r="L98" s="600" t="inlineStr">
        <is>
          <t>EA</t>
        </is>
      </c>
      <c r="M98" s="600" t="inlineStr">
        <is>
          <t>N</t>
        </is>
      </c>
      <c r="N98" s="601" t="n">
        <v>0</v>
      </c>
      <c r="O98" s="601" t="n">
        <v>2</v>
      </c>
      <c r="P98" s="601" t="n">
        <v>2</v>
      </c>
      <c r="Q98" s="1786" t="n">
        <v>3.33</v>
      </c>
      <c r="R98" s="1786" t="n">
        <v>1.25</v>
      </c>
      <c r="S98" s="594" t="n">
        <v>1.25</v>
      </c>
      <c r="T98" s="595">
        <f>Q98*R98*S98</f>
        <v/>
      </c>
      <c r="U98" s="596">
        <f>T98*P98</f>
        <v/>
      </c>
      <c r="V98" s="603" t="n"/>
    </row>
    <row r="99" ht="13.5" customHeight="1" s="667" thickBot="1">
      <c r="B99" s="598" t="n">
        <v>265</v>
      </c>
      <c r="C99" s="606" t="inlineStr">
        <is>
          <t>21710</t>
        </is>
      </c>
      <c r="D99" s="589" t="n">
        <v>21710</v>
      </c>
      <c r="E99" s="590">
        <f>IF(D99="","",IFERROR(VLOOKUP(D99,CCN_Library!$A$4:$B$13,2,FALSE),"NOT IN LIBRARY"))</f>
        <v/>
      </c>
      <c r="F99" s="599" t="n"/>
      <c r="G99" s="600" t="inlineStr">
        <is>
          <t>M28261</t>
        </is>
      </c>
      <c r="H99" s="591">
        <f>LEFT(I99,5)</f>
        <v/>
      </c>
      <c r="I99" s="600" t="inlineStr">
        <is>
          <t>A77067G</t>
        </is>
      </c>
      <c r="J99" s="591" t="inlineStr">
        <is>
          <t>POWER SUPPLY-XHR40-25M106</t>
        </is>
      </c>
      <c r="K99" s="600" t="inlineStr">
        <is>
          <t>IS</t>
        </is>
      </c>
      <c r="L99" s="600" t="inlineStr">
        <is>
          <t>EA</t>
        </is>
      </c>
      <c r="M99" s="600" t="inlineStr">
        <is>
          <t>N</t>
        </is>
      </c>
      <c r="N99" s="601" t="n">
        <v>0</v>
      </c>
      <c r="O99" s="601" t="n">
        <v>4</v>
      </c>
      <c r="P99" s="601" t="n">
        <v>4</v>
      </c>
      <c r="Q99" s="1786" t="n">
        <v>2.04</v>
      </c>
      <c r="R99" s="1786" t="n">
        <v>1.27</v>
      </c>
      <c r="S99" s="594" t="n">
        <v>0.67</v>
      </c>
      <c r="T99" s="595">
        <f>Q99*R99*S99</f>
        <v/>
      </c>
      <c r="U99" s="596">
        <f>T99*P99</f>
        <v/>
      </c>
      <c r="V99" s="603" t="n"/>
    </row>
    <row r="100" ht="13.5" customHeight="1" s="667" thickBot="1">
      <c r="B100" s="598" t="n">
        <v>268</v>
      </c>
      <c r="C100" s="606" t="inlineStr">
        <is>
          <t>21451</t>
        </is>
      </c>
      <c r="D100" s="589" t="n">
        <v>21451</v>
      </c>
      <c r="E100" s="590">
        <f>IF(D100="","",IFERROR(VLOOKUP(D100,CCN_Library!$A$4:$B$13,2,FALSE),"NOT IN LIBRARY"))</f>
        <v/>
      </c>
      <c r="F100" s="599" t="n"/>
      <c r="G100" s="600" t="inlineStr">
        <is>
          <t>M28261</t>
        </is>
      </c>
      <c r="H100" s="591">
        <f>LEFT(I100,5)</f>
        <v/>
      </c>
      <c r="I100" s="600" t="inlineStr">
        <is>
          <t>D04752E</t>
        </is>
      </c>
      <c r="J100" s="591" t="inlineStr">
        <is>
          <t>TOOL KIT,VEHICLE,TA-W</t>
        </is>
      </c>
      <c r="K100" s="600" t="inlineStr">
        <is>
          <t>IS</t>
        </is>
      </c>
      <c r="L100" s="600" t="inlineStr">
        <is>
          <t>EA</t>
        </is>
      </c>
      <c r="M100" s="600" t="inlineStr">
        <is>
          <t>N</t>
        </is>
      </c>
      <c r="N100" s="601" t="n">
        <v>0</v>
      </c>
      <c r="O100" s="601" t="n">
        <v>2</v>
      </c>
      <c r="P100" s="601" t="n">
        <v>2</v>
      </c>
      <c r="Q100" s="1787" t="n">
        <v>0</v>
      </c>
      <c r="R100" s="1787" t="n">
        <v>0</v>
      </c>
      <c r="S100" s="594" t="n">
        <v>0</v>
      </c>
      <c r="T100" s="595">
        <f>Q100*R100*S100</f>
        <v/>
      </c>
      <c r="U100" s="596">
        <f>T100*P100</f>
        <v/>
      </c>
      <c r="V100" s="603" t="n"/>
    </row>
    <row r="101" ht="13.5" customHeight="1" s="667" thickBot="1">
      <c r="B101" s="598" t="n">
        <v>269</v>
      </c>
      <c r="C101" s="606" t="inlineStr">
        <is>
          <t>21710</t>
        </is>
      </c>
      <c r="D101" s="589" t="n">
        <v>21710</v>
      </c>
      <c r="E101" s="590">
        <f>IF(D101="","",IFERROR(VLOOKUP(D101,CCN_Library!$A$4:$B$13,2,FALSE),"NOT IN LIBRARY"))</f>
        <v/>
      </c>
      <c r="F101" s="599" t="n"/>
      <c r="G101" s="600" t="inlineStr">
        <is>
          <t>M28261</t>
        </is>
      </c>
      <c r="H101" s="591">
        <f>LEFT(I101,5)</f>
        <v/>
      </c>
      <c r="I101" s="600" t="inlineStr">
        <is>
          <t>A01267G</t>
        </is>
      </c>
      <c r="J101" s="591" t="inlineStr">
        <is>
          <t>MULTI-BAND FREQUENC-AN/VRC-103(V)2</t>
        </is>
      </c>
      <c r="K101" s="600" t="inlineStr">
        <is>
          <t>DP</t>
        </is>
      </c>
      <c r="L101" s="600" t="inlineStr">
        <is>
          <t>EA</t>
        </is>
      </c>
      <c r="M101" s="600" t="inlineStr">
        <is>
          <t>N</t>
        </is>
      </c>
      <c r="N101" s="601" t="n">
        <v>0</v>
      </c>
      <c r="O101" s="601" t="n">
        <v>6</v>
      </c>
      <c r="P101" s="601" t="n">
        <v>6</v>
      </c>
      <c r="Q101" s="1786" t="n">
        <v>1.24</v>
      </c>
      <c r="R101" s="1786" t="n">
        <v>1.25</v>
      </c>
      <c r="S101" s="594" t="n">
        <v>0.82</v>
      </c>
      <c r="T101" s="595">
        <f>Q101*R101*S101</f>
        <v/>
      </c>
      <c r="U101" s="596">
        <f>T101*P101</f>
        <v/>
      </c>
      <c r="V101" s="603" t="n"/>
    </row>
    <row r="102" ht="13.5" customHeight="1" s="667" thickBot="1">
      <c r="B102" s="598" t="n">
        <v>270</v>
      </c>
      <c r="C102" s="606" t="inlineStr">
        <is>
          <t>14345</t>
        </is>
      </c>
      <c r="D102" s="589" t="n">
        <v>14345</v>
      </c>
      <c r="E102" s="590">
        <f>IF(D102="","",IFERROR(VLOOKUP(D102,CCN_Library!$A$4:$B$13,2,FALSE),"NOT IN LIBRARY"))</f>
        <v/>
      </c>
      <c r="F102" s="599" t="n"/>
      <c r="G102" s="600" t="inlineStr">
        <is>
          <t>M28261</t>
        </is>
      </c>
      <c r="H102" s="591">
        <f>LEFT(I102,5)</f>
        <v/>
      </c>
      <c r="I102" s="600" t="inlineStr">
        <is>
          <t>E30942B</t>
        </is>
      </c>
      <c r="J102" s="591" t="inlineStr">
        <is>
          <t>TOOL SET,ORGANIZATI-MK19 MOD3</t>
        </is>
      </c>
      <c r="K102" s="600" t="inlineStr">
        <is>
          <t>IS</t>
        </is>
      </c>
      <c r="L102" s="607" t="n"/>
      <c r="M102" s="600" t="inlineStr">
        <is>
          <t>N</t>
        </is>
      </c>
      <c r="N102" s="601" t="n">
        <v>0</v>
      </c>
      <c r="O102" s="601" t="n">
        <v>1</v>
      </c>
      <c r="P102" s="601" t="n">
        <v>1</v>
      </c>
      <c r="Q102" s="1786" t="n">
        <v>1.67</v>
      </c>
      <c r="R102" s="1786" t="n">
        <v>0.5</v>
      </c>
      <c r="S102" s="594" t="n">
        <v>0.75</v>
      </c>
      <c r="T102" s="595">
        <f>Q102*R102*S102</f>
        <v/>
      </c>
      <c r="U102" s="596">
        <f>T102*P102</f>
        <v/>
      </c>
      <c r="V102" s="603" t="n"/>
    </row>
    <row r="103" ht="13.5" customHeight="1" s="667" thickBot="1">
      <c r="B103" s="598" t="n">
        <v>271</v>
      </c>
      <c r="C103" s="606" t="inlineStr">
        <is>
          <t>21710</t>
        </is>
      </c>
      <c r="D103" s="589" t="n">
        <v>21710</v>
      </c>
      <c r="E103" s="590">
        <f>IF(D103="","",IFERROR(VLOOKUP(D103,CCN_Library!$A$4:$B$13,2,FALSE),"NOT IN LIBRARY"))</f>
        <v/>
      </c>
      <c r="F103" s="599" t="n"/>
      <c r="G103" s="600" t="inlineStr">
        <is>
          <t>M28261</t>
        </is>
      </c>
      <c r="H103" s="591">
        <f>LEFT(I103,5)</f>
        <v/>
      </c>
      <c r="I103" s="600" t="inlineStr">
        <is>
          <t>K00382B</t>
        </is>
      </c>
      <c r="J103" s="591" t="inlineStr">
        <is>
          <t>CHARGER,BATTERY-746X840</t>
        </is>
      </c>
      <c r="K103" s="600" t="inlineStr">
        <is>
          <t>IS</t>
        </is>
      </c>
      <c r="L103" s="600" t="inlineStr">
        <is>
          <t>EA</t>
        </is>
      </c>
      <c r="M103" s="600" t="inlineStr">
        <is>
          <t>N</t>
        </is>
      </c>
      <c r="N103" s="601" t="n">
        <v>0</v>
      </c>
      <c r="O103" s="601" t="n">
        <v>1</v>
      </c>
      <c r="P103" s="601" t="n">
        <v>1</v>
      </c>
      <c r="Q103" s="1786" t="n">
        <v>1.18</v>
      </c>
      <c r="R103" s="1786" t="n">
        <v>0.96</v>
      </c>
      <c r="S103" s="594" t="n">
        <v>0.54</v>
      </c>
      <c r="T103" s="595">
        <f>Q103*R103*S103</f>
        <v/>
      </c>
      <c r="U103" s="596">
        <f>T103*P103</f>
        <v/>
      </c>
      <c r="V103" s="603" t="n"/>
    </row>
    <row r="104" ht="13.5" customHeight="1" s="667" thickBot="1">
      <c r="B104" s="598" t="n">
        <v>275</v>
      </c>
      <c r="C104" s="606" t="inlineStr">
        <is>
          <t>21451</t>
        </is>
      </c>
      <c r="D104" s="589" t="n">
        <v>21451</v>
      </c>
      <c r="E104" s="590">
        <f>IF(D104="","",IFERROR(VLOOKUP(D104,CCN_Library!$A$4:$B$13,2,FALSE),"NOT IN LIBRARY"))</f>
        <v/>
      </c>
      <c r="F104" s="599" t="n"/>
      <c r="G104" s="600" t="inlineStr">
        <is>
          <t>M28261</t>
        </is>
      </c>
      <c r="H104" s="591">
        <f>LEFT(I104,5)</f>
        <v/>
      </c>
      <c r="I104" s="600" t="inlineStr">
        <is>
          <t>C79152B</t>
        </is>
      </c>
      <c r="J104" s="591" t="inlineStr">
        <is>
          <t>TOOL KIT,GENERAL ME-DFP-627</t>
        </is>
      </c>
      <c r="K104" s="600" t="inlineStr">
        <is>
          <t>IS</t>
        </is>
      </c>
      <c r="L104" s="600" t="inlineStr">
        <is>
          <t>SE</t>
        </is>
      </c>
      <c r="M104" s="600" t="inlineStr">
        <is>
          <t>N</t>
        </is>
      </c>
      <c r="N104" s="601" t="n">
        <v>0</v>
      </c>
      <c r="O104" s="601" t="n">
        <v>4</v>
      </c>
      <c r="P104" s="601" t="n">
        <v>4</v>
      </c>
      <c r="Q104" s="1787" t="n">
        <v>2</v>
      </c>
      <c r="R104" s="1786" t="n">
        <v>1.5</v>
      </c>
      <c r="S104" s="594" t="n">
        <v>1.25</v>
      </c>
      <c r="T104" s="595">
        <f>Q104*R104*S104</f>
        <v/>
      </c>
      <c r="U104" s="596">
        <f>T104*P104</f>
        <v/>
      </c>
      <c r="V104" s="603" t="n"/>
    </row>
    <row r="105" ht="13.5" customHeight="1" s="667" thickBot="1">
      <c r="B105" s="598" t="n">
        <v>276</v>
      </c>
      <c r="C105" s="606" t="inlineStr">
        <is>
          <t>21451</t>
        </is>
      </c>
      <c r="D105" s="589" t="n">
        <v>21451</v>
      </c>
      <c r="E105" s="590">
        <f>IF(D105="","",IFERROR(VLOOKUP(D105,CCN_Library!$A$4:$B$13,2,FALSE),"NOT IN LIBRARY"))</f>
        <v/>
      </c>
      <c r="F105" s="599" t="n"/>
      <c r="G105" s="600" t="inlineStr">
        <is>
          <t>M28261</t>
        </is>
      </c>
      <c r="H105" s="591">
        <f>LEFT(I105,5)</f>
        <v/>
      </c>
      <c r="I105" s="600" t="inlineStr">
        <is>
          <t>D07512E</t>
        </is>
      </c>
      <c r="J105" s="591" t="inlineStr">
        <is>
          <t>TOOL KIT,VEHICLE,TA-18004T0006</t>
        </is>
      </c>
      <c r="K105" s="600" t="inlineStr">
        <is>
          <t>IS</t>
        </is>
      </c>
      <c r="L105" s="600" t="inlineStr">
        <is>
          <t>KT</t>
        </is>
      </c>
      <c r="M105" s="600" t="inlineStr">
        <is>
          <t>N</t>
        </is>
      </c>
      <c r="N105" s="601" t="n">
        <v>0</v>
      </c>
      <c r="O105" s="601" t="n">
        <v>1</v>
      </c>
      <c r="P105" s="601" t="n">
        <v>1</v>
      </c>
      <c r="Q105" s="1787" t="n">
        <v>0</v>
      </c>
      <c r="R105" s="1787" t="n">
        <v>0</v>
      </c>
      <c r="S105" s="594" t="n">
        <v>0</v>
      </c>
      <c r="T105" s="595">
        <f>Q105*R105*S105</f>
        <v/>
      </c>
      <c r="U105" s="596">
        <f>T105*P105</f>
        <v/>
      </c>
      <c r="V105" s="603" t="n"/>
    </row>
    <row r="106" ht="13.5" customHeight="1" s="667" thickBot="1">
      <c r="B106" s="598" t="n">
        <v>277</v>
      </c>
      <c r="C106" s="606" t="inlineStr">
        <is>
          <t>21451</t>
        </is>
      </c>
      <c r="D106" s="589" t="n">
        <v>21451</v>
      </c>
      <c r="E106" s="590">
        <f>IF(D106="","",IFERROR(VLOOKUP(D106,CCN_Library!$A$4:$B$13,2,FALSE),"NOT IN LIBRARY"))</f>
        <v/>
      </c>
      <c r="F106" s="599" t="n"/>
      <c r="G106" s="600" t="inlineStr">
        <is>
          <t>M28261</t>
        </is>
      </c>
      <c r="H106" s="591">
        <f>LEFT(I106,5)</f>
        <v/>
      </c>
      <c r="I106" s="600" t="inlineStr">
        <is>
          <t>D00267K</t>
        </is>
      </c>
      <c r="J106" s="591" t="inlineStr">
        <is>
          <t>JLTV SHELTER AMBULANCE-</t>
        </is>
      </c>
      <c r="K106" s="600" t="inlineStr">
        <is>
          <t>PL</t>
        </is>
      </c>
      <c r="L106" s="607" t="n"/>
      <c r="M106" s="600" t="inlineStr">
        <is>
          <t>N</t>
        </is>
      </c>
      <c r="N106" s="601" t="n">
        <v>0</v>
      </c>
      <c r="O106" s="601" t="n">
        <v>10</v>
      </c>
      <c r="P106" s="601" t="n">
        <v>10</v>
      </c>
      <c r="Q106" s="607" t="n"/>
      <c r="R106" s="607" t="n"/>
      <c r="S106" s="594" t="n">
        <v>0</v>
      </c>
      <c r="T106" s="595">
        <f>Q106*R106*S106</f>
        <v/>
      </c>
      <c r="U106" s="596">
        <f>T106*P106</f>
        <v/>
      </c>
      <c r="V106" s="603" t="n"/>
    </row>
    <row r="107" ht="13.5" customHeight="1" s="667" thickBot="1">
      <c r="B107" s="598" t="n">
        <v>284</v>
      </c>
      <c r="C107" s="606" t="inlineStr">
        <is>
          <t>44112</t>
        </is>
      </c>
      <c r="D107" s="589" t="n">
        <v>44112</v>
      </c>
      <c r="E107" s="590">
        <f>IF(D107="","",IFERROR(VLOOKUP(D107,CCN_Library!$A$4:$B$13,2,FALSE),"NOT IN LIBRARY"))</f>
        <v/>
      </c>
      <c r="F107" s="599" t="n"/>
      <c r="G107" s="600" t="inlineStr">
        <is>
          <t>M28261</t>
        </is>
      </c>
      <c r="H107" s="591">
        <f>LEFT(I107,5)</f>
        <v/>
      </c>
      <c r="I107" s="600" t="inlineStr">
        <is>
          <t>C02602F</t>
        </is>
      </c>
      <c r="J107" s="591" t="inlineStr">
        <is>
          <t>GAITER,NECK-A-A-55247</t>
        </is>
      </c>
      <c r="K107" s="600" t="inlineStr">
        <is>
          <t>IS</t>
        </is>
      </c>
      <c r="L107" s="600" t="inlineStr">
        <is>
          <t>EA</t>
        </is>
      </c>
      <c r="M107" s="600" t="inlineStr">
        <is>
          <t>N</t>
        </is>
      </c>
      <c r="N107" s="601" t="n">
        <v>305</v>
      </c>
      <c r="O107" s="601" t="n">
        <v>270</v>
      </c>
      <c r="P107" s="601" t="n">
        <v>575</v>
      </c>
      <c r="Q107" s="1786" t="n">
        <v>1.25</v>
      </c>
      <c r="R107" s="1786" t="n">
        <v>0.83</v>
      </c>
      <c r="S107" s="594" t="n">
        <v>0.08</v>
      </c>
      <c r="T107" s="595">
        <f>Q107*R107*S107</f>
        <v/>
      </c>
      <c r="U107" s="596">
        <f>T107*P107</f>
        <v/>
      </c>
      <c r="V107" s="603" t="n"/>
    </row>
    <row r="108" ht="13.5" customHeight="1" s="667" thickBot="1">
      <c r="B108" s="598" t="n">
        <v>286</v>
      </c>
      <c r="C108" s="606" t="inlineStr">
        <is>
          <t>44112</t>
        </is>
      </c>
      <c r="D108" s="589" t="n">
        <v>44112</v>
      </c>
      <c r="E108" s="590">
        <f>IF(D108="","",IFERROR(VLOOKUP(D108,CCN_Library!$A$4:$B$13,2,FALSE),"NOT IN LIBRARY"))</f>
        <v/>
      </c>
      <c r="F108" s="599" t="n"/>
      <c r="G108" s="600" t="inlineStr">
        <is>
          <t>M28261</t>
        </is>
      </c>
      <c r="H108" s="591">
        <f>LEFT(I108,5)</f>
        <v/>
      </c>
      <c r="I108" s="600" t="inlineStr">
        <is>
          <t>C31402E</t>
        </is>
      </c>
      <c r="J108" s="591" t="inlineStr">
        <is>
          <t>CUP,WATER CANTEEN-MIL-C-73761</t>
        </is>
      </c>
      <c r="K108" s="600" t="inlineStr">
        <is>
          <t>IS</t>
        </is>
      </c>
      <c r="L108" s="600" t="inlineStr">
        <is>
          <t>EA</t>
        </is>
      </c>
      <c r="M108" s="600" t="inlineStr">
        <is>
          <t>N</t>
        </is>
      </c>
      <c r="N108" s="601" t="n">
        <v>305</v>
      </c>
      <c r="O108" s="601" t="n">
        <v>0</v>
      </c>
      <c r="P108" s="601" t="n">
        <v>305</v>
      </c>
      <c r="Q108" s="1786" t="n">
        <v>0.42</v>
      </c>
      <c r="R108" s="1786" t="n">
        <v>0.25</v>
      </c>
      <c r="S108" s="594" t="n">
        <v>0.33</v>
      </c>
      <c r="T108" s="595">
        <f>Q108*R108*S108</f>
        <v/>
      </c>
      <c r="U108" s="596">
        <f>T108*P108</f>
        <v/>
      </c>
      <c r="V108" s="603" t="n"/>
    </row>
    <row r="109" ht="13.5" customHeight="1" s="667" thickBot="1">
      <c r="B109" s="598" t="n">
        <v>287</v>
      </c>
      <c r="C109" s="606" t="inlineStr">
        <is>
          <t>44112</t>
        </is>
      </c>
      <c r="D109" s="589" t="n">
        <v>44112</v>
      </c>
      <c r="E109" s="590">
        <f>IF(D109="","",IFERROR(VLOOKUP(D109,CCN_Library!$A$4:$B$13,2,FALSE),"NOT IN LIBRARY"))</f>
        <v/>
      </c>
      <c r="F109" s="599" t="n"/>
      <c r="G109" s="600" t="inlineStr">
        <is>
          <t>M28261</t>
        </is>
      </c>
      <c r="H109" s="591">
        <f>LEFT(I109,5)</f>
        <v/>
      </c>
      <c r="I109" s="600" t="inlineStr">
        <is>
          <t>C32302E</t>
        </is>
      </c>
      <c r="J109" s="591" t="inlineStr">
        <is>
          <t>INTRENCHING TOOL,HA-05940</t>
        </is>
      </c>
      <c r="K109" s="600" t="inlineStr">
        <is>
          <t>IS</t>
        </is>
      </c>
      <c r="L109" s="600" t="inlineStr">
        <is>
          <t>EA</t>
        </is>
      </c>
      <c r="M109" s="600" t="inlineStr">
        <is>
          <t>N</t>
        </is>
      </c>
      <c r="N109" s="601" t="n">
        <v>305</v>
      </c>
      <c r="O109" s="601" t="n">
        <v>0</v>
      </c>
      <c r="P109" s="601" t="n">
        <v>305</v>
      </c>
      <c r="Q109" s="1786" t="n">
        <v>0.67</v>
      </c>
      <c r="R109" s="1786" t="n">
        <v>0.5</v>
      </c>
      <c r="S109" s="594" t="n">
        <v>0.17</v>
      </c>
      <c r="T109" s="595">
        <f>Q109*R109*S109</f>
        <v/>
      </c>
      <c r="U109" s="596">
        <f>T109*P109</f>
        <v/>
      </c>
      <c r="V109" s="603" t="n"/>
    </row>
    <row r="110" ht="13.5" customHeight="1" s="667" thickBot="1">
      <c r="B110" s="598" t="n">
        <v>288</v>
      </c>
      <c r="C110" s="606" t="inlineStr">
        <is>
          <t>44112</t>
        </is>
      </c>
      <c r="D110" s="589" t="n">
        <v>44112</v>
      </c>
      <c r="E110" s="590">
        <f>IF(D110="","",IFERROR(VLOOKUP(D110,CCN_Library!$A$4:$B$13,2,FALSE),"NOT IN LIBRARY"))</f>
        <v/>
      </c>
      <c r="F110" s="599" t="n"/>
      <c r="G110" s="600" t="inlineStr">
        <is>
          <t>M28261</t>
        </is>
      </c>
      <c r="H110" s="591">
        <f>LEFT(I110,5)</f>
        <v/>
      </c>
      <c r="I110" s="600" t="inlineStr">
        <is>
          <t>C86348A</t>
        </is>
      </c>
      <c r="J110" s="591" t="inlineStr">
        <is>
          <t>AMAL 634 AC CR WDCN-AMAL 634</t>
        </is>
      </c>
      <c r="K110" s="600" t="inlineStr">
        <is>
          <t>IS</t>
        </is>
      </c>
      <c r="L110" s="607" t="n"/>
      <c r="M110" s="600" t="inlineStr">
        <is>
          <t>N</t>
        </is>
      </c>
      <c r="N110" s="601" t="n">
        <v>0</v>
      </c>
      <c r="O110" s="601" t="n">
        <v>4</v>
      </c>
      <c r="P110" s="601" t="n">
        <v>4</v>
      </c>
      <c r="Q110" s="1786" t="n">
        <v>4.5</v>
      </c>
      <c r="R110" s="1786" t="n">
        <v>11.66</v>
      </c>
      <c r="S110" s="594" t="n">
        <v>4.25</v>
      </c>
      <c r="T110" s="595">
        <f>Q110*R110*S110</f>
        <v/>
      </c>
      <c r="U110" s="596">
        <f>T110*P110</f>
        <v/>
      </c>
      <c r="V110" s="603" t="n"/>
    </row>
    <row r="111" ht="13.5" customHeight="1" s="667" thickBot="1">
      <c r="B111" s="598" t="n">
        <v>292</v>
      </c>
      <c r="C111" s="606" t="inlineStr">
        <is>
          <t>14345</t>
        </is>
      </c>
      <c r="D111" s="589" t="n">
        <v>14345</v>
      </c>
      <c r="E111" s="590">
        <f>IF(D111="","",IFERROR(VLOOKUP(D111,CCN_Library!$A$4:$B$13,2,FALSE),"NOT IN LIBRARY"))</f>
        <v/>
      </c>
      <c r="F111" s="599" t="n"/>
      <c r="G111" s="600" t="inlineStr">
        <is>
          <t>M28261</t>
        </is>
      </c>
      <c r="H111" s="591">
        <f>LEFT(I111,5)</f>
        <v/>
      </c>
      <c r="I111" s="600" t="inlineStr">
        <is>
          <t>E19757G</t>
        </is>
      </c>
      <c r="J111" s="591" t="inlineStr">
        <is>
          <t>SIGHT,THERMAL-AN/PAS13D(V2)</t>
        </is>
      </c>
      <c r="K111" s="600" t="inlineStr">
        <is>
          <t>IS</t>
        </is>
      </c>
      <c r="L111" s="600" t="inlineStr">
        <is>
          <t>EA</t>
        </is>
      </c>
      <c r="M111" s="600" t="inlineStr">
        <is>
          <t>R</t>
        </is>
      </c>
      <c r="N111" s="601" t="n">
        <v>2</v>
      </c>
      <c r="O111" s="601" t="n">
        <v>0</v>
      </c>
      <c r="P111" s="601" t="n">
        <v>2</v>
      </c>
      <c r="Q111" s="1786" t="n">
        <v>1.17</v>
      </c>
      <c r="R111" s="1786" t="n">
        <v>0.25</v>
      </c>
      <c r="S111" s="594" t="n">
        <v>0.42</v>
      </c>
      <c r="T111" s="595">
        <f>Q111*R111*S111</f>
        <v/>
      </c>
      <c r="U111" s="596">
        <f>T111*P111</f>
        <v/>
      </c>
      <c r="V111" s="603" t="n"/>
    </row>
    <row r="112" ht="13.5" customHeight="1" s="667" thickBot="1">
      <c r="B112" s="598" t="n">
        <v>293</v>
      </c>
      <c r="C112" s="606" t="inlineStr">
        <is>
          <t>14312</t>
        </is>
      </c>
      <c r="D112" s="589" t="n">
        <v>14312</v>
      </c>
      <c r="E112" s="590">
        <f>IF(D112="","",IFERROR(VLOOKUP(D112,CCN_Library!$A$4:$B$13,2,FALSE),"NOT IN LIBRARY"))</f>
        <v/>
      </c>
      <c r="F112" s="599" t="n"/>
      <c r="G112" s="600" t="inlineStr">
        <is>
          <t>M28261</t>
        </is>
      </c>
      <c r="H112" s="591">
        <f>LEFT(I112,5)</f>
        <v/>
      </c>
      <c r="I112" s="600" t="inlineStr">
        <is>
          <t>B00437B</t>
        </is>
      </c>
      <c r="J112" s="591" t="inlineStr">
        <is>
          <t>GENERATOR SET,DIESE-MEP-1050</t>
        </is>
      </c>
      <c r="K112" s="600" t="inlineStr">
        <is>
          <t>IS</t>
        </is>
      </c>
      <c r="L112" s="600" t="inlineStr">
        <is>
          <t>EA</t>
        </is>
      </c>
      <c r="M112" s="600" t="inlineStr">
        <is>
          <t>R</t>
        </is>
      </c>
      <c r="N112" s="601" t="n">
        <v>0</v>
      </c>
      <c r="O112" s="601" t="n">
        <v>2</v>
      </c>
      <c r="P112" s="601" t="n">
        <v>2</v>
      </c>
      <c r="Q112" s="1786" t="n">
        <v>5.41</v>
      </c>
      <c r="R112" s="1787" t="n">
        <v>3</v>
      </c>
      <c r="S112" s="594" t="n">
        <v>4.41</v>
      </c>
      <c r="T112" s="595">
        <f>Q112*R112*S112</f>
        <v/>
      </c>
      <c r="U112" s="596">
        <f>T112*P112</f>
        <v/>
      </c>
      <c r="V112" s="603" t="n"/>
    </row>
    <row r="113" ht="13.5" customHeight="1" s="667" thickBot="1">
      <c r="B113" s="598" t="n">
        <v>295</v>
      </c>
      <c r="C113" s="606" t="inlineStr">
        <is>
          <t>44112</t>
        </is>
      </c>
      <c r="D113" s="589" t="n">
        <v>44112</v>
      </c>
      <c r="E113" s="590">
        <f>IF(D113="","",IFERROR(VLOOKUP(D113,CCN_Library!$A$4:$B$13,2,FALSE),"NOT IN LIBRARY"))</f>
        <v/>
      </c>
      <c r="F113" s="599" t="n"/>
      <c r="G113" s="600" t="inlineStr">
        <is>
          <t>M28261</t>
        </is>
      </c>
      <c r="H113" s="591">
        <f>LEFT(I113,5)</f>
        <v/>
      </c>
      <c r="I113" s="600" t="inlineStr">
        <is>
          <t>C44332E</t>
        </is>
      </c>
      <c r="J113" s="591" t="inlineStr">
        <is>
          <t>SHIPPING AND STORAG-SB812M</t>
        </is>
      </c>
      <c r="K113" s="600" t="inlineStr">
        <is>
          <t>IS</t>
        </is>
      </c>
      <c r="L113" s="600" t="inlineStr">
        <is>
          <t>EA</t>
        </is>
      </c>
      <c r="M113" s="600" t="inlineStr">
        <is>
          <t>N</t>
        </is>
      </c>
      <c r="N113" s="601" t="n">
        <v>0</v>
      </c>
      <c r="O113" s="601" t="n">
        <v>80</v>
      </c>
      <c r="P113" s="601" t="n">
        <v>80</v>
      </c>
      <c r="Q113" s="1786" t="n">
        <v>4.75</v>
      </c>
      <c r="R113" s="1787" t="n">
        <v>8</v>
      </c>
      <c r="S113" s="594" t="n">
        <v>6.83</v>
      </c>
      <c r="T113" s="595">
        <f>Q113*R113*S113</f>
        <v/>
      </c>
      <c r="U113" s="596">
        <f>T113*P113</f>
        <v/>
      </c>
      <c r="V113" s="603" t="n"/>
    </row>
    <row r="114" ht="13.5" customHeight="1" s="667" thickBot="1">
      <c r="B114" s="598" t="n">
        <v>296</v>
      </c>
      <c r="C114" s="606" t="inlineStr">
        <is>
          <t>21451</t>
        </is>
      </c>
      <c r="D114" s="589" t="n">
        <v>21451</v>
      </c>
      <c r="E114" s="590">
        <f>IF(D114="","",IFERROR(VLOOKUP(D114,CCN_Library!$A$4:$B$13,2,FALSE),"NOT IN LIBRARY"))</f>
        <v/>
      </c>
      <c r="F114" s="599" t="n"/>
      <c r="G114" s="600" t="inlineStr">
        <is>
          <t>M28261</t>
        </is>
      </c>
      <c r="H114" s="591">
        <f>LEFT(I114,5)</f>
        <v/>
      </c>
      <c r="I114" s="600" t="inlineStr">
        <is>
          <t>D01987K</t>
        </is>
      </c>
      <c r="J114" s="591" t="inlineStr">
        <is>
          <t>TRUCK,RTAA,CARGO,7T-MK23A1</t>
        </is>
      </c>
      <c r="K114" s="600" t="inlineStr">
        <is>
          <t>IS</t>
        </is>
      </c>
      <c r="L114" s="600" t="inlineStr">
        <is>
          <t>EA</t>
        </is>
      </c>
      <c r="M114" s="600" t="inlineStr">
        <is>
          <t>R</t>
        </is>
      </c>
      <c r="N114" s="601" t="n">
        <v>0</v>
      </c>
      <c r="O114" s="601" t="n">
        <v>6</v>
      </c>
      <c r="P114" s="601" t="n">
        <v>6</v>
      </c>
      <c r="Q114" s="1786" t="n">
        <v>26.25</v>
      </c>
      <c r="R114" s="1786" t="n">
        <v>8.17</v>
      </c>
      <c r="S114" s="594" t="n">
        <v>8.16</v>
      </c>
      <c r="T114" s="595">
        <f>Q114*R114*S114</f>
        <v/>
      </c>
      <c r="U114" s="596">
        <f>T114*P114</f>
        <v/>
      </c>
      <c r="V114" s="603" t="n"/>
    </row>
    <row r="115" ht="13.5" customHeight="1" s="667" thickBot="1">
      <c r="B115" s="598" t="n">
        <v>297</v>
      </c>
      <c r="C115" s="606" t="inlineStr">
        <is>
          <t>21710</t>
        </is>
      </c>
      <c r="D115" s="589" t="n">
        <v>21710</v>
      </c>
      <c r="E115" s="590">
        <f>IF(D115="","",IFERROR(VLOOKUP(D115,CCN_Library!$A$4:$B$13,2,FALSE),"NOT IN LIBRARY"))</f>
        <v/>
      </c>
      <c r="F115" s="599" t="n"/>
      <c r="G115" s="600" t="inlineStr">
        <is>
          <t>M28261</t>
        </is>
      </c>
      <c r="H115" s="591">
        <f>LEFT(I115,5)</f>
        <v/>
      </c>
      <c r="I115" s="600" t="inlineStr">
        <is>
          <t>A03317GA</t>
        </is>
      </c>
      <c r="J115" s="591" t="inlineStr">
        <is>
          <t>RADIO SET-AN/VRC-113(C)</t>
        </is>
      </c>
      <c r="K115" s="600" t="inlineStr">
        <is>
          <t>IS</t>
        </is>
      </c>
      <c r="L115" s="600" t="inlineStr">
        <is>
          <t>EA</t>
        </is>
      </c>
      <c r="M115" s="607" t="n"/>
      <c r="N115" s="601" t="n">
        <v>0</v>
      </c>
      <c r="O115" s="601" t="n">
        <v>10</v>
      </c>
      <c r="P115" s="601" t="n">
        <v>10</v>
      </c>
      <c r="Q115" s="1786" t="n">
        <v>1.2</v>
      </c>
      <c r="R115" s="1786" t="n">
        <v>1.04</v>
      </c>
      <c r="S115" s="594" t="n">
        <v>0.92</v>
      </c>
      <c r="T115" s="595">
        <f>Q115*R115*S115</f>
        <v/>
      </c>
      <c r="U115" s="596">
        <f>T115*P115</f>
        <v/>
      </c>
      <c r="V115" s="603" t="n"/>
    </row>
    <row r="116" ht="13.5" customHeight="1" s="667" thickBot="1">
      <c r="B116" s="598" t="n">
        <v>301</v>
      </c>
      <c r="C116" s="606" t="inlineStr">
        <is>
          <t>44112</t>
        </is>
      </c>
      <c r="D116" s="589" t="n">
        <v>44112</v>
      </c>
      <c r="E116" s="590">
        <f>IF(D116="","",IFERROR(VLOOKUP(D116,CCN_Library!$A$4:$B$13,2,FALSE),"NOT IN LIBRARY"))</f>
        <v/>
      </c>
      <c r="F116" s="599" t="n"/>
      <c r="G116" s="600" t="inlineStr">
        <is>
          <t>M28261</t>
        </is>
      </c>
      <c r="H116" s="591">
        <f>LEFT(I116,5)</f>
        <v/>
      </c>
      <c r="I116" s="600" t="inlineStr">
        <is>
          <t>C00402E</t>
        </is>
      </c>
      <c r="J116" s="591" t="inlineStr">
        <is>
          <t>PAD,KNEE-MEDIUM</t>
        </is>
      </c>
      <c r="K116" s="600" t="inlineStr">
        <is>
          <t>IS</t>
        </is>
      </c>
      <c r="L116" s="607" t="n"/>
      <c r="M116" s="600" t="inlineStr">
        <is>
          <t>N</t>
        </is>
      </c>
      <c r="N116" s="601" t="n">
        <v>76</v>
      </c>
      <c r="O116" s="601" t="n">
        <v>280</v>
      </c>
      <c r="P116" s="601" t="n">
        <v>356</v>
      </c>
      <c r="Q116" s="1786" t="n">
        <v>0.96</v>
      </c>
      <c r="R116" s="1786" t="n">
        <v>0.67</v>
      </c>
      <c r="S116" s="594" t="n">
        <v>0.42</v>
      </c>
      <c r="T116" s="595">
        <f>Q116*R116*S116</f>
        <v/>
      </c>
      <c r="U116" s="596">
        <f>T116*P116</f>
        <v/>
      </c>
      <c r="V116" s="603" t="n"/>
    </row>
    <row r="117" ht="13.5" customHeight="1" s="667" thickBot="1">
      <c r="B117" s="598" t="n">
        <v>305</v>
      </c>
      <c r="C117" s="606" t="inlineStr">
        <is>
          <t>44112</t>
        </is>
      </c>
      <c r="D117" s="589" t="n">
        <v>44112</v>
      </c>
      <c r="E117" s="590">
        <f>IF(D117="","",IFERROR(VLOOKUP(D117,CCN_Library!$A$4:$B$13,2,FALSE),"NOT IN LIBRARY"))</f>
        <v/>
      </c>
      <c r="F117" s="599" t="n"/>
      <c r="G117" s="600" t="inlineStr">
        <is>
          <t>M28261</t>
        </is>
      </c>
      <c r="H117" s="591">
        <f>LEFT(I117,5)</f>
        <v/>
      </c>
      <c r="I117" s="600" t="inlineStr">
        <is>
          <t>C00832E</t>
        </is>
      </c>
      <c r="J117" s="591" t="inlineStr">
        <is>
          <t>STRAP CUTTER,RESCUE-1431</t>
        </is>
      </c>
      <c r="K117" s="600" t="inlineStr">
        <is>
          <t>IS</t>
        </is>
      </c>
      <c r="L117" s="600" t="inlineStr">
        <is>
          <t>EA</t>
        </is>
      </c>
      <c r="M117" s="600" t="inlineStr">
        <is>
          <t>N</t>
        </is>
      </c>
      <c r="N117" s="601" t="n">
        <v>305</v>
      </c>
      <c r="O117" s="601" t="n">
        <v>0</v>
      </c>
      <c r="P117" s="601" t="n">
        <v>305</v>
      </c>
      <c r="Q117" s="1786" t="n">
        <v>0.58</v>
      </c>
      <c r="R117" s="1786" t="n">
        <v>0.17</v>
      </c>
      <c r="S117" s="594" t="n">
        <v>0.08</v>
      </c>
      <c r="T117" s="595">
        <f>Q117*R117*S117</f>
        <v/>
      </c>
      <c r="U117" s="596">
        <f>T117*P117</f>
        <v/>
      </c>
      <c r="V117" s="603" t="n"/>
    </row>
    <row r="118" ht="13.5" customHeight="1" s="667" thickBot="1">
      <c r="B118" s="598" t="n">
        <v>306</v>
      </c>
      <c r="C118" s="606" t="inlineStr">
        <is>
          <t>14312</t>
        </is>
      </c>
      <c r="D118" s="589" t="n">
        <v>14312</v>
      </c>
      <c r="E118" s="590">
        <f>IF(D118="","",IFERROR(VLOOKUP(D118,CCN_Library!$A$4:$B$13,2,FALSE),"NOT IN LIBRARY"))</f>
        <v/>
      </c>
      <c r="F118" s="599" t="n"/>
      <c r="G118" s="600" t="inlineStr">
        <is>
          <t>M28261</t>
        </is>
      </c>
      <c r="H118" s="591">
        <f>LEFT(I118,5)</f>
        <v/>
      </c>
      <c r="I118" s="600" t="inlineStr">
        <is>
          <t>B00777B</t>
        </is>
      </c>
      <c r="J118" s="591" t="inlineStr">
        <is>
          <t>GENERATOR SET,DIESE-MEP-1030</t>
        </is>
      </c>
      <c r="K118" s="600" t="inlineStr">
        <is>
          <t>IS</t>
        </is>
      </c>
      <c r="L118" s="600" t="inlineStr">
        <is>
          <t>EA</t>
        </is>
      </c>
      <c r="M118" s="600" t="inlineStr">
        <is>
          <t>R</t>
        </is>
      </c>
      <c r="N118" s="601" t="n">
        <v>0</v>
      </c>
      <c r="O118" s="601" t="n">
        <v>3</v>
      </c>
      <c r="P118" s="601" t="n">
        <v>3</v>
      </c>
      <c r="Q118" s="1786" t="n">
        <v>3.75</v>
      </c>
      <c r="R118" s="1786" t="n">
        <v>2.67</v>
      </c>
      <c r="S118" s="594" t="n">
        <v>3</v>
      </c>
      <c r="T118" s="595">
        <f>Q118*R118*S118</f>
        <v/>
      </c>
      <c r="U118" s="596">
        <f>T118*P118</f>
        <v/>
      </c>
      <c r="V118" s="603" t="n"/>
    </row>
    <row r="119" ht="13.5" customHeight="1" s="667" thickBot="1">
      <c r="B119" s="598" t="n">
        <v>307</v>
      </c>
      <c r="C119" s="606" t="inlineStr">
        <is>
          <t>21710</t>
        </is>
      </c>
      <c r="D119" s="589" t="n">
        <v>21710</v>
      </c>
      <c r="E119" s="590">
        <f>IF(D119="","",IFERROR(VLOOKUP(D119,CCN_Library!$A$4:$B$13,2,FALSE),"NOT IN LIBRARY"))</f>
        <v/>
      </c>
      <c r="F119" s="599" t="n"/>
      <c r="G119" s="600" t="inlineStr">
        <is>
          <t>M28261</t>
        </is>
      </c>
      <c r="H119" s="591">
        <f>LEFT(I119,5)</f>
        <v/>
      </c>
      <c r="I119" s="600" t="inlineStr">
        <is>
          <t>H70302B</t>
        </is>
      </c>
      <c r="J119" s="591" t="inlineStr">
        <is>
          <t>MULTIMETER-77/BN</t>
        </is>
      </c>
      <c r="K119" s="600" t="inlineStr">
        <is>
          <t>IS</t>
        </is>
      </c>
      <c r="L119" s="600" t="inlineStr">
        <is>
          <t>EA</t>
        </is>
      </c>
      <c r="M119" s="600" t="inlineStr">
        <is>
          <t>N</t>
        </is>
      </c>
      <c r="N119" s="601" t="n">
        <v>0</v>
      </c>
      <c r="O119" s="601" t="n">
        <v>2</v>
      </c>
      <c r="P119" s="601" t="n">
        <v>2</v>
      </c>
      <c r="Q119" s="1786" t="n">
        <v>0.67</v>
      </c>
      <c r="R119" s="1786" t="n">
        <v>0.33</v>
      </c>
      <c r="S119" s="594" t="n">
        <v>0.17</v>
      </c>
      <c r="T119" s="595">
        <f>Q119*R119*S119</f>
        <v/>
      </c>
      <c r="U119" s="596">
        <f>T119*P119</f>
        <v/>
      </c>
      <c r="V119" s="603" t="n"/>
    </row>
    <row r="120" ht="13.5" customHeight="1" s="667" thickBot="1">
      <c r="B120" s="598" t="n">
        <v>308</v>
      </c>
      <c r="C120" s="606" t="inlineStr">
        <is>
          <t>14345</t>
        </is>
      </c>
      <c r="D120" s="589" t="n">
        <v>14345</v>
      </c>
      <c r="E120" s="590">
        <f>IF(D120="","",IFERROR(VLOOKUP(D120,CCN_Library!$A$4:$B$13,2,FALSE),"NOT IN LIBRARY"))</f>
        <v/>
      </c>
      <c r="F120" s="599" t="n"/>
      <c r="G120" s="600" t="inlineStr">
        <is>
          <t>M28261</t>
        </is>
      </c>
      <c r="H120" s="591">
        <f>LEFT(I120,5)</f>
        <v/>
      </c>
      <c r="I120" s="600" t="inlineStr">
        <is>
          <t>E01237M</t>
        </is>
      </c>
      <c r="J120" s="591" t="inlineStr">
        <is>
          <t>MACHINE GUN,CALIBER-M2A1</t>
        </is>
      </c>
      <c r="K120" s="600" t="inlineStr">
        <is>
          <t>IS</t>
        </is>
      </c>
      <c r="L120" s="600" t="inlineStr">
        <is>
          <t>EA</t>
        </is>
      </c>
      <c r="M120" s="600" t="inlineStr">
        <is>
          <t>M</t>
        </is>
      </c>
      <c r="N120" s="601" t="n">
        <v>0</v>
      </c>
      <c r="O120" s="601" t="n">
        <v>2</v>
      </c>
      <c r="P120" s="601" t="n">
        <v>2</v>
      </c>
      <c r="Q120" s="1786" t="n">
        <v>5.41</v>
      </c>
      <c r="R120" s="1786" t="n">
        <v>0.75</v>
      </c>
      <c r="S120" s="594" t="n">
        <v>0.92</v>
      </c>
      <c r="T120" s="595">
        <f>Q120*R120*S120</f>
        <v/>
      </c>
      <c r="U120" s="596">
        <f>T120*P120</f>
        <v/>
      </c>
      <c r="V120" s="603" t="n"/>
    </row>
    <row r="121" ht="13.5" customHeight="1" s="667" thickBot="1">
      <c r="B121" s="598" t="n">
        <v>311</v>
      </c>
      <c r="C121" s="606" t="inlineStr">
        <is>
          <t>44112</t>
        </is>
      </c>
      <c r="D121" s="589" t="n">
        <v>44112</v>
      </c>
      <c r="E121" s="590">
        <f>IF(D121="","",IFERROR(VLOOKUP(D121,CCN_Library!$A$4:$B$13,2,FALSE),"NOT IN LIBRARY"))</f>
        <v/>
      </c>
      <c r="F121" s="599" t="n"/>
      <c r="G121" s="600" t="inlineStr">
        <is>
          <t>M28261</t>
        </is>
      </c>
      <c r="H121" s="591">
        <f>LEFT(I121,5)</f>
        <v/>
      </c>
      <c r="I121" s="600" t="inlineStr">
        <is>
          <t>C60302E</t>
        </is>
      </c>
      <c r="J121" s="591" t="inlineStr">
        <is>
          <t>No Item Name Availa-MIL-S-15754</t>
        </is>
      </c>
      <c r="K121" s="600" t="inlineStr">
        <is>
          <t>IS</t>
        </is>
      </c>
      <c r="L121" s="600" t="inlineStr">
        <is>
          <t>EA</t>
        </is>
      </c>
      <c r="M121" s="600" t="inlineStr">
        <is>
          <t>N</t>
        </is>
      </c>
      <c r="N121" s="601" t="n">
        <v>0</v>
      </c>
      <c r="O121" s="601" t="n">
        <v>1</v>
      </c>
      <c r="P121" s="601" t="n">
        <v>1</v>
      </c>
      <c r="Q121" s="1786" t="n">
        <v>0.17</v>
      </c>
      <c r="R121" s="1786" t="n">
        <v>0.17</v>
      </c>
      <c r="S121" s="594" t="n">
        <v>0.5</v>
      </c>
      <c r="T121" s="595">
        <f>Q121*R121*S121</f>
        <v/>
      </c>
      <c r="U121" s="596">
        <f>T121*P121</f>
        <v/>
      </c>
      <c r="V121" s="603" t="n"/>
    </row>
    <row r="122" ht="13.5" customHeight="1" s="667" thickBot="1">
      <c r="B122" s="598" t="n">
        <v>312</v>
      </c>
      <c r="C122" s="606" t="inlineStr">
        <is>
          <t>14345</t>
        </is>
      </c>
      <c r="D122" s="589" t="n">
        <v>14345</v>
      </c>
      <c r="E122" s="590">
        <f>IF(D122="","",IFERROR(VLOOKUP(D122,CCN_Library!$A$4:$B$13,2,FALSE),"NOT IN LIBRARY"))</f>
        <v/>
      </c>
      <c r="F122" s="599" t="n"/>
      <c r="G122" s="600" t="inlineStr">
        <is>
          <t>M28261</t>
        </is>
      </c>
      <c r="H122" s="591">
        <f>LEFT(I122,5)</f>
        <v/>
      </c>
      <c r="I122" s="600" t="inlineStr">
        <is>
          <t>E17982G</t>
        </is>
      </c>
      <c r="J122" s="591" t="inlineStr">
        <is>
          <t>ILLUMINATOR,INFRARE-AN/PEQ-15</t>
        </is>
      </c>
      <c r="K122" s="600" t="inlineStr">
        <is>
          <t>IS</t>
        </is>
      </c>
      <c r="L122" s="600" t="inlineStr">
        <is>
          <t>EA</t>
        </is>
      </c>
      <c r="M122" s="600" t="inlineStr">
        <is>
          <t>N</t>
        </is>
      </c>
      <c r="N122" s="601" t="n">
        <v>94</v>
      </c>
      <c r="O122" s="601" t="n">
        <v>0</v>
      </c>
      <c r="P122" s="601" t="n">
        <v>94</v>
      </c>
      <c r="Q122" s="1786" t="n">
        <v>0.5</v>
      </c>
      <c r="R122" s="1786" t="n">
        <v>0.25</v>
      </c>
      <c r="S122" s="594" t="n">
        <v>0.08</v>
      </c>
      <c r="T122" s="595">
        <f>Q122*R122*S122</f>
        <v/>
      </c>
      <c r="U122" s="596">
        <f>T122*P122</f>
        <v/>
      </c>
      <c r="V122" s="603" t="n"/>
    </row>
    <row r="123" ht="13.5" customHeight="1" s="667" thickBot="1">
      <c r="B123" s="598" t="n">
        <v>316</v>
      </c>
      <c r="C123" s="606" t="inlineStr">
        <is>
          <t>44112</t>
        </is>
      </c>
      <c r="D123" s="589" t="n">
        <v>44112</v>
      </c>
      <c r="E123" s="590">
        <f>IF(D123="","",IFERROR(VLOOKUP(D123,CCN_Library!$A$4:$B$13,2,FALSE),"NOT IN LIBRARY"))</f>
        <v/>
      </c>
      <c r="F123" s="599" t="n"/>
      <c r="G123" s="600" t="inlineStr">
        <is>
          <t>M28261</t>
        </is>
      </c>
      <c r="H123" s="591">
        <f>LEFT(I123,5)</f>
        <v/>
      </c>
      <c r="I123" s="600" t="inlineStr">
        <is>
          <t>C01912F</t>
        </is>
      </c>
      <c r="J123" s="591" t="inlineStr">
        <is>
          <t>CANTEEN,GENERAL PUR-4015CB</t>
        </is>
      </c>
      <c r="K123" s="600" t="inlineStr">
        <is>
          <t>IS</t>
        </is>
      </c>
      <c r="L123" s="600" t="inlineStr">
        <is>
          <t>EA</t>
        </is>
      </c>
      <c r="M123" s="600" t="inlineStr">
        <is>
          <t>N</t>
        </is>
      </c>
      <c r="N123" s="601" t="n">
        <v>610</v>
      </c>
      <c r="O123" s="601" t="n">
        <v>0</v>
      </c>
      <c r="P123" s="601" t="n">
        <v>610</v>
      </c>
      <c r="Q123" s="1786" t="n">
        <v>0.17</v>
      </c>
      <c r="R123" s="1786" t="n">
        <v>0.33</v>
      </c>
      <c r="S123" s="594" t="n">
        <v>0.5</v>
      </c>
      <c r="T123" s="595">
        <f>Q123*R123*S123</f>
        <v/>
      </c>
      <c r="U123" s="596">
        <f>T123*P123</f>
        <v/>
      </c>
      <c r="V123" s="603" t="n"/>
    </row>
    <row r="124" ht="13.5" customHeight="1" s="667" thickBot="1">
      <c r="B124" s="598" t="n">
        <v>318</v>
      </c>
      <c r="C124" s="606" t="inlineStr">
        <is>
          <t>44112</t>
        </is>
      </c>
      <c r="D124" s="589" t="n">
        <v>44112</v>
      </c>
      <c r="E124" s="590">
        <f>IF(D124="","",IFERROR(VLOOKUP(D124,CCN_Library!$A$4:$B$13,2,FALSE),"NOT IN LIBRARY"))</f>
        <v/>
      </c>
      <c r="F124" s="599" t="n"/>
      <c r="G124" s="600" t="inlineStr">
        <is>
          <t>M28261</t>
        </is>
      </c>
      <c r="H124" s="591">
        <f>LEFT(I124,5)</f>
        <v/>
      </c>
      <c r="I124" s="600" t="inlineStr">
        <is>
          <t>C00772EB</t>
        </is>
      </c>
      <c r="J124" s="591" t="inlineStr">
        <is>
          <t>COLLAPSIBLE,JMIC 3.-7517221-3</t>
        </is>
      </c>
      <c r="K124" s="600" t="inlineStr">
        <is>
          <t>IS</t>
        </is>
      </c>
      <c r="L124" s="600" t="inlineStr">
        <is>
          <t>EA</t>
        </is>
      </c>
      <c r="M124" s="607" t="n"/>
      <c r="N124" s="601" t="n">
        <v>0</v>
      </c>
      <c r="O124" s="601" t="n">
        <v>0</v>
      </c>
      <c r="P124" s="601" t="n">
        <v>0</v>
      </c>
      <c r="Q124" s="1786" t="n">
        <v>4.33</v>
      </c>
      <c r="R124" s="1786" t="n">
        <v>3.67</v>
      </c>
      <c r="S124" s="594" t="n">
        <v>1.33</v>
      </c>
      <c r="T124" s="595">
        <f>Q124*R124*S124</f>
        <v/>
      </c>
      <c r="U124" s="596">
        <f>T124*P124</f>
        <v/>
      </c>
      <c r="V124" s="603" t="n"/>
    </row>
    <row r="125" ht="13.5" customHeight="1" s="667" thickBot="1">
      <c r="B125" s="598" t="n">
        <v>319</v>
      </c>
      <c r="C125" s="606" t="inlineStr">
        <is>
          <t>14345</t>
        </is>
      </c>
      <c r="D125" s="589" t="n">
        <v>14345</v>
      </c>
      <c r="E125" s="590">
        <f>IF(D125="","",IFERROR(VLOOKUP(D125,CCN_Library!$A$4:$B$13,2,FALSE),"NOT IN LIBRARY"))</f>
        <v/>
      </c>
      <c r="F125" s="599" t="n"/>
      <c r="G125" s="600" t="inlineStr">
        <is>
          <t>M28261</t>
        </is>
      </c>
      <c r="H125" s="591">
        <f>LEFT(I125,5)</f>
        <v/>
      </c>
      <c r="I125" s="600" t="inlineStr">
        <is>
          <t>E00887B</t>
        </is>
      </c>
      <c r="J125" s="591" t="inlineStr">
        <is>
          <t>SIGHT UNIT-TA648MDO</t>
        </is>
      </c>
      <c r="K125" s="600" t="inlineStr">
        <is>
          <t>IS</t>
        </is>
      </c>
      <c r="L125" s="600" t="inlineStr">
        <is>
          <t>EA</t>
        </is>
      </c>
      <c r="M125" s="600" t="inlineStr">
        <is>
          <t>N</t>
        </is>
      </c>
      <c r="N125" s="601" t="n">
        <v>2</v>
      </c>
      <c r="O125" s="601" t="n">
        <v>0</v>
      </c>
      <c r="P125" s="601" t="n">
        <v>2</v>
      </c>
      <c r="Q125" s="1787" t="n">
        <v>1</v>
      </c>
      <c r="R125" s="1786" t="n">
        <v>0.5</v>
      </c>
      <c r="S125" s="594" t="n">
        <v>0.42</v>
      </c>
      <c r="T125" s="595">
        <f>Q125*R125*S125</f>
        <v/>
      </c>
      <c r="U125" s="596">
        <f>T125*P125</f>
        <v/>
      </c>
      <c r="V125" s="603" t="n"/>
    </row>
    <row r="126" ht="13.5" customHeight="1" s="667" thickBot="1">
      <c r="B126" s="598" t="n">
        <v>320</v>
      </c>
      <c r="C126" s="606" t="inlineStr">
        <is>
          <t>14345</t>
        </is>
      </c>
      <c r="D126" s="589" t="n">
        <v>14345</v>
      </c>
      <c r="E126" s="590">
        <f>IF(D126="","",IFERROR(VLOOKUP(D126,CCN_Library!$A$4:$B$13,2,FALSE),"NOT IN LIBRARY"))</f>
        <v/>
      </c>
      <c r="F126" s="599" t="n"/>
      <c r="G126" s="600" t="inlineStr">
        <is>
          <t>M28261</t>
        </is>
      </c>
      <c r="H126" s="591">
        <f>LEFT(I126,5)</f>
        <v/>
      </c>
      <c r="I126" s="600" t="inlineStr">
        <is>
          <t>E14422M</t>
        </is>
      </c>
      <c r="J126" s="591" t="inlineStr">
        <is>
          <t>RIFLE,5.56 MILLIMET-M16A4</t>
        </is>
      </c>
      <c r="K126" s="600" t="inlineStr">
        <is>
          <t>IS</t>
        </is>
      </c>
      <c r="L126" s="600" t="inlineStr">
        <is>
          <t>EA</t>
        </is>
      </c>
      <c r="M126" s="600" t="inlineStr">
        <is>
          <t>N</t>
        </is>
      </c>
      <c r="N126" s="601" t="n">
        <v>58</v>
      </c>
      <c r="O126" s="601" t="n">
        <v>0</v>
      </c>
      <c r="P126" s="601" t="n">
        <v>58</v>
      </c>
      <c r="Q126" s="1786" t="n">
        <v>3.25</v>
      </c>
      <c r="R126" s="1786" t="n">
        <v>0.17</v>
      </c>
      <c r="S126" s="594" t="n">
        <v>0.75</v>
      </c>
      <c r="T126" s="595">
        <f>Q126*R126*S126</f>
        <v/>
      </c>
      <c r="U126" s="596">
        <f>T126*P126</f>
        <v/>
      </c>
      <c r="V126" s="603" t="n"/>
    </row>
    <row r="127" ht="13.5" customHeight="1" s="667" thickBot="1">
      <c r="B127" s="598" t="n">
        <v>323</v>
      </c>
      <c r="C127" s="606" t="inlineStr">
        <is>
          <t>21710</t>
        </is>
      </c>
      <c r="D127" s="589" t="n">
        <v>21710</v>
      </c>
      <c r="E127" s="590">
        <f>IF(D127="","",IFERROR(VLOOKUP(D127,CCN_Library!$A$4:$B$13,2,FALSE),"NOT IN LIBRARY"))</f>
        <v/>
      </c>
      <c r="F127" s="599" t="n"/>
      <c r="G127" s="600" t="inlineStr">
        <is>
          <t>M28261</t>
        </is>
      </c>
      <c r="H127" s="591">
        <f>LEFT(I127,5)</f>
        <v/>
      </c>
      <c r="I127" s="600" t="inlineStr">
        <is>
          <t>A75047G</t>
        </is>
      </c>
      <c r="J127" s="591" t="inlineStr">
        <is>
          <t>MAINTENANCE KIT,ELE-GETAC B360-GEN2</t>
        </is>
      </c>
      <c r="K127" s="600" t="inlineStr">
        <is>
          <t>IS</t>
        </is>
      </c>
      <c r="L127" s="600" t="inlineStr">
        <is>
          <t>EA</t>
        </is>
      </c>
      <c r="M127" s="600" t="inlineStr">
        <is>
          <t>N</t>
        </is>
      </c>
      <c r="N127" s="601" t="n">
        <v>0</v>
      </c>
      <c r="O127" s="601" t="n">
        <v>5</v>
      </c>
      <c r="P127" s="601" t="n">
        <v>5</v>
      </c>
      <c r="Q127" s="1786" t="n">
        <v>1.83</v>
      </c>
      <c r="R127" s="1786" t="n">
        <v>1.33</v>
      </c>
      <c r="S127" s="594" t="n">
        <v>1</v>
      </c>
      <c r="T127" s="595">
        <f>Q127*R127*S127</f>
        <v/>
      </c>
      <c r="U127" s="596">
        <f>T127*P127</f>
        <v/>
      </c>
      <c r="V127" s="603" t="n"/>
    </row>
    <row r="128" ht="13.5" customHeight="1" s="667" thickBot="1">
      <c r="B128" s="598" t="n">
        <v>325</v>
      </c>
      <c r="C128" s="606" t="inlineStr">
        <is>
          <t>44112</t>
        </is>
      </c>
      <c r="D128" s="589" t="n">
        <v>44112</v>
      </c>
      <c r="E128" s="590">
        <f>IF(D128="","",IFERROR(VLOOKUP(D128,CCN_Library!$A$4:$B$13,2,FALSE),"NOT IN LIBRARY"))</f>
        <v/>
      </c>
      <c r="F128" s="599" t="n"/>
      <c r="G128" s="600" t="inlineStr">
        <is>
          <t>M28261</t>
        </is>
      </c>
      <c r="H128" s="591">
        <f>LEFT(I128,5)</f>
        <v/>
      </c>
      <c r="I128" s="600" t="inlineStr">
        <is>
          <t>C01702F</t>
        </is>
      </c>
      <c r="J128" s="591" t="inlineStr">
        <is>
          <t>LINER,WET WEATHER P-N/A</t>
        </is>
      </c>
      <c r="K128" s="600" t="inlineStr">
        <is>
          <t>IS</t>
        </is>
      </c>
      <c r="L128" s="600" t="inlineStr">
        <is>
          <t>EA</t>
        </is>
      </c>
      <c r="M128" s="600" t="inlineStr">
        <is>
          <t>N</t>
        </is>
      </c>
      <c r="N128" s="601" t="n">
        <v>305</v>
      </c>
      <c r="O128" s="601" t="n">
        <v>0</v>
      </c>
      <c r="P128" s="601" t="n">
        <v>305</v>
      </c>
      <c r="Q128" s="1787" t="n">
        <v>0</v>
      </c>
      <c r="R128" s="1787" t="n">
        <v>0</v>
      </c>
      <c r="S128" s="594" t="n">
        <v>0</v>
      </c>
      <c r="T128" s="595">
        <f>Q128*R128*S128</f>
        <v/>
      </c>
      <c r="U128" s="596">
        <f>T128*P128</f>
        <v/>
      </c>
      <c r="V128" s="603" t="n"/>
    </row>
    <row r="129" ht="13.5" customHeight="1" s="667" thickBot="1">
      <c r="B129" s="598" t="n">
        <v>329</v>
      </c>
      <c r="C129" s="606" t="inlineStr">
        <is>
          <t>44112</t>
        </is>
      </c>
      <c r="D129" s="589" t="n">
        <v>44112</v>
      </c>
      <c r="E129" s="590">
        <f>IF(D129="","",IFERROR(VLOOKUP(D129,CCN_Library!$A$4:$B$13,2,FALSE),"NOT IN LIBRARY"))</f>
        <v/>
      </c>
      <c r="F129" s="599" t="n"/>
      <c r="G129" s="600" t="inlineStr">
        <is>
          <t>M28261</t>
        </is>
      </c>
      <c r="H129" s="591">
        <f>LEFT(I129,5)</f>
        <v/>
      </c>
      <c r="I129" s="600" t="inlineStr">
        <is>
          <t>C34142E</t>
        </is>
      </c>
      <c r="J129" s="591" t="inlineStr">
        <is>
          <t>TENT,COMBAT,TWO MAN-2628916</t>
        </is>
      </c>
      <c r="K129" s="600" t="inlineStr">
        <is>
          <t>IS</t>
        </is>
      </c>
      <c r="L129" s="600" t="inlineStr">
        <is>
          <t>EA</t>
        </is>
      </c>
      <c r="M129" s="600" t="inlineStr">
        <is>
          <t>N</t>
        </is>
      </c>
      <c r="N129" s="601" t="n">
        <v>153</v>
      </c>
      <c r="O129" s="601" t="n">
        <v>0</v>
      </c>
      <c r="P129" s="601" t="n">
        <v>153</v>
      </c>
      <c r="Q129" s="1786" t="n">
        <v>2.08</v>
      </c>
      <c r="R129" s="1786" t="n">
        <v>0.58</v>
      </c>
      <c r="S129" s="594" t="n">
        <v>0.58</v>
      </c>
      <c r="T129" s="595">
        <f>Q129*R129*S129</f>
        <v/>
      </c>
      <c r="U129" s="596">
        <f>T129*P129</f>
        <v/>
      </c>
      <c r="V129" s="603" t="n"/>
    </row>
    <row r="130" ht="13.5" customHeight="1" s="667" thickBot="1">
      <c r="B130" s="598" t="n">
        <v>331</v>
      </c>
      <c r="C130" s="606" t="inlineStr">
        <is>
          <t>14345</t>
        </is>
      </c>
      <c r="D130" s="589" t="n">
        <v>14345</v>
      </c>
      <c r="E130" s="590">
        <f>IF(D130="","",IFERROR(VLOOKUP(D130,CCN_Library!$A$4:$B$13,2,FALSE),"NOT IN LIBRARY"))</f>
        <v/>
      </c>
      <c r="F130" s="599" t="n"/>
      <c r="G130" s="600" t="inlineStr">
        <is>
          <t>M28261</t>
        </is>
      </c>
      <c r="H130" s="591">
        <f>LEFT(I130,5)</f>
        <v/>
      </c>
      <c r="I130" s="600" t="inlineStr">
        <is>
          <t>E00712BA</t>
        </is>
      </c>
      <c r="J130" s="591" t="inlineStr">
        <is>
          <t>ARMOR SET,SUPPLEMEN-MCTAGS</t>
        </is>
      </c>
      <c r="K130" s="600" t="inlineStr">
        <is>
          <t>IS</t>
        </is>
      </c>
      <c r="L130" s="600" t="inlineStr">
        <is>
          <t>SE</t>
        </is>
      </c>
      <c r="M130" s="607" t="n"/>
      <c r="N130" s="601" t="n">
        <v>0</v>
      </c>
      <c r="O130" s="601" t="n">
        <v>0</v>
      </c>
      <c r="P130" s="601" t="n">
        <v>0</v>
      </c>
      <c r="Q130" s="1787" t="n">
        <v>0</v>
      </c>
      <c r="R130" s="1787" t="n">
        <v>0</v>
      </c>
      <c r="S130" s="594" t="n">
        <v>0</v>
      </c>
      <c r="T130" s="595">
        <f>Q130*R130*S130</f>
        <v/>
      </c>
      <c r="U130" s="596">
        <f>T130*P130</f>
        <v/>
      </c>
      <c r="V130" s="603" t="n"/>
    </row>
    <row r="131" ht="13.5" customHeight="1" s="667" thickBot="1">
      <c r="B131" s="598" t="n">
        <v>333</v>
      </c>
      <c r="C131" s="606" t="inlineStr">
        <is>
          <t>44112</t>
        </is>
      </c>
      <c r="D131" s="589" t="n">
        <v>44112</v>
      </c>
      <c r="E131" s="590">
        <f>IF(D131="","",IFERROR(VLOOKUP(D131,CCN_Library!$A$4:$B$13,2,FALSE),"NOT IN LIBRARY"))</f>
        <v/>
      </c>
      <c r="F131" s="599" t="n"/>
      <c r="G131" s="600" t="inlineStr">
        <is>
          <t>M28261</t>
        </is>
      </c>
      <c r="H131" s="591">
        <f>LEFT(I131,5)</f>
        <v/>
      </c>
      <c r="I131" s="600" t="inlineStr">
        <is>
          <t>C86868A</t>
        </is>
      </c>
      <c r="J131" s="591" t="inlineStr">
        <is>
          <t>AMAL 686 HOT WEA ME-AMAL 686</t>
        </is>
      </c>
      <c r="K131" s="600" t="inlineStr">
        <is>
          <t>IS</t>
        </is>
      </c>
      <c r="L131" s="607" t="n"/>
      <c r="M131" s="600" t="inlineStr">
        <is>
          <t>N</t>
        </is>
      </c>
      <c r="N131" s="601" t="n">
        <v>0</v>
      </c>
      <c r="O131" s="601" t="n">
        <v>1</v>
      </c>
      <c r="P131" s="601" t="n">
        <v>1</v>
      </c>
      <c r="Q131" s="1786" t="n">
        <v>3.08</v>
      </c>
      <c r="R131" s="1786" t="n">
        <v>3.83</v>
      </c>
      <c r="S131" s="594" t="n">
        <v>5.66</v>
      </c>
      <c r="T131" s="595">
        <f>Q131*R131*S131</f>
        <v/>
      </c>
      <c r="U131" s="596">
        <f>T131*P131</f>
        <v/>
      </c>
      <c r="V131" s="603" t="n"/>
    </row>
    <row r="132" ht="13.5" customHeight="1" s="667" thickBot="1">
      <c r="B132" s="598" t="n">
        <v>335</v>
      </c>
      <c r="C132" s="606" t="inlineStr">
        <is>
          <t>44112</t>
        </is>
      </c>
      <c r="D132" s="589" t="n">
        <v>44112</v>
      </c>
      <c r="E132" s="590">
        <f>IF(D132="","",IFERROR(VLOOKUP(D132,CCN_Library!$A$4:$B$13,2,FALSE),"NOT IN LIBRARY"))</f>
        <v/>
      </c>
      <c r="F132" s="599" t="n"/>
      <c r="G132" s="600" t="inlineStr">
        <is>
          <t>M28261</t>
        </is>
      </c>
      <c r="H132" s="591">
        <f>LEFT(I132,5)</f>
        <v/>
      </c>
      <c r="I132" s="600" t="inlineStr">
        <is>
          <t>C86008A</t>
        </is>
      </c>
      <c r="J132" s="591" t="inlineStr">
        <is>
          <t>LABORATORY EQUIP-AMAL 618</t>
        </is>
      </c>
      <c r="K132" s="600" t="inlineStr">
        <is>
          <t>IS</t>
        </is>
      </c>
      <c r="L132" s="607" t="n"/>
      <c r="M132" s="600" t="inlineStr">
        <is>
          <t>N</t>
        </is>
      </c>
      <c r="N132" s="601" t="n">
        <v>0</v>
      </c>
      <c r="O132" s="601" t="n">
        <v>2</v>
      </c>
      <c r="P132" s="601" t="n">
        <v>2</v>
      </c>
      <c r="Q132" s="1786" t="n">
        <v>5.58</v>
      </c>
      <c r="R132" s="1786" t="n">
        <v>3.5</v>
      </c>
      <c r="S132" s="594" t="n">
        <v>4.83</v>
      </c>
      <c r="T132" s="595">
        <f>Q132*R132*S132</f>
        <v/>
      </c>
      <c r="U132" s="596">
        <f>T132*P132</f>
        <v/>
      </c>
      <c r="V132" s="603" t="n"/>
    </row>
    <row r="133" ht="13.5" customHeight="1" s="667" thickBot="1">
      <c r="B133" s="598" t="n">
        <v>336</v>
      </c>
      <c r="C133" s="606" t="inlineStr">
        <is>
          <t>44112</t>
        </is>
      </c>
      <c r="D133" s="589" t="n">
        <v>44112</v>
      </c>
      <c r="E133" s="590">
        <f>IF(D133="","",IFERROR(VLOOKUP(D133,CCN_Library!$A$4:$B$13,2,FALSE),"NOT IN LIBRARY"))</f>
        <v/>
      </c>
      <c r="F133" s="599" t="n"/>
      <c r="G133" s="600" t="inlineStr">
        <is>
          <t>M28261</t>
        </is>
      </c>
      <c r="H133" s="591">
        <f>LEFT(I133,5)</f>
        <v/>
      </c>
      <c r="I133" s="600" t="inlineStr">
        <is>
          <t>C10552F</t>
        </is>
      </c>
      <c r="J133" s="591" t="inlineStr">
        <is>
          <t>CAP,COLD WEATHER-CR/PD01-09</t>
        </is>
      </c>
      <c r="K133" s="600" t="inlineStr">
        <is>
          <t>IS</t>
        </is>
      </c>
      <c r="L133" s="600" t="inlineStr">
        <is>
          <t>EA</t>
        </is>
      </c>
      <c r="M133" s="600" t="inlineStr">
        <is>
          <t>N</t>
        </is>
      </c>
      <c r="N133" s="601" t="n">
        <v>305</v>
      </c>
      <c r="O133" s="601" t="n">
        <v>270</v>
      </c>
      <c r="P133" s="601" t="n">
        <v>575</v>
      </c>
      <c r="Q133" s="1786" t="n">
        <v>0.75</v>
      </c>
      <c r="R133" s="1786" t="n">
        <v>0.83</v>
      </c>
      <c r="S133" s="594" t="n">
        <v>0.08</v>
      </c>
      <c r="T133" s="595">
        <f>Q133*R133*S133</f>
        <v/>
      </c>
      <c r="U133" s="596">
        <f>T133*P133</f>
        <v/>
      </c>
      <c r="V133" s="603" t="n"/>
    </row>
    <row r="134" ht="13.5" customHeight="1" s="667" thickBot="1">
      <c r="B134" s="598" t="n">
        <v>342</v>
      </c>
      <c r="C134" s="606" t="inlineStr">
        <is>
          <t>44112</t>
        </is>
      </c>
      <c r="D134" s="589" t="n">
        <v>44112</v>
      </c>
      <c r="E134" s="590">
        <f>IF(D134="","",IFERROR(VLOOKUP(D134,CCN_Library!$A$4:$B$13,2,FALSE),"NOT IN LIBRARY"))</f>
        <v/>
      </c>
      <c r="F134" s="599" t="n"/>
      <c r="G134" s="600" t="inlineStr">
        <is>
          <t>M28261</t>
        </is>
      </c>
      <c r="H134" s="591">
        <f>LEFT(I134,5)</f>
        <v/>
      </c>
      <c r="I134" s="600" t="inlineStr">
        <is>
          <t>C21712E</t>
        </is>
      </c>
      <c r="J134" s="591" t="inlineStr">
        <is>
          <t>GOGGLES,INDUSTRIAL-UVEX XMF</t>
        </is>
      </c>
      <c r="K134" s="600" t="inlineStr">
        <is>
          <t>IS</t>
        </is>
      </c>
      <c r="L134" s="600" t="inlineStr">
        <is>
          <t>EA</t>
        </is>
      </c>
      <c r="M134" s="600" t="inlineStr">
        <is>
          <t>N</t>
        </is>
      </c>
      <c r="N134" s="601" t="n">
        <v>305</v>
      </c>
      <c r="O134" s="601" t="n">
        <v>0</v>
      </c>
      <c r="P134" s="601" t="n">
        <v>305</v>
      </c>
      <c r="Q134" s="1787" t="n">
        <v>0</v>
      </c>
      <c r="R134" s="1787" t="n">
        <v>0</v>
      </c>
      <c r="S134" s="594" t="n">
        <v>0</v>
      </c>
      <c r="T134" s="595">
        <f>Q134*R134*S134</f>
        <v/>
      </c>
      <c r="U134" s="596">
        <f>T134*P134</f>
        <v/>
      </c>
      <c r="V134" s="603" t="n"/>
    </row>
    <row r="135" ht="13.5" customHeight="1" s="667" thickBot="1">
      <c r="B135" s="598" t="n">
        <v>349</v>
      </c>
      <c r="C135" s="606" t="inlineStr">
        <is>
          <t>44112</t>
        </is>
      </c>
      <c r="D135" s="589" t="n">
        <v>44112</v>
      </c>
      <c r="E135" s="590">
        <f>IF(D135="","",IFERROR(VLOOKUP(D135,CCN_Library!$A$4:$B$13,2,FALSE),"NOT IN LIBRARY"))</f>
        <v/>
      </c>
      <c r="F135" s="599" t="n"/>
      <c r="G135" s="600" t="inlineStr">
        <is>
          <t>M28261</t>
        </is>
      </c>
      <c r="H135" s="591">
        <f>LEFT(I135,5)</f>
        <v/>
      </c>
      <c r="I135" s="600" t="inlineStr">
        <is>
          <t>C86488A</t>
        </is>
      </c>
      <c r="J135" s="591" t="inlineStr">
        <is>
          <t>AMAL 638 PREV MED-AMAL 638</t>
        </is>
      </c>
      <c r="K135" s="600" t="inlineStr">
        <is>
          <t>IS</t>
        </is>
      </c>
      <c r="L135" s="607" t="n"/>
      <c r="M135" s="600" t="inlineStr">
        <is>
          <t>N</t>
        </is>
      </c>
      <c r="N135" s="601" t="n">
        <v>0</v>
      </c>
      <c r="O135" s="601" t="n">
        <v>6</v>
      </c>
      <c r="P135" s="601" t="n">
        <v>6</v>
      </c>
      <c r="Q135" s="1786" t="n">
        <v>4.58</v>
      </c>
      <c r="R135" s="1786" t="n">
        <v>3.83</v>
      </c>
      <c r="S135" s="594" t="n">
        <v>5.5</v>
      </c>
      <c r="T135" s="595">
        <f>Q135*R135*S135</f>
        <v/>
      </c>
      <c r="U135" s="596">
        <f>T135*P135</f>
        <v/>
      </c>
      <c r="V135" s="603" t="n"/>
    </row>
    <row r="136" ht="13.5" customHeight="1" s="667" thickBot="1">
      <c r="B136" s="598" t="n">
        <v>350</v>
      </c>
      <c r="C136" s="606" t="inlineStr">
        <is>
          <t>44112</t>
        </is>
      </c>
      <c r="D136" s="589" t="n">
        <v>44112</v>
      </c>
      <c r="E136" s="590">
        <f>IF(D136="","",IFERROR(VLOOKUP(D136,CCN_Library!$A$4:$B$13,2,FALSE),"NOT IN LIBRARY"))</f>
        <v/>
      </c>
      <c r="F136" s="599" t="n"/>
      <c r="G136" s="600" t="inlineStr">
        <is>
          <t>M28261</t>
        </is>
      </c>
      <c r="H136" s="591">
        <f>LEFT(I136,5)</f>
        <v/>
      </c>
      <c r="I136" s="600" t="inlineStr">
        <is>
          <t>C86858A</t>
        </is>
      </c>
      <c r="J136" s="591" t="inlineStr">
        <is>
          <t>AMAL 685 COLD WEATH-AMAL 685</t>
        </is>
      </c>
      <c r="K136" s="600" t="inlineStr">
        <is>
          <t>IS</t>
        </is>
      </c>
      <c r="L136" s="607" t="n"/>
      <c r="M136" s="600" t="inlineStr">
        <is>
          <t>N</t>
        </is>
      </c>
      <c r="N136" s="601" t="n">
        <v>0</v>
      </c>
      <c r="O136" s="601" t="n">
        <v>1</v>
      </c>
      <c r="P136" s="601" t="n">
        <v>1</v>
      </c>
      <c r="Q136" s="1786" t="n">
        <v>2.92</v>
      </c>
      <c r="R136" s="1786" t="n">
        <v>3.42</v>
      </c>
      <c r="S136" s="594" t="n">
        <v>5</v>
      </c>
      <c r="T136" s="595">
        <f>Q136*R136*S136</f>
        <v/>
      </c>
      <c r="U136" s="596">
        <f>T136*P136</f>
        <v/>
      </c>
      <c r="V136" s="603" t="n"/>
    </row>
    <row r="137" ht="13.5" customHeight="1" s="667" thickBot="1">
      <c r="B137" s="598" t="n">
        <v>351</v>
      </c>
      <c r="C137" s="606" t="inlineStr">
        <is>
          <t>44112</t>
        </is>
      </c>
      <c r="D137" s="589" t="n">
        <v>44112</v>
      </c>
      <c r="E137" s="590">
        <f>IF(D137="","",IFERROR(VLOOKUP(D137,CCN_Library!$A$4:$B$13,2,FALSE),"NOT IN LIBRARY"))</f>
        <v/>
      </c>
      <c r="F137" s="599" t="n"/>
      <c r="G137" s="600" t="inlineStr">
        <is>
          <t>M28261</t>
        </is>
      </c>
      <c r="H137" s="591">
        <f>LEFT(I137,5)</f>
        <v/>
      </c>
      <c r="I137" s="600" t="inlineStr">
        <is>
          <t>C86878A</t>
        </is>
      </c>
      <c r="J137" s="591" t="inlineStr">
        <is>
          <t>AMAL 687 NBC MEDS-AMAL 687</t>
        </is>
      </c>
      <c r="K137" s="600" t="inlineStr">
        <is>
          <t>IS</t>
        </is>
      </c>
      <c r="L137" s="607" t="n"/>
      <c r="M137" s="600" t="inlineStr">
        <is>
          <t>N</t>
        </is>
      </c>
      <c r="N137" s="601" t="n">
        <v>0</v>
      </c>
      <c r="O137" s="601" t="n">
        <v>1</v>
      </c>
      <c r="P137" s="601" t="n">
        <v>1</v>
      </c>
      <c r="Q137" s="1786" t="n">
        <v>6.66</v>
      </c>
      <c r="R137" s="1786" t="n">
        <v>3.67</v>
      </c>
      <c r="S137" s="594" t="n">
        <v>6.66</v>
      </c>
      <c r="T137" s="595">
        <f>Q137*R137*S137</f>
        <v/>
      </c>
      <c r="U137" s="596">
        <f>T137*P137</f>
        <v/>
      </c>
      <c r="V137" s="603" t="n"/>
    </row>
    <row r="138" ht="13.5" customHeight="1" s="667" thickBot="1">
      <c r="B138" s="598" t="n">
        <v>352</v>
      </c>
      <c r="C138" s="606" t="inlineStr">
        <is>
          <t>44112</t>
        </is>
      </c>
      <c r="D138" s="589" t="n">
        <v>44112</v>
      </c>
      <c r="E138" s="590">
        <f>IF(D138="","",IFERROR(VLOOKUP(D138,CCN_Library!$A$4:$B$13,2,FALSE),"NOT IN LIBRARY"))</f>
        <v/>
      </c>
      <c r="F138" s="599" t="n"/>
      <c r="G138" s="600" t="inlineStr">
        <is>
          <t>M28261</t>
        </is>
      </c>
      <c r="H138" s="591">
        <f>LEFT(I138,5)</f>
        <v/>
      </c>
      <c r="I138" s="600" t="inlineStr">
        <is>
          <t>C87008A</t>
        </is>
      </c>
      <c r="J138" s="591" t="inlineStr">
        <is>
          <t>AMAL 647 ERCS-AMAL 647</t>
        </is>
      </c>
      <c r="K138" s="600" t="inlineStr">
        <is>
          <t>IS</t>
        </is>
      </c>
      <c r="L138" s="607" t="n"/>
      <c r="M138" s="600" t="inlineStr">
        <is>
          <t>N</t>
        </is>
      </c>
      <c r="N138" s="601" t="n">
        <v>0</v>
      </c>
      <c r="O138" s="601" t="n">
        <v>8</v>
      </c>
      <c r="P138" s="601" t="n">
        <v>8</v>
      </c>
      <c r="Q138" s="1787" t="n">
        <v>4</v>
      </c>
      <c r="R138" s="1786" t="n">
        <v>4.58</v>
      </c>
      <c r="S138" s="594" t="n">
        <v>4.91</v>
      </c>
      <c r="T138" s="595">
        <f>Q138*R138*S138</f>
        <v/>
      </c>
      <c r="U138" s="596">
        <f>T138*P138</f>
        <v/>
      </c>
      <c r="V138" s="603" t="n"/>
    </row>
    <row r="139" ht="13.5" customHeight="1" s="667" thickBot="1">
      <c r="B139" s="598" t="n">
        <v>358</v>
      </c>
      <c r="C139" s="606" t="inlineStr">
        <is>
          <t>44112</t>
        </is>
      </c>
      <c r="D139" s="589" t="n">
        <v>44112</v>
      </c>
      <c r="E139" s="590">
        <f>IF(D139="","",IFERROR(VLOOKUP(D139,CCN_Library!$A$4:$B$13,2,FALSE),"NOT IN LIBRARY"))</f>
        <v/>
      </c>
      <c r="F139" s="599" t="n"/>
      <c r="G139" s="600" t="inlineStr">
        <is>
          <t>M28261</t>
        </is>
      </c>
      <c r="H139" s="591">
        <f>LEFT(I139,5)</f>
        <v/>
      </c>
      <c r="I139" s="600" t="inlineStr">
        <is>
          <t>K41482E</t>
        </is>
      </c>
      <c r="J139" s="591" t="inlineStr">
        <is>
          <t>CARRIER,SWORD SCABB-N/A</t>
        </is>
      </c>
      <c r="K139" s="600" t="inlineStr">
        <is>
          <t>DP</t>
        </is>
      </c>
      <c r="L139" s="600" t="inlineStr">
        <is>
          <t>EA</t>
        </is>
      </c>
      <c r="M139" s="600" t="inlineStr">
        <is>
          <t>N</t>
        </is>
      </c>
      <c r="N139" s="601" t="n">
        <v>0</v>
      </c>
      <c r="O139" s="601" t="n">
        <v>14</v>
      </c>
      <c r="P139" s="601" t="n">
        <v>14</v>
      </c>
      <c r="Q139" s="1786" t="n">
        <v>0.67</v>
      </c>
      <c r="R139" s="1786" t="n">
        <v>0.42</v>
      </c>
      <c r="S139" s="594" t="n">
        <v>0.08</v>
      </c>
      <c r="T139" s="595">
        <f>Q139*R139*S139</f>
        <v/>
      </c>
      <c r="U139" s="596">
        <f>T139*P139</f>
        <v/>
      </c>
      <c r="V139" s="603" t="n"/>
    </row>
    <row r="140" ht="13.5" customHeight="1" s="667" thickBot="1">
      <c r="B140" s="598" t="n">
        <v>361</v>
      </c>
      <c r="C140" s="606" t="inlineStr">
        <is>
          <t>21710</t>
        </is>
      </c>
      <c r="D140" s="589" t="n">
        <v>21710</v>
      </c>
      <c r="E140" s="590">
        <f>IF(D140="","",IFERROR(VLOOKUP(D140,CCN_Library!$A$4:$B$13,2,FALSE),"NOT IN LIBRARY"))</f>
        <v/>
      </c>
      <c r="F140" s="599" t="n"/>
      <c r="G140" s="600" t="inlineStr">
        <is>
          <t>M28261</t>
        </is>
      </c>
      <c r="H140" s="591">
        <f>LEFT(I140,5)</f>
        <v/>
      </c>
      <c r="I140" s="600" t="inlineStr">
        <is>
          <t>K00022B</t>
        </is>
      </c>
      <c r="J140" s="591" t="inlineStr">
        <is>
          <t>ANALYZER-CHARGER,BA-490PT+</t>
        </is>
      </c>
      <c r="K140" s="600" t="inlineStr">
        <is>
          <t>IS</t>
        </is>
      </c>
      <c r="L140" s="600" t="inlineStr">
        <is>
          <t>EA</t>
        </is>
      </c>
      <c r="M140" s="600" t="inlineStr">
        <is>
          <t>N</t>
        </is>
      </c>
      <c r="N140" s="601" t="n">
        <v>0</v>
      </c>
      <c r="O140" s="601" t="n">
        <v>2</v>
      </c>
      <c r="P140" s="601" t="n">
        <v>2</v>
      </c>
      <c r="Q140" s="1786" t="n">
        <v>0.29</v>
      </c>
      <c r="R140" s="1786" t="n">
        <v>1.08</v>
      </c>
      <c r="S140" s="594" t="n">
        <v>1.33</v>
      </c>
      <c r="T140" s="595">
        <f>Q140*R140*S140</f>
        <v/>
      </c>
      <c r="U140" s="596">
        <f>T140*P140</f>
        <v/>
      </c>
      <c r="V140" s="603" t="n"/>
    </row>
    <row r="141" ht="13.5" customHeight="1" s="667" thickBot="1">
      <c r="B141" s="598" t="n">
        <v>362</v>
      </c>
      <c r="C141" s="606" t="inlineStr">
        <is>
          <t>44112</t>
        </is>
      </c>
      <c r="D141" s="589" t="n">
        <v>44112</v>
      </c>
      <c r="E141" s="590">
        <f>IF(D141="","",IFERROR(VLOOKUP(D141,CCN_Library!$A$4:$B$13,2,FALSE),"NOT IN LIBRARY"))</f>
        <v/>
      </c>
      <c r="F141" s="599" t="n"/>
      <c r="G141" s="600" t="inlineStr">
        <is>
          <t>M28261</t>
        </is>
      </c>
      <c r="H141" s="591">
        <f>LEFT(I141,5)</f>
        <v/>
      </c>
      <c r="I141" s="600" t="inlineStr">
        <is>
          <t>C30702E</t>
        </is>
      </c>
      <c r="J141" s="591" t="inlineStr">
        <is>
          <t>CARRIER,INTRENCHING-390-04A</t>
        </is>
      </c>
      <c r="K141" s="600" t="inlineStr">
        <is>
          <t>IS</t>
        </is>
      </c>
      <c r="L141" s="600" t="inlineStr">
        <is>
          <t>EA</t>
        </is>
      </c>
      <c r="M141" s="600" t="inlineStr">
        <is>
          <t>N</t>
        </is>
      </c>
      <c r="N141" s="601" t="n">
        <v>305</v>
      </c>
      <c r="O141" s="601" t="n">
        <v>0</v>
      </c>
      <c r="P141" s="601" t="n">
        <v>305</v>
      </c>
      <c r="Q141" s="1786" t="n">
        <v>0.58</v>
      </c>
      <c r="R141" s="1786" t="n">
        <v>0.42</v>
      </c>
      <c r="S141" s="594" t="n">
        <v>0.08</v>
      </c>
      <c r="T141" s="595">
        <f>Q141*R141*S141</f>
        <v/>
      </c>
      <c r="U141" s="596">
        <f>T141*P141</f>
        <v/>
      </c>
      <c r="V141" s="603" t="n"/>
    </row>
    <row r="142" ht="13.5" customHeight="1" s="667" thickBot="1">
      <c r="B142" s="598" t="n">
        <v>363</v>
      </c>
      <c r="C142" s="606" t="inlineStr">
        <is>
          <t>44112</t>
        </is>
      </c>
      <c r="D142" s="589" t="n">
        <v>44112</v>
      </c>
      <c r="E142" s="590">
        <f>IF(D142="","",IFERROR(VLOOKUP(D142,CCN_Library!$A$4:$B$13,2,FALSE),"NOT IN LIBRARY"))</f>
        <v/>
      </c>
      <c r="F142" s="599" t="n"/>
      <c r="G142" s="600" t="inlineStr">
        <is>
          <t>M28261</t>
        </is>
      </c>
      <c r="H142" s="591">
        <f>LEFT(I142,5)</f>
        <v/>
      </c>
      <c r="I142" s="600" t="inlineStr">
        <is>
          <t>B21307B</t>
        </is>
      </c>
      <c r="J142" s="591" t="inlineStr">
        <is>
          <t>TANK,WATER,3000 GAL-RCF-3K-W-OT</t>
        </is>
      </c>
      <c r="K142" s="600" t="inlineStr">
        <is>
          <t>IS</t>
        </is>
      </c>
      <c r="L142" s="600" t="inlineStr">
        <is>
          <t>EA</t>
        </is>
      </c>
      <c r="M142" s="600" t="inlineStr">
        <is>
          <t>N</t>
        </is>
      </c>
      <c r="N142" s="601" t="n">
        <v>0</v>
      </c>
      <c r="O142" s="601" t="n">
        <v>4</v>
      </c>
      <c r="P142" s="601" t="n">
        <v>4</v>
      </c>
      <c r="Q142" s="1786" t="n">
        <v>2.33</v>
      </c>
      <c r="R142" s="1786" t="n">
        <v>3.92</v>
      </c>
      <c r="S142" s="594" t="n">
        <v>1.42</v>
      </c>
      <c r="T142" s="595">
        <f>Q142*R142*S142</f>
        <v/>
      </c>
      <c r="U142" s="596">
        <f>T142*P142</f>
        <v/>
      </c>
      <c r="V142" s="603" t="n"/>
    </row>
    <row r="143" ht="13.5" customHeight="1" s="667" thickBot="1">
      <c r="B143" s="598" t="n">
        <v>365</v>
      </c>
      <c r="C143" s="606" t="inlineStr">
        <is>
          <t>21451</t>
        </is>
      </c>
      <c r="D143" s="589" t="n">
        <v>21451</v>
      </c>
      <c r="E143" s="590">
        <f>IF(D143="","",IFERROR(VLOOKUP(D143,CCN_Library!$A$4:$B$13,2,FALSE),"NOT IN LIBRARY"))</f>
        <v/>
      </c>
      <c r="F143" s="599" t="n"/>
      <c r="G143" s="600" t="inlineStr">
        <is>
          <t>M28261</t>
        </is>
      </c>
      <c r="H143" s="591">
        <f>LEFT(I143,5)</f>
        <v/>
      </c>
      <c r="I143" s="600" t="inlineStr">
        <is>
          <t>D70002B</t>
        </is>
      </c>
      <c r="J143" s="591" t="inlineStr">
        <is>
          <t>ANALYZER SET,VEHICU-10010A0000</t>
        </is>
      </c>
      <c r="K143" s="600" t="inlineStr">
        <is>
          <t>DP</t>
        </is>
      </c>
      <c r="L143" s="600" t="inlineStr">
        <is>
          <t>EA</t>
        </is>
      </c>
      <c r="M143" s="600" t="inlineStr">
        <is>
          <t>N</t>
        </is>
      </c>
      <c r="N143" s="601" t="n">
        <v>0</v>
      </c>
      <c r="O143" s="601" t="n">
        <v>1</v>
      </c>
      <c r="P143" s="601" t="n">
        <v>1</v>
      </c>
      <c r="Q143" s="1786" t="n">
        <v>3.17</v>
      </c>
      <c r="R143" s="1786" t="n">
        <v>2.33</v>
      </c>
      <c r="S143" s="594" t="n">
        <v>1.25</v>
      </c>
      <c r="T143" s="595">
        <f>Q143*R143*S143</f>
        <v/>
      </c>
      <c r="U143" s="596">
        <f>T143*P143</f>
        <v/>
      </c>
      <c r="V143" s="603" t="n"/>
    </row>
    <row r="144" ht="13.5" customHeight="1" s="667" thickBot="1">
      <c r="B144" s="598" t="n">
        <v>368</v>
      </c>
      <c r="C144" s="606" t="inlineStr">
        <is>
          <t>44112</t>
        </is>
      </c>
      <c r="D144" s="589" t="n">
        <v>44112</v>
      </c>
      <c r="E144" s="590">
        <f>IF(D144="","",IFERROR(VLOOKUP(D144,CCN_Library!$A$4:$B$13,2,FALSE),"NOT IN LIBRARY"))</f>
        <v/>
      </c>
      <c r="F144" s="599" t="n"/>
      <c r="G144" s="600" t="inlineStr">
        <is>
          <t>M28261</t>
        </is>
      </c>
      <c r="H144" s="591">
        <f>LEFT(I144,5)</f>
        <v/>
      </c>
      <c r="I144" s="600" t="inlineStr">
        <is>
          <t>C11072F</t>
        </is>
      </c>
      <c r="J144" s="591" t="inlineStr">
        <is>
          <t>GLOVES,MEN'S AND WO-SIZE 3</t>
        </is>
      </c>
      <c r="K144" s="600" t="inlineStr">
        <is>
          <t>IS</t>
        </is>
      </c>
      <c r="L144" s="600" t="inlineStr">
        <is>
          <t>PR</t>
        </is>
      </c>
      <c r="M144" s="600" t="inlineStr">
        <is>
          <t>N</t>
        </is>
      </c>
      <c r="N144" s="601" t="n">
        <v>305</v>
      </c>
      <c r="O144" s="601" t="n">
        <v>270</v>
      </c>
      <c r="P144" s="601" t="n">
        <v>575</v>
      </c>
      <c r="Q144" s="1787" t="n">
        <v>1</v>
      </c>
      <c r="R144" s="1786" t="n">
        <v>0.5</v>
      </c>
      <c r="S144" s="594" t="n">
        <v>0.08</v>
      </c>
      <c r="T144" s="595">
        <f>Q144*R144*S144</f>
        <v/>
      </c>
      <c r="U144" s="596">
        <f>T144*P144</f>
        <v/>
      </c>
      <c r="V144" s="603" t="n"/>
    </row>
    <row r="145" ht="13.5" customHeight="1" s="667" thickBot="1">
      <c r="B145" s="598" t="n">
        <v>370</v>
      </c>
      <c r="C145" s="606" t="inlineStr">
        <is>
          <t>44112</t>
        </is>
      </c>
      <c r="D145" s="589" t="n">
        <v>44112</v>
      </c>
      <c r="E145" s="590">
        <f>IF(D145="","",IFERROR(VLOOKUP(D145,CCN_Library!$A$4:$B$13,2,FALSE),"NOT IN LIBRARY"))</f>
        <v/>
      </c>
      <c r="F145" s="599" t="n"/>
      <c r="G145" s="600" t="inlineStr">
        <is>
          <t>M28261</t>
        </is>
      </c>
      <c r="H145" s="591">
        <f>LEFT(I145,5)</f>
        <v/>
      </c>
      <c r="I145" s="600" t="inlineStr">
        <is>
          <t>C01892F</t>
        </is>
      </c>
      <c r="J145" s="591" t="inlineStr">
        <is>
          <t>POUCH,MONOCULAR NIG-N/A</t>
        </is>
      </c>
      <c r="K145" s="600" t="inlineStr">
        <is>
          <t>IS</t>
        </is>
      </c>
      <c r="L145" s="600" t="inlineStr">
        <is>
          <t>EA</t>
        </is>
      </c>
      <c r="M145" s="600" t="inlineStr">
        <is>
          <t>N</t>
        </is>
      </c>
      <c r="N145" s="601" t="n">
        <v>90</v>
      </c>
      <c r="O145" s="601" t="n">
        <v>0</v>
      </c>
      <c r="P145" s="601" t="n">
        <v>90</v>
      </c>
      <c r="Q145" s="1786" t="n">
        <v>0.58</v>
      </c>
      <c r="R145" s="1786" t="n">
        <v>0.58</v>
      </c>
      <c r="S145" s="594" t="n">
        <v>0.42</v>
      </c>
      <c r="T145" s="595">
        <f>Q145*R145*S145</f>
        <v/>
      </c>
      <c r="U145" s="596">
        <f>T145*P145</f>
        <v/>
      </c>
      <c r="V145" s="603" t="n"/>
    </row>
    <row r="146" ht="13.5" customHeight="1" s="667" thickBot="1">
      <c r="B146" s="598" t="n">
        <v>372</v>
      </c>
      <c r="C146" s="606" t="inlineStr">
        <is>
          <t>44112</t>
        </is>
      </c>
      <c r="D146" s="589" t="n">
        <v>44112</v>
      </c>
      <c r="E146" s="590">
        <f>IF(D146="","",IFERROR(VLOOKUP(D146,CCN_Library!$A$4:$B$13,2,FALSE),"NOT IN LIBRARY"))</f>
        <v/>
      </c>
      <c r="F146" s="599" t="n"/>
      <c r="G146" s="600" t="inlineStr">
        <is>
          <t>M28261</t>
        </is>
      </c>
      <c r="H146" s="591">
        <f>LEFT(I146,5)</f>
        <v/>
      </c>
      <c r="I146" s="600" t="inlineStr">
        <is>
          <t>E01142B</t>
        </is>
      </c>
      <c r="J146" s="591" t="inlineStr">
        <is>
          <t>SIGHT,BORE,OPTICAL-M83</t>
        </is>
      </c>
      <c r="K146" s="600" t="inlineStr">
        <is>
          <t>IS</t>
        </is>
      </c>
      <c r="L146" s="600" t="inlineStr">
        <is>
          <t>EA</t>
        </is>
      </c>
      <c r="M146" s="600" t="inlineStr">
        <is>
          <t>N</t>
        </is>
      </c>
      <c r="N146" s="601" t="n">
        <v>0</v>
      </c>
      <c r="O146" s="601" t="n">
        <v>0</v>
      </c>
      <c r="P146" s="601" t="n">
        <v>0</v>
      </c>
      <c r="Q146" s="1786" t="n">
        <v>0.9</v>
      </c>
      <c r="R146" s="1786" t="n">
        <v>0.24</v>
      </c>
      <c r="S146" s="594" t="n">
        <v>0.23</v>
      </c>
      <c r="T146" s="595">
        <f>Q146*R146*S146</f>
        <v/>
      </c>
      <c r="U146" s="596">
        <f>T146*P146</f>
        <v/>
      </c>
      <c r="V146" s="603" t="n"/>
    </row>
    <row r="147" ht="13.5" customHeight="1" s="667" thickBot="1">
      <c r="B147" s="598" t="n">
        <v>380</v>
      </c>
      <c r="C147" s="606" t="inlineStr">
        <is>
          <t>14345</t>
        </is>
      </c>
      <c r="D147" s="589" t="n">
        <v>14345</v>
      </c>
      <c r="E147" s="590">
        <f>IF(D147="","",IFERROR(VLOOKUP(D147,CCN_Library!$A$4:$B$13,2,FALSE),"NOT IN LIBRARY"))</f>
        <v/>
      </c>
      <c r="F147" s="599" t="n"/>
      <c r="G147" s="600" t="inlineStr">
        <is>
          <t>M28261</t>
        </is>
      </c>
      <c r="H147" s="591">
        <f>LEFT(I147,5)</f>
        <v/>
      </c>
      <c r="I147" s="600" t="inlineStr">
        <is>
          <t>E01952M</t>
        </is>
      </c>
      <c r="J147" s="591" t="inlineStr">
        <is>
          <t>CARBINE,5.56 MILLIM-M4</t>
        </is>
      </c>
      <c r="K147" s="600" t="inlineStr">
        <is>
          <t>IS</t>
        </is>
      </c>
      <c r="L147" s="600" t="inlineStr">
        <is>
          <t>EA</t>
        </is>
      </c>
      <c r="M147" s="600" t="inlineStr">
        <is>
          <t>N</t>
        </is>
      </c>
      <c r="N147" s="601" t="n">
        <v>143</v>
      </c>
      <c r="O147" s="601" t="n">
        <v>0</v>
      </c>
      <c r="P147" s="601" t="n">
        <v>143</v>
      </c>
      <c r="Q147" s="1786" t="n">
        <v>2.75</v>
      </c>
      <c r="R147" s="1786" t="n">
        <v>0.33</v>
      </c>
      <c r="S147" s="594" t="n">
        <v>0.92</v>
      </c>
      <c r="T147" s="595">
        <f>Q147*R147*S147</f>
        <v/>
      </c>
      <c r="U147" s="596">
        <f>T147*P147</f>
        <v/>
      </c>
      <c r="V147" s="603" t="n"/>
    </row>
    <row r="148" ht="13.5" customHeight="1" s="667" thickBot="1">
      <c r="B148" s="598" t="n">
        <v>381</v>
      </c>
      <c r="C148" s="606" t="inlineStr">
        <is>
          <t>14345</t>
        </is>
      </c>
      <c r="D148" s="589" t="n">
        <v>14345</v>
      </c>
      <c r="E148" s="590">
        <f>IF(D148="","",IFERROR(VLOOKUP(D148,CCN_Library!$A$4:$B$13,2,FALSE),"NOT IN LIBRARY"))</f>
        <v/>
      </c>
      <c r="F148" s="599" t="n"/>
      <c r="G148" s="600" t="inlineStr">
        <is>
          <t>M28261</t>
        </is>
      </c>
      <c r="H148" s="591">
        <f>LEFT(I148,5)</f>
        <v/>
      </c>
      <c r="I148" s="600" t="inlineStr">
        <is>
          <t>E00712BD</t>
        </is>
      </c>
      <c r="J148" s="591" t="inlineStr">
        <is>
          <t>PLATFORM,GUNNER,VEH-RH-GPK</t>
        </is>
      </c>
      <c r="K148" s="600" t="inlineStr">
        <is>
          <t>IS</t>
        </is>
      </c>
      <c r="L148" s="600" t="inlineStr">
        <is>
          <t>EA</t>
        </is>
      </c>
      <c r="M148" s="607" t="n"/>
      <c r="N148" s="601" t="n">
        <v>0</v>
      </c>
      <c r="O148" s="601" t="n">
        <v>4</v>
      </c>
      <c r="P148" s="601" t="n">
        <v>4</v>
      </c>
      <c r="Q148" s="1787" t="n">
        <v>0</v>
      </c>
      <c r="R148" s="1787" t="n">
        <v>0</v>
      </c>
      <c r="S148" s="594" t="n">
        <v>0</v>
      </c>
      <c r="T148" s="595">
        <f>Q148*R148*S148</f>
        <v/>
      </c>
      <c r="U148" s="596">
        <f>T148*P148</f>
        <v/>
      </c>
      <c r="V148" s="603" t="n"/>
    </row>
    <row r="149" ht="13.5" customHeight="1" s="667" thickBot="1">
      <c r="B149" s="598" t="n">
        <v>383</v>
      </c>
      <c r="C149" s="606" t="inlineStr">
        <is>
          <t>44112</t>
        </is>
      </c>
      <c r="D149" s="589" t="n">
        <v>44112</v>
      </c>
      <c r="E149" s="590">
        <f>IF(D149="","",IFERROR(VLOOKUP(D149,CCN_Library!$A$4:$B$13,2,FALSE),"NOT IN LIBRARY"))</f>
        <v/>
      </c>
      <c r="F149" s="599" t="n"/>
      <c r="G149" s="600" t="inlineStr">
        <is>
          <t>M28261</t>
        </is>
      </c>
      <c r="H149" s="591">
        <f>LEFT(I149,5)</f>
        <v/>
      </c>
      <c r="I149" s="600" t="inlineStr">
        <is>
          <t>C34212F</t>
        </is>
      </c>
      <c r="J149" s="591" t="inlineStr">
        <is>
          <t>MODULAR SLEEP SYSTE-W91AZKLG</t>
        </is>
      </c>
      <c r="K149" s="600" t="inlineStr">
        <is>
          <t>IS</t>
        </is>
      </c>
      <c r="L149" s="600" t="inlineStr">
        <is>
          <t>EA</t>
        </is>
      </c>
      <c r="M149" s="600" t="inlineStr">
        <is>
          <t>N</t>
        </is>
      </c>
      <c r="N149" s="601" t="n">
        <v>305</v>
      </c>
      <c r="O149" s="601" t="n">
        <v>0</v>
      </c>
      <c r="P149" s="601" t="n">
        <v>305</v>
      </c>
      <c r="Q149" s="1786" t="n">
        <v>2.5</v>
      </c>
      <c r="R149" s="1786" t="n">
        <v>1.17</v>
      </c>
      <c r="S149" s="594" t="n">
        <v>0.67</v>
      </c>
      <c r="T149" s="595">
        <f>Q149*R149*S149</f>
        <v/>
      </c>
      <c r="U149" s="596">
        <f>T149*P149</f>
        <v/>
      </c>
      <c r="V149" s="603" t="n"/>
    </row>
    <row r="150" ht="13.5" customHeight="1" s="667" thickBot="1">
      <c r="B150" s="598" t="n">
        <v>385</v>
      </c>
      <c r="C150" s="606" t="inlineStr">
        <is>
          <t>14345</t>
        </is>
      </c>
      <c r="D150" s="589" t="n">
        <v>14345</v>
      </c>
      <c r="E150" s="590">
        <f>IF(D150="","",IFERROR(VLOOKUP(D150,CCN_Library!$A$4:$B$13,2,FALSE),"NOT IN LIBRARY"))</f>
        <v/>
      </c>
      <c r="F150" s="599" t="n"/>
      <c r="G150" s="600" t="inlineStr">
        <is>
          <t>M28261</t>
        </is>
      </c>
      <c r="H150" s="591">
        <f>LEFT(I150,5)</f>
        <v/>
      </c>
      <c r="I150" s="600" t="inlineStr">
        <is>
          <t>E00502E</t>
        </is>
      </c>
      <c r="J150" s="591" t="inlineStr">
        <is>
          <t>BAYONET-KNIFE-OKC3S</t>
        </is>
      </c>
      <c r="K150" s="600" t="inlineStr">
        <is>
          <t>IS</t>
        </is>
      </c>
      <c r="L150" s="600" t="inlineStr">
        <is>
          <t>EA</t>
        </is>
      </c>
      <c r="M150" s="600" t="inlineStr">
        <is>
          <t>N</t>
        </is>
      </c>
      <c r="N150" s="601" t="n">
        <v>201</v>
      </c>
      <c r="O150" s="601" t="n">
        <v>0</v>
      </c>
      <c r="P150" s="601" t="n">
        <v>201</v>
      </c>
      <c r="Q150" s="1786" t="n">
        <v>1.08</v>
      </c>
      <c r="R150" s="1786" t="n">
        <v>0.25</v>
      </c>
      <c r="S150" s="594" t="n">
        <v>0.17</v>
      </c>
      <c r="T150" s="595">
        <f>Q150*R150*S150</f>
        <v/>
      </c>
      <c r="U150" s="596">
        <f>T150*P150</f>
        <v/>
      </c>
      <c r="V150" s="603" t="n"/>
    </row>
    <row r="151" ht="13.5" customHeight="1" s="667" thickBot="1">
      <c r="B151" s="598" t="n">
        <v>386</v>
      </c>
      <c r="C151" s="606" t="inlineStr">
        <is>
          <t>44112</t>
        </is>
      </c>
      <c r="D151" s="589" t="n">
        <v>44112</v>
      </c>
      <c r="E151" s="590">
        <f>IF(D151="","",IFERROR(VLOOKUP(D151,CCN_Library!$A$4:$B$13,2,FALSE),"NOT IN LIBRARY"))</f>
        <v/>
      </c>
      <c r="F151" s="599" t="n"/>
      <c r="G151" s="600" t="inlineStr">
        <is>
          <t>M28261</t>
        </is>
      </c>
      <c r="H151" s="591">
        <f>LEFT(I151,5)</f>
        <v/>
      </c>
      <c r="I151" s="600" t="inlineStr">
        <is>
          <t>C01372F</t>
        </is>
      </c>
      <c r="J151" s="591" t="inlineStr">
        <is>
          <t>JACKET,COMBAT-N/A</t>
        </is>
      </c>
      <c r="K151" s="600" t="inlineStr">
        <is>
          <t>IS</t>
        </is>
      </c>
      <c r="L151" s="600" t="inlineStr">
        <is>
          <t>EA</t>
        </is>
      </c>
      <c r="M151" s="600" t="inlineStr">
        <is>
          <t>N</t>
        </is>
      </c>
      <c r="N151" s="601" t="n">
        <v>305</v>
      </c>
      <c r="O151" s="601" t="n">
        <v>0</v>
      </c>
      <c r="P151" s="601" t="n">
        <v>305</v>
      </c>
      <c r="Q151" s="1786" t="n">
        <v>1.12</v>
      </c>
      <c r="R151" s="1787" t="n">
        <v>1</v>
      </c>
      <c r="S151" s="594" t="n">
        <v>0.25</v>
      </c>
      <c r="T151" s="595">
        <f>Q151*R151*S151</f>
        <v/>
      </c>
      <c r="U151" s="596">
        <f>T151*P151</f>
        <v/>
      </c>
      <c r="V151" s="603" t="n"/>
    </row>
    <row r="152" ht="13.5" customHeight="1" s="667" thickBot="1">
      <c r="B152" s="598" t="n">
        <v>388</v>
      </c>
      <c r="C152" s="606" t="inlineStr">
        <is>
          <t>14345</t>
        </is>
      </c>
      <c r="D152" s="589" t="n">
        <v>14345</v>
      </c>
      <c r="E152" s="590">
        <f>IF(D152="","",IFERROR(VLOOKUP(D152,CCN_Library!$A$4:$B$13,2,FALSE),"NOT IN LIBRARY"))</f>
        <v/>
      </c>
      <c r="F152" s="599" t="n"/>
      <c r="G152" s="600" t="inlineStr">
        <is>
          <t>M28261</t>
        </is>
      </c>
      <c r="H152" s="591">
        <f>LEFT(I152,5)</f>
        <v/>
      </c>
      <c r="I152" s="600" t="inlineStr">
        <is>
          <t>E09897M</t>
        </is>
      </c>
      <c r="J152" s="591" t="inlineStr">
        <is>
          <t>MACHINE GUN,7.62 MI-M240B</t>
        </is>
      </c>
      <c r="K152" s="600" t="inlineStr">
        <is>
          <t>IS</t>
        </is>
      </c>
      <c r="L152" s="600" t="inlineStr">
        <is>
          <t>EA</t>
        </is>
      </c>
      <c r="M152" s="600" t="inlineStr">
        <is>
          <t>M</t>
        </is>
      </c>
      <c r="N152" s="601" t="n">
        <v>0</v>
      </c>
      <c r="O152" s="601" t="n">
        <v>2</v>
      </c>
      <c r="P152" s="601" t="n">
        <v>2</v>
      </c>
      <c r="Q152" s="1786" t="n">
        <v>4.04</v>
      </c>
      <c r="R152" s="1786" t="n">
        <v>0.52</v>
      </c>
      <c r="S152" s="594" t="n">
        <v>0.75</v>
      </c>
      <c r="T152" s="595">
        <f>Q152*R152*S152</f>
        <v/>
      </c>
      <c r="U152" s="596">
        <f>T152*P152</f>
        <v/>
      </c>
      <c r="V152" s="603" t="n"/>
    </row>
    <row r="153" ht="13.5" customHeight="1" s="667" thickBot="1">
      <c r="B153" s="598" t="n">
        <v>392</v>
      </c>
      <c r="C153" s="606" t="inlineStr">
        <is>
          <t>44112</t>
        </is>
      </c>
      <c r="D153" s="589" t="n">
        <v>44112</v>
      </c>
      <c r="E153" s="590">
        <f>IF(D153="","",IFERROR(VLOOKUP(D153,CCN_Library!$A$4:$B$13,2,FALSE),"NOT IN LIBRARY"))</f>
        <v/>
      </c>
      <c r="F153" s="599" t="n"/>
      <c r="G153" s="600" t="inlineStr">
        <is>
          <t>M28261</t>
        </is>
      </c>
      <c r="H153" s="591">
        <f>LEFT(I153,5)</f>
        <v/>
      </c>
      <c r="I153" s="600" t="inlineStr">
        <is>
          <t>C01802F</t>
        </is>
      </c>
      <c r="J153" s="591" t="inlineStr">
        <is>
          <t>BELT,INDIVIDUAL EQU-N/A</t>
        </is>
      </c>
      <c r="K153" s="600" t="inlineStr">
        <is>
          <t>IS</t>
        </is>
      </c>
      <c r="L153" s="600" t="inlineStr">
        <is>
          <t>EA</t>
        </is>
      </c>
      <c r="M153" s="600" t="inlineStr">
        <is>
          <t>N</t>
        </is>
      </c>
      <c r="N153" s="601" t="n">
        <v>305</v>
      </c>
      <c r="O153" s="601" t="n">
        <v>0</v>
      </c>
      <c r="P153" s="601" t="n">
        <v>305</v>
      </c>
      <c r="Q153" s="1787" t="n">
        <v>1</v>
      </c>
      <c r="R153" s="1786" t="n">
        <v>0.33</v>
      </c>
      <c r="S153" s="594" t="n">
        <v>0.33</v>
      </c>
      <c r="T153" s="595">
        <f>Q153*R153*S153</f>
        <v/>
      </c>
      <c r="U153" s="596">
        <f>T153*P153</f>
        <v/>
      </c>
      <c r="V153" s="603" t="n"/>
    </row>
    <row r="154" ht="13.5" customHeight="1" s="667" thickBot="1">
      <c r="B154" s="598" t="n">
        <v>394</v>
      </c>
      <c r="C154" s="606" t="inlineStr">
        <is>
          <t>21710</t>
        </is>
      </c>
      <c r="D154" s="589" t="n">
        <v>21710</v>
      </c>
      <c r="E154" s="590">
        <f>IF(D154="","",IFERROR(VLOOKUP(D154,CCN_Library!$A$4:$B$13,2,FALSE),"NOT IN LIBRARY"))</f>
        <v/>
      </c>
      <c r="F154" s="599" t="n"/>
      <c r="G154" s="600" t="inlineStr">
        <is>
          <t>M28261</t>
        </is>
      </c>
      <c r="H154" s="591">
        <f>LEFT(I154,5)</f>
        <v/>
      </c>
      <c r="I154" s="600" t="inlineStr">
        <is>
          <t>H00052G</t>
        </is>
      </c>
      <c r="J154" s="591" t="inlineStr">
        <is>
          <t>REPRODUCER,DISK MED-DFX-M1</t>
        </is>
      </c>
      <c r="K154" s="600" t="inlineStr">
        <is>
          <t>IS</t>
        </is>
      </c>
      <c r="L154" s="600" t="inlineStr">
        <is>
          <t>EA</t>
        </is>
      </c>
      <c r="M154" s="600" t="inlineStr">
        <is>
          <t>N</t>
        </is>
      </c>
      <c r="N154" s="601" t="n">
        <v>0</v>
      </c>
      <c r="O154" s="601" t="n">
        <v>1</v>
      </c>
      <c r="P154" s="601" t="n">
        <v>1</v>
      </c>
      <c r="Q154" s="1786" t="n">
        <v>2.75</v>
      </c>
      <c r="R154" s="1786" t="n">
        <v>2.37</v>
      </c>
      <c r="S154" s="594" t="n">
        <v>1.42</v>
      </c>
      <c r="T154" s="595">
        <f>Q154*R154*S154</f>
        <v/>
      </c>
      <c r="U154" s="596">
        <f>T154*P154</f>
        <v/>
      </c>
      <c r="V154" s="603" t="n"/>
    </row>
    <row r="155" ht="13.5" customHeight="1" s="667" thickBot="1">
      <c r="B155" s="598" t="n">
        <v>395</v>
      </c>
      <c r="C155" s="606" t="inlineStr">
        <is>
          <t>14345</t>
        </is>
      </c>
      <c r="D155" s="589" t="n">
        <v>14345</v>
      </c>
      <c r="E155" s="590">
        <f>IF(D155="","",IFERROR(VLOOKUP(D155,CCN_Library!$A$4:$B$13,2,FALSE),"NOT IN LIBRARY"))</f>
        <v/>
      </c>
      <c r="F155" s="599" t="n"/>
      <c r="G155" s="600" t="inlineStr">
        <is>
          <t>M28261</t>
        </is>
      </c>
      <c r="H155" s="591">
        <f>LEFT(I155,5)</f>
        <v/>
      </c>
      <c r="I155" s="600" t="inlineStr">
        <is>
          <t>C00102F</t>
        </is>
      </c>
      <c r="J155" s="591" t="inlineStr">
        <is>
          <t>CARRIER,SMALL ARMS-</t>
        </is>
      </c>
      <c r="K155" s="600" t="inlineStr">
        <is>
          <t>IS</t>
        </is>
      </c>
      <c r="L155" s="600" t="inlineStr">
        <is>
          <t>EA</t>
        </is>
      </c>
      <c r="M155" s="600" t="inlineStr">
        <is>
          <t>N</t>
        </is>
      </c>
      <c r="N155" s="601" t="n">
        <v>305</v>
      </c>
      <c r="O155" s="601" t="n">
        <v>0</v>
      </c>
      <c r="P155" s="601" t="n">
        <v>305</v>
      </c>
      <c r="Q155" s="1786" t="n">
        <v>1.17</v>
      </c>
      <c r="R155" s="1786" t="n">
        <v>0.29</v>
      </c>
      <c r="S155" s="594" t="n">
        <v>1.75</v>
      </c>
      <c r="T155" s="595">
        <f>Q155*R155*S155</f>
        <v/>
      </c>
      <c r="U155" s="596">
        <f>T155*P155</f>
        <v/>
      </c>
      <c r="V155" s="603" t="n"/>
    </row>
    <row r="156" ht="13.5" customHeight="1" s="667" thickBot="1">
      <c r="B156" s="598" t="n">
        <v>397</v>
      </c>
      <c r="C156" s="606" t="inlineStr">
        <is>
          <t>44112</t>
        </is>
      </c>
      <c r="D156" s="589" t="n">
        <v>44112</v>
      </c>
      <c r="E156" s="590">
        <f>IF(D156="","",IFERROR(VLOOKUP(D156,CCN_Library!$A$4:$B$13,2,FALSE),"NOT IN LIBRARY"))</f>
        <v/>
      </c>
      <c r="F156" s="599" t="n"/>
      <c r="G156" s="600" t="inlineStr">
        <is>
          <t>M28261</t>
        </is>
      </c>
      <c r="H156" s="591">
        <f>LEFT(I156,5)</f>
        <v/>
      </c>
      <c r="I156" s="600" t="inlineStr">
        <is>
          <t>C52652E</t>
        </is>
      </c>
      <c r="J156" s="591" t="inlineStr">
        <is>
          <t>MASK SYSTEM,CHEMICA-M50</t>
        </is>
      </c>
      <c r="K156" s="600" t="inlineStr">
        <is>
          <t>IS</t>
        </is>
      </c>
      <c r="L156" s="600" t="inlineStr">
        <is>
          <t>EA</t>
        </is>
      </c>
      <c r="M156" s="600" t="inlineStr">
        <is>
          <t>N</t>
        </is>
      </c>
      <c r="N156" s="601" t="n">
        <v>305</v>
      </c>
      <c r="O156" s="601" t="n">
        <v>0</v>
      </c>
      <c r="P156" s="601" t="n">
        <v>305</v>
      </c>
      <c r="Q156" s="1786" t="n">
        <v>0.99</v>
      </c>
      <c r="R156" s="1786" t="n">
        <v>0.99</v>
      </c>
      <c r="S156" s="594" t="n">
        <v>0.74</v>
      </c>
      <c r="T156" s="595">
        <f>Q156*R156*S156</f>
        <v/>
      </c>
      <c r="U156" s="596">
        <f>T156*P156</f>
        <v/>
      </c>
      <c r="V156" s="603" t="n"/>
    </row>
    <row r="157" ht="13.5" customHeight="1" s="667" thickBot="1">
      <c r="B157" s="598" t="n">
        <v>399</v>
      </c>
      <c r="C157" s="606" t="inlineStr">
        <is>
          <t>21710</t>
        </is>
      </c>
      <c r="D157" s="589" t="n">
        <v>21710</v>
      </c>
      <c r="E157" s="590">
        <f>IF(D157="","",IFERROR(VLOOKUP(D157,CCN_Library!$A$4:$B$13,2,FALSE),"NOT IN LIBRARY"))</f>
        <v/>
      </c>
      <c r="F157" s="599" t="n"/>
      <c r="G157" s="600" t="inlineStr">
        <is>
          <t>M28261</t>
        </is>
      </c>
      <c r="H157" s="591">
        <f>LEFT(I157,5)</f>
        <v/>
      </c>
      <c r="I157" s="600" t="inlineStr">
        <is>
          <t>A80237G</t>
        </is>
      </c>
      <c r="J157" s="591" t="inlineStr">
        <is>
          <t>TRANSFER UNIT,CRYPT-AN/PYQ-10</t>
        </is>
      </c>
      <c r="K157" s="600" t="inlineStr">
        <is>
          <t>IS</t>
        </is>
      </c>
      <c r="L157" s="600" t="inlineStr">
        <is>
          <t>EA</t>
        </is>
      </c>
      <c r="M157" s="600" t="inlineStr">
        <is>
          <t>N</t>
        </is>
      </c>
      <c r="N157" s="601" t="n">
        <v>0</v>
      </c>
      <c r="O157" s="601" t="n">
        <v>15</v>
      </c>
      <c r="P157" s="601" t="n">
        <v>15</v>
      </c>
      <c r="Q157" s="1786" t="n">
        <v>0.67</v>
      </c>
      <c r="R157" s="1786" t="n">
        <v>0.42</v>
      </c>
      <c r="S157" s="594" t="n">
        <v>0.25</v>
      </c>
      <c r="T157" s="595">
        <f>Q157*R157*S157</f>
        <v/>
      </c>
      <c r="U157" s="596">
        <f>T157*P157</f>
        <v/>
      </c>
      <c r="V157" s="603" t="n"/>
    </row>
    <row r="158" ht="13.5" customHeight="1" s="667" thickBot="1">
      <c r="B158" s="598" t="n">
        <v>400</v>
      </c>
      <c r="C158" s="606" t="inlineStr">
        <is>
          <t>21710</t>
        </is>
      </c>
      <c r="D158" s="589" t="n">
        <v>21710</v>
      </c>
      <c r="E158" s="590">
        <f>IF(D158="","",IFERROR(VLOOKUP(D158,CCN_Library!$A$4:$B$13,2,FALSE),"NOT IN LIBRARY"))</f>
        <v/>
      </c>
      <c r="F158" s="599" t="n"/>
      <c r="G158" s="600" t="inlineStr">
        <is>
          <t>M28261</t>
        </is>
      </c>
      <c r="H158" s="591">
        <f>LEFT(I158,5)</f>
        <v/>
      </c>
      <c r="I158" s="600" t="inlineStr">
        <is>
          <t>A02077G</t>
        </is>
      </c>
      <c r="J158" s="591" t="inlineStr">
        <is>
          <t>RADIO SET-</t>
        </is>
      </c>
      <c r="K158" s="600" t="inlineStr">
        <is>
          <t>IS</t>
        </is>
      </c>
      <c r="L158" s="600" t="inlineStr">
        <is>
          <t>EA</t>
        </is>
      </c>
      <c r="M158" s="600" t="inlineStr">
        <is>
          <t>N</t>
        </is>
      </c>
      <c r="N158" s="601" t="n">
        <v>0</v>
      </c>
      <c r="O158" s="601" t="n">
        <v>26</v>
      </c>
      <c r="P158" s="601" t="n">
        <v>26</v>
      </c>
      <c r="Q158" s="607" t="n"/>
      <c r="R158" s="607" t="n"/>
      <c r="S158" s="594" t="n">
        <v>0</v>
      </c>
      <c r="T158" s="595">
        <f>Q158*R158*S158</f>
        <v/>
      </c>
      <c r="U158" s="596">
        <f>T158*P158</f>
        <v/>
      </c>
      <c r="V158" s="603" t="n"/>
    </row>
    <row r="159" ht="13.5" customHeight="1" s="667" thickBot="1">
      <c r="B159" s="598" t="n">
        <v>403</v>
      </c>
      <c r="C159" s="606" t="inlineStr">
        <is>
          <t>44112</t>
        </is>
      </c>
      <c r="D159" s="589" t="n">
        <v>44112</v>
      </c>
      <c r="E159" s="590">
        <f>IF(D159="","",IFERROR(VLOOKUP(D159,CCN_Library!$A$4:$B$13,2,FALSE),"NOT IN LIBRARY"))</f>
        <v/>
      </c>
      <c r="F159" s="599" t="n"/>
      <c r="G159" s="600" t="inlineStr">
        <is>
          <t>M28261</t>
        </is>
      </c>
      <c r="H159" s="591">
        <f>LEFT(I159,5)</f>
        <v/>
      </c>
      <c r="I159" s="600" t="inlineStr">
        <is>
          <t>C86308A</t>
        </is>
      </c>
      <c r="J159" s="591" t="inlineStr">
        <is>
          <t>AMAL 633 AC CR WDEQ-AMAL 633</t>
        </is>
      </c>
      <c r="K159" s="600" t="inlineStr">
        <is>
          <t>IS</t>
        </is>
      </c>
      <c r="L159" s="607" t="n"/>
      <c r="M159" s="600" t="inlineStr">
        <is>
          <t>N</t>
        </is>
      </c>
      <c r="N159" s="601" t="n">
        <v>0</v>
      </c>
      <c r="O159" s="601" t="n">
        <v>2</v>
      </c>
      <c r="P159" s="601" t="n">
        <v>2</v>
      </c>
      <c r="Q159" s="1786" t="n">
        <v>6.5</v>
      </c>
      <c r="R159" s="1786" t="n">
        <v>6.5</v>
      </c>
      <c r="S159" s="594" t="n">
        <v>6.25</v>
      </c>
      <c r="T159" s="595">
        <f>Q159*R159*S159</f>
        <v/>
      </c>
      <c r="U159" s="596">
        <f>T159*P159</f>
        <v/>
      </c>
      <c r="V159" s="603" t="n"/>
    </row>
    <row r="160" ht="13.5" customHeight="1" s="667" thickBot="1">
      <c r="B160" s="598" t="n">
        <v>404</v>
      </c>
      <c r="C160" s="606" t="inlineStr">
        <is>
          <t>21710</t>
        </is>
      </c>
      <c r="D160" s="589" t="n">
        <v>21710</v>
      </c>
      <c r="E160" s="590">
        <f>IF(D160="","",IFERROR(VLOOKUP(D160,CCN_Library!$A$4:$B$13,2,FALSE),"NOT IN LIBRARY"))</f>
        <v/>
      </c>
      <c r="F160" s="599" t="n"/>
      <c r="G160" s="600" t="inlineStr">
        <is>
          <t>M28261</t>
        </is>
      </c>
      <c r="H160" s="591">
        <f>LEFT(I160,5)</f>
        <v/>
      </c>
      <c r="I160" s="600" t="inlineStr">
        <is>
          <t>A00732B</t>
        </is>
      </c>
      <c r="J160" s="591" t="inlineStr">
        <is>
          <t>CHARGER,BATTERY-BTC-70100</t>
        </is>
      </c>
      <c r="K160" s="600" t="inlineStr">
        <is>
          <t>IS</t>
        </is>
      </c>
      <c r="L160" s="600" t="inlineStr">
        <is>
          <t>EA</t>
        </is>
      </c>
      <c r="M160" s="600" t="inlineStr">
        <is>
          <t>N</t>
        </is>
      </c>
      <c r="N160" s="601" t="n">
        <v>0</v>
      </c>
      <c r="O160" s="601" t="n">
        <v>4</v>
      </c>
      <c r="P160" s="601" t="n">
        <v>4</v>
      </c>
      <c r="Q160" s="1786" t="n">
        <v>1.67</v>
      </c>
      <c r="R160" s="1786" t="n">
        <v>1.08</v>
      </c>
      <c r="S160" s="594" t="n">
        <v>0.52</v>
      </c>
      <c r="T160" s="595">
        <f>Q160*R160*S160</f>
        <v/>
      </c>
      <c r="U160" s="596">
        <f>T160*P160</f>
        <v/>
      </c>
      <c r="V160" s="603" t="n"/>
    </row>
    <row r="161" ht="13.5" customHeight="1" s="667" thickBot="1">
      <c r="B161" s="598" t="n">
        <v>407</v>
      </c>
      <c r="C161" s="606" t="inlineStr">
        <is>
          <t>44112</t>
        </is>
      </c>
      <c r="D161" s="589" t="n">
        <v>44112</v>
      </c>
      <c r="E161" s="590">
        <f>IF(D161="","",IFERROR(VLOOKUP(D161,CCN_Library!$A$4:$B$13,2,FALSE),"NOT IN LIBRARY"))</f>
        <v/>
      </c>
      <c r="F161" s="599" t="n"/>
      <c r="G161" s="600" t="inlineStr">
        <is>
          <t>M28261</t>
        </is>
      </c>
      <c r="H161" s="591">
        <f>LEFT(I161,5)</f>
        <v/>
      </c>
      <c r="I161" s="600" t="inlineStr">
        <is>
          <t>C86888A</t>
        </is>
      </c>
      <c r="J161" s="591" t="inlineStr">
        <is>
          <t>AMAL 688 NBC 1000UN-AMAL 688</t>
        </is>
      </c>
      <c r="K161" s="600" t="inlineStr">
        <is>
          <t>IS</t>
        </is>
      </c>
      <c r="L161" s="607" t="n"/>
      <c r="M161" s="600" t="inlineStr">
        <is>
          <t>N</t>
        </is>
      </c>
      <c r="N161" s="601" t="n">
        <v>0</v>
      </c>
      <c r="O161" s="601" t="n">
        <v>1</v>
      </c>
      <c r="P161" s="601" t="n">
        <v>1</v>
      </c>
      <c r="Q161" s="1786" t="n">
        <v>7.08</v>
      </c>
      <c r="R161" s="1787" t="n">
        <v>7</v>
      </c>
      <c r="S161" s="594" t="n">
        <v>7.16</v>
      </c>
      <c r="T161" s="595">
        <f>Q161*R161*S161</f>
        <v/>
      </c>
      <c r="U161" s="596">
        <f>T161*P161</f>
        <v/>
      </c>
      <c r="V161" s="603" t="n"/>
    </row>
    <row r="162" ht="13.5" customHeight="1" s="667" thickBot="1">
      <c r="B162" s="598" t="n">
        <v>408</v>
      </c>
      <c r="C162" s="606" t="inlineStr">
        <is>
          <t>21451</t>
        </is>
      </c>
      <c r="D162" s="589" t="n">
        <v>21451</v>
      </c>
      <c r="E162" s="590">
        <f>IF(D162="","",IFERROR(VLOOKUP(D162,CCN_Library!$A$4:$B$13,2,FALSE),"NOT IN LIBRARY"))</f>
        <v/>
      </c>
      <c r="F162" s="599" t="n"/>
      <c r="G162" s="600" t="inlineStr">
        <is>
          <t>M28261</t>
        </is>
      </c>
      <c r="H162" s="591">
        <f>LEFT(I162,5)</f>
        <v/>
      </c>
      <c r="I162" s="600" t="inlineStr">
        <is>
          <t>D10017K</t>
        </is>
      </c>
      <c r="J162" s="591" t="inlineStr">
        <is>
          <t>TRUCK,AMBULANCE-M997A2</t>
        </is>
      </c>
      <c r="K162" s="600" t="inlineStr">
        <is>
          <t>IS</t>
        </is>
      </c>
      <c r="L162" s="600" t="inlineStr">
        <is>
          <t>EA</t>
        </is>
      </c>
      <c r="M162" s="600" t="inlineStr">
        <is>
          <t>R</t>
        </is>
      </c>
      <c r="N162" s="601" t="n">
        <v>0</v>
      </c>
      <c r="O162" s="601" t="n">
        <v>10</v>
      </c>
      <c r="P162" s="601" t="n">
        <v>10</v>
      </c>
      <c r="Q162" s="1786" t="n">
        <v>17.08</v>
      </c>
      <c r="R162" s="1786" t="n">
        <v>7.17</v>
      </c>
      <c r="S162" s="594" t="n">
        <v>8.5</v>
      </c>
      <c r="T162" s="595">
        <f>Q162*R162*S162</f>
        <v/>
      </c>
      <c r="U162" s="596">
        <f>T162*P162</f>
        <v/>
      </c>
      <c r="V162" s="603" t="n"/>
    </row>
    <row r="163" ht="13.5" customHeight="1" s="667" thickBot="1">
      <c r="B163" s="598" t="n">
        <v>416</v>
      </c>
      <c r="C163" s="606" t="inlineStr">
        <is>
          <t>14345</t>
        </is>
      </c>
      <c r="D163" s="589" t="n">
        <v>14345</v>
      </c>
      <c r="E163" s="590">
        <f>IF(D163="","",IFERROR(VLOOKUP(D163,CCN_Library!$A$4:$B$13,2,FALSE),"NOT IN LIBRARY"))</f>
        <v/>
      </c>
      <c r="F163" s="599" t="n"/>
      <c r="G163" s="600" t="inlineStr">
        <is>
          <t>M28261</t>
        </is>
      </c>
      <c r="H163" s="591">
        <f>LEFT(I163,5)</f>
        <v/>
      </c>
      <c r="I163" s="600" t="inlineStr">
        <is>
          <t>E11232B</t>
        </is>
      </c>
      <c r="J163" s="591" t="inlineStr">
        <is>
          <t>MOUNT,GUN-MK93 MOD2</t>
        </is>
      </c>
      <c r="K163" s="600" t="inlineStr">
        <is>
          <t>IS</t>
        </is>
      </c>
      <c r="L163" s="600" t="inlineStr">
        <is>
          <t>EA</t>
        </is>
      </c>
      <c r="M163" s="600" t="inlineStr">
        <is>
          <t>N</t>
        </is>
      </c>
      <c r="N163" s="601" t="n">
        <v>0</v>
      </c>
      <c r="O163" s="601" t="n">
        <v>2</v>
      </c>
      <c r="P163" s="601" t="n">
        <v>2</v>
      </c>
      <c r="Q163" s="1786" t="n">
        <v>1.5</v>
      </c>
      <c r="R163" s="1786" t="n">
        <v>0.83</v>
      </c>
      <c r="S163" s="594" t="n">
        <v>0.83</v>
      </c>
      <c r="T163" s="595">
        <f>Q163*R163*S163</f>
        <v/>
      </c>
      <c r="U163" s="596">
        <f>T163*P163</f>
        <v/>
      </c>
      <c r="V163" s="603" t="n"/>
    </row>
    <row r="164" ht="13.5" customHeight="1" s="667" thickBot="1">
      <c r="B164" s="598" t="n">
        <v>418</v>
      </c>
      <c r="C164" s="606" t="inlineStr">
        <is>
          <t>44112</t>
        </is>
      </c>
      <c r="D164" s="589" t="n">
        <v>44112</v>
      </c>
      <c r="E164" s="590">
        <f>IF(D164="","",IFERROR(VLOOKUP(D164,CCN_Library!$A$4:$B$13,2,FALSE),"NOT IN LIBRARY"))</f>
        <v/>
      </c>
      <c r="F164" s="599" t="n"/>
      <c r="G164" s="600" t="inlineStr">
        <is>
          <t>M28261</t>
        </is>
      </c>
      <c r="H164" s="591">
        <f>LEFT(I164,5)</f>
        <v/>
      </c>
      <c r="I164" s="600" t="inlineStr">
        <is>
          <t>C01882F</t>
        </is>
      </c>
      <c r="J164" s="591" t="inlineStr">
        <is>
          <t>No Item Name Availa-N/A</t>
        </is>
      </c>
      <c r="K164" s="600" t="inlineStr">
        <is>
          <t>IS</t>
        </is>
      </c>
      <c r="L164" s="600" t="inlineStr">
        <is>
          <t>EA</t>
        </is>
      </c>
      <c r="M164" s="600" t="inlineStr">
        <is>
          <t>N</t>
        </is>
      </c>
      <c r="N164" s="601" t="n">
        <v>60</v>
      </c>
      <c r="O164" s="601" t="n">
        <v>0</v>
      </c>
      <c r="P164" s="601" t="n">
        <v>60</v>
      </c>
      <c r="Q164" s="1786" t="n">
        <v>0.33</v>
      </c>
      <c r="R164" s="1786" t="n">
        <v>0.17</v>
      </c>
      <c r="S164" s="594" t="n">
        <v>0.25</v>
      </c>
      <c r="T164" s="595">
        <f>Q164*R164*S164</f>
        <v/>
      </c>
      <c r="U164" s="596">
        <f>T164*P164</f>
        <v/>
      </c>
      <c r="V164" s="603" t="n"/>
    </row>
    <row r="165" ht="13.5" customHeight="1" s="667" thickBot="1">
      <c r="B165" s="598" t="n">
        <v>423</v>
      </c>
      <c r="C165" s="606" t="inlineStr">
        <is>
          <t>21710</t>
        </is>
      </c>
      <c r="D165" s="589" t="n">
        <v>21710</v>
      </c>
      <c r="E165" s="590">
        <f>IF(D165="","",IFERROR(VLOOKUP(D165,CCN_Library!$A$4:$B$13,2,FALSE),"NOT IN LIBRARY"))</f>
        <v/>
      </c>
      <c r="F165" s="599" t="n"/>
      <c r="G165" s="600" t="inlineStr">
        <is>
          <t>M28261</t>
        </is>
      </c>
      <c r="H165" s="591">
        <f>LEFT(I165,5)</f>
        <v/>
      </c>
      <c r="I165" s="600" t="inlineStr">
        <is>
          <t>A03007G</t>
        </is>
      </c>
      <c r="J165" s="591" t="inlineStr">
        <is>
          <t>PRINTER,AUTOMATIC D-PD42 PRINTER</t>
        </is>
      </c>
      <c r="K165" s="600" t="inlineStr">
        <is>
          <t>IS</t>
        </is>
      </c>
      <c r="L165" s="600" t="inlineStr">
        <is>
          <t>EA</t>
        </is>
      </c>
      <c r="M165" s="600" t="inlineStr">
        <is>
          <t>N</t>
        </is>
      </c>
      <c r="N165" s="601" t="n">
        <v>0</v>
      </c>
      <c r="O165" s="601" t="n">
        <v>1</v>
      </c>
      <c r="P165" s="601" t="n">
        <v>1</v>
      </c>
      <c r="Q165" s="1787" t="n">
        <v>2</v>
      </c>
      <c r="R165" s="1787" t="n">
        <v>1</v>
      </c>
      <c r="S165" s="594" t="n">
        <v>1</v>
      </c>
      <c r="T165" s="595">
        <f>Q165*R165*S165</f>
        <v/>
      </c>
      <c r="U165" s="596">
        <f>T165*P165</f>
        <v/>
      </c>
      <c r="V165" s="603" t="n"/>
    </row>
    <row r="166" ht="13.5" customHeight="1" s="667" thickBot="1">
      <c r="B166" s="598" t="n">
        <v>424</v>
      </c>
      <c r="C166" s="606" t="inlineStr">
        <is>
          <t>14345</t>
        </is>
      </c>
      <c r="D166" s="589" t="n">
        <v>14345</v>
      </c>
      <c r="E166" s="590">
        <f>IF(D166="","",IFERROR(VLOOKUP(D166,CCN_Library!$A$4:$B$13,2,FALSE),"NOT IN LIBRARY"))</f>
        <v/>
      </c>
      <c r="F166" s="599" t="n"/>
      <c r="G166" s="600" t="inlineStr">
        <is>
          <t>M28261</t>
        </is>
      </c>
      <c r="H166" s="591">
        <f>LEFT(I166,5)</f>
        <v/>
      </c>
      <c r="I166" s="600" t="inlineStr">
        <is>
          <t>E00132B</t>
        </is>
      </c>
      <c r="J166" s="591" t="inlineStr">
        <is>
          <t>TELESCOPE,ARTICULAT-M8541</t>
        </is>
      </c>
      <c r="K166" s="600" t="inlineStr">
        <is>
          <t>IS</t>
        </is>
      </c>
      <c r="L166" s="600" t="inlineStr">
        <is>
          <t>EA</t>
        </is>
      </c>
      <c r="M166" s="600" t="inlineStr">
        <is>
          <t>R</t>
        </is>
      </c>
      <c r="N166" s="601" t="n">
        <v>0</v>
      </c>
      <c r="O166" s="601" t="n">
        <v>0</v>
      </c>
      <c r="P166" s="601" t="n">
        <v>0</v>
      </c>
      <c r="Q166" s="1786" t="n">
        <v>1.17</v>
      </c>
      <c r="R166" s="1786" t="n">
        <v>0.25</v>
      </c>
      <c r="S166" s="594" t="n">
        <v>0.25</v>
      </c>
      <c r="T166" s="595">
        <f>Q166*R166*S166</f>
        <v/>
      </c>
      <c r="U166" s="596">
        <f>T166*P166</f>
        <v/>
      </c>
      <c r="V166" s="603" t="n"/>
    </row>
    <row r="167" ht="13.5" customHeight="1" s="667" thickBot="1">
      <c r="B167" s="598" t="n">
        <v>432</v>
      </c>
      <c r="C167" s="606" t="inlineStr">
        <is>
          <t>14345</t>
        </is>
      </c>
      <c r="D167" s="589" t="n">
        <v>14345</v>
      </c>
      <c r="E167" s="590">
        <f>IF(D167="","",IFERROR(VLOOKUP(D167,CCN_Library!$A$4:$B$13,2,FALSE),"NOT IN LIBRARY"))</f>
        <v/>
      </c>
      <c r="F167" s="599" t="n"/>
      <c r="G167" s="600" t="inlineStr">
        <is>
          <t>M28261</t>
        </is>
      </c>
      <c r="H167" s="591">
        <f>LEFT(I167,5)</f>
        <v/>
      </c>
      <c r="I167" s="600" t="inlineStr">
        <is>
          <t>E00992B</t>
        </is>
      </c>
      <c r="J167" s="591" t="inlineStr">
        <is>
          <t>SIGHT,REFLEX-552.65A</t>
        </is>
      </c>
      <c r="K167" s="600" t="inlineStr">
        <is>
          <t>IS</t>
        </is>
      </c>
      <c r="L167" s="600" t="inlineStr">
        <is>
          <t>EA</t>
        </is>
      </c>
      <c r="M167" s="600" t="inlineStr">
        <is>
          <t>N</t>
        </is>
      </c>
      <c r="N167" s="601" t="n">
        <v>0</v>
      </c>
      <c r="O167" s="601" t="n">
        <v>0</v>
      </c>
      <c r="P167" s="601" t="n">
        <v>0</v>
      </c>
      <c r="Q167" s="1786" t="n">
        <v>0.33</v>
      </c>
      <c r="R167" s="1786" t="n">
        <v>0.17</v>
      </c>
      <c r="S167" s="594" t="n">
        <v>0.25</v>
      </c>
      <c r="T167" s="595">
        <f>Q167*R167*S167</f>
        <v/>
      </c>
      <c r="U167" s="596">
        <f>T167*P167</f>
        <v/>
      </c>
      <c r="V167" s="603" t="n"/>
    </row>
    <row r="168" ht="13.5" customHeight="1" s="667" thickBot="1">
      <c r="B168" s="598" t="n">
        <v>433</v>
      </c>
      <c r="C168" s="606" t="inlineStr">
        <is>
          <t>44112</t>
        </is>
      </c>
      <c r="D168" s="589" t="n">
        <v>44112</v>
      </c>
      <c r="E168" s="590">
        <f>IF(D168="","",IFERROR(VLOOKUP(D168,CCN_Library!$A$4:$B$13,2,FALSE),"NOT IN LIBRARY"))</f>
        <v/>
      </c>
      <c r="F168" s="599" t="n"/>
      <c r="G168" s="600" t="inlineStr">
        <is>
          <t>M28261</t>
        </is>
      </c>
      <c r="H168" s="591">
        <f>LEFT(I168,5)</f>
        <v/>
      </c>
      <c r="I168" s="600" t="inlineStr">
        <is>
          <t>C21302F</t>
        </is>
      </c>
      <c r="J168" s="591" t="inlineStr">
        <is>
          <t>OVERSHOES,NUCLEAR,B-MALO</t>
        </is>
      </c>
      <c r="K168" s="600" t="inlineStr">
        <is>
          <t>IS</t>
        </is>
      </c>
      <c r="L168" s="600" t="inlineStr">
        <is>
          <t>PR</t>
        </is>
      </c>
      <c r="M168" s="600" t="inlineStr">
        <is>
          <t>N</t>
        </is>
      </c>
      <c r="N168" s="601" t="n">
        <v>610</v>
      </c>
      <c r="O168" s="601" t="n">
        <v>540</v>
      </c>
      <c r="P168" s="601" t="n">
        <v>1150</v>
      </c>
      <c r="Q168" s="1786" t="n">
        <v>1.15</v>
      </c>
      <c r="R168" s="1786" t="n">
        <v>0.46</v>
      </c>
      <c r="S168" s="594" t="n">
        <v>0.17</v>
      </c>
      <c r="T168" s="595">
        <f>Q168*R168*S168</f>
        <v/>
      </c>
      <c r="U168" s="596">
        <f>T168*P168</f>
        <v/>
      </c>
      <c r="V168" s="603" t="n"/>
    </row>
    <row r="169" ht="13.5" customHeight="1" s="667" thickBot="1">
      <c r="B169" s="598" t="n">
        <v>437</v>
      </c>
      <c r="C169" s="606" t="inlineStr">
        <is>
          <t>14312</t>
        </is>
      </c>
      <c r="D169" s="589" t="n">
        <v>14312</v>
      </c>
      <c r="E169" s="590">
        <f>IF(D169="","",IFERROR(VLOOKUP(D169,CCN_Library!$A$4:$B$13,2,FALSE),"NOT IN LIBRARY"))</f>
        <v/>
      </c>
      <c r="F169" s="599" t="n"/>
      <c r="G169" s="600" t="inlineStr">
        <is>
          <t>M28261</t>
        </is>
      </c>
      <c r="H169" s="591">
        <f>LEFT(I169,5)</f>
        <v/>
      </c>
      <c r="I169" s="600" t="inlineStr">
        <is>
          <t>B00667B</t>
        </is>
      </c>
      <c r="J169" s="591" t="inlineStr">
        <is>
          <t>CONTAINERIZED BATCH-34240300M-1</t>
        </is>
      </c>
      <c r="K169" s="600" t="inlineStr">
        <is>
          <t>IS</t>
        </is>
      </c>
      <c r="L169" s="600" t="inlineStr">
        <is>
          <t>EA</t>
        </is>
      </c>
      <c r="M169" s="600" t="inlineStr">
        <is>
          <t>N</t>
        </is>
      </c>
      <c r="N169" s="601" t="n">
        <v>0</v>
      </c>
      <c r="O169" s="601" t="n">
        <v>2</v>
      </c>
      <c r="P169" s="601" t="n">
        <v>2</v>
      </c>
      <c r="Q169" s="1787" t="n">
        <v>20</v>
      </c>
      <c r="R169" s="1787" t="n">
        <v>8</v>
      </c>
      <c r="S169" s="594" t="n">
        <v>8</v>
      </c>
      <c r="T169" s="595">
        <f>Q169*R169*S169</f>
        <v/>
      </c>
      <c r="U169" s="596">
        <f>T169*P169</f>
        <v/>
      </c>
      <c r="V169" s="603" t="n"/>
    </row>
    <row r="170" ht="13.5" customHeight="1" s="667" thickBot="1">
      <c r="B170" s="598" t="n">
        <v>438</v>
      </c>
      <c r="C170" s="606" t="inlineStr">
        <is>
          <t>21451</t>
        </is>
      </c>
      <c r="D170" s="589" t="n">
        <v>21451</v>
      </c>
      <c r="E170" s="590">
        <f>IF(D170="","",IFERROR(VLOOKUP(D170,CCN_Library!$A$4:$B$13,2,FALSE),"NOT IN LIBRARY"))</f>
        <v/>
      </c>
      <c r="F170" s="599" t="n"/>
      <c r="G170" s="600" t="inlineStr">
        <is>
          <t>M28261</t>
        </is>
      </c>
      <c r="H170" s="591">
        <f>LEFT(I170,5)</f>
        <v/>
      </c>
      <c r="I170" s="600" t="inlineStr">
        <is>
          <t>D08627K</t>
        </is>
      </c>
      <c r="J170" s="591" t="inlineStr">
        <is>
          <t>TRAILER,CARGO-MK593</t>
        </is>
      </c>
      <c r="K170" s="600" t="inlineStr">
        <is>
          <t>IS</t>
        </is>
      </c>
      <c r="L170" s="600" t="inlineStr">
        <is>
          <t>EA</t>
        </is>
      </c>
      <c r="M170" s="600" t="inlineStr">
        <is>
          <t>N</t>
        </is>
      </c>
      <c r="N170" s="601" t="n">
        <v>0</v>
      </c>
      <c r="O170" s="601" t="n">
        <v>2</v>
      </c>
      <c r="P170" s="601" t="n">
        <v>2</v>
      </c>
      <c r="Q170" s="1786" t="n">
        <v>16.49</v>
      </c>
      <c r="R170" s="1786" t="n">
        <v>8.16</v>
      </c>
      <c r="S170" s="594" t="n">
        <v>3.83</v>
      </c>
      <c r="T170" s="595">
        <f>Q170*R170*S170</f>
        <v/>
      </c>
      <c r="U170" s="596">
        <f>T170*P170</f>
        <v/>
      </c>
      <c r="V170" s="603" t="n"/>
    </row>
    <row r="171" ht="13.5" customHeight="1" s="667" thickBot="1">
      <c r="B171" s="598" t="n">
        <v>440</v>
      </c>
      <c r="C171" s="606" t="inlineStr">
        <is>
          <t>14345</t>
        </is>
      </c>
      <c r="D171" s="589" t="n">
        <v>14345</v>
      </c>
      <c r="E171" s="590">
        <f>IF(D171="","",IFERROR(VLOOKUP(D171,CCN_Library!$A$4:$B$13,2,FALSE),"NOT IN LIBRARY"))</f>
        <v/>
      </c>
      <c r="F171" s="599" t="n"/>
      <c r="G171" s="600" t="inlineStr">
        <is>
          <t>M28261</t>
        </is>
      </c>
      <c r="H171" s="591">
        <f>LEFT(I171,5)</f>
        <v/>
      </c>
      <c r="I171" s="600" t="inlineStr">
        <is>
          <t>E01732G</t>
        </is>
      </c>
      <c r="J171" s="591" t="inlineStr">
        <is>
          <t>ILLUMINATOR,INTEGRA-</t>
        </is>
      </c>
      <c r="K171" s="600" t="inlineStr">
        <is>
          <t>IS</t>
        </is>
      </c>
      <c r="L171" s="600" t="inlineStr">
        <is>
          <t>EA</t>
        </is>
      </c>
      <c r="M171" s="600" t="inlineStr">
        <is>
          <t>N</t>
        </is>
      </c>
      <c r="N171" s="601" t="n">
        <v>0</v>
      </c>
      <c r="O171" s="601" t="n">
        <v>0</v>
      </c>
      <c r="P171" s="601" t="n">
        <v>0</v>
      </c>
      <c r="Q171" s="1786" t="n">
        <v>0.61</v>
      </c>
      <c r="R171" s="1786" t="n">
        <v>0.29</v>
      </c>
      <c r="S171" s="594" t="n">
        <v>0.16</v>
      </c>
      <c r="T171" s="595">
        <f>Q171*R171*S171</f>
        <v/>
      </c>
      <c r="U171" s="596">
        <f>T171*P171</f>
        <v/>
      </c>
      <c r="V171" s="603" t="n"/>
    </row>
    <row r="172" ht="13.5" customHeight="1" s="667" thickBot="1">
      <c r="B172" s="598" t="n">
        <v>442</v>
      </c>
      <c r="C172" s="606" t="inlineStr">
        <is>
          <t>14345</t>
        </is>
      </c>
      <c r="D172" s="589" t="n">
        <v>14345</v>
      </c>
      <c r="E172" s="590">
        <f>IF(D172="","",IFERROR(VLOOKUP(D172,CCN_Library!$A$4:$B$13,2,FALSE),"NOT IN LIBRARY"))</f>
        <v/>
      </c>
      <c r="F172" s="599" t="n"/>
      <c r="G172" s="600" t="inlineStr">
        <is>
          <t>M28261</t>
        </is>
      </c>
      <c r="H172" s="591">
        <f>LEFT(I172,5)</f>
        <v/>
      </c>
      <c r="I172" s="600" t="inlineStr">
        <is>
          <t>E01272M</t>
        </is>
      </c>
      <c r="J172" s="591" t="inlineStr">
        <is>
          <t>SUPPRESSOR,SMALL AR-96062-2</t>
        </is>
      </c>
      <c r="K172" s="600" t="inlineStr">
        <is>
          <t>IS</t>
        </is>
      </c>
      <c r="L172" s="600" t="inlineStr">
        <is>
          <t>EA</t>
        </is>
      </c>
      <c r="M172" s="600" t="inlineStr">
        <is>
          <t>N</t>
        </is>
      </c>
      <c r="N172" s="601" t="n">
        <v>0</v>
      </c>
      <c r="O172" s="601" t="n">
        <v>0</v>
      </c>
      <c r="P172" s="601" t="n">
        <v>0</v>
      </c>
      <c r="Q172" s="1786" t="n">
        <v>0.54</v>
      </c>
      <c r="R172" s="1786" t="n">
        <v>0.12</v>
      </c>
      <c r="S172" s="594" t="n">
        <v>0.12</v>
      </c>
      <c r="T172" s="595">
        <f>Q172*R172*S172</f>
        <v/>
      </c>
      <c r="U172" s="596">
        <f>T172*P172</f>
        <v/>
      </c>
      <c r="V172" s="603" t="n"/>
    </row>
    <row r="173" ht="13.5" customHeight="1" s="667" thickBot="1">
      <c r="B173" s="598" t="n">
        <v>445</v>
      </c>
      <c r="C173" s="606" t="inlineStr">
        <is>
          <t>14345</t>
        </is>
      </c>
      <c r="D173" s="589" t="n">
        <v>14345</v>
      </c>
      <c r="E173" s="590">
        <f>IF(D173="","",IFERROR(VLOOKUP(D173,CCN_Library!$A$4:$B$13,2,FALSE),"NOT IN LIBRARY"))</f>
        <v/>
      </c>
      <c r="F173" s="599" t="n"/>
      <c r="G173" s="600" t="inlineStr">
        <is>
          <t>M28261</t>
        </is>
      </c>
      <c r="H173" s="591">
        <f>LEFT(I173,5)</f>
        <v/>
      </c>
      <c r="I173" s="600" t="inlineStr">
        <is>
          <t>E02012M</t>
        </is>
      </c>
      <c r="J173" s="591" t="inlineStr">
        <is>
          <t>SUPPRESSOR,SMALL AR-</t>
        </is>
      </c>
      <c r="K173" s="600" t="inlineStr">
        <is>
          <t>IS</t>
        </is>
      </c>
      <c r="L173" s="600" t="inlineStr">
        <is>
          <t>EA</t>
        </is>
      </c>
      <c r="M173" s="600" t="inlineStr">
        <is>
          <t>N</t>
        </is>
      </c>
      <c r="N173" s="601" t="n">
        <v>0</v>
      </c>
      <c r="O173" s="601" t="n">
        <v>0</v>
      </c>
      <c r="P173" s="601" t="n">
        <v>0</v>
      </c>
      <c r="Q173" s="607" t="n"/>
      <c r="R173" s="607" t="n"/>
      <c r="S173" s="594" t="n">
        <v>0</v>
      </c>
      <c r="T173" s="595">
        <f>Q173*R173*S173</f>
        <v/>
      </c>
      <c r="U173" s="596">
        <f>T173*P173</f>
        <v/>
      </c>
      <c r="V173" s="603" t="n"/>
    </row>
    <row r="174" ht="13.5" customHeight="1" s="667" thickBot="1">
      <c r="B174" s="598" t="n">
        <v>446</v>
      </c>
      <c r="C174" s="606" t="inlineStr">
        <is>
          <t>21710</t>
        </is>
      </c>
      <c r="D174" s="589" t="n">
        <v>21710</v>
      </c>
      <c r="E174" s="590">
        <f>IF(D174="","",IFERROR(VLOOKUP(D174,CCN_Library!$A$4:$B$13,2,FALSE),"NOT IN LIBRARY"))</f>
        <v/>
      </c>
      <c r="F174" s="599" t="n"/>
      <c r="G174" s="600" t="inlineStr">
        <is>
          <t>M28261</t>
        </is>
      </c>
      <c r="H174" s="591">
        <f>LEFT(I174,5)</f>
        <v/>
      </c>
      <c r="I174" s="600" t="inlineStr">
        <is>
          <t>A75057H</t>
        </is>
      </c>
      <c r="J174" s="591" t="inlineStr">
        <is>
          <t>TEST SET,RADIO-</t>
        </is>
      </c>
      <c r="K174" s="600" t="inlineStr">
        <is>
          <t>PL</t>
        </is>
      </c>
      <c r="L174" s="600" t="inlineStr">
        <is>
          <t>KT</t>
        </is>
      </c>
      <c r="M174" s="600" t="inlineStr">
        <is>
          <t>N</t>
        </is>
      </c>
      <c r="N174" s="601" t="n">
        <v>0</v>
      </c>
      <c r="O174" s="601" t="n">
        <v>2</v>
      </c>
      <c r="P174" s="601" t="n">
        <v>2</v>
      </c>
      <c r="Q174" s="607" t="n"/>
      <c r="R174" s="607" t="n"/>
      <c r="S174" s="594" t="n">
        <v>0</v>
      </c>
      <c r="T174" s="595">
        <f>Q174*R174*S174</f>
        <v/>
      </c>
      <c r="U174" s="596">
        <f>T174*P174</f>
        <v/>
      </c>
      <c r="V174" s="603" t="n"/>
    </row>
    <row r="175" ht="13.5" customHeight="1" s="667" thickBot="1">
      <c r="B175" s="598" t="n">
        <v>447</v>
      </c>
      <c r="C175" s="606" t="inlineStr">
        <is>
          <t>14345</t>
        </is>
      </c>
      <c r="D175" s="589" t="n">
        <v>14345</v>
      </c>
      <c r="E175" s="590">
        <f>IF(D175="","",IFERROR(VLOOKUP(D175,CCN_Library!$A$4:$B$13,2,FALSE),"NOT IN LIBRARY"))</f>
        <v/>
      </c>
      <c r="F175" s="599" t="n"/>
      <c r="G175" s="600" t="inlineStr">
        <is>
          <t>M28261</t>
        </is>
      </c>
      <c r="H175" s="591">
        <f>LEFT(I175,5)</f>
        <v/>
      </c>
      <c r="I175" s="600" t="inlineStr">
        <is>
          <t>E01132M</t>
        </is>
      </c>
      <c r="J175" s="591" t="inlineStr">
        <is>
          <t>SILENCER,GUN-SOCOM762-RC-DE</t>
        </is>
      </c>
      <c r="K175" s="600" t="inlineStr">
        <is>
          <t>IS</t>
        </is>
      </c>
      <c r="L175" s="600" t="inlineStr">
        <is>
          <t>EA</t>
        </is>
      </c>
      <c r="M175" s="600" t="inlineStr">
        <is>
          <t>N</t>
        </is>
      </c>
      <c r="N175" s="601" t="n">
        <v>0</v>
      </c>
      <c r="O175" s="601" t="n">
        <v>0</v>
      </c>
      <c r="P175" s="601" t="n">
        <v>0</v>
      </c>
      <c r="Q175" s="607" t="n"/>
      <c r="R175" s="607" t="n"/>
      <c r="S175" s="594" t="n">
        <v>0</v>
      </c>
      <c r="T175" s="595">
        <f>Q175*R175*S175</f>
        <v/>
      </c>
      <c r="U175" s="596">
        <f>T175*P175</f>
        <v/>
      </c>
      <c r="V175" s="603" t="n"/>
    </row>
    <row r="176" ht="13.5" customHeight="1" s="667" thickBot="1">
      <c r="B176" s="598" t="n">
        <v>449</v>
      </c>
      <c r="C176" s="606" t="inlineStr">
        <is>
          <t>44112</t>
        </is>
      </c>
      <c r="D176" s="589" t="n">
        <v>44112</v>
      </c>
      <c r="E176" s="590">
        <f>IF(D176="","",IFERROR(VLOOKUP(D176,CCN_Library!$A$4:$B$13,2,FALSE),"NOT IN LIBRARY"))</f>
        <v/>
      </c>
      <c r="F176" s="599" t="n"/>
      <c r="G176" s="600" t="inlineStr">
        <is>
          <t>M28261</t>
        </is>
      </c>
      <c r="H176" s="591">
        <f>LEFT(I176,5)</f>
        <v/>
      </c>
      <c r="I176" s="600" t="inlineStr">
        <is>
          <t>C66322F</t>
        </is>
      </c>
      <c r="J176" s="591" t="inlineStr">
        <is>
          <t>TROUSERS,CAMOUFLAGE-N/A</t>
        </is>
      </c>
      <c r="K176" s="600" t="inlineStr">
        <is>
          <t>IS</t>
        </is>
      </c>
      <c r="L176" s="600" t="inlineStr">
        <is>
          <t>PR</t>
        </is>
      </c>
      <c r="M176" s="600" t="inlineStr">
        <is>
          <t>N</t>
        </is>
      </c>
      <c r="N176" s="601" t="n">
        <v>305</v>
      </c>
      <c r="O176" s="601" t="n">
        <v>0</v>
      </c>
      <c r="P176" s="601" t="n">
        <v>305</v>
      </c>
      <c r="Q176" s="1787" t="n">
        <v>1</v>
      </c>
      <c r="R176" s="1786" t="n">
        <v>0.67</v>
      </c>
      <c r="S176" s="594" t="n">
        <v>0.25</v>
      </c>
      <c r="T176" s="595">
        <f>Q176*R176*S176</f>
        <v/>
      </c>
      <c r="U176" s="596">
        <f>T176*P176</f>
        <v/>
      </c>
      <c r="V176" s="603" t="n"/>
    </row>
    <row r="177" ht="13.5" customHeight="1" s="667" thickBot="1">
      <c r="B177" s="598" t="n">
        <v>451</v>
      </c>
      <c r="C177" s="606" t="inlineStr">
        <is>
          <t>44112</t>
        </is>
      </c>
      <c r="D177" s="589" t="n">
        <v>44112</v>
      </c>
      <c r="E177" s="590">
        <f>IF(D177="","",IFERROR(VLOOKUP(D177,CCN_Library!$A$4:$B$13,2,FALSE),"NOT IN LIBRARY"))</f>
        <v/>
      </c>
      <c r="F177" s="599" t="n"/>
      <c r="G177" s="600" t="inlineStr">
        <is>
          <t>M28261</t>
        </is>
      </c>
      <c r="H177" s="591">
        <f>LEFT(I177,5)</f>
        <v/>
      </c>
      <c r="I177" s="600" t="inlineStr">
        <is>
          <t>C86288A</t>
        </is>
      </c>
      <c r="J177" s="591" t="inlineStr">
        <is>
          <t>AMAL 632 SHK SUR TR-AMAL 632</t>
        </is>
      </c>
      <c r="K177" s="600" t="inlineStr">
        <is>
          <t>IS</t>
        </is>
      </c>
      <c r="L177" s="607" t="n"/>
      <c r="M177" s="600" t="inlineStr">
        <is>
          <t>N</t>
        </is>
      </c>
      <c r="N177" s="601" t="n">
        <v>0</v>
      </c>
      <c r="O177" s="601" t="n">
        <v>4</v>
      </c>
      <c r="P177" s="601" t="n">
        <v>4</v>
      </c>
      <c r="Q177" s="1787" t="n">
        <v>9</v>
      </c>
      <c r="R177" s="1786" t="n">
        <v>7.33</v>
      </c>
      <c r="S177" s="594" t="n">
        <v>5.5</v>
      </c>
      <c r="T177" s="595">
        <f>Q177*R177*S177</f>
        <v/>
      </c>
      <c r="U177" s="596">
        <f>T177*P177</f>
        <v/>
      </c>
      <c r="V177" s="603" t="n"/>
    </row>
    <row r="178" ht="13.5" customHeight="1" s="667" thickBot="1">
      <c r="B178" s="598" t="n">
        <v>453</v>
      </c>
      <c r="C178" s="606" t="inlineStr">
        <is>
          <t>44112</t>
        </is>
      </c>
      <c r="D178" s="589" t="n">
        <v>44112</v>
      </c>
      <c r="E178" s="590">
        <f>IF(D178="","",IFERROR(VLOOKUP(D178,CCN_Library!$A$4:$B$13,2,FALSE),"NOT IN LIBRARY"))</f>
        <v/>
      </c>
      <c r="F178" s="599" t="n"/>
      <c r="G178" s="600" t="inlineStr">
        <is>
          <t>M28261</t>
        </is>
      </c>
      <c r="H178" s="591">
        <f>LEFT(I178,5)</f>
        <v/>
      </c>
      <c r="I178" s="600" t="inlineStr">
        <is>
          <t>C87458A</t>
        </is>
      </c>
      <c r="J178" s="591" t="inlineStr">
        <is>
          <t>FORWARD RES SUR AMA-02001A0016</t>
        </is>
      </c>
      <c r="K178" s="600" t="inlineStr">
        <is>
          <t>IS</t>
        </is>
      </c>
      <c r="L178" s="607" t="n"/>
      <c r="M178" s="600" t="inlineStr">
        <is>
          <t>R</t>
        </is>
      </c>
      <c r="N178" s="601" t="n">
        <v>0</v>
      </c>
      <c r="O178" s="601" t="n">
        <v>2</v>
      </c>
      <c r="P178" s="601" t="n">
        <v>2</v>
      </c>
      <c r="Q178" s="1786" t="n">
        <v>4.25</v>
      </c>
      <c r="R178" s="1786" t="n">
        <v>38.07</v>
      </c>
      <c r="S178" s="594" t="n">
        <v>4</v>
      </c>
      <c r="T178" s="595">
        <f>Q178*R178*S178</f>
        <v/>
      </c>
      <c r="U178" s="596">
        <f>T178*P178</f>
        <v/>
      </c>
      <c r="V178" s="603" t="n"/>
    </row>
    <row r="179" ht="13.5" customHeight="1" s="667" thickBot="1">
      <c r="B179" s="598" t="n">
        <v>456</v>
      </c>
      <c r="C179" s="606" t="inlineStr">
        <is>
          <t>14312</t>
        </is>
      </c>
      <c r="D179" s="589" t="n">
        <v>14312</v>
      </c>
      <c r="E179" s="590">
        <f>IF(D179="","",IFERROR(VLOOKUP(D179,CCN_Library!$A$4:$B$13,2,FALSE),"NOT IN LIBRARY"))</f>
        <v/>
      </c>
      <c r="F179" s="599" t="n"/>
      <c r="G179" s="600" t="inlineStr">
        <is>
          <t>M28261</t>
        </is>
      </c>
      <c r="H179" s="591">
        <f>LEFT(I179,5)</f>
        <v/>
      </c>
      <c r="I179" s="600" t="inlineStr">
        <is>
          <t>B16207B</t>
        </is>
      </c>
      <c r="J179" s="591" t="inlineStr">
        <is>
          <t>PUMP UNIT SET-SL-3-00970D</t>
        </is>
      </c>
      <c r="K179" s="600" t="inlineStr">
        <is>
          <t>IS</t>
        </is>
      </c>
      <c r="L179" s="600" t="inlineStr">
        <is>
          <t>SE</t>
        </is>
      </c>
      <c r="M179" s="600" t="inlineStr">
        <is>
          <t>N</t>
        </is>
      </c>
      <c r="N179" s="601" t="n">
        <v>0</v>
      </c>
      <c r="O179" s="601" t="n">
        <v>3</v>
      </c>
      <c r="P179" s="601" t="n">
        <v>3</v>
      </c>
      <c r="Q179" s="1787" t="n">
        <v>0</v>
      </c>
      <c r="R179" s="1787" t="n">
        <v>0</v>
      </c>
      <c r="S179" s="594" t="n">
        <v>0</v>
      </c>
      <c r="T179" s="595">
        <f>Q179*R179*S179</f>
        <v/>
      </c>
      <c r="U179" s="596">
        <f>T179*P179</f>
        <v/>
      </c>
      <c r="V179" s="603" t="n"/>
    </row>
    <row r="180" ht="13.5" customHeight="1" s="667" thickBot="1">
      <c r="B180" s="598" t="n">
        <v>458</v>
      </c>
      <c r="C180" s="606" t="inlineStr">
        <is>
          <t>14345</t>
        </is>
      </c>
      <c r="D180" s="589" t="n">
        <v>14345</v>
      </c>
      <c r="E180" s="590">
        <f>IF(D180="","",IFERROR(VLOOKUP(D180,CCN_Library!$A$4:$B$13,2,FALSE),"NOT IN LIBRARY"))</f>
        <v/>
      </c>
      <c r="F180" s="599" t="n"/>
      <c r="G180" s="600" t="inlineStr">
        <is>
          <t>M28261</t>
        </is>
      </c>
      <c r="H180" s="591">
        <f>LEFT(I180,5)</f>
        <v/>
      </c>
      <c r="I180" s="600" t="inlineStr">
        <is>
          <t>C00152E</t>
        </is>
      </c>
      <c r="J180" s="591" t="inlineStr">
        <is>
          <t>INSERT,SMALL ARMS P-95662</t>
        </is>
      </c>
      <c r="K180" s="600" t="inlineStr">
        <is>
          <t>IS</t>
        </is>
      </c>
      <c r="L180" s="600" t="inlineStr">
        <is>
          <t>EA</t>
        </is>
      </c>
      <c r="M180" s="600" t="inlineStr">
        <is>
          <t>N</t>
        </is>
      </c>
      <c r="N180" s="601" t="n">
        <v>610</v>
      </c>
      <c r="O180" s="601" t="n">
        <v>0</v>
      </c>
      <c r="P180" s="601" t="n">
        <v>610</v>
      </c>
      <c r="Q180" s="1786" t="n">
        <v>0.67</v>
      </c>
      <c r="R180" s="1786" t="n">
        <v>0.5</v>
      </c>
      <c r="S180" s="594" t="n">
        <v>0.08</v>
      </c>
      <c r="T180" s="595">
        <f>Q180*R180*S180</f>
        <v/>
      </c>
      <c r="U180" s="596">
        <f>T180*P180</f>
        <v/>
      </c>
      <c r="V180" s="603" t="n"/>
    </row>
    <row r="181" ht="13.5" customHeight="1" s="667" thickBot="1">
      <c r="B181" s="598" t="n">
        <v>460</v>
      </c>
      <c r="C181" s="606" t="inlineStr">
        <is>
          <t>21710</t>
        </is>
      </c>
      <c r="D181" s="589" t="n">
        <v>21710</v>
      </c>
      <c r="E181" s="590">
        <f>IF(D181="","",IFERROR(VLOOKUP(D181,CCN_Library!$A$4:$B$13,2,FALSE),"NOT IN LIBRARY"))</f>
        <v/>
      </c>
      <c r="F181" s="599" t="n"/>
      <c r="G181" s="600" t="inlineStr">
        <is>
          <t>M28261</t>
        </is>
      </c>
      <c r="H181" s="591">
        <f>LEFT(I181,5)</f>
        <v/>
      </c>
      <c r="I181" s="600" t="inlineStr">
        <is>
          <t>H00047G</t>
        </is>
      </c>
      <c r="J181" s="591" t="inlineStr">
        <is>
          <t>INVERTER,POWER,STAT-QP-1800</t>
        </is>
      </c>
      <c r="K181" s="600" t="inlineStr">
        <is>
          <t>IS</t>
        </is>
      </c>
      <c r="L181" s="600" t="inlineStr">
        <is>
          <t>EA</t>
        </is>
      </c>
      <c r="M181" s="600" t="inlineStr">
        <is>
          <t>N</t>
        </is>
      </c>
      <c r="N181" s="601" t="n">
        <v>0</v>
      </c>
      <c r="O181" s="601" t="n">
        <v>5</v>
      </c>
      <c r="P181" s="601" t="n">
        <v>5</v>
      </c>
      <c r="Q181" s="1786" t="n">
        <v>1.84</v>
      </c>
      <c r="R181" s="1786" t="n">
        <v>1.49</v>
      </c>
      <c r="S181" s="594" t="n">
        <v>0.87</v>
      </c>
      <c r="T181" s="595">
        <f>Q181*R181*S181</f>
        <v/>
      </c>
      <c r="U181" s="596">
        <f>T181*P181</f>
        <v/>
      </c>
      <c r="V181" s="603" t="n"/>
    </row>
    <row r="182" ht="13.5" customHeight="1" s="667" thickBot="1">
      <c r="B182" s="598" t="n">
        <v>462</v>
      </c>
      <c r="C182" s="606" t="inlineStr">
        <is>
          <t>44112</t>
        </is>
      </c>
      <c r="D182" s="589" t="n">
        <v>44112</v>
      </c>
      <c r="E182" s="590">
        <f>IF(D182="","",IFERROR(VLOOKUP(D182,CCN_Library!$A$4:$B$13,2,FALSE),"NOT IN LIBRARY"))</f>
        <v/>
      </c>
      <c r="F182" s="599" t="n"/>
      <c r="G182" s="600" t="inlineStr">
        <is>
          <t>M28261</t>
        </is>
      </c>
      <c r="H182" s="591">
        <f>LEFT(I182,5)</f>
        <v/>
      </c>
      <c r="I182" s="600" t="inlineStr">
        <is>
          <t>C00632F</t>
        </is>
      </c>
      <c r="J182" s="591" t="inlineStr">
        <is>
          <t>TROUSERS,CHEMICAL P-UNIVERSAL TROU</t>
        </is>
      </c>
      <c r="K182" s="600" t="inlineStr">
        <is>
          <t>IS</t>
        </is>
      </c>
      <c r="L182" s="600" t="inlineStr">
        <is>
          <t>PR</t>
        </is>
      </c>
      <c r="M182" s="600" t="inlineStr">
        <is>
          <t>N</t>
        </is>
      </c>
      <c r="N182" s="601" t="n">
        <v>610</v>
      </c>
      <c r="O182" s="601" t="n">
        <v>0</v>
      </c>
      <c r="P182" s="601" t="n">
        <v>610</v>
      </c>
      <c r="Q182" s="1786" t="n">
        <v>1.08</v>
      </c>
      <c r="R182" s="1786" t="n">
        <v>0.75</v>
      </c>
      <c r="S182" s="594" t="n">
        <v>0.17</v>
      </c>
      <c r="T182" s="595">
        <f>Q182*R182*S182</f>
        <v/>
      </c>
      <c r="U182" s="596">
        <f>T182*P182</f>
        <v/>
      </c>
      <c r="V182" s="603" t="n"/>
    </row>
    <row r="183" ht="13.5" customHeight="1" s="667" thickBot="1">
      <c r="B183" s="598" t="n">
        <v>463</v>
      </c>
      <c r="C183" s="606" t="inlineStr">
        <is>
          <t>44112</t>
        </is>
      </c>
      <c r="D183" s="589" t="n">
        <v>44112</v>
      </c>
      <c r="E183" s="590">
        <f>IF(D183="","",IFERROR(VLOOKUP(D183,CCN_Library!$A$4:$B$13,2,FALSE),"NOT IN LIBRARY"))</f>
        <v/>
      </c>
      <c r="F183" s="599" t="n"/>
      <c r="G183" s="600" t="inlineStr">
        <is>
          <t>M28261</t>
        </is>
      </c>
      <c r="H183" s="591">
        <f>LEFT(I183,5)</f>
        <v/>
      </c>
      <c r="I183" s="600" t="inlineStr">
        <is>
          <t>C00412E</t>
        </is>
      </c>
      <c r="J183" s="591" t="inlineStr">
        <is>
          <t>ELBOW PADS,EXTERNAL-SMALL</t>
        </is>
      </c>
      <c r="K183" s="600" t="inlineStr">
        <is>
          <t>IS</t>
        </is>
      </c>
      <c r="L183" s="607" t="n"/>
      <c r="M183" s="600" t="inlineStr">
        <is>
          <t>N</t>
        </is>
      </c>
      <c r="N183" s="601" t="n">
        <v>76</v>
      </c>
      <c r="O183" s="601" t="n">
        <v>280</v>
      </c>
      <c r="P183" s="601" t="n">
        <v>356</v>
      </c>
      <c r="Q183" s="1786" t="n">
        <v>0.87</v>
      </c>
      <c r="R183" s="1786" t="n">
        <v>0.46</v>
      </c>
      <c r="S183" s="594" t="n">
        <v>0.46</v>
      </c>
      <c r="T183" s="595">
        <f>Q183*R183*S183</f>
        <v/>
      </c>
      <c r="U183" s="596">
        <f>T183*P183</f>
        <v/>
      </c>
      <c r="V183" s="603" t="n"/>
    </row>
    <row r="184" ht="13.5" customHeight="1" s="667" thickBot="1">
      <c r="B184" s="598" t="n">
        <v>467</v>
      </c>
      <c r="C184" s="606" t="inlineStr">
        <is>
          <t>21451</t>
        </is>
      </c>
      <c r="D184" s="589" t="n">
        <v>21451</v>
      </c>
      <c r="E184" s="590">
        <f>IF(D184="","",IFERROR(VLOOKUP(D184,CCN_Library!$A$4:$B$13,2,FALSE),"NOT IN LIBRARY"))</f>
        <v/>
      </c>
      <c r="F184" s="599" t="n"/>
      <c r="G184" s="600" t="inlineStr">
        <is>
          <t>M28261</t>
        </is>
      </c>
      <c r="H184" s="591">
        <f>LEFT(I184,5)</f>
        <v/>
      </c>
      <c r="I184" s="600" t="inlineStr">
        <is>
          <t>D00587K</t>
        </is>
      </c>
      <c r="J184" s="591" t="inlineStr">
        <is>
          <t>TRAILER,CARGO-</t>
        </is>
      </c>
      <c r="K184" s="600" t="inlineStr">
        <is>
          <t>IS</t>
        </is>
      </c>
      <c r="L184" s="600" t="inlineStr">
        <is>
          <t>EA</t>
        </is>
      </c>
      <c r="M184" s="600" t="inlineStr">
        <is>
          <t>N</t>
        </is>
      </c>
      <c r="N184" s="601" t="n">
        <v>0</v>
      </c>
      <c r="O184" s="601" t="n">
        <v>6</v>
      </c>
      <c r="P184" s="601" t="n">
        <v>6</v>
      </c>
      <c r="Q184" s="607" t="n"/>
      <c r="R184" s="607" t="n"/>
      <c r="S184" s="594" t="n">
        <v>0</v>
      </c>
      <c r="T184" s="595">
        <f>Q184*R184*S184</f>
        <v/>
      </c>
      <c r="U184" s="596">
        <f>T184*P184</f>
        <v/>
      </c>
      <c r="V184" s="603" t="n"/>
    </row>
    <row r="185" ht="13.5" customHeight="1" s="667" thickBot="1">
      <c r="B185" s="598" t="n">
        <v>469</v>
      </c>
      <c r="C185" s="606" t="inlineStr">
        <is>
          <t>44112</t>
        </is>
      </c>
      <c r="D185" s="589" t="n">
        <v>44112</v>
      </c>
      <c r="E185" s="590">
        <f>IF(D185="","",IFERROR(VLOOKUP(D185,CCN_Library!$A$4:$B$13,2,FALSE),"NOT IN LIBRARY"))</f>
        <v/>
      </c>
      <c r="F185" s="599" t="n"/>
      <c r="G185" s="600" t="inlineStr">
        <is>
          <t>M28261</t>
        </is>
      </c>
      <c r="H185" s="591">
        <f>LEFT(I185,5)</f>
        <v/>
      </c>
      <c r="I185" s="600" t="inlineStr">
        <is>
          <t>C00742E</t>
        </is>
      </c>
      <c r="J185" s="591" t="inlineStr">
        <is>
          <t>FLASHLIGHT-14032</t>
        </is>
      </c>
      <c r="K185" s="600" t="inlineStr">
        <is>
          <t>IS</t>
        </is>
      </c>
      <c r="L185" s="600" t="inlineStr">
        <is>
          <t>EA</t>
        </is>
      </c>
      <c r="M185" s="600" t="inlineStr">
        <is>
          <t>N</t>
        </is>
      </c>
      <c r="N185" s="601" t="n">
        <v>305</v>
      </c>
      <c r="O185" s="601" t="n">
        <v>270</v>
      </c>
      <c r="P185" s="601" t="n">
        <v>575</v>
      </c>
      <c r="Q185" s="1786" t="n">
        <v>0.25</v>
      </c>
      <c r="R185" s="1786" t="n">
        <v>0.08</v>
      </c>
      <c r="S185" s="594" t="n">
        <v>0.08</v>
      </c>
      <c r="T185" s="595">
        <f>Q185*R185*S185</f>
        <v/>
      </c>
      <c r="U185" s="596">
        <f>T185*P185</f>
        <v/>
      </c>
      <c r="V185" s="603" t="n"/>
    </row>
    <row r="186" ht="13.5" customHeight="1" s="667" thickBot="1">
      <c r="B186" s="598" t="n">
        <v>470</v>
      </c>
      <c r="C186" s="606" t="inlineStr">
        <is>
          <t>14312</t>
        </is>
      </c>
      <c r="D186" s="589" t="n">
        <v>14312</v>
      </c>
      <c r="E186" s="590">
        <f>IF(D186="","",IFERROR(VLOOKUP(D186,CCN_Library!$A$4:$B$13,2,FALSE),"NOT IN LIBRARY"))</f>
        <v/>
      </c>
      <c r="F186" s="599" t="n"/>
      <c r="G186" s="600" t="inlineStr">
        <is>
          <t>M28261</t>
        </is>
      </c>
      <c r="H186" s="591">
        <f>LEFT(I186,5)</f>
        <v/>
      </c>
      <c r="I186" s="600" t="inlineStr">
        <is>
          <t>B10217B</t>
        </is>
      </c>
      <c r="J186" s="591" t="inlineStr">
        <is>
          <t>GENERATOR SET,DIESE-MEP-1070</t>
        </is>
      </c>
      <c r="K186" s="600" t="inlineStr">
        <is>
          <t>IS</t>
        </is>
      </c>
      <c r="L186" s="600" t="inlineStr">
        <is>
          <t>EA</t>
        </is>
      </c>
      <c r="M186" s="600" t="inlineStr">
        <is>
          <t>R</t>
        </is>
      </c>
      <c r="N186" s="601" t="n">
        <v>0</v>
      </c>
      <c r="O186" s="601" t="n">
        <v>6</v>
      </c>
      <c r="P186" s="601" t="n">
        <v>6</v>
      </c>
      <c r="Q186" s="1786" t="n">
        <v>6.83</v>
      </c>
      <c r="R186" s="1787" t="n">
        <v>3</v>
      </c>
      <c r="S186" s="594" t="n">
        <v>4.4</v>
      </c>
      <c r="T186" s="595">
        <f>Q186*R186*S186</f>
        <v/>
      </c>
      <c r="U186" s="596">
        <f>T186*P186</f>
        <v/>
      </c>
      <c r="V186" s="603" t="n"/>
    </row>
    <row r="187" ht="13.5" customHeight="1" s="667" thickBot="1">
      <c r="B187" s="598" t="n">
        <v>473</v>
      </c>
      <c r="C187" s="606" t="inlineStr">
        <is>
          <t>44112</t>
        </is>
      </c>
      <c r="D187" s="589" t="n">
        <v>44112</v>
      </c>
      <c r="E187" s="590">
        <f>IF(D187="","",IFERROR(VLOOKUP(D187,CCN_Library!$A$4:$B$13,2,FALSE),"NOT IN LIBRARY"))</f>
        <v/>
      </c>
      <c r="F187" s="599" t="n"/>
      <c r="G187" s="600" t="inlineStr">
        <is>
          <t>M28261</t>
        </is>
      </c>
      <c r="H187" s="591">
        <f>LEFT(I187,5)</f>
        <v/>
      </c>
      <c r="I187" s="600" t="inlineStr">
        <is>
          <t>C01172F</t>
        </is>
      </c>
      <c r="J187" s="591" t="inlineStr">
        <is>
          <t>SHIRT,COLD WEATHER-FRGFP07</t>
        </is>
      </c>
      <c r="K187" s="600" t="inlineStr">
        <is>
          <t>IS</t>
        </is>
      </c>
      <c r="L187" s="600" t="inlineStr">
        <is>
          <t>EA</t>
        </is>
      </c>
      <c r="M187" s="600" t="inlineStr">
        <is>
          <t>N</t>
        </is>
      </c>
      <c r="N187" s="601" t="n">
        <v>305</v>
      </c>
      <c r="O187" s="601" t="n">
        <v>0</v>
      </c>
      <c r="P187" s="601" t="n">
        <v>305</v>
      </c>
      <c r="Q187" s="1786" t="n">
        <v>0.83</v>
      </c>
      <c r="R187" s="1786" t="n">
        <v>0.5</v>
      </c>
      <c r="S187" s="594" t="n">
        <v>0.17</v>
      </c>
      <c r="T187" s="595">
        <f>Q187*R187*S187</f>
        <v/>
      </c>
      <c r="U187" s="596">
        <f>T187*P187</f>
        <v/>
      </c>
      <c r="V187" s="603" t="n"/>
    </row>
    <row r="188" ht="13.5" customHeight="1" s="667" thickBot="1">
      <c r="B188" s="598" t="n">
        <v>474</v>
      </c>
      <c r="C188" s="606" t="inlineStr">
        <is>
          <t>44112</t>
        </is>
      </c>
      <c r="D188" s="589" t="n">
        <v>44112</v>
      </c>
      <c r="E188" s="590">
        <f>IF(D188="","",IFERROR(VLOOKUP(D188,CCN_Library!$A$4:$B$13,2,FALSE),"NOT IN LIBRARY"))</f>
        <v/>
      </c>
      <c r="F188" s="599" t="n"/>
      <c r="G188" s="600" t="inlineStr">
        <is>
          <t>M28261</t>
        </is>
      </c>
      <c r="H188" s="591">
        <f>LEFT(I188,5)</f>
        <v/>
      </c>
      <c r="I188" s="600" t="inlineStr">
        <is>
          <t>C01162F</t>
        </is>
      </c>
      <c r="J188" s="591" t="inlineStr">
        <is>
          <t>UNDERSHIRT,COLD WEA-FRUSHCW</t>
        </is>
      </c>
      <c r="K188" s="600" t="inlineStr">
        <is>
          <t>IS</t>
        </is>
      </c>
      <c r="L188" s="600" t="inlineStr">
        <is>
          <t>EA</t>
        </is>
      </c>
      <c r="M188" s="600" t="inlineStr">
        <is>
          <t>N</t>
        </is>
      </c>
      <c r="N188" s="601" t="n">
        <v>610</v>
      </c>
      <c r="O188" s="601" t="n">
        <v>0</v>
      </c>
      <c r="P188" s="601" t="n">
        <v>610</v>
      </c>
      <c r="Q188" s="1786" t="n">
        <v>0.83</v>
      </c>
      <c r="R188" s="1786" t="n">
        <v>0.5</v>
      </c>
      <c r="S188" s="594" t="n">
        <v>0.17</v>
      </c>
      <c r="T188" s="595">
        <f>Q188*R188*S188</f>
        <v/>
      </c>
      <c r="U188" s="596">
        <f>T188*P188</f>
        <v/>
      </c>
      <c r="V188" s="603" t="n"/>
    </row>
    <row r="189" ht="13.5" customHeight="1" s="667" thickBot="1">
      <c r="B189" s="598" t="n">
        <v>476</v>
      </c>
      <c r="C189" s="606" t="inlineStr">
        <is>
          <t>44112</t>
        </is>
      </c>
      <c r="D189" s="589" t="n">
        <v>44112</v>
      </c>
      <c r="E189" s="590">
        <f>IF(D189="","",IFERROR(VLOOKUP(D189,CCN_Library!$A$4:$B$13,2,FALSE),"NOT IN LIBRARY"))</f>
        <v/>
      </c>
      <c r="F189" s="599" t="n"/>
      <c r="G189" s="600" t="inlineStr">
        <is>
          <t>M28261</t>
        </is>
      </c>
      <c r="H189" s="591">
        <f>LEFT(I189,5)</f>
        <v/>
      </c>
      <c r="I189" s="600" t="inlineStr">
        <is>
          <t>B70012G</t>
        </is>
      </c>
      <c r="J189" s="591" t="inlineStr">
        <is>
          <t>ANALYZER,ELECTRICAL-434/AN</t>
        </is>
      </c>
      <c r="K189" s="600" t="inlineStr">
        <is>
          <t>IS</t>
        </is>
      </c>
      <c r="L189" s="600" t="inlineStr">
        <is>
          <t>EA</t>
        </is>
      </c>
      <c r="M189" s="600" t="inlineStr">
        <is>
          <t>N</t>
        </is>
      </c>
      <c r="N189" s="601" t="n">
        <v>0</v>
      </c>
      <c r="O189" s="601" t="n">
        <v>4</v>
      </c>
      <c r="P189" s="601" t="n">
        <v>4</v>
      </c>
      <c r="Q189" s="1786" t="n">
        <v>0.75</v>
      </c>
      <c r="R189" s="1786" t="n">
        <v>0.33</v>
      </c>
      <c r="S189" s="594" t="n">
        <v>0.25</v>
      </c>
      <c r="T189" s="595">
        <f>Q189*R189*S189</f>
        <v/>
      </c>
      <c r="U189" s="596">
        <f>T189*P189</f>
        <v/>
      </c>
      <c r="V189" s="603" t="n"/>
    </row>
    <row r="190" ht="13.5" customHeight="1" s="667" thickBot="1">
      <c r="B190" s="598" t="n">
        <v>477</v>
      </c>
      <c r="C190" s="606" t="inlineStr">
        <is>
          <t>44112</t>
        </is>
      </c>
      <c r="D190" s="589" t="n">
        <v>44112</v>
      </c>
      <c r="E190" s="590">
        <f>IF(D190="","",IFERROR(VLOOKUP(D190,CCN_Library!$A$4:$B$13,2,FALSE),"NOT IN LIBRARY"))</f>
        <v/>
      </c>
      <c r="F190" s="599" t="n"/>
      <c r="G190" s="600" t="inlineStr">
        <is>
          <t>M28261</t>
        </is>
      </c>
      <c r="H190" s="591">
        <f>LEFT(I190,5)</f>
        <v/>
      </c>
      <c r="I190" s="600" t="inlineStr">
        <is>
          <t>B00307B</t>
        </is>
      </c>
      <c r="J190" s="591" t="inlineStr">
        <is>
          <t>PANEL,POWER DISTRIB-30KW</t>
        </is>
      </c>
      <c r="K190" s="600" t="inlineStr">
        <is>
          <t>IS</t>
        </is>
      </c>
      <c r="L190" s="600" t="inlineStr">
        <is>
          <t>EA</t>
        </is>
      </c>
      <c r="M190" s="600" t="inlineStr">
        <is>
          <t>R</t>
        </is>
      </c>
      <c r="N190" s="601" t="n">
        <v>0</v>
      </c>
      <c r="O190" s="601" t="n">
        <v>5</v>
      </c>
      <c r="P190" s="601" t="n">
        <v>5</v>
      </c>
      <c r="Q190" s="1787" t="n">
        <v>3</v>
      </c>
      <c r="R190" s="1786" t="n">
        <v>2.17</v>
      </c>
      <c r="S190" s="594" t="n">
        <v>1.58</v>
      </c>
      <c r="T190" s="595">
        <f>Q190*R190*S190</f>
        <v/>
      </c>
      <c r="U190" s="596">
        <f>T190*P190</f>
        <v/>
      </c>
      <c r="V190" s="603" t="n"/>
    </row>
    <row r="191" ht="13.5" customHeight="1" s="667" thickBot="1">
      <c r="B191" s="598" t="n">
        <v>480</v>
      </c>
      <c r="C191" s="606" t="inlineStr">
        <is>
          <t>44112</t>
        </is>
      </c>
      <c r="D191" s="589" t="n">
        <v>44112</v>
      </c>
      <c r="E191" s="590">
        <f>IF(D191="","",IFERROR(VLOOKUP(D191,CCN_Library!$A$4:$B$13,2,FALSE),"NOT IN LIBRARY"))</f>
        <v/>
      </c>
      <c r="F191" s="599" t="n"/>
      <c r="G191" s="600" t="inlineStr">
        <is>
          <t>M28261</t>
        </is>
      </c>
      <c r="H191" s="591">
        <f>LEFT(I191,5)</f>
        <v/>
      </c>
      <c r="I191" s="600" t="inlineStr">
        <is>
          <t>C01362F</t>
        </is>
      </c>
      <c r="J191" s="591" t="inlineStr">
        <is>
          <t>BOOTS,HOT WEATHER-H/W RAT</t>
        </is>
      </c>
      <c r="K191" s="600" t="inlineStr">
        <is>
          <t>IS</t>
        </is>
      </c>
      <c r="L191" s="600" t="inlineStr">
        <is>
          <t>EA</t>
        </is>
      </c>
      <c r="M191" s="600" t="inlineStr">
        <is>
          <t>N</t>
        </is>
      </c>
      <c r="N191" s="601" t="n">
        <v>305</v>
      </c>
      <c r="O191" s="601" t="n">
        <v>0</v>
      </c>
      <c r="P191" s="601" t="n">
        <v>305</v>
      </c>
      <c r="Q191" s="1787" t="n">
        <v>1</v>
      </c>
      <c r="R191" s="1787" t="n">
        <v>1</v>
      </c>
      <c r="S191" s="594" t="n">
        <v>0.5</v>
      </c>
      <c r="T191" s="595">
        <f>Q191*R191*S191</f>
        <v/>
      </c>
      <c r="U191" s="596">
        <f>T191*P191</f>
        <v/>
      </c>
      <c r="V191" s="603" t="n"/>
    </row>
    <row r="192" ht="13.5" customHeight="1" s="667" thickBot="1">
      <c r="B192" s="598" t="n">
        <v>481</v>
      </c>
      <c r="C192" s="606" t="inlineStr">
        <is>
          <t>14345</t>
        </is>
      </c>
      <c r="D192" s="589" t="n">
        <v>14345</v>
      </c>
      <c r="E192" s="590">
        <f>IF(D192="","",IFERROR(VLOOKUP(D192,CCN_Library!$A$4:$B$13,2,FALSE),"NOT IN LIBRARY"))</f>
        <v/>
      </c>
      <c r="F192" s="599" t="n"/>
      <c r="G192" s="600" t="inlineStr">
        <is>
          <t>M28261</t>
        </is>
      </c>
      <c r="H192" s="591">
        <f>LEFT(I192,5)</f>
        <v/>
      </c>
      <c r="I192" s="600" t="inlineStr">
        <is>
          <t>C00612F</t>
        </is>
      </c>
      <c r="J192" s="591" t="inlineStr">
        <is>
          <t>CARRIER,SMALL ARMS-PC GEN II</t>
        </is>
      </c>
      <c r="K192" s="600" t="inlineStr">
        <is>
          <t>IS</t>
        </is>
      </c>
      <c r="L192" s="600" t="inlineStr">
        <is>
          <t>EA</t>
        </is>
      </c>
      <c r="M192" s="600" t="inlineStr">
        <is>
          <t>N</t>
        </is>
      </c>
      <c r="N192" s="601" t="n">
        <v>305</v>
      </c>
      <c r="O192" s="601" t="n">
        <v>0</v>
      </c>
      <c r="P192" s="601" t="n">
        <v>305</v>
      </c>
      <c r="Q192" s="1787" t="n">
        <v>2</v>
      </c>
      <c r="R192" s="1786" t="n">
        <v>1.5</v>
      </c>
      <c r="S192" s="594" t="n">
        <v>0.67</v>
      </c>
      <c r="T192" s="595">
        <f>Q192*R192*S192</f>
        <v/>
      </c>
      <c r="U192" s="596">
        <f>T192*P192</f>
        <v/>
      </c>
      <c r="V192" s="603" t="n"/>
    </row>
    <row r="193" ht="13.5" customHeight="1" s="667" thickBot="1">
      <c r="B193" s="598" t="n">
        <v>483</v>
      </c>
      <c r="C193" s="606" t="inlineStr">
        <is>
          <t>14345</t>
        </is>
      </c>
      <c r="D193" s="589" t="n">
        <v>14345</v>
      </c>
      <c r="E193" s="590">
        <f>IF(D193="","",IFERROR(VLOOKUP(D193,CCN_Library!$A$4:$B$13,2,FALSE),"NOT IN LIBRARY"))</f>
        <v/>
      </c>
      <c r="F193" s="599" t="n"/>
      <c r="G193" s="600" t="inlineStr">
        <is>
          <t>M28261</t>
        </is>
      </c>
      <c r="H193" s="591">
        <f>LEFT(I193,5)</f>
        <v/>
      </c>
      <c r="I193" s="600" t="inlineStr">
        <is>
          <t>E01002M</t>
        </is>
      </c>
      <c r="J193" s="591" t="inlineStr">
        <is>
          <t>RIFLE,5.56 MILLIMET-M27 IAR</t>
        </is>
      </c>
      <c r="K193" s="600" t="inlineStr">
        <is>
          <t>IS</t>
        </is>
      </c>
      <c r="L193" s="600" t="inlineStr">
        <is>
          <t>EA</t>
        </is>
      </c>
      <c r="M193" s="600" t="inlineStr">
        <is>
          <t>N</t>
        </is>
      </c>
      <c r="N193" s="601" t="n">
        <v>0</v>
      </c>
      <c r="O193" s="601" t="n">
        <v>0</v>
      </c>
      <c r="P193" s="601" t="n">
        <v>0</v>
      </c>
      <c r="Q193" s="1786" t="n">
        <v>2.8</v>
      </c>
      <c r="R193" s="1786" t="n">
        <v>0.9399999999999999</v>
      </c>
      <c r="S193" s="594" t="n">
        <v>0.25</v>
      </c>
      <c r="T193" s="595">
        <f>Q193*R193*S193</f>
        <v/>
      </c>
      <c r="U193" s="596">
        <f>T193*P193</f>
        <v/>
      </c>
      <c r="V193" s="603" t="n"/>
    </row>
    <row r="194" ht="13.5" customHeight="1" s="667" thickBot="1">
      <c r="B194" s="598" t="n">
        <v>487</v>
      </c>
      <c r="C194" s="606" t="inlineStr">
        <is>
          <t>45110</t>
        </is>
      </c>
      <c r="D194" s="589" t="n">
        <v>45110</v>
      </c>
      <c r="E194" s="590">
        <f>IF(D194="","",IFERROR(VLOOKUP(D194,CCN_Library!$A$4:$B$13,2,FALSE),"NOT IN LIBRARY"))</f>
        <v/>
      </c>
      <c r="F194" s="599" t="n"/>
      <c r="G194" s="600" t="inlineStr">
        <is>
          <t>M28261</t>
        </is>
      </c>
      <c r="H194" s="591">
        <f>LEFT(I194,5)</f>
        <v/>
      </c>
      <c r="I194" s="600" t="inlineStr">
        <is>
          <t>C00772EA</t>
        </is>
      </c>
      <c r="J194" s="591" t="inlineStr">
        <is>
          <t>COLLAPSIBLE JMIC 3.-TAN</t>
        </is>
      </c>
      <c r="K194" s="600" t="inlineStr">
        <is>
          <t>IS</t>
        </is>
      </c>
      <c r="L194" s="600" t="inlineStr">
        <is>
          <t>EA</t>
        </is>
      </c>
      <c r="M194" s="607" t="n"/>
      <c r="N194" s="601" t="n">
        <v>0</v>
      </c>
      <c r="O194" s="601" t="n">
        <v>3</v>
      </c>
      <c r="P194" s="601" t="n">
        <v>3</v>
      </c>
      <c r="Q194" s="1786" t="n">
        <v>3.67</v>
      </c>
      <c r="R194" s="1786" t="n">
        <v>4.33</v>
      </c>
      <c r="S194" s="594" t="n">
        <v>1.33</v>
      </c>
      <c r="T194" s="595">
        <f>Q194*R194*S194</f>
        <v/>
      </c>
      <c r="U194" s="596">
        <f>T194*P194</f>
        <v/>
      </c>
      <c r="V194" s="603" t="n"/>
    </row>
    <row r="195" ht="13.5" customHeight="1" s="667" thickBot="1">
      <c r="B195" s="598" t="n">
        <v>489</v>
      </c>
      <c r="C195" s="606" t="inlineStr">
        <is>
          <t>44112</t>
        </is>
      </c>
      <c r="D195" s="589" t="n">
        <v>44112</v>
      </c>
      <c r="E195" s="590">
        <f>IF(D195="","",IFERROR(VLOOKUP(D195,CCN_Library!$A$4:$B$13,2,FALSE),"NOT IN LIBRARY"))</f>
        <v/>
      </c>
      <c r="F195" s="599" t="n"/>
      <c r="G195" s="600" t="inlineStr">
        <is>
          <t>M28261</t>
        </is>
      </c>
      <c r="H195" s="591">
        <f>LEFT(I195,5)</f>
        <v/>
      </c>
      <c r="I195" s="600" t="inlineStr">
        <is>
          <t>C86448A</t>
        </is>
      </c>
      <c r="J195" s="591" t="inlineStr">
        <is>
          <t>AMAL 637 PRE MED MN-AMAL 637</t>
        </is>
      </c>
      <c r="K195" s="600" t="inlineStr">
        <is>
          <t>IS</t>
        </is>
      </c>
      <c r="L195" s="607" t="n"/>
      <c r="M195" s="600" t="inlineStr">
        <is>
          <t>N</t>
        </is>
      </c>
      <c r="N195" s="601" t="n">
        <v>0</v>
      </c>
      <c r="O195" s="601" t="n">
        <v>18</v>
      </c>
      <c r="P195" s="601" t="n">
        <v>18</v>
      </c>
      <c r="Q195" s="1786" t="n">
        <v>1.75</v>
      </c>
      <c r="R195" s="1786" t="n">
        <v>2.75</v>
      </c>
      <c r="S195" s="594" t="n">
        <v>1</v>
      </c>
      <c r="T195" s="595">
        <f>Q195*R195*S195</f>
        <v/>
      </c>
      <c r="U195" s="596">
        <f>T195*P195</f>
        <v/>
      </c>
      <c r="V195" s="603" t="n"/>
    </row>
    <row r="196" ht="13.5" customHeight="1" s="667" thickBot="1">
      <c r="B196" s="598" t="n">
        <v>494</v>
      </c>
      <c r="C196" s="606" t="inlineStr">
        <is>
          <t>14345</t>
        </is>
      </c>
      <c r="D196" s="589" t="n">
        <v>14345</v>
      </c>
      <c r="E196" s="590">
        <f>IF(D196="","",IFERROR(VLOOKUP(D196,CCN_Library!$A$4:$B$13,2,FALSE),"NOT IN LIBRARY"))</f>
        <v/>
      </c>
      <c r="F196" s="599" t="n"/>
      <c r="G196" s="600" t="inlineStr">
        <is>
          <t>M28261</t>
        </is>
      </c>
      <c r="H196" s="591">
        <f>LEFT(I196,5)</f>
        <v/>
      </c>
      <c r="I196" s="600" t="inlineStr">
        <is>
          <t>C01202E</t>
        </is>
      </c>
      <c r="J196" s="591" t="inlineStr">
        <is>
          <t>HELMET,GROUND TROOP-ECH</t>
        </is>
      </c>
      <c r="K196" s="600" t="inlineStr">
        <is>
          <t>IS</t>
        </is>
      </c>
      <c r="L196" s="600" t="inlineStr">
        <is>
          <t>EA</t>
        </is>
      </c>
      <c r="M196" s="600" t="inlineStr">
        <is>
          <t>N</t>
        </is>
      </c>
      <c r="N196" s="601" t="n">
        <v>305</v>
      </c>
      <c r="O196" s="601" t="n">
        <v>0</v>
      </c>
      <c r="P196" s="601" t="n">
        <v>305</v>
      </c>
      <c r="Q196" s="1787" t="n">
        <v>1</v>
      </c>
      <c r="R196" s="1787" t="n">
        <v>1</v>
      </c>
      <c r="S196" s="594" t="n">
        <v>1</v>
      </c>
      <c r="T196" s="595">
        <f>Q196*R196*S196</f>
        <v/>
      </c>
      <c r="U196" s="596">
        <f>T196*P196</f>
        <v/>
      </c>
      <c r="V196" s="603" t="n"/>
    </row>
    <row r="197" ht="13.5" customHeight="1" s="667" thickBot="1">
      <c r="B197" s="598" t="n">
        <v>499</v>
      </c>
      <c r="C197" s="606" t="inlineStr">
        <is>
          <t>44112</t>
        </is>
      </c>
      <c r="D197" s="589" t="n">
        <v>44112</v>
      </c>
      <c r="E197" s="590">
        <f>IF(D197="","",IFERROR(VLOOKUP(D197,CCN_Library!$A$4:$B$13,2,FALSE),"NOT IN LIBRARY"))</f>
        <v/>
      </c>
      <c r="F197" s="599" t="n"/>
      <c r="G197" s="600" t="inlineStr">
        <is>
          <t>M28261</t>
        </is>
      </c>
      <c r="H197" s="591">
        <f>LEFT(I197,5)</f>
        <v/>
      </c>
      <c r="I197" s="600" t="inlineStr">
        <is>
          <t>C56522F</t>
        </is>
      </c>
      <c r="J197" s="591" t="inlineStr">
        <is>
          <t>No Item Name Availa-APECS 3RD GEN</t>
        </is>
      </c>
      <c r="K197" s="600" t="inlineStr">
        <is>
          <t>IS</t>
        </is>
      </c>
      <c r="L197" s="600" t="inlineStr">
        <is>
          <t>EA</t>
        </is>
      </c>
      <c r="M197" s="600" t="inlineStr">
        <is>
          <t>N</t>
        </is>
      </c>
      <c r="N197" s="601" t="n">
        <v>305</v>
      </c>
      <c r="O197" s="601" t="n">
        <v>0</v>
      </c>
      <c r="P197" s="601" t="n">
        <v>305</v>
      </c>
      <c r="Q197" s="1787" t="n">
        <v>1</v>
      </c>
      <c r="R197" s="1786" t="n">
        <v>0.67</v>
      </c>
      <c r="S197" s="594" t="n">
        <v>0.25</v>
      </c>
      <c r="T197" s="595">
        <f>Q197*R197*S197</f>
        <v/>
      </c>
      <c r="U197" s="596">
        <f>T197*P197</f>
        <v/>
      </c>
      <c r="V197" s="603" t="n"/>
    </row>
    <row r="198" ht="13.5" customHeight="1" s="667" thickBot="1">
      <c r="B198" s="598" t="n">
        <v>501</v>
      </c>
      <c r="C198" s="606" t="inlineStr">
        <is>
          <t>44112</t>
        </is>
      </c>
      <c r="D198" s="589" t="n">
        <v>44112</v>
      </c>
      <c r="E198" s="590">
        <f>IF(D198="","",IFERROR(VLOOKUP(D198,CCN_Library!$A$4:$B$13,2,FALSE),"NOT IN LIBRARY"))</f>
        <v/>
      </c>
      <c r="F198" s="599" t="n"/>
      <c r="G198" s="600" t="inlineStr">
        <is>
          <t>M28261</t>
        </is>
      </c>
      <c r="H198" s="591">
        <f>LEFT(I198,5)</f>
        <v/>
      </c>
      <c r="I198" s="600" t="inlineStr">
        <is>
          <t>C02182B</t>
        </is>
      </c>
      <c r="J198" s="591" t="inlineStr">
        <is>
          <t>DECONTAMINATION KIT-10038819</t>
        </is>
      </c>
      <c r="K198" s="600" t="inlineStr">
        <is>
          <t>IS</t>
        </is>
      </c>
      <c r="L198" s="600" t="inlineStr">
        <is>
          <t>BX</t>
        </is>
      </c>
      <c r="M198" s="600" t="inlineStr">
        <is>
          <t>N</t>
        </is>
      </c>
      <c r="N198" s="601" t="n">
        <v>6</v>
      </c>
      <c r="O198" s="601" t="n">
        <v>0</v>
      </c>
      <c r="P198" s="601" t="n">
        <v>6</v>
      </c>
      <c r="Q198" s="607" t="n"/>
      <c r="R198" s="607" t="n"/>
      <c r="S198" s="594" t="n">
        <v>0</v>
      </c>
      <c r="T198" s="595">
        <f>Q198*R198*S198</f>
        <v/>
      </c>
      <c r="U198" s="596">
        <f>T198*P198</f>
        <v/>
      </c>
      <c r="V198" s="603" t="n"/>
    </row>
    <row r="199" ht="13.5" customHeight="1" s="667" thickBot="1">
      <c r="B199" s="598" t="n">
        <v>1</v>
      </c>
      <c r="C199" s="606" t="inlineStr">
        <is>
          <t>21710</t>
        </is>
      </c>
      <c r="D199" s="589" t="n">
        <v>21710</v>
      </c>
      <c r="E199" s="590">
        <f>IF(D199="","",IFERROR(VLOOKUP(D199,CCN_Library!$A$4:$B$13,2,FALSE),"NOT IN LIBRARY"))</f>
        <v/>
      </c>
      <c r="F199" s="599" t="n"/>
      <c r="G199" s="600" t="inlineStr">
        <is>
          <t>M28263</t>
        </is>
      </c>
      <c r="H199" s="591">
        <f>LEFT(I199,5)</f>
        <v/>
      </c>
      <c r="I199" s="600" t="inlineStr">
        <is>
          <t>A02087G</t>
        </is>
      </c>
      <c r="J199" s="591" t="inlineStr">
        <is>
          <t>AMPLIFIER-POWER SUP-VRC</t>
        </is>
      </c>
      <c r="K199" s="600" t="inlineStr">
        <is>
          <t>PL</t>
        </is>
      </c>
      <c r="L199" s="600" t="inlineStr">
        <is>
          <t>EA</t>
        </is>
      </c>
      <c r="M199" s="600" t="inlineStr">
        <is>
          <t>N</t>
        </is>
      </c>
      <c r="N199" s="601" t="n">
        <v>0</v>
      </c>
      <c r="O199" s="601" t="n">
        <v>8</v>
      </c>
      <c r="P199" s="601" t="n">
        <v>8</v>
      </c>
      <c r="Q199" s="607" t="n"/>
      <c r="R199" s="607" t="n"/>
      <c r="S199" s="594" t="n">
        <v>0</v>
      </c>
      <c r="T199" s="595">
        <f>Q199*R199*S199</f>
        <v/>
      </c>
      <c r="U199" s="596">
        <f>T199*P199</f>
        <v/>
      </c>
      <c r="V199" s="603" t="n"/>
    </row>
    <row r="200" ht="13.5" customHeight="1" s="667" thickBot="1">
      <c r="B200" s="598" t="n">
        <v>6</v>
      </c>
      <c r="C200" s="606" t="inlineStr">
        <is>
          <t>44112</t>
        </is>
      </c>
      <c r="D200" s="589" t="n">
        <v>44112</v>
      </c>
      <c r="E200" s="590">
        <f>IF(D200="","",IFERROR(VLOOKUP(D200,CCN_Library!$A$4:$B$13,2,FALSE),"NOT IN LIBRARY"))</f>
        <v/>
      </c>
      <c r="F200" s="599" t="n"/>
      <c r="G200" s="600" t="inlineStr">
        <is>
          <t>M28263</t>
        </is>
      </c>
      <c r="H200" s="591">
        <f>LEFT(I200,5)</f>
        <v/>
      </c>
      <c r="I200" s="600" t="inlineStr">
        <is>
          <t>C86308A</t>
        </is>
      </c>
      <c r="J200" s="591" t="inlineStr">
        <is>
          <t>AMAL 633 AC CR WDEQ-AMAL 633</t>
        </is>
      </c>
      <c r="K200" s="600" t="inlineStr">
        <is>
          <t>IS</t>
        </is>
      </c>
      <c r="L200" s="607" t="n"/>
      <c r="M200" s="600" t="inlineStr">
        <is>
          <t>N</t>
        </is>
      </c>
      <c r="N200" s="601" t="n">
        <v>0</v>
      </c>
      <c r="O200" s="601" t="n">
        <v>3</v>
      </c>
      <c r="P200" s="601" t="n">
        <v>3</v>
      </c>
      <c r="Q200" s="1786" t="n">
        <v>6.5</v>
      </c>
      <c r="R200" s="1786" t="n">
        <v>6.5</v>
      </c>
      <c r="S200" s="594" t="n">
        <v>6.25</v>
      </c>
      <c r="T200" s="595">
        <f>Q200*R200*S200</f>
        <v/>
      </c>
      <c r="U200" s="596">
        <f>T200*P200</f>
        <v/>
      </c>
      <c r="V200" s="603" t="n"/>
    </row>
    <row r="201" ht="13.5" customHeight="1" s="667" thickBot="1">
      <c r="B201" s="598" t="n">
        <v>8</v>
      </c>
      <c r="C201" s="606" t="inlineStr">
        <is>
          <t>44112</t>
        </is>
      </c>
      <c r="D201" s="589" t="n">
        <v>44112</v>
      </c>
      <c r="E201" s="590">
        <f>IF(D201="","",IFERROR(VLOOKUP(D201,CCN_Library!$A$4:$B$13,2,FALSE),"NOT IN LIBRARY"))</f>
        <v/>
      </c>
      <c r="F201" s="599" t="n"/>
      <c r="G201" s="600" t="inlineStr">
        <is>
          <t>M28263</t>
        </is>
      </c>
      <c r="H201" s="591">
        <f>LEFT(I201,5)</f>
        <v/>
      </c>
      <c r="I201" s="600" t="inlineStr">
        <is>
          <t>C02602F</t>
        </is>
      </c>
      <c r="J201" s="591" t="inlineStr">
        <is>
          <t>GAITER,NECK-A-A-55247</t>
        </is>
      </c>
      <c r="K201" s="600" t="inlineStr">
        <is>
          <t>IS</t>
        </is>
      </c>
      <c r="L201" s="600" t="inlineStr">
        <is>
          <t>EA</t>
        </is>
      </c>
      <c r="M201" s="600" t="inlineStr">
        <is>
          <t>N</t>
        </is>
      </c>
      <c r="N201" s="601" t="n">
        <v>180</v>
      </c>
      <c r="O201" s="601" t="n">
        <v>0</v>
      </c>
      <c r="P201" s="601" t="n">
        <v>180</v>
      </c>
      <c r="Q201" s="1786" t="n">
        <v>1.25</v>
      </c>
      <c r="R201" s="1786" t="n">
        <v>0.83</v>
      </c>
      <c r="S201" s="594" t="n">
        <v>0.08</v>
      </c>
      <c r="T201" s="595">
        <f>Q201*R201*S201</f>
        <v/>
      </c>
      <c r="U201" s="596">
        <f>T201*P201</f>
        <v/>
      </c>
      <c r="V201" s="603" t="n"/>
    </row>
    <row r="202" ht="13.5" customHeight="1" s="667" thickBot="1">
      <c r="B202" s="598" t="n">
        <v>15</v>
      </c>
      <c r="C202" s="606" t="inlineStr">
        <is>
          <t>44112</t>
        </is>
      </c>
      <c r="D202" s="589" t="n">
        <v>44112</v>
      </c>
      <c r="E202" s="590">
        <f>IF(D202="","",IFERROR(VLOOKUP(D202,CCN_Library!$A$4:$B$13,2,FALSE),"NOT IN LIBRARY"))</f>
        <v/>
      </c>
      <c r="F202" s="599" t="n"/>
      <c r="G202" s="600" t="inlineStr">
        <is>
          <t>M28263</t>
        </is>
      </c>
      <c r="H202" s="591">
        <f>LEFT(I202,5)</f>
        <v/>
      </c>
      <c r="I202" s="600" t="inlineStr">
        <is>
          <t>C87008A</t>
        </is>
      </c>
      <c r="J202" s="591" t="inlineStr">
        <is>
          <t>AMAL 647 ERCS-AMAL 647</t>
        </is>
      </c>
      <c r="K202" s="600" t="inlineStr">
        <is>
          <t>IS</t>
        </is>
      </c>
      <c r="L202" s="607" t="n"/>
      <c r="M202" s="600" t="inlineStr">
        <is>
          <t>N</t>
        </is>
      </c>
      <c r="N202" s="601" t="n">
        <v>0</v>
      </c>
      <c r="O202" s="601" t="n">
        <v>12</v>
      </c>
      <c r="P202" s="601" t="n">
        <v>12</v>
      </c>
      <c r="Q202" s="1787" t="n">
        <v>4</v>
      </c>
      <c r="R202" s="1786" t="n">
        <v>4.58</v>
      </c>
      <c r="S202" s="594" t="n">
        <v>4.91</v>
      </c>
      <c r="T202" s="595">
        <f>Q202*R202*S202</f>
        <v/>
      </c>
      <c r="U202" s="596">
        <f>T202*P202</f>
        <v/>
      </c>
      <c r="V202" s="603" t="n"/>
    </row>
    <row r="203" ht="13.5" customHeight="1" s="667" thickBot="1">
      <c r="B203" s="598" t="n">
        <v>25</v>
      </c>
      <c r="C203" s="606" t="inlineStr">
        <is>
          <t>21710</t>
        </is>
      </c>
      <c r="D203" s="589" t="n">
        <v>21710</v>
      </c>
      <c r="E203" s="590">
        <f>IF(D203="","",IFERROR(VLOOKUP(D203,CCN_Library!$A$4:$B$13,2,FALSE),"NOT IN LIBRARY"))</f>
        <v/>
      </c>
      <c r="F203" s="599" t="n"/>
      <c r="G203" s="600" t="inlineStr">
        <is>
          <t>M28263</t>
        </is>
      </c>
      <c r="H203" s="591">
        <f>LEFT(I203,5)</f>
        <v/>
      </c>
      <c r="I203" s="600" t="inlineStr">
        <is>
          <t>K00022B</t>
        </is>
      </c>
      <c r="J203" s="591" t="inlineStr">
        <is>
          <t>ANALYZER-CHARGER,BA-490PT+</t>
        </is>
      </c>
      <c r="K203" s="600" t="inlineStr">
        <is>
          <t>IS</t>
        </is>
      </c>
      <c r="L203" s="600" t="inlineStr">
        <is>
          <t>EA</t>
        </is>
      </c>
      <c r="M203" s="600" t="inlineStr">
        <is>
          <t>N</t>
        </is>
      </c>
      <c r="N203" s="601" t="n">
        <v>0</v>
      </c>
      <c r="O203" s="601" t="n">
        <v>1</v>
      </c>
      <c r="P203" s="601" t="n">
        <v>1</v>
      </c>
      <c r="Q203" s="1786" t="n">
        <v>0.29</v>
      </c>
      <c r="R203" s="1786" t="n">
        <v>1.08</v>
      </c>
      <c r="S203" s="594" t="n">
        <v>1.33</v>
      </c>
      <c r="T203" s="595">
        <f>Q203*R203*S203</f>
        <v/>
      </c>
      <c r="U203" s="596">
        <f>T203*P203</f>
        <v/>
      </c>
      <c r="V203" s="603" t="n"/>
    </row>
    <row r="204" ht="13.5" customHeight="1" s="667" thickBot="1">
      <c r="B204" s="598" t="n">
        <v>35</v>
      </c>
      <c r="C204" s="606" t="inlineStr">
        <is>
          <t>21451</t>
        </is>
      </c>
      <c r="D204" s="589" t="n">
        <v>21451</v>
      </c>
      <c r="E204" s="590">
        <f>IF(D204="","",IFERROR(VLOOKUP(D204,CCN_Library!$A$4:$B$13,2,FALSE),"NOT IN LIBRARY"))</f>
        <v/>
      </c>
      <c r="F204" s="599" t="n"/>
      <c r="G204" s="600" t="inlineStr">
        <is>
          <t>M28263</t>
        </is>
      </c>
      <c r="H204" s="591">
        <f>LEFT(I204,5)</f>
        <v/>
      </c>
      <c r="I204" s="600" t="inlineStr">
        <is>
          <t>D00587K</t>
        </is>
      </c>
      <c r="J204" s="591" t="inlineStr">
        <is>
          <t>TRAILER,CARGO-</t>
        </is>
      </c>
      <c r="K204" s="600" t="inlineStr">
        <is>
          <t>IS</t>
        </is>
      </c>
      <c r="L204" s="600" t="inlineStr">
        <is>
          <t>EA</t>
        </is>
      </c>
      <c r="M204" s="600" t="inlineStr">
        <is>
          <t>N</t>
        </is>
      </c>
      <c r="N204" s="601" t="n">
        <v>0</v>
      </c>
      <c r="O204" s="601" t="n">
        <v>1</v>
      </c>
      <c r="P204" s="601" t="n">
        <v>1</v>
      </c>
      <c r="Q204" s="607" t="n"/>
      <c r="R204" s="607" t="n"/>
      <c r="S204" s="594" t="n">
        <v>0</v>
      </c>
      <c r="T204" s="595">
        <f>Q204*R204*S204</f>
        <v/>
      </c>
      <c r="U204" s="596">
        <f>T204*P204</f>
        <v/>
      </c>
      <c r="V204" s="603" t="n"/>
    </row>
    <row r="205" ht="13.5" customHeight="1" s="667" thickBot="1">
      <c r="B205" s="598" t="n">
        <v>36</v>
      </c>
      <c r="C205" s="606" t="inlineStr">
        <is>
          <t>14345</t>
        </is>
      </c>
      <c r="D205" s="589" t="n">
        <v>14345</v>
      </c>
      <c r="E205" s="590">
        <f>IF(D205="","",IFERROR(VLOOKUP(D205,CCN_Library!$A$4:$B$13,2,FALSE),"NOT IN LIBRARY"))</f>
        <v/>
      </c>
      <c r="F205" s="599" t="n"/>
      <c r="G205" s="600" t="inlineStr">
        <is>
          <t>M28263</t>
        </is>
      </c>
      <c r="H205" s="591">
        <f>LEFT(I205,5)</f>
        <v/>
      </c>
      <c r="I205" s="600" t="inlineStr">
        <is>
          <t>E01142B</t>
        </is>
      </c>
      <c r="J205" s="591" t="inlineStr">
        <is>
          <t>SIGHT,BORE,OPTICAL-M83</t>
        </is>
      </c>
      <c r="K205" s="600" t="inlineStr">
        <is>
          <t>IS</t>
        </is>
      </c>
      <c r="L205" s="600" t="inlineStr">
        <is>
          <t>EA</t>
        </is>
      </c>
      <c r="M205" s="600" t="inlineStr">
        <is>
          <t>N</t>
        </is>
      </c>
      <c r="N205" s="601" t="n">
        <v>0</v>
      </c>
      <c r="O205" s="601" t="n">
        <v>0</v>
      </c>
      <c r="P205" s="601" t="n">
        <v>0</v>
      </c>
      <c r="Q205" s="1786" t="n">
        <v>0.9</v>
      </c>
      <c r="R205" s="1786" t="n">
        <v>0.24</v>
      </c>
      <c r="S205" s="594" t="n">
        <v>0.23</v>
      </c>
      <c r="T205" s="595">
        <f>Q205*R205*S205</f>
        <v/>
      </c>
      <c r="U205" s="596">
        <f>T205*P205</f>
        <v/>
      </c>
      <c r="V205" s="603" t="n"/>
    </row>
    <row r="206" ht="13.5" customHeight="1" s="667" thickBot="1">
      <c r="B206" s="598" t="n">
        <v>40</v>
      </c>
      <c r="C206" s="606" t="inlineStr">
        <is>
          <t>44112</t>
        </is>
      </c>
      <c r="D206" s="589" t="n">
        <v>44112</v>
      </c>
      <c r="E206" s="590">
        <f>IF(D206="","",IFERROR(VLOOKUP(D206,CCN_Library!$A$4:$B$13,2,FALSE),"NOT IN LIBRARY"))</f>
        <v/>
      </c>
      <c r="F206" s="599" t="n"/>
      <c r="G206" s="600" t="inlineStr">
        <is>
          <t>M28263</t>
        </is>
      </c>
      <c r="H206" s="591">
        <f>LEFT(I206,5)</f>
        <v/>
      </c>
      <c r="I206" s="600" t="inlineStr">
        <is>
          <t>B00087B</t>
        </is>
      </c>
      <c r="J206" s="591" t="inlineStr">
        <is>
          <t>AIR CONDITIONER-GL0583ZAADWYX11</t>
        </is>
      </c>
      <c r="K206" s="600" t="inlineStr">
        <is>
          <t>IS</t>
        </is>
      </c>
      <c r="L206" s="600" t="inlineStr">
        <is>
          <t>EA</t>
        </is>
      </c>
      <c r="M206" s="600" t="inlineStr">
        <is>
          <t>R</t>
        </is>
      </c>
      <c r="N206" s="601" t="n">
        <v>0</v>
      </c>
      <c r="O206" s="601" t="n">
        <v>5</v>
      </c>
      <c r="P206" s="601" t="n">
        <v>5</v>
      </c>
      <c r="Q206" s="1786" t="n">
        <v>3.97</v>
      </c>
      <c r="R206" s="1786" t="n">
        <v>3.08</v>
      </c>
      <c r="S206" s="594" t="n">
        <v>3.95</v>
      </c>
      <c r="T206" s="595">
        <f>Q206*R206*S206</f>
        <v/>
      </c>
      <c r="U206" s="596">
        <f>T206*P206</f>
        <v/>
      </c>
      <c r="V206" s="603" t="n"/>
    </row>
    <row r="207" ht="13.5" customHeight="1" s="667" thickBot="1">
      <c r="B207" s="598" t="n">
        <v>45</v>
      </c>
      <c r="C207" s="606" t="inlineStr">
        <is>
          <t>21710</t>
        </is>
      </c>
      <c r="D207" s="589" t="n">
        <v>21710</v>
      </c>
      <c r="E207" s="590">
        <f>IF(D207="","",IFERROR(VLOOKUP(D207,CCN_Library!$A$4:$B$13,2,FALSE),"NOT IN LIBRARY"))</f>
        <v/>
      </c>
      <c r="F207" s="599" t="n"/>
      <c r="G207" s="600" t="inlineStr">
        <is>
          <t>M28263</t>
        </is>
      </c>
      <c r="H207" s="591">
        <f>LEFT(I207,5)</f>
        <v/>
      </c>
      <c r="I207" s="600" t="inlineStr">
        <is>
          <t>H70172EA</t>
        </is>
      </c>
      <c r="J207" s="591" t="inlineStr">
        <is>
          <t>MULTIMETER-FLUKE 189M/AN</t>
        </is>
      </c>
      <c r="K207" s="600" t="inlineStr">
        <is>
          <t>IS</t>
        </is>
      </c>
      <c r="L207" s="600" t="inlineStr">
        <is>
          <t>EA</t>
        </is>
      </c>
      <c r="M207" s="607" t="n"/>
      <c r="N207" s="601" t="n">
        <v>0</v>
      </c>
      <c r="O207" s="601" t="n">
        <v>2</v>
      </c>
      <c r="P207" s="601" t="n">
        <v>2</v>
      </c>
      <c r="Q207" s="1786" t="n">
        <v>0.67</v>
      </c>
      <c r="R207" s="1786" t="n">
        <v>0.33</v>
      </c>
      <c r="S207" s="594" t="n">
        <v>0.17</v>
      </c>
      <c r="T207" s="595">
        <f>Q207*R207*S207</f>
        <v/>
      </c>
      <c r="U207" s="596">
        <f>T207*P207</f>
        <v/>
      </c>
      <c r="V207" s="603" t="n"/>
    </row>
    <row r="208" ht="13.5" customHeight="1" s="667" thickBot="1">
      <c r="B208" s="598" t="n">
        <v>50</v>
      </c>
      <c r="C208" s="606" t="inlineStr">
        <is>
          <t>44112</t>
        </is>
      </c>
      <c r="D208" s="589" t="n">
        <v>44112</v>
      </c>
      <c r="E208" s="590">
        <f>IF(D208="","",IFERROR(VLOOKUP(D208,CCN_Library!$A$4:$B$13,2,FALSE),"NOT IN LIBRARY"))</f>
        <v/>
      </c>
      <c r="F208" s="599" t="n"/>
      <c r="G208" s="600" t="inlineStr">
        <is>
          <t>M28263</t>
        </is>
      </c>
      <c r="H208" s="591">
        <f>LEFT(I208,5)</f>
        <v/>
      </c>
      <c r="I208" s="600" t="inlineStr">
        <is>
          <t>C34212F</t>
        </is>
      </c>
      <c r="J208" s="591" t="inlineStr">
        <is>
          <t>MODULAR SLEEP SYSTE-W91AZKLG</t>
        </is>
      </c>
      <c r="K208" s="600" t="inlineStr">
        <is>
          <t>IS</t>
        </is>
      </c>
      <c r="L208" s="600" t="inlineStr">
        <is>
          <t>EA</t>
        </is>
      </c>
      <c r="M208" s="600" t="inlineStr">
        <is>
          <t>N</t>
        </is>
      </c>
      <c r="N208" s="601" t="n">
        <v>180</v>
      </c>
      <c r="O208" s="601" t="n">
        <v>0</v>
      </c>
      <c r="P208" s="601" t="n">
        <v>180</v>
      </c>
      <c r="Q208" s="1786" t="n">
        <v>2.5</v>
      </c>
      <c r="R208" s="1786" t="n">
        <v>1.17</v>
      </c>
      <c r="S208" s="594" t="n">
        <v>0.67</v>
      </c>
      <c r="T208" s="595">
        <f>Q208*R208*S208</f>
        <v/>
      </c>
      <c r="U208" s="596">
        <f>T208*P208</f>
        <v/>
      </c>
      <c r="V208" s="603" t="n"/>
    </row>
    <row r="209" ht="13.5" customHeight="1" s="667" thickBot="1">
      <c r="B209" s="598" t="n">
        <v>51</v>
      </c>
      <c r="C209" s="606" t="inlineStr">
        <is>
          <t>14345</t>
        </is>
      </c>
      <c r="D209" s="589" t="n">
        <v>14345</v>
      </c>
      <c r="E209" s="590">
        <f>IF(D209="","",IFERROR(VLOOKUP(D209,CCN_Library!$A$4:$B$13,2,FALSE),"NOT IN LIBRARY"))</f>
        <v/>
      </c>
      <c r="F209" s="599" t="n"/>
      <c r="G209" s="600" t="inlineStr">
        <is>
          <t>M28263</t>
        </is>
      </c>
      <c r="H209" s="591">
        <f>LEFT(I209,5)</f>
        <v/>
      </c>
      <c r="I209" s="600" t="inlineStr">
        <is>
          <t>E02122B</t>
        </is>
      </c>
      <c r="J209" s="591" t="inlineStr">
        <is>
          <t>MID-RANGE PRECISION DAY OPTIC (MR PDO)-MR PDO</t>
        </is>
      </c>
      <c r="K209" s="600" t="inlineStr">
        <is>
          <t>PL</t>
        </is>
      </c>
      <c r="L209" s="607" t="n"/>
      <c r="M209" s="600" t="inlineStr">
        <is>
          <t>N</t>
        </is>
      </c>
      <c r="N209" s="601" t="n">
        <v>0</v>
      </c>
      <c r="O209" s="601" t="n">
        <v>0</v>
      </c>
      <c r="P209" s="601" t="n">
        <v>0</v>
      </c>
      <c r="Q209" s="607" t="n"/>
      <c r="R209" s="607" t="n"/>
      <c r="S209" s="594" t="n">
        <v>0</v>
      </c>
      <c r="T209" s="595">
        <f>Q209*R209*S209</f>
        <v/>
      </c>
      <c r="U209" s="596">
        <f>T209*P209</f>
        <v/>
      </c>
      <c r="V209" s="603" t="n"/>
    </row>
    <row r="210" ht="13.5" customHeight="1" s="667" thickBot="1">
      <c r="B210" s="598" t="n">
        <v>60</v>
      </c>
      <c r="C210" s="606" t="inlineStr">
        <is>
          <t>21710</t>
        </is>
      </c>
      <c r="D210" s="589" t="n">
        <v>21710</v>
      </c>
      <c r="E210" s="590">
        <f>IF(D210="","",IFERROR(VLOOKUP(D210,CCN_Library!$A$4:$B$13,2,FALSE),"NOT IN LIBRARY"))</f>
        <v/>
      </c>
      <c r="F210" s="599" t="n"/>
      <c r="G210" s="600" t="inlineStr">
        <is>
          <t>M28263</t>
        </is>
      </c>
      <c r="H210" s="591">
        <f>LEFT(I210,5)</f>
        <v/>
      </c>
      <c r="I210" s="600" t="inlineStr">
        <is>
          <t>K00382B</t>
        </is>
      </c>
      <c r="J210" s="591" t="inlineStr">
        <is>
          <t>CHARGER,BATTERY-746X840</t>
        </is>
      </c>
      <c r="K210" s="600" t="inlineStr">
        <is>
          <t>IS</t>
        </is>
      </c>
      <c r="L210" s="600" t="inlineStr">
        <is>
          <t>EA</t>
        </is>
      </c>
      <c r="M210" s="600" t="inlineStr">
        <is>
          <t>N</t>
        </is>
      </c>
      <c r="N210" s="601" t="n">
        <v>0</v>
      </c>
      <c r="O210" s="601" t="n">
        <v>1</v>
      </c>
      <c r="P210" s="601" t="n">
        <v>1</v>
      </c>
      <c r="Q210" s="1786" t="n">
        <v>1.18</v>
      </c>
      <c r="R210" s="1786" t="n">
        <v>0.96</v>
      </c>
      <c r="S210" s="594" t="n">
        <v>0.54</v>
      </c>
      <c r="T210" s="595">
        <f>Q210*R210*S210</f>
        <v/>
      </c>
      <c r="U210" s="596">
        <f>T210*P210</f>
        <v/>
      </c>
      <c r="V210" s="603" t="n"/>
    </row>
    <row r="211" ht="13.5" customHeight="1" s="667" thickBot="1">
      <c r="B211" s="598" t="n">
        <v>61</v>
      </c>
      <c r="C211" s="606" t="inlineStr">
        <is>
          <t>14345</t>
        </is>
      </c>
      <c r="D211" s="589" t="n">
        <v>14345</v>
      </c>
      <c r="E211" s="590">
        <f>IF(D211="","",IFERROR(VLOOKUP(D211,CCN_Library!$A$4:$B$13,2,FALSE),"NOT IN LIBRARY"))</f>
        <v/>
      </c>
      <c r="F211" s="599" t="n"/>
      <c r="G211" s="600" t="inlineStr">
        <is>
          <t>M28263</t>
        </is>
      </c>
      <c r="H211" s="591">
        <f>LEFT(I211,5)</f>
        <v/>
      </c>
      <c r="I211" s="600" t="inlineStr">
        <is>
          <t>C01202E</t>
        </is>
      </c>
      <c r="J211" s="591" t="inlineStr">
        <is>
          <t>HELMET,GROUND TROOP-ECH</t>
        </is>
      </c>
      <c r="K211" s="600" t="inlineStr">
        <is>
          <t>IS</t>
        </is>
      </c>
      <c r="L211" s="600" t="inlineStr">
        <is>
          <t>EA</t>
        </is>
      </c>
      <c r="M211" s="600" t="inlineStr">
        <is>
          <t>N</t>
        </is>
      </c>
      <c r="N211" s="601" t="n">
        <v>180</v>
      </c>
      <c r="O211" s="601" t="n">
        <v>0</v>
      </c>
      <c r="P211" s="601" t="n">
        <v>180</v>
      </c>
      <c r="Q211" s="1787" t="n">
        <v>1</v>
      </c>
      <c r="R211" s="1787" t="n">
        <v>1</v>
      </c>
      <c r="S211" s="594" t="n">
        <v>1</v>
      </c>
      <c r="T211" s="595">
        <f>Q211*R211*S211</f>
        <v/>
      </c>
      <c r="U211" s="596">
        <f>T211*P211</f>
        <v/>
      </c>
      <c r="V211" s="603" t="n"/>
    </row>
    <row r="212" ht="13.5" customHeight="1" s="667" thickBot="1">
      <c r="B212" s="598" t="n">
        <v>62</v>
      </c>
      <c r="C212" s="606" t="inlineStr">
        <is>
          <t>44112</t>
        </is>
      </c>
      <c r="D212" s="589" t="n">
        <v>44112</v>
      </c>
      <c r="E212" s="590">
        <f>IF(D212="","",IFERROR(VLOOKUP(D212,CCN_Library!$A$4:$B$13,2,FALSE),"NOT IN LIBRARY"))</f>
        <v/>
      </c>
      <c r="F212" s="599" t="n"/>
      <c r="G212" s="600" t="inlineStr">
        <is>
          <t>M28263</t>
        </is>
      </c>
      <c r="H212" s="591">
        <f>LEFT(I212,5)</f>
        <v/>
      </c>
      <c r="I212" s="600" t="inlineStr">
        <is>
          <t>C21302F</t>
        </is>
      </c>
      <c r="J212" s="591" t="inlineStr">
        <is>
          <t>OVERSHOES,NUCLEAR,B-MALO</t>
        </is>
      </c>
      <c r="K212" s="600" t="inlineStr">
        <is>
          <t>IS</t>
        </is>
      </c>
      <c r="L212" s="600" t="inlineStr">
        <is>
          <t>PR</t>
        </is>
      </c>
      <c r="M212" s="600" t="inlineStr">
        <is>
          <t>N</t>
        </is>
      </c>
      <c r="N212" s="601" t="n">
        <v>360</v>
      </c>
      <c r="O212" s="601" t="n">
        <v>0</v>
      </c>
      <c r="P212" s="601" t="n">
        <v>360</v>
      </c>
      <c r="Q212" s="1786" t="n">
        <v>1.15</v>
      </c>
      <c r="R212" s="1786" t="n">
        <v>0.46</v>
      </c>
      <c r="S212" s="594" t="n">
        <v>0.17</v>
      </c>
      <c r="T212" s="595">
        <f>Q212*R212*S212</f>
        <v/>
      </c>
      <c r="U212" s="596">
        <f>T212*P212</f>
        <v/>
      </c>
      <c r="V212" s="603" t="n"/>
    </row>
    <row r="213" ht="13.5" customHeight="1" s="667" thickBot="1">
      <c r="B213" s="598" t="n">
        <v>64</v>
      </c>
      <c r="C213" s="606" t="inlineStr">
        <is>
          <t>44112</t>
        </is>
      </c>
      <c r="D213" s="589" t="n">
        <v>44112</v>
      </c>
      <c r="E213" s="590">
        <f>IF(D213="","",IFERROR(VLOOKUP(D213,CCN_Library!$A$4:$B$13,2,FALSE),"NOT IN LIBRARY"))</f>
        <v/>
      </c>
      <c r="F213" s="599" t="n"/>
      <c r="G213" s="600" t="inlineStr">
        <is>
          <t>M28263</t>
        </is>
      </c>
      <c r="H213" s="591">
        <f>LEFT(I213,5)</f>
        <v/>
      </c>
      <c r="I213" s="600" t="inlineStr">
        <is>
          <t>C86008A</t>
        </is>
      </c>
      <c r="J213" s="591" t="inlineStr">
        <is>
          <t>LABORATORY EQUIP-AMAL 618</t>
        </is>
      </c>
      <c r="K213" s="600" t="inlineStr">
        <is>
          <t>IS</t>
        </is>
      </c>
      <c r="L213" s="607" t="n"/>
      <c r="M213" s="600" t="inlineStr">
        <is>
          <t>N</t>
        </is>
      </c>
      <c r="N213" s="601" t="n">
        <v>0</v>
      </c>
      <c r="O213" s="601" t="n">
        <v>3</v>
      </c>
      <c r="P213" s="601" t="n">
        <v>3</v>
      </c>
      <c r="Q213" s="1786" t="n">
        <v>5.58</v>
      </c>
      <c r="R213" s="1786" t="n">
        <v>3.5</v>
      </c>
      <c r="S213" s="594" t="n">
        <v>4.83</v>
      </c>
      <c r="T213" s="595">
        <f>Q213*R213*S213</f>
        <v/>
      </c>
      <c r="U213" s="596">
        <f>T213*P213</f>
        <v/>
      </c>
      <c r="V213" s="603" t="n"/>
    </row>
    <row r="214" ht="13.5" customHeight="1" s="667" thickBot="1">
      <c r="B214" s="598" t="n">
        <v>66</v>
      </c>
      <c r="C214" s="606" t="inlineStr">
        <is>
          <t>14345</t>
        </is>
      </c>
      <c r="D214" s="589" t="n">
        <v>14345</v>
      </c>
      <c r="E214" s="590">
        <f>IF(D214="","",IFERROR(VLOOKUP(D214,CCN_Library!$A$4:$B$13,2,FALSE),"NOT IN LIBRARY"))</f>
        <v/>
      </c>
      <c r="F214" s="599" t="n"/>
      <c r="G214" s="600" t="inlineStr">
        <is>
          <t>M28263</t>
        </is>
      </c>
      <c r="H214" s="591">
        <f>LEFT(I214,5)</f>
        <v/>
      </c>
      <c r="I214" s="600" t="inlineStr">
        <is>
          <t>C00102F</t>
        </is>
      </c>
      <c r="J214" s="591" t="inlineStr">
        <is>
          <t>CARRIER,SMALL ARMS-</t>
        </is>
      </c>
      <c r="K214" s="600" t="inlineStr">
        <is>
          <t>IS</t>
        </is>
      </c>
      <c r="L214" s="600" t="inlineStr">
        <is>
          <t>EA</t>
        </is>
      </c>
      <c r="M214" s="600" t="inlineStr">
        <is>
          <t>N</t>
        </is>
      </c>
      <c r="N214" s="601" t="n">
        <v>180</v>
      </c>
      <c r="O214" s="601" t="n">
        <v>0</v>
      </c>
      <c r="P214" s="601" t="n">
        <v>180</v>
      </c>
      <c r="Q214" s="1786" t="n">
        <v>1.17</v>
      </c>
      <c r="R214" s="1786" t="n">
        <v>0.29</v>
      </c>
      <c r="S214" s="594" t="n">
        <v>1.75</v>
      </c>
      <c r="T214" s="595">
        <f>Q214*R214*S214</f>
        <v/>
      </c>
      <c r="U214" s="596">
        <f>T214*P214</f>
        <v/>
      </c>
      <c r="V214" s="603" t="n"/>
    </row>
    <row r="215" ht="13.5" customHeight="1" s="667" thickBot="1">
      <c r="B215" s="598" t="n">
        <v>69</v>
      </c>
      <c r="C215" s="606" t="inlineStr">
        <is>
          <t>14345</t>
        </is>
      </c>
      <c r="D215" s="589" t="n">
        <v>14345</v>
      </c>
      <c r="E215" s="590">
        <f>IF(D215="","",IFERROR(VLOOKUP(D215,CCN_Library!$A$4:$B$13,2,FALSE),"NOT IN LIBRARY"))</f>
        <v/>
      </c>
      <c r="F215" s="599" t="n"/>
      <c r="G215" s="600" t="inlineStr">
        <is>
          <t>M28263</t>
        </is>
      </c>
      <c r="H215" s="591">
        <f>LEFT(I215,5)</f>
        <v/>
      </c>
      <c r="I215" s="600" t="inlineStr">
        <is>
          <t>C32152E</t>
        </is>
      </c>
      <c r="J215" s="591" t="inlineStr">
        <is>
          <t>HELMET,GROUND TROOP-A12769</t>
        </is>
      </c>
      <c r="K215" s="600" t="inlineStr">
        <is>
          <t>IS</t>
        </is>
      </c>
      <c r="L215" s="600" t="inlineStr">
        <is>
          <t>EA</t>
        </is>
      </c>
      <c r="M215" s="600" t="inlineStr">
        <is>
          <t>N</t>
        </is>
      </c>
      <c r="N215" s="601" t="n">
        <v>162</v>
      </c>
      <c r="O215" s="601" t="n">
        <v>0</v>
      </c>
      <c r="P215" s="601" t="n">
        <v>162</v>
      </c>
      <c r="Q215" s="1787" t="n">
        <v>1</v>
      </c>
      <c r="R215" s="1787" t="n">
        <v>1</v>
      </c>
      <c r="S215" s="594" t="n">
        <v>1</v>
      </c>
      <c r="T215" s="595">
        <f>Q215*R215*S215</f>
        <v/>
      </c>
      <c r="U215" s="596">
        <f>T215*P215</f>
        <v/>
      </c>
      <c r="V215" s="603" t="n"/>
    </row>
    <row r="216" ht="13.5" customHeight="1" s="667" thickBot="1">
      <c r="B216" s="598" t="n">
        <v>71</v>
      </c>
      <c r="C216" s="606" t="inlineStr">
        <is>
          <t>21710</t>
        </is>
      </c>
      <c r="D216" s="589" t="n">
        <v>21710</v>
      </c>
      <c r="E216" s="590">
        <f>IF(D216="","",IFERROR(VLOOKUP(D216,CCN_Library!$A$4:$B$13,2,FALSE),"NOT IN LIBRARY"))</f>
        <v/>
      </c>
      <c r="F216" s="599" t="n"/>
      <c r="G216" s="600" t="inlineStr">
        <is>
          <t>M28263</t>
        </is>
      </c>
      <c r="H216" s="591">
        <f>LEFT(I216,5)</f>
        <v/>
      </c>
      <c r="I216" s="600" t="inlineStr">
        <is>
          <t>A80237G</t>
        </is>
      </c>
      <c r="J216" s="591" t="inlineStr">
        <is>
          <t>TRANSFER UNIT,CRYPT-AN/PYQ-10</t>
        </is>
      </c>
      <c r="K216" s="600" t="inlineStr">
        <is>
          <t>IS</t>
        </is>
      </c>
      <c r="L216" s="600" t="inlineStr">
        <is>
          <t>EA</t>
        </is>
      </c>
      <c r="M216" s="600" t="inlineStr">
        <is>
          <t>N</t>
        </is>
      </c>
      <c r="N216" s="601" t="n">
        <v>0</v>
      </c>
      <c r="O216" s="601" t="n">
        <v>1</v>
      </c>
      <c r="P216" s="601" t="n">
        <v>1</v>
      </c>
      <c r="Q216" s="1786" t="n">
        <v>0.67</v>
      </c>
      <c r="R216" s="1786" t="n">
        <v>0.42</v>
      </c>
      <c r="S216" s="594" t="n">
        <v>0.25</v>
      </c>
      <c r="T216" s="595">
        <f>Q216*R216*S216</f>
        <v/>
      </c>
      <c r="U216" s="596">
        <f>T216*P216</f>
        <v/>
      </c>
      <c r="V216" s="603" t="n"/>
    </row>
    <row r="217" ht="13.5" customHeight="1" s="667" thickBot="1">
      <c r="B217" s="598" t="n">
        <v>72</v>
      </c>
      <c r="C217" s="606" t="inlineStr">
        <is>
          <t>14345</t>
        </is>
      </c>
      <c r="D217" s="589" t="n">
        <v>14345</v>
      </c>
      <c r="E217" s="590">
        <f>IF(D217="","",IFERROR(VLOOKUP(D217,CCN_Library!$A$4:$B$13,2,FALSE),"NOT IN LIBRARY"))</f>
        <v/>
      </c>
      <c r="F217" s="599" t="n"/>
      <c r="G217" s="600" t="inlineStr">
        <is>
          <t>M28263</t>
        </is>
      </c>
      <c r="H217" s="591">
        <f>LEFT(I217,5)</f>
        <v/>
      </c>
      <c r="I217" s="600" t="inlineStr">
        <is>
          <t>E01272M</t>
        </is>
      </c>
      <c r="J217" s="591" t="inlineStr">
        <is>
          <t>SUPPRESSOR,SMALL AR-96062-2</t>
        </is>
      </c>
      <c r="K217" s="600" t="inlineStr">
        <is>
          <t>IS</t>
        </is>
      </c>
      <c r="L217" s="600" t="inlineStr">
        <is>
          <t>EA</t>
        </is>
      </c>
      <c r="M217" s="600" t="inlineStr">
        <is>
          <t>N</t>
        </is>
      </c>
      <c r="N217" s="601" t="n">
        <v>0</v>
      </c>
      <c r="O217" s="601" t="n">
        <v>0</v>
      </c>
      <c r="P217" s="601" t="n">
        <v>0</v>
      </c>
      <c r="Q217" s="1786" t="n">
        <v>0.54</v>
      </c>
      <c r="R217" s="1786" t="n">
        <v>0.12</v>
      </c>
      <c r="S217" s="594" t="n">
        <v>0.12</v>
      </c>
      <c r="T217" s="595">
        <f>Q217*R217*S217</f>
        <v/>
      </c>
      <c r="U217" s="596">
        <f>T217*P217</f>
        <v/>
      </c>
      <c r="V217" s="603" t="n"/>
    </row>
    <row r="218" ht="13.5" customHeight="1" s="667" thickBot="1">
      <c r="B218" s="598" t="n">
        <v>75</v>
      </c>
      <c r="C218" s="606" t="inlineStr">
        <is>
          <t>21710</t>
        </is>
      </c>
      <c r="D218" s="589" t="n">
        <v>21710</v>
      </c>
      <c r="E218" s="590">
        <f>IF(D218="","",IFERROR(VLOOKUP(D218,CCN_Library!$A$4:$B$13,2,FALSE),"NOT IN LIBRARY"))</f>
        <v/>
      </c>
      <c r="F218" s="599" t="n"/>
      <c r="G218" s="600" t="inlineStr">
        <is>
          <t>M28263</t>
        </is>
      </c>
      <c r="H218" s="591">
        <f>LEFT(I218,5)</f>
        <v/>
      </c>
      <c r="I218" s="600" t="inlineStr">
        <is>
          <t>K00012B</t>
        </is>
      </c>
      <c r="J218" s="591" t="inlineStr">
        <is>
          <t>CHARGER,BATTERY-PCWV+</t>
        </is>
      </c>
      <c r="K218" s="600" t="inlineStr">
        <is>
          <t>IS</t>
        </is>
      </c>
      <c r="L218" s="600" t="inlineStr">
        <is>
          <t>EA</t>
        </is>
      </c>
      <c r="M218" s="600" t="inlineStr">
        <is>
          <t>N</t>
        </is>
      </c>
      <c r="N218" s="601" t="n">
        <v>0</v>
      </c>
      <c r="O218" s="601" t="n">
        <v>3</v>
      </c>
      <c r="P218" s="601" t="n">
        <v>3</v>
      </c>
      <c r="Q218" s="1786" t="n">
        <v>0.96</v>
      </c>
      <c r="R218" s="1786" t="n">
        <v>0.85</v>
      </c>
      <c r="S218" s="594" t="n">
        <v>0.58</v>
      </c>
      <c r="T218" s="595">
        <f>Q218*R218*S218</f>
        <v/>
      </c>
      <c r="U218" s="596">
        <f>T218*P218</f>
        <v/>
      </c>
      <c r="V218" s="603" t="n"/>
    </row>
    <row r="219" ht="13.5" customHeight="1" s="667" thickBot="1">
      <c r="B219" s="598" t="n">
        <v>78</v>
      </c>
      <c r="C219" s="606" t="inlineStr">
        <is>
          <t>44112</t>
        </is>
      </c>
      <c r="D219" s="589" t="n">
        <v>44112</v>
      </c>
      <c r="E219" s="590">
        <f>IF(D219="","",IFERROR(VLOOKUP(D219,CCN_Library!$A$4:$B$13,2,FALSE),"NOT IN LIBRARY"))</f>
        <v/>
      </c>
      <c r="F219" s="599" t="n"/>
      <c r="G219" s="600" t="inlineStr">
        <is>
          <t>M28263</t>
        </is>
      </c>
      <c r="H219" s="591">
        <f>LEFT(I219,5)</f>
        <v/>
      </c>
      <c r="I219" s="600" t="inlineStr">
        <is>
          <t>C30602E</t>
        </is>
      </c>
      <c r="J219" s="591" t="inlineStr">
        <is>
          <t>CANTEEN,WATER-MIL-C-43103</t>
        </is>
      </c>
      <c r="K219" s="600" t="inlineStr">
        <is>
          <t>IS</t>
        </is>
      </c>
      <c r="L219" s="600" t="inlineStr">
        <is>
          <t>EA</t>
        </is>
      </c>
      <c r="M219" s="600" t="inlineStr">
        <is>
          <t>N</t>
        </is>
      </c>
      <c r="N219" s="601" t="n">
        <v>360</v>
      </c>
      <c r="O219" s="601" t="n">
        <v>0</v>
      </c>
      <c r="P219" s="601" t="n">
        <v>360</v>
      </c>
      <c r="Q219" s="1786" t="n">
        <v>0.08</v>
      </c>
      <c r="R219" s="1786" t="n">
        <v>0.25</v>
      </c>
      <c r="S219" s="594" t="n">
        <v>0.42</v>
      </c>
      <c r="T219" s="595">
        <f>Q219*R219*S219</f>
        <v/>
      </c>
      <c r="U219" s="596">
        <f>T219*P219</f>
        <v/>
      </c>
      <c r="V219" s="603" t="n"/>
    </row>
    <row r="220" ht="13.5" customHeight="1" s="667" thickBot="1">
      <c r="B220" s="598" t="n">
        <v>81</v>
      </c>
      <c r="C220" s="606" t="inlineStr">
        <is>
          <t>44112</t>
        </is>
      </c>
      <c r="D220" s="589" t="n">
        <v>44112</v>
      </c>
      <c r="E220" s="590">
        <f>IF(D220="","",IFERROR(VLOOKUP(D220,CCN_Library!$A$4:$B$13,2,FALSE),"NOT IN LIBRARY"))</f>
        <v/>
      </c>
      <c r="F220" s="599" t="n"/>
      <c r="G220" s="600" t="inlineStr">
        <is>
          <t>M28263</t>
        </is>
      </c>
      <c r="H220" s="591">
        <f>LEFT(I220,5)</f>
        <v/>
      </c>
      <c r="I220" s="600" t="inlineStr">
        <is>
          <t>C31402E</t>
        </is>
      </c>
      <c r="J220" s="591" t="inlineStr">
        <is>
          <t>CUP,WATER CANTEEN-MIL-C-73761</t>
        </is>
      </c>
      <c r="K220" s="600" t="inlineStr">
        <is>
          <t>IS</t>
        </is>
      </c>
      <c r="L220" s="600" t="inlineStr">
        <is>
          <t>EA</t>
        </is>
      </c>
      <c r="M220" s="600" t="inlineStr">
        <is>
          <t>N</t>
        </is>
      </c>
      <c r="N220" s="601" t="n">
        <v>180</v>
      </c>
      <c r="O220" s="601" t="n">
        <v>0</v>
      </c>
      <c r="P220" s="601" t="n">
        <v>180</v>
      </c>
      <c r="Q220" s="1786" t="n">
        <v>0.42</v>
      </c>
      <c r="R220" s="1786" t="n">
        <v>0.25</v>
      </c>
      <c r="S220" s="594" t="n">
        <v>0.33</v>
      </c>
      <c r="T220" s="595">
        <f>Q220*R220*S220</f>
        <v/>
      </c>
      <c r="U220" s="596">
        <f>T220*P220</f>
        <v/>
      </c>
      <c r="V220" s="603" t="n"/>
    </row>
    <row r="221" ht="13.5" customHeight="1" s="667" thickBot="1">
      <c r="B221" s="598" t="n">
        <v>82</v>
      </c>
      <c r="C221" s="606" t="inlineStr">
        <is>
          <t>44112</t>
        </is>
      </c>
      <c r="D221" s="589" t="n">
        <v>44112</v>
      </c>
      <c r="E221" s="590">
        <f>IF(D221="","",IFERROR(VLOOKUP(D221,CCN_Library!$A$4:$B$13,2,FALSE),"NOT IN LIBRARY"))</f>
        <v/>
      </c>
      <c r="F221" s="599" t="n"/>
      <c r="G221" s="600" t="inlineStr">
        <is>
          <t>M28263</t>
        </is>
      </c>
      <c r="H221" s="591">
        <f>LEFT(I221,5)</f>
        <v/>
      </c>
      <c r="I221" s="600" t="inlineStr">
        <is>
          <t>C32302E</t>
        </is>
      </c>
      <c r="J221" s="591" t="inlineStr">
        <is>
          <t>INTRENCHING TOOL,HA-05940</t>
        </is>
      </c>
      <c r="K221" s="600" t="inlineStr">
        <is>
          <t>IS</t>
        </is>
      </c>
      <c r="L221" s="600" t="inlineStr">
        <is>
          <t>EA</t>
        </is>
      </c>
      <c r="M221" s="600" t="inlineStr">
        <is>
          <t>N</t>
        </is>
      </c>
      <c r="N221" s="601" t="n">
        <v>180</v>
      </c>
      <c r="O221" s="601" t="n">
        <v>0</v>
      </c>
      <c r="P221" s="601" t="n">
        <v>180</v>
      </c>
      <c r="Q221" s="1786" t="n">
        <v>0.67</v>
      </c>
      <c r="R221" s="1786" t="n">
        <v>0.5</v>
      </c>
      <c r="S221" s="594" t="n">
        <v>0.17</v>
      </c>
      <c r="T221" s="595">
        <f>Q221*R221*S221</f>
        <v/>
      </c>
      <c r="U221" s="596">
        <f>T221*P221</f>
        <v/>
      </c>
      <c r="V221" s="603" t="n"/>
    </row>
    <row r="222" ht="13.5" customHeight="1" s="667" thickBot="1">
      <c r="B222" s="598" t="n">
        <v>84</v>
      </c>
      <c r="C222" s="606" t="inlineStr">
        <is>
          <t>14345</t>
        </is>
      </c>
      <c r="D222" s="589" t="n">
        <v>14345</v>
      </c>
      <c r="E222" s="590">
        <f>IF(D222="","",IFERROR(VLOOKUP(D222,CCN_Library!$A$4:$B$13,2,FALSE),"NOT IN LIBRARY"))</f>
        <v/>
      </c>
      <c r="F222" s="599" t="n"/>
      <c r="G222" s="600" t="inlineStr">
        <is>
          <t>M28263</t>
        </is>
      </c>
      <c r="H222" s="591">
        <f>LEFT(I222,5)</f>
        <v/>
      </c>
      <c r="I222" s="600" t="inlineStr">
        <is>
          <t>C32502E</t>
        </is>
      </c>
      <c r="J222" s="591" t="inlineStr">
        <is>
          <t>KNIFE,COMBAT-MIL-K-20277</t>
        </is>
      </c>
      <c r="K222" s="600" t="inlineStr">
        <is>
          <t>IS</t>
        </is>
      </c>
      <c r="L222" s="600" t="inlineStr">
        <is>
          <t>EA</t>
        </is>
      </c>
      <c r="M222" s="600" t="inlineStr">
        <is>
          <t>N</t>
        </is>
      </c>
      <c r="N222" s="601" t="n">
        <v>0</v>
      </c>
      <c r="O222" s="601" t="n">
        <v>0</v>
      </c>
      <c r="P222" s="601" t="n">
        <v>0</v>
      </c>
      <c r="Q222" s="1786" t="n">
        <v>0.75</v>
      </c>
      <c r="R222" s="1786" t="n">
        <v>0.17</v>
      </c>
      <c r="S222" s="594" t="n">
        <v>0.08</v>
      </c>
      <c r="T222" s="595">
        <f>Q222*R222*S222</f>
        <v/>
      </c>
      <c r="U222" s="596">
        <f>T222*P222</f>
        <v/>
      </c>
      <c r="V222" s="603" t="n"/>
    </row>
    <row r="223" ht="13.5" customHeight="1" s="667" thickBot="1">
      <c r="B223" s="598" t="n">
        <v>90</v>
      </c>
      <c r="C223" s="606" t="inlineStr">
        <is>
          <t>44112</t>
        </is>
      </c>
      <c r="D223" s="589" t="n">
        <v>44112</v>
      </c>
      <c r="E223" s="590">
        <f>IF(D223="","",IFERROR(VLOOKUP(D223,CCN_Library!$A$4:$B$13,2,FALSE),"NOT IN LIBRARY"))</f>
        <v/>
      </c>
      <c r="F223" s="599" t="n"/>
      <c r="G223" s="600" t="inlineStr">
        <is>
          <t>M28263</t>
        </is>
      </c>
      <c r="H223" s="591">
        <f>LEFT(I223,5)</f>
        <v/>
      </c>
      <c r="I223" s="600" t="inlineStr">
        <is>
          <t>C86288A</t>
        </is>
      </c>
      <c r="J223" s="591" t="inlineStr">
        <is>
          <t>AMAL 632 SHK SUR TR-AMAL 632</t>
        </is>
      </c>
      <c r="K223" s="600" t="inlineStr">
        <is>
          <t>IS</t>
        </is>
      </c>
      <c r="L223" s="607" t="n"/>
      <c r="M223" s="600" t="inlineStr">
        <is>
          <t>N</t>
        </is>
      </c>
      <c r="N223" s="601" t="n">
        <v>0</v>
      </c>
      <c r="O223" s="601" t="n">
        <v>6</v>
      </c>
      <c r="P223" s="601" t="n">
        <v>6</v>
      </c>
      <c r="Q223" s="1787" t="n">
        <v>9</v>
      </c>
      <c r="R223" s="1786" t="n">
        <v>7.33</v>
      </c>
      <c r="S223" s="594" t="n">
        <v>5.5</v>
      </c>
      <c r="T223" s="595">
        <f>Q223*R223*S223</f>
        <v/>
      </c>
      <c r="U223" s="596">
        <f>T223*P223</f>
        <v/>
      </c>
      <c r="V223" s="603" t="n"/>
    </row>
    <row r="224" ht="13.5" customHeight="1" s="667" thickBot="1">
      <c r="B224" s="598" t="n">
        <v>93</v>
      </c>
      <c r="C224" s="606" t="inlineStr">
        <is>
          <t>14345</t>
        </is>
      </c>
      <c r="D224" s="589" t="n">
        <v>14345</v>
      </c>
      <c r="E224" s="590">
        <f>IF(D224="","",IFERROR(VLOOKUP(D224,CCN_Library!$A$4:$B$13,2,FALSE),"NOT IN LIBRARY"))</f>
        <v/>
      </c>
      <c r="F224" s="599" t="n"/>
      <c r="G224" s="600" t="inlineStr">
        <is>
          <t>M28263</t>
        </is>
      </c>
      <c r="H224" s="591">
        <f>LEFT(I224,5)</f>
        <v/>
      </c>
      <c r="I224" s="600" t="inlineStr">
        <is>
          <t>E01902M</t>
        </is>
      </c>
      <c r="J224" s="591" t="inlineStr">
        <is>
          <t>CARBINE,5.56 MILLIM-M4A1</t>
        </is>
      </c>
      <c r="K224" s="600" t="inlineStr">
        <is>
          <t>IS</t>
        </is>
      </c>
      <c r="L224" s="600" t="inlineStr">
        <is>
          <t>EA</t>
        </is>
      </c>
      <c r="M224" s="600" t="inlineStr">
        <is>
          <t>N</t>
        </is>
      </c>
      <c r="N224" s="601" t="n">
        <v>0</v>
      </c>
      <c r="O224" s="601" t="n">
        <v>0</v>
      </c>
      <c r="P224" s="601" t="n">
        <v>0</v>
      </c>
      <c r="Q224" s="1786" t="n">
        <v>2.75</v>
      </c>
      <c r="R224" s="1786" t="n">
        <v>0.17</v>
      </c>
      <c r="S224" s="594" t="n">
        <v>0.75</v>
      </c>
      <c r="T224" s="595">
        <f>Q224*R224*S224</f>
        <v/>
      </c>
      <c r="U224" s="596">
        <f>T224*P224</f>
        <v/>
      </c>
      <c r="V224" s="603" t="n"/>
    </row>
    <row r="225" ht="13.5" customHeight="1" s="667" thickBot="1">
      <c r="B225" s="598" t="n">
        <v>95</v>
      </c>
      <c r="C225" s="606" t="inlineStr">
        <is>
          <t>44112</t>
        </is>
      </c>
      <c r="D225" s="589" t="n">
        <v>44112</v>
      </c>
      <c r="E225" s="590">
        <f>IF(D225="","",IFERROR(VLOOKUP(D225,CCN_Library!$A$4:$B$13,2,FALSE),"NOT IN LIBRARY"))</f>
        <v/>
      </c>
      <c r="F225" s="599" t="n"/>
      <c r="G225" s="600" t="inlineStr">
        <is>
          <t>M28263</t>
        </is>
      </c>
      <c r="H225" s="591">
        <f>LEFT(I225,5)</f>
        <v/>
      </c>
      <c r="I225" s="600" t="inlineStr">
        <is>
          <t>K41482E</t>
        </is>
      </c>
      <c r="J225" s="591" t="inlineStr">
        <is>
          <t>CARRIER,SWORD SCABB-N/A</t>
        </is>
      </c>
      <c r="K225" s="600" t="inlineStr">
        <is>
          <t>DP</t>
        </is>
      </c>
      <c r="L225" s="600" t="inlineStr">
        <is>
          <t>EA</t>
        </is>
      </c>
      <c r="M225" s="600" t="inlineStr">
        <is>
          <t>N</t>
        </is>
      </c>
      <c r="N225" s="601" t="n">
        <v>0</v>
      </c>
      <c r="O225" s="601" t="n">
        <v>19</v>
      </c>
      <c r="P225" s="601" t="n">
        <v>19</v>
      </c>
      <c r="Q225" s="1786" t="n">
        <v>0.67</v>
      </c>
      <c r="R225" s="1786" t="n">
        <v>0.42</v>
      </c>
      <c r="S225" s="594" t="n">
        <v>0.08</v>
      </c>
      <c r="T225" s="595">
        <f>Q225*R225*S225</f>
        <v/>
      </c>
      <c r="U225" s="596">
        <f>T225*P225</f>
        <v/>
      </c>
      <c r="V225" s="603" t="n"/>
    </row>
    <row r="226" ht="13.5" customHeight="1" s="667" thickBot="1">
      <c r="B226" s="598" t="n">
        <v>96</v>
      </c>
      <c r="C226" s="606" t="inlineStr">
        <is>
          <t>44112</t>
        </is>
      </c>
      <c r="D226" s="589" t="n">
        <v>44112</v>
      </c>
      <c r="E226" s="590">
        <f>IF(D226="","",IFERROR(VLOOKUP(D226,CCN_Library!$A$4:$B$13,2,FALSE),"NOT IN LIBRARY"))</f>
        <v/>
      </c>
      <c r="F226" s="599" t="n"/>
      <c r="G226" s="600" t="inlineStr">
        <is>
          <t>M28263</t>
        </is>
      </c>
      <c r="H226" s="591">
        <f>LEFT(I226,5)</f>
        <v/>
      </c>
      <c r="I226" s="600" t="inlineStr">
        <is>
          <t>K49572E</t>
        </is>
      </c>
      <c r="J226" s="591" t="inlineStr">
        <is>
          <t>-34"</t>
        </is>
      </c>
      <c r="K226" s="600" t="inlineStr">
        <is>
          <t>IS</t>
        </is>
      </c>
      <c r="L226" s="607" t="n"/>
      <c r="M226" s="600" t="inlineStr">
        <is>
          <t>N</t>
        </is>
      </c>
      <c r="N226" s="601" t="n">
        <v>0</v>
      </c>
      <c r="O226" s="601" t="n">
        <v>21</v>
      </c>
      <c r="P226" s="601" t="n">
        <v>21</v>
      </c>
      <c r="Q226" s="1786" t="n">
        <v>2.83</v>
      </c>
      <c r="R226" s="1786" t="n">
        <v>0.33</v>
      </c>
      <c r="S226" s="594" t="n">
        <v>0.17</v>
      </c>
      <c r="T226" s="595">
        <f>Q226*R226*S226</f>
        <v/>
      </c>
      <c r="U226" s="596">
        <f>T226*P226</f>
        <v/>
      </c>
      <c r="V226" s="603" t="n"/>
    </row>
    <row r="227" ht="13.5" customHeight="1" s="667" thickBot="1">
      <c r="B227" s="598" t="n">
        <v>98</v>
      </c>
      <c r="C227" s="606" t="inlineStr">
        <is>
          <t>44112</t>
        </is>
      </c>
      <c r="D227" s="589" t="n">
        <v>44112</v>
      </c>
      <c r="E227" s="590">
        <f>IF(D227="","",IFERROR(VLOOKUP(D227,CCN_Library!$A$4:$B$13,2,FALSE),"NOT IN LIBRARY"))</f>
        <v/>
      </c>
      <c r="F227" s="599" t="n"/>
      <c r="G227" s="600" t="inlineStr">
        <is>
          <t>M28263</t>
        </is>
      </c>
      <c r="H227" s="591">
        <f>LEFT(I227,5)</f>
        <v/>
      </c>
      <c r="I227" s="600" t="inlineStr">
        <is>
          <t>K49592E</t>
        </is>
      </c>
      <c r="J227" s="591" t="inlineStr">
        <is>
          <t>TABLE,FOLDING LEGS- MILT3338</t>
        </is>
      </c>
      <c r="K227" s="600" t="inlineStr">
        <is>
          <t>IS</t>
        </is>
      </c>
      <c r="L227" s="600" t="inlineStr">
        <is>
          <t>EA</t>
        </is>
      </c>
      <c r="M227" s="600" t="inlineStr">
        <is>
          <t>N</t>
        </is>
      </c>
      <c r="N227" s="601" t="n">
        <v>0</v>
      </c>
      <c r="O227" s="601" t="n">
        <v>16</v>
      </c>
      <c r="P227" s="601" t="n">
        <v>16</v>
      </c>
      <c r="Q227" s="1786" t="n">
        <v>5.83</v>
      </c>
      <c r="R227" s="1787" t="n">
        <v>3</v>
      </c>
      <c r="S227" s="594" t="n">
        <v>0.33</v>
      </c>
      <c r="T227" s="595">
        <f>Q227*R227*S227</f>
        <v/>
      </c>
      <c r="U227" s="596">
        <f>T227*P227</f>
        <v/>
      </c>
      <c r="V227" s="603" t="n"/>
    </row>
    <row r="228" ht="13.5" customHeight="1" s="667" thickBot="1">
      <c r="B228" s="598" t="n">
        <v>99</v>
      </c>
      <c r="C228" s="606" t="inlineStr">
        <is>
          <t>44112</t>
        </is>
      </c>
      <c r="D228" s="589" t="n">
        <v>44112</v>
      </c>
      <c r="E228" s="590">
        <f>IF(D228="","",IFERROR(VLOOKUP(D228,CCN_Library!$A$4:$B$13,2,FALSE),"NOT IN LIBRARY"))</f>
        <v/>
      </c>
      <c r="F228" s="599" t="n"/>
      <c r="G228" s="600" t="inlineStr">
        <is>
          <t>M28263</t>
        </is>
      </c>
      <c r="H228" s="591">
        <f>LEFT(I228,5)</f>
        <v/>
      </c>
      <c r="I228" s="600" t="inlineStr">
        <is>
          <t>N60202E</t>
        </is>
      </c>
      <c r="J228" s="591" t="inlineStr">
        <is>
          <t>FIXTURE,MEASURING,T-</t>
        </is>
      </c>
      <c r="K228" s="600" t="inlineStr">
        <is>
          <t>IS</t>
        </is>
      </c>
      <c r="L228" s="600" t="inlineStr">
        <is>
          <t>EA</t>
        </is>
      </c>
      <c r="M228" s="600" t="inlineStr">
        <is>
          <t>N</t>
        </is>
      </c>
      <c r="N228" s="601" t="n">
        <v>0</v>
      </c>
      <c r="O228" s="601" t="n">
        <v>2</v>
      </c>
      <c r="P228" s="601" t="n">
        <v>2</v>
      </c>
      <c r="Q228" s="1787" t="n">
        <v>0</v>
      </c>
      <c r="R228" s="1787" t="n">
        <v>0</v>
      </c>
      <c r="S228" s="594" t="n">
        <v>0</v>
      </c>
      <c r="T228" s="595">
        <f>Q228*R228*S228</f>
        <v/>
      </c>
      <c r="U228" s="596">
        <f>T228*P228</f>
        <v/>
      </c>
      <c r="V228" s="603" t="n"/>
    </row>
    <row r="229" ht="13.5" customHeight="1" s="667" thickBot="1">
      <c r="B229" s="598" t="n">
        <v>100</v>
      </c>
      <c r="C229" s="606" t="inlineStr">
        <is>
          <t>44112</t>
        </is>
      </c>
      <c r="D229" s="589" t="n">
        <v>44112</v>
      </c>
      <c r="E229" s="590">
        <f>IF(D229="","",IFERROR(VLOOKUP(D229,CCN_Library!$A$4:$B$13,2,FALSE),"NOT IN LIBRARY"))</f>
        <v/>
      </c>
      <c r="F229" s="599" t="n"/>
      <c r="G229" s="600" t="inlineStr">
        <is>
          <t>M28263</t>
        </is>
      </c>
      <c r="H229" s="591">
        <f>LEFT(I229,5)</f>
        <v/>
      </c>
      <c r="I229" s="600" t="inlineStr">
        <is>
          <t>C22002E</t>
        </is>
      </c>
      <c r="J229" s="591" t="inlineStr">
        <is>
          <t>REACTIVE SKIN DECON-JSPDS/RSDL</t>
        </is>
      </c>
      <c r="K229" s="600" t="inlineStr">
        <is>
          <t>IS</t>
        </is>
      </c>
      <c r="L229" s="600" t="inlineStr">
        <is>
          <t>PG</t>
        </is>
      </c>
      <c r="M229" s="600" t="inlineStr">
        <is>
          <t>N</t>
        </is>
      </c>
      <c r="N229" s="601" t="n">
        <v>9</v>
      </c>
      <c r="O229" s="601" t="n">
        <v>0</v>
      </c>
      <c r="P229" s="601" t="n">
        <v>9</v>
      </c>
      <c r="Q229" s="1786" t="n">
        <v>1.08</v>
      </c>
      <c r="R229" s="1786" t="n">
        <v>0.62</v>
      </c>
      <c r="S229" s="594" t="n">
        <v>0.87</v>
      </c>
      <c r="T229" s="595">
        <f>Q229*R229*S229</f>
        <v/>
      </c>
      <c r="U229" s="596">
        <f>T229*P229</f>
        <v/>
      </c>
      <c r="V229" s="603" t="n"/>
    </row>
    <row r="230" ht="13.5" customHeight="1" s="667" thickBot="1">
      <c r="B230" s="598" t="n">
        <v>103</v>
      </c>
      <c r="C230" s="606" t="inlineStr">
        <is>
          <t>14345</t>
        </is>
      </c>
      <c r="D230" s="589" t="n">
        <v>14345</v>
      </c>
      <c r="E230" s="590">
        <f>IF(D230="","",IFERROR(VLOOKUP(D230,CCN_Library!$A$4:$B$13,2,FALSE),"NOT IN LIBRARY"))</f>
        <v/>
      </c>
      <c r="F230" s="599" t="n"/>
      <c r="G230" s="600" t="inlineStr">
        <is>
          <t>M28263</t>
        </is>
      </c>
      <c r="H230" s="591">
        <f>LEFT(I230,5)</f>
        <v/>
      </c>
      <c r="I230" s="600" t="inlineStr">
        <is>
          <t>E19767G</t>
        </is>
      </c>
      <c r="J230" s="591" t="inlineStr">
        <is>
          <t>SIGHT,THERMAL-AN/PAS13D(V3)</t>
        </is>
      </c>
      <c r="K230" s="600" t="inlineStr">
        <is>
          <t>IS</t>
        </is>
      </c>
      <c r="L230" s="600" t="inlineStr">
        <is>
          <t>EA</t>
        </is>
      </c>
      <c r="M230" s="600" t="inlineStr">
        <is>
          <t>R</t>
        </is>
      </c>
      <c r="N230" s="601" t="n">
        <v>4</v>
      </c>
      <c r="O230" s="601" t="n">
        <v>0</v>
      </c>
      <c r="P230" s="601" t="n">
        <v>4</v>
      </c>
      <c r="Q230" s="1786" t="n">
        <v>1.33</v>
      </c>
      <c r="R230" s="1786" t="n">
        <v>0.42</v>
      </c>
      <c r="S230" s="594" t="n">
        <v>0.5</v>
      </c>
      <c r="T230" s="595">
        <f>Q230*R230*S230</f>
        <v/>
      </c>
      <c r="U230" s="596">
        <f>T230*P230</f>
        <v/>
      </c>
      <c r="V230" s="603" t="n"/>
    </row>
    <row r="231" ht="13.5" customHeight="1" s="667" thickBot="1">
      <c r="B231" s="598" t="n">
        <v>104</v>
      </c>
      <c r="C231" s="606" t="inlineStr">
        <is>
          <t>44112</t>
        </is>
      </c>
      <c r="D231" s="589" t="n">
        <v>44112</v>
      </c>
      <c r="E231" s="590">
        <f>IF(D231="","",IFERROR(VLOOKUP(D231,CCN_Library!$A$4:$B$13,2,FALSE),"NOT IN LIBRARY"))</f>
        <v/>
      </c>
      <c r="F231" s="599" t="n"/>
      <c r="G231" s="600" t="inlineStr">
        <is>
          <t>M28263</t>
        </is>
      </c>
      <c r="H231" s="591">
        <f>LEFT(I231,5)</f>
        <v/>
      </c>
      <c r="I231" s="600" t="inlineStr">
        <is>
          <t>C30702E</t>
        </is>
      </c>
      <c r="J231" s="591" t="inlineStr">
        <is>
          <t>CARRIER,INTRENCHING-390-04A</t>
        </is>
      </c>
      <c r="K231" s="600" t="inlineStr">
        <is>
          <t>IS</t>
        </is>
      </c>
      <c r="L231" s="600" t="inlineStr">
        <is>
          <t>EA</t>
        </is>
      </c>
      <c r="M231" s="600" t="inlineStr">
        <is>
          <t>N</t>
        </is>
      </c>
      <c r="N231" s="601" t="n">
        <v>180</v>
      </c>
      <c r="O231" s="601" t="n">
        <v>0</v>
      </c>
      <c r="P231" s="601" t="n">
        <v>180</v>
      </c>
      <c r="Q231" s="1786" t="n">
        <v>0.58</v>
      </c>
      <c r="R231" s="1786" t="n">
        <v>0.42</v>
      </c>
      <c r="S231" s="594" t="n">
        <v>0.08</v>
      </c>
      <c r="T231" s="595">
        <f>Q231*R231*S231</f>
        <v/>
      </c>
      <c r="U231" s="596">
        <f>T231*P231</f>
        <v/>
      </c>
      <c r="V231" s="603" t="n"/>
    </row>
    <row r="232" ht="13.5" customHeight="1" s="667" thickBot="1">
      <c r="B232" s="598" t="n">
        <v>108</v>
      </c>
      <c r="C232" s="606" t="inlineStr">
        <is>
          <t>44112</t>
        </is>
      </c>
      <c r="D232" s="589" t="n">
        <v>44112</v>
      </c>
      <c r="E232" s="590">
        <f>IF(D232="","",IFERROR(VLOOKUP(D232,CCN_Library!$A$4:$B$13,2,FALSE),"NOT IN LIBRARY"))</f>
        <v/>
      </c>
      <c r="F232" s="599" t="n"/>
      <c r="G232" s="600" t="inlineStr">
        <is>
          <t>M28263</t>
        </is>
      </c>
      <c r="H232" s="591">
        <f>LEFT(I232,5)</f>
        <v/>
      </c>
      <c r="I232" s="600" t="inlineStr">
        <is>
          <t>C00412E</t>
        </is>
      </c>
      <c r="J232" s="591" t="inlineStr">
        <is>
          <t>ELBOW PADS,EXTERNAL-SMALL</t>
        </is>
      </c>
      <c r="K232" s="600" t="inlineStr">
        <is>
          <t>IS</t>
        </is>
      </c>
      <c r="L232" s="607" t="n"/>
      <c r="M232" s="600" t="inlineStr">
        <is>
          <t>N</t>
        </is>
      </c>
      <c r="N232" s="601" t="n">
        <v>45</v>
      </c>
      <c r="O232" s="601" t="n">
        <v>0</v>
      </c>
      <c r="P232" s="601" t="n">
        <v>45</v>
      </c>
      <c r="Q232" s="1786" t="n">
        <v>0.87</v>
      </c>
      <c r="R232" s="1786" t="n">
        <v>0.46</v>
      </c>
      <c r="S232" s="594" t="n">
        <v>0.46</v>
      </c>
      <c r="T232" s="595">
        <f>Q232*R232*S232</f>
        <v/>
      </c>
      <c r="U232" s="596">
        <f>T232*P232</f>
        <v/>
      </c>
      <c r="V232" s="603" t="n"/>
    </row>
    <row r="233" ht="13.5" customHeight="1" s="667" thickBot="1">
      <c r="B233" s="598" t="n">
        <v>109</v>
      </c>
      <c r="C233" s="606" t="inlineStr">
        <is>
          <t>44112</t>
        </is>
      </c>
      <c r="D233" s="589" t="n">
        <v>44112</v>
      </c>
      <c r="E233" s="590">
        <f>IF(D233="","",IFERROR(VLOOKUP(D233,CCN_Library!$A$4:$B$13,2,FALSE),"NOT IN LIBRARY"))</f>
        <v/>
      </c>
      <c r="F233" s="599" t="n"/>
      <c r="G233" s="600" t="inlineStr">
        <is>
          <t>M28263</t>
        </is>
      </c>
      <c r="H233" s="591">
        <f>LEFT(I233,5)</f>
        <v/>
      </c>
      <c r="I233" s="600" t="inlineStr">
        <is>
          <t>C01902F</t>
        </is>
      </c>
      <c r="J233" s="591" t="inlineStr">
        <is>
          <t>POUCH,TACTICAL HAND-N/A</t>
        </is>
      </c>
      <c r="K233" s="600" t="inlineStr">
        <is>
          <t>IS</t>
        </is>
      </c>
      <c r="L233" s="600" t="inlineStr">
        <is>
          <t>EA</t>
        </is>
      </c>
      <c r="M233" s="600" t="inlineStr">
        <is>
          <t>N</t>
        </is>
      </c>
      <c r="N233" s="601" t="n">
        <v>0</v>
      </c>
      <c r="O233" s="601" t="n">
        <v>0</v>
      </c>
      <c r="P233" s="601" t="n">
        <v>0</v>
      </c>
      <c r="Q233" s="1786" t="n">
        <v>0.5</v>
      </c>
      <c r="R233" s="1786" t="n">
        <v>0.25</v>
      </c>
      <c r="S233" s="594" t="n">
        <v>0.17</v>
      </c>
      <c r="T233" s="595">
        <f>Q233*R233*S233</f>
        <v/>
      </c>
      <c r="U233" s="596">
        <f>T233*P233</f>
        <v/>
      </c>
      <c r="V233" s="603" t="n"/>
    </row>
    <row r="234" ht="13.5" customHeight="1" s="667" thickBot="1">
      <c r="B234" s="598" t="n">
        <v>110</v>
      </c>
      <c r="C234" s="606" t="inlineStr">
        <is>
          <t>21710</t>
        </is>
      </c>
      <c r="D234" s="589" t="n">
        <v>21710</v>
      </c>
      <c r="E234" s="590">
        <f>IF(D234="","",IFERROR(VLOOKUP(D234,CCN_Library!$A$4:$B$13,2,FALSE),"NOT IN LIBRARY"))</f>
        <v/>
      </c>
      <c r="F234" s="599" t="n"/>
      <c r="G234" s="600" t="inlineStr">
        <is>
          <t>M28263</t>
        </is>
      </c>
      <c r="H234" s="591">
        <f>LEFT(I234,5)</f>
        <v/>
      </c>
      <c r="I234" s="600" t="inlineStr">
        <is>
          <t>A00977G</t>
        </is>
      </c>
      <c r="J234" s="591" t="inlineStr">
        <is>
          <t>RADIO SET-AN/VRC-110</t>
        </is>
      </c>
      <c r="K234" s="600" t="inlineStr">
        <is>
          <t>DP</t>
        </is>
      </c>
      <c r="L234" s="600" t="inlineStr">
        <is>
          <t>EA</t>
        </is>
      </c>
      <c r="M234" s="600" t="inlineStr">
        <is>
          <t>N</t>
        </is>
      </c>
      <c r="N234" s="601" t="n">
        <v>0</v>
      </c>
      <c r="O234" s="601" t="n">
        <v>1</v>
      </c>
      <c r="P234" s="601" t="n">
        <v>1</v>
      </c>
      <c r="Q234" s="1786" t="n">
        <v>1.17</v>
      </c>
      <c r="R234" s="1786" t="n">
        <v>0.67</v>
      </c>
      <c r="S234" s="594" t="n">
        <v>0.92</v>
      </c>
      <c r="T234" s="595">
        <f>Q234*R234*S234</f>
        <v/>
      </c>
      <c r="U234" s="596">
        <f>T234*P234</f>
        <v/>
      </c>
      <c r="V234" s="603" t="n"/>
    </row>
    <row r="235" ht="13.5" customHeight="1" s="667" thickBot="1">
      <c r="B235" s="598" t="n">
        <v>111</v>
      </c>
      <c r="C235" s="606" t="inlineStr">
        <is>
          <t>44112</t>
        </is>
      </c>
      <c r="D235" s="589" t="n">
        <v>44112</v>
      </c>
      <c r="E235" s="590">
        <f>IF(D235="","",IFERROR(VLOOKUP(D235,CCN_Library!$A$4:$B$13,2,FALSE),"NOT IN LIBRARY"))</f>
        <v/>
      </c>
      <c r="F235" s="599" t="n"/>
      <c r="G235" s="600" t="inlineStr">
        <is>
          <t>M28263</t>
        </is>
      </c>
      <c r="H235" s="591">
        <f>LEFT(I235,5)</f>
        <v/>
      </c>
      <c r="I235" s="600" t="inlineStr">
        <is>
          <t>C00832E</t>
        </is>
      </c>
      <c r="J235" s="591" t="inlineStr">
        <is>
          <t>STRAP CUTTER,RESCUE-1431</t>
        </is>
      </c>
      <c r="K235" s="600" t="inlineStr">
        <is>
          <t>IS</t>
        </is>
      </c>
      <c r="L235" s="600" t="inlineStr">
        <is>
          <t>EA</t>
        </is>
      </c>
      <c r="M235" s="600" t="inlineStr">
        <is>
          <t>N</t>
        </is>
      </c>
      <c r="N235" s="601" t="n">
        <v>180</v>
      </c>
      <c r="O235" s="601" t="n">
        <v>0</v>
      </c>
      <c r="P235" s="601" t="n">
        <v>180</v>
      </c>
      <c r="Q235" s="1786" t="n">
        <v>0.58</v>
      </c>
      <c r="R235" s="1786" t="n">
        <v>0.17</v>
      </c>
      <c r="S235" s="594" t="n">
        <v>0.08</v>
      </c>
      <c r="T235" s="595">
        <f>Q235*R235*S235</f>
        <v/>
      </c>
      <c r="U235" s="596">
        <f>T235*P235</f>
        <v/>
      </c>
      <c r="V235" s="603" t="n"/>
    </row>
    <row r="236" ht="13.5" customHeight="1" s="667" thickBot="1">
      <c r="B236" s="598" t="n">
        <v>112</v>
      </c>
      <c r="C236" s="606" t="inlineStr">
        <is>
          <t>21710</t>
        </is>
      </c>
      <c r="D236" s="589" t="n">
        <v>21710</v>
      </c>
      <c r="E236" s="590">
        <f>IF(D236="","",IFERROR(VLOOKUP(D236,CCN_Library!$A$4:$B$13,2,FALSE),"NOT IN LIBRARY"))</f>
        <v/>
      </c>
      <c r="F236" s="599" t="n"/>
      <c r="G236" s="600" t="inlineStr">
        <is>
          <t>M28263</t>
        </is>
      </c>
      <c r="H236" s="591">
        <f>LEFT(I236,5)</f>
        <v/>
      </c>
      <c r="I236" s="600" t="inlineStr">
        <is>
          <t>K00252B</t>
        </is>
      </c>
      <c r="J236" s="591" t="inlineStr">
        <is>
          <t>CHARGER,BATTERY-HD PALLET CHARGE</t>
        </is>
      </c>
      <c r="K236" s="600" t="inlineStr">
        <is>
          <t>IS</t>
        </is>
      </c>
      <c r="L236" s="600" t="inlineStr">
        <is>
          <t>EA</t>
        </is>
      </c>
      <c r="M236" s="600" t="inlineStr">
        <is>
          <t>N</t>
        </is>
      </c>
      <c r="N236" s="601" t="n">
        <v>0</v>
      </c>
      <c r="O236" s="601" t="n">
        <v>2</v>
      </c>
      <c r="P236" s="601" t="n">
        <v>2</v>
      </c>
      <c r="Q236" s="1786" t="n">
        <v>1.37</v>
      </c>
      <c r="R236" s="1787" t="n">
        <v>1</v>
      </c>
      <c r="S236" s="594" t="n">
        <v>2.37</v>
      </c>
      <c r="T236" s="595">
        <f>Q236*R236*S236</f>
        <v/>
      </c>
      <c r="U236" s="596">
        <f>T236*P236</f>
        <v/>
      </c>
      <c r="V236" s="603" t="n"/>
    </row>
    <row r="237" ht="13.5" customHeight="1" s="667" thickBot="1">
      <c r="B237" s="598" t="n">
        <v>113</v>
      </c>
      <c r="C237" s="606" t="inlineStr">
        <is>
          <t>21710</t>
        </is>
      </c>
      <c r="D237" s="589" t="n">
        <v>21710</v>
      </c>
      <c r="E237" s="590">
        <f>IF(D237="","",IFERROR(VLOOKUP(D237,CCN_Library!$A$4:$B$13,2,FALSE),"NOT IN LIBRARY"))</f>
        <v/>
      </c>
      <c r="F237" s="599" t="n"/>
      <c r="G237" s="600" t="inlineStr">
        <is>
          <t>M28263</t>
        </is>
      </c>
      <c r="H237" s="591">
        <f>LEFT(I237,5)</f>
        <v/>
      </c>
      <c r="I237" s="600" t="inlineStr">
        <is>
          <t>H70302B</t>
        </is>
      </c>
      <c r="J237" s="591" t="inlineStr">
        <is>
          <t>MULTIMETER-77/BN</t>
        </is>
      </c>
      <c r="K237" s="600" t="inlineStr">
        <is>
          <t>IS</t>
        </is>
      </c>
      <c r="L237" s="600" t="inlineStr">
        <is>
          <t>EA</t>
        </is>
      </c>
      <c r="M237" s="600" t="inlineStr">
        <is>
          <t>N</t>
        </is>
      </c>
      <c r="N237" s="601" t="n">
        <v>0</v>
      </c>
      <c r="O237" s="601" t="n">
        <v>2</v>
      </c>
      <c r="P237" s="601" t="n">
        <v>2</v>
      </c>
      <c r="Q237" s="1786" t="n">
        <v>0.67</v>
      </c>
      <c r="R237" s="1786" t="n">
        <v>0.33</v>
      </c>
      <c r="S237" s="594" t="n">
        <v>0.17</v>
      </c>
      <c r="T237" s="595">
        <f>Q237*R237*S237</f>
        <v/>
      </c>
      <c r="U237" s="596">
        <f>T237*P237</f>
        <v/>
      </c>
      <c r="V237" s="603" t="n"/>
    </row>
    <row r="238" ht="13.5" customHeight="1" s="667" thickBot="1">
      <c r="B238" s="598" t="n">
        <v>117</v>
      </c>
      <c r="C238" s="606" t="inlineStr">
        <is>
          <t>14345</t>
        </is>
      </c>
      <c r="D238" s="589" t="n">
        <v>14345</v>
      </c>
      <c r="E238" s="590">
        <f>IF(D238="","",IFERROR(VLOOKUP(D238,CCN_Library!$A$4:$B$13,2,FALSE),"NOT IN LIBRARY"))</f>
        <v/>
      </c>
      <c r="F238" s="599" t="n"/>
      <c r="G238" s="600" t="inlineStr">
        <is>
          <t>M28263</t>
        </is>
      </c>
      <c r="H238" s="591">
        <f>LEFT(I238,5)</f>
        <v/>
      </c>
      <c r="I238" s="600" t="inlineStr">
        <is>
          <t>E17982G</t>
        </is>
      </c>
      <c r="J238" s="591" t="inlineStr">
        <is>
          <t>ILLUMINATOR,INFRARE-AN/PEQ-15</t>
        </is>
      </c>
      <c r="K238" s="600" t="inlineStr">
        <is>
          <t>IS</t>
        </is>
      </c>
      <c r="L238" s="600" t="inlineStr">
        <is>
          <t>EA</t>
        </is>
      </c>
      <c r="M238" s="600" t="inlineStr">
        <is>
          <t>N</t>
        </is>
      </c>
      <c r="N238" s="601" t="n">
        <v>4</v>
      </c>
      <c r="O238" s="601" t="n">
        <v>0</v>
      </c>
      <c r="P238" s="601" t="n">
        <v>4</v>
      </c>
      <c r="Q238" s="1786" t="n">
        <v>0.5</v>
      </c>
      <c r="R238" s="1786" t="n">
        <v>0.25</v>
      </c>
      <c r="S238" s="594" t="n">
        <v>0.08</v>
      </c>
      <c r="T238" s="595">
        <f>Q238*R238*S238</f>
        <v/>
      </c>
      <c r="U238" s="596">
        <f>T238*P238</f>
        <v/>
      </c>
      <c r="V238" s="603" t="n"/>
    </row>
    <row r="239" ht="13.5" customHeight="1" s="667" thickBot="1">
      <c r="B239" s="598" t="n">
        <v>119</v>
      </c>
      <c r="C239" s="606" t="inlineStr">
        <is>
          <t>44112</t>
        </is>
      </c>
      <c r="D239" s="589" t="n">
        <v>44112</v>
      </c>
      <c r="E239" s="590">
        <f>IF(D239="","",IFERROR(VLOOKUP(D239,CCN_Library!$A$4:$B$13,2,FALSE),"NOT IN LIBRARY"))</f>
        <v/>
      </c>
      <c r="F239" s="599" t="n"/>
      <c r="G239" s="600" t="inlineStr">
        <is>
          <t>M28263</t>
        </is>
      </c>
      <c r="H239" s="591">
        <f>LEFT(I239,5)</f>
        <v/>
      </c>
      <c r="I239" s="600" t="inlineStr">
        <is>
          <t>C01362F</t>
        </is>
      </c>
      <c r="J239" s="591" t="inlineStr">
        <is>
          <t>BOOTS,HOT WEATHER-H/W RAT</t>
        </is>
      </c>
      <c r="K239" s="600" t="inlineStr">
        <is>
          <t>IS</t>
        </is>
      </c>
      <c r="L239" s="600" t="inlineStr">
        <is>
          <t>EA</t>
        </is>
      </c>
      <c r="M239" s="600" t="inlineStr">
        <is>
          <t>N</t>
        </is>
      </c>
      <c r="N239" s="601" t="n">
        <v>180</v>
      </c>
      <c r="O239" s="601" t="n">
        <v>0</v>
      </c>
      <c r="P239" s="601" t="n">
        <v>180</v>
      </c>
      <c r="Q239" s="1787" t="n">
        <v>1</v>
      </c>
      <c r="R239" s="1787" t="n">
        <v>1</v>
      </c>
      <c r="S239" s="594" t="n">
        <v>0.5</v>
      </c>
      <c r="T239" s="595">
        <f>Q239*R239*S239</f>
        <v/>
      </c>
      <c r="U239" s="596">
        <f>T239*P239</f>
        <v/>
      </c>
      <c r="V239" s="603" t="n"/>
    </row>
    <row r="240" ht="13.5" customHeight="1" s="667" thickBot="1">
      <c r="B240" s="598" t="n">
        <v>120</v>
      </c>
      <c r="C240" s="606" t="inlineStr">
        <is>
          <t>14345</t>
        </is>
      </c>
      <c r="D240" s="589" t="n">
        <v>14345</v>
      </c>
      <c r="E240" s="590">
        <f>IF(D240="","",IFERROR(VLOOKUP(D240,CCN_Library!$A$4:$B$13,2,FALSE),"NOT IN LIBRARY"))</f>
        <v/>
      </c>
      <c r="F240" s="599" t="n"/>
      <c r="G240" s="600" t="inlineStr">
        <is>
          <t>M28263</t>
        </is>
      </c>
      <c r="H240" s="591">
        <f>LEFT(I240,5)</f>
        <v/>
      </c>
      <c r="I240" s="600" t="inlineStr">
        <is>
          <t>E00887B</t>
        </is>
      </c>
      <c r="J240" s="591" t="inlineStr">
        <is>
          <t>SIGHT UNIT-TA648MDO</t>
        </is>
      </c>
      <c r="K240" s="600" t="inlineStr">
        <is>
          <t>IS</t>
        </is>
      </c>
      <c r="L240" s="600" t="inlineStr">
        <is>
          <t>EA</t>
        </is>
      </c>
      <c r="M240" s="600" t="inlineStr">
        <is>
          <t>N</t>
        </is>
      </c>
      <c r="N240" s="601" t="n">
        <v>2</v>
      </c>
      <c r="O240" s="601" t="n">
        <v>0</v>
      </c>
      <c r="P240" s="601" t="n">
        <v>2</v>
      </c>
      <c r="Q240" s="1787" t="n">
        <v>1</v>
      </c>
      <c r="R240" s="1786" t="n">
        <v>0.5</v>
      </c>
      <c r="S240" s="594" t="n">
        <v>0.42</v>
      </c>
      <c r="T240" s="595">
        <f>Q240*R240*S240</f>
        <v/>
      </c>
      <c r="U240" s="596">
        <f>T240*P240</f>
        <v/>
      </c>
      <c r="V240" s="603" t="n"/>
    </row>
    <row r="241" ht="13.5" customHeight="1" s="667" thickBot="1">
      <c r="B241" s="598" t="n">
        <v>130</v>
      </c>
      <c r="C241" s="606" t="inlineStr">
        <is>
          <t>44112</t>
        </is>
      </c>
      <c r="D241" s="589" t="n">
        <v>44112</v>
      </c>
      <c r="E241" s="590">
        <f>IF(D241="","",IFERROR(VLOOKUP(D241,CCN_Library!$A$4:$B$13,2,FALSE),"NOT IN LIBRARY"))</f>
        <v/>
      </c>
      <c r="F241" s="599" t="n"/>
      <c r="G241" s="600" t="inlineStr">
        <is>
          <t>M28263</t>
        </is>
      </c>
      <c r="H241" s="591">
        <f>LEFT(I241,5)</f>
        <v/>
      </c>
      <c r="I241" s="600" t="inlineStr">
        <is>
          <t>K49922E</t>
        </is>
      </c>
      <c r="J241" s="591" t="inlineStr">
        <is>
          <t>TIE DOWN,CARGO,AIRC-</t>
        </is>
      </c>
      <c r="K241" s="600" t="inlineStr">
        <is>
          <t>IS</t>
        </is>
      </c>
      <c r="L241" s="600" t="inlineStr">
        <is>
          <t>EA</t>
        </is>
      </c>
      <c r="M241" s="600" t="inlineStr">
        <is>
          <t>N</t>
        </is>
      </c>
      <c r="N241" s="601" t="n">
        <v>0</v>
      </c>
      <c r="O241" s="601" t="n">
        <v>71</v>
      </c>
      <c r="P241" s="601" t="n">
        <v>71</v>
      </c>
      <c r="Q241" s="1786" t="n">
        <v>20.99</v>
      </c>
      <c r="R241" s="1786" t="n">
        <v>0.14</v>
      </c>
      <c r="S241" s="594" t="n">
        <v>0</v>
      </c>
      <c r="T241" s="595">
        <f>Q241*R241*S241</f>
        <v/>
      </c>
      <c r="U241" s="596">
        <f>T241*P241</f>
        <v/>
      </c>
      <c r="V241" s="603" t="n"/>
    </row>
    <row r="242" ht="13.5" customHeight="1" s="667" thickBot="1">
      <c r="B242" s="598" t="n">
        <v>131</v>
      </c>
      <c r="C242" s="606" t="inlineStr">
        <is>
          <t>21710</t>
        </is>
      </c>
      <c r="D242" s="589" t="n">
        <v>21710</v>
      </c>
      <c r="E242" s="590">
        <f>IF(D242="","",IFERROR(VLOOKUP(D242,CCN_Library!$A$4:$B$13,2,FALSE),"NOT IN LIBRARY"))</f>
        <v/>
      </c>
      <c r="F242" s="599" t="n"/>
      <c r="G242" s="600" t="inlineStr">
        <is>
          <t>M28263</t>
        </is>
      </c>
      <c r="H242" s="591">
        <f>LEFT(I242,5)</f>
        <v/>
      </c>
      <c r="I242" s="600" t="inlineStr">
        <is>
          <t>A04107G</t>
        </is>
      </c>
      <c r="J242" s="591" t="inlineStr">
        <is>
          <t>COMPUTER GROUP,TACT-</t>
        </is>
      </c>
      <c r="K242" s="600" t="inlineStr">
        <is>
          <t>IS</t>
        </is>
      </c>
      <c r="L242" s="600" t="inlineStr">
        <is>
          <t>EA</t>
        </is>
      </c>
      <c r="M242" s="600" t="inlineStr">
        <is>
          <t>N</t>
        </is>
      </c>
      <c r="N242" s="601" t="n">
        <v>0</v>
      </c>
      <c r="O242" s="601" t="n">
        <v>6</v>
      </c>
      <c r="P242" s="601" t="n">
        <v>6</v>
      </c>
      <c r="Q242" s="1786" t="n">
        <v>1.67</v>
      </c>
      <c r="R242" s="1786" t="n">
        <v>1.33</v>
      </c>
      <c r="S242" s="594" t="n">
        <v>0.08</v>
      </c>
      <c r="T242" s="595">
        <f>Q242*R242*S242</f>
        <v/>
      </c>
      <c r="U242" s="596">
        <f>T242*P242</f>
        <v/>
      </c>
      <c r="V242" s="603" t="n"/>
    </row>
    <row r="243" ht="13.5" customHeight="1" s="667" thickBot="1">
      <c r="B243" s="598" t="n">
        <v>134</v>
      </c>
      <c r="C243" s="606" t="inlineStr">
        <is>
          <t>21710</t>
        </is>
      </c>
      <c r="D243" s="589" t="n">
        <v>21710</v>
      </c>
      <c r="E243" s="590">
        <f>IF(D243="","",IFERROR(VLOOKUP(D243,CCN_Library!$A$4:$B$13,2,FALSE),"NOT IN LIBRARY"))</f>
        <v/>
      </c>
      <c r="F243" s="599" t="n"/>
      <c r="G243" s="600" t="inlineStr">
        <is>
          <t>M28263</t>
        </is>
      </c>
      <c r="H243" s="591">
        <f>LEFT(I243,5)</f>
        <v/>
      </c>
      <c r="I243" s="600" t="inlineStr">
        <is>
          <t>A01357G</t>
        </is>
      </c>
      <c r="J243" s="591" t="inlineStr">
        <is>
          <t>RADIO SET-AN/VRC-112</t>
        </is>
      </c>
      <c r="K243" s="600" t="inlineStr">
        <is>
          <t>DP</t>
        </is>
      </c>
      <c r="L243" s="600" t="inlineStr">
        <is>
          <t>EA</t>
        </is>
      </c>
      <c r="M243" s="600" t="inlineStr">
        <is>
          <t>N</t>
        </is>
      </c>
      <c r="N243" s="601" t="n">
        <v>0</v>
      </c>
      <c r="O243" s="601" t="n">
        <v>8</v>
      </c>
      <c r="P243" s="601" t="n">
        <v>8</v>
      </c>
      <c r="Q243" s="1786" t="n">
        <v>0.89</v>
      </c>
      <c r="R243" s="1786" t="n">
        <v>0.62</v>
      </c>
      <c r="S243" s="594" t="n">
        <v>0.89</v>
      </c>
      <c r="T243" s="595">
        <f>Q243*R243*S243</f>
        <v/>
      </c>
      <c r="U243" s="596">
        <f>T243*P243</f>
        <v/>
      </c>
      <c r="V243" s="603" t="n"/>
    </row>
    <row r="244" ht="13.5" customHeight="1" s="667" thickBot="1">
      <c r="B244" s="598" t="n">
        <v>137</v>
      </c>
      <c r="C244" s="606" t="inlineStr">
        <is>
          <t>21710</t>
        </is>
      </c>
      <c r="D244" s="589" t="n">
        <v>21710</v>
      </c>
      <c r="E244" s="590">
        <f>IF(D244="","",IFERROR(VLOOKUP(D244,CCN_Library!$A$4:$B$13,2,FALSE),"NOT IN LIBRARY"))</f>
        <v/>
      </c>
      <c r="F244" s="599" t="n"/>
      <c r="G244" s="600" t="inlineStr">
        <is>
          <t>M28263</t>
        </is>
      </c>
      <c r="H244" s="591">
        <f>LEFT(I244,5)</f>
        <v/>
      </c>
      <c r="I244" s="600" t="inlineStr">
        <is>
          <t>A00227G</t>
        </is>
      </c>
      <c r="J244" s="591" t="inlineStr">
        <is>
          <t>COMPUTER SYSTEM,DIG-16007A0000</t>
        </is>
      </c>
      <c r="K244" s="600" t="inlineStr">
        <is>
          <t>IS</t>
        </is>
      </c>
      <c r="L244" s="600" t="inlineStr">
        <is>
          <t>EA</t>
        </is>
      </c>
      <c r="M244" s="600" t="inlineStr">
        <is>
          <t>N</t>
        </is>
      </c>
      <c r="N244" s="601" t="n">
        <v>0</v>
      </c>
      <c r="O244" s="601" t="n">
        <v>9</v>
      </c>
      <c r="P244" s="601" t="n">
        <v>9</v>
      </c>
      <c r="Q244" s="1786" t="n">
        <v>1.75</v>
      </c>
      <c r="R244" s="1786" t="n">
        <v>1.42</v>
      </c>
      <c r="S244" s="594" t="n">
        <v>1.42</v>
      </c>
      <c r="T244" s="595">
        <f>Q244*R244*S244</f>
        <v/>
      </c>
      <c r="U244" s="596">
        <f>T244*P244</f>
        <v/>
      </c>
      <c r="V244" s="603" t="n"/>
    </row>
    <row r="245" ht="13.5" customHeight="1" s="667" thickBot="1">
      <c r="B245" s="598" t="n">
        <v>140</v>
      </c>
      <c r="C245" s="606" t="inlineStr">
        <is>
          <t>44112</t>
        </is>
      </c>
      <c r="D245" s="589" t="n">
        <v>44112</v>
      </c>
      <c r="E245" s="590">
        <f>IF(D245="","",IFERROR(VLOOKUP(D245,CCN_Library!$A$4:$B$13,2,FALSE),"NOT IN LIBRARY"))</f>
        <v/>
      </c>
      <c r="F245" s="599" t="n"/>
      <c r="G245" s="600" t="inlineStr">
        <is>
          <t>M28263</t>
        </is>
      </c>
      <c r="H245" s="591">
        <f>LEFT(I245,5)</f>
        <v/>
      </c>
      <c r="I245" s="600" t="inlineStr">
        <is>
          <t>C10552F</t>
        </is>
      </c>
      <c r="J245" s="591" t="inlineStr">
        <is>
          <t>CAP,COLD WEATHER-CR/PD01-09</t>
        </is>
      </c>
      <c r="K245" s="600" t="inlineStr">
        <is>
          <t>IS</t>
        </is>
      </c>
      <c r="L245" s="600" t="inlineStr">
        <is>
          <t>EA</t>
        </is>
      </c>
      <c r="M245" s="600" t="inlineStr">
        <is>
          <t>N</t>
        </is>
      </c>
      <c r="N245" s="601" t="n">
        <v>180</v>
      </c>
      <c r="O245" s="601" t="n">
        <v>0</v>
      </c>
      <c r="P245" s="601" t="n">
        <v>180</v>
      </c>
      <c r="Q245" s="1786" t="n">
        <v>0.75</v>
      </c>
      <c r="R245" s="1786" t="n">
        <v>0.83</v>
      </c>
      <c r="S245" s="594" t="n">
        <v>0.08</v>
      </c>
      <c r="T245" s="595">
        <f>Q245*R245*S245</f>
        <v/>
      </c>
      <c r="U245" s="596">
        <f>T245*P245</f>
        <v/>
      </c>
      <c r="V245" s="603" t="n"/>
    </row>
    <row r="246" ht="13.5" customHeight="1" s="667" thickBot="1">
      <c r="B246" s="598" t="n">
        <v>147</v>
      </c>
      <c r="C246" s="606" t="inlineStr">
        <is>
          <t>21451</t>
        </is>
      </c>
      <c r="D246" s="589" t="n">
        <v>21451</v>
      </c>
      <c r="E246" s="590">
        <f>IF(D246="","",IFERROR(VLOOKUP(D246,CCN_Library!$A$4:$B$13,2,FALSE),"NOT IN LIBRARY"))</f>
        <v/>
      </c>
      <c r="F246" s="599" t="n"/>
      <c r="G246" s="600" t="inlineStr">
        <is>
          <t>M28263</t>
        </is>
      </c>
      <c r="H246" s="591">
        <f>LEFT(I246,5)</f>
        <v/>
      </c>
      <c r="I246" s="600" t="inlineStr">
        <is>
          <t>D00192BA</t>
        </is>
      </c>
      <c r="J246" s="591" t="inlineStr">
        <is>
          <t>ACCESSORY KIT,VEHIC-57K8832</t>
        </is>
      </c>
      <c r="K246" s="600" t="inlineStr">
        <is>
          <t>PL</t>
        </is>
      </c>
      <c r="L246" s="600" t="inlineStr">
        <is>
          <t>EA</t>
        </is>
      </c>
      <c r="M246" s="607" t="n"/>
      <c r="N246" s="601" t="n">
        <v>0</v>
      </c>
      <c r="O246" s="601" t="n">
        <v>3</v>
      </c>
      <c r="P246" s="601" t="n">
        <v>3</v>
      </c>
      <c r="Q246" s="607" t="n"/>
      <c r="R246" s="607" t="n"/>
      <c r="S246" s="594" t="n">
        <v>0</v>
      </c>
      <c r="T246" s="595">
        <f>Q246*R246*S246</f>
        <v/>
      </c>
      <c r="U246" s="596">
        <f>T246*P246</f>
        <v/>
      </c>
      <c r="V246" s="603" t="n"/>
    </row>
    <row r="247" ht="13.5" customHeight="1" s="667" thickBot="1">
      <c r="B247" s="598" t="n">
        <v>154</v>
      </c>
      <c r="C247" s="606" t="inlineStr">
        <is>
          <t>44112</t>
        </is>
      </c>
      <c r="D247" s="589" t="n">
        <v>44112</v>
      </c>
      <c r="E247" s="590">
        <f>IF(D247="","",IFERROR(VLOOKUP(D247,CCN_Library!$A$4:$B$13,2,FALSE),"NOT IN LIBRARY"))</f>
        <v/>
      </c>
      <c r="F247" s="599" t="n"/>
      <c r="G247" s="600" t="inlineStr">
        <is>
          <t>M28263</t>
        </is>
      </c>
      <c r="H247" s="591">
        <f>LEFT(I247,5)</f>
        <v/>
      </c>
      <c r="I247" s="600" t="inlineStr">
        <is>
          <t>C34232E</t>
        </is>
      </c>
      <c r="J247" s="591" t="inlineStr">
        <is>
          <t>STAND,CANTEEN CUP-MIL-S-44221</t>
        </is>
      </c>
      <c r="K247" s="600" t="inlineStr">
        <is>
          <t>IS</t>
        </is>
      </c>
      <c r="L247" s="600" t="inlineStr">
        <is>
          <t>EA</t>
        </is>
      </c>
      <c r="M247" s="600" t="inlineStr">
        <is>
          <t>N</t>
        </is>
      </c>
      <c r="N247" s="601" t="n">
        <v>180</v>
      </c>
      <c r="O247" s="601" t="n">
        <v>0</v>
      </c>
      <c r="P247" s="601" t="n">
        <v>180</v>
      </c>
      <c r="Q247" s="1786" t="n">
        <v>0.17</v>
      </c>
      <c r="R247" s="1786" t="n">
        <v>0.33</v>
      </c>
      <c r="S247" s="594" t="n">
        <v>0.25</v>
      </c>
      <c r="T247" s="595">
        <f>Q247*R247*S247</f>
        <v/>
      </c>
      <c r="U247" s="596">
        <f>T247*P247</f>
        <v/>
      </c>
      <c r="V247" s="603" t="n"/>
    </row>
    <row r="248" ht="13.5" customHeight="1" s="667" thickBot="1">
      <c r="B248" s="598" t="n">
        <v>157</v>
      </c>
      <c r="C248" s="606" t="inlineStr">
        <is>
          <t>44112</t>
        </is>
      </c>
      <c r="D248" s="589" t="n">
        <v>44112</v>
      </c>
      <c r="E248" s="590">
        <f>IF(D248="","",IFERROR(VLOOKUP(D248,CCN_Library!$A$4:$B$13,2,FALSE),"NOT IN LIBRARY"))</f>
        <v/>
      </c>
      <c r="F248" s="599" t="n"/>
      <c r="G248" s="600" t="inlineStr">
        <is>
          <t>M28263</t>
        </is>
      </c>
      <c r="H248" s="591">
        <f>LEFT(I248,5)</f>
        <v/>
      </c>
      <c r="I248" s="600" t="inlineStr">
        <is>
          <t>B00077B</t>
        </is>
      </c>
      <c r="J248" s="591" t="inlineStr">
        <is>
          <t>WATER PURIFICATION-0500134</t>
        </is>
      </c>
      <c r="K248" s="600" t="inlineStr">
        <is>
          <t>IS</t>
        </is>
      </c>
      <c r="L248" s="600" t="inlineStr">
        <is>
          <t>EA</t>
        </is>
      </c>
      <c r="M248" s="600" t="inlineStr">
        <is>
          <t>N</t>
        </is>
      </c>
      <c r="N248" s="601" t="n">
        <v>0</v>
      </c>
      <c r="O248" s="601" t="n">
        <v>2</v>
      </c>
      <c r="P248" s="601" t="n">
        <v>2</v>
      </c>
      <c r="Q248" s="1786" t="n">
        <v>2.63</v>
      </c>
      <c r="R248" s="1786" t="n">
        <v>1.92</v>
      </c>
      <c r="S248" s="594" t="n">
        <v>1.62</v>
      </c>
      <c r="T248" s="595">
        <f>Q248*R248*S248</f>
        <v/>
      </c>
      <c r="U248" s="596">
        <f>T248*P248</f>
        <v/>
      </c>
      <c r="V248" s="603" t="n"/>
    </row>
    <row r="249" ht="13.5" customHeight="1" s="667" thickBot="1">
      <c r="B249" s="598" t="n">
        <v>158</v>
      </c>
      <c r="C249" s="606" t="inlineStr">
        <is>
          <t>44112</t>
        </is>
      </c>
      <c r="D249" s="589" t="n">
        <v>44112</v>
      </c>
      <c r="E249" s="590">
        <f>IF(D249="","",IFERROR(VLOOKUP(D249,CCN_Library!$A$4:$B$13,2,FALSE),"NOT IN LIBRARY"))</f>
        <v/>
      </c>
      <c r="F249" s="599" t="n"/>
      <c r="G249" s="600" t="inlineStr">
        <is>
          <t>M28263</t>
        </is>
      </c>
      <c r="H249" s="591">
        <f>LEFT(I249,5)</f>
        <v/>
      </c>
      <c r="I249" s="600" t="inlineStr">
        <is>
          <t>C66322F</t>
        </is>
      </c>
      <c r="J249" s="591" t="inlineStr">
        <is>
          <t>TROUSERS,CAMOUFLAGE-N/A</t>
        </is>
      </c>
      <c r="K249" s="600" t="inlineStr">
        <is>
          <t>IS</t>
        </is>
      </c>
      <c r="L249" s="600" t="inlineStr">
        <is>
          <t>PR</t>
        </is>
      </c>
      <c r="M249" s="600" t="inlineStr">
        <is>
          <t>N</t>
        </is>
      </c>
      <c r="N249" s="601" t="n">
        <v>180</v>
      </c>
      <c r="O249" s="601" t="n">
        <v>0</v>
      </c>
      <c r="P249" s="601" t="n">
        <v>180</v>
      </c>
      <c r="Q249" s="1787" t="n">
        <v>1</v>
      </c>
      <c r="R249" s="1786" t="n">
        <v>0.67</v>
      </c>
      <c r="S249" s="594" t="n">
        <v>0.25</v>
      </c>
      <c r="T249" s="595">
        <f>Q249*R249*S249</f>
        <v/>
      </c>
      <c r="U249" s="596">
        <f>T249*P249</f>
        <v/>
      </c>
      <c r="V249" s="603" t="n"/>
    </row>
    <row r="250" ht="13.5" customHeight="1" s="667" thickBot="1">
      <c r="B250" s="598" t="n">
        <v>160</v>
      </c>
      <c r="C250" s="606" t="inlineStr">
        <is>
          <t>44112</t>
        </is>
      </c>
      <c r="D250" s="589" t="n">
        <v>44112</v>
      </c>
      <c r="E250" s="590">
        <f>IF(D250="","",IFERROR(VLOOKUP(D250,CCN_Library!$A$4:$B$13,2,FALSE),"NOT IN LIBRARY"))</f>
        <v/>
      </c>
      <c r="F250" s="599" t="n"/>
      <c r="G250" s="600" t="inlineStr">
        <is>
          <t>M28263</t>
        </is>
      </c>
      <c r="H250" s="591">
        <f>LEFT(I250,5)</f>
        <v/>
      </c>
      <c r="I250" s="600" t="inlineStr">
        <is>
          <t>C86568A</t>
        </is>
      </c>
      <c r="J250" s="591" t="inlineStr">
        <is>
          <t>AMAL 646 FOR RES SU-AMAL 646</t>
        </is>
      </c>
      <c r="K250" s="600" t="inlineStr">
        <is>
          <t>IS</t>
        </is>
      </c>
      <c r="L250" s="607" t="n"/>
      <c r="M250" s="600" t="inlineStr">
        <is>
          <t>N</t>
        </is>
      </c>
      <c r="N250" s="601" t="n">
        <v>0</v>
      </c>
      <c r="O250" s="601" t="n">
        <v>15</v>
      </c>
      <c r="P250" s="601" t="n">
        <v>15</v>
      </c>
      <c r="Q250" s="1786" t="n">
        <v>4.17</v>
      </c>
      <c r="R250" s="1786" t="n">
        <v>27.74</v>
      </c>
      <c r="S250" s="594" t="n">
        <v>4</v>
      </c>
      <c r="T250" s="595">
        <f>Q250*R250*S250</f>
        <v/>
      </c>
      <c r="U250" s="596">
        <f>T250*P250</f>
        <v/>
      </c>
      <c r="V250" s="603" t="n"/>
    </row>
    <row r="251" ht="13.5" customHeight="1" s="667" thickBot="1">
      <c r="B251" s="598" t="n">
        <v>161</v>
      </c>
      <c r="C251" s="606" t="inlineStr">
        <is>
          <t>44112</t>
        </is>
      </c>
      <c r="D251" s="589" t="n">
        <v>44112</v>
      </c>
      <c r="E251" s="590">
        <f>IF(D251="","",IFERROR(VLOOKUP(D251,CCN_Library!$A$4:$B$13,2,FALSE),"NOT IN LIBRARY"))</f>
        <v/>
      </c>
      <c r="F251" s="599" t="n"/>
      <c r="G251" s="600" t="inlineStr">
        <is>
          <t>M28263</t>
        </is>
      </c>
      <c r="H251" s="591">
        <f>LEFT(I251,5)</f>
        <v/>
      </c>
      <c r="I251" s="600" t="inlineStr">
        <is>
          <t>C87458A</t>
        </is>
      </c>
      <c r="J251" s="591" t="inlineStr">
        <is>
          <t>FORWARD RES SUR AMA-02001A0016</t>
        </is>
      </c>
      <c r="K251" s="600" t="inlineStr">
        <is>
          <t>IS</t>
        </is>
      </c>
      <c r="L251" s="607" t="n"/>
      <c r="M251" s="600" t="inlineStr">
        <is>
          <t>R</t>
        </is>
      </c>
      <c r="N251" s="601" t="n">
        <v>0</v>
      </c>
      <c r="O251" s="601" t="n">
        <v>3</v>
      </c>
      <c r="P251" s="601" t="n">
        <v>3</v>
      </c>
      <c r="Q251" s="1786" t="n">
        <v>4.25</v>
      </c>
      <c r="R251" s="1786" t="n">
        <v>38.07</v>
      </c>
      <c r="S251" s="594" t="n">
        <v>4</v>
      </c>
      <c r="T251" s="595">
        <f>Q251*R251*S251</f>
        <v/>
      </c>
      <c r="U251" s="596">
        <f>T251*P251</f>
        <v/>
      </c>
      <c r="V251" s="603" t="n"/>
    </row>
    <row r="252" ht="13.5" customHeight="1" s="667" thickBot="1">
      <c r="B252" s="598" t="n">
        <v>164</v>
      </c>
      <c r="C252" s="606" t="inlineStr">
        <is>
          <t>21451</t>
        </is>
      </c>
      <c r="D252" s="589" t="n">
        <v>21451</v>
      </c>
      <c r="E252" s="590">
        <f>IF(D252="","",IFERROR(VLOOKUP(D252,CCN_Library!$A$4:$B$13,2,FALSE),"NOT IN LIBRARY"))</f>
        <v/>
      </c>
      <c r="F252" s="599" t="n"/>
      <c r="G252" s="600" t="inlineStr">
        <is>
          <t>M28263</t>
        </is>
      </c>
      <c r="H252" s="591">
        <f>LEFT(I252,5)</f>
        <v/>
      </c>
      <c r="I252" s="600" t="inlineStr">
        <is>
          <t>D10017K</t>
        </is>
      </c>
      <c r="J252" s="591" t="inlineStr">
        <is>
          <t>TRUCK,AMBULANCE-M997A2</t>
        </is>
      </c>
      <c r="K252" s="600" t="inlineStr">
        <is>
          <t>IS</t>
        </is>
      </c>
      <c r="L252" s="600" t="inlineStr">
        <is>
          <t>EA</t>
        </is>
      </c>
      <c r="M252" s="600" t="inlineStr">
        <is>
          <t>R</t>
        </is>
      </c>
      <c r="N252" s="601" t="n">
        <v>0</v>
      </c>
      <c r="O252" s="601" t="n">
        <v>4</v>
      </c>
      <c r="P252" s="601" t="n">
        <v>4</v>
      </c>
      <c r="Q252" s="1786" t="n">
        <v>17.08</v>
      </c>
      <c r="R252" s="1786" t="n">
        <v>7.17</v>
      </c>
      <c r="S252" s="594" t="n">
        <v>8.5</v>
      </c>
      <c r="T252" s="595">
        <f>Q252*R252*S252</f>
        <v/>
      </c>
      <c r="U252" s="596">
        <f>T252*P252</f>
        <v/>
      </c>
      <c r="V252" s="603" t="n"/>
    </row>
    <row r="253" ht="13.5" customHeight="1" s="667" thickBot="1">
      <c r="B253" s="598" t="n">
        <v>165</v>
      </c>
      <c r="C253" s="606" t="inlineStr">
        <is>
          <t>21451</t>
        </is>
      </c>
      <c r="D253" s="589" t="n">
        <v>21451</v>
      </c>
      <c r="E253" s="590">
        <f>IF(D253="","",IFERROR(VLOOKUP(D253,CCN_Library!$A$4:$B$13,2,FALSE),"NOT IN LIBRARY"))</f>
        <v/>
      </c>
      <c r="F253" s="599" t="n"/>
      <c r="G253" s="600" t="inlineStr">
        <is>
          <t>M28263</t>
        </is>
      </c>
      <c r="H253" s="591">
        <f>LEFT(I253,5)</f>
        <v/>
      </c>
      <c r="I253" s="600" t="inlineStr">
        <is>
          <t>D10027K</t>
        </is>
      </c>
      <c r="J253" s="591" t="inlineStr">
        <is>
          <t>TRUCK,AMBULANCE-M1035A2</t>
        </is>
      </c>
      <c r="K253" s="600" t="inlineStr">
        <is>
          <t>IS</t>
        </is>
      </c>
      <c r="L253" s="600" t="inlineStr">
        <is>
          <t>EA</t>
        </is>
      </c>
      <c r="M253" s="600" t="inlineStr">
        <is>
          <t>R</t>
        </is>
      </c>
      <c r="N253" s="601" t="n">
        <v>0</v>
      </c>
      <c r="O253" s="601" t="n">
        <v>0</v>
      </c>
      <c r="P253" s="601" t="n">
        <v>0</v>
      </c>
      <c r="Q253" s="1786" t="n">
        <v>14.99</v>
      </c>
      <c r="R253" s="1786" t="n">
        <v>7.17</v>
      </c>
      <c r="S253" s="594" t="n">
        <v>6</v>
      </c>
      <c r="T253" s="595">
        <f>Q253*R253*S253</f>
        <v/>
      </c>
      <c r="U253" s="596">
        <f>T253*P253</f>
        <v/>
      </c>
      <c r="V253" s="603" t="n"/>
    </row>
    <row r="254" ht="13.5" customHeight="1" s="667" thickBot="1">
      <c r="B254" s="598" t="n">
        <v>170</v>
      </c>
      <c r="C254" s="606" t="inlineStr">
        <is>
          <t>14345</t>
        </is>
      </c>
      <c r="D254" s="589" t="n">
        <v>14345</v>
      </c>
      <c r="E254" s="590">
        <f>IF(D254="","",IFERROR(VLOOKUP(D254,CCN_Library!$A$4:$B$13,2,FALSE),"NOT IN LIBRARY"))</f>
        <v/>
      </c>
      <c r="F254" s="599" t="n"/>
      <c r="G254" s="600" t="inlineStr">
        <is>
          <t>M28263</t>
        </is>
      </c>
      <c r="H254" s="591">
        <f>LEFT(I254,5)</f>
        <v/>
      </c>
      <c r="I254" s="600" t="inlineStr">
        <is>
          <t>E09947M</t>
        </is>
      </c>
      <c r="J254" s="591" t="inlineStr">
        <is>
          <t>MACHINE GUN,GRENADE-MK19 MOD 3</t>
        </is>
      </c>
      <c r="K254" s="600" t="inlineStr">
        <is>
          <t>IS</t>
        </is>
      </c>
      <c r="L254" s="600" t="inlineStr">
        <is>
          <t>EA</t>
        </is>
      </c>
      <c r="M254" s="600" t="inlineStr">
        <is>
          <t>M</t>
        </is>
      </c>
      <c r="N254" s="601" t="n">
        <v>0</v>
      </c>
      <c r="O254" s="601" t="n">
        <v>2</v>
      </c>
      <c r="P254" s="601" t="n">
        <v>2</v>
      </c>
      <c r="Q254" s="1786" t="n">
        <v>3.67</v>
      </c>
      <c r="R254" s="1786" t="n">
        <v>1.17</v>
      </c>
      <c r="S254" s="594" t="n">
        <v>0.75</v>
      </c>
      <c r="T254" s="595">
        <f>Q254*R254*S254</f>
        <v/>
      </c>
      <c r="U254" s="596">
        <f>T254*P254</f>
        <v/>
      </c>
      <c r="V254" s="603" t="n"/>
    </row>
    <row r="255" ht="13.5" customHeight="1" s="667" thickBot="1">
      <c r="B255" s="598" t="n">
        <v>177</v>
      </c>
      <c r="C255" s="606" t="inlineStr">
        <is>
          <t>44112</t>
        </is>
      </c>
      <c r="D255" s="589" t="n">
        <v>44112</v>
      </c>
      <c r="E255" s="590">
        <f>IF(D255="","",IFERROR(VLOOKUP(D255,CCN_Library!$A$4:$B$13,2,FALSE),"NOT IN LIBRARY"))</f>
        <v/>
      </c>
      <c r="F255" s="599" t="n"/>
      <c r="G255" s="600" t="inlineStr">
        <is>
          <t>M28263</t>
        </is>
      </c>
      <c r="H255" s="591">
        <f>LEFT(I255,5)</f>
        <v/>
      </c>
      <c r="I255" s="600" t="inlineStr">
        <is>
          <t>C01892F</t>
        </is>
      </c>
      <c r="J255" s="591" t="inlineStr">
        <is>
          <t>POUCH,MONOCULAR NIG-N/A</t>
        </is>
      </c>
      <c r="K255" s="600" t="inlineStr">
        <is>
          <t>IS</t>
        </is>
      </c>
      <c r="L255" s="600" t="inlineStr">
        <is>
          <t>EA</t>
        </is>
      </c>
      <c r="M255" s="600" t="inlineStr">
        <is>
          <t>N</t>
        </is>
      </c>
      <c r="N255" s="601" t="n">
        <v>0</v>
      </c>
      <c r="O255" s="601" t="n">
        <v>0</v>
      </c>
      <c r="P255" s="601" t="n">
        <v>0</v>
      </c>
      <c r="Q255" s="1786" t="n">
        <v>0.58</v>
      </c>
      <c r="R255" s="1786" t="n">
        <v>0.58</v>
      </c>
      <c r="S255" s="594" t="n">
        <v>0.42</v>
      </c>
      <c r="T255" s="595">
        <f>Q255*R255*S255</f>
        <v/>
      </c>
      <c r="U255" s="596">
        <f>T255*P255</f>
        <v/>
      </c>
      <c r="V255" s="603" t="n"/>
    </row>
    <row r="256" ht="13.5" customHeight="1" s="667" thickBot="1">
      <c r="B256" s="598" t="n">
        <v>182</v>
      </c>
      <c r="C256" s="606" t="inlineStr">
        <is>
          <t>21710</t>
        </is>
      </c>
      <c r="D256" s="589" t="n">
        <v>21710</v>
      </c>
      <c r="E256" s="590">
        <f>IF(D256="","",IFERROR(VLOOKUP(D256,CCN_Library!$A$4:$B$13,2,FALSE),"NOT IN LIBRARY"))</f>
        <v/>
      </c>
      <c r="F256" s="599" t="n"/>
      <c r="G256" s="600" t="inlineStr">
        <is>
          <t>M28263</t>
        </is>
      </c>
      <c r="H256" s="591">
        <f>LEFT(I256,5)</f>
        <v/>
      </c>
      <c r="I256" s="600" t="inlineStr">
        <is>
          <t>H70172E</t>
        </is>
      </c>
      <c r="J256" s="591" t="inlineStr">
        <is>
          <t>MULTIMETER-FLUKE 189M/AN</t>
        </is>
      </c>
      <c r="K256" s="600" t="inlineStr">
        <is>
          <t>IS</t>
        </is>
      </c>
      <c r="L256" s="600" t="inlineStr">
        <is>
          <t>EA</t>
        </is>
      </c>
      <c r="M256" s="600" t="inlineStr">
        <is>
          <t>N</t>
        </is>
      </c>
      <c r="N256" s="601" t="n">
        <v>0</v>
      </c>
      <c r="O256" s="601" t="n">
        <v>1</v>
      </c>
      <c r="P256" s="601" t="n">
        <v>1</v>
      </c>
      <c r="Q256" s="1786" t="n">
        <v>0.67</v>
      </c>
      <c r="R256" s="1786" t="n">
        <v>0.33</v>
      </c>
      <c r="S256" s="594" t="n">
        <v>0.17</v>
      </c>
      <c r="T256" s="595">
        <f>Q256*R256*S256</f>
        <v/>
      </c>
      <c r="U256" s="596">
        <f>T256*P256</f>
        <v/>
      </c>
      <c r="V256" s="603" t="n"/>
    </row>
    <row r="257" ht="13.5" customHeight="1" s="667" thickBot="1">
      <c r="B257" s="598" t="n">
        <v>183</v>
      </c>
      <c r="C257" s="606" t="inlineStr">
        <is>
          <t>21451</t>
        </is>
      </c>
      <c r="D257" s="589" t="n">
        <v>21451</v>
      </c>
      <c r="E257" s="590">
        <f>IF(D257="","",IFERROR(VLOOKUP(D257,CCN_Library!$A$4:$B$13,2,FALSE),"NOT IN LIBRARY"))</f>
        <v/>
      </c>
      <c r="F257" s="599" t="n"/>
      <c r="G257" s="600" t="inlineStr">
        <is>
          <t>M28263</t>
        </is>
      </c>
      <c r="H257" s="591">
        <f>LEFT(I257,5)</f>
        <v/>
      </c>
      <c r="I257" s="600" t="inlineStr">
        <is>
          <t>K79002B</t>
        </is>
      </c>
      <c r="J257" s="591" t="inlineStr">
        <is>
          <t>TOOL KIT,VEHICLE,TA-GOV07176</t>
        </is>
      </c>
      <c r="K257" s="600" t="inlineStr">
        <is>
          <t>IS</t>
        </is>
      </c>
      <c r="L257" s="600" t="inlineStr">
        <is>
          <t>EA</t>
        </is>
      </c>
      <c r="M257" s="600" t="inlineStr">
        <is>
          <t>N</t>
        </is>
      </c>
      <c r="N257" s="601" t="n">
        <v>0</v>
      </c>
      <c r="O257" s="601" t="n">
        <v>2</v>
      </c>
      <c r="P257" s="601" t="n">
        <v>2</v>
      </c>
      <c r="Q257" s="1786" t="n">
        <v>1.5</v>
      </c>
      <c r="R257" s="1786" t="n">
        <v>0.5</v>
      </c>
      <c r="S257" s="594" t="n">
        <v>1.33</v>
      </c>
      <c r="T257" s="595">
        <f>Q257*R257*S257</f>
        <v/>
      </c>
      <c r="U257" s="596">
        <f>T257*P257</f>
        <v/>
      </c>
      <c r="V257" s="603" t="n"/>
    </row>
    <row r="258" ht="13.5" customHeight="1" s="667" thickBot="1">
      <c r="B258" s="598" t="n">
        <v>187</v>
      </c>
      <c r="C258" s="606" t="inlineStr">
        <is>
          <t>44112</t>
        </is>
      </c>
      <c r="D258" s="589" t="n">
        <v>44112</v>
      </c>
      <c r="E258" s="590">
        <f>IF(D258="","",IFERROR(VLOOKUP(D258,CCN_Library!$A$4:$B$13,2,FALSE),"NOT IN LIBRARY"))</f>
        <v/>
      </c>
      <c r="F258" s="599" t="n"/>
      <c r="G258" s="600" t="inlineStr">
        <is>
          <t>M28263</t>
        </is>
      </c>
      <c r="H258" s="591">
        <f>LEFT(I258,5)</f>
        <v/>
      </c>
      <c r="I258" s="600" t="inlineStr">
        <is>
          <t>C34002F</t>
        </is>
      </c>
      <c r="J258" s="591" t="inlineStr">
        <is>
          <t>TARPAULIN-8405-00-NSH-00</t>
        </is>
      </c>
      <c r="K258" s="600" t="inlineStr">
        <is>
          <t>IS</t>
        </is>
      </c>
      <c r="L258" s="600" t="inlineStr">
        <is>
          <t>EA</t>
        </is>
      </c>
      <c r="M258" s="600" t="inlineStr">
        <is>
          <t>N</t>
        </is>
      </c>
      <c r="N258" s="601" t="n">
        <v>180</v>
      </c>
      <c r="O258" s="601" t="n">
        <v>0</v>
      </c>
      <c r="P258" s="601" t="n">
        <v>180</v>
      </c>
      <c r="Q258" s="1787" t="n">
        <v>1</v>
      </c>
      <c r="R258" s="1787" t="n">
        <v>1</v>
      </c>
      <c r="S258" s="594" t="n">
        <v>0.08</v>
      </c>
      <c r="T258" s="595">
        <f>Q258*R258*S258</f>
        <v/>
      </c>
      <c r="U258" s="596">
        <f>T258*P258</f>
        <v/>
      </c>
      <c r="V258" s="603" t="n"/>
    </row>
    <row r="259" ht="13.5" customHeight="1" s="667" thickBot="1">
      <c r="B259" s="598" t="n">
        <v>188</v>
      </c>
      <c r="C259" s="606" t="inlineStr">
        <is>
          <t>14345</t>
        </is>
      </c>
      <c r="D259" s="589" t="n">
        <v>14345</v>
      </c>
      <c r="E259" s="590">
        <f>IF(D259="","",IFERROR(VLOOKUP(D259,CCN_Library!$A$4:$B$13,2,FALSE),"NOT IN LIBRARY"))</f>
        <v/>
      </c>
      <c r="F259" s="599" t="n"/>
      <c r="G259" s="600" t="inlineStr">
        <is>
          <t>M28263</t>
        </is>
      </c>
      <c r="H259" s="591">
        <f>LEFT(I259,5)</f>
        <v/>
      </c>
      <c r="I259" s="600" t="inlineStr">
        <is>
          <t>K42222E</t>
        </is>
      </c>
      <c r="J259" s="591" t="inlineStr">
        <is>
          <t>COMPASS,MAGNETIC,UN-S AND Y 183</t>
        </is>
      </c>
      <c r="K259" s="600" t="inlineStr">
        <is>
          <t>IS</t>
        </is>
      </c>
      <c r="L259" s="600" t="inlineStr">
        <is>
          <t>EA</t>
        </is>
      </c>
      <c r="M259" s="600" t="inlineStr">
        <is>
          <t>N</t>
        </is>
      </c>
      <c r="N259" s="601" t="n">
        <v>0</v>
      </c>
      <c r="O259" s="601" t="n">
        <v>12</v>
      </c>
      <c r="P259" s="601" t="n">
        <v>12</v>
      </c>
      <c r="Q259" s="1786" t="n">
        <v>0.25</v>
      </c>
      <c r="R259" s="1786" t="n">
        <v>0.25</v>
      </c>
      <c r="S259" s="594" t="n">
        <v>0.08</v>
      </c>
      <c r="T259" s="595">
        <f>Q259*R259*S259</f>
        <v/>
      </c>
      <c r="U259" s="596">
        <f>T259*P259</f>
        <v/>
      </c>
      <c r="V259" s="603" t="n"/>
    </row>
    <row r="260" ht="13.5" customHeight="1" s="667" thickBot="1">
      <c r="B260" s="598" t="n">
        <v>191</v>
      </c>
      <c r="C260" s="606" t="inlineStr">
        <is>
          <t>21451</t>
        </is>
      </c>
      <c r="D260" s="589" t="n">
        <v>21451</v>
      </c>
      <c r="E260" s="590">
        <f>IF(D260="","",IFERROR(VLOOKUP(D260,CCN_Library!$A$4:$B$13,2,FALSE),"NOT IN LIBRARY"))</f>
        <v/>
      </c>
      <c r="F260" s="599" t="n"/>
      <c r="G260" s="600" t="inlineStr">
        <is>
          <t>M28263</t>
        </is>
      </c>
      <c r="H260" s="591">
        <f>LEFT(I260,5)</f>
        <v/>
      </c>
      <c r="I260" s="600" t="inlineStr">
        <is>
          <t>M50302E</t>
        </is>
      </c>
      <c r="J260" s="591" t="inlineStr">
        <is>
          <t>TOWBAR,MOTOR VEHICL-3428515</t>
        </is>
      </c>
      <c r="K260" s="600" t="inlineStr">
        <is>
          <t>IS</t>
        </is>
      </c>
      <c r="L260" s="600" t="inlineStr">
        <is>
          <t>EA</t>
        </is>
      </c>
      <c r="M260" s="600" t="inlineStr">
        <is>
          <t>N</t>
        </is>
      </c>
      <c r="N260" s="601" t="n">
        <v>0</v>
      </c>
      <c r="O260" s="601" t="n">
        <v>1</v>
      </c>
      <c r="P260" s="601" t="n">
        <v>1</v>
      </c>
      <c r="Q260" s="1786" t="n">
        <v>3.92</v>
      </c>
      <c r="R260" s="1786" t="n">
        <v>2.08</v>
      </c>
      <c r="S260" s="594" t="n">
        <v>1.17</v>
      </c>
      <c r="T260" s="595">
        <f>Q260*R260*S260</f>
        <v/>
      </c>
      <c r="U260" s="596">
        <f>T260*P260</f>
        <v/>
      </c>
      <c r="V260" s="603" t="n"/>
    </row>
    <row r="261" ht="13.5" customHeight="1" s="667" thickBot="1">
      <c r="B261" s="598" t="n">
        <v>193</v>
      </c>
      <c r="C261" s="606" t="inlineStr">
        <is>
          <t>14345</t>
        </is>
      </c>
      <c r="D261" s="589" t="n">
        <v>14345</v>
      </c>
      <c r="E261" s="590">
        <f>IF(D261="","",IFERROR(VLOOKUP(D261,CCN_Library!$A$4:$B$13,2,FALSE),"NOT IN LIBRARY"))</f>
        <v/>
      </c>
      <c r="F261" s="599" t="n"/>
      <c r="G261" s="600" t="inlineStr">
        <is>
          <t>M28263</t>
        </is>
      </c>
      <c r="H261" s="591">
        <f>LEFT(I261,5)</f>
        <v/>
      </c>
      <c r="I261" s="600" t="inlineStr">
        <is>
          <t>E11202B</t>
        </is>
      </c>
      <c r="J261" s="591" t="inlineStr">
        <is>
          <t>MOUNT,TRIPOD,MACHIN-M122A1</t>
        </is>
      </c>
      <c r="K261" s="600" t="inlineStr">
        <is>
          <t>IS</t>
        </is>
      </c>
      <c r="L261" s="600" t="inlineStr">
        <is>
          <t>EA</t>
        </is>
      </c>
      <c r="M261" s="600" t="inlineStr">
        <is>
          <t>N</t>
        </is>
      </c>
      <c r="N261" s="601" t="n">
        <v>0</v>
      </c>
      <c r="O261" s="601" t="n">
        <v>2</v>
      </c>
      <c r="P261" s="601" t="n">
        <v>2</v>
      </c>
      <c r="Q261" s="1786" t="n">
        <v>3.33</v>
      </c>
      <c r="R261" s="1786" t="n">
        <v>1.25</v>
      </c>
      <c r="S261" s="594" t="n">
        <v>1.25</v>
      </c>
      <c r="T261" s="595">
        <f>Q261*R261*S261</f>
        <v/>
      </c>
      <c r="U261" s="596">
        <f>T261*P261</f>
        <v/>
      </c>
      <c r="V261" s="603" t="n"/>
    </row>
    <row r="262" ht="13.5" customHeight="1" s="667" thickBot="1">
      <c r="B262" s="598" t="n">
        <v>194</v>
      </c>
      <c r="C262" s="606" t="inlineStr">
        <is>
          <t>44112</t>
        </is>
      </c>
      <c r="D262" s="589" t="n">
        <v>44112</v>
      </c>
      <c r="E262" s="590">
        <f>IF(D262="","",IFERROR(VLOOKUP(D262,CCN_Library!$A$4:$B$13,2,FALSE),"NOT IN LIBRARY"))</f>
        <v/>
      </c>
      <c r="F262" s="599" t="n"/>
      <c r="G262" s="600" t="inlineStr">
        <is>
          <t>M28263</t>
        </is>
      </c>
      <c r="H262" s="591">
        <f>LEFT(I262,5)</f>
        <v/>
      </c>
      <c r="I262" s="600" t="inlineStr">
        <is>
          <t>C54402F</t>
        </is>
      </c>
      <c r="J262" s="591" t="inlineStr">
        <is>
          <t>FIELD PACK-F190186393</t>
        </is>
      </c>
      <c r="K262" s="600" t="inlineStr">
        <is>
          <t>IS</t>
        </is>
      </c>
      <c r="L262" s="600" t="inlineStr">
        <is>
          <t>EA</t>
        </is>
      </c>
      <c r="M262" s="600" t="inlineStr">
        <is>
          <t>N</t>
        </is>
      </c>
      <c r="N262" s="601" t="n">
        <v>180</v>
      </c>
      <c r="O262" s="601" t="n">
        <v>0</v>
      </c>
      <c r="P262" s="601" t="n">
        <v>180</v>
      </c>
      <c r="Q262" s="1786" t="n">
        <v>1.33</v>
      </c>
      <c r="R262" s="1786" t="n">
        <v>0.67</v>
      </c>
      <c r="S262" s="594" t="n">
        <v>1</v>
      </c>
      <c r="T262" s="595">
        <f>Q262*R262*S262</f>
        <v/>
      </c>
      <c r="U262" s="596">
        <f>T262*P262</f>
        <v/>
      </c>
      <c r="V262" s="603" t="n"/>
    </row>
    <row r="263" ht="13.5" customHeight="1" s="667" thickBot="1">
      <c r="B263" s="598" t="n">
        <v>200</v>
      </c>
      <c r="C263" s="606" t="inlineStr">
        <is>
          <t>44112</t>
        </is>
      </c>
      <c r="D263" s="589" t="n">
        <v>44112</v>
      </c>
      <c r="E263" s="590">
        <f>IF(D263="","",IFERROR(VLOOKUP(D263,CCN_Library!$A$4:$B$13,2,FALSE),"NOT IN LIBRARY"))</f>
        <v/>
      </c>
      <c r="F263" s="599" t="n"/>
      <c r="G263" s="600" t="inlineStr">
        <is>
          <t>M28263</t>
        </is>
      </c>
      <c r="H263" s="591">
        <f>LEFT(I263,5)</f>
        <v/>
      </c>
      <c r="I263" s="600" t="inlineStr">
        <is>
          <t>C01702F</t>
        </is>
      </c>
      <c r="J263" s="591" t="inlineStr">
        <is>
          <t>LINER,WET WEATHER P-N/A</t>
        </is>
      </c>
      <c r="K263" s="600" t="inlineStr">
        <is>
          <t>IS</t>
        </is>
      </c>
      <c r="L263" s="600" t="inlineStr">
        <is>
          <t>EA</t>
        </is>
      </c>
      <c r="M263" s="600" t="inlineStr">
        <is>
          <t>N</t>
        </is>
      </c>
      <c r="N263" s="601" t="n">
        <v>180</v>
      </c>
      <c r="O263" s="601" t="n">
        <v>0</v>
      </c>
      <c r="P263" s="601" t="n">
        <v>180</v>
      </c>
      <c r="Q263" s="1787" t="n">
        <v>0</v>
      </c>
      <c r="R263" s="1787" t="n">
        <v>0</v>
      </c>
      <c r="S263" s="594" t="n">
        <v>0</v>
      </c>
      <c r="T263" s="595">
        <f>Q263*R263*S263</f>
        <v/>
      </c>
      <c r="U263" s="596">
        <f>T263*P263</f>
        <v/>
      </c>
      <c r="V263" s="603" t="n"/>
    </row>
    <row r="264" ht="13.5" customHeight="1" s="667" thickBot="1">
      <c r="B264" s="598" t="n">
        <v>202</v>
      </c>
      <c r="C264" s="606" t="inlineStr">
        <is>
          <t>21710</t>
        </is>
      </c>
      <c r="D264" s="589" t="n">
        <v>21710</v>
      </c>
      <c r="E264" s="590">
        <f>IF(D264="","",IFERROR(VLOOKUP(D264,CCN_Library!$A$4:$B$13,2,FALSE),"NOT IN LIBRARY"))</f>
        <v/>
      </c>
      <c r="F264" s="599" t="n"/>
      <c r="G264" s="600" t="inlineStr">
        <is>
          <t>M28263</t>
        </is>
      </c>
      <c r="H264" s="591">
        <f>LEFT(I264,5)</f>
        <v/>
      </c>
      <c r="I264" s="600" t="inlineStr">
        <is>
          <t>A90157G</t>
        </is>
      </c>
      <c r="J264" s="591" t="inlineStr">
        <is>
          <t>THEATER MEDICAL INF-EVO73AV</t>
        </is>
      </c>
      <c r="K264" s="600" t="inlineStr">
        <is>
          <t>IS</t>
        </is>
      </c>
      <c r="L264" s="600" t="inlineStr">
        <is>
          <t>EA</t>
        </is>
      </c>
      <c r="M264" s="600" t="inlineStr">
        <is>
          <t>N</t>
        </is>
      </c>
      <c r="N264" s="601" t="n">
        <v>0</v>
      </c>
      <c r="O264" s="601" t="n">
        <v>5</v>
      </c>
      <c r="P264" s="601" t="n">
        <v>5</v>
      </c>
      <c r="Q264" s="1786" t="n">
        <v>1.11</v>
      </c>
      <c r="R264" s="1786" t="n">
        <v>1.11</v>
      </c>
      <c r="S264" s="594" t="n">
        <v>0.08</v>
      </c>
      <c r="T264" s="595">
        <f>Q264*R264*S264</f>
        <v/>
      </c>
      <c r="U264" s="596">
        <f>T264*P264</f>
        <v/>
      </c>
      <c r="V264" s="603" t="n"/>
    </row>
    <row r="265" ht="13.5" customHeight="1" s="667" thickBot="1">
      <c r="B265" s="598" t="n">
        <v>205</v>
      </c>
      <c r="C265" s="606" t="inlineStr">
        <is>
          <t>21710</t>
        </is>
      </c>
      <c r="D265" s="589" t="n">
        <v>21710</v>
      </c>
      <c r="E265" s="590">
        <f>IF(D265="","",IFERROR(VLOOKUP(D265,CCN_Library!$A$4:$B$13,2,FALSE),"NOT IN LIBRARY"))</f>
        <v/>
      </c>
      <c r="F265" s="599" t="n"/>
      <c r="G265" s="600" t="inlineStr">
        <is>
          <t>M28263</t>
        </is>
      </c>
      <c r="H265" s="591">
        <f>LEFT(I265,5)</f>
        <v/>
      </c>
      <c r="I265" s="600" t="inlineStr">
        <is>
          <t>K00282B</t>
        </is>
      </c>
      <c r="J265" s="591" t="inlineStr">
        <is>
          <t>CHARGER,BATTERY-HD JUMP START</t>
        </is>
      </c>
      <c r="K265" s="600" t="inlineStr">
        <is>
          <t>IS</t>
        </is>
      </c>
      <c r="L265" s="600" t="inlineStr">
        <is>
          <t>EA</t>
        </is>
      </c>
      <c r="M265" s="600" t="inlineStr">
        <is>
          <t>N</t>
        </is>
      </c>
      <c r="N265" s="601" t="n">
        <v>0</v>
      </c>
      <c r="O265" s="601" t="n">
        <v>2</v>
      </c>
      <c r="P265" s="601" t="n">
        <v>2</v>
      </c>
      <c r="Q265" s="1786" t="n">
        <v>1.84</v>
      </c>
      <c r="R265" s="1786" t="n">
        <v>0.87</v>
      </c>
      <c r="S265" s="594" t="n">
        <v>1.46</v>
      </c>
      <c r="T265" s="595">
        <f>Q265*R265*S265</f>
        <v/>
      </c>
      <c r="U265" s="596">
        <f>T265*P265</f>
        <v/>
      </c>
      <c r="V265" s="603" t="n"/>
    </row>
    <row r="266" ht="13.5" customHeight="1" s="667" thickBot="1">
      <c r="B266" s="598" t="n">
        <v>208</v>
      </c>
      <c r="C266" s="606" t="inlineStr">
        <is>
          <t>44112</t>
        </is>
      </c>
      <c r="D266" s="589" t="n">
        <v>44112</v>
      </c>
      <c r="E266" s="590">
        <f>IF(D266="","",IFERROR(VLOOKUP(D266,CCN_Library!$A$4:$B$13,2,FALSE),"NOT IN LIBRARY"))</f>
        <v/>
      </c>
      <c r="F266" s="599" t="n"/>
      <c r="G266" s="600" t="inlineStr">
        <is>
          <t>M28263</t>
        </is>
      </c>
      <c r="H266" s="591">
        <f>LEFT(I266,5)</f>
        <v/>
      </c>
      <c r="I266" s="600" t="inlineStr">
        <is>
          <t>B21307BD</t>
        </is>
      </c>
      <c r="J266" s="591" t="inlineStr">
        <is>
          <t>TANK,FABRIC,COLLAPS-RCF-3K-W-OT</t>
        </is>
      </c>
      <c r="K266" s="600" t="inlineStr">
        <is>
          <t>IS</t>
        </is>
      </c>
      <c r="L266" s="600" t="inlineStr">
        <is>
          <t>EA</t>
        </is>
      </c>
      <c r="M266" s="607" t="n"/>
      <c r="N266" s="601" t="n">
        <v>0</v>
      </c>
      <c r="O266" s="601" t="n">
        <v>0</v>
      </c>
      <c r="P266" s="601" t="n">
        <v>0</v>
      </c>
      <c r="Q266" s="1786" t="n">
        <v>6.08</v>
      </c>
      <c r="R266" s="1786" t="n">
        <v>3.92</v>
      </c>
      <c r="S266" s="594" t="n">
        <v>1.75</v>
      </c>
      <c r="T266" s="595">
        <f>Q266*R266*S266</f>
        <v/>
      </c>
      <c r="U266" s="596">
        <f>T266*P266</f>
        <v/>
      </c>
      <c r="V266" s="603" t="n"/>
    </row>
    <row r="267" ht="13.5" customHeight="1" s="667" thickBot="1">
      <c r="B267" s="598" t="n">
        <v>210</v>
      </c>
      <c r="C267" s="606" t="inlineStr">
        <is>
          <t>21451</t>
        </is>
      </c>
      <c r="D267" s="589" t="n">
        <v>21451</v>
      </c>
      <c r="E267" s="590">
        <f>IF(D267="","",IFERROR(VLOOKUP(D267,CCN_Library!$A$4:$B$13,2,FALSE),"NOT IN LIBRARY"))</f>
        <v/>
      </c>
      <c r="F267" s="599" t="n"/>
      <c r="G267" s="600" t="inlineStr">
        <is>
          <t>M28263</t>
        </is>
      </c>
      <c r="H267" s="591">
        <f>LEFT(I267,5)</f>
        <v/>
      </c>
      <c r="I267" s="600" t="inlineStr">
        <is>
          <t>M00112B</t>
        </is>
      </c>
      <c r="J267" s="591" t="inlineStr">
        <is>
          <t>MODIFICATION KIT,VE-</t>
        </is>
      </c>
      <c r="K267" s="600" t="inlineStr">
        <is>
          <t>IS</t>
        </is>
      </c>
      <c r="L267" s="600" t="inlineStr">
        <is>
          <t>EA</t>
        </is>
      </c>
      <c r="M267" s="600" t="inlineStr">
        <is>
          <t>N</t>
        </is>
      </c>
      <c r="N267" s="601" t="n">
        <v>0</v>
      </c>
      <c r="O267" s="601" t="n">
        <v>3</v>
      </c>
      <c r="P267" s="601" t="n">
        <v>3</v>
      </c>
      <c r="Q267" s="607" t="n"/>
      <c r="R267" s="607" t="n"/>
      <c r="S267" s="594" t="n">
        <v>0</v>
      </c>
      <c r="T267" s="595">
        <f>Q267*R267*S267</f>
        <v/>
      </c>
      <c r="U267" s="596">
        <f>T267*P267</f>
        <v/>
      </c>
      <c r="V267" s="603" t="n"/>
    </row>
    <row r="268" ht="13.5" customHeight="1" s="667" thickBot="1">
      <c r="B268" s="598" t="n">
        <v>212</v>
      </c>
      <c r="C268" s="606" t="inlineStr">
        <is>
          <t>44112</t>
        </is>
      </c>
      <c r="D268" s="589" t="n">
        <v>44112</v>
      </c>
      <c r="E268" s="590">
        <f>IF(D268="","",IFERROR(VLOOKUP(D268,CCN_Library!$A$4:$B$13,2,FALSE),"NOT IN LIBRARY"))</f>
        <v/>
      </c>
      <c r="F268" s="599" t="n"/>
      <c r="G268" s="600" t="inlineStr">
        <is>
          <t>M28263</t>
        </is>
      </c>
      <c r="H268" s="591">
        <f>LEFT(I268,5)</f>
        <v/>
      </c>
      <c r="I268" s="600" t="inlineStr">
        <is>
          <t>C52652E</t>
        </is>
      </c>
      <c r="J268" s="591" t="inlineStr">
        <is>
          <t>MASK SYSTEM,CHEMICA-M50</t>
        </is>
      </c>
      <c r="K268" s="600" t="inlineStr">
        <is>
          <t>IS</t>
        </is>
      </c>
      <c r="L268" s="600" t="inlineStr">
        <is>
          <t>EA</t>
        </is>
      </c>
      <c r="M268" s="600" t="inlineStr">
        <is>
          <t>N</t>
        </is>
      </c>
      <c r="N268" s="601" t="n">
        <v>180</v>
      </c>
      <c r="O268" s="601" t="n">
        <v>0</v>
      </c>
      <c r="P268" s="601" t="n">
        <v>180</v>
      </c>
      <c r="Q268" s="1786" t="n">
        <v>0.99</v>
      </c>
      <c r="R268" s="1786" t="n">
        <v>0.99</v>
      </c>
      <c r="S268" s="594" t="n">
        <v>0.74</v>
      </c>
      <c r="T268" s="595">
        <f>Q268*R268*S268</f>
        <v/>
      </c>
      <c r="U268" s="596">
        <f>T268*P268</f>
        <v/>
      </c>
      <c r="V268" s="603" t="n"/>
    </row>
    <row r="269" ht="13.5" customHeight="1" s="667" thickBot="1">
      <c r="B269" s="598" t="n">
        <v>228</v>
      </c>
      <c r="C269" s="606" t="inlineStr">
        <is>
          <t>44112</t>
        </is>
      </c>
      <c r="D269" s="589" t="n">
        <v>44112</v>
      </c>
      <c r="E269" s="590">
        <f>IF(D269="","",IFERROR(VLOOKUP(D269,CCN_Library!$A$4:$B$13,2,FALSE),"NOT IN LIBRARY"))</f>
        <v/>
      </c>
      <c r="F269" s="599" t="n"/>
      <c r="G269" s="600" t="inlineStr">
        <is>
          <t>M28263</t>
        </is>
      </c>
      <c r="H269" s="591">
        <f>LEFT(I269,5)</f>
        <v/>
      </c>
      <c r="I269" s="600" t="inlineStr">
        <is>
          <t>C86348A</t>
        </is>
      </c>
      <c r="J269" s="591" t="inlineStr">
        <is>
          <t>AMAL 634 AC CR WDCN-AMAL 634</t>
        </is>
      </c>
      <c r="K269" s="600" t="inlineStr">
        <is>
          <t>IS</t>
        </is>
      </c>
      <c r="L269" s="607" t="n"/>
      <c r="M269" s="600" t="inlineStr">
        <is>
          <t>N</t>
        </is>
      </c>
      <c r="N269" s="601" t="n">
        <v>0</v>
      </c>
      <c r="O269" s="601" t="n">
        <v>6</v>
      </c>
      <c r="P269" s="601" t="n">
        <v>6</v>
      </c>
      <c r="Q269" s="1786" t="n">
        <v>4.5</v>
      </c>
      <c r="R269" s="1786" t="n">
        <v>11.66</v>
      </c>
      <c r="S269" s="594" t="n">
        <v>4.25</v>
      </c>
      <c r="T269" s="595">
        <f>Q269*R269*S269</f>
        <v/>
      </c>
      <c r="U269" s="596">
        <f>T269*P269</f>
        <v/>
      </c>
      <c r="V269" s="603" t="n"/>
    </row>
    <row r="270" ht="13.5" customHeight="1" s="667" thickBot="1">
      <c r="B270" s="598" t="n">
        <v>234</v>
      </c>
      <c r="C270" s="606" t="inlineStr">
        <is>
          <t>21451</t>
        </is>
      </c>
      <c r="D270" s="589" t="n">
        <v>21451</v>
      </c>
      <c r="E270" s="590">
        <f>IF(D270="","",IFERROR(VLOOKUP(D270,CCN_Library!$A$4:$B$13,2,FALSE),"NOT IN LIBRARY"))</f>
        <v/>
      </c>
      <c r="F270" s="599" t="n"/>
      <c r="G270" s="600" t="inlineStr">
        <is>
          <t>M28263</t>
        </is>
      </c>
      <c r="H270" s="591">
        <f>LEFT(I270,5)</f>
        <v/>
      </c>
      <c r="I270" s="600" t="inlineStr">
        <is>
          <t>K50602T</t>
        </is>
      </c>
      <c r="J270" s="591" t="inlineStr">
        <is>
          <t>WRENCH,IMPACT,PNEUM-</t>
        </is>
      </c>
      <c r="K270" s="600" t="inlineStr">
        <is>
          <t>IS</t>
        </is>
      </c>
      <c r="L270" s="600" t="inlineStr">
        <is>
          <t>EA</t>
        </is>
      </c>
      <c r="M270" s="600" t="inlineStr">
        <is>
          <t>N</t>
        </is>
      </c>
      <c r="N270" s="601" t="n">
        <v>0</v>
      </c>
      <c r="O270" s="601" t="n">
        <v>1</v>
      </c>
      <c r="P270" s="601" t="n">
        <v>1</v>
      </c>
      <c r="Q270" s="1787" t="n">
        <v>0</v>
      </c>
      <c r="R270" s="1787" t="n">
        <v>0</v>
      </c>
      <c r="S270" s="594" t="n">
        <v>0</v>
      </c>
      <c r="T270" s="595">
        <f>Q270*R270*S270</f>
        <v/>
      </c>
      <c r="U270" s="596">
        <f>T270*P270</f>
        <v/>
      </c>
      <c r="V270" s="603" t="n"/>
    </row>
    <row r="271" ht="13.5" customHeight="1" s="667" thickBot="1">
      <c r="B271" s="598" t="n">
        <v>238</v>
      </c>
      <c r="C271" s="606" t="inlineStr">
        <is>
          <t>14345</t>
        </is>
      </c>
      <c r="D271" s="589" t="n">
        <v>14345</v>
      </c>
      <c r="E271" s="590">
        <f>IF(D271="","",IFERROR(VLOOKUP(D271,CCN_Library!$A$4:$B$13,2,FALSE),"NOT IN LIBRARY"))</f>
        <v/>
      </c>
      <c r="F271" s="599" t="n"/>
      <c r="G271" s="600" t="inlineStr">
        <is>
          <t>M28263</t>
        </is>
      </c>
      <c r="H271" s="591">
        <f>LEFT(I271,5)</f>
        <v/>
      </c>
      <c r="I271" s="600" t="inlineStr">
        <is>
          <t>E19757G</t>
        </is>
      </c>
      <c r="J271" s="591" t="inlineStr">
        <is>
          <t>SIGHT,THERMAL-AN/PAS13D(V2)</t>
        </is>
      </c>
      <c r="K271" s="600" t="inlineStr">
        <is>
          <t>IS</t>
        </is>
      </c>
      <c r="L271" s="600" t="inlineStr">
        <is>
          <t>EA</t>
        </is>
      </c>
      <c r="M271" s="600" t="inlineStr">
        <is>
          <t>R</t>
        </is>
      </c>
      <c r="N271" s="601" t="n">
        <v>2</v>
      </c>
      <c r="O271" s="601" t="n">
        <v>0</v>
      </c>
      <c r="P271" s="601" t="n">
        <v>2</v>
      </c>
      <c r="Q271" s="1786" t="n">
        <v>1.17</v>
      </c>
      <c r="R271" s="1786" t="n">
        <v>0.25</v>
      </c>
      <c r="S271" s="594" t="n">
        <v>0.42</v>
      </c>
      <c r="T271" s="595">
        <f>Q271*R271*S271</f>
        <v/>
      </c>
      <c r="U271" s="596">
        <f>T271*P271</f>
        <v/>
      </c>
      <c r="V271" s="603" t="n"/>
    </row>
    <row r="272" ht="13.5" customHeight="1" s="667" thickBot="1">
      <c r="B272" s="598" t="n">
        <v>239</v>
      </c>
      <c r="C272" s="606" t="inlineStr">
        <is>
          <t>44112</t>
        </is>
      </c>
      <c r="D272" s="589" t="n">
        <v>44112</v>
      </c>
      <c r="E272" s="590">
        <f>IF(D272="","",IFERROR(VLOOKUP(D272,CCN_Library!$A$4:$B$13,2,FALSE),"NOT IN LIBRARY"))</f>
        <v/>
      </c>
      <c r="F272" s="599" t="n"/>
      <c r="G272" s="600" t="inlineStr">
        <is>
          <t>M28263</t>
        </is>
      </c>
      <c r="H272" s="591">
        <f>LEFT(I272,5)</f>
        <v/>
      </c>
      <c r="I272" s="600" t="inlineStr">
        <is>
          <t>C21102E</t>
        </is>
      </c>
      <c r="J272" s="591" t="inlineStr">
        <is>
          <t>PAPER,CHEMICAL AGEN-5-67-280</t>
        </is>
      </c>
      <c r="K272" s="600" t="inlineStr">
        <is>
          <t>IS</t>
        </is>
      </c>
      <c r="L272" s="600" t="inlineStr">
        <is>
          <t>RO</t>
        </is>
      </c>
      <c r="M272" s="600" t="inlineStr">
        <is>
          <t>N</t>
        </is>
      </c>
      <c r="N272" s="601" t="n">
        <v>18</v>
      </c>
      <c r="O272" s="601" t="n">
        <v>0</v>
      </c>
      <c r="P272" s="601" t="n">
        <v>18</v>
      </c>
      <c r="Q272" s="1786" t="n">
        <v>0.67</v>
      </c>
      <c r="R272" s="1786" t="n">
        <v>0.67</v>
      </c>
      <c r="S272" s="594" t="n">
        <v>0.13</v>
      </c>
      <c r="T272" s="595">
        <f>Q272*R272*S272</f>
        <v/>
      </c>
      <c r="U272" s="596">
        <f>T272*P272</f>
        <v/>
      </c>
      <c r="V272" s="603" t="n"/>
    </row>
    <row r="273" ht="13.5" customHeight="1" s="667" thickBot="1">
      <c r="B273" s="598" t="n">
        <v>242</v>
      </c>
      <c r="C273" s="606" t="inlineStr">
        <is>
          <t>21710</t>
        </is>
      </c>
      <c r="D273" s="589" t="n">
        <v>21710</v>
      </c>
      <c r="E273" s="590">
        <f>IF(D273="","",IFERROR(VLOOKUP(D273,CCN_Library!$A$4:$B$13,2,FALSE),"NOT IN LIBRARY"))</f>
        <v/>
      </c>
      <c r="F273" s="599" t="n"/>
      <c r="G273" s="600" t="inlineStr">
        <is>
          <t>M28263</t>
        </is>
      </c>
      <c r="H273" s="591">
        <f>LEFT(I273,5)</f>
        <v/>
      </c>
      <c r="I273" s="600" t="inlineStr">
        <is>
          <t>H78002B</t>
        </is>
      </c>
      <c r="J273" s="591" t="inlineStr">
        <is>
          <t>CABLE KIT,RADIO FRE-70014</t>
        </is>
      </c>
      <c r="K273" s="600" t="inlineStr">
        <is>
          <t>IS</t>
        </is>
      </c>
      <c r="L273" s="600" t="inlineStr">
        <is>
          <t>EA</t>
        </is>
      </c>
      <c r="M273" s="600" t="inlineStr">
        <is>
          <t>N</t>
        </is>
      </c>
      <c r="N273" s="601" t="n">
        <v>0</v>
      </c>
      <c r="O273" s="601" t="n">
        <v>1</v>
      </c>
      <c r="P273" s="601" t="n">
        <v>1</v>
      </c>
      <c r="Q273" s="1786" t="n">
        <v>1.67</v>
      </c>
      <c r="R273" s="1786" t="n">
        <v>1.17</v>
      </c>
      <c r="S273" s="594" t="n">
        <v>0.42</v>
      </c>
      <c r="T273" s="595">
        <f>Q273*R273*S273</f>
        <v/>
      </c>
      <c r="U273" s="596">
        <f>T273*P273</f>
        <v/>
      </c>
      <c r="V273" s="603" t="n"/>
    </row>
    <row r="274" ht="13.5" customHeight="1" s="667" thickBot="1">
      <c r="B274" s="598" t="n">
        <v>243</v>
      </c>
      <c r="C274" s="606" t="inlineStr">
        <is>
          <t>14345</t>
        </is>
      </c>
      <c r="D274" s="589" t="n">
        <v>14345</v>
      </c>
      <c r="E274" s="590">
        <f>IF(D274="","",IFERROR(VLOOKUP(D274,CCN_Library!$A$4:$B$13,2,FALSE),"NOT IN LIBRARY"))</f>
        <v/>
      </c>
      <c r="F274" s="599" t="n"/>
      <c r="G274" s="600" t="inlineStr">
        <is>
          <t>M28263</t>
        </is>
      </c>
      <c r="H274" s="591">
        <f>LEFT(I274,5)</f>
        <v/>
      </c>
      <c r="I274" s="600" t="inlineStr">
        <is>
          <t>C00622F</t>
        </is>
      </c>
      <c r="J274" s="591" t="inlineStr">
        <is>
          <t>COAT,CHEMICAL PROTE-UNIVERSAL COAT</t>
        </is>
      </c>
      <c r="K274" s="600" t="inlineStr">
        <is>
          <t>IS</t>
        </is>
      </c>
      <c r="L274" s="600" t="inlineStr">
        <is>
          <t>EA</t>
        </is>
      </c>
      <c r="M274" s="600" t="inlineStr">
        <is>
          <t>N</t>
        </is>
      </c>
      <c r="N274" s="601" t="n">
        <v>360</v>
      </c>
      <c r="O274" s="601" t="n">
        <v>0</v>
      </c>
      <c r="P274" s="601" t="n">
        <v>360</v>
      </c>
      <c r="Q274" s="1786" t="n">
        <v>1.08</v>
      </c>
      <c r="R274" s="1786" t="n">
        <v>0.58</v>
      </c>
      <c r="S274" s="594" t="n">
        <v>0.25</v>
      </c>
      <c r="T274" s="595">
        <f>Q274*R274*S274</f>
        <v/>
      </c>
      <c r="U274" s="596">
        <f>T274*P274</f>
        <v/>
      </c>
      <c r="V274" s="603" t="n"/>
    </row>
    <row r="275" ht="13.5" customHeight="1" s="667" thickBot="1">
      <c r="B275" s="598" t="n">
        <v>244</v>
      </c>
      <c r="C275" s="606" t="inlineStr">
        <is>
          <t>14345</t>
        </is>
      </c>
      <c r="D275" s="589" t="n">
        <v>14345</v>
      </c>
      <c r="E275" s="590">
        <f>IF(D275="","",IFERROR(VLOOKUP(D275,CCN_Library!$A$4:$B$13,2,FALSE),"NOT IN LIBRARY"))</f>
        <v/>
      </c>
      <c r="F275" s="599" t="n"/>
      <c r="G275" s="600" t="inlineStr">
        <is>
          <t>M28263</t>
        </is>
      </c>
      <c r="H275" s="591">
        <f>LEFT(I275,5)</f>
        <v/>
      </c>
      <c r="I275" s="600" t="inlineStr">
        <is>
          <t>E00822B</t>
        </is>
      </c>
      <c r="J275" s="591" t="inlineStr">
        <is>
          <t>SIGHT UNIT-TA11SDO</t>
        </is>
      </c>
      <c r="K275" s="600" t="inlineStr">
        <is>
          <t>IS</t>
        </is>
      </c>
      <c r="L275" s="600" t="inlineStr">
        <is>
          <t>EA</t>
        </is>
      </c>
      <c r="M275" s="600" t="inlineStr">
        <is>
          <t>N</t>
        </is>
      </c>
      <c r="N275" s="601" t="n">
        <v>0</v>
      </c>
      <c r="O275" s="601" t="n">
        <v>0</v>
      </c>
      <c r="P275" s="601" t="n">
        <v>0</v>
      </c>
      <c r="Q275" s="1786" t="n">
        <v>0.83</v>
      </c>
      <c r="R275" s="1786" t="n">
        <v>0.42</v>
      </c>
      <c r="S275" s="594" t="n">
        <v>0.33</v>
      </c>
      <c r="T275" s="595">
        <f>Q275*R275*S275</f>
        <v/>
      </c>
      <c r="U275" s="596">
        <f>T275*P275</f>
        <v/>
      </c>
      <c r="V275" s="603" t="n"/>
    </row>
    <row r="276" ht="13.5" customHeight="1" s="667" thickBot="1">
      <c r="B276" s="598" t="n">
        <v>247</v>
      </c>
      <c r="C276" s="606" t="inlineStr">
        <is>
          <t>44112</t>
        </is>
      </c>
      <c r="D276" s="589" t="n">
        <v>44112</v>
      </c>
      <c r="E276" s="590">
        <f>IF(D276="","",IFERROR(VLOOKUP(D276,CCN_Library!$A$4:$B$13,2,FALSE),"NOT IN LIBRARY"))</f>
        <v/>
      </c>
      <c r="F276" s="599" t="n"/>
      <c r="G276" s="600" t="inlineStr">
        <is>
          <t>M28263</t>
        </is>
      </c>
      <c r="H276" s="591">
        <f>LEFT(I276,5)</f>
        <v/>
      </c>
      <c r="I276" s="600" t="inlineStr">
        <is>
          <t>C11202F</t>
        </is>
      </c>
      <c r="J276" s="591" t="inlineStr">
        <is>
          <t>GLOVE INSERTS,COLD-70113</t>
        </is>
      </c>
      <c r="K276" s="600" t="inlineStr">
        <is>
          <t>IS</t>
        </is>
      </c>
      <c r="L276" s="600" t="inlineStr">
        <is>
          <t>PR</t>
        </is>
      </c>
      <c r="M276" s="600" t="inlineStr">
        <is>
          <t>N</t>
        </is>
      </c>
      <c r="N276" s="601" t="n">
        <v>360</v>
      </c>
      <c r="O276" s="601" t="n">
        <v>0</v>
      </c>
      <c r="P276" s="601" t="n">
        <v>360</v>
      </c>
      <c r="Q276" s="1787" t="n">
        <v>1</v>
      </c>
      <c r="R276" s="1786" t="n">
        <v>0.5</v>
      </c>
      <c r="S276" s="594" t="n">
        <v>0.08</v>
      </c>
      <c r="T276" s="595">
        <f>Q276*R276*S276</f>
        <v/>
      </c>
      <c r="U276" s="596">
        <f>T276*P276</f>
        <v/>
      </c>
      <c r="V276" s="603" t="n"/>
    </row>
    <row r="277" ht="13.5" customHeight="1" s="667" thickBot="1">
      <c r="B277" s="598" t="n">
        <v>248</v>
      </c>
      <c r="C277" s="606" t="inlineStr">
        <is>
          <t>44112</t>
        </is>
      </c>
      <c r="D277" s="589" t="n">
        <v>44112</v>
      </c>
      <c r="E277" s="590">
        <f>IF(D277="","",IFERROR(VLOOKUP(D277,CCN_Library!$A$4:$B$13,2,FALSE),"NOT IN LIBRARY"))</f>
        <v/>
      </c>
      <c r="F277" s="599" t="n"/>
      <c r="G277" s="600" t="inlineStr">
        <is>
          <t>M28263</t>
        </is>
      </c>
      <c r="H277" s="591">
        <f>LEFT(I277,5)</f>
        <v/>
      </c>
      <c r="I277" s="600" t="inlineStr">
        <is>
          <t>C00742E</t>
        </is>
      </c>
      <c r="J277" s="591" t="inlineStr">
        <is>
          <t>FLASHLIGHT-14032</t>
        </is>
      </c>
      <c r="K277" s="600" t="inlineStr">
        <is>
          <t>IS</t>
        </is>
      </c>
      <c r="L277" s="600" t="inlineStr">
        <is>
          <t>EA</t>
        </is>
      </c>
      <c r="M277" s="600" t="inlineStr">
        <is>
          <t>N</t>
        </is>
      </c>
      <c r="N277" s="601" t="n">
        <v>180</v>
      </c>
      <c r="O277" s="601" t="n">
        <v>0</v>
      </c>
      <c r="P277" s="601" t="n">
        <v>180</v>
      </c>
      <c r="Q277" s="1786" t="n">
        <v>0.25</v>
      </c>
      <c r="R277" s="1786" t="n">
        <v>0.08</v>
      </c>
      <c r="S277" s="594" t="n">
        <v>0.08</v>
      </c>
      <c r="T277" s="595">
        <f>Q277*R277*S277</f>
        <v/>
      </c>
      <c r="U277" s="596">
        <f>T277*P277</f>
        <v/>
      </c>
      <c r="V277" s="603" t="n"/>
    </row>
    <row r="278" ht="13.5" customHeight="1" s="667" thickBot="1">
      <c r="B278" s="598" t="n">
        <v>250</v>
      </c>
      <c r="C278" s="606" t="inlineStr">
        <is>
          <t>14312</t>
        </is>
      </c>
      <c r="D278" s="589" t="n">
        <v>14312</v>
      </c>
      <c r="E278" s="590">
        <f>IF(D278="","",IFERROR(VLOOKUP(D278,CCN_Library!$A$4:$B$13,2,FALSE),"NOT IN LIBRARY"))</f>
        <v/>
      </c>
      <c r="F278" s="599" t="n"/>
      <c r="G278" s="600" t="inlineStr">
        <is>
          <t>M28263</t>
        </is>
      </c>
      <c r="H278" s="591">
        <f>LEFT(I278,5)</f>
        <v/>
      </c>
      <c r="I278" s="600" t="inlineStr">
        <is>
          <t>B10217B</t>
        </is>
      </c>
      <c r="J278" s="591" t="inlineStr">
        <is>
          <t>GENERATOR SET,DIESE-MEP-1070</t>
        </is>
      </c>
      <c r="K278" s="600" t="inlineStr">
        <is>
          <t>IS</t>
        </is>
      </c>
      <c r="L278" s="600" t="inlineStr">
        <is>
          <t>EA</t>
        </is>
      </c>
      <c r="M278" s="600" t="inlineStr">
        <is>
          <t>R</t>
        </is>
      </c>
      <c r="N278" s="601" t="n">
        <v>0</v>
      </c>
      <c r="O278" s="601" t="n">
        <v>6</v>
      </c>
      <c r="P278" s="601" t="n">
        <v>6</v>
      </c>
      <c r="Q278" s="1786" t="n">
        <v>6.83</v>
      </c>
      <c r="R278" s="1787" t="n">
        <v>3</v>
      </c>
      <c r="S278" s="594" t="n">
        <v>4.4</v>
      </c>
      <c r="T278" s="595">
        <f>Q278*R278*S278</f>
        <v/>
      </c>
      <c r="U278" s="596">
        <f>T278*P278</f>
        <v/>
      </c>
      <c r="V278" s="603" t="n"/>
    </row>
    <row r="279" ht="13.5" customHeight="1" s="667" thickBot="1">
      <c r="B279" s="598" t="n">
        <v>252</v>
      </c>
      <c r="C279" s="606" t="inlineStr">
        <is>
          <t>44112</t>
        </is>
      </c>
      <c r="D279" s="589" t="n">
        <v>44112</v>
      </c>
      <c r="E279" s="590">
        <f>IF(D279="","",IFERROR(VLOOKUP(D279,CCN_Library!$A$4:$B$13,2,FALSE),"NOT IN LIBRARY"))</f>
        <v/>
      </c>
      <c r="F279" s="599" t="n"/>
      <c r="G279" s="600" t="inlineStr">
        <is>
          <t>M28263</t>
        </is>
      </c>
      <c r="H279" s="591">
        <f>LEFT(I279,5)</f>
        <v/>
      </c>
      <c r="I279" s="600" t="inlineStr">
        <is>
          <t>C01172F</t>
        </is>
      </c>
      <c r="J279" s="591" t="inlineStr">
        <is>
          <t>SHIRT,COLD WEATHER-FRGFP07</t>
        </is>
      </c>
      <c r="K279" s="600" t="inlineStr">
        <is>
          <t>IS</t>
        </is>
      </c>
      <c r="L279" s="600" t="inlineStr">
        <is>
          <t>EA</t>
        </is>
      </c>
      <c r="M279" s="600" t="inlineStr">
        <is>
          <t>N</t>
        </is>
      </c>
      <c r="N279" s="601" t="n">
        <v>180</v>
      </c>
      <c r="O279" s="601" t="n">
        <v>0</v>
      </c>
      <c r="P279" s="601" t="n">
        <v>180</v>
      </c>
      <c r="Q279" s="1786" t="n">
        <v>0.83</v>
      </c>
      <c r="R279" s="1786" t="n">
        <v>0.5</v>
      </c>
      <c r="S279" s="594" t="n">
        <v>0.17</v>
      </c>
      <c r="T279" s="595">
        <f>Q279*R279*S279</f>
        <v/>
      </c>
      <c r="U279" s="596">
        <f>T279*P279</f>
        <v/>
      </c>
      <c r="V279" s="603" t="n"/>
    </row>
    <row r="280" ht="13.5" customHeight="1" s="667" thickBot="1">
      <c r="B280" s="598" t="n">
        <v>257</v>
      </c>
      <c r="C280" s="606" t="inlineStr">
        <is>
          <t>14345</t>
        </is>
      </c>
      <c r="D280" s="589" t="n">
        <v>14345</v>
      </c>
      <c r="E280" s="590">
        <f>IF(D280="","",IFERROR(VLOOKUP(D280,CCN_Library!$A$4:$B$13,2,FALSE),"NOT IN LIBRARY"))</f>
        <v/>
      </c>
      <c r="F280" s="599" t="n"/>
      <c r="G280" s="600" t="inlineStr">
        <is>
          <t>M28263</t>
        </is>
      </c>
      <c r="H280" s="591">
        <f>LEFT(I280,5)</f>
        <v/>
      </c>
      <c r="I280" s="600" t="inlineStr">
        <is>
          <t>E01237M</t>
        </is>
      </c>
      <c r="J280" s="591" t="inlineStr">
        <is>
          <t>MACHINE GUN,CALIBER-M2A1</t>
        </is>
      </c>
      <c r="K280" s="600" t="inlineStr">
        <is>
          <t>IS</t>
        </is>
      </c>
      <c r="L280" s="600" t="inlineStr">
        <is>
          <t>EA</t>
        </is>
      </c>
      <c r="M280" s="600" t="inlineStr">
        <is>
          <t>M</t>
        </is>
      </c>
      <c r="N280" s="601" t="n">
        <v>0</v>
      </c>
      <c r="O280" s="601" t="n">
        <v>2</v>
      </c>
      <c r="P280" s="601" t="n">
        <v>2</v>
      </c>
      <c r="Q280" s="1786" t="n">
        <v>5.41</v>
      </c>
      <c r="R280" s="1786" t="n">
        <v>0.75</v>
      </c>
      <c r="S280" s="594" t="n">
        <v>0.92</v>
      </c>
      <c r="T280" s="595">
        <f>Q280*R280*S280</f>
        <v/>
      </c>
      <c r="U280" s="596">
        <f>T280*P280</f>
        <v/>
      </c>
      <c r="V280" s="603" t="n"/>
    </row>
    <row r="281" ht="13.5" customHeight="1" s="667" thickBot="1">
      <c r="B281" s="598" t="n">
        <v>266</v>
      </c>
      <c r="C281" s="606" t="inlineStr">
        <is>
          <t>21451</t>
        </is>
      </c>
      <c r="D281" s="589" t="n">
        <v>21451</v>
      </c>
      <c r="E281" s="590">
        <f>IF(D281="","",IFERROR(VLOOKUP(D281,CCN_Library!$A$4:$B$13,2,FALSE),"NOT IN LIBRARY"))</f>
        <v/>
      </c>
      <c r="F281" s="599" t="n"/>
      <c r="G281" s="600" t="inlineStr">
        <is>
          <t>M28263</t>
        </is>
      </c>
      <c r="H281" s="591">
        <f>LEFT(I281,5)</f>
        <v/>
      </c>
      <c r="I281" s="600" t="inlineStr">
        <is>
          <t>D00457K</t>
        </is>
      </c>
      <c r="J281" s="591" t="inlineStr">
        <is>
          <t>TRUCK,UTILITY-M1280A1</t>
        </is>
      </c>
      <c r="K281" s="600" t="inlineStr">
        <is>
          <t>IS</t>
        </is>
      </c>
      <c r="L281" s="600" t="inlineStr">
        <is>
          <t>EA</t>
        </is>
      </c>
      <c r="M281" s="600" t="inlineStr">
        <is>
          <t>R</t>
        </is>
      </c>
      <c r="N281" s="601" t="n">
        <v>0</v>
      </c>
      <c r="O281" s="601" t="n">
        <v>1</v>
      </c>
      <c r="P281" s="601" t="n">
        <v>1</v>
      </c>
      <c r="Q281" s="607" t="n"/>
      <c r="R281" s="607" t="n"/>
      <c r="S281" s="594" t="n">
        <v>0</v>
      </c>
      <c r="T281" s="595">
        <f>Q281*R281*S281</f>
        <v/>
      </c>
      <c r="U281" s="596">
        <f>T281*P281</f>
        <v/>
      </c>
      <c r="V281" s="603" t="n"/>
    </row>
    <row r="282" ht="13.5" customHeight="1" s="667" thickBot="1">
      <c r="B282" s="598" t="n">
        <v>274</v>
      </c>
      <c r="C282" s="606" t="inlineStr">
        <is>
          <t>21710</t>
        </is>
      </c>
      <c r="D282" s="589" t="n">
        <v>21710</v>
      </c>
      <c r="E282" s="590">
        <f>IF(D282="","",IFERROR(VLOOKUP(D282,CCN_Library!$A$4:$B$13,2,FALSE),"NOT IN LIBRARY"))</f>
        <v/>
      </c>
      <c r="F282" s="599" t="n"/>
      <c r="G282" s="600" t="inlineStr">
        <is>
          <t>M28263</t>
        </is>
      </c>
      <c r="H282" s="591">
        <f>LEFT(I282,5)</f>
        <v/>
      </c>
      <c r="I282" s="600" t="inlineStr">
        <is>
          <t>H79212BA</t>
        </is>
      </c>
      <c r="J282" s="591" t="inlineStr">
        <is>
          <t>ADAPTER KIT,TEST-MKXXXX/U</t>
        </is>
      </c>
      <c r="K282" s="600" t="inlineStr">
        <is>
          <t>IS</t>
        </is>
      </c>
      <c r="L282" s="600" t="inlineStr">
        <is>
          <t>EA</t>
        </is>
      </c>
      <c r="M282" s="607" t="n"/>
      <c r="N282" s="601" t="n">
        <v>0</v>
      </c>
      <c r="O282" s="601" t="n">
        <v>1</v>
      </c>
      <c r="P282" s="601" t="n">
        <v>1</v>
      </c>
      <c r="Q282" s="1786" t="n">
        <v>0.83</v>
      </c>
      <c r="R282" s="1786" t="n">
        <v>0.58</v>
      </c>
      <c r="S282" s="594" t="n">
        <v>0.33</v>
      </c>
      <c r="T282" s="595">
        <f>Q282*R282*S282</f>
        <v/>
      </c>
      <c r="U282" s="596">
        <f>T282*P282</f>
        <v/>
      </c>
      <c r="V282" s="603" t="n"/>
    </row>
    <row r="283" ht="13.5" customHeight="1" s="667" thickBot="1">
      <c r="B283" s="598" t="n">
        <v>279</v>
      </c>
      <c r="C283" s="606" t="inlineStr">
        <is>
          <t>21710</t>
        </is>
      </c>
      <c r="D283" s="589" t="n">
        <v>21710</v>
      </c>
      <c r="E283" s="590">
        <f>IF(D283="","",IFERROR(VLOOKUP(D283,CCN_Library!$A$4:$B$13,2,FALSE),"NOT IN LIBRARY"))</f>
        <v/>
      </c>
      <c r="F283" s="599" t="n"/>
      <c r="G283" s="600" t="inlineStr">
        <is>
          <t>M28263</t>
        </is>
      </c>
      <c r="H283" s="591">
        <f>LEFT(I283,5)</f>
        <v/>
      </c>
      <c r="I283" s="600" t="inlineStr">
        <is>
          <t>A91007G</t>
        </is>
      </c>
      <c r="J283" s="591" t="inlineStr">
        <is>
          <t>COMPUTER SYSTEM,DIG-HP ELITEBOOK 645</t>
        </is>
      </c>
      <c r="K283" s="600" t="inlineStr">
        <is>
          <t>IS</t>
        </is>
      </c>
      <c r="L283" s="600" t="inlineStr">
        <is>
          <t>EA</t>
        </is>
      </c>
      <c r="M283" s="600" t="inlineStr">
        <is>
          <t>N</t>
        </is>
      </c>
      <c r="N283" s="601" t="n">
        <v>0</v>
      </c>
      <c r="O283" s="601" t="n">
        <v>34</v>
      </c>
      <c r="P283" s="601" t="n">
        <v>34</v>
      </c>
      <c r="Q283" s="1786" t="n">
        <v>0.83</v>
      </c>
      <c r="R283" s="1786" t="n">
        <v>1.17</v>
      </c>
      <c r="S283" s="594" t="n">
        <v>0.17</v>
      </c>
      <c r="T283" s="595">
        <f>Q283*R283*S283</f>
        <v/>
      </c>
      <c r="U283" s="596">
        <f>T283*P283</f>
        <v/>
      </c>
      <c r="V283" s="603" t="n"/>
    </row>
    <row r="284" ht="13.5" customHeight="1" s="667" thickBot="1">
      <c r="B284" s="598" t="n">
        <v>281</v>
      </c>
      <c r="C284" s="606" t="inlineStr">
        <is>
          <t>14345</t>
        </is>
      </c>
      <c r="D284" s="589" t="n">
        <v>14345</v>
      </c>
      <c r="E284" s="590">
        <f>IF(D284="","",IFERROR(VLOOKUP(D284,CCN_Library!$A$4:$B$13,2,FALSE),"NOT IN LIBRARY"))</f>
        <v/>
      </c>
      <c r="F284" s="599" t="n"/>
      <c r="G284" s="600" t="inlineStr">
        <is>
          <t>M28263</t>
        </is>
      </c>
      <c r="H284" s="591">
        <f>LEFT(I284,5)</f>
        <v/>
      </c>
      <c r="I284" s="600" t="inlineStr">
        <is>
          <t>E01132M</t>
        </is>
      </c>
      <c r="J284" s="591" t="inlineStr">
        <is>
          <t>SILENCER,GUN-SOCOM762-RC-DE</t>
        </is>
      </c>
      <c r="K284" s="600" t="inlineStr">
        <is>
          <t>IS</t>
        </is>
      </c>
      <c r="L284" s="600" t="inlineStr">
        <is>
          <t>EA</t>
        </is>
      </c>
      <c r="M284" s="600" t="inlineStr">
        <is>
          <t>N</t>
        </is>
      </c>
      <c r="N284" s="601" t="n">
        <v>0</v>
      </c>
      <c r="O284" s="601" t="n">
        <v>0</v>
      </c>
      <c r="P284" s="601" t="n">
        <v>0</v>
      </c>
      <c r="Q284" s="607" t="n"/>
      <c r="R284" s="607" t="n"/>
      <c r="S284" s="594" t="n">
        <v>0</v>
      </c>
      <c r="T284" s="595">
        <f>Q284*R284*S284</f>
        <v/>
      </c>
      <c r="U284" s="596">
        <f>T284*P284</f>
        <v/>
      </c>
      <c r="V284" s="603" t="n"/>
    </row>
    <row r="285" ht="13.5" customHeight="1" s="667" thickBot="1">
      <c r="B285" s="598" t="n">
        <v>282</v>
      </c>
      <c r="C285" s="606" t="inlineStr">
        <is>
          <t>21710</t>
        </is>
      </c>
      <c r="D285" s="589" t="n">
        <v>21710</v>
      </c>
      <c r="E285" s="590">
        <f>IF(D285="","",IFERROR(VLOOKUP(D285,CCN_Library!$A$4:$B$13,2,FALSE),"NOT IN LIBRARY"))</f>
        <v/>
      </c>
      <c r="F285" s="599" t="n"/>
      <c r="G285" s="600" t="inlineStr">
        <is>
          <t>M28263</t>
        </is>
      </c>
      <c r="H285" s="591">
        <f>LEFT(I285,5)</f>
        <v/>
      </c>
      <c r="I285" s="600" t="inlineStr">
        <is>
          <t>A02077G</t>
        </is>
      </c>
      <c r="J285" s="591" t="inlineStr">
        <is>
          <t>RADIO SET-</t>
        </is>
      </c>
      <c r="K285" s="600" t="inlineStr">
        <is>
          <t>IS</t>
        </is>
      </c>
      <c r="L285" s="600" t="inlineStr">
        <is>
          <t>EA</t>
        </is>
      </c>
      <c r="M285" s="600" t="inlineStr">
        <is>
          <t>N</t>
        </is>
      </c>
      <c r="N285" s="601" t="n">
        <v>0</v>
      </c>
      <c r="O285" s="601" t="n">
        <v>8</v>
      </c>
      <c r="P285" s="601" t="n">
        <v>8</v>
      </c>
      <c r="Q285" s="607" t="n"/>
      <c r="R285" s="607" t="n"/>
      <c r="S285" s="594" t="n">
        <v>0</v>
      </c>
      <c r="T285" s="595">
        <f>Q285*R285*S285</f>
        <v/>
      </c>
      <c r="U285" s="596">
        <f>T285*P285</f>
        <v/>
      </c>
      <c r="V285" s="603" t="n"/>
    </row>
    <row r="286" ht="13.5" customHeight="1" s="667" thickBot="1">
      <c r="B286" s="598" t="n">
        <v>285</v>
      </c>
      <c r="C286" s="606" t="inlineStr">
        <is>
          <t>14345</t>
        </is>
      </c>
      <c r="D286" s="589" t="n">
        <v>14345</v>
      </c>
      <c r="E286" s="590">
        <f>IF(D286="","",IFERROR(VLOOKUP(D286,CCN_Library!$A$4:$B$13,2,FALSE),"NOT IN LIBRARY"))</f>
        <v/>
      </c>
      <c r="F286" s="599" t="n"/>
      <c r="G286" s="600" t="inlineStr">
        <is>
          <t>M28263</t>
        </is>
      </c>
      <c r="H286" s="591">
        <f>LEFT(I286,5)</f>
        <v/>
      </c>
      <c r="I286" s="600" t="inlineStr">
        <is>
          <t>E00172B</t>
        </is>
      </c>
      <c r="J286" s="591" t="inlineStr">
        <is>
          <t>SIGHT,BORE,OPTICAL-M7</t>
        </is>
      </c>
      <c r="K286" s="600" t="inlineStr">
        <is>
          <t>IS</t>
        </is>
      </c>
      <c r="L286" s="600" t="inlineStr">
        <is>
          <t>EA</t>
        </is>
      </c>
      <c r="M286" s="600" t="inlineStr">
        <is>
          <t>N</t>
        </is>
      </c>
      <c r="N286" s="601" t="n">
        <v>99</v>
      </c>
      <c r="O286" s="601" t="n">
        <v>0</v>
      </c>
      <c r="P286" s="601" t="n">
        <v>99</v>
      </c>
      <c r="Q286" s="1786" t="n">
        <v>0.5</v>
      </c>
      <c r="R286" s="1786" t="n">
        <v>0.17</v>
      </c>
      <c r="S286" s="594" t="n">
        <v>0.08</v>
      </c>
      <c r="T286" s="595">
        <f>Q286*R286*S286</f>
        <v/>
      </c>
      <c r="U286" s="596">
        <f>T286*P286</f>
        <v/>
      </c>
      <c r="V286" s="603" t="n"/>
    </row>
    <row r="287" ht="13.5" customHeight="1" s="667" thickBot="1">
      <c r="B287" s="598" t="n">
        <v>289</v>
      </c>
      <c r="C287" s="606" t="inlineStr">
        <is>
          <t>14345</t>
        </is>
      </c>
      <c r="D287" s="589" t="n">
        <v>14345</v>
      </c>
      <c r="E287" s="590">
        <f>IF(D287="","",IFERROR(VLOOKUP(D287,CCN_Library!$A$4:$B$13,2,FALSE),"NOT IN LIBRARY"))</f>
        <v/>
      </c>
      <c r="F287" s="599" t="n"/>
      <c r="G287" s="600" t="inlineStr">
        <is>
          <t>M28263</t>
        </is>
      </c>
      <c r="H287" s="591">
        <f>LEFT(I287,5)</f>
        <v/>
      </c>
      <c r="I287" s="600" t="inlineStr">
        <is>
          <t>E17102B</t>
        </is>
      </c>
      <c r="J287" s="591" t="inlineStr">
        <is>
          <t>SIGHT,BORE,OPTICAL-TA31RCO-A4</t>
        </is>
      </c>
      <c r="K287" s="600" t="inlineStr">
        <is>
          <t>IS</t>
        </is>
      </c>
      <c r="L287" s="600" t="inlineStr">
        <is>
          <t>EA</t>
        </is>
      </c>
      <c r="M287" s="600" t="inlineStr">
        <is>
          <t>N</t>
        </is>
      </c>
      <c r="N287" s="601" t="n">
        <v>15</v>
      </c>
      <c r="O287" s="601" t="n">
        <v>0</v>
      </c>
      <c r="P287" s="601" t="n">
        <v>15</v>
      </c>
      <c r="Q287" s="1786" t="n">
        <v>0.5</v>
      </c>
      <c r="R287" s="1786" t="n">
        <v>0.33</v>
      </c>
      <c r="S287" s="594" t="n">
        <v>0.25</v>
      </c>
      <c r="T287" s="595">
        <f>Q287*R287*S287</f>
        <v/>
      </c>
      <c r="U287" s="596">
        <f>T287*P287</f>
        <v/>
      </c>
      <c r="V287" s="603" t="n"/>
    </row>
    <row r="288" ht="13.5" customHeight="1" s="667" thickBot="1">
      <c r="B288" s="598" t="n">
        <v>298</v>
      </c>
      <c r="C288" s="606" t="inlineStr">
        <is>
          <t>44112</t>
        </is>
      </c>
      <c r="D288" s="589" t="n">
        <v>44112</v>
      </c>
      <c r="E288" s="590">
        <f>IF(D288="","",IFERROR(VLOOKUP(D288,CCN_Library!$A$4:$B$13,2,FALSE),"NOT IN LIBRARY"))</f>
        <v/>
      </c>
      <c r="F288" s="599" t="n"/>
      <c r="G288" s="600" t="inlineStr">
        <is>
          <t>M28263</t>
        </is>
      </c>
      <c r="H288" s="591">
        <f>LEFT(I288,5)</f>
        <v/>
      </c>
      <c r="I288" s="600" t="inlineStr">
        <is>
          <t>C00632F</t>
        </is>
      </c>
      <c r="J288" s="591" t="inlineStr">
        <is>
          <t>TROUSERS,CHEMICAL P-UNIVERSAL TROU</t>
        </is>
      </c>
      <c r="K288" s="600" t="inlineStr">
        <is>
          <t>IS</t>
        </is>
      </c>
      <c r="L288" s="600" t="inlineStr">
        <is>
          <t>PR</t>
        </is>
      </c>
      <c r="M288" s="600" t="inlineStr">
        <is>
          <t>N</t>
        </is>
      </c>
      <c r="N288" s="601" t="n">
        <v>360</v>
      </c>
      <c r="O288" s="601" t="n">
        <v>0</v>
      </c>
      <c r="P288" s="601" t="n">
        <v>360</v>
      </c>
      <c r="Q288" s="1786" t="n">
        <v>1.08</v>
      </c>
      <c r="R288" s="1786" t="n">
        <v>0.75</v>
      </c>
      <c r="S288" s="594" t="n">
        <v>0.17</v>
      </c>
      <c r="T288" s="595">
        <f>Q288*R288*S288</f>
        <v/>
      </c>
      <c r="U288" s="596">
        <f>T288*P288</f>
        <v/>
      </c>
      <c r="V288" s="603" t="n"/>
    </row>
    <row r="289" ht="13.5" customHeight="1" s="667" thickBot="1">
      <c r="B289" s="598" t="n">
        <v>300</v>
      </c>
      <c r="C289" s="606" t="inlineStr">
        <is>
          <t>44112</t>
        </is>
      </c>
      <c r="D289" s="589" t="n">
        <v>44112</v>
      </c>
      <c r="E289" s="590">
        <f>IF(D289="","",IFERROR(VLOOKUP(D289,CCN_Library!$A$4:$B$13,2,FALSE),"NOT IN LIBRARY"))</f>
        <v/>
      </c>
      <c r="F289" s="599" t="n"/>
      <c r="G289" s="600" t="inlineStr">
        <is>
          <t>M28263</t>
        </is>
      </c>
      <c r="H289" s="591">
        <f>LEFT(I289,5)</f>
        <v/>
      </c>
      <c r="I289" s="600" t="inlineStr">
        <is>
          <t>C00402E</t>
        </is>
      </c>
      <c r="J289" s="591" t="inlineStr">
        <is>
          <t>PAD,KNEE-MEDIUM</t>
        </is>
      </c>
      <c r="K289" s="600" t="inlineStr">
        <is>
          <t>IS</t>
        </is>
      </c>
      <c r="L289" s="607" t="n"/>
      <c r="M289" s="600" t="inlineStr">
        <is>
          <t>N</t>
        </is>
      </c>
      <c r="N289" s="601" t="n">
        <v>45</v>
      </c>
      <c r="O289" s="601" t="n">
        <v>0</v>
      </c>
      <c r="P289" s="601" t="n">
        <v>45</v>
      </c>
      <c r="Q289" s="1786" t="n">
        <v>0.96</v>
      </c>
      <c r="R289" s="1786" t="n">
        <v>0.67</v>
      </c>
      <c r="S289" s="594" t="n">
        <v>0.42</v>
      </c>
      <c r="T289" s="595">
        <f>Q289*R289*S289</f>
        <v/>
      </c>
      <c r="U289" s="596">
        <f>T289*P289</f>
        <v/>
      </c>
      <c r="V289" s="603" t="n"/>
    </row>
    <row r="290" ht="13.5" customHeight="1" s="667" thickBot="1">
      <c r="B290" s="598" t="n">
        <v>303</v>
      </c>
      <c r="C290" s="606" t="inlineStr">
        <is>
          <t>44112</t>
        </is>
      </c>
      <c r="D290" s="589" t="n">
        <v>44112</v>
      </c>
      <c r="E290" s="590">
        <f>IF(D290="","",IFERROR(VLOOKUP(D290,CCN_Library!$A$4:$B$13,2,FALSE),"NOT IN LIBRARY"))</f>
        <v/>
      </c>
      <c r="F290" s="599" t="n"/>
      <c r="G290" s="600" t="inlineStr">
        <is>
          <t>M28263</t>
        </is>
      </c>
      <c r="H290" s="591">
        <f>LEFT(I290,5)</f>
        <v/>
      </c>
      <c r="I290" s="600" t="inlineStr">
        <is>
          <t>C31242F</t>
        </is>
      </c>
      <c r="J290" s="591" t="inlineStr">
        <is>
          <t>No Item Name Availa-N/A</t>
        </is>
      </c>
      <c r="K290" s="600" t="inlineStr">
        <is>
          <t>IS</t>
        </is>
      </c>
      <c r="L290" s="600" t="inlineStr">
        <is>
          <t>EA</t>
        </is>
      </c>
      <c r="M290" s="600" t="inlineStr">
        <is>
          <t>N</t>
        </is>
      </c>
      <c r="N290" s="601" t="n">
        <v>162</v>
      </c>
      <c r="O290" s="601" t="n">
        <v>0</v>
      </c>
      <c r="P290" s="601" t="n">
        <v>162</v>
      </c>
      <c r="Q290" s="1786" t="n">
        <v>0.33</v>
      </c>
      <c r="R290" s="1786" t="n">
        <v>0.33</v>
      </c>
      <c r="S290" s="594" t="n">
        <v>0.08</v>
      </c>
      <c r="T290" s="595">
        <f>Q290*R290*S290</f>
        <v/>
      </c>
      <c r="U290" s="596">
        <f>T290*P290</f>
        <v/>
      </c>
      <c r="V290" s="603" t="n"/>
    </row>
    <row r="291" ht="13.5" customHeight="1" s="667" thickBot="1">
      <c r="B291" s="598" t="n">
        <v>310</v>
      </c>
      <c r="C291" s="606" t="inlineStr">
        <is>
          <t>44112</t>
        </is>
      </c>
      <c r="D291" s="589" t="n">
        <v>44112</v>
      </c>
      <c r="E291" s="590">
        <f>IF(D291="","",IFERROR(VLOOKUP(D291,CCN_Library!$A$4:$B$13,2,FALSE),"NOT IN LIBRARY"))</f>
        <v/>
      </c>
      <c r="F291" s="599" t="n"/>
      <c r="G291" s="600" t="inlineStr">
        <is>
          <t>M28263</t>
        </is>
      </c>
      <c r="H291" s="591">
        <f>LEFT(I291,5)</f>
        <v/>
      </c>
      <c r="I291" s="600" t="inlineStr">
        <is>
          <t>C01322B</t>
        </is>
      </c>
      <c r="J291" s="591" t="inlineStr">
        <is>
          <t>PAPER,CHEMICAL AGEN-M8</t>
        </is>
      </c>
      <c r="K291" s="600" t="inlineStr">
        <is>
          <t>IS</t>
        </is>
      </c>
      <c r="L291" s="600" t="inlineStr">
        <is>
          <t>BK</t>
        </is>
      </c>
      <c r="M291" s="600" t="inlineStr">
        <is>
          <t>N</t>
        </is>
      </c>
      <c r="N291" s="601" t="n">
        <v>180</v>
      </c>
      <c r="O291" s="601" t="n">
        <v>68</v>
      </c>
      <c r="P291" s="601" t="n">
        <v>248</v>
      </c>
      <c r="Q291" s="1787" t="n">
        <v>0</v>
      </c>
      <c r="R291" s="1787" t="n">
        <v>0</v>
      </c>
      <c r="S291" s="594" t="n">
        <v>0</v>
      </c>
      <c r="T291" s="595">
        <f>Q291*R291*S291</f>
        <v/>
      </c>
      <c r="U291" s="596">
        <f>T291*P291</f>
        <v/>
      </c>
      <c r="V291" s="603" t="n"/>
    </row>
    <row r="292" ht="13.5" customHeight="1" s="667" thickBot="1">
      <c r="B292" s="598" t="n">
        <v>313</v>
      </c>
      <c r="C292" s="606" t="inlineStr">
        <is>
          <t>44112</t>
        </is>
      </c>
      <c r="D292" s="589" t="n">
        <v>44112</v>
      </c>
      <c r="E292" s="590">
        <f>IF(D292="","",IFERROR(VLOOKUP(D292,CCN_Library!$A$4:$B$13,2,FALSE),"NOT IN LIBRARY"))</f>
        <v/>
      </c>
      <c r="F292" s="599" t="n"/>
      <c r="G292" s="600" t="inlineStr">
        <is>
          <t>M28263</t>
        </is>
      </c>
      <c r="H292" s="591">
        <f>LEFT(I292,5)</f>
        <v/>
      </c>
      <c r="I292" s="600" t="inlineStr">
        <is>
          <t>C00292F</t>
        </is>
      </c>
      <c r="J292" s="591" t="inlineStr">
        <is>
          <t>DRAWERS,COLD WEATHE-FRGFDR</t>
        </is>
      </c>
      <c r="K292" s="600" t="inlineStr">
        <is>
          <t>IS</t>
        </is>
      </c>
      <c r="L292" s="600" t="inlineStr">
        <is>
          <t>PR</t>
        </is>
      </c>
      <c r="M292" s="600" t="inlineStr">
        <is>
          <t>N</t>
        </is>
      </c>
      <c r="N292" s="601" t="n">
        <v>180</v>
      </c>
      <c r="O292" s="601" t="n">
        <v>0</v>
      </c>
      <c r="P292" s="601" t="n">
        <v>180</v>
      </c>
      <c r="Q292" s="1786" t="n">
        <v>0.83</v>
      </c>
      <c r="R292" s="1786" t="n">
        <v>0.5</v>
      </c>
      <c r="S292" s="594" t="n">
        <v>0.17</v>
      </c>
      <c r="T292" s="595">
        <f>Q292*R292*S292</f>
        <v/>
      </c>
      <c r="U292" s="596">
        <f>T292*P292</f>
        <v/>
      </c>
      <c r="V292" s="603" t="n"/>
    </row>
    <row r="293" ht="13.5" customHeight="1" s="667" thickBot="1">
      <c r="B293" s="598" t="n">
        <v>314</v>
      </c>
      <c r="C293" s="606" t="inlineStr">
        <is>
          <t>14345</t>
        </is>
      </c>
      <c r="D293" s="589" t="n">
        <v>14345</v>
      </c>
      <c r="E293" s="590">
        <f>IF(D293="","",IFERROR(VLOOKUP(D293,CCN_Library!$A$4:$B$13,2,FALSE),"NOT IN LIBRARY"))</f>
        <v/>
      </c>
      <c r="F293" s="599" t="n"/>
      <c r="G293" s="600" t="inlineStr">
        <is>
          <t>M28263</t>
        </is>
      </c>
      <c r="H293" s="591">
        <f>LEFT(I293,5)</f>
        <v/>
      </c>
      <c r="I293" s="600" t="inlineStr">
        <is>
          <t>E00132B</t>
        </is>
      </c>
      <c r="J293" s="591" t="inlineStr">
        <is>
          <t>TELESCOPE,ARTICULAT-M8541</t>
        </is>
      </c>
      <c r="K293" s="600" t="inlineStr">
        <is>
          <t>IS</t>
        </is>
      </c>
      <c r="L293" s="600" t="inlineStr">
        <is>
          <t>EA</t>
        </is>
      </c>
      <c r="M293" s="600" t="inlineStr">
        <is>
          <t>R</t>
        </is>
      </c>
      <c r="N293" s="601" t="n">
        <v>0</v>
      </c>
      <c r="O293" s="601" t="n">
        <v>0</v>
      </c>
      <c r="P293" s="601" t="n">
        <v>0</v>
      </c>
      <c r="Q293" s="1786" t="n">
        <v>1.17</v>
      </c>
      <c r="R293" s="1786" t="n">
        <v>0.25</v>
      </c>
      <c r="S293" s="594" t="n">
        <v>0.25</v>
      </c>
      <c r="T293" s="595">
        <f>Q293*R293*S293</f>
        <v/>
      </c>
      <c r="U293" s="596">
        <f>T293*P293</f>
        <v/>
      </c>
      <c r="V293" s="603" t="n"/>
    </row>
    <row r="294" ht="13.5" customHeight="1" s="667" thickBot="1">
      <c r="B294" s="598" t="n">
        <v>315</v>
      </c>
      <c r="C294" s="606" t="inlineStr">
        <is>
          <t>44112</t>
        </is>
      </c>
      <c r="D294" s="589" t="n">
        <v>44112</v>
      </c>
      <c r="E294" s="590">
        <f>IF(D294="","",IFERROR(VLOOKUP(D294,CCN_Library!$A$4:$B$13,2,FALSE),"NOT IN LIBRARY"))</f>
        <v/>
      </c>
      <c r="F294" s="599" t="n"/>
      <c r="G294" s="600" t="inlineStr">
        <is>
          <t>M28263</t>
        </is>
      </c>
      <c r="H294" s="591">
        <f>LEFT(I294,5)</f>
        <v/>
      </c>
      <c r="I294" s="600" t="inlineStr">
        <is>
          <t>C01912F</t>
        </is>
      </c>
      <c r="J294" s="591" t="inlineStr">
        <is>
          <t>CANTEEN,GENERAL PUR-4015CB</t>
        </is>
      </c>
      <c r="K294" s="600" t="inlineStr">
        <is>
          <t>IS</t>
        </is>
      </c>
      <c r="L294" s="600" t="inlineStr">
        <is>
          <t>EA</t>
        </is>
      </c>
      <c r="M294" s="600" t="inlineStr">
        <is>
          <t>N</t>
        </is>
      </c>
      <c r="N294" s="601" t="n">
        <v>360</v>
      </c>
      <c r="O294" s="601" t="n">
        <v>0</v>
      </c>
      <c r="P294" s="601" t="n">
        <v>360</v>
      </c>
      <c r="Q294" s="1786" t="n">
        <v>0.17</v>
      </c>
      <c r="R294" s="1786" t="n">
        <v>0.33</v>
      </c>
      <c r="S294" s="594" t="n">
        <v>0.5</v>
      </c>
      <c r="T294" s="595">
        <f>Q294*R294*S294</f>
        <v/>
      </c>
      <c r="U294" s="596">
        <f>T294*P294</f>
        <v/>
      </c>
      <c r="V294" s="603" t="n"/>
    </row>
    <row r="295" ht="13.5" customHeight="1" s="667" thickBot="1">
      <c r="B295" s="598" t="n">
        <v>321</v>
      </c>
      <c r="C295" s="606" t="inlineStr">
        <is>
          <t>44112</t>
        </is>
      </c>
      <c r="D295" s="589" t="n">
        <v>44112</v>
      </c>
      <c r="E295" s="590">
        <f>IF(D295="","",IFERROR(VLOOKUP(D295,CCN_Library!$A$4:$B$13,2,FALSE),"NOT IN LIBRARY"))</f>
        <v/>
      </c>
      <c r="F295" s="599" t="n"/>
      <c r="G295" s="600" t="inlineStr">
        <is>
          <t>M28263</t>
        </is>
      </c>
      <c r="H295" s="591">
        <f>LEFT(I295,5)</f>
        <v/>
      </c>
      <c r="I295" s="600" t="inlineStr">
        <is>
          <t>C01692F</t>
        </is>
      </c>
      <c r="J295" s="591" t="inlineStr">
        <is>
          <t>MAT,SLEEPING-ISM</t>
        </is>
      </c>
      <c r="K295" s="600" t="inlineStr">
        <is>
          <t>IS</t>
        </is>
      </c>
      <c r="L295" s="600" t="inlineStr">
        <is>
          <t>EA</t>
        </is>
      </c>
      <c r="M295" s="600" t="inlineStr">
        <is>
          <t>N</t>
        </is>
      </c>
      <c r="N295" s="601" t="n">
        <v>180</v>
      </c>
      <c r="O295" s="601" t="n">
        <v>0</v>
      </c>
      <c r="P295" s="601" t="n">
        <v>180</v>
      </c>
      <c r="Q295" s="1787" t="n">
        <v>0</v>
      </c>
      <c r="R295" s="1787" t="n">
        <v>0</v>
      </c>
      <c r="S295" s="594" t="n">
        <v>0</v>
      </c>
      <c r="T295" s="595">
        <f>Q295*R295*S295</f>
        <v/>
      </c>
      <c r="U295" s="596">
        <f>T295*P295</f>
        <v/>
      </c>
      <c r="V295" s="603" t="n"/>
    </row>
    <row r="296" ht="13.5" customHeight="1" s="667" thickBot="1">
      <c r="B296" s="598" t="n">
        <v>322</v>
      </c>
      <c r="C296" s="606" t="inlineStr">
        <is>
          <t>21710</t>
        </is>
      </c>
      <c r="D296" s="589" t="n">
        <v>21710</v>
      </c>
      <c r="E296" s="590">
        <f>IF(D296="","",IFERROR(VLOOKUP(D296,CCN_Library!$A$4:$B$13,2,FALSE),"NOT IN LIBRARY"))</f>
        <v/>
      </c>
      <c r="F296" s="599" t="n"/>
      <c r="G296" s="600" t="inlineStr">
        <is>
          <t>M28263</t>
        </is>
      </c>
      <c r="H296" s="591">
        <f>LEFT(I296,5)</f>
        <v/>
      </c>
      <c r="I296" s="600" t="inlineStr">
        <is>
          <t>A75047G</t>
        </is>
      </c>
      <c r="J296" s="591" t="inlineStr">
        <is>
          <t>MAINTENANCE KIT,ELE-GETAC B360-GEN2</t>
        </is>
      </c>
      <c r="K296" s="600" t="inlineStr">
        <is>
          <t>IS</t>
        </is>
      </c>
      <c r="L296" s="600" t="inlineStr">
        <is>
          <t>EA</t>
        </is>
      </c>
      <c r="M296" s="600" t="inlineStr">
        <is>
          <t>N</t>
        </is>
      </c>
      <c r="N296" s="601" t="n">
        <v>0</v>
      </c>
      <c r="O296" s="601" t="n">
        <v>2</v>
      </c>
      <c r="P296" s="601" t="n">
        <v>2</v>
      </c>
      <c r="Q296" s="1786" t="n">
        <v>1.83</v>
      </c>
      <c r="R296" s="1786" t="n">
        <v>1.33</v>
      </c>
      <c r="S296" s="594" t="n">
        <v>1</v>
      </c>
      <c r="T296" s="595">
        <f>Q296*R296*S296</f>
        <v/>
      </c>
      <c r="U296" s="596">
        <f>T296*P296</f>
        <v/>
      </c>
      <c r="V296" s="603" t="n"/>
    </row>
    <row r="297" ht="13.5" customHeight="1" s="667" thickBot="1">
      <c r="B297" s="598" t="n">
        <v>324</v>
      </c>
      <c r="C297" s="606" t="inlineStr">
        <is>
          <t>44112</t>
        </is>
      </c>
      <c r="D297" s="589" t="n">
        <v>44112</v>
      </c>
      <c r="E297" s="590">
        <f>IF(D297="","",IFERROR(VLOOKUP(D297,CCN_Library!$A$4:$B$13,2,FALSE),"NOT IN LIBRARY"))</f>
        <v/>
      </c>
      <c r="F297" s="599" t="n"/>
      <c r="G297" s="600" t="inlineStr">
        <is>
          <t>M28263</t>
        </is>
      </c>
      <c r="H297" s="591">
        <f>LEFT(I297,5)</f>
        <v/>
      </c>
      <c r="I297" s="600" t="inlineStr">
        <is>
          <t>B00757B</t>
        </is>
      </c>
      <c r="J297" s="591" t="inlineStr">
        <is>
          <t>SMALL FIELD REFRIGE-SB531.0</t>
        </is>
      </c>
      <c r="K297" s="600" t="inlineStr">
        <is>
          <t>IS</t>
        </is>
      </c>
      <c r="L297" s="600" t="inlineStr">
        <is>
          <t>EA</t>
        </is>
      </c>
      <c r="M297" s="600" t="inlineStr">
        <is>
          <t>N</t>
        </is>
      </c>
      <c r="N297" s="601" t="n">
        <v>0</v>
      </c>
      <c r="O297" s="601" t="n">
        <v>4</v>
      </c>
      <c r="P297" s="601" t="n">
        <v>4</v>
      </c>
      <c r="Q297" s="1786" t="n">
        <v>6.46</v>
      </c>
      <c r="R297" s="1787" t="n">
        <v>8</v>
      </c>
      <c r="S297" s="594" t="n">
        <v>8</v>
      </c>
      <c r="T297" s="595">
        <f>Q297*R297*S297</f>
        <v/>
      </c>
      <c r="U297" s="596">
        <f>T297*P297</f>
        <v/>
      </c>
      <c r="V297" s="603" t="n"/>
    </row>
    <row r="298" ht="13.5" customHeight="1" s="667" thickBot="1">
      <c r="B298" s="598" t="n">
        <v>327</v>
      </c>
      <c r="C298" s="606" t="inlineStr">
        <is>
          <t>21710</t>
        </is>
      </c>
      <c r="D298" s="589" t="n">
        <v>21710</v>
      </c>
      <c r="E298" s="590">
        <f>IF(D298="","",IFERROR(VLOOKUP(D298,CCN_Library!$A$4:$B$13,2,FALSE),"NOT IN LIBRARY"))</f>
        <v/>
      </c>
      <c r="F298" s="599" t="n"/>
      <c r="G298" s="600" t="inlineStr">
        <is>
          <t>M28263</t>
        </is>
      </c>
      <c r="H298" s="591">
        <f>LEFT(I298,5)</f>
        <v/>
      </c>
      <c r="I298" s="600" t="inlineStr">
        <is>
          <t>A90237GD</t>
        </is>
      </c>
      <c r="J298" s="591" t="inlineStr">
        <is>
          <t>COMPUTER SYSTEM,DIG-210-BDTH</t>
        </is>
      </c>
      <c r="K298" s="600" t="inlineStr">
        <is>
          <t>IS</t>
        </is>
      </c>
      <c r="L298" s="600" t="inlineStr">
        <is>
          <t>EA</t>
        </is>
      </c>
      <c r="M298" s="607" t="n"/>
      <c r="N298" s="601" t="n">
        <v>0</v>
      </c>
      <c r="O298" s="601" t="n">
        <v>5</v>
      </c>
      <c r="P298" s="601" t="n">
        <v>5</v>
      </c>
      <c r="Q298" s="1787" t="n">
        <v>1</v>
      </c>
      <c r="R298" s="1786" t="n">
        <v>1.25</v>
      </c>
      <c r="S298" s="594" t="n">
        <v>0.17</v>
      </c>
      <c r="T298" s="595">
        <f>Q298*R298*S298</f>
        <v/>
      </c>
      <c r="U298" s="596">
        <f>T298*P298</f>
        <v/>
      </c>
      <c r="V298" s="603" t="n"/>
    </row>
    <row r="299" ht="13.5" customHeight="1" s="667" thickBot="1">
      <c r="B299" s="598" t="n">
        <v>328</v>
      </c>
      <c r="C299" s="606" t="inlineStr">
        <is>
          <t>44112</t>
        </is>
      </c>
      <c r="D299" s="589" t="n">
        <v>44112</v>
      </c>
      <c r="E299" s="590">
        <f>IF(D299="","",IFERROR(VLOOKUP(D299,CCN_Library!$A$4:$B$13,2,FALSE),"NOT IN LIBRARY"))</f>
        <v/>
      </c>
      <c r="F299" s="599" t="n"/>
      <c r="G299" s="600" t="inlineStr">
        <is>
          <t>M28263</t>
        </is>
      </c>
      <c r="H299" s="591">
        <f>LEFT(I299,5)</f>
        <v/>
      </c>
      <c r="I299" s="600" t="inlineStr">
        <is>
          <t>C34142E</t>
        </is>
      </c>
      <c r="J299" s="591" t="inlineStr">
        <is>
          <t>TENT,COMBAT,TWO MAN-2628916</t>
        </is>
      </c>
      <c r="K299" s="600" t="inlineStr">
        <is>
          <t>IS</t>
        </is>
      </c>
      <c r="L299" s="600" t="inlineStr">
        <is>
          <t>EA</t>
        </is>
      </c>
      <c r="M299" s="600" t="inlineStr">
        <is>
          <t>N</t>
        </is>
      </c>
      <c r="N299" s="601" t="n">
        <v>90</v>
      </c>
      <c r="O299" s="601" t="n">
        <v>0</v>
      </c>
      <c r="P299" s="601" t="n">
        <v>90</v>
      </c>
      <c r="Q299" s="1786" t="n">
        <v>2.08</v>
      </c>
      <c r="R299" s="1786" t="n">
        <v>0.58</v>
      </c>
      <c r="S299" s="594" t="n">
        <v>0.58</v>
      </c>
      <c r="T299" s="595">
        <f>Q299*R299*S299</f>
        <v/>
      </c>
      <c r="U299" s="596">
        <f>T299*P299</f>
        <v/>
      </c>
      <c r="V299" s="603" t="n"/>
    </row>
    <row r="300" ht="13.5" customHeight="1" s="667" thickBot="1">
      <c r="B300" s="598" t="n">
        <v>334</v>
      </c>
      <c r="C300" s="606" t="inlineStr">
        <is>
          <t>21710</t>
        </is>
      </c>
      <c r="D300" s="589" t="n">
        <v>21710</v>
      </c>
      <c r="E300" s="590">
        <f>IF(D300="","",IFERROR(VLOOKUP(D300,CCN_Library!$A$4:$B$13,2,FALSE),"NOT IN LIBRARY"))</f>
        <v/>
      </c>
      <c r="F300" s="599" t="n"/>
      <c r="G300" s="600" t="inlineStr">
        <is>
          <t>M28263</t>
        </is>
      </c>
      <c r="H300" s="591">
        <f>LEFT(I300,5)</f>
        <v/>
      </c>
      <c r="I300" s="600" t="inlineStr">
        <is>
          <t>A80017GA</t>
        </is>
      </c>
      <c r="J300" s="591" t="inlineStr">
        <is>
          <t>ENCRYPTION-DECRYPTI-KGV-72</t>
        </is>
      </c>
      <c r="K300" s="600" t="inlineStr">
        <is>
          <t>IS</t>
        </is>
      </c>
      <c r="L300" s="600" t="inlineStr">
        <is>
          <t>EA</t>
        </is>
      </c>
      <c r="M300" s="607" t="n"/>
      <c r="N300" s="601" t="n">
        <v>0</v>
      </c>
      <c r="O300" s="601" t="n">
        <v>9</v>
      </c>
      <c r="P300" s="601" t="n">
        <v>9</v>
      </c>
      <c r="Q300" s="1786" t="n">
        <v>0.67</v>
      </c>
      <c r="R300" s="1786" t="n">
        <v>0.25</v>
      </c>
      <c r="S300" s="594" t="n">
        <v>0.42</v>
      </c>
      <c r="T300" s="595">
        <f>Q300*R300*S300</f>
        <v/>
      </c>
      <c r="U300" s="596">
        <f>T300*P300</f>
        <v/>
      </c>
      <c r="V300" s="603" t="n"/>
    </row>
    <row r="301" ht="13.5" customHeight="1" s="667" thickBot="1">
      <c r="B301" s="598" t="n">
        <v>338</v>
      </c>
      <c r="C301" s="606" t="inlineStr">
        <is>
          <t>21710</t>
        </is>
      </c>
      <c r="D301" s="589" t="n">
        <v>21710</v>
      </c>
      <c r="E301" s="590">
        <f>IF(D301="","",IFERROR(VLOOKUP(D301,CCN_Library!$A$4:$B$13,2,FALSE),"NOT IN LIBRARY"))</f>
        <v/>
      </c>
      <c r="F301" s="599" t="n"/>
      <c r="G301" s="600" t="inlineStr">
        <is>
          <t>M28263</t>
        </is>
      </c>
      <c r="H301" s="591">
        <f>LEFT(I301,5)</f>
        <v/>
      </c>
      <c r="I301" s="600" t="inlineStr">
        <is>
          <t>A12607GL</t>
        </is>
      </c>
      <c r="J301" s="591" t="inlineStr">
        <is>
          <t>RECEIVER,RADIO NAVI-AN/PSN-13(B)</t>
        </is>
      </c>
      <c r="K301" s="600" t="inlineStr">
        <is>
          <t>IS</t>
        </is>
      </c>
      <c r="L301" s="600" t="inlineStr">
        <is>
          <t>EA</t>
        </is>
      </c>
      <c r="M301" s="607" t="n"/>
      <c r="N301" s="601" t="n">
        <v>0</v>
      </c>
      <c r="O301" s="601" t="n">
        <v>0</v>
      </c>
      <c r="P301" s="601" t="n">
        <v>0</v>
      </c>
      <c r="Q301" s="1786" t="n">
        <v>0.58</v>
      </c>
      <c r="R301" s="1786" t="n">
        <v>0.33</v>
      </c>
      <c r="S301" s="594" t="n">
        <v>0.17</v>
      </c>
      <c r="T301" s="595">
        <f>Q301*R301*S301</f>
        <v/>
      </c>
      <c r="U301" s="596">
        <f>T301*P301</f>
        <v/>
      </c>
      <c r="V301" s="603" t="n"/>
    </row>
    <row r="302" ht="13.5" customHeight="1" s="667" thickBot="1">
      <c r="B302" s="598" t="n">
        <v>339</v>
      </c>
      <c r="C302" s="606" t="inlineStr">
        <is>
          <t>21451</t>
        </is>
      </c>
      <c r="D302" s="589" t="n">
        <v>21451</v>
      </c>
      <c r="E302" s="590">
        <f>IF(D302="","",IFERROR(VLOOKUP(D302,CCN_Library!$A$4:$B$13,2,FALSE),"NOT IN LIBRARY"))</f>
        <v/>
      </c>
      <c r="F302" s="599" t="n"/>
      <c r="G302" s="600" t="inlineStr">
        <is>
          <t>M28263</t>
        </is>
      </c>
      <c r="H302" s="591">
        <f>LEFT(I302,5)</f>
        <v/>
      </c>
      <c r="I302" s="600" t="inlineStr">
        <is>
          <t>D00267K</t>
        </is>
      </c>
      <c r="J302" s="591" t="inlineStr">
        <is>
          <t>JLTV SHELTER AMBULANCE-</t>
        </is>
      </c>
      <c r="K302" s="600" t="inlineStr">
        <is>
          <t>PL</t>
        </is>
      </c>
      <c r="L302" s="607" t="n"/>
      <c r="M302" s="600" t="inlineStr">
        <is>
          <t>N</t>
        </is>
      </c>
      <c r="N302" s="601" t="n">
        <v>0</v>
      </c>
      <c r="O302" s="601" t="n">
        <v>4</v>
      </c>
      <c r="P302" s="601" t="n">
        <v>4</v>
      </c>
      <c r="Q302" s="607" t="n"/>
      <c r="R302" s="607" t="n"/>
      <c r="S302" s="594" t="n">
        <v>0</v>
      </c>
      <c r="T302" s="595">
        <f>Q302*R302*S302</f>
        <v/>
      </c>
      <c r="U302" s="596">
        <f>T302*P302</f>
        <v/>
      </c>
      <c r="V302" s="603" t="n"/>
    </row>
    <row r="303" ht="13.5" customHeight="1" s="667" thickBot="1">
      <c r="B303" s="598" t="n">
        <v>341</v>
      </c>
      <c r="C303" s="606" t="inlineStr">
        <is>
          <t>44112</t>
        </is>
      </c>
      <c r="D303" s="589" t="n">
        <v>44112</v>
      </c>
      <c r="E303" s="590">
        <f>IF(D303="","",IFERROR(VLOOKUP(D303,CCN_Library!$A$4:$B$13,2,FALSE),"NOT IN LIBRARY"))</f>
        <v/>
      </c>
      <c r="F303" s="599" t="n"/>
      <c r="G303" s="600" t="inlineStr">
        <is>
          <t>M28263</t>
        </is>
      </c>
      <c r="H303" s="591">
        <f>LEFT(I303,5)</f>
        <v/>
      </c>
      <c r="I303" s="600" t="inlineStr">
        <is>
          <t>C21712E</t>
        </is>
      </c>
      <c r="J303" s="591" t="inlineStr">
        <is>
          <t>GOGGLES,INDUSTRIAL-UVEX XMF</t>
        </is>
      </c>
      <c r="K303" s="600" t="inlineStr">
        <is>
          <t>IS</t>
        </is>
      </c>
      <c r="L303" s="600" t="inlineStr">
        <is>
          <t>EA</t>
        </is>
      </c>
      <c r="M303" s="600" t="inlineStr">
        <is>
          <t>N</t>
        </is>
      </c>
      <c r="N303" s="601" t="n">
        <v>180</v>
      </c>
      <c r="O303" s="601" t="n">
        <v>0</v>
      </c>
      <c r="P303" s="601" t="n">
        <v>180</v>
      </c>
      <c r="Q303" s="1787" t="n">
        <v>0</v>
      </c>
      <c r="R303" s="1787" t="n">
        <v>0</v>
      </c>
      <c r="S303" s="594" t="n">
        <v>0</v>
      </c>
      <c r="T303" s="595">
        <f>Q303*R303*S303</f>
        <v/>
      </c>
      <c r="U303" s="596">
        <f>T303*P303</f>
        <v/>
      </c>
      <c r="V303" s="603" t="n"/>
    </row>
    <row r="304" ht="13.5" customHeight="1" s="667" thickBot="1">
      <c r="B304" s="598" t="n">
        <v>343</v>
      </c>
      <c r="C304" s="606" t="inlineStr">
        <is>
          <t>44112</t>
        </is>
      </c>
      <c r="D304" s="589" t="n">
        <v>44112</v>
      </c>
      <c r="E304" s="590">
        <f>IF(D304="","",IFERROR(VLOOKUP(D304,CCN_Library!$A$4:$B$13,2,FALSE),"NOT IN LIBRARY"))</f>
        <v/>
      </c>
      <c r="F304" s="599" t="n"/>
      <c r="G304" s="600" t="inlineStr">
        <is>
          <t>M28263</t>
        </is>
      </c>
      <c r="H304" s="591">
        <f>LEFT(I304,5)</f>
        <v/>
      </c>
      <c r="I304" s="600" t="inlineStr">
        <is>
          <t>B00557B</t>
        </is>
      </c>
      <c r="J304" s="591" t="inlineStr">
        <is>
          <t>BATH UNIT,PORTABLE-MK64 MOD5</t>
        </is>
      </c>
      <c r="K304" s="600" t="inlineStr">
        <is>
          <t>IS</t>
        </is>
      </c>
      <c r="L304" s="600" t="inlineStr">
        <is>
          <t>EA</t>
        </is>
      </c>
      <c r="M304" s="600" t="inlineStr">
        <is>
          <t>N</t>
        </is>
      </c>
      <c r="N304" s="601" t="n">
        <v>0</v>
      </c>
      <c r="O304" s="601" t="n">
        <v>2</v>
      </c>
      <c r="P304" s="601" t="n">
        <v>2</v>
      </c>
      <c r="Q304" s="1786" t="n">
        <v>17.99</v>
      </c>
      <c r="R304" s="1787" t="n">
        <v>6</v>
      </c>
      <c r="S304" s="594" t="n">
        <v>6</v>
      </c>
      <c r="T304" s="595">
        <f>Q304*R304*S304</f>
        <v/>
      </c>
      <c r="U304" s="596">
        <f>T304*P304</f>
        <v/>
      </c>
      <c r="V304" s="603" t="n"/>
    </row>
    <row r="305" ht="13.5" customHeight="1" s="667" thickBot="1">
      <c r="B305" s="598" t="n">
        <v>344</v>
      </c>
      <c r="C305" s="606" t="inlineStr">
        <is>
          <t>21451</t>
        </is>
      </c>
      <c r="D305" s="589" t="n">
        <v>21451</v>
      </c>
      <c r="E305" s="590">
        <f>IF(D305="","",IFERROR(VLOOKUP(D305,CCN_Library!$A$4:$B$13,2,FALSE),"NOT IN LIBRARY"))</f>
        <v/>
      </c>
      <c r="F305" s="599" t="n"/>
      <c r="G305" s="600" t="inlineStr">
        <is>
          <t>M28263</t>
        </is>
      </c>
      <c r="H305" s="591">
        <f>LEFT(I305,5)</f>
        <v/>
      </c>
      <c r="I305" s="600" t="inlineStr">
        <is>
          <t>C10232F</t>
        </is>
      </c>
      <c r="J305" s="591" t="inlineStr">
        <is>
          <t>HOOD,COMBAT VEHICLE-MIL-H-44265</t>
        </is>
      </c>
      <c r="K305" s="600" t="inlineStr">
        <is>
          <t>IS</t>
        </is>
      </c>
      <c r="L305" s="607" t="n"/>
      <c r="M305" s="600" t="inlineStr">
        <is>
          <t>N</t>
        </is>
      </c>
      <c r="N305" s="601" t="n">
        <v>0</v>
      </c>
      <c r="O305" s="601" t="n">
        <v>0</v>
      </c>
      <c r="P305" s="601" t="n">
        <v>0</v>
      </c>
      <c r="Q305" s="1786" t="n">
        <v>0.5</v>
      </c>
      <c r="R305" s="1786" t="n">
        <v>0.5</v>
      </c>
      <c r="S305" s="594" t="n">
        <v>0.17</v>
      </c>
      <c r="T305" s="595">
        <f>Q305*R305*S305</f>
        <v/>
      </c>
      <c r="U305" s="596">
        <f>T305*P305</f>
        <v/>
      </c>
      <c r="V305" s="603" t="n"/>
    </row>
    <row r="306" ht="13.5" customHeight="1" s="667" thickBot="1">
      <c r="B306" s="598" t="n">
        <v>345</v>
      </c>
      <c r="C306" s="606" t="inlineStr">
        <is>
          <t>21451</t>
        </is>
      </c>
      <c r="D306" s="589" t="n">
        <v>21451</v>
      </c>
      <c r="E306" s="590">
        <f>IF(D306="","",IFERROR(VLOOKUP(D306,CCN_Library!$A$4:$B$13,2,FALSE),"NOT IN LIBRARY"))</f>
        <v/>
      </c>
      <c r="F306" s="599" t="n"/>
      <c r="G306" s="600" t="inlineStr">
        <is>
          <t>M28263</t>
        </is>
      </c>
      <c r="H306" s="591">
        <f>LEFT(I306,5)</f>
        <v/>
      </c>
      <c r="I306" s="600" t="inlineStr">
        <is>
          <t>D00012BA</t>
        </is>
      </c>
      <c r="J306" s="591" t="inlineStr">
        <is>
          <t>ACCESSORY KIT,VEHIC-57K8831</t>
        </is>
      </c>
      <c r="K306" s="600" t="inlineStr">
        <is>
          <t>PL</t>
        </is>
      </c>
      <c r="L306" s="600" t="inlineStr">
        <is>
          <t>EA</t>
        </is>
      </c>
      <c r="M306" s="607" t="n"/>
      <c r="N306" s="601" t="n">
        <v>0</v>
      </c>
      <c r="O306" s="601" t="n">
        <v>1</v>
      </c>
      <c r="P306" s="601" t="n">
        <v>1</v>
      </c>
      <c r="Q306" s="607" t="n"/>
      <c r="R306" s="607" t="n"/>
      <c r="S306" s="594" t="n">
        <v>0</v>
      </c>
      <c r="T306" s="595">
        <f>Q306*R306*S306</f>
        <v/>
      </c>
      <c r="U306" s="596">
        <f>T306*P306</f>
        <v/>
      </c>
      <c r="V306" s="603" t="n"/>
    </row>
    <row r="307" ht="13.5" customHeight="1" s="667" thickBot="1">
      <c r="B307" s="598" t="n">
        <v>347</v>
      </c>
      <c r="C307" s="606" t="inlineStr">
        <is>
          <t>44112</t>
        </is>
      </c>
      <c r="D307" s="589" t="n">
        <v>44112</v>
      </c>
      <c r="E307" s="590">
        <f>IF(D307="","",IFERROR(VLOOKUP(D307,CCN_Library!$A$4:$B$13,2,FALSE),"NOT IN LIBRARY"))</f>
        <v/>
      </c>
      <c r="F307" s="599" t="n"/>
      <c r="G307" s="600" t="inlineStr">
        <is>
          <t>M28263</t>
        </is>
      </c>
      <c r="H307" s="591">
        <f>LEFT(I307,5)</f>
        <v/>
      </c>
      <c r="I307" s="600" t="inlineStr">
        <is>
          <t>C86148A</t>
        </is>
      </c>
      <c r="J307" s="591" t="inlineStr">
        <is>
          <t>X-RAY EQUIP AMAL627-W</t>
        </is>
      </c>
      <c r="K307" s="600" t="inlineStr">
        <is>
          <t>IS</t>
        </is>
      </c>
      <c r="L307" s="607" t="n"/>
      <c r="M307" s="600" t="inlineStr">
        <is>
          <t>N</t>
        </is>
      </c>
      <c r="N307" s="601" t="n">
        <v>0</v>
      </c>
      <c r="O307" s="601" t="n">
        <v>3</v>
      </c>
      <c r="P307" s="601" t="n">
        <v>3</v>
      </c>
      <c r="Q307" s="1786" t="n">
        <v>5.58</v>
      </c>
      <c r="R307" s="1786" t="n">
        <v>2.42</v>
      </c>
      <c r="S307" s="594" t="n">
        <v>2.33</v>
      </c>
      <c r="T307" s="595">
        <f>Q307*R307*S307</f>
        <v/>
      </c>
      <c r="U307" s="596">
        <f>T307*P307</f>
        <v/>
      </c>
      <c r="V307" s="603" t="n"/>
    </row>
    <row r="308" ht="13.5" customHeight="1" s="667" thickBot="1">
      <c r="B308" s="598" t="n">
        <v>348</v>
      </c>
      <c r="C308" s="606" t="inlineStr">
        <is>
          <t>44112</t>
        </is>
      </c>
      <c r="D308" s="589" t="n">
        <v>44112</v>
      </c>
      <c r="E308" s="590">
        <f>IF(D308="","",IFERROR(VLOOKUP(D308,CCN_Library!$A$4:$B$13,2,FALSE),"NOT IN LIBRARY"))</f>
        <v/>
      </c>
      <c r="F308" s="599" t="n"/>
      <c r="G308" s="600" t="inlineStr">
        <is>
          <t>M28263</t>
        </is>
      </c>
      <c r="H308" s="591">
        <f>LEFT(I308,5)</f>
        <v/>
      </c>
      <c r="I308" s="600" t="inlineStr">
        <is>
          <t>C86248A</t>
        </is>
      </c>
      <c r="J308" s="591" t="inlineStr">
        <is>
          <t>AMAL 631 SURGICAL T-AMAL 631</t>
        </is>
      </c>
      <c r="K308" s="600" t="inlineStr">
        <is>
          <t>IS</t>
        </is>
      </c>
      <c r="L308" s="607" t="n"/>
      <c r="M308" s="600" t="inlineStr">
        <is>
          <t>R</t>
        </is>
      </c>
      <c r="N308" s="601" t="n">
        <v>0</v>
      </c>
      <c r="O308" s="601" t="n">
        <v>3</v>
      </c>
      <c r="P308" s="601" t="n">
        <v>3</v>
      </c>
      <c r="Q308" s="1787" t="n">
        <v>8</v>
      </c>
      <c r="R308" s="1786" t="n">
        <v>4.58</v>
      </c>
      <c r="S308" s="594" t="n">
        <v>5</v>
      </c>
      <c r="T308" s="595">
        <f>Q308*R308*S308</f>
        <v/>
      </c>
      <c r="U308" s="596">
        <f>T308*P308</f>
        <v/>
      </c>
      <c r="V308" s="603" t="n"/>
    </row>
    <row r="309" ht="13.5" customHeight="1" s="667" thickBot="1">
      <c r="B309" s="598" t="n">
        <v>354</v>
      </c>
      <c r="C309" s="606" t="inlineStr">
        <is>
          <t>21451</t>
        </is>
      </c>
      <c r="D309" s="589" t="n">
        <v>21451</v>
      </c>
      <c r="E309" s="590">
        <f>IF(D309="","",IFERROR(VLOOKUP(D309,CCN_Library!$A$4:$B$13,2,FALSE),"NOT IN LIBRARY"))</f>
        <v/>
      </c>
      <c r="F309" s="599" t="n"/>
      <c r="G309" s="600" t="inlineStr">
        <is>
          <t>M28263</t>
        </is>
      </c>
      <c r="H309" s="591">
        <f>LEFT(I309,5)</f>
        <v/>
      </c>
      <c r="I309" s="600" t="inlineStr">
        <is>
          <t>D08807K</t>
        </is>
      </c>
      <c r="J309" s="591" t="inlineStr">
        <is>
          <t>TRAILER,TANK-M149A2</t>
        </is>
      </c>
      <c r="K309" s="600" t="inlineStr">
        <is>
          <t>IS</t>
        </is>
      </c>
      <c r="L309" s="600" t="inlineStr">
        <is>
          <t>EA</t>
        </is>
      </c>
      <c r="M309" s="600" t="inlineStr">
        <is>
          <t>R</t>
        </is>
      </c>
      <c r="N309" s="601" t="n">
        <v>0</v>
      </c>
      <c r="O309" s="601" t="n">
        <v>0</v>
      </c>
      <c r="P309" s="601" t="n">
        <v>0</v>
      </c>
      <c r="Q309" s="1786" t="n">
        <v>13.42</v>
      </c>
      <c r="R309" s="1786" t="n">
        <v>6.91</v>
      </c>
      <c r="S309" s="594" t="n">
        <v>6.58</v>
      </c>
      <c r="T309" s="595">
        <f>Q309*R309*S309</f>
        <v/>
      </c>
      <c r="U309" s="596">
        <f>T309*P309</f>
        <v/>
      </c>
      <c r="V309" s="603" t="n"/>
    </row>
    <row r="310" ht="13.5" customHeight="1" s="667" thickBot="1">
      <c r="B310" s="598" t="n">
        <v>357</v>
      </c>
      <c r="C310" s="606" t="inlineStr">
        <is>
          <t>14345</t>
        </is>
      </c>
      <c r="D310" s="589" t="n">
        <v>14345</v>
      </c>
      <c r="E310" s="590">
        <f>IF(D310="","",IFERROR(VLOOKUP(D310,CCN_Library!$A$4:$B$13,2,FALSE),"NOT IN LIBRARY"))</f>
        <v/>
      </c>
      <c r="F310" s="599" t="n"/>
      <c r="G310" s="600" t="inlineStr">
        <is>
          <t>M28263</t>
        </is>
      </c>
      <c r="H310" s="591">
        <f>LEFT(I310,5)</f>
        <v/>
      </c>
      <c r="I310" s="600" t="inlineStr">
        <is>
          <t>E11262B</t>
        </is>
      </c>
      <c r="J310" s="591" t="inlineStr">
        <is>
          <t>MOUNT,TRIPOD,MACHIN-M3</t>
        </is>
      </c>
      <c r="K310" s="600" t="inlineStr">
        <is>
          <t>IS</t>
        </is>
      </c>
      <c r="L310" s="600" t="inlineStr">
        <is>
          <t>EA</t>
        </is>
      </c>
      <c r="M310" s="600" t="inlineStr">
        <is>
          <t>N</t>
        </is>
      </c>
      <c r="N310" s="601" t="n">
        <v>0</v>
      </c>
      <c r="O310" s="601" t="n">
        <v>4</v>
      </c>
      <c r="P310" s="601" t="n">
        <v>4</v>
      </c>
      <c r="Q310" s="1786" t="n">
        <v>6.33</v>
      </c>
      <c r="R310" s="1786" t="n">
        <v>5.16</v>
      </c>
      <c r="S310" s="594" t="n">
        <v>1.17</v>
      </c>
      <c r="T310" s="595">
        <f>Q310*R310*S310</f>
        <v/>
      </c>
      <c r="U310" s="596">
        <f>T310*P310</f>
        <v/>
      </c>
      <c r="V310" s="603" t="n"/>
    </row>
    <row r="311" ht="13.5" customHeight="1" s="667" thickBot="1">
      <c r="B311" s="598" t="n">
        <v>359</v>
      </c>
      <c r="C311" s="606" t="inlineStr">
        <is>
          <t>44112</t>
        </is>
      </c>
      <c r="D311" s="589" t="n">
        <v>44112</v>
      </c>
      <c r="E311" s="590">
        <f>IF(D311="","",IFERROR(VLOOKUP(D311,CCN_Library!$A$4:$B$13,2,FALSE),"NOT IN LIBRARY"))</f>
        <v/>
      </c>
      <c r="F311" s="599" t="n"/>
      <c r="G311" s="600" t="inlineStr">
        <is>
          <t>M28263</t>
        </is>
      </c>
      <c r="H311" s="591">
        <f>LEFT(I311,5)</f>
        <v/>
      </c>
      <c r="I311" s="600" t="inlineStr">
        <is>
          <t>K41822E</t>
        </is>
      </c>
      <c r="J311" s="591" t="inlineStr">
        <is>
          <t>CHEST, PISTOL, WOOD-</t>
        </is>
      </c>
      <c r="K311" s="600" t="inlineStr">
        <is>
          <t>IS</t>
        </is>
      </c>
      <c r="L311" s="600" t="inlineStr">
        <is>
          <t>EA</t>
        </is>
      </c>
      <c r="M311" s="600" t="inlineStr">
        <is>
          <t>N</t>
        </is>
      </c>
      <c r="N311" s="601" t="n">
        <v>0</v>
      </c>
      <c r="O311" s="601" t="n">
        <v>3</v>
      </c>
      <c r="P311" s="601" t="n">
        <v>3</v>
      </c>
      <c r="Q311" s="1787" t="n">
        <v>0</v>
      </c>
      <c r="R311" s="1787" t="n">
        <v>0</v>
      </c>
      <c r="S311" s="594" t="n">
        <v>0</v>
      </c>
      <c r="T311" s="595">
        <f>Q311*R311*S311</f>
        <v/>
      </c>
      <c r="U311" s="596">
        <f>T311*P311</f>
        <v/>
      </c>
      <c r="V311" s="603" t="n"/>
    </row>
    <row r="312" ht="13.5" customHeight="1" s="667" thickBot="1">
      <c r="B312" s="598" t="n">
        <v>364</v>
      </c>
      <c r="C312" s="606" t="inlineStr">
        <is>
          <t>44112</t>
        </is>
      </c>
      <c r="D312" s="589" t="n">
        <v>44112</v>
      </c>
      <c r="E312" s="590">
        <f>IF(D312="","",IFERROR(VLOOKUP(D312,CCN_Library!$A$4:$B$13,2,FALSE),"NOT IN LIBRARY"))</f>
        <v/>
      </c>
      <c r="F312" s="599" t="n"/>
      <c r="G312" s="600" t="inlineStr">
        <is>
          <t>M28263</t>
        </is>
      </c>
      <c r="H312" s="591">
        <f>LEFT(I312,5)</f>
        <v/>
      </c>
      <c r="I312" s="600" t="inlineStr">
        <is>
          <t>C21502F</t>
        </is>
      </c>
      <c r="J312" s="591" t="inlineStr">
        <is>
          <t>GLOVE INSERTS,NUCLE-DSSPM330-01</t>
        </is>
      </c>
      <c r="K312" s="600" t="inlineStr">
        <is>
          <t>IS</t>
        </is>
      </c>
      <c r="L312" s="600" t="inlineStr">
        <is>
          <t>PR</t>
        </is>
      </c>
      <c r="M312" s="600" t="inlineStr">
        <is>
          <t>N</t>
        </is>
      </c>
      <c r="N312" s="601" t="n">
        <v>360</v>
      </c>
      <c r="O312" s="601" t="n">
        <v>0</v>
      </c>
      <c r="P312" s="601" t="n">
        <v>360</v>
      </c>
      <c r="Q312" s="1786" t="n">
        <v>1.67</v>
      </c>
      <c r="R312" s="1786" t="n">
        <v>0.67</v>
      </c>
      <c r="S312" s="594" t="n">
        <v>0.17</v>
      </c>
      <c r="T312" s="595">
        <f>Q312*R312*S312</f>
        <v/>
      </c>
      <c r="U312" s="596">
        <f>T312*P312</f>
        <v/>
      </c>
      <c r="V312" s="603" t="n"/>
    </row>
    <row r="313" ht="13.5" customHeight="1" s="667" thickBot="1">
      <c r="B313" s="598" t="n">
        <v>366</v>
      </c>
      <c r="C313" s="606" t="inlineStr">
        <is>
          <t>44112</t>
        </is>
      </c>
      <c r="D313" s="589" t="n">
        <v>44112</v>
      </c>
      <c r="E313" s="590">
        <f>IF(D313="","",IFERROR(VLOOKUP(D313,CCN_Library!$A$4:$B$13,2,FALSE),"NOT IN LIBRARY"))</f>
        <v/>
      </c>
      <c r="F313" s="599" t="n"/>
      <c r="G313" s="600" t="inlineStr">
        <is>
          <t>M28263</t>
        </is>
      </c>
      <c r="H313" s="591">
        <f>LEFT(I313,5)</f>
        <v/>
      </c>
      <c r="I313" s="600" t="inlineStr">
        <is>
          <t>C44332E</t>
        </is>
      </c>
      <c r="J313" s="591" t="inlineStr">
        <is>
          <t>SHIPPING AND STORAG-SB812M</t>
        </is>
      </c>
      <c r="K313" s="600" t="inlineStr">
        <is>
          <t>IS</t>
        </is>
      </c>
      <c r="L313" s="600" t="inlineStr">
        <is>
          <t>EA</t>
        </is>
      </c>
      <c r="M313" s="600" t="inlineStr">
        <is>
          <t>N</t>
        </is>
      </c>
      <c r="N313" s="601" t="n">
        <v>0</v>
      </c>
      <c r="O313" s="601" t="n">
        <v>17</v>
      </c>
      <c r="P313" s="601" t="n">
        <v>17</v>
      </c>
      <c r="Q313" s="1786" t="n">
        <v>4.75</v>
      </c>
      <c r="R313" s="1787" t="n">
        <v>8</v>
      </c>
      <c r="S313" s="594" t="n">
        <v>6.83</v>
      </c>
      <c r="T313" s="595">
        <f>Q313*R313*S313</f>
        <v/>
      </c>
      <c r="U313" s="596">
        <f>T313*P313</f>
        <v/>
      </c>
      <c r="V313" s="603" t="n"/>
    </row>
    <row r="314" ht="13.5" customHeight="1" s="667" thickBot="1">
      <c r="B314" s="598" t="n">
        <v>369</v>
      </c>
      <c r="C314" s="606" t="inlineStr">
        <is>
          <t>44112</t>
        </is>
      </c>
      <c r="D314" s="589" t="n">
        <v>44112</v>
      </c>
      <c r="E314" s="590">
        <f>IF(D314="","",IFERROR(VLOOKUP(D314,CCN_Library!$A$4:$B$13,2,FALSE),"NOT IN LIBRARY"))</f>
        <v/>
      </c>
      <c r="F314" s="599" t="n"/>
      <c r="G314" s="600" t="inlineStr">
        <is>
          <t>M28263</t>
        </is>
      </c>
      <c r="H314" s="591">
        <f>LEFT(I314,5)</f>
        <v/>
      </c>
      <c r="I314" s="600" t="inlineStr">
        <is>
          <t>C01882F</t>
        </is>
      </c>
      <c r="J314" s="591" t="inlineStr">
        <is>
          <t>No Item Name Availa-N/A</t>
        </is>
      </c>
      <c r="K314" s="600" t="inlineStr">
        <is>
          <t>IS</t>
        </is>
      </c>
      <c r="L314" s="600" t="inlineStr">
        <is>
          <t>EA</t>
        </is>
      </c>
      <c r="M314" s="600" t="inlineStr">
        <is>
          <t>N</t>
        </is>
      </c>
      <c r="N314" s="601" t="n">
        <v>0</v>
      </c>
      <c r="O314" s="601" t="n">
        <v>0</v>
      </c>
      <c r="P314" s="601" t="n">
        <v>0</v>
      </c>
      <c r="Q314" s="1786" t="n">
        <v>0.33</v>
      </c>
      <c r="R314" s="1786" t="n">
        <v>0.17</v>
      </c>
      <c r="S314" s="594" t="n">
        <v>0.25</v>
      </c>
      <c r="T314" s="595">
        <f>Q314*R314*S314</f>
        <v/>
      </c>
      <c r="U314" s="596">
        <f>T314*P314</f>
        <v/>
      </c>
      <c r="V314" s="603" t="n"/>
    </row>
    <row r="315" ht="13.5" customHeight="1" s="667" thickBot="1">
      <c r="B315" s="598" t="n">
        <v>373</v>
      </c>
      <c r="C315" s="606" t="inlineStr">
        <is>
          <t>44112</t>
        </is>
      </c>
      <c r="D315" s="589" t="n">
        <v>44112</v>
      </c>
      <c r="E315" s="590">
        <f>IF(D315="","",IFERROR(VLOOKUP(D315,CCN_Library!$A$4:$B$13,2,FALSE),"NOT IN LIBRARY"))</f>
        <v/>
      </c>
      <c r="F315" s="599" t="n"/>
      <c r="G315" s="600" t="inlineStr">
        <is>
          <t>M28263</t>
        </is>
      </c>
      <c r="H315" s="591">
        <f>LEFT(I315,5)</f>
        <v/>
      </c>
      <c r="I315" s="600" t="inlineStr">
        <is>
          <t>C01152F</t>
        </is>
      </c>
      <c r="J315" s="591" t="inlineStr">
        <is>
          <t>DRAWERS,COLD WEATHE-FRDRCW</t>
        </is>
      </c>
      <c r="K315" s="600" t="inlineStr">
        <is>
          <t>IS</t>
        </is>
      </c>
      <c r="L315" s="600" t="inlineStr">
        <is>
          <t>PR</t>
        </is>
      </c>
      <c r="M315" s="600" t="inlineStr">
        <is>
          <t>N</t>
        </is>
      </c>
      <c r="N315" s="601" t="n">
        <v>360</v>
      </c>
      <c r="O315" s="601" t="n">
        <v>0</v>
      </c>
      <c r="P315" s="601" t="n">
        <v>360</v>
      </c>
      <c r="Q315" s="1786" t="n">
        <v>0.83</v>
      </c>
      <c r="R315" s="1786" t="n">
        <v>0.5</v>
      </c>
      <c r="S315" s="594" t="n">
        <v>0.17</v>
      </c>
      <c r="T315" s="595">
        <f>Q315*R315*S315</f>
        <v/>
      </c>
      <c r="U315" s="596">
        <f>T315*P315</f>
        <v/>
      </c>
      <c r="V315" s="603" t="n"/>
    </row>
    <row r="316" ht="13.5" customHeight="1" s="667" thickBot="1">
      <c r="B316" s="598" t="n">
        <v>378</v>
      </c>
      <c r="C316" s="606" t="inlineStr">
        <is>
          <t>44112</t>
        </is>
      </c>
      <c r="D316" s="589" t="n">
        <v>44112</v>
      </c>
      <c r="E316" s="590">
        <f>IF(D316="","",IFERROR(VLOOKUP(D316,CCN_Library!$A$4:$B$13,2,FALSE),"NOT IN LIBRARY"))</f>
        <v/>
      </c>
      <c r="F316" s="599" t="n"/>
      <c r="G316" s="600" t="inlineStr">
        <is>
          <t>M28263</t>
        </is>
      </c>
      <c r="H316" s="591">
        <f>LEFT(I316,5)</f>
        <v/>
      </c>
      <c r="I316" s="600" t="inlineStr">
        <is>
          <t>C31502F</t>
        </is>
      </c>
      <c r="J316" s="591" t="inlineStr">
        <is>
          <t>FIRST AID KIT,INDIV-1IFAK</t>
        </is>
      </c>
      <c r="K316" s="600" t="inlineStr">
        <is>
          <t>IS</t>
        </is>
      </c>
      <c r="L316" s="600" t="inlineStr">
        <is>
          <t>KT</t>
        </is>
      </c>
      <c r="M316" s="600" t="inlineStr">
        <is>
          <t>N</t>
        </is>
      </c>
      <c r="N316" s="601" t="n">
        <v>180</v>
      </c>
      <c r="O316" s="601" t="n">
        <v>0</v>
      </c>
      <c r="P316" s="601" t="n">
        <v>180</v>
      </c>
      <c r="Q316" s="1786" t="n">
        <v>0.67</v>
      </c>
      <c r="R316" s="1786" t="n">
        <v>0.42</v>
      </c>
      <c r="S316" s="594" t="n">
        <v>0.67</v>
      </c>
      <c r="T316" s="595">
        <f>Q316*R316*S316</f>
        <v/>
      </c>
      <c r="U316" s="596">
        <f>T316*P316</f>
        <v/>
      </c>
      <c r="V316" s="603" t="n"/>
    </row>
    <row r="317" ht="13.5" customHeight="1" s="667" thickBot="1">
      <c r="B317" s="598" t="n">
        <v>384</v>
      </c>
      <c r="C317" s="606" t="inlineStr">
        <is>
          <t>14345</t>
        </is>
      </c>
      <c r="D317" s="589" t="n">
        <v>14345</v>
      </c>
      <c r="E317" s="590">
        <f>IF(D317="","",IFERROR(VLOOKUP(D317,CCN_Library!$A$4:$B$13,2,FALSE),"NOT IN LIBRARY"))</f>
        <v/>
      </c>
      <c r="F317" s="599" t="n"/>
      <c r="G317" s="600" t="inlineStr">
        <is>
          <t>M28263</t>
        </is>
      </c>
      <c r="H317" s="591">
        <f>LEFT(I317,5)</f>
        <v/>
      </c>
      <c r="I317" s="600" t="inlineStr">
        <is>
          <t>E00502E</t>
        </is>
      </c>
      <c r="J317" s="591" t="inlineStr">
        <is>
          <t>BAYONET-KNIFE-OKC3S</t>
        </is>
      </c>
      <c r="K317" s="600" t="inlineStr">
        <is>
          <t>IS</t>
        </is>
      </c>
      <c r="L317" s="600" t="inlineStr">
        <is>
          <t>EA</t>
        </is>
      </c>
      <c r="M317" s="600" t="inlineStr">
        <is>
          <t>N</t>
        </is>
      </c>
      <c r="N317" s="601" t="n">
        <v>114</v>
      </c>
      <c r="O317" s="601" t="n">
        <v>0</v>
      </c>
      <c r="P317" s="601" t="n">
        <v>114</v>
      </c>
      <c r="Q317" s="1786" t="n">
        <v>1.08</v>
      </c>
      <c r="R317" s="1786" t="n">
        <v>0.25</v>
      </c>
      <c r="S317" s="594" t="n">
        <v>0.17</v>
      </c>
      <c r="T317" s="595">
        <f>Q317*R317*S317</f>
        <v/>
      </c>
      <c r="U317" s="596">
        <f>T317*P317</f>
        <v/>
      </c>
      <c r="V317" s="603" t="n"/>
    </row>
    <row r="318" ht="13.5" customHeight="1" s="667" thickBot="1">
      <c r="B318" s="598" t="n">
        <v>387</v>
      </c>
      <c r="C318" s="606" t="inlineStr">
        <is>
          <t>14345</t>
        </is>
      </c>
      <c r="D318" s="589" t="n">
        <v>14345</v>
      </c>
      <c r="E318" s="590">
        <f>IF(D318="","",IFERROR(VLOOKUP(D318,CCN_Library!$A$4:$B$13,2,FALSE),"NOT IN LIBRARY"))</f>
        <v/>
      </c>
      <c r="F318" s="599" t="n"/>
      <c r="G318" s="600" t="inlineStr">
        <is>
          <t>M28263</t>
        </is>
      </c>
      <c r="H318" s="591">
        <f>LEFT(I318,5)</f>
        <v/>
      </c>
      <c r="I318" s="600" t="inlineStr">
        <is>
          <t>E09897M</t>
        </is>
      </c>
      <c r="J318" s="591" t="inlineStr">
        <is>
          <t>MACHINE GUN,7.62 MI-M240B</t>
        </is>
      </c>
      <c r="K318" s="600" t="inlineStr">
        <is>
          <t>IS</t>
        </is>
      </c>
      <c r="L318" s="600" t="inlineStr">
        <is>
          <t>EA</t>
        </is>
      </c>
      <c r="M318" s="600" t="inlineStr">
        <is>
          <t>M</t>
        </is>
      </c>
      <c r="N318" s="601" t="n">
        <v>0</v>
      </c>
      <c r="O318" s="601" t="n">
        <v>2</v>
      </c>
      <c r="P318" s="601" t="n">
        <v>2</v>
      </c>
      <c r="Q318" s="1786" t="n">
        <v>4.04</v>
      </c>
      <c r="R318" s="1786" t="n">
        <v>0.52</v>
      </c>
      <c r="S318" s="594" t="n">
        <v>0.75</v>
      </c>
      <c r="T318" s="595">
        <f>Q318*R318*S318</f>
        <v/>
      </c>
      <c r="U318" s="596">
        <f>T318*P318</f>
        <v/>
      </c>
      <c r="V318" s="603" t="n"/>
    </row>
    <row r="319" ht="13.5" customHeight="1" s="667" thickBot="1">
      <c r="B319" s="598" t="n">
        <v>391</v>
      </c>
      <c r="C319" s="606" t="inlineStr">
        <is>
          <t>44112</t>
        </is>
      </c>
      <c r="D319" s="589" t="n">
        <v>44112</v>
      </c>
      <c r="E319" s="590">
        <f>IF(D319="","",IFERROR(VLOOKUP(D319,CCN_Library!$A$4:$B$13,2,FALSE),"NOT IN LIBRARY"))</f>
        <v/>
      </c>
      <c r="F319" s="599" t="n"/>
      <c r="G319" s="600" t="inlineStr">
        <is>
          <t>M28263</t>
        </is>
      </c>
      <c r="H319" s="591">
        <f>LEFT(I319,5)</f>
        <v/>
      </c>
      <c r="I319" s="600" t="inlineStr">
        <is>
          <t>C01802F</t>
        </is>
      </c>
      <c r="J319" s="591" t="inlineStr">
        <is>
          <t>BELT,INDIVIDUAL EQU-N/A</t>
        </is>
      </c>
      <c r="K319" s="600" t="inlineStr">
        <is>
          <t>IS</t>
        </is>
      </c>
      <c r="L319" s="600" t="inlineStr">
        <is>
          <t>EA</t>
        </is>
      </c>
      <c r="M319" s="600" t="inlineStr">
        <is>
          <t>N</t>
        </is>
      </c>
      <c r="N319" s="601" t="n">
        <v>180</v>
      </c>
      <c r="O319" s="601" t="n">
        <v>0</v>
      </c>
      <c r="P319" s="601" t="n">
        <v>180</v>
      </c>
      <c r="Q319" s="1787" t="n">
        <v>1</v>
      </c>
      <c r="R319" s="1786" t="n">
        <v>0.33</v>
      </c>
      <c r="S319" s="594" t="n">
        <v>0.33</v>
      </c>
      <c r="T319" s="595">
        <f>Q319*R319*S319</f>
        <v/>
      </c>
      <c r="U319" s="596">
        <f>T319*P319</f>
        <v/>
      </c>
      <c r="V319" s="603" t="n"/>
    </row>
    <row r="320" ht="13.5" customHeight="1" s="667" thickBot="1">
      <c r="B320" s="598" t="n">
        <v>396</v>
      </c>
      <c r="C320" s="606" t="inlineStr">
        <is>
          <t>21451</t>
        </is>
      </c>
      <c r="D320" s="589" t="n">
        <v>21451</v>
      </c>
      <c r="E320" s="590">
        <f>IF(D320="","",IFERROR(VLOOKUP(D320,CCN_Library!$A$4:$B$13,2,FALSE),"NOT IN LIBRARY"))</f>
        <v/>
      </c>
      <c r="F320" s="599" t="n"/>
      <c r="G320" s="600" t="inlineStr">
        <is>
          <t>M28263</t>
        </is>
      </c>
      <c r="H320" s="591">
        <f>LEFT(I320,5)</f>
        <v/>
      </c>
      <c r="I320" s="600" t="inlineStr">
        <is>
          <t>D08627K</t>
        </is>
      </c>
      <c r="J320" s="591" t="inlineStr">
        <is>
          <t>TRAILER,CARGO-MK593</t>
        </is>
      </c>
      <c r="K320" s="600" t="inlineStr">
        <is>
          <t>IS</t>
        </is>
      </c>
      <c r="L320" s="600" t="inlineStr">
        <is>
          <t>EA</t>
        </is>
      </c>
      <c r="M320" s="600" t="inlineStr">
        <is>
          <t>N</t>
        </is>
      </c>
      <c r="N320" s="601" t="n">
        <v>0</v>
      </c>
      <c r="O320" s="601" t="n">
        <v>0</v>
      </c>
      <c r="P320" s="601" t="n">
        <v>0</v>
      </c>
      <c r="Q320" s="1786" t="n">
        <v>16.49</v>
      </c>
      <c r="R320" s="1786" t="n">
        <v>8.16</v>
      </c>
      <c r="S320" s="594" t="n">
        <v>3.83</v>
      </c>
      <c r="T320" s="595">
        <f>Q320*R320*S320</f>
        <v/>
      </c>
      <c r="U320" s="596">
        <f>T320*P320</f>
        <v/>
      </c>
      <c r="V320" s="603" t="n"/>
    </row>
    <row r="321" ht="13.5" customHeight="1" s="667" thickBot="1">
      <c r="B321" s="598" t="n">
        <v>401</v>
      </c>
      <c r="C321" s="606" t="inlineStr">
        <is>
          <t>14345</t>
        </is>
      </c>
      <c r="D321" s="589" t="n">
        <v>14345</v>
      </c>
      <c r="E321" s="590">
        <f>IF(D321="","",IFERROR(VLOOKUP(D321,CCN_Library!$A$4:$B$13,2,FALSE),"NOT IN LIBRARY"))</f>
        <v/>
      </c>
      <c r="F321" s="599" t="n"/>
      <c r="G321" s="600" t="inlineStr">
        <is>
          <t>M28263</t>
        </is>
      </c>
      <c r="H321" s="591">
        <f>LEFT(I321,5)</f>
        <v/>
      </c>
      <c r="I321" s="600" t="inlineStr">
        <is>
          <t>E00302M</t>
        </is>
      </c>
      <c r="J321" s="591" t="inlineStr">
        <is>
          <t>PISTOL,9 MILLIMETER-M18</t>
        </is>
      </c>
      <c r="K321" s="600" t="inlineStr">
        <is>
          <t>IS</t>
        </is>
      </c>
      <c r="L321" s="600" t="inlineStr">
        <is>
          <t>EA</t>
        </is>
      </c>
      <c r="M321" s="600" t="inlineStr">
        <is>
          <t>N</t>
        </is>
      </c>
      <c r="N321" s="601" t="n">
        <v>66</v>
      </c>
      <c r="O321" s="601" t="n">
        <v>0</v>
      </c>
      <c r="P321" s="601" t="n">
        <v>66</v>
      </c>
      <c r="Q321" s="1786" t="n">
        <v>0.6</v>
      </c>
      <c r="R321" s="1786" t="n">
        <v>0.13</v>
      </c>
      <c r="S321" s="594" t="n">
        <v>0.13</v>
      </c>
      <c r="T321" s="595">
        <f>Q321*R321*S321</f>
        <v/>
      </c>
      <c r="U321" s="596">
        <f>T321*P321</f>
        <v/>
      </c>
      <c r="V321" s="603" t="n"/>
    </row>
    <row r="322" ht="13.5" customHeight="1" s="667" thickBot="1">
      <c r="B322" s="598" t="n">
        <v>402</v>
      </c>
      <c r="C322" s="606" t="inlineStr">
        <is>
          <t>14345</t>
        </is>
      </c>
      <c r="D322" s="589" t="n">
        <v>14345</v>
      </c>
      <c r="E322" s="590">
        <f>IF(D322="","",IFERROR(VLOOKUP(D322,CCN_Library!$A$4:$B$13,2,FALSE),"NOT IN LIBRARY"))</f>
        <v/>
      </c>
      <c r="F322" s="599" t="n"/>
      <c r="G322" s="600" t="inlineStr">
        <is>
          <t>M28263</t>
        </is>
      </c>
      <c r="H322" s="591">
        <f>LEFT(I322,5)</f>
        <v/>
      </c>
      <c r="I322" s="600" t="inlineStr">
        <is>
          <t>E00412B</t>
        </is>
      </c>
      <c r="J322" s="591" t="inlineStr">
        <is>
          <t>SIGHT,REFLEX-M571</t>
        </is>
      </c>
      <c r="K322" s="600" t="inlineStr">
        <is>
          <t>IS</t>
        </is>
      </c>
      <c r="L322" s="600" t="inlineStr">
        <is>
          <t>EA</t>
        </is>
      </c>
      <c r="M322" s="600" t="inlineStr">
        <is>
          <t>N</t>
        </is>
      </c>
      <c r="N322" s="601" t="n">
        <v>0</v>
      </c>
      <c r="O322" s="601" t="n">
        <v>0</v>
      </c>
      <c r="P322" s="601" t="n">
        <v>0</v>
      </c>
      <c r="Q322" s="1786" t="n">
        <v>1.28</v>
      </c>
      <c r="R322" s="1786" t="n">
        <v>0.27</v>
      </c>
      <c r="S322" s="594" t="n">
        <v>0.27</v>
      </c>
      <c r="T322" s="595">
        <f>Q322*R322*S322</f>
        <v/>
      </c>
      <c r="U322" s="596">
        <f>T322*P322</f>
        <v/>
      </c>
      <c r="V322" s="603" t="n"/>
    </row>
    <row r="323" ht="13.5" customHeight="1" s="667" thickBot="1">
      <c r="B323" s="598" t="n">
        <v>405</v>
      </c>
      <c r="C323" s="606" t="inlineStr">
        <is>
          <t>44112</t>
        </is>
      </c>
      <c r="D323" s="589" t="n">
        <v>44112</v>
      </c>
      <c r="E323" s="590">
        <f>IF(D323="","",IFERROR(VLOOKUP(D323,CCN_Library!$A$4:$B$13,2,FALSE),"NOT IN LIBRARY"))</f>
        <v/>
      </c>
      <c r="F323" s="599" t="n"/>
      <c r="G323" s="600" t="inlineStr">
        <is>
          <t>M28263</t>
        </is>
      </c>
      <c r="H323" s="591">
        <f>LEFT(I323,5)</f>
        <v/>
      </c>
      <c r="I323" s="600" t="inlineStr">
        <is>
          <t>C86048A</t>
        </is>
      </c>
      <c r="J323" s="591" t="inlineStr">
        <is>
          <t>AMAL LABORATORY CON-619</t>
        </is>
      </c>
      <c r="K323" s="600" t="inlineStr">
        <is>
          <t>IS</t>
        </is>
      </c>
      <c r="L323" s="607" t="n"/>
      <c r="M323" s="600" t="inlineStr">
        <is>
          <t>N</t>
        </is>
      </c>
      <c r="N323" s="601" t="n">
        <v>0</v>
      </c>
      <c r="O323" s="601" t="n">
        <v>6</v>
      </c>
      <c r="P323" s="601" t="n">
        <v>6</v>
      </c>
      <c r="Q323" s="1786" t="n">
        <v>4.17</v>
      </c>
      <c r="R323" s="1786" t="n">
        <v>3.33</v>
      </c>
      <c r="S323" s="594" t="n">
        <v>3.5</v>
      </c>
      <c r="T323" s="595">
        <f>Q323*R323*S323</f>
        <v/>
      </c>
      <c r="U323" s="596">
        <f>T323*P323</f>
        <v/>
      </c>
      <c r="V323" s="603" t="n"/>
    </row>
    <row r="324" ht="13.5" customHeight="1" s="667" thickBot="1">
      <c r="B324" s="598" t="n">
        <v>409</v>
      </c>
      <c r="C324" s="606" t="inlineStr">
        <is>
          <t>14345</t>
        </is>
      </c>
      <c r="D324" s="589" t="n">
        <v>14345</v>
      </c>
      <c r="E324" s="590">
        <f>IF(D324="","",IFERROR(VLOOKUP(D324,CCN_Library!$A$4:$B$13,2,FALSE),"NOT IN LIBRARY"))</f>
        <v/>
      </c>
      <c r="F324" s="599" t="n"/>
      <c r="G324" s="600" t="inlineStr">
        <is>
          <t>M28263</t>
        </is>
      </c>
      <c r="H324" s="591">
        <f>LEFT(I324,5)</f>
        <v/>
      </c>
      <c r="I324" s="600" t="inlineStr">
        <is>
          <t>E11607G</t>
        </is>
      </c>
      <c r="J324" s="591" t="inlineStr">
        <is>
          <t>NIGHT VISION SIGHT-AN/PVS-17C</t>
        </is>
      </c>
      <c r="K324" s="600" t="inlineStr">
        <is>
          <t>IS</t>
        </is>
      </c>
      <c r="L324" s="600" t="inlineStr">
        <is>
          <t>EA</t>
        </is>
      </c>
      <c r="M324" s="600" t="inlineStr">
        <is>
          <t>N</t>
        </is>
      </c>
      <c r="N324" s="601" t="n">
        <v>2</v>
      </c>
      <c r="O324" s="601" t="n">
        <v>0</v>
      </c>
      <c r="P324" s="601" t="n">
        <v>2</v>
      </c>
      <c r="Q324" s="1786" t="n">
        <v>0.83</v>
      </c>
      <c r="R324" s="1786" t="n">
        <v>0.17</v>
      </c>
      <c r="S324" s="594" t="n">
        <v>0.33</v>
      </c>
      <c r="T324" s="595">
        <f>Q324*R324*S324</f>
        <v/>
      </c>
      <c r="U324" s="596">
        <f>T324*P324</f>
        <v/>
      </c>
      <c r="V324" s="603" t="n"/>
    </row>
    <row r="325" ht="13.5" customHeight="1" s="667" thickBot="1">
      <c r="B325" s="598" t="n">
        <v>410</v>
      </c>
      <c r="C325" s="606" t="inlineStr">
        <is>
          <t>44112</t>
        </is>
      </c>
      <c r="D325" s="589" t="n">
        <v>44112</v>
      </c>
      <c r="E325" s="590">
        <f>IF(D325="","",IFERROR(VLOOKUP(D325,CCN_Library!$A$4:$B$13,2,FALSE),"NOT IN LIBRARY"))</f>
        <v/>
      </c>
      <c r="F325" s="599" t="n"/>
      <c r="G325" s="600" t="inlineStr">
        <is>
          <t>M28263</t>
        </is>
      </c>
      <c r="H325" s="591">
        <f>LEFT(I325,5)</f>
        <v/>
      </c>
      <c r="I325" s="600" t="inlineStr">
        <is>
          <t>K41282E</t>
        </is>
      </c>
      <c r="J325" s="591" t="inlineStr">
        <is>
          <t>CAN,MILITARY-</t>
        </is>
      </c>
      <c r="K325" s="600" t="inlineStr">
        <is>
          <t>IS</t>
        </is>
      </c>
      <c r="L325" s="600" t="inlineStr">
        <is>
          <t>EA</t>
        </is>
      </c>
      <c r="M325" s="600" t="inlineStr">
        <is>
          <t>N</t>
        </is>
      </c>
      <c r="N325" s="601" t="n">
        <v>0</v>
      </c>
      <c r="O325" s="601" t="n">
        <v>69</v>
      </c>
      <c r="P325" s="601" t="n">
        <v>69</v>
      </c>
      <c r="Q325" s="1787" t="n">
        <v>0</v>
      </c>
      <c r="R325" s="1787" t="n">
        <v>0</v>
      </c>
      <c r="S325" s="594" t="n">
        <v>0</v>
      </c>
      <c r="T325" s="595">
        <f>Q325*R325*S325</f>
        <v/>
      </c>
      <c r="U325" s="596">
        <f>T325*P325</f>
        <v/>
      </c>
      <c r="V325" s="603" t="n"/>
    </row>
    <row r="326" ht="13.5" customHeight="1" s="667" thickBot="1">
      <c r="B326" s="598" t="n">
        <v>413</v>
      </c>
      <c r="C326" s="606" t="inlineStr">
        <is>
          <t>21710</t>
        </is>
      </c>
      <c r="D326" s="589" t="n">
        <v>21710</v>
      </c>
      <c r="E326" s="590">
        <f>IF(D326="","",IFERROR(VLOOKUP(D326,CCN_Library!$A$4:$B$13,2,FALSE),"NOT IN LIBRARY"))</f>
        <v/>
      </c>
      <c r="F326" s="599" t="n"/>
      <c r="G326" s="600" t="inlineStr">
        <is>
          <t>M28263</t>
        </is>
      </c>
      <c r="H326" s="591">
        <f>LEFT(I326,5)</f>
        <v/>
      </c>
      <c r="I326" s="600" t="inlineStr">
        <is>
          <t>H00047G</t>
        </is>
      </c>
      <c r="J326" s="591" t="inlineStr">
        <is>
          <t>INVERTER,POWER,STAT-QP-1800</t>
        </is>
      </c>
      <c r="K326" s="600" t="inlineStr">
        <is>
          <t>IS</t>
        </is>
      </c>
      <c r="L326" s="600" t="inlineStr">
        <is>
          <t>EA</t>
        </is>
      </c>
      <c r="M326" s="600" t="inlineStr">
        <is>
          <t>N</t>
        </is>
      </c>
      <c r="N326" s="601" t="n">
        <v>0</v>
      </c>
      <c r="O326" s="601" t="n">
        <v>6</v>
      </c>
      <c r="P326" s="601" t="n">
        <v>6</v>
      </c>
      <c r="Q326" s="1786" t="n">
        <v>1.84</v>
      </c>
      <c r="R326" s="1786" t="n">
        <v>1.49</v>
      </c>
      <c r="S326" s="594" t="n">
        <v>0.87</v>
      </c>
      <c r="T326" s="595">
        <f>Q326*R326*S326</f>
        <v/>
      </c>
      <c r="U326" s="596">
        <f>T326*P326</f>
        <v/>
      </c>
      <c r="V326" s="603" t="n"/>
    </row>
    <row r="327" ht="13.5" customHeight="1" s="667" thickBot="1">
      <c r="B327" s="598" t="n">
        <v>415</v>
      </c>
      <c r="C327" s="606" t="inlineStr">
        <is>
          <t>44112</t>
        </is>
      </c>
      <c r="D327" s="589" t="n">
        <v>44112</v>
      </c>
      <c r="E327" s="590">
        <f>IF(D327="","",IFERROR(VLOOKUP(D327,CCN_Library!$A$4:$B$13,2,FALSE),"NOT IN LIBRARY"))</f>
        <v/>
      </c>
      <c r="F327" s="599" t="n"/>
      <c r="G327" s="600" t="inlineStr">
        <is>
          <t>M28263</t>
        </is>
      </c>
      <c r="H327" s="591">
        <f>LEFT(I327,5)</f>
        <v/>
      </c>
      <c r="I327" s="600" t="inlineStr">
        <is>
          <t>C21702E</t>
        </is>
      </c>
      <c r="J327" s="591" t="inlineStr">
        <is>
          <t>SPECTACLES,INDUSTRI-</t>
        </is>
      </c>
      <c r="K327" s="600" t="inlineStr">
        <is>
          <t>IS</t>
        </is>
      </c>
      <c r="L327" s="600" t="inlineStr">
        <is>
          <t>EA</t>
        </is>
      </c>
      <c r="M327" s="600" t="inlineStr">
        <is>
          <t>N</t>
        </is>
      </c>
      <c r="N327" s="601" t="n">
        <v>180</v>
      </c>
      <c r="O327" s="601" t="n">
        <v>0</v>
      </c>
      <c r="P327" s="601" t="n">
        <v>180</v>
      </c>
      <c r="Q327" s="1786" t="n">
        <v>0.58</v>
      </c>
      <c r="R327" s="1786" t="n">
        <v>0.33</v>
      </c>
      <c r="S327" s="594" t="n">
        <v>0.25</v>
      </c>
      <c r="T327" s="595">
        <f>Q327*R327*S327</f>
        <v/>
      </c>
      <c r="U327" s="596">
        <f>T327*P327</f>
        <v/>
      </c>
      <c r="V327" s="603" t="n"/>
    </row>
    <row r="328" ht="13.5" customHeight="1" s="667" thickBot="1">
      <c r="B328" s="598" t="n">
        <v>417</v>
      </c>
      <c r="C328" s="606" t="inlineStr">
        <is>
          <t>44112</t>
        </is>
      </c>
      <c r="D328" s="589" t="n">
        <v>44112</v>
      </c>
      <c r="E328" s="590">
        <f>IF(D328="","",IFERROR(VLOOKUP(D328,CCN_Library!$A$4:$B$13,2,FALSE),"NOT IN LIBRARY"))</f>
        <v/>
      </c>
      <c r="F328" s="599" t="n"/>
      <c r="G328" s="600" t="inlineStr">
        <is>
          <t>M28263</t>
        </is>
      </c>
      <c r="H328" s="591">
        <f>LEFT(I328,5)</f>
        <v/>
      </c>
      <c r="I328" s="600" t="inlineStr">
        <is>
          <t>C11072F</t>
        </is>
      </c>
      <c r="J328" s="591" t="inlineStr">
        <is>
          <t>GLOVES,MEN'S AND WO-SIZE 3</t>
        </is>
      </c>
      <c r="K328" s="600" t="inlineStr">
        <is>
          <t>IS</t>
        </is>
      </c>
      <c r="L328" s="600" t="inlineStr">
        <is>
          <t>PR</t>
        </is>
      </c>
      <c r="M328" s="600" t="inlineStr">
        <is>
          <t>N</t>
        </is>
      </c>
      <c r="N328" s="601" t="n">
        <v>180</v>
      </c>
      <c r="O328" s="601" t="n">
        <v>0</v>
      </c>
      <c r="P328" s="601" t="n">
        <v>180</v>
      </c>
      <c r="Q328" s="1787" t="n">
        <v>1</v>
      </c>
      <c r="R328" s="1786" t="n">
        <v>0.5</v>
      </c>
      <c r="S328" s="594" t="n">
        <v>0.08</v>
      </c>
      <c r="T328" s="595">
        <f>Q328*R328*S328</f>
        <v/>
      </c>
      <c r="U328" s="596">
        <f>T328*P328</f>
        <v/>
      </c>
      <c r="V328" s="603" t="n"/>
    </row>
    <row r="329" ht="13.5" customHeight="1" s="667" thickBot="1">
      <c r="B329" s="598" t="n">
        <v>421</v>
      </c>
      <c r="C329" s="606" t="inlineStr">
        <is>
          <t>44112</t>
        </is>
      </c>
      <c r="D329" s="589" t="n">
        <v>44112</v>
      </c>
      <c r="E329" s="590">
        <f>IF(D329="","",IFERROR(VLOOKUP(D329,CCN_Library!$A$4:$B$13,2,FALSE),"NOT IN LIBRARY"))</f>
        <v/>
      </c>
      <c r="F329" s="599" t="n"/>
      <c r="G329" s="600" t="inlineStr">
        <is>
          <t>M28263</t>
        </is>
      </c>
      <c r="H329" s="591">
        <f>LEFT(I329,5)</f>
        <v/>
      </c>
      <c r="I329" s="600" t="inlineStr">
        <is>
          <t>C01162F</t>
        </is>
      </c>
      <c r="J329" s="591" t="inlineStr">
        <is>
          <t>UNDERSHIRT,COLD WEA-FRUSHCW</t>
        </is>
      </c>
      <c r="K329" s="600" t="inlineStr">
        <is>
          <t>IS</t>
        </is>
      </c>
      <c r="L329" s="600" t="inlineStr">
        <is>
          <t>EA</t>
        </is>
      </c>
      <c r="M329" s="600" t="inlineStr">
        <is>
          <t>N</t>
        </is>
      </c>
      <c r="N329" s="601" t="n">
        <v>360</v>
      </c>
      <c r="O329" s="601" t="n">
        <v>0</v>
      </c>
      <c r="P329" s="601" t="n">
        <v>360</v>
      </c>
      <c r="Q329" s="1786" t="n">
        <v>0.83</v>
      </c>
      <c r="R329" s="1786" t="n">
        <v>0.5</v>
      </c>
      <c r="S329" s="594" t="n">
        <v>0.17</v>
      </c>
      <c r="T329" s="595">
        <f>Q329*R329*S329</f>
        <v/>
      </c>
      <c r="U329" s="596">
        <f>T329*P329</f>
        <v/>
      </c>
      <c r="V329" s="603" t="n"/>
    </row>
    <row r="330" ht="13.5" customHeight="1" s="667" thickBot="1">
      <c r="B330" s="598" t="n">
        <v>422</v>
      </c>
      <c r="C330" s="606" t="inlineStr">
        <is>
          <t>14345</t>
        </is>
      </c>
      <c r="D330" s="589" t="n">
        <v>14345</v>
      </c>
      <c r="E330" s="590">
        <f>IF(D330="","",IFERROR(VLOOKUP(D330,CCN_Library!$A$4:$B$13,2,FALSE),"NOT IN LIBRARY"))</f>
        <v/>
      </c>
      <c r="F330" s="599" t="n"/>
      <c r="G330" s="600" t="inlineStr">
        <is>
          <t>M28263</t>
        </is>
      </c>
      <c r="H330" s="591">
        <f>LEFT(I330,5)</f>
        <v/>
      </c>
      <c r="I330" s="600" t="inlineStr">
        <is>
          <t>E09562B</t>
        </is>
      </c>
      <c r="J330" s="591" t="inlineStr">
        <is>
          <t>BORELIGHT SYSTEM,LA-LBS-300-A2</t>
        </is>
      </c>
      <c r="K330" s="600" t="inlineStr">
        <is>
          <t>IS</t>
        </is>
      </c>
      <c r="L330" s="600" t="inlineStr">
        <is>
          <t>EA</t>
        </is>
      </c>
      <c r="M330" s="600" t="inlineStr">
        <is>
          <t>N</t>
        </is>
      </c>
      <c r="N330" s="601" t="n">
        <v>0</v>
      </c>
      <c r="O330" s="601" t="n">
        <v>2</v>
      </c>
      <c r="P330" s="601" t="n">
        <v>2</v>
      </c>
      <c r="Q330" s="1786" t="n">
        <v>0.83</v>
      </c>
      <c r="R330" s="1786" t="n">
        <v>0.08</v>
      </c>
      <c r="S330" s="594" t="n">
        <v>0.33</v>
      </c>
      <c r="T330" s="595">
        <f>Q330*R330*S330</f>
        <v/>
      </c>
      <c r="U330" s="596">
        <f>T330*P330</f>
        <v/>
      </c>
      <c r="V330" s="603" t="n"/>
    </row>
    <row r="331" ht="13.5" customHeight="1" s="667" thickBot="1">
      <c r="B331" s="598" t="n">
        <v>425</v>
      </c>
      <c r="C331" s="606" t="inlineStr">
        <is>
          <t>21710</t>
        </is>
      </c>
      <c r="D331" s="589" t="n">
        <v>21710</v>
      </c>
      <c r="E331" s="590">
        <f>IF(D331="","",IFERROR(VLOOKUP(D331,CCN_Library!$A$4:$B$13,2,FALSE),"NOT IN LIBRARY"))</f>
        <v/>
      </c>
      <c r="F331" s="599" t="n"/>
      <c r="G331" s="600" t="inlineStr">
        <is>
          <t>M28263</t>
        </is>
      </c>
      <c r="H331" s="591">
        <f>LEFT(I331,5)</f>
        <v/>
      </c>
      <c r="I331" s="600" t="inlineStr">
        <is>
          <t>A12607GK</t>
        </is>
      </c>
      <c r="J331" s="591" t="inlineStr">
        <is>
          <t>NAVIGATION SET,SATE-AN/PSN-13(A)</t>
        </is>
      </c>
      <c r="K331" s="600" t="inlineStr">
        <is>
          <t>IS</t>
        </is>
      </c>
      <c r="L331" s="600" t="inlineStr">
        <is>
          <t>EA</t>
        </is>
      </c>
      <c r="M331" s="607" t="n"/>
      <c r="N331" s="601" t="n">
        <v>0</v>
      </c>
      <c r="O331" s="601" t="n">
        <v>9</v>
      </c>
      <c r="P331" s="601" t="n">
        <v>9</v>
      </c>
      <c r="Q331" s="1786" t="n">
        <v>0.58</v>
      </c>
      <c r="R331" s="1786" t="n">
        <v>0.33</v>
      </c>
      <c r="S331" s="594" t="n">
        <v>0.17</v>
      </c>
      <c r="T331" s="595">
        <f>Q331*R331*S331</f>
        <v/>
      </c>
      <c r="U331" s="596">
        <f>T331*P331</f>
        <v/>
      </c>
      <c r="V331" s="603" t="n"/>
    </row>
    <row r="332" ht="13.5" customHeight="1" s="667" thickBot="1">
      <c r="B332" s="598" t="n">
        <v>426</v>
      </c>
      <c r="C332" s="606" t="inlineStr">
        <is>
          <t>14345</t>
        </is>
      </c>
      <c r="D332" s="589" t="n">
        <v>14345</v>
      </c>
      <c r="E332" s="590">
        <f>IF(D332="","",IFERROR(VLOOKUP(D332,CCN_Library!$A$4:$B$13,2,FALSE),"NOT IN LIBRARY"))</f>
        <v/>
      </c>
      <c r="F332" s="599" t="n"/>
      <c r="G332" s="600" t="inlineStr">
        <is>
          <t>M28263</t>
        </is>
      </c>
      <c r="H332" s="591">
        <f>LEFT(I332,5)</f>
        <v/>
      </c>
      <c r="I332" s="600" t="inlineStr">
        <is>
          <t>E01952M</t>
        </is>
      </c>
      <c r="J332" s="591" t="inlineStr">
        <is>
          <t>CARBINE,5.56 MILLIM-M4</t>
        </is>
      </c>
      <c r="K332" s="600" t="inlineStr">
        <is>
          <t>IS</t>
        </is>
      </c>
      <c r="L332" s="600" t="inlineStr">
        <is>
          <t>EA</t>
        </is>
      </c>
      <c r="M332" s="600" t="inlineStr">
        <is>
          <t>N</t>
        </is>
      </c>
      <c r="N332" s="601" t="n">
        <v>99</v>
      </c>
      <c r="O332" s="601" t="n">
        <v>0</v>
      </c>
      <c r="P332" s="601" t="n">
        <v>99</v>
      </c>
      <c r="Q332" s="1786" t="n">
        <v>2.75</v>
      </c>
      <c r="R332" s="1786" t="n">
        <v>0.33</v>
      </c>
      <c r="S332" s="594" t="n">
        <v>0.92</v>
      </c>
      <c r="T332" s="595">
        <f>Q332*R332*S332</f>
        <v/>
      </c>
      <c r="U332" s="596">
        <f>T332*P332</f>
        <v/>
      </c>
      <c r="V332" s="603" t="n"/>
    </row>
    <row r="333" ht="13.5" customHeight="1" s="667" thickBot="1">
      <c r="B333" s="598" t="n">
        <v>427</v>
      </c>
      <c r="C333" s="606" t="inlineStr">
        <is>
          <t>14345</t>
        </is>
      </c>
      <c r="D333" s="589" t="n">
        <v>14345</v>
      </c>
      <c r="E333" s="590">
        <f>IF(D333="","",IFERROR(VLOOKUP(D333,CCN_Library!$A$4:$B$13,2,FALSE),"NOT IN LIBRARY"))</f>
        <v/>
      </c>
      <c r="F333" s="599" t="n"/>
      <c r="G333" s="600" t="inlineStr">
        <is>
          <t>M28263</t>
        </is>
      </c>
      <c r="H333" s="591">
        <f>LEFT(I333,5)</f>
        <v/>
      </c>
      <c r="I333" s="600" t="inlineStr">
        <is>
          <t>C00612F</t>
        </is>
      </c>
      <c r="J333" s="591" t="inlineStr">
        <is>
          <t>CARRIER,SMALL ARMS-PC GEN II</t>
        </is>
      </c>
      <c r="K333" s="600" t="inlineStr">
        <is>
          <t>IS</t>
        </is>
      </c>
      <c r="L333" s="600" t="inlineStr">
        <is>
          <t>EA</t>
        </is>
      </c>
      <c r="M333" s="600" t="inlineStr">
        <is>
          <t>N</t>
        </is>
      </c>
      <c r="N333" s="601" t="n">
        <v>180</v>
      </c>
      <c r="O333" s="601" t="n">
        <v>0</v>
      </c>
      <c r="P333" s="601" t="n">
        <v>180</v>
      </c>
      <c r="Q333" s="1787" t="n">
        <v>2</v>
      </c>
      <c r="R333" s="1786" t="n">
        <v>1.5</v>
      </c>
      <c r="S333" s="594" t="n">
        <v>0.67</v>
      </c>
      <c r="T333" s="595">
        <f>Q333*R333*S333</f>
        <v/>
      </c>
      <c r="U333" s="596">
        <f>T333*P333</f>
        <v/>
      </c>
      <c r="V333" s="603" t="n"/>
    </row>
    <row r="334" ht="13.5" customHeight="1" s="667" thickBot="1">
      <c r="B334" s="598" t="n">
        <v>429</v>
      </c>
      <c r="C334" s="606" t="inlineStr">
        <is>
          <t>44112</t>
        </is>
      </c>
      <c r="D334" s="589" t="n">
        <v>44112</v>
      </c>
      <c r="E334" s="590">
        <f>IF(D334="","",IFERROR(VLOOKUP(D334,CCN_Library!$A$4:$B$13,2,FALSE),"NOT IN LIBRARY"))</f>
        <v/>
      </c>
      <c r="F334" s="599" t="n"/>
      <c r="G334" s="600" t="inlineStr">
        <is>
          <t>M28263</t>
        </is>
      </c>
      <c r="H334" s="591">
        <f>LEFT(I334,5)</f>
        <v/>
      </c>
      <c r="I334" s="600" t="inlineStr">
        <is>
          <t>C53322E</t>
        </is>
      </c>
      <c r="J334" s="591" t="inlineStr">
        <is>
          <t>PACK ASSEMBLAGE,MED-CAP-1</t>
        </is>
      </c>
      <c r="K334" s="600" t="inlineStr">
        <is>
          <t>IS</t>
        </is>
      </c>
      <c r="L334" s="600" t="inlineStr">
        <is>
          <t>EA</t>
        </is>
      </c>
      <c r="M334" s="600" t="inlineStr">
        <is>
          <t>N</t>
        </is>
      </c>
      <c r="N334" s="601" t="n">
        <v>0</v>
      </c>
      <c r="O334" s="601" t="n">
        <v>64</v>
      </c>
      <c r="P334" s="601" t="n">
        <v>64</v>
      </c>
      <c r="Q334" s="1787" t="n">
        <v>2</v>
      </c>
      <c r="R334" s="1786" t="n">
        <v>1.5</v>
      </c>
      <c r="S334" s="594" t="n">
        <v>1</v>
      </c>
      <c r="T334" s="595">
        <f>Q334*R334*S334</f>
        <v/>
      </c>
      <c r="U334" s="596">
        <f>T334*P334</f>
        <v/>
      </c>
      <c r="V334" s="603" t="n"/>
    </row>
    <row r="335" ht="13.5" customHeight="1" s="667" thickBot="1">
      <c r="B335" s="598" t="n">
        <v>430</v>
      </c>
      <c r="C335" s="606" t="inlineStr">
        <is>
          <t>44112</t>
        </is>
      </c>
      <c r="D335" s="589" t="n">
        <v>44112</v>
      </c>
      <c r="E335" s="590">
        <f>IF(D335="","",IFERROR(VLOOKUP(D335,CCN_Library!$A$4:$B$13,2,FALSE),"NOT IN LIBRARY"))</f>
        <v/>
      </c>
      <c r="F335" s="599" t="n"/>
      <c r="G335" s="600" t="inlineStr">
        <is>
          <t>M28263</t>
        </is>
      </c>
      <c r="H335" s="591">
        <f>LEFT(I335,5)</f>
        <v/>
      </c>
      <c r="I335" s="600" t="inlineStr">
        <is>
          <t>C01372F</t>
        </is>
      </c>
      <c r="J335" s="591" t="inlineStr">
        <is>
          <t>JACKET,COMBAT-N/A</t>
        </is>
      </c>
      <c r="K335" s="600" t="inlineStr">
        <is>
          <t>IS</t>
        </is>
      </c>
      <c r="L335" s="600" t="inlineStr">
        <is>
          <t>EA</t>
        </is>
      </c>
      <c r="M335" s="600" t="inlineStr">
        <is>
          <t>N</t>
        </is>
      </c>
      <c r="N335" s="601" t="n">
        <v>180</v>
      </c>
      <c r="O335" s="601" t="n">
        <v>0</v>
      </c>
      <c r="P335" s="601" t="n">
        <v>180</v>
      </c>
      <c r="Q335" s="1786" t="n">
        <v>1.12</v>
      </c>
      <c r="R335" s="1787" t="n">
        <v>1</v>
      </c>
      <c r="S335" s="594" t="n">
        <v>0.25</v>
      </c>
      <c r="T335" s="595">
        <f>Q335*R335*S335</f>
        <v/>
      </c>
      <c r="U335" s="596">
        <f>T335*P335</f>
        <v/>
      </c>
      <c r="V335" s="603" t="n"/>
    </row>
    <row r="336" ht="13.5" customHeight="1" s="667" thickBot="1">
      <c r="B336" s="598" t="n">
        <v>431</v>
      </c>
      <c r="C336" s="606" t="inlineStr">
        <is>
          <t>14345</t>
        </is>
      </c>
      <c r="D336" s="589" t="n">
        <v>14345</v>
      </c>
      <c r="E336" s="590">
        <f>IF(D336="","",IFERROR(VLOOKUP(D336,CCN_Library!$A$4:$B$13,2,FALSE),"NOT IN LIBRARY"))</f>
        <v/>
      </c>
      <c r="F336" s="599" t="n"/>
      <c r="G336" s="600" t="inlineStr">
        <is>
          <t>M28263</t>
        </is>
      </c>
      <c r="H336" s="591">
        <f>LEFT(I336,5)</f>
        <v/>
      </c>
      <c r="I336" s="600" t="inlineStr">
        <is>
          <t>E00992B</t>
        </is>
      </c>
      <c r="J336" s="591" t="inlineStr">
        <is>
          <t>SIGHT,REFLEX-552.65A</t>
        </is>
      </c>
      <c r="K336" s="600" t="inlineStr">
        <is>
          <t>IS</t>
        </is>
      </c>
      <c r="L336" s="600" t="inlineStr">
        <is>
          <t>EA</t>
        </is>
      </c>
      <c r="M336" s="600" t="inlineStr">
        <is>
          <t>N</t>
        </is>
      </c>
      <c r="N336" s="601" t="n">
        <v>0</v>
      </c>
      <c r="O336" s="601" t="n">
        <v>0</v>
      </c>
      <c r="P336" s="601" t="n">
        <v>0</v>
      </c>
      <c r="Q336" s="1786" t="n">
        <v>0.33</v>
      </c>
      <c r="R336" s="1786" t="n">
        <v>0.17</v>
      </c>
      <c r="S336" s="594" t="n">
        <v>0.25</v>
      </c>
      <c r="T336" s="595">
        <f>Q336*R336*S336</f>
        <v/>
      </c>
      <c r="U336" s="596">
        <f>T336*P336</f>
        <v/>
      </c>
      <c r="V336" s="603" t="n"/>
    </row>
    <row r="337" ht="13.5" customHeight="1" s="667" thickBot="1">
      <c r="B337" s="598" t="n">
        <v>435</v>
      </c>
      <c r="C337" s="606" t="inlineStr">
        <is>
          <t>21710</t>
        </is>
      </c>
      <c r="D337" s="589" t="n">
        <v>21710</v>
      </c>
      <c r="E337" s="590">
        <f>IF(D337="","",IFERROR(VLOOKUP(D337,CCN_Library!$A$4:$B$13,2,FALSE),"NOT IN LIBRARY"))</f>
        <v/>
      </c>
      <c r="F337" s="599" t="n"/>
      <c r="G337" s="600" t="inlineStr">
        <is>
          <t>M28263</t>
        </is>
      </c>
      <c r="H337" s="591">
        <f>LEFT(I337,5)</f>
        <v/>
      </c>
      <c r="I337" s="600" t="inlineStr">
        <is>
          <t>A93007G</t>
        </is>
      </c>
      <c r="J337" s="591" t="inlineStr">
        <is>
          <t>COMPUTER SYSTEM,DIG-210-AYSC</t>
        </is>
      </c>
      <c r="K337" s="600" t="inlineStr">
        <is>
          <t>IS</t>
        </is>
      </c>
      <c r="L337" s="600" t="inlineStr">
        <is>
          <t>EA</t>
        </is>
      </c>
      <c r="M337" s="600" t="inlineStr">
        <is>
          <t>N</t>
        </is>
      </c>
      <c r="N337" s="601" t="n">
        <v>0</v>
      </c>
      <c r="O337" s="601" t="n">
        <v>0</v>
      </c>
      <c r="P337" s="601" t="n">
        <v>0</v>
      </c>
      <c r="Q337" s="1786" t="n">
        <v>1.42</v>
      </c>
      <c r="R337" s="1786" t="n">
        <v>0.58</v>
      </c>
      <c r="S337" s="594" t="n">
        <v>1.33</v>
      </c>
      <c r="T337" s="595">
        <f>Q337*R337*S337</f>
        <v/>
      </c>
      <c r="U337" s="596">
        <f>T337*P337</f>
        <v/>
      </c>
      <c r="V337" s="603" t="n"/>
    </row>
    <row r="338" ht="13.5" customHeight="1" s="667" thickBot="1">
      <c r="B338" s="598" t="n">
        <v>439</v>
      </c>
      <c r="C338" s="606" t="inlineStr">
        <is>
          <t>14345</t>
        </is>
      </c>
      <c r="D338" s="589" t="n">
        <v>14345</v>
      </c>
      <c r="E338" s="590">
        <f>IF(D338="","",IFERROR(VLOOKUP(D338,CCN_Library!$A$4:$B$13,2,FALSE),"NOT IN LIBRARY"))</f>
        <v/>
      </c>
      <c r="F338" s="599" t="n"/>
      <c r="G338" s="600" t="inlineStr">
        <is>
          <t>M28263</t>
        </is>
      </c>
      <c r="H338" s="591">
        <f>LEFT(I338,5)</f>
        <v/>
      </c>
      <c r="I338" s="600" t="inlineStr">
        <is>
          <t>E01732G</t>
        </is>
      </c>
      <c r="J338" s="591" t="inlineStr">
        <is>
          <t>ILLUMINATOR,INTEGRA-</t>
        </is>
      </c>
      <c r="K338" s="600" t="inlineStr">
        <is>
          <t>IS</t>
        </is>
      </c>
      <c r="L338" s="600" t="inlineStr">
        <is>
          <t>EA</t>
        </is>
      </c>
      <c r="M338" s="600" t="inlineStr">
        <is>
          <t>N</t>
        </is>
      </c>
      <c r="N338" s="601" t="n">
        <v>0</v>
      </c>
      <c r="O338" s="601" t="n">
        <v>0</v>
      </c>
      <c r="P338" s="601" t="n">
        <v>0</v>
      </c>
      <c r="Q338" s="1786" t="n">
        <v>0.61</v>
      </c>
      <c r="R338" s="1786" t="n">
        <v>0.29</v>
      </c>
      <c r="S338" s="594" t="n">
        <v>0.16</v>
      </c>
      <c r="T338" s="595">
        <f>Q338*R338*S338</f>
        <v/>
      </c>
      <c r="U338" s="596">
        <f>T338*P338</f>
        <v/>
      </c>
      <c r="V338" s="603" t="n"/>
    </row>
    <row r="339" ht="13.5" customHeight="1" s="667" thickBot="1">
      <c r="B339" s="598" t="n">
        <v>441</v>
      </c>
      <c r="C339" s="606" t="inlineStr">
        <is>
          <t>44112</t>
        </is>
      </c>
      <c r="D339" s="589" t="n">
        <v>44112</v>
      </c>
      <c r="E339" s="590">
        <f>IF(D339="","",IFERROR(VLOOKUP(D339,CCN_Library!$A$4:$B$13,2,FALSE),"NOT IN LIBRARY"))</f>
        <v/>
      </c>
      <c r="F339" s="599" t="n"/>
      <c r="G339" s="600" t="inlineStr">
        <is>
          <t>M28263</t>
        </is>
      </c>
      <c r="H339" s="591">
        <f>LEFT(I339,5)</f>
        <v/>
      </c>
      <c r="I339" s="600" t="inlineStr">
        <is>
          <t>C56522F</t>
        </is>
      </c>
      <c r="J339" s="591" t="inlineStr">
        <is>
          <t>No Item Name Availa-APECS 3RD GEN</t>
        </is>
      </c>
      <c r="K339" s="600" t="inlineStr">
        <is>
          <t>IS</t>
        </is>
      </c>
      <c r="L339" s="600" t="inlineStr">
        <is>
          <t>EA</t>
        </is>
      </c>
      <c r="M339" s="600" t="inlineStr">
        <is>
          <t>N</t>
        </is>
      </c>
      <c r="N339" s="601" t="n">
        <v>180</v>
      </c>
      <c r="O339" s="601" t="n">
        <v>0</v>
      </c>
      <c r="P339" s="601" t="n">
        <v>180</v>
      </c>
      <c r="Q339" s="1787" t="n">
        <v>1</v>
      </c>
      <c r="R339" s="1786" t="n">
        <v>0.67</v>
      </c>
      <c r="S339" s="594" t="n">
        <v>0.25</v>
      </c>
      <c r="T339" s="595">
        <f>Q339*R339*S339</f>
        <v/>
      </c>
      <c r="U339" s="596">
        <f>T339*P339</f>
        <v/>
      </c>
      <c r="V339" s="603" t="n"/>
    </row>
    <row r="340" ht="13.5" customHeight="1" s="667" thickBot="1">
      <c r="B340" s="598" t="n">
        <v>444</v>
      </c>
      <c r="C340" s="606" t="inlineStr">
        <is>
          <t>14345</t>
        </is>
      </c>
      <c r="D340" s="589" t="n">
        <v>14345</v>
      </c>
      <c r="E340" s="590">
        <f>IF(D340="","",IFERROR(VLOOKUP(D340,CCN_Library!$A$4:$B$13,2,FALSE),"NOT IN LIBRARY"))</f>
        <v/>
      </c>
      <c r="F340" s="599" t="n"/>
      <c r="G340" s="600" t="inlineStr">
        <is>
          <t>M28263</t>
        </is>
      </c>
      <c r="H340" s="591">
        <f>LEFT(I340,5)</f>
        <v/>
      </c>
      <c r="I340" s="600" t="inlineStr">
        <is>
          <t>E02012M</t>
        </is>
      </c>
      <c r="J340" s="591" t="inlineStr">
        <is>
          <t>SUPPRESSOR,SMALL AR-</t>
        </is>
      </c>
      <c r="K340" s="600" t="inlineStr">
        <is>
          <t>IS</t>
        </is>
      </c>
      <c r="L340" s="600" t="inlineStr">
        <is>
          <t>EA</t>
        </is>
      </c>
      <c r="M340" s="600" t="inlineStr">
        <is>
          <t>N</t>
        </is>
      </c>
      <c r="N340" s="601" t="n">
        <v>0</v>
      </c>
      <c r="O340" s="601" t="n">
        <v>0</v>
      </c>
      <c r="P340" s="601" t="n">
        <v>0</v>
      </c>
      <c r="Q340" s="607" t="n"/>
      <c r="R340" s="607" t="n"/>
      <c r="S340" s="594" t="n">
        <v>0</v>
      </c>
      <c r="T340" s="595">
        <f>Q340*R340*S340</f>
        <v/>
      </c>
      <c r="U340" s="596">
        <f>T340*P340</f>
        <v/>
      </c>
      <c r="V340" s="603" t="n"/>
    </row>
    <row r="341" ht="13.5" customHeight="1" s="667" thickBot="1">
      <c r="B341" s="598" t="n">
        <v>448</v>
      </c>
      <c r="C341" s="606" t="inlineStr">
        <is>
          <t>44112</t>
        </is>
      </c>
      <c r="D341" s="589" t="n">
        <v>44112</v>
      </c>
      <c r="E341" s="590">
        <f>IF(D341="","",IFERROR(VLOOKUP(D341,CCN_Library!$A$4:$B$13,2,FALSE),"NOT IN LIBRARY"))</f>
        <v/>
      </c>
      <c r="F341" s="599" t="n"/>
      <c r="G341" s="600" t="inlineStr">
        <is>
          <t>M28263</t>
        </is>
      </c>
      <c r="H341" s="591">
        <f>LEFT(I341,5)</f>
        <v/>
      </c>
      <c r="I341" s="600" t="inlineStr">
        <is>
          <t>C30202E</t>
        </is>
      </c>
      <c r="J341" s="591" t="inlineStr">
        <is>
          <t>INSERTS,ENHANCED SM- CO/PD 04-10</t>
        </is>
      </c>
      <c r="K341" s="600" t="inlineStr">
        <is>
          <t>IS</t>
        </is>
      </c>
      <c r="L341" s="600" t="inlineStr">
        <is>
          <t>EA</t>
        </is>
      </c>
      <c r="M341" s="600" t="inlineStr">
        <is>
          <t>N</t>
        </is>
      </c>
      <c r="N341" s="601" t="n">
        <v>360</v>
      </c>
      <c r="O341" s="601" t="n">
        <v>0</v>
      </c>
      <c r="P341" s="601" t="n">
        <v>360</v>
      </c>
      <c r="Q341" s="1786" t="n">
        <v>1.17</v>
      </c>
      <c r="R341" s="1786" t="n">
        <v>1.17</v>
      </c>
      <c r="S341" s="594" t="n">
        <v>0.08</v>
      </c>
      <c r="T341" s="595">
        <f>Q341*R341*S341</f>
        <v/>
      </c>
      <c r="U341" s="596">
        <f>T341*P341</f>
        <v/>
      </c>
      <c r="V341" s="603" t="n"/>
    </row>
    <row r="342" ht="13.5" customHeight="1" s="667" thickBot="1">
      <c r="B342" s="598" t="n">
        <v>454</v>
      </c>
      <c r="C342" s="606" t="inlineStr">
        <is>
          <t>44112</t>
        </is>
      </c>
      <c r="D342" s="589" t="n">
        <v>44112</v>
      </c>
      <c r="E342" s="590">
        <f>IF(D342="","",IFERROR(VLOOKUP(D342,CCN_Library!$A$4:$B$13,2,FALSE),"NOT IN LIBRARY"))</f>
        <v/>
      </c>
      <c r="F342" s="599" t="n"/>
      <c r="G342" s="600" t="inlineStr">
        <is>
          <t>M28263</t>
        </is>
      </c>
      <c r="H342" s="591">
        <f>LEFT(I342,5)</f>
        <v/>
      </c>
      <c r="I342" s="600" t="inlineStr">
        <is>
          <t>K42362E</t>
        </is>
      </c>
      <c r="J342" s="591" t="inlineStr">
        <is>
          <t>COT,FOLDING-2-5-72</t>
        </is>
      </c>
      <c r="K342" s="600" t="inlineStr">
        <is>
          <t>IS</t>
        </is>
      </c>
      <c r="L342" s="600" t="inlineStr">
        <is>
          <t>EA</t>
        </is>
      </c>
      <c r="M342" s="600" t="inlineStr">
        <is>
          <t>N</t>
        </is>
      </c>
      <c r="N342" s="601" t="n">
        <v>0</v>
      </c>
      <c r="O342" s="601" t="n">
        <v>224</v>
      </c>
      <c r="P342" s="601" t="n">
        <v>224</v>
      </c>
      <c r="Q342" s="1787" t="n">
        <v>2</v>
      </c>
      <c r="R342" s="1786" t="n">
        <v>0.5</v>
      </c>
      <c r="S342" s="594" t="n">
        <v>0.33</v>
      </c>
      <c r="T342" s="595">
        <f>Q342*R342*S342</f>
        <v/>
      </c>
      <c r="U342" s="596">
        <f>T342*P342</f>
        <v/>
      </c>
      <c r="V342" s="603" t="n"/>
    </row>
    <row r="343" ht="13.5" customHeight="1" s="667" thickBot="1">
      <c r="B343" s="598" t="n">
        <v>455</v>
      </c>
      <c r="C343" s="606" t="inlineStr">
        <is>
          <t>44112</t>
        </is>
      </c>
      <c r="D343" s="589" t="n">
        <v>44112</v>
      </c>
      <c r="E343" s="590">
        <f>IF(D343="","",IFERROR(VLOOKUP(D343,CCN_Library!$A$4:$B$13,2,FALSE),"NOT IN LIBRARY"))</f>
        <v/>
      </c>
      <c r="F343" s="599" t="n"/>
      <c r="G343" s="600" t="inlineStr">
        <is>
          <t>M28263</t>
        </is>
      </c>
      <c r="H343" s="591">
        <f>LEFT(I343,5)</f>
        <v/>
      </c>
      <c r="I343" s="600" t="inlineStr">
        <is>
          <t>K44962F</t>
        </is>
      </c>
      <c r="J343" s="591" t="inlineStr">
        <is>
          <t>KIT BAG,FLYER'S-</t>
        </is>
      </c>
      <c r="K343" s="600" t="inlineStr">
        <is>
          <t>DP</t>
        </is>
      </c>
      <c r="L343" s="600" t="inlineStr">
        <is>
          <t>EA</t>
        </is>
      </c>
      <c r="M343" s="600" t="inlineStr">
        <is>
          <t>N</t>
        </is>
      </c>
      <c r="N343" s="601" t="n">
        <v>0</v>
      </c>
      <c r="O343" s="601" t="n">
        <v>2</v>
      </c>
      <c r="P343" s="601" t="n">
        <v>2</v>
      </c>
      <c r="Q343" s="1787" t="n">
        <v>2</v>
      </c>
      <c r="R343" s="1786" t="n">
        <v>1.08</v>
      </c>
      <c r="S343" s="594" t="n">
        <v>1.58</v>
      </c>
      <c r="T343" s="595">
        <f>Q343*R343*S343</f>
        <v/>
      </c>
      <c r="U343" s="596">
        <f>T343*P343</f>
        <v/>
      </c>
      <c r="V343" s="603" t="n"/>
    </row>
    <row r="344" ht="13.5" customHeight="1" s="667" thickBot="1">
      <c r="B344" s="598" t="n">
        <v>457</v>
      </c>
      <c r="C344" s="606" t="inlineStr">
        <is>
          <t>14345</t>
        </is>
      </c>
      <c r="D344" s="589" t="n">
        <v>14345</v>
      </c>
      <c r="E344" s="590">
        <f>IF(D344="","",IFERROR(VLOOKUP(D344,CCN_Library!$A$4:$B$13,2,FALSE),"NOT IN LIBRARY"))</f>
        <v/>
      </c>
      <c r="F344" s="599" t="n"/>
      <c r="G344" s="600" t="inlineStr">
        <is>
          <t>M28263</t>
        </is>
      </c>
      <c r="H344" s="591">
        <f>LEFT(I344,5)</f>
        <v/>
      </c>
      <c r="I344" s="600" t="inlineStr">
        <is>
          <t>C00152E</t>
        </is>
      </c>
      <c r="J344" s="591" t="inlineStr">
        <is>
          <t>INSERT,SMALL ARMS P-95662</t>
        </is>
      </c>
      <c r="K344" s="600" t="inlineStr">
        <is>
          <t>IS</t>
        </is>
      </c>
      <c r="L344" s="600" t="inlineStr">
        <is>
          <t>EA</t>
        </is>
      </c>
      <c r="M344" s="600" t="inlineStr">
        <is>
          <t>N</t>
        </is>
      </c>
      <c r="N344" s="601" t="n">
        <v>360</v>
      </c>
      <c r="O344" s="601" t="n">
        <v>0</v>
      </c>
      <c r="P344" s="601" t="n">
        <v>360</v>
      </c>
      <c r="Q344" s="1786" t="n">
        <v>0.67</v>
      </c>
      <c r="R344" s="1786" t="n">
        <v>0.5</v>
      </c>
      <c r="S344" s="594" t="n">
        <v>0.08</v>
      </c>
      <c r="T344" s="595">
        <f>Q344*R344*S344</f>
        <v/>
      </c>
      <c r="U344" s="596">
        <f>T344*P344</f>
        <v/>
      </c>
      <c r="V344" s="603" t="n"/>
    </row>
    <row r="345" ht="13.5" customHeight="1" s="667" thickBot="1">
      <c r="B345" s="598" t="n">
        <v>461</v>
      </c>
      <c r="C345" s="606" t="inlineStr">
        <is>
          <t>44112</t>
        </is>
      </c>
      <c r="D345" s="589" t="n">
        <v>44112</v>
      </c>
      <c r="E345" s="590">
        <f>IF(D345="","",IFERROR(VLOOKUP(D345,CCN_Library!$A$4:$B$13,2,FALSE),"NOT IN LIBRARY"))</f>
        <v/>
      </c>
      <c r="F345" s="599" t="n"/>
      <c r="G345" s="600" t="inlineStr">
        <is>
          <t>M28263</t>
        </is>
      </c>
      <c r="H345" s="591">
        <f>LEFT(I345,5)</f>
        <v/>
      </c>
      <c r="I345" s="600" t="inlineStr">
        <is>
          <t>B00622E</t>
        </is>
      </c>
      <c r="J345" s="591" t="inlineStr">
        <is>
          <t>TOOL KIT,LINEMAN'S-TK-1141</t>
        </is>
      </c>
      <c r="K345" s="600" t="inlineStr">
        <is>
          <t>IS</t>
        </is>
      </c>
      <c r="L345" s="600" t="inlineStr">
        <is>
          <t>KT</t>
        </is>
      </c>
      <c r="M345" s="600" t="inlineStr">
        <is>
          <t>N</t>
        </is>
      </c>
      <c r="N345" s="601" t="n">
        <v>0</v>
      </c>
      <c r="O345" s="601" t="n">
        <v>2</v>
      </c>
      <c r="P345" s="601" t="n">
        <v>2</v>
      </c>
      <c r="Q345" s="1786" t="n">
        <v>2.25</v>
      </c>
      <c r="R345" s="1786" t="n">
        <v>1.33</v>
      </c>
      <c r="S345" s="594" t="n">
        <v>1.92</v>
      </c>
      <c r="T345" s="595">
        <f>Q345*R345*S345</f>
        <v/>
      </c>
      <c r="U345" s="596">
        <f>T345*P345</f>
        <v/>
      </c>
      <c r="V345" s="603" t="n"/>
    </row>
    <row r="346" ht="13.5" customHeight="1" s="667" thickBot="1">
      <c r="B346" s="598" t="n">
        <v>464</v>
      </c>
      <c r="C346" s="606" t="inlineStr">
        <is>
          <t>14345</t>
        </is>
      </c>
      <c r="D346" s="589" t="n">
        <v>14345</v>
      </c>
      <c r="E346" s="590">
        <f>IF(D346="","",IFERROR(VLOOKUP(D346,CCN_Library!$A$4:$B$13,2,FALSE),"NOT IN LIBRARY"))</f>
        <v/>
      </c>
      <c r="F346" s="599" t="n"/>
      <c r="G346" s="600" t="inlineStr">
        <is>
          <t>M28263</t>
        </is>
      </c>
      <c r="H346" s="591">
        <f>LEFT(I346,5)</f>
        <v/>
      </c>
      <c r="I346" s="600" t="inlineStr">
        <is>
          <t>E11232B</t>
        </is>
      </c>
      <c r="J346" s="591" t="inlineStr">
        <is>
          <t>MOUNT,GUN-MK93 MOD2</t>
        </is>
      </c>
      <c r="K346" s="600" t="inlineStr">
        <is>
          <t>IS</t>
        </is>
      </c>
      <c r="L346" s="600" t="inlineStr">
        <is>
          <t>EA</t>
        </is>
      </c>
      <c r="M346" s="600" t="inlineStr">
        <is>
          <t>N</t>
        </is>
      </c>
      <c r="N346" s="601" t="n">
        <v>0</v>
      </c>
      <c r="O346" s="601" t="n">
        <v>2</v>
      </c>
      <c r="P346" s="601" t="n">
        <v>2</v>
      </c>
      <c r="Q346" s="1786" t="n">
        <v>1.5</v>
      </c>
      <c r="R346" s="1786" t="n">
        <v>0.83</v>
      </c>
      <c r="S346" s="594" t="n">
        <v>0.83</v>
      </c>
      <c r="T346" s="595">
        <f>Q346*R346*S346</f>
        <v/>
      </c>
      <c r="U346" s="596">
        <f>T346*P346</f>
        <v/>
      </c>
      <c r="V346" s="603" t="n"/>
    </row>
    <row r="347" ht="13.5" customHeight="1" s="667" thickBot="1">
      <c r="B347" s="598" t="n">
        <v>472</v>
      </c>
      <c r="C347" s="606" t="inlineStr">
        <is>
          <t>14345</t>
        </is>
      </c>
      <c r="D347" s="589" t="n">
        <v>14345</v>
      </c>
      <c r="E347" s="590">
        <f>IF(D347="","",IFERROR(VLOOKUP(D347,CCN_Library!$A$4:$B$13,2,FALSE),"NOT IN LIBRARY"))</f>
        <v/>
      </c>
      <c r="F347" s="599" t="n"/>
      <c r="G347" s="600" t="inlineStr">
        <is>
          <t>M28263</t>
        </is>
      </c>
      <c r="H347" s="591">
        <f>LEFT(I347,5)</f>
        <v/>
      </c>
      <c r="I347" s="600" t="inlineStr">
        <is>
          <t>E00817B</t>
        </is>
      </c>
      <c r="J347" s="591" t="inlineStr">
        <is>
          <t>MOUNT,MACHINE GUN-M35</t>
        </is>
      </c>
      <c r="K347" s="600" t="inlineStr">
        <is>
          <t>IS</t>
        </is>
      </c>
      <c r="L347" s="600" t="inlineStr">
        <is>
          <t>EA</t>
        </is>
      </c>
      <c r="M347" s="600" t="inlineStr">
        <is>
          <t>N</t>
        </is>
      </c>
      <c r="N347" s="601" t="n">
        <v>2</v>
      </c>
      <c r="O347" s="601" t="n">
        <v>0</v>
      </c>
      <c r="P347" s="601" t="n">
        <v>2</v>
      </c>
      <c r="Q347" s="1786" t="n">
        <v>1.08</v>
      </c>
      <c r="R347" s="1786" t="n">
        <v>1.42</v>
      </c>
      <c r="S347" s="594" t="n">
        <v>0.67</v>
      </c>
      <c r="T347" s="595">
        <f>Q347*R347*S347</f>
        <v/>
      </c>
      <c r="U347" s="596">
        <f>T347*P347</f>
        <v/>
      </c>
      <c r="V347" s="603" t="n"/>
    </row>
    <row r="348" ht="13.5" customHeight="1" s="667" thickBot="1">
      <c r="B348" s="598" t="n">
        <v>475</v>
      </c>
      <c r="C348" s="606" t="inlineStr">
        <is>
          <t>44112</t>
        </is>
      </c>
      <c r="D348" s="589" t="n">
        <v>44112</v>
      </c>
      <c r="E348" s="590">
        <f>IF(D348="","",IFERROR(VLOOKUP(D348,CCN_Library!$A$4:$B$13,2,FALSE),"NOT IN LIBRARY"))</f>
        <v/>
      </c>
      <c r="F348" s="599" t="n"/>
      <c r="G348" s="600" t="inlineStr">
        <is>
          <t>M28263</t>
        </is>
      </c>
      <c r="H348" s="591">
        <f>LEFT(I348,5)</f>
        <v/>
      </c>
      <c r="I348" s="600" t="inlineStr">
        <is>
          <t>K79022B</t>
        </is>
      </c>
      <c r="J348" s="591" t="inlineStr">
        <is>
          <t>TOOL KIT,REFRIGERAT-PAC3521</t>
        </is>
      </c>
      <c r="K348" s="600" t="inlineStr">
        <is>
          <t>IS</t>
        </is>
      </c>
      <c r="L348" s="600" t="inlineStr">
        <is>
          <t>KT</t>
        </is>
      </c>
      <c r="M348" s="600" t="inlineStr">
        <is>
          <t>N</t>
        </is>
      </c>
      <c r="N348" s="601" t="n">
        <v>0</v>
      </c>
      <c r="O348" s="601" t="n">
        <v>1</v>
      </c>
      <c r="P348" s="601" t="n">
        <v>1</v>
      </c>
      <c r="Q348" s="1786" t="n">
        <v>2.67</v>
      </c>
      <c r="R348" s="1786" t="n">
        <v>1.92</v>
      </c>
      <c r="S348" s="594" t="n">
        <v>2.75</v>
      </c>
      <c r="T348" s="595">
        <f>Q348*R348*S348</f>
        <v/>
      </c>
      <c r="U348" s="596">
        <f>T348*P348</f>
        <v/>
      </c>
      <c r="V348" s="603" t="n"/>
    </row>
    <row r="349" ht="13.5" customHeight="1" s="667" thickBot="1">
      <c r="B349" s="598" t="n">
        <v>478</v>
      </c>
      <c r="C349" s="606" t="inlineStr">
        <is>
          <t>44112</t>
        </is>
      </c>
      <c r="D349" s="589" t="n">
        <v>44112</v>
      </c>
      <c r="E349" s="590">
        <f>IF(D349="","",IFERROR(VLOOKUP(D349,CCN_Library!$A$4:$B$13,2,FALSE),"NOT IN LIBRARY"))</f>
        <v/>
      </c>
      <c r="F349" s="599" t="n"/>
      <c r="G349" s="600" t="inlineStr">
        <is>
          <t>M28263</t>
        </is>
      </c>
      <c r="H349" s="591">
        <f>LEFT(I349,5)</f>
        <v/>
      </c>
      <c r="I349" s="600" t="inlineStr">
        <is>
          <t>C01352F</t>
        </is>
      </c>
      <c r="J349" s="591" t="inlineStr">
        <is>
          <t>BOOTS,COLD WEATHER-C/W RAT</t>
        </is>
      </c>
      <c r="K349" s="600" t="inlineStr">
        <is>
          <t>IS</t>
        </is>
      </c>
      <c r="L349" s="600" t="inlineStr">
        <is>
          <t>EA</t>
        </is>
      </c>
      <c r="M349" s="600" t="inlineStr">
        <is>
          <t>N</t>
        </is>
      </c>
      <c r="N349" s="601" t="n">
        <v>180</v>
      </c>
      <c r="O349" s="601" t="n">
        <v>0</v>
      </c>
      <c r="P349" s="601" t="n">
        <v>180</v>
      </c>
      <c r="Q349" s="1787" t="n">
        <v>1</v>
      </c>
      <c r="R349" s="1787" t="n">
        <v>1</v>
      </c>
      <c r="S349" s="594" t="n">
        <v>0.5</v>
      </c>
      <c r="T349" s="595">
        <f>Q349*R349*S349</f>
        <v/>
      </c>
      <c r="U349" s="596">
        <f>T349*P349</f>
        <v/>
      </c>
      <c r="V349" s="603" t="n"/>
    </row>
    <row r="350" ht="13.5" customHeight="1" s="667" thickBot="1">
      <c r="B350" s="598" t="n">
        <v>482</v>
      </c>
      <c r="C350" s="606" t="inlineStr">
        <is>
          <t>14345</t>
        </is>
      </c>
      <c r="D350" s="589" t="n">
        <v>14345</v>
      </c>
      <c r="E350" s="590">
        <f>IF(D350="","",IFERROR(VLOOKUP(D350,CCN_Library!$A$4:$B$13,2,FALSE),"NOT IN LIBRARY"))</f>
        <v/>
      </c>
      <c r="F350" s="599" t="n"/>
      <c r="G350" s="600" t="inlineStr">
        <is>
          <t>M28263</t>
        </is>
      </c>
      <c r="H350" s="591">
        <f>LEFT(I350,5)</f>
        <v/>
      </c>
      <c r="I350" s="600" t="inlineStr">
        <is>
          <t>E01002M</t>
        </is>
      </c>
      <c r="J350" s="591" t="inlineStr">
        <is>
          <t>RIFLE,5.56 MILLIMET-M27 IAR</t>
        </is>
      </c>
      <c r="K350" s="600" t="inlineStr">
        <is>
          <t>IS</t>
        </is>
      </c>
      <c r="L350" s="600" t="inlineStr">
        <is>
          <t>EA</t>
        </is>
      </c>
      <c r="M350" s="600" t="inlineStr">
        <is>
          <t>N</t>
        </is>
      </c>
      <c r="N350" s="601" t="n">
        <v>0</v>
      </c>
      <c r="O350" s="601" t="n">
        <v>0</v>
      </c>
      <c r="P350" s="601" t="n">
        <v>0</v>
      </c>
      <c r="Q350" s="1786" t="n">
        <v>2.8</v>
      </c>
      <c r="R350" s="1786" t="n">
        <v>0.9399999999999999</v>
      </c>
      <c r="S350" s="594" t="n">
        <v>0.25</v>
      </c>
      <c r="T350" s="595">
        <f>Q350*R350*S350</f>
        <v/>
      </c>
      <c r="U350" s="596">
        <f>T350*P350</f>
        <v/>
      </c>
      <c r="V350" s="603" t="n"/>
    </row>
    <row r="351" ht="13.5" customHeight="1" s="667" thickBot="1">
      <c r="B351" s="598" t="n">
        <v>485</v>
      </c>
      <c r="C351" s="606" t="inlineStr">
        <is>
          <t>14345</t>
        </is>
      </c>
      <c r="D351" s="589" t="n">
        <v>14345</v>
      </c>
      <c r="E351" s="590">
        <f>IF(D351="","",IFERROR(VLOOKUP(D351,CCN_Library!$A$4:$B$13,2,FALSE),"NOT IN LIBRARY"))</f>
        <v/>
      </c>
      <c r="F351" s="599" t="n"/>
      <c r="G351" s="600" t="inlineStr">
        <is>
          <t>M28263</t>
        </is>
      </c>
      <c r="H351" s="591">
        <f>LEFT(I351,5)</f>
        <v/>
      </c>
      <c r="I351" s="600" t="inlineStr">
        <is>
          <t>E14422M</t>
        </is>
      </c>
      <c r="J351" s="591" t="inlineStr">
        <is>
          <t>RIFLE,5.56 MILLIMET-M16A4</t>
        </is>
      </c>
      <c r="K351" s="600" t="inlineStr">
        <is>
          <t>IS</t>
        </is>
      </c>
      <c r="L351" s="600" t="inlineStr">
        <is>
          <t>EA</t>
        </is>
      </c>
      <c r="M351" s="600" t="inlineStr">
        <is>
          <t>N</t>
        </is>
      </c>
      <c r="N351" s="601" t="n">
        <v>15</v>
      </c>
      <c r="O351" s="601" t="n">
        <v>0</v>
      </c>
      <c r="P351" s="601" t="n">
        <v>15</v>
      </c>
      <c r="Q351" s="1786" t="n">
        <v>3.25</v>
      </c>
      <c r="R351" s="1786" t="n">
        <v>0.17</v>
      </c>
      <c r="S351" s="594" t="n">
        <v>0.75</v>
      </c>
      <c r="T351" s="595">
        <f>Q351*R351*S351</f>
        <v/>
      </c>
      <c r="U351" s="596">
        <f>T351*P351</f>
        <v/>
      </c>
      <c r="V351" s="603" t="n"/>
    </row>
    <row r="352" ht="13.5" customHeight="1" s="667" thickBot="1">
      <c r="B352" s="598" t="n">
        <v>486</v>
      </c>
      <c r="C352" s="606" t="inlineStr">
        <is>
          <t>21451</t>
        </is>
      </c>
      <c r="D352" s="589" t="n">
        <v>21451</v>
      </c>
      <c r="E352" s="590">
        <f>IF(D352="","",IFERROR(VLOOKUP(D352,CCN_Library!$A$4:$B$13,2,FALSE),"NOT IN LIBRARY"))</f>
        <v/>
      </c>
      <c r="F352" s="599" t="n"/>
      <c r="G352" s="600" t="inlineStr">
        <is>
          <t>M28263</t>
        </is>
      </c>
      <c r="H352" s="591">
        <f>LEFT(I352,5)</f>
        <v/>
      </c>
      <c r="I352" s="600" t="inlineStr">
        <is>
          <t>D00487K</t>
        </is>
      </c>
      <c r="J352" s="591" t="inlineStr">
        <is>
          <t>TRUCK,UTILITY-M1279A1</t>
        </is>
      </c>
      <c r="K352" s="600" t="inlineStr">
        <is>
          <t>IS</t>
        </is>
      </c>
      <c r="L352" s="600" t="inlineStr">
        <is>
          <t>EA</t>
        </is>
      </c>
      <c r="M352" s="600" t="inlineStr">
        <is>
          <t>R</t>
        </is>
      </c>
      <c r="N352" s="601" t="n">
        <v>0</v>
      </c>
      <c r="O352" s="601" t="n">
        <v>3</v>
      </c>
      <c r="P352" s="601" t="n">
        <v>3</v>
      </c>
      <c r="Q352" s="1786" t="n">
        <v>18.13</v>
      </c>
      <c r="R352" s="1787" t="n">
        <v>8</v>
      </c>
      <c r="S352" s="594" t="n">
        <v>6.36</v>
      </c>
      <c r="T352" s="595">
        <f>Q352*R352*S352</f>
        <v/>
      </c>
      <c r="U352" s="596">
        <f>T352*P352</f>
        <v/>
      </c>
      <c r="V352" s="603" t="n"/>
    </row>
    <row r="353" ht="13.5" customHeight="1" s="667" thickBot="1">
      <c r="B353" s="598" t="n">
        <v>488</v>
      </c>
      <c r="C353" s="606" t="inlineStr">
        <is>
          <t>44112</t>
        </is>
      </c>
      <c r="D353" s="589" t="n">
        <v>44112</v>
      </c>
      <c r="E353" s="590">
        <f>IF(D353="","",IFERROR(VLOOKUP(D353,CCN_Library!$A$4:$B$13,2,FALSE),"NOT IN LIBRARY"))</f>
        <v/>
      </c>
      <c r="F353" s="599" t="n"/>
      <c r="G353" s="600" t="inlineStr">
        <is>
          <t>M28263</t>
        </is>
      </c>
      <c r="H353" s="591">
        <f>LEFT(I353,5)</f>
        <v/>
      </c>
      <c r="I353" s="600" t="inlineStr">
        <is>
          <t>C44312E</t>
        </is>
      </c>
      <c r="J353" s="591" t="inlineStr">
        <is>
          <t>BOX,SHIPPING-102440</t>
        </is>
      </c>
      <c r="K353" s="600" t="inlineStr">
        <is>
          <t>IS</t>
        </is>
      </c>
      <c r="L353" s="600" t="inlineStr">
        <is>
          <t>EA</t>
        </is>
      </c>
      <c r="M353" s="600" t="inlineStr">
        <is>
          <t>N</t>
        </is>
      </c>
      <c r="N353" s="601" t="n">
        <v>0</v>
      </c>
      <c r="O353" s="601" t="n">
        <v>32</v>
      </c>
      <c r="P353" s="601" t="n">
        <v>32</v>
      </c>
      <c r="Q353" s="1787" t="n">
        <v>4</v>
      </c>
      <c r="R353" s="1786" t="n">
        <v>3.33</v>
      </c>
      <c r="S353" s="594" t="n">
        <v>4</v>
      </c>
      <c r="T353" s="595">
        <f>Q353*R353*S353</f>
        <v/>
      </c>
      <c r="U353" s="596">
        <f>T353*P353</f>
        <v/>
      </c>
      <c r="V353" s="603" t="n"/>
    </row>
    <row r="354" ht="13.5" customHeight="1" s="667" thickBot="1">
      <c r="B354" s="598" t="n">
        <v>493</v>
      </c>
      <c r="C354" s="606" t="inlineStr">
        <is>
          <t>14345</t>
        </is>
      </c>
      <c r="D354" s="589" t="n">
        <v>14345</v>
      </c>
      <c r="E354" s="590">
        <f>IF(D354="","",IFERROR(VLOOKUP(D354,CCN_Library!$A$4:$B$13,2,FALSE),"NOT IN LIBRARY"))</f>
        <v/>
      </c>
      <c r="F354" s="599" t="n"/>
      <c r="G354" s="600" t="inlineStr">
        <is>
          <t>M28263</t>
        </is>
      </c>
      <c r="H354" s="591">
        <f>LEFT(I354,5)</f>
        <v/>
      </c>
      <c r="I354" s="600" t="inlineStr">
        <is>
          <t>E01877B</t>
        </is>
      </c>
      <c r="J354" s="591" t="inlineStr">
        <is>
          <t>SIGHT,NIGHT VISION-1019765-101</t>
        </is>
      </c>
      <c r="K354" s="600" t="inlineStr">
        <is>
          <t>IS</t>
        </is>
      </c>
      <c r="L354" s="600" t="inlineStr">
        <is>
          <t>KT</t>
        </is>
      </c>
      <c r="M354" s="600" t="inlineStr">
        <is>
          <t>R</t>
        </is>
      </c>
      <c r="N354" s="601" t="n">
        <v>0</v>
      </c>
      <c r="O354" s="601" t="n">
        <v>0</v>
      </c>
      <c r="P354" s="601" t="n">
        <v>0</v>
      </c>
      <c r="Q354" s="1786" t="n">
        <v>0.8</v>
      </c>
      <c r="R354" s="1786" t="n">
        <v>0.32</v>
      </c>
      <c r="S354" s="594" t="n">
        <v>0.37</v>
      </c>
      <c r="T354" s="595">
        <f>Q354*R354*S354</f>
        <v/>
      </c>
      <c r="U354" s="596">
        <f>T354*P354</f>
        <v/>
      </c>
      <c r="V354" s="603" t="n"/>
    </row>
    <row r="355" ht="13.5" customHeight="1" s="667" thickBot="1">
      <c r="B355" s="598" t="n">
        <v>497</v>
      </c>
      <c r="C355" s="606" t="inlineStr">
        <is>
          <t>44112</t>
        </is>
      </c>
      <c r="D355" s="589" t="n">
        <v>44112</v>
      </c>
      <c r="E355" s="590">
        <f>IF(D355="","",IFERROR(VLOOKUP(D355,CCN_Library!$A$4:$B$13,2,FALSE),"NOT IN LIBRARY"))</f>
        <v/>
      </c>
      <c r="F355" s="599" t="n"/>
      <c r="G355" s="600" t="inlineStr">
        <is>
          <t>M28263</t>
        </is>
      </c>
      <c r="H355" s="591">
        <f>LEFT(I355,5)</f>
        <v/>
      </c>
      <c r="I355" s="600" t="inlineStr">
        <is>
          <t>B21307BB</t>
        </is>
      </c>
      <c r="J355" s="591" t="inlineStr">
        <is>
          <t>TANK,WATER,3000 GAL-RCF-3K-W-OT</t>
        </is>
      </c>
      <c r="K355" s="600" t="inlineStr">
        <is>
          <t>IS</t>
        </is>
      </c>
      <c r="L355" s="600" t="inlineStr">
        <is>
          <t>EA</t>
        </is>
      </c>
      <c r="M355" s="607" t="n"/>
      <c r="N355" s="601" t="n">
        <v>0</v>
      </c>
      <c r="O355" s="601" t="n">
        <v>2</v>
      </c>
      <c r="P355" s="601" t="n">
        <v>2</v>
      </c>
      <c r="Q355" s="1786" t="n">
        <v>2.33</v>
      </c>
      <c r="R355" s="1786" t="n">
        <v>3.92</v>
      </c>
      <c r="S355" s="594" t="n">
        <v>1.42</v>
      </c>
      <c r="T355" s="595">
        <f>Q355*R355*S355</f>
        <v/>
      </c>
      <c r="U355" s="596">
        <f>T355*P355</f>
        <v/>
      </c>
      <c r="V355" s="603" t="n"/>
    </row>
    <row r="356" ht="13.5" customHeight="1" s="667" thickBot="1">
      <c r="B356" s="598" t="n">
        <v>500</v>
      </c>
      <c r="C356" s="606" t="inlineStr">
        <is>
          <t>44112</t>
        </is>
      </c>
      <c r="D356" s="589" t="n">
        <v>44112</v>
      </c>
      <c r="E356" s="590">
        <f>IF(D356="","",IFERROR(VLOOKUP(D356,CCN_Library!$A$4:$B$13,2,FALSE),"NOT IN LIBRARY"))</f>
        <v/>
      </c>
      <c r="F356" s="599" t="n"/>
      <c r="G356" s="600" t="inlineStr">
        <is>
          <t>M28263</t>
        </is>
      </c>
      <c r="H356" s="591">
        <f>LEFT(I356,5)</f>
        <v/>
      </c>
      <c r="I356" s="600" t="inlineStr">
        <is>
          <t>C02182B</t>
        </is>
      </c>
      <c r="J356" s="591" t="inlineStr">
        <is>
          <t>DECONTAMINATION KIT-10038819</t>
        </is>
      </c>
      <c r="K356" s="600" t="inlineStr">
        <is>
          <t>IS</t>
        </is>
      </c>
      <c r="L356" s="600" t="inlineStr">
        <is>
          <t>BX</t>
        </is>
      </c>
      <c r="M356" s="600" t="inlineStr">
        <is>
          <t>N</t>
        </is>
      </c>
      <c r="N356" s="601" t="n">
        <v>4</v>
      </c>
      <c r="O356" s="601" t="n">
        <v>0</v>
      </c>
      <c r="P356" s="601" t="n">
        <v>4</v>
      </c>
      <c r="Q356" s="607" t="n"/>
      <c r="R356" s="607" t="n"/>
      <c r="S356" s="594" t="n">
        <v>0</v>
      </c>
      <c r="T356" s="595">
        <f>Q356*R356*S356</f>
        <v/>
      </c>
      <c r="U356" s="596">
        <f>T356*P356</f>
        <v/>
      </c>
      <c r="V356" s="603" t="n"/>
    </row>
    <row r="357" ht="13.5" customHeight="1" s="667" thickBot="1">
      <c r="B357" s="598" t="n">
        <v>502</v>
      </c>
      <c r="C357" s="606" t="inlineStr">
        <is>
          <t>14345</t>
        </is>
      </c>
      <c r="D357" s="589" t="n">
        <v>14345</v>
      </c>
      <c r="E357" s="590">
        <f>IF(D357="","",IFERROR(VLOOKUP(D357,CCN_Library!$A$4:$B$13,2,FALSE),"NOT IN LIBRARY"))</f>
        <v/>
      </c>
      <c r="F357" s="599" t="n"/>
      <c r="G357" s="600" t="inlineStr">
        <is>
          <t>M28263</t>
        </is>
      </c>
      <c r="H357" s="591">
        <f>LEFT(I357,5)</f>
        <v/>
      </c>
      <c r="I357" s="600" t="inlineStr">
        <is>
          <t>E02022B</t>
        </is>
      </c>
      <c r="J357" s="591" t="inlineStr">
        <is>
          <t>TELESCOPE,STRAIGHT-M317</t>
        </is>
      </c>
      <c r="K357" s="600" t="inlineStr">
        <is>
          <t>IS</t>
        </is>
      </c>
      <c r="L357" s="600" t="inlineStr">
        <is>
          <t>EA</t>
        </is>
      </c>
      <c r="M357" s="600" t="inlineStr">
        <is>
          <t>R</t>
        </is>
      </c>
      <c r="N357" s="601" t="n">
        <v>0</v>
      </c>
      <c r="O357" s="601" t="n">
        <v>0</v>
      </c>
      <c r="P357" s="601" t="n">
        <v>0</v>
      </c>
      <c r="Q357" s="607" t="n"/>
      <c r="R357" s="607" t="n"/>
      <c r="S357" s="594" t="n">
        <v>0</v>
      </c>
      <c r="T357" s="595">
        <f>Q357*R357*S357</f>
        <v/>
      </c>
      <c r="U357" s="596">
        <f>T357*P357</f>
        <v/>
      </c>
      <c r="V357" s="603" t="n"/>
    </row>
    <row r="358" ht="13.5" customHeight="1" s="667" thickBot="1">
      <c r="B358" s="651" t="n">
        <v>2</v>
      </c>
      <c r="C358" s="652" t="inlineStr">
        <is>
          <t>21710</t>
        </is>
      </c>
      <c r="D358" s="653" t="n">
        <v>21710</v>
      </c>
      <c r="E358" s="654">
        <f>IF(D358="","",IFERROR(VLOOKUP(D358,CCN_Library!$A$4:$B$13,2,FALSE),"NOT IN LIBRARY"))</f>
        <v/>
      </c>
      <c r="F358" s="655" t="n"/>
      <c r="G358" s="656" t="inlineStr">
        <is>
          <t>M28262</t>
        </is>
      </c>
      <c r="H358" s="657">
        <f>LEFT(I358,5)</f>
        <v/>
      </c>
      <c r="I358" s="656" t="inlineStr">
        <is>
          <t>A02087G</t>
        </is>
      </c>
      <c r="J358" s="657" t="inlineStr">
        <is>
          <t>AMPLIFIER-POWER SUP-VRC</t>
        </is>
      </c>
      <c r="K358" s="656" t="inlineStr">
        <is>
          <t>PL</t>
        </is>
      </c>
      <c r="L358" s="656" t="inlineStr">
        <is>
          <t>EA</t>
        </is>
      </c>
      <c r="M358" s="656" t="inlineStr">
        <is>
          <t>N</t>
        </is>
      </c>
      <c r="N358" s="658" t="n">
        <v>0</v>
      </c>
      <c r="O358" s="658" t="n">
        <v>8</v>
      </c>
      <c r="P358" s="658" t="n">
        <v>8</v>
      </c>
      <c r="Q358" s="659" t="n"/>
      <c r="R358" s="659" t="n"/>
      <c r="S358" s="660" t="n">
        <v>0</v>
      </c>
      <c r="T358" s="661">
        <f>Q358*R358*S358</f>
        <v/>
      </c>
      <c r="U358" s="662">
        <f>T358*P358</f>
        <v/>
      </c>
      <c r="V358" s="663" t="n"/>
    </row>
    <row r="359" ht="13.5" customHeight="1" s="667" thickBot="1">
      <c r="B359" s="651" t="n">
        <v>7</v>
      </c>
      <c r="C359" s="652" t="inlineStr">
        <is>
          <t>44112</t>
        </is>
      </c>
      <c r="D359" s="653" t="n">
        <v>44112</v>
      </c>
      <c r="E359" s="654">
        <f>IF(D359="","",IFERROR(VLOOKUP(D359,CCN_Library!$A$4:$B$13,2,FALSE),"NOT IN LIBRARY"))</f>
        <v/>
      </c>
      <c r="F359" s="655" t="n"/>
      <c r="G359" s="656" t="inlineStr">
        <is>
          <t>M28262</t>
        </is>
      </c>
      <c r="H359" s="657">
        <f>LEFT(I359,5)</f>
        <v/>
      </c>
      <c r="I359" s="656" t="inlineStr">
        <is>
          <t>C86308A</t>
        </is>
      </c>
      <c r="J359" s="657" t="inlineStr">
        <is>
          <t>AMAL 633 AC CR WDEQ-AMAL 633</t>
        </is>
      </c>
      <c r="K359" s="656" t="inlineStr">
        <is>
          <t>IS</t>
        </is>
      </c>
      <c r="L359" s="659" t="n"/>
      <c r="M359" s="656" t="inlineStr">
        <is>
          <t>N</t>
        </is>
      </c>
      <c r="N359" s="658" t="n">
        <v>0</v>
      </c>
      <c r="O359" s="658" t="n">
        <v>3</v>
      </c>
      <c r="P359" s="658" t="n">
        <v>3</v>
      </c>
      <c r="Q359" s="1788" t="n">
        <v>6.5</v>
      </c>
      <c r="R359" s="1788" t="n">
        <v>6.5</v>
      </c>
      <c r="S359" s="660" t="n">
        <v>6.25</v>
      </c>
      <c r="T359" s="661">
        <f>Q359*R359*S359</f>
        <v/>
      </c>
      <c r="U359" s="662">
        <f>T359*P359</f>
        <v/>
      </c>
      <c r="V359" s="663" t="n"/>
    </row>
    <row r="360" ht="13.5" customHeight="1" s="667" thickBot="1">
      <c r="B360" s="651" t="n">
        <v>9</v>
      </c>
      <c r="C360" s="652" t="inlineStr">
        <is>
          <t>44112</t>
        </is>
      </c>
      <c r="D360" s="653" t="n">
        <v>44112</v>
      </c>
      <c r="E360" s="654">
        <f>IF(D360="","",IFERROR(VLOOKUP(D360,CCN_Library!$A$4:$B$13,2,FALSE),"NOT IN LIBRARY"))</f>
        <v/>
      </c>
      <c r="F360" s="655" t="n"/>
      <c r="G360" s="656" t="inlineStr">
        <is>
          <t>M28262</t>
        </is>
      </c>
      <c r="H360" s="657">
        <f>LEFT(I360,5)</f>
        <v/>
      </c>
      <c r="I360" s="656" t="inlineStr">
        <is>
          <t>C10232F</t>
        </is>
      </c>
      <c r="J360" s="657" t="inlineStr">
        <is>
          <t>HOOD,COMBAT VEHICLE-MIL-H-44265</t>
        </is>
      </c>
      <c r="K360" s="656" t="inlineStr">
        <is>
          <t>IS</t>
        </is>
      </c>
      <c r="L360" s="659" t="n"/>
      <c r="M360" s="656" t="inlineStr">
        <is>
          <t>N</t>
        </is>
      </c>
      <c r="N360" s="658" t="n">
        <v>0</v>
      </c>
      <c r="O360" s="658" t="n">
        <v>0</v>
      </c>
      <c r="P360" s="658" t="n">
        <v>0</v>
      </c>
      <c r="Q360" s="1788" t="n">
        <v>0.5</v>
      </c>
      <c r="R360" s="1788" t="n">
        <v>0.5</v>
      </c>
      <c r="S360" s="660" t="n">
        <v>0.17</v>
      </c>
      <c r="T360" s="661">
        <f>Q360*R360*S360</f>
        <v/>
      </c>
      <c r="U360" s="662">
        <f>T360*P360</f>
        <v/>
      </c>
      <c r="V360" s="663" t="n"/>
    </row>
    <row r="361" ht="13.5" customHeight="1" s="667" thickBot="1">
      <c r="B361" s="651" t="n">
        <v>10</v>
      </c>
      <c r="C361" s="652" t="inlineStr">
        <is>
          <t>14345</t>
        </is>
      </c>
      <c r="D361" s="653" t="n">
        <v>14345</v>
      </c>
      <c r="E361" s="654">
        <f>IF(D361="","",IFERROR(VLOOKUP(D361,CCN_Library!$A$4:$B$13,2,FALSE),"NOT IN LIBRARY"))</f>
        <v/>
      </c>
      <c r="F361" s="655" t="n"/>
      <c r="G361" s="656" t="inlineStr">
        <is>
          <t>M28262</t>
        </is>
      </c>
      <c r="H361" s="657">
        <f>LEFT(I361,5)</f>
        <v/>
      </c>
      <c r="I361" s="656" t="inlineStr">
        <is>
          <t>E00172B</t>
        </is>
      </c>
      <c r="J361" s="657" t="inlineStr">
        <is>
          <t>SIGHT,BORE,OPTICAL-M7</t>
        </is>
      </c>
      <c r="K361" s="656" t="inlineStr">
        <is>
          <t>IS</t>
        </is>
      </c>
      <c r="L361" s="656" t="inlineStr">
        <is>
          <t>EA</t>
        </is>
      </c>
      <c r="M361" s="656" t="inlineStr">
        <is>
          <t>N</t>
        </is>
      </c>
      <c r="N361" s="658" t="n">
        <v>99</v>
      </c>
      <c r="O361" s="658" t="n">
        <v>0</v>
      </c>
      <c r="P361" s="658" t="n">
        <v>99</v>
      </c>
      <c r="Q361" s="1788" t="n">
        <v>0.5</v>
      </c>
      <c r="R361" s="1788" t="n">
        <v>0.17</v>
      </c>
      <c r="S361" s="660" t="n">
        <v>0.08</v>
      </c>
      <c r="T361" s="661">
        <f>Q361*R361*S361</f>
        <v/>
      </c>
      <c r="U361" s="662">
        <f>T361*P361</f>
        <v/>
      </c>
      <c r="V361" s="663" t="n"/>
    </row>
    <row r="362" ht="13.5" customHeight="1" s="667" thickBot="1">
      <c r="B362" s="651" t="n">
        <v>13</v>
      </c>
      <c r="C362" s="652" t="inlineStr">
        <is>
          <t>44112</t>
        </is>
      </c>
      <c r="D362" s="653" t="n">
        <v>44112</v>
      </c>
      <c r="E362" s="654">
        <f>IF(D362="","",IFERROR(VLOOKUP(D362,CCN_Library!$A$4:$B$13,2,FALSE),"NOT IN LIBRARY"))</f>
        <v/>
      </c>
      <c r="F362" s="655" t="n"/>
      <c r="G362" s="656" t="inlineStr">
        <is>
          <t>M28262</t>
        </is>
      </c>
      <c r="H362" s="657">
        <f>LEFT(I362,5)</f>
        <v/>
      </c>
      <c r="I362" s="656" t="inlineStr">
        <is>
          <t>B00077B</t>
        </is>
      </c>
      <c r="J362" s="657" t="inlineStr">
        <is>
          <t>WATER PURIFICATION-0500134</t>
        </is>
      </c>
      <c r="K362" s="656" t="inlineStr">
        <is>
          <t>IS</t>
        </is>
      </c>
      <c r="L362" s="656" t="inlineStr">
        <is>
          <t>EA</t>
        </is>
      </c>
      <c r="M362" s="656" t="inlineStr">
        <is>
          <t>N</t>
        </is>
      </c>
      <c r="N362" s="658" t="n">
        <v>0</v>
      </c>
      <c r="O362" s="658" t="n">
        <v>2</v>
      </c>
      <c r="P362" s="658" t="n">
        <v>2</v>
      </c>
      <c r="Q362" s="1788" t="n">
        <v>2.63</v>
      </c>
      <c r="R362" s="1788" t="n">
        <v>1.92</v>
      </c>
      <c r="S362" s="660" t="n">
        <v>1.62</v>
      </c>
      <c r="T362" s="661">
        <f>Q362*R362*S362</f>
        <v/>
      </c>
      <c r="U362" s="662">
        <f>T362*P362</f>
        <v/>
      </c>
      <c r="V362" s="663" t="n"/>
    </row>
    <row r="363" ht="13.5" customHeight="1" s="667" thickBot="1">
      <c r="B363" s="651" t="n">
        <v>14</v>
      </c>
      <c r="C363" s="652" t="inlineStr">
        <is>
          <t>44112</t>
        </is>
      </c>
      <c r="D363" s="653" t="n">
        <v>44112</v>
      </c>
      <c r="E363" s="654">
        <f>IF(D363="","",IFERROR(VLOOKUP(D363,CCN_Library!$A$4:$B$13,2,FALSE),"NOT IN LIBRARY"))</f>
        <v/>
      </c>
      <c r="F363" s="655" t="n"/>
      <c r="G363" s="656" t="inlineStr">
        <is>
          <t>M28262</t>
        </is>
      </c>
      <c r="H363" s="657">
        <f>LEFT(I363,5)</f>
        <v/>
      </c>
      <c r="I363" s="656" t="inlineStr">
        <is>
          <t>C86568A</t>
        </is>
      </c>
      <c r="J363" s="657" t="inlineStr">
        <is>
          <t>AMAL 646 FOR RES SU-AMAL 646</t>
        </is>
      </c>
      <c r="K363" s="656" t="inlineStr">
        <is>
          <t>IS</t>
        </is>
      </c>
      <c r="L363" s="659" t="n"/>
      <c r="M363" s="656" t="inlineStr">
        <is>
          <t>N</t>
        </is>
      </c>
      <c r="N363" s="658" t="n">
        <v>0</v>
      </c>
      <c r="O363" s="658" t="n">
        <v>15</v>
      </c>
      <c r="P363" s="658" t="n">
        <v>15</v>
      </c>
      <c r="Q363" s="1788" t="n">
        <v>4.17</v>
      </c>
      <c r="R363" s="1788" t="n">
        <v>27.74</v>
      </c>
      <c r="S363" s="660" t="n">
        <v>4</v>
      </c>
      <c r="T363" s="661">
        <f>Q363*R363*S363</f>
        <v/>
      </c>
      <c r="U363" s="662">
        <f>T363*P363</f>
        <v/>
      </c>
      <c r="V363" s="663" t="n"/>
    </row>
    <row r="364" ht="13.5" customHeight="1" s="667" thickBot="1">
      <c r="B364" s="651" t="n">
        <v>17</v>
      </c>
      <c r="C364" s="652" t="inlineStr">
        <is>
          <t>14345</t>
        </is>
      </c>
      <c r="D364" s="653" t="n">
        <v>14345</v>
      </c>
      <c r="E364" s="654">
        <f>IF(D364="","",IFERROR(VLOOKUP(D364,CCN_Library!$A$4:$B$13,2,FALSE),"NOT IN LIBRARY"))</f>
        <v/>
      </c>
      <c r="F364" s="655" t="n"/>
      <c r="G364" s="656" t="inlineStr">
        <is>
          <t>M28262</t>
        </is>
      </c>
      <c r="H364" s="657">
        <f>LEFT(I364,5)</f>
        <v/>
      </c>
      <c r="I364" s="656" t="inlineStr">
        <is>
          <t>E01902M</t>
        </is>
      </c>
      <c r="J364" s="657" t="inlineStr">
        <is>
          <t>CARBINE,5.56 MILLIM-M4A1</t>
        </is>
      </c>
      <c r="K364" s="656" t="inlineStr">
        <is>
          <t>IS</t>
        </is>
      </c>
      <c r="L364" s="656" t="inlineStr">
        <is>
          <t>EA</t>
        </is>
      </c>
      <c r="M364" s="656" t="inlineStr">
        <is>
          <t>N</t>
        </is>
      </c>
      <c r="N364" s="658" t="n">
        <v>0</v>
      </c>
      <c r="O364" s="658" t="n">
        <v>0</v>
      </c>
      <c r="P364" s="658" t="n">
        <v>0</v>
      </c>
      <c r="Q364" s="1788" t="n">
        <v>2.75</v>
      </c>
      <c r="R364" s="1788" t="n">
        <v>0.17</v>
      </c>
      <c r="S364" s="660" t="n">
        <v>0.75</v>
      </c>
      <c r="T364" s="661">
        <f>Q364*R364*S364</f>
        <v/>
      </c>
      <c r="U364" s="662">
        <f>T364*P364</f>
        <v/>
      </c>
      <c r="V364" s="663" t="n"/>
    </row>
    <row r="365" ht="13.5" customHeight="1" s="667" thickBot="1">
      <c r="B365" s="651" t="n">
        <v>18</v>
      </c>
      <c r="C365" s="652" t="inlineStr">
        <is>
          <t>14345</t>
        </is>
      </c>
      <c r="D365" s="653" t="n">
        <v>14345</v>
      </c>
      <c r="E365" s="654">
        <f>IF(D365="","",IFERROR(VLOOKUP(D365,CCN_Library!$A$4:$B$13,2,FALSE),"NOT IN LIBRARY"))</f>
        <v/>
      </c>
      <c r="F365" s="655" t="n"/>
      <c r="G365" s="656" t="inlineStr">
        <is>
          <t>M28262</t>
        </is>
      </c>
      <c r="H365" s="657">
        <f>LEFT(I365,5)</f>
        <v/>
      </c>
      <c r="I365" s="656" t="inlineStr">
        <is>
          <t>E11607G</t>
        </is>
      </c>
      <c r="J365" s="657" t="inlineStr">
        <is>
          <t>NIGHT VISION SIGHT-AN/PVS-17C</t>
        </is>
      </c>
      <c r="K365" s="656" t="inlineStr">
        <is>
          <t>IS</t>
        </is>
      </c>
      <c r="L365" s="656" t="inlineStr">
        <is>
          <t>EA</t>
        </is>
      </c>
      <c r="M365" s="656" t="inlineStr">
        <is>
          <t>N</t>
        </is>
      </c>
      <c r="N365" s="658" t="n">
        <v>2</v>
      </c>
      <c r="O365" s="658" t="n">
        <v>0</v>
      </c>
      <c r="P365" s="658" t="n">
        <v>2</v>
      </c>
      <c r="Q365" s="1788" t="n">
        <v>0.83</v>
      </c>
      <c r="R365" s="1788" t="n">
        <v>0.17</v>
      </c>
      <c r="S365" s="660" t="n">
        <v>0.33</v>
      </c>
      <c r="T365" s="661">
        <f>Q365*R365*S365</f>
        <v/>
      </c>
      <c r="U365" s="662">
        <f>T365*P365</f>
        <v/>
      </c>
      <c r="V365" s="663" t="n"/>
    </row>
    <row r="366" ht="13.5" customHeight="1" s="667" thickBot="1">
      <c r="B366" s="651" t="n">
        <v>22</v>
      </c>
      <c r="C366" s="652" t="inlineStr">
        <is>
          <t>44112</t>
        </is>
      </c>
      <c r="D366" s="653" t="n">
        <v>44112</v>
      </c>
      <c r="E366" s="654">
        <f>IF(D366="","",IFERROR(VLOOKUP(D366,CCN_Library!$A$4:$B$13,2,FALSE),"NOT IN LIBRARY"))</f>
        <v/>
      </c>
      <c r="F366" s="655" t="n"/>
      <c r="G366" s="656" t="inlineStr">
        <is>
          <t>M28262</t>
        </is>
      </c>
      <c r="H366" s="657">
        <f>LEFT(I366,5)</f>
        <v/>
      </c>
      <c r="I366" s="656" t="inlineStr">
        <is>
          <t>K42362E</t>
        </is>
      </c>
      <c r="J366" s="657" t="inlineStr">
        <is>
          <t>COT,FOLDING-2-5-72</t>
        </is>
      </c>
      <c r="K366" s="656" t="inlineStr">
        <is>
          <t>IS</t>
        </is>
      </c>
      <c r="L366" s="656" t="inlineStr">
        <is>
          <t>EA</t>
        </is>
      </c>
      <c r="M366" s="656" t="inlineStr">
        <is>
          <t>N</t>
        </is>
      </c>
      <c r="N366" s="658" t="n">
        <v>0</v>
      </c>
      <c r="O366" s="658" t="n">
        <v>168</v>
      </c>
      <c r="P366" s="658" t="n">
        <v>168</v>
      </c>
      <c r="Q366" s="1789" t="n">
        <v>2</v>
      </c>
      <c r="R366" s="1788" t="n">
        <v>0.5</v>
      </c>
      <c r="S366" s="660" t="n">
        <v>0.33</v>
      </c>
      <c r="T366" s="661">
        <f>Q366*R366*S366</f>
        <v/>
      </c>
      <c r="U366" s="662">
        <f>T366*P366</f>
        <v/>
      </c>
      <c r="V366" s="663" t="n"/>
    </row>
    <row r="367" ht="13.5" customHeight="1" s="667" thickBot="1">
      <c r="B367" s="651" t="n">
        <v>24</v>
      </c>
      <c r="C367" s="652" t="inlineStr">
        <is>
          <t>14345</t>
        </is>
      </c>
      <c r="D367" s="653" t="n">
        <v>14345</v>
      </c>
      <c r="E367" s="654">
        <f>IF(D367="","",IFERROR(VLOOKUP(D367,CCN_Library!$A$4:$B$13,2,FALSE),"NOT IN LIBRARY"))</f>
        <v/>
      </c>
      <c r="F367" s="655" t="n"/>
      <c r="G367" s="656" t="inlineStr">
        <is>
          <t>M28262</t>
        </is>
      </c>
      <c r="H367" s="657">
        <f>LEFT(I367,5)</f>
        <v/>
      </c>
      <c r="I367" s="656" t="inlineStr">
        <is>
          <t>E19767G</t>
        </is>
      </c>
      <c r="J367" s="657" t="inlineStr">
        <is>
          <t>SIGHT,THERMAL-AN/PAS13D(V3)</t>
        </is>
      </c>
      <c r="K367" s="656" t="inlineStr">
        <is>
          <t>IS</t>
        </is>
      </c>
      <c r="L367" s="656" t="inlineStr">
        <is>
          <t>EA</t>
        </is>
      </c>
      <c r="M367" s="656" t="inlineStr">
        <is>
          <t>R</t>
        </is>
      </c>
      <c r="N367" s="658" t="n">
        <v>4</v>
      </c>
      <c r="O367" s="658" t="n">
        <v>0</v>
      </c>
      <c r="P367" s="658" t="n">
        <v>4</v>
      </c>
      <c r="Q367" s="1788" t="n">
        <v>1.33</v>
      </c>
      <c r="R367" s="1788" t="n">
        <v>0.42</v>
      </c>
      <c r="S367" s="660" t="n">
        <v>0.5</v>
      </c>
      <c r="T367" s="661">
        <f>Q367*R367*S367</f>
        <v/>
      </c>
      <c r="U367" s="662">
        <f>T367*P367</f>
        <v/>
      </c>
      <c r="V367" s="663" t="n"/>
    </row>
    <row r="368" ht="13.5" customHeight="1" s="667" thickBot="1">
      <c r="B368" s="651" t="n">
        <v>26</v>
      </c>
      <c r="C368" s="652" t="inlineStr">
        <is>
          <t>14345</t>
        </is>
      </c>
      <c r="D368" s="653" t="n">
        <v>14345</v>
      </c>
      <c r="E368" s="654">
        <f>IF(D368="","",IFERROR(VLOOKUP(D368,CCN_Library!$A$4:$B$13,2,FALSE),"NOT IN LIBRARY"))</f>
        <v/>
      </c>
      <c r="F368" s="655" t="n"/>
      <c r="G368" s="656" t="inlineStr">
        <is>
          <t>M28262</t>
        </is>
      </c>
      <c r="H368" s="657">
        <f>LEFT(I368,5)</f>
        <v/>
      </c>
      <c r="I368" s="656" t="inlineStr">
        <is>
          <t>C00152E</t>
        </is>
      </c>
      <c r="J368" s="657" t="inlineStr">
        <is>
          <t>INSERT,SMALL ARMS P-95662</t>
        </is>
      </c>
      <c r="K368" s="656" t="inlineStr">
        <is>
          <t>IS</t>
        </is>
      </c>
      <c r="L368" s="656" t="inlineStr">
        <is>
          <t>EA</t>
        </is>
      </c>
      <c r="M368" s="656" t="inlineStr">
        <is>
          <t>N</t>
        </is>
      </c>
      <c r="N368" s="658" t="n">
        <v>360</v>
      </c>
      <c r="O368" s="658" t="n">
        <v>0</v>
      </c>
      <c r="P368" s="658" t="n">
        <v>360</v>
      </c>
      <c r="Q368" s="1788" t="n">
        <v>0.67</v>
      </c>
      <c r="R368" s="1788" t="n">
        <v>0.5</v>
      </c>
      <c r="S368" s="660" t="n">
        <v>0.08</v>
      </c>
      <c r="T368" s="661">
        <f>Q368*R368*S368</f>
        <v/>
      </c>
      <c r="U368" s="662">
        <f>T368*P368</f>
        <v/>
      </c>
      <c r="V368" s="663" t="n"/>
    </row>
    <row r="369" ht="13.5" customHeight="1" s="667" thickBot="1">
      <c r="B369" s="651" t="n">
        <v>27</v>
      </c>
      <c r="C369" s="652" t="inlineStr">
        <is>
          <t>44112</t>
        </is>
      </c>
      <c r="D369" s="653" t="n">
        <v>44112</v>
      </c>
      <c r="E369" s="654">
        <f>IF(D369="","",IFERROR(VLOOKUP(D369,CCN_Library!$A$4:$B$13,2,FALSE),"NOT IN LIBRARY"))</f>
        <v/>
      </c>
      <c r="F369" s="655" t="n"/>
      <c r="G369" s="656" t="inlineStr">
        <is>
          <t>M28262</t>
        </is>
      </c>
      <c r="H369" s="657">
        <f>LEFT(I369,5)</f>
        <v/>
      </c>
      <c r="I369" s="656" t="inlineStr">
        <is>
          <t>C30702E</t>
        </is>
      </c>
      <c r="J369" s="657" t="inlineStr">
        <is>
          <t>CARRIER,INTRENCHING-390-04A</t>
        </is>
      </c>
      <c r="K369" s="656" t="inlineStr">
        <is>
          <t>IS</t>
        </is>
      </c>
      <c r="L369" s="656" t="inlineStr">
        <is>
          <t>EA</t>
        </is>
      </c>
      <c r="M369" s="656" t="inlineStr">
        <is>
          <t>N</t>
        </is>
      </c>
      <c r="N369" s="658" t="n">
        <v>180</v>
      </c>
      <c r="O369" s="658" t="n">
        <v>0</v>
      </c>
      <c r="P369" s="658" t="n">
        <v>180</v>
      </c>
      <c r="Q369" s="1788" t="n">
        <v>0.58</v>
      </c>
      <c r="R369" s="1788" t="n">
        <v>0.42</v>
      </c>
      <c r="S369" s="660" t="n">
        <v>0.08</v>
      </c>
      <c r="T369" s="661">
        <f>Q369*R369*S369</f>
        <v/>
      </c>
      <c r="U369" s="662">
        <f>T369*P369</f>
        <v/>
      </c>
      <c r="V369" s="663" t="n"/>
    </row>
    <row r="370" ht="13.5" customHeight="1" s="667" thickBot="1">
      <c r="B370" s="651" t="n">
        <v>28</v>
      </c>
      <c r="C370" s="652" t="inlineStr">
        <is>
          <t>44112</t>
        </is>
      </c>
      <c r="D370" s="653" t="n">
        <v>44112</v>
      </c>
      <c r="E370" s="654">
        <f>IF(D370="","",IFERROR(VLOOKUP(D370,CCN_Library!$A$4:$B$13,2,FALSE),"NOT IN LIBRARY"))</f>
        <v/>
      </c>
      <c r="F370" s="655" t="n"/>
      <c r="G370" s="656" t="inlineStr">
        <is>
          <t>M28262</t>
        </is>
      </c>
      <c r="H370" s="657">
        <f>LEFT(I370,5)</f>
        <v/>
      </c>
      <c r="I370" s="656" t="inlineStr">
        <is>
          <t>C21502F</t>
        </is>
      </c>
      <c r="J370" s="657" t="inlineStr">
        <is>
          <t>GLOVE INSERTS,NUCLE-DSSPM330-01</t>
        </is>
      </c>
      <c r="K370" s="656" t="inlineStr">
        <is>
          <t>IS</t>
        </is>
      </c>
      <c r="L370" s="656" t="inlineStr">
        <is>
          <t>PR</t>
        </is>
      </c>
      <c r="M370" s="656" t="inlineStr">
        <is>
          <t>N</t>
        </is>
      </c>
      <c r="N370" s="658" t="n">
        <v>360</v>
      </c>
      <c r="O370" s="658" t="n">
        <v>0</v>
      </c>
      <c r="P370" s="658" t="n">
        <v>360</v>
      </c>
      <c r="Q370" s="1788" t="n">
        <v>1.67</v>
      </c>
      <c r="R370" s="1788" t="n">
        <v>0.67</v>
      </c>
      <c r="S370" s="660" t="n">
        <v>0.17</v>
      </c>
      <c r="T370" s="661">
        <f>Q370*R370*S370</f>
        <v/>
      </c>
      <c r="U370" s="662">
        <f>T370*P370</f>
        <v/>
      </c>
      <c r="V370" s="663" t="n"/>
    </row>
    <row r="371" ht="13.5" customHeight="1" s="667" thickBot="1">
      <c r="B371" s="651" t="n">
        <v>29</v>
      </c>
      <c r="C371" s="652" t="inlineStr">
        <is>
          <t>44112</t>
        </is>
      </c>
      <c r="D371" s="653" t="n">
        <v>44112</v>
      </c>
      <c r="E371" s="654">
        <f>IF(D371="","",IFERROR(VLOOKUP(D371,CCN_Library!$A$4:$B$13,2,FALSE),"NOT IN LIBRARY"))</f>
        <v/>
      </c>
      <c r="F371" s="655" t="n"/>
      <c r="G371" s="656" t="inlineStr">
        <is>
          <t>M28262</t>
        </is>
      </c>
      <c r="H371" s="657">
        <f>LEFT(I371,5)</f>
        <v/>
      </c>
      <c r="I371" s="656" t="inlineStr">
        <is>
          <t>B00622E</t>
        </is>
      </c>
      <c r="J371" s="657" t="inlineStr">
        <is>
          <t>TOOL KIT,LINEMAN'S-TK-1141</t>
        </is>
      </c>
      <c r="K371" s="656" t="inlineStr">
        <is>
          <t>IS</t>
        </is>
      </c>
      <c r="L371" s="656" t="inlineStr">
        <is>
          <t>KT</t>
        </is>
      </c>
      <c r="M371" s="656" t="inlineStr">
        <is>
          <t>N</t>
        </is>
      </c>
      <c r="N371" s="658" t="n">
        <v>0</v>
      </c>
      <c r="O371" s="658" t="n">
        <v>2</v>
      </c>
      <c r="P371" s="658" t="n">
        <v>2</v>
      </c>
      <c r="Q371" s="1788" t="n">
        <v>2.25</v>
      </c>
      <c r="R371" s="1788" t="n">
        <v>1.33</v>
      </c>
      <c r="S371" s="660" t="n">
        <v>1.92</v>
      </c>
      <c r="T371" s="661">
        <f>Q371*R371*S371</f>
        <v/>
      </c>
      <c r="U371" s="662">
        <f>T371*P371</f>
        <v/>
      </c>
      <c r="V371" s="663" t="n"/>
    </row>
    <row r="372" ht="13.5" customHeight="1" s="667" thickBot="1">
      <c r="B372" s="651" t="n">
        <v>31</v>
      </c>
      <c r="C372" s="652" t="inlineStr">
        <is>
          <t>44112</t>
        </is>
      </c>
      <c r="D372" s="653" t="n">
        <v>44112</v>
      </c>
      <c r="E372" s="654">
        <f>IF(D372="","",IFERROR(VLOOKUP(D372,CCN_Library!$A$4:$B$13,2,FALSE),"NOT IN LIBRARY"))</f>
        <v/>
      </c>
      <c r="F372" s="655" t="n"/>
      <c r="G372" s="656" t="inlineStr">
        <is>
          <t>M28262</t>
        </is>
      </c>
      <c r="H372" s="657">
        <f>LEFT(I372,5)</f>
        <v/>
      </c>
      <c r="I372" s="656" t="inlineStr">
        <is>
          <t>C21702E</t>
        </is>
      </c>
      <c r="J372" s="657" t="inlineStr">
        <is>
          <t>SPECTACLES,INDUSTRI-</t>
        </is>
      </c>
      <c r="K372" s="656" t="inlineStr">
        <is>
          <t>IS</t>
        </is>
      </c>
      <c r="L372" s="656" t="inlineStr">
        <is>
          <t>EA</t>
        </is>
      </c>
      <c r="M372" s="656" t="inlineStr">
        <is>
          <t>N</t>
        </is>
      </c>
      <c r="N372" s="658" t="n">
        <v>180</v>
      </c>
      <c r="O372" s="658" t="n">
        <v>0</v>
      </c>
      <c r="P372" s="658" t="n">
        <v>180</v>
      </c>
      <c r="Q372" s="1788" t="n">
        <v>0.58</v>
      </c>
      <c r="R372" s="1788" t="n">
        <v>0.33</v>
      </c>
      <c r="S372" s="660" t="n">
        <v>0.25</v>
      </c>
      <c r="T372" s="661">
        <f>Q372*R372*S372</f>
        <v/>
      </c>
      <c r="U372" s="662">
        <f>T372*P372</f>
        <v/>
      </c>
      <c r="V372" s="663" t="n"/>
    </row>
    <row r="373" ht="13.5" customHeight="1" s="667" thickBot="1">
      <c r="B373" s="651" t="n">
        <v>32</v>
      </c>
      <c r="C373" s="652" t="inlineStr">
        <is>
          <t>44112</t>
        </is>
      </c>
      <c r="D373" s="653" t="n">
        <v>44112</v>
      </c>
      <c r="E373" s="654">
        <f>IF(D373="","",IFERROR(VLOOKUP(D373,CCN_Library!$A$4:$B$13,2,FALSE),"NOT IN LIBRARY"))</f>
        <v/>
      </c>
      <c r="F373" s="655" t="n"/>
      <c r="G373" s="656" t="inlineStr">
        <is>
          <t>M28262</t>
        </is>
      </c>
      <c r="H373" s="657">
        <f>LEFT(I373,5)</f>
        <v/>
      </c>
      <c r="I373" s="656" t="inlineStr">
        <is>
          <t>C31242F</t>
        </is>
      </c>
      <c r="J373" s="657" t="inlineStr">
        <is>
          <t>No Item Name Availa-N/A</t>
        </is>
      </c>
      <c r="K373" s="656" t="inlineStr">
        <is>
          <t>IS</t>
        </is>
      </c>
      <c r="L373" s="656" t="inlineStr">
        <is>
          <t>EA</t>
        </is>
      </c>
      <c r="M373" s="656" t="inlineStr">
        <is>
          <t>N</t>
        </is>
      </c>
      <c r="N373" s="658" t="n">
        <v>162</v>
      </c>
      <c r="O373" s="658" t="n">
        <v>0</v>
      </c>
      <c r="P373" s="658" t="n">
        <v>162</v>
      </c>
      <c r="Q373" s="1788" t="n">
        <v>0.33</v>
      </c>
      <c r="R373" s="1788" t="n">
        <v>0.33</v>
      </c>
      <c r="S373" s="660" t="n">
        <v>0.08</v>
      </c>
      <c r="T373" s="661">
        <f>Q373*R373*S373</f>
        <v/>
      </c>
      <c r="U373" s="662">
        <f>T373*P373</f>
        <v/>
      </c>
      <c r="V373" s="663" t="n"/>
    </row>
    <row r="374" ht="13.5" customHeight="1" s="667" thickBot="1">
      <c r="B374" s="651" t="n">
        <v>33</v>
      </c>
      <c r="C374" s="652" t="inlineStr">
        <is>
          <t>44112</t>
        </is>
      </c>
      <c r="D374" s="653" t="n">
        <v>44112</v>
      </c>
      <c r="E374" s="654">
        <f>IF(D374="","",IFERROR(VLOOKUP(D374,CCN_Library!$A$4:$B$13,2,FALSE),"NOT IN LIBRARY"))</f>
        <v/>
      </c>
      <c r="F374" s="655" t="n"/>
      <c r="G374" s="656" t="inlineStr">
        <is>
          <t>M28262</t>
        </is>
      </c>
      <c r="H374" s="657">
        <f>LEFT(I374,5)</f>
        <v/>
      </c>
      <c r="I374" s="656" t="inlineStr">
        <is>
          <t>C01902F</t>
        </is>
      </c>
      <c r="J374" s="657" t="inlineStr">
        <is>
          <t>POUCH,TACTICAL HAND-N/A</t>
        </is>
      </c>
      <c r="K374" s="656" t="inlineStr">
        <is>
          <t>IS</t>
        </is>
      </c>
      <c r="L374" s="656" t="inlineStr">
        <is>
          <t>EA</t>
        </is>
      </c>
      <c r="M374" s="656" t="inlineStr">
        <is>
          <t>N</t>
        </is>
      </c>
      <c r="N374" s="658" t="n">
        <v>0</v>
      </c>
      <c r="O374" s="658" t="n">
        <v>0</v>
      </c>
      <c r="P374" s="658" t="n">
        <v>0</v>
      </c>
      <c r="Q374" s="1788" t="n">
        <v>0.5</v>
      </c>
      <c r="R374" s="1788" t="n">
        <v>0.25</v>
      </c>
      <c r="S374" s="660" t="n">
        <v>0.17</v>
      </c>
      <c r="T374" s="661">
        <f>Q374*R374*S374</f>
        <v/>
      </c>
      <c r="U374" s="662">
        <f>T374*P374</f>
        <v/>
      </c>
      <c r="V374" s="663" t="n"/>
    </row>
    <row r="375" ht="13.5" customHeight="1" s="667" thickBot="1">
      <c r="B375" s="651" t="n">
        <v>42</v>
      </c>
      <c r="C375" s="652" t="inlineStr">
        <is>
          <t>44112</t>
        </is>
      </c>
      <c r="D375" s="653" t="n">
        <v>44112</v>
      </c>
      <c r="E375" s="654">
        <f>IF(D375="","",IFERROR(VLOOKUP(D375,CCN_Library!$A$4:$B$13,2,FALSE),"NOT IN LIBRARY"))</f>
        <v/>
      </c>
      <c r="F375" s="655" t="n"/>
      <c r="G375" s="656" t="inlineStr">
        <is>
          <t>M28262</t>
        </is>
      </c>
      <c r="H375" s="657">
        <f>LEFT(I375,5)</f>
        <v/>
      </c>
      <c r="I375" s="656" t="inlineStr">
        <is>
          <t>K42222E</t>
        </is>
      </c>
      <c r="J375" s="657" t="inlineStr">
        <is>
          <t>COMPASS,MAGNETIC,UN-S AND Y 183</t>
        </is>
      </c>
      <c r="K375" s="656" t="inlineStr">
        <is>
          <t>IS</t>
        </is>
      </c>
      <c r="L375" s="656" t="inlineStr">
        <is>
          <t>EA</t>
        </is>
      </c>
      <c r="M375" s="656" t="inlineStr">
        <is>
          <t>N</t>
        </is>
      </c>
      <c r="N375" s="658" t="n">
        <v>0</v>
      </c>
      <c r="O375" s="658" t="n">
        <v>9</v>
      </c>
      <c r="P375" s="658" t="n">
        <v>9</v>
      </c>
      <c r="Q375" s="1788" t="n">
        <v>0.25</v>
      </c>
      <c r="R375" s="1788" t="n">
        <v>0.25</v>
      </c>
      <c r="S375" s="660" t="n">
        <v>0.08</v>
      </c>
      <c r="T375" s="661">
        <f>Q375*R375*S375</f>
        <v/>
      </c>
      <c r="U375" s="662">
        <f>T375*P375</f>
        <v/>
      </c>
      <c r="V375" s="663" t="n"/>
    </row>
    <row r="376" ht="13.5" customHeight="1" s="667" thickBot="1">
      <c r="B376" s="651" t="n">
        <v>44</v>
      </c>
      <c r="C376" s="652" t="inlineStr">
        <is>
          <t>14345</t>
        </is>
      </c>
      <c r="D376" s="653" t="n">
        <v>14345</v>
      </c>
      <c r="E376" s="654">
        <f>IF(D376="","",IFERROR(VLOOKUP(D376,CCN_Library!$A$4:$B$13,2,FALSE),"NOT IN LIBRARY"))</f>
        <v/>
      </c>
      <c r="F376" s="655" t="n"/>
      <c r="G376" s="656" t="inlineStr">
        <is>
          <t>M28262</t>
        </is>
      </c>
      <c r="H376" s="657">
        <f>LEFT(I376,5)</f>
        <v/>
      </c>
      <c r="I376" s="656" t="inlineStr">
        <is>
          <t>E01952M</t>
        </is>
      </c>
      <c r="J376" s="657" t="inlineStr">
        <is>
          <t>CARBINE,5.56 MILLIM-M4</t>
        </is>
      </c>
      <c r="K376" s="656" t="inlineStr">
        <is>
          <t>IS</t>
        </is>
      </c>
      <c r="L376" s="656" t="inlineStr">
        <is>
          <t>EA</t>
        </is>
      </c>
      <c r="M376" s="656" t="inlineStr">
        <is>
          <t>N</t>
        </is>
      </c>
      <c r="N376" s="658" t="n">
        <v>99</v>
      </c>
      <c r="O376" s="658" t="n">
        <v>0</v>
      </c>
      <c r="P376" s="658" t="n">
        <v>99</v>
      </c>
      <c r="Q376" s="1788" t="n">
        <v>2.75</v>
      </c>
      <c r="R376" s="1788" t="n">
        <v>0.33</v>
      </c>
      <c r="S376" s="660" t="n">
        <v>0.92</v>
      </c>
      <c r="T376" s="661">
        <f>Q376*R376*S376</f>
        <v/>
      </c>
      <c r="U376" s="662">
        <f>T376*P376</f>
        <v/>
      </c>
      <c r="V376" s="663" t="n"/>
    </row>
    <row r="377" ht="13.5" customHeight="1" s="667" thickBot="1">
      <c r="B377" s="651" t="n">
        <v>46</v>
      </c>
      <c r="C377" s="652" t="inlineStr">
        <is>
          <t>14345</t>
        </is>
      </c>
      <c r="D377" s="653" t="n">
        <v>14345</v>
      </c>
      <c r="E377" s="654">
        <f>IF(D377="","",IFERROR(VLOOKUP(D377,CCN_Library!$A$4:$B$13,2,FALSE),"NOT IN LIBRARY"))</f>
        <v/>
      </c>
      <c r="F377" s="655" t="n"/>
      <c r="G377" s="656" t="inlineStr">
        <is>
          <t>M28262</t>
        </is>
      </c>
      <c r="H377" s="657">
        <f>LEFT(I377,5)</f>
        <v/>
      </c>
      <c r="I377" s="656" t="inlineStr">
        <is>
          <t>E14422M</t>
        </is>
      </c>
      <c r="J377" s="657" t="inlineStr">
        <is>
          <t>RIFLE,5.56 MILLIMET-M16A4</t>
        </is>
      </c>
      <c r="K377" s="656" t="inlineStr">
        <is>
          <t>IS</t>
        </is>
      </c>
      <c r="L377" s="656" t="inlineStr">
        <is>
          <t>EA</t>
        </is>
      </c>
      <c r="M377" s="656" t="inlineStr">
        <is>
          <t>N</t>
        </is>
      </c>
      <c r="N377" s="658" t="n">
        <v>15</v>
      </c>
      <c r="O377" s="658" t="n">
        <v>0</v>
      </c>
      <c r="P377" s="658" t="n">
        <v>15</v>
      </c>
      <c r="Q377" s="1788" t="n">
        <v>3.25</v>
      </c>
      <c r="R377" s="1788" t="n">
        <v>0.17</v>
      </c>
      <c r="S377" s="660" t="n">
        <v>0.75</v>
      </c>
      <c r="T377" s="661">
        <f>Q377*R377*S377</f>
        <v/>
      </c>
      <c r="U377" s="662">
        <f>T377*P377</f>
        <v/>
      </c>
      <c r="V377" s="663" t="n"/>
    </row>
    <row r="378" ht="13.5" customHeight="1" s="667" thickBot="1">
      <c r="B378" s="651" t="n">
        <v>47</v>
      </c>
      <c r="C378" s="652" t="inlineStr">
        <is>
          <t>44112</t>
        </is>
      </c>
      <c r="D378" s="653" t="n">
        <v>44112</v>
      </c>
      <c r="E378" s="654">
        <f>IF(D378="","",IFERROR(VLOOKUP(D378,CCN_Library!$A$4:$B$13,2,FALSE),"NOT IN LIBRARY"))</f>
        <v/>
      </c>
      <c r="F378" s="655" t="n"/>
      <c r="G378" s="656" t="inlineStr">
        <is>
          <t>M28262</t>
        </is>
      </c>
      <c r="H378" s="657">
        <f>LEFT(I378,5)</f>
        <v/>
      </c>
      <c r="I378" s="656" t="inlineStr">
        <is>
          <t>C01692F</t>
        </is>
      </c>
      <c r="J378" s="657" t="inlineStr">
        <is>
          <t>MAT,SLEEPING-ISM</t>
        </is>
      </c>
      <c r="K378" s="656" t="inlineStr">
        <is>
          <t>IS</t>
        </is>
      </c>
      <c r="L378" s="656" t="inlineStr">
        <is>
          <t>EA</t>
        </is>
      </c>
      <c r="M378" s="656" t="inlineStr">
        <is>
          <t>N</t>
        </is>
      </c>
      <c r="N378" s="658" t="n">
        <v>180</v>
      </c>
      <c r="O378" s="658" t="n">
        <v>0</v>
      </c>
      <c r="P378" s="658" t="n">
        <v>180</v>
      </c>
      <c r="Q378" s="1789" t="n">
        <v>0</v>
      </c>
      <c r="R378" s="1789" t="n">
        <v>0</v>
      </c>
      <c r="S378" s="660" t="n">
        <v>0</v>
      </c>
      <c r="T378" s="661">
        <f>Q378*R378*S378</f>
        <v/>
      </c>
      <c r="U378" s="662">
        <f>T378*P378</f>
        <v/>
      </c>
      <c r="V378" s="663" t="n"/>
    </row>
    <row r="379" ht="13.5" customHeight="1" s="667" thickBot="1">
      <c r="B379" s="651" t="n">
        <v>52</v>
      </c>
      <c r="C379" s="652" t="inlineStr">
        <is>
          <t>14345</t>
        </is>
      </c>
      <c r="D379" s="653" t="n">
        <v>14345</v>
      </c>
      <c r="E379" s="654">
        <f>IF(D379="","",IFERROR(VLOOKUP(D379,CCN_Library!$A$4:$B$13,2,FALSE),"NOT IN LIBRARY"))</f>
        <v/>
      </c>
      <c r="F379" s="655" t="n"/>
      <c r="G379" s="656" t="inlineStr">
        <is>
          <t>M28262</t>
        </is>
      </c>
      <c r="H379" s="657">
        <f>LEFT(I379,5)</f>
        <v/>
      </c>
      <c r="I379" s="656" t="inlineStr">
        <is>
          <t>E02122B</t>
        </is>
      </c>
      <c r="J379" s="657" t="inlineStr">
        <is>
          <t>MID-RANGE PRECISION DAY OPTIC (MR PDO)-MR PDO</t>
        </is>
      </c>
      <c r="K379" s="656" t="inlineStr">
        <is>
          <t>PL</t>
        </is>
      </c>
      <c r="L379" s="659" t="n"/>
      <c r="M379" s="656" t="inlineStr">
        <is>
          <t>N</t>
        </is>
      </c>
      <c r="N379" s="658" t="n">
        <v>0</v>
      </c>
      <c r="O379" s="658" t="n">
        <v>0</v>
      </c>
      <c r="P379" s="658" t="n">
        <v>0</v>
      </c>
      <c r="Q379" s="659" t="n"/>
      <c r="R379" s="659" t="n"/>
      <c r="S379" s="660" t="n">
        <v>0</v>
      </c>
      <c r="T379" s="661">
        <f>Q379*R379*S379</f>
        <v/>
      </c>
      <c r="U379" s="662">
        <f>T379*P379</f>
        <v/>
      </c>
      <c r="V379" s="663" t="n"/>
    </row>
    <row r="380" ht="13.5" customHeight="1" s="667" thickBot="1">
      <c r="B380" s="651" t="n">
        <v>54</v>
      </c>
      <c r="C380" s="652" t="inlineStr">
        <is>
          <t>14345</t>
        </is>
      </c>
      <c r="D380" s="653" t="n">
        <v>14345</v>
      </c>
      <c r="E380" s="654">
        <f>IF(D380="","",IFERROR(VLOOKUP(D380,CCN_Library!$A$4:$B$13,2,FALSE),"NOT IN LIBRARY"))</f>
        <v/>
      </c>
      <c r="F380" s="655" t="n"/>
      <c r="G380" s="656" t="inlineStr">
        <is>
          <t>M28262</t>
        </is>
      </c>
      <c r="H380" s="657">
        <f>LEFT(I380,5)</f>
        <v/>
      </c>
      <c r="I380" s="656" t="inlineStr">
        <is>
          <t>E00502E</t>
        </is>
      </c>
      <c r="J380" s="657" t="inlineStr">
        <is>
          <t>BAYONET-KNIFE-OKC3S</t>
        </is>
      </c>
      <c r="K380" s="656" t="inlineStr">
        <is>
          <t>IS</t>
        </is>
      </c>
      <c r="L380" s="656" t="inlineStr">
        <is>
          <t>EA</t>
        </is>
      </c>
      <c r="M380" s="656" t="inlineStr">
        <is>
          <t>N</t>
        </is>
      </c>
      <c r="N380" s="658" t="n">
        <v>114</v>
      </c>
      <c r="O380" s="658" t="n">
        <v>0</v>
      </c>
      <c r="P380" s="658" t="n">
        <v>114</v>
      </c>
      <c r="Q380" s="1788" t="n">
        <v>1.08</v>
      </c>
      <c r="R380" s="1788" t="n">
        <v>0.25</v>
      </c>
      <c r="S380" s="660" t="n">
        <v>0.17</v>
      </c>
      <c r="T380" s="661">
        <f>Q380*R380*S380</f>
        <v/>
      </c>
      <c r="U380" s="662">
        <f>T380*P380</f>
        <v/>
      </c>
      <c r="V380" s="663" t="n"/>
    </row>
    <row r="381" ht="13.5" customHeight="1" s="667" thickBot="1">
      <c r="B381" s="651" t="n">
        <v>55</v>
      </c>
      <c r="C381" s="652" t="inlineStr">
        <is>
          <t>44112</t>
        </is>
      </c>
      <c r="D381" s="653" t="n">
        <v>44112</v>
      </c>
      <c r="E381" s="654">
        <f>IF(D381="","",IFERROR(VLOOKUP(D381,CCN_Library!$A$4:$B$13,2,FALSE),"NOT IN LIBRARY"))</f>
        <v/>
      </c>
      <c r="F381" s="655" t="n"/>
      <c r="G381" s="656" t="inlineStr">
        <is>
          <t>M28262</t>
        </is>
      </c>
      <c r="H381" s="657">
        <f>LEFT(I381,5)</f>
        <v/>
      </c>
      <c r="I381" s="656" t="inlineStr">
        <is>
          <t>B00757B</t>
        </is>
      </c>
      <c r="J381" s="657" t="inlineStr">
        <is>
          <t>SMALL FIELD REFRIGE-SB531.0</t>
        </is>
      </c>
      <c r="K381" s="656" t="inlineStr">
        <is>
          <t>IS</t>
        </is>
      </c>
      <c r="L381" s="656" t="inlineStr">
        <is>
          <t>EA</t>
        </is>
      </c>
      <c r="M381" s="656" t="inlineStr">
        <is>
          <t>N</t>
        </is>
      </c>
      <c r="N381" s="658" t="n">
        <v>0</v>
      </c>
      <c r="O381" s="658" t="n">
        <v>4</v>
      </c>
      <c r="P381" s="658" t="n">
        <v>4</v>
      </c>
      <c r="Q381" s="1788" t="n">
        <v>6.46</v>
      </c>
      <c r="R381" s="1789" t="n">
        <v>8</v>
      </c>
      <c r="S381" s="660" t="n">
        <v>8</v>
      </c>
      <c r="T381" s="661">
        <f>Q381*R381*S381</f>
        <v/>
      </c>
      <c r="U381" s="662">
        <f>T381*P381</f>
        <v/>
      </c>
      <c r="V381" s="663" t="n"/>
    </row>
    <row r="382" ht="13.5" customHeight="1" s="667" thickBot="1">
      <c r="B382" s="651" t="n">
        <v>57</v>
      </c>
      <c r="C382" s="652" t="inlineStr">
        <is>
          <t>21710</t>
        </is>
      </c>
      <c r="D382" s="653" t="n">
        <v>21710</v>
      </c>
      <c r="E382" s="654">
        <f>IF(D382="","",IFERROR(VLOOKUP(D382,CCN_Library!$A$4:$B$13,2,FALSE),"NOT IN LIBRARY"))</f>
        <v/>
      </c>
      <c r="F382" s="655" t="n"/>
      <c r="G382" s="656" t="inlineStr">
        <is>
          <t>M28262</t>
        </is>
      </c>
      <c r="H382" s="657">
        <f>LEFT(I382,5)</f>
        <v/>
      </c>
      <c r="I382" s="656" t="inlineStr">
        <is>
          <t>A90237GD</t>
        </is>
      </c>
      <c r="J382" s="657" t="inlineStr">
        <is>
          <t>COMPUTER SYSTEM,DIG-210-BDTH</t>
        </is>
      </c>
      <c r="K382" s="656" t="inlineStr">
        <is>
          <t>IS</t>
        </is>
      </c>
      <c r="L382" s="656" t="inlineStr">
        <is>
          <t>EA</t>
        </is>
      </c>
      <c r="M382" s="659" t="n"/>
      <c r="N382" s="658" t="n">
        <v>0</v>
      </c>
      <c r="O382" s="658" t="n">
        <v>5</v>
      </c>
      <c r="P382" s="658" t="n">
        <v>5</v>
      </c>
      <c r="Q382" s="1789" t="n">
        <v>1</v>
      </c>
      <c r="R382" s="1788" t="n">
        <v>1.25</v>
      </c>
      <c r="S382" s="660" t="n">
        <v>0.17</v>
      </c>
      <c r="T382" s="661">
        <f>Q382*R382*S382</f>
        <v/>
      </c>
      <c r="U382" s="662">
        <f>T382*P382</f>
        <v/>
      </c>
      <c r="V382" s="663" t="n"/>
    </row>
    <row r="383" ht="13.5" customHeight="1" s="667" thickBot="1">
      <c r="B383" s="651" t="n">
        <v>59</v>
      </c>
      <c r="C383" s="652" t="inlineStr">
        <is>
          <t>21710</t>
        </is>
      </c>
      <c r="D383" s="653" t="n">
        <v>21710</v>
      </c>
      <c r="E383" s="654">
        <f>IF(D383="","",IFERROR(VLOOKUP(D383,CCN_Library!$A$4:$B$13,2,FALSE),"NOT IN LIBRARY"))</f>
        <v/>
      </c>
      <c r="F383" s="655" t="n"/>
      <c r="G383" s="656" t="inlineStr">
        <is>
          <t>M28262</t>
        </is>
      </c>
      <c r="H383" s="657">
        <f>LEFT(I383,5)</f>
        <v/>
      </c>
      <c r="I383" s="656" t="inlineStr">
        <is>
          <t>A01357G</t>
        </is>
      </c>
      <c r="J383" s="657" t="inlineStr">
        <is>
          <t>RADIO SET-AN/VRC-112</t>
        </is>
      </c>
      <c r="K383" s="656" t="inlineStr">
        <is>
          <t>DP</t>
        </is>
      </c>
      <c r="L383" s="656" t="inlineStr">
        <is>
          <t>EA</t>
        </is>
      </c>
      <c r="M383" s="656" t="inlineStr">
        <is>
          <t>N</t>
        </is>
      </c>
      <c r="N383" s="658" t="n">
        <v>0</v>
      </c>
      <c r="O383" s="658" t="n">
        <v>8</v>
      </c>
      <c r="P383" s="658" t="n">
        <v>8</v>
      </c>
      <c r="Q383" s="1788" t="n">
        <v>0.89</v>
      </c>
      <c r="R383" s="1788" t="n">
        <v>0.62</v>
      </c>
      <c r="S383" s="660" t="n">
        <v>0.89</v>
      </c>
      <c r="T383" s="661">
        <f>Q383*R383*S383</f>
        <v/>
      </c>
      <c r="U383" s="662">
        <f>T383*P383</f>
        <v/>
      </c>
      <c r="V383" s="663" t="n"/>
    </row>
    <row r="384" ht="13.5" customHeight="1" s="667" thickBot="1">
      <c r="B384" s="651" t="n">
        <v>67</v>
      </c>
      <c r="C384" s="652" t="inlineStr">
        <is>
          <t>21451</t>
        </is>
      </c>
      <c r="D384" s="653" t="n">
        <v>21451</v>
      </c>
      <c r="E384" s="654">
        <f>IF(D384="","",IFERROR(VLOOKUP(D384,CCN_Library!$A$4:$B$13,2,FALSE),"NOT IN LIBRARY"))</f>
        <v/>
      </c>
      <c r="F384" s="655" t="n"/>
      <c r="G384" s="656" t="inlineStr">
        <is>
          <t>M28262</t>
        </is>
      </c>
      <c r="H384" s="657">
        <f>LEFT(I384,5)</f>
        <v/>
      </c>
      <c r="I384" s="656" t="inlineStr">
        <is>
          <t>D08627K</t>
        </is>
      </c>
      <c r="J384" s="657" t="inlineStr">
        <is>
          <t>TRAILER,CARGO-MK593</t>
        </is>
      </c>
      <c r="K384" s="656" t="inlineStr">
        <is>
          <t>IS</t>
        </is>
      </c>
      <c r="L384" s="656" t="inlineStr">
        <is>
          <t>EA</t>
        </is>
      </c>
      <c r="M384" s="656" t="inlineStr">
        <is>
          <t>N</t>
        </is>
      </c>
      <c r="N384" s="658" t="n">
        <v>0</v>
      </c>
      <c r="O384" s="658" t="n">
        <v>0</v>
      </c>
      <c r="P384" s="658" t="n">
        <v>0</v>
      </c>
      <c r="Q384" s="1788" t="n">
        <v>16.49</v>
      </c>
      <c r="R384" s="1788" t="n">
        <v>8.16</v>
      </c>
      <c r="S384" s="660" t="n">
        <v>3.83</v>
      </c>
      <c r="T384" s="661">
        <f>Q384*R384*S384</f>
        <v/>
      </c>
      <c r="U384" s="662">
        <f>T384*P384</f>
        <v/>
      </c>
      <c r="V384" s="663" t="n"/>
    </row>
    <row r="385" ht="13.5" customHeight="1" s="667" thickBot="1">
      <c r="B385" s="651" t="n">
        <v>68</v>
      </c>
      <c r="C385" s="652" t="inlineStr">
        <is>
          <t>14345</t>
        </is>
      </c>
      <c r="D385" s="653" t="n">
        <v>14345</v>
      </c>
      <c r="E385" s="654">
        <f>IF(D385="","",IFERROR(VLOOKUP(D385,CCN_Library!$A$4:$B$13,2,FALSE),"NOT IN LIBRARY"))</f>
        <v/>
      </c>
      <c r="F385" s="655" t="n"/>
      <c r="G385" s="656" t="inlineStr">
        <is>
          <t>M28262</t>
        </is>
      </c>
      <c r="H385" s="657">
        <f>LEFT(I385,5)</f>
        <v/>
      </c>
      <c r="I385" s="656" t="inlineStr">
        <is>
          <t>E01732G</t>
        </is>
      </c>
      <c r="J385" s="657" t="inlineStr">
        <is>
          <t>ILLUMINATOR,INTEGRA-</t>
        </is>
      </c>
      <c r="K385" s="656" t="inlineStr">
        <is>
          <t>IS</t>
        </is>
      </c>
      <c r="L385" s="656" t="inlineStr">
        <is>
          <t>EA</t>
        </is>
      </c>
      <c r="M385" s="656" t="inlineStr">
        <is>
          <t>N</t>
        </is>
      </c>
      <c r="N385" s="658" t="n">
        <v>0</v>
      </c>
      <c r="O385" s="658" t="n">
        <v>0</v>
      </c>
      <c r="P385" s="658" t="n">
        <v>0</v>
      </c>
      <c r="Q385" s="1788" t="n">
        <v>0.61</v>
      </c>
      <c r="R385" s="1788" t="n">
        <v>0.29</v>
      </c>
      <c r="S385" s="660" t="n">
        <v>0.16</v>
      </c>
      <c r="T385" s="661">
        <f>Q385*R385*S385</f>
        <v/>
      </c>
      <c r="U385" s="662">
        <f>T385*P385</f>
        <v/>
      </c>
      <c r="V385" s="663" t="n"/>
    </row>
    <row r="386" ht="13.5" customHeight="1" s="667" thickBot="1">
      <c r="B386" s="651" t="n">
        <v>73</v>
      </c>
      <c r="C386" s="652" t="inlineStr">
        <is>
          <t>21451</t>
        </is>
      </c>
      <c r="D386" s="653" t="n">
        <v>21451</v>
      </c>
      <c r="E386" s="654">
        <f>IF(D386="","",IFERROR(VLOOKUP(D386,CCN_Library!$A$4:$B$13,2,FALSE),"NOT IN LIBRARY"))</f>
        <v/>
      </c>
      <c r="F386" s="655" t="n"/>
      <c r="G386" s="656" t="inlineStr">
        <is>
          <t>M28262</t>
        </is>
      </c>
      <c r="H386" s="657">
        <f>LEFT(I386,5)</f>
        <v/>
      </c>
      <c r="I386" s="656" t="inlineStr">
        <is>
          <t>D00267K</t>
        </is>
      </c>
      <c r="J386" s="657" t="inlineStr">
        <is>
          <t>JLTV SHELTER AMBULANCE-</t>
        </is>
      </c>
      <c r="K386" s="656" t="inlineStr">
        <is>
          <t>PL</t>
        </is>
      </c>
      <c r="L386" s="659" t="n"/>
      <c r="M386" s="656" t="inlineStr">
        <is>
          <t>N</t>
        </is>
      </c>
      <c r="N386" s="658" t="n">
        <v>0</v>
      </c>
      <c r="O386" s="658" t="n">
        <v>4</v>
      </c>
      <c r="P386" s="658" t="n">
        <v>4</v>
      </c>
      <c r="Q386" s="659" t="n"/>
      <c r="R386" s="659" t="n"/>
      <c r="S386" s="660" t="n">
        <v>0</v>
      </c>
      <c r="T386" s="661">
        <f>Q386*R386*S386</f>
        <v/>
      </c>
      <c r="U386" s="662">
        <f>T386*P386</f>
        <v/>
      </c>
      <c r="V386" s="663" t="n"/>
    </row>
    <row r="387" ht="13.5" customHeight="1" s="667" thickBot="1">
      <c r="B387" s="651" t="n">
        <v>80</v>
      </c>
      <c r="C387" s="652" t="inlineStr">
        <is>
          <t>44112</t>
        </is>
      </c>
      <c r="D387" s="653" t="n">
        <v>44112</v>
      </c>
      <c r="E387" s="654">
        <f>IF(D387="","",IFERROR(VLOOKUP(D387,CCN_Library!$A$4:$B$13,2,FALSE),"NOT IN LIBRARY"))</f>
        <v/>
      </c>
      <c r="F387" s="655" t="n"/>
      <c r="G387" s="656" t="inlineStr">
        <is>
          <t>M28262</t>
        </is>
      </c>
      <c r="H387" s="657">
        <f>LEFT(I387,5)</f>
        <v/>
      </c>
      <c r="I387" s="656" t="inlineStr">
        <is>
          <t>C30602E</t>
        </is>
      </c>
      <c r="J387" s="657" t="inlineStr">
        <is>
          <t>CANTEEN,WATER-MIL-C-43103</t>
        </is>
      </c>
      <c r="K387" s="656" t="inlineStr">
        <is>
          <t>IS</t>
        </is>
      </c>
      <c r="L387" s="656" t="inlineStr">
        <is>
          <t>EA</t>
        </is>
      </c>
      <c r="M387" s="656" t="inlineStr">
        <is>
          <t>N</t>
        </is>
      </c>
      <c r="N387" s="658" t="n">
        <v>360</v>
      </c>
      <c r="O387" s="658" t="n">
        <v>0</v>
      </c>
      <c r="P387" s="658" t="n">
        <v>360</v>
      </c>
      <c r="Q387" s="1788" t="n">
        <v>0.08</v>
      </c>
      <c r="R387" s="1788" t="n">
        <v>0.25</v>
      </c>
      <c r="S387" s="660" t="n">
        <v>0.42</v>
      </c>
      <c r="T387" s="661">
        <f>Q387*R387*S387</f>
        <v/>
      </c>
      <c r="U387" s="662">
        <f>T387*P387</f>
        <v/>
      </c>
      <c r="V387" s="663" t="n"/>
    </row>
    <row r="388" ht="13.5" customHeight="1" s="667" thickBot="1">
      <c r="B388" s="651" t="n">
        <v>83</v>
      </c>
      <c r="C388" s="652" t="inlineStr">
        <is>
          <t>44112</t>
        </is>
      </c>
      <c r="D388" s="653" t="n">
        <v>44112</v>
      </c>
      <c r="E388" s="654">
        <f>IF(D388="","",IFERROR(VLOOKUP(D388,CCN_Library!$A$4:$B$13,2,FALSE),"NOT IN LIBRARY"))</f>
        <v/>
      </c>
      <c r="F388" s="655" t="n"/>
      <c r="G388" s="656" t="inlineStr">
        <is>
          <t>M28262</t>
        </is>
      </c>
      <c r="H388" s="657">
        <f>LEFT(I388,5)</f>
        <v/>
      </c>
      <c r="I388" s="656" t="inlineStr">
        <is>
          <t>C32302E</t>
        </is>
      </c>
      <c r="J388" s="657" t="inlineStr">
        <is>
          <t>INTRENCHING TOOL,HA-05940</t>
        </is>
      </c>
      <c r="K388" s="656" t="inlineStr">
        <is>
          <t>IS</t>
        </is>
      </c>
      <c r="L388" s="656" t="inlineStr">
        <is>
          <t>EA</t>
        </is>
      </c>
      <c r="M388" s="656" t="inlineStr">
        <is>
          <t>N</t>
        </is>
      </c>
      <c r="N388" s="658" t="n">
        <v>180</v>
      </c>
      <c r="O388" s="658" t="n">
        <v>0</v>
      </c>
      <c r="P388" s="658" t="n">
        <v>180</v>
      </c>
      <c r="Q388" s="1788" t="n">
        <v>0.67</v>
      </c>
      <c r="R388" s="1788" t="n">
        <v>0.5</v>
      </c>
      <c r="S388" s="660" t="n">
        <v>0.17</v>
      </c>
      <c r="T388" s="661">
        <f>Q388*R388*S388</f>
        <v/>
      </c>
      <c r="U388" s="662">
        <f>T388*P388</f>
        <v/>
      </c>
      <c r="V388" s="663" t="n"/>
    </row>
    <row r="389" ht="13.5" customHeight="1" s="667" thickBot="1">
      <c r="B389" s="651" t="n">
        <v>86</v>
      </c>
      <c r="C389" s="652" t="inlineStr">
        <is>
          <t>14345</t>
        </is>
      </c>
      <c r="D389" s="653" t="n">
        <v>14345</v>
      </c>
      <c r="E389" s="654">
        <f>IF(D389="","",IFERROR(VLOOKUP(D389,CCN_Library!$A$4:$B$13,2,FALSE),"NOT IN LIBRARY"))</f>
        <v/>
      </c>
      <c r="F389" s="655" t="n"/>
      <c r="G389" s="656" t="inlineStr">
        <is>
          <t>M28262</t>
        </is>
      </c>
      <c r="H389" s="657">
        <f>LEFT(I389,5)</f>
        <v/>
      </c>
      <c r="I389" s="656" t="inlineStr">
        <is>
          <t>C32502E</t>
        </is>
      </c>
      <c r="J389" s="657" t="inlineStr">
        <is>
          <t>KNIFE,COMBAT-MIL-K-20277</t>
        </is>
      </c>
      <c r="K389" s="656" t="inlineStr">
        <is>
          <t>IS</t>
        </is>
      </c>
      <c r="L389" s="656" t="inlineStr">
        <is>
          <t>EA</t>
        </is>
      </c>
      <c r="M389" s="656" t="inlineStr">
        <is>
          <t>N</t>
        </is>
      </c>
      <c r="N389" s="658" t="n">
        <v>0</v>
      </c>
      <c r="O389" s="658" t="n">
        <v>0</v>
      </c>
      <c r="P389" s="658" t="n">
        <v>0</v>
      </c>
      <c r="Q389" s="1788" t="n">
        <v>0.75</v>
      </c>
      <c r="R389" s="1788" t="n">
        <v>0.17</v>
      </c>
      <c r="S389" s="660" t="n">
        <v>0.08</v>
      </c>
      <c r="T389" s="661">
        <f>Q389*R389*S389</f>
        <v/>
      </c>
      <c r="U389" s="662">
        <f>T389*P389</f>
        <v/>
      </c>
      <c r="V389" s="663" t="n"/>
    </row>
    <row r="390" ht="13.5" customHeight="1" s="667" thickBot="1">
      <c r="B390" s="651" t="n">
        <v>91</v>
      </c>
      <c r="C390" s="652" t="inlineStr">
        <is>
          <t>44112</t>
        </is>
      </c>
      <c r="D390" s="653" t="n">
        <v>44112</v>
      </c>
      <c r="E390" s="654">
        <f>IF(D390="","",IFERROR(VLOOKUP(D390,CCN_Library!$A$4:$B$13,2,FALSE),"NOT IN LIBRARY"))</f>
        <v/>
      </c>
      <c r="F390" s="655" t="n"/>
      <c r="G390" s="656" t="inlineStr">
        <is>
          <t>M28262</t>
        </is>
      </c>
      <c r="H390" s="657">
        <f>LEFT(I390,5)</f>
        <v/>
      </c>
      <c r="I390" s="656" t="inlineStr">
        <is>
          <t>C86288A</t>
        </is>
      </c>
      <c r="J390" s="657" t="inlineStr">
        <is>
          <t>AMAL 632 SHK SUR TR-AMAL 632</t>
        </is>
      </c>
      <c r="K390" s="656" t="inlineStr">
        <is>
          <t>IS</t>
        </is>
      </c>
      <c r="L390" s="659" t="n"/>
      <c r="M390" s="656" t="inlineStr">
        <is>
          <t>N</t>
        </is>
      </c>
      <c r="N390" s="658" t="n">
        <v>0</v>
      </c>
      <c r="O390" s="658" t="n">
        <v>6</v>
      </c>
      <c r="P390" s="658" t="n">
        <v>6</v>
      </c>
      <c r="Q390" s="1789" t="n">
        <v>9</v>
      </c>
      <c r="R390" s="1788" t="n">
        <v>7.33</v>
      </c>
      <c r="S390" s="660" t="n">
        <v>5.5</v>
      </c>
      <c r="T390" s="661">
        <f>Q390*R390*S390</f>
        <v/>
      </c>
      <c r="U390" s="662">
        <f>T390*P390</f>
        <v/>
      </c>
      <c r="V390" s="663" t="n"/>
    </row>
    <row r="391" ht="13.5" customHeight="1" s="667" thickBot="1">
      <c r="B391" s="651" t="n">
        <v>92</v>
      </c>
      <c r="C391" s="652" t="inlineStr">
        <is>
          <t>21451</t>
        </is>
      </c>
      <c r="D391" s="653" t="n">
        <v>21451</v>
      </c>
      <c r="E391" s="654">
        <f>IF(D391="","",IFERROR(VLOOKUP(D391,CCN_Library!$A$4:$B$13,2,FALSE),"NOT IN LIBRARY"))</f>
        <v/>
      </c>
      <c r="F391" s="655" t="n"/>
      <c r="G391" s="656" t="inlineStr">
        <is>
          <t>M28262</t>
        </is>
      </c>
      <c r="H391" s="657">
        <f>LEFT(I391,5)</f>
        <v/>
      </c>
      <c r="I391" s="656" t="inlineStr">
        <is>
          <t>D08807K</t>
        </is>
      </c>
      <c r="J391" s="657" t="inlineStr">
        <is>
          <t>TRAILER,TANK-M149A2</t>
        </is>
      </c>
      <c r="K391" s="656" t="inlineStr">
        <is>
          <t>IS</t>
        </is>
      </c>
      <c r="L391" s="656" t="inlineStr">
        <is>
          <t>EA</t>
        </is>
      </c>
      <c r="M391" s="656" t="inlineStr">
        <is>
          <t>R</t>
        </is>
      </c>
      <c r="N391" s="658" t="n">
        <v>0</v>
      </c>
      <c r="O391" s="658" t="n">
        <v>0</v>
      </c>
      <c r="P391" s="658" t="n">
        <v>0</v>
      </c>
      <c r="Q391" s="1788" t="n">
        <v>13.42</v>
      </c>
      <c r="R391" s="1788" t="n">
        <v>6.91</v>
      </c>
      <c r="S391" s="660" t="n">
        <v>6.58</v>
      </c>
      <c r="T391" s="661">
        <f>Q391*R391*S391</f>
        <v/>
      </c>
      <c r="U391" s="662">
        <f>T391*P391</f>
        <v/>
      </c>
      <c r="V391" s="663" t="n"/>
    </row>
    <row r="392" ht="13.5" customHeight="1" s="667" thickBot="1">
      <c r="B392" s="651" t="n">
        <v>94</v>
      </c>
      <c r="C392" s="652" t="inlineStr">
        <is>
          <t>14345</t>
        </is>
      </c>
      <c r="D392" s="653" t="n">
        <v>14345</v>
      </c>
      <c r="E392" s="654">
        <f>IF(D392="","",IFERROR(VLOOKUP(D392,CCN_Library!$A$4:$B$13,2,FALSE),"NOT IN LIBRARY"))</f>
        <v/>
      </c>
      <c r="F392" s="655" t="n"/>
      <c r="G392" s="656" t="inlineStr">
        <is>
          <t>M28262</t>
        </is>
      </c>
      <c r="H392" s="657">
        <f>LEFT(I392,5)</f>
        <v/>
      </c>
      <c r="I392" s="656" t="inlineStr">
        <is>
          <t>E17102B</t>
        </is>
      </c>
      <c r="J392" s="657" t="inlineStr">
        <is>
          <t>SIGHT,BORE,OPTICAL-TA31RCO-A4</t>
        </is>
      </c>
      <c r="K392" s="656" t="inlineStr">
        <is>
          <t>IS</t>
        </is>
      </c>
      <c r="L392" s="656" t="inlineStr">
        <is>
          <t>EA</t>
        </is>
      </c>
      <c r="M392" s="656" t="inlineStr">
        <is>
          <t>N</t>
        </is>
      </c>
      <c r="N392" s="658" t="n">
        <v>15</v>
      </c>
      <c r="O392" s="658" t="n">
        <v>0</v>
      </c>
      <c r="P392" s="658" t="n">
        <v>15</v>
      </c>
      <c r="Q392" s="1788" t="n">
        <v>0.5</v>
      </c>
      <c r="R392" s="1788" t="n">
        <v>0.33</v>
      </c>
      <c r="S392" s="660" t="n">
        <v>0.25</v>
      </c>
      <c r="T392" s="661">
        <f>Q392*R392*S392</f>
        <v/>
      </c>
      <c r="U392" s="662">
        <f>T392*P392</f>
        <v/>
      </c>
      <c r="V392" s="663" t="n"/>
    </row>
    <row r="393" ht="13.5" customHeight="1" s="667" thickBot="1">
      <c r="B393" s="651" t="n">
        <v>102</v>
      </c>
      <c r="C393" s="652" t="inlineStr">
        <is>
          <t>14345</t>
        </is>
      </c>
      <c r="D393" s="653" t="n">
        <v>14345</v>
      </c>
      <c r="E393" s="654">
        <f>IF(D393="","",IFERROR(VLOOKUP(D393,CCN_Library!$A$4:$B$13,2,FALSE),"NOT IN LIBRARY"))</f>
        <v/>
      </c>
      <c r="F393" s="655" t="n"/>
      <c r="G393" s="656" t="inlineStr">
        <is>
          <t>M28262</t>
        </is>
      </c>
      <c r="H393" s="657">
        <f>LEFT(I393,5)</f>
        <v/>
      </c>
      <c r="I393" s="656" t="inlineStr">
        <is>
          <t>E19757G</t>
        </is>
      </c>
      <c r="J393" s="657" t="inlineStr">
        <is>
          <t>SIGHT,THERMAL-AN/PAS13D(V2)</t>
        </is>
      </c>
      <c r="K393" s="656" t="inlineStr">
        <is>
          <t>IS</t>
        </is>
      </c>
      <c r="L393" s="656" t="inlineStr">
        <is>
          <t>EA</t>
        </is>
      </c>
      <c r="M393" s="656" t="inlineStr">
        <is>
          <t>R</t>
        </is>
      </c>
      <c r="N393" s="658" t="n">
        <v>2</v>
      </c>
      <c r="O393" s="658" t="n">
        <v>0</v>
      </c>
      <c r="P393" s="658" t="n">
        <v>2</v>
      </c>
      <c r="Q393" s="1788" t="n">
        <v>1.17</v>
      </c>
      <c r="R393" s="1788" t="n">
        <v>0.25</v>
      </c>
      <c r="S393" s="660" t="n">
        <v>0.42</v>
      </c>
      <c r="T393" s="661">
        <f>Q393*R393*S393</f>
        <v/>
      </c>
      <c r="U393" s="662">
        <f>T393*P393</f>
        <v/>
      </c>
      <c r="V393" s="663" t="n"/>
    </row>
    <row r="394" ht="13.5" customHeight="1" s="667" thickBot="1">
      <c r="B394" s="651" t="n">
        <v>114</v>
      </c>
      <c r="C394" s="652" t="inlineStr">
        <is>
          <t>21710</t>
        </is>
      </c>
      <c r="D394" s="653" t="n">
        <v>21710</v>
      </c>
      <c r="E394" s="654">
        <f>IF(D394="","",IFERROR(VLOOKUP(D394,CCN_Library!$A$4:$B$13,2,FALSE),"NOT IN LIBRARY"))</f>
        <v/>
      </c>
      <c r="F394" s="655" t="n"/>
      <c r="G394" s="656" t="inlineStr">
        <is>
          <t>M28262</t>
        </is>
      </c>
      <c r="H394" s="657">
        <f>LEFT(I394,5)</f>
        <v/>
      </c>
      <c r="I394" s="656" t="inlineStr">
        <is>
          <t>H70302B</t>
        </is>
      </c>
      <c r="J394" s="657" t="inlineStr">
        <is>
          <t>MULTIMETER-77/BN</t>
        </is>
      </c>
      <c r="K394" s="656" t="inlineStr">
        <is>
          <t>IS</t>
        </is>
      </c>
      <c r="L394" s="656" t="inlineStr">
        <is>
          <t>EA</t>
        </is>
      </c>
      <c r="M394" s="656" t="inlineStr">
        <is>
          <t>N</t>
        </is>
      </c>
      <c r="N394" s="658" t="n">
        <v>0</v>
      </c>
      <c r="O394" s="658" t="n">
        <v>2</v>
      </c>
      <c r="P394" s="658" t="n">
        <v>2</v>
      </c>
      <c r="Q394" s="1788" t="n">
        <v>0.67</v>
      </c>
      <c r="R394" s="1788" t="n">
        <v>0.33</v>
      </c>
      <c r="S394" s="660" t="n">
        <v>0.17</v>
      </c>
      <c r="T394" s="661">
        <f>Q394*R394*S394</f>
        <v/>
      </c>
      <c r="U394" s="662">
        <f>T394*P394</f>
        <v/>
      </c>
      <c r="V394" s="663" t="n"/>
    </row>
    <row r="395" ht="13.5" customHeight="1" s="667" thickBot="1">
      <c r="B395" s="651" t="n">
        <v>115</v>
      </c>
      <c r="C395" s="652" t="inlineStr">
        <is>
          <t>14345</t>
        </is>
      </c>
      <c r="D395" s="653" t="n">
        <v>14345</v>
      </c>
      <c r="E395" s="654">
        <f>IF(D395="","",IFERROR(VLOOKUP(D395,CCN_Library!$A$4:$B$13,2,FALSE),"NOT IN LIBRARY"))</f>
        <v/>
      </c>
      <c r="F395" s="655" t="n"/>
      <c r="G395" s="656" t="inlineStr">
        <is>
          <t>M28262</t>
        </is>
      </c>
      <c r="H395" s="657">
        <f>LEFT(I395,5)</f>
        <v/>
      </c>
      <c r="I395" s="656" t="inlineStr">
        <is>
          <t>E01237M</t>
        </is>
      </c>
      <c r="J395" s="657" t="inlineStr">
        <is>
          <t>MACHINE GUN,CALIBER-M2A1</t>
        </is>
      </c>
      <c r="K395" s="656" t="inlineStr">
        <is>
          <t>IS</t>
        </is>
      </c>
      <c r="L395" s="656" t="inlineStr">
        <is>
          <t>EA</t>
        </is>
      </c>
      <c r="M395" s="656" t="inlineStr">
        <is>
          <t>M</t>
        </is>
      </c>
      <c r="N395" s="658" t="n">
        <v>0</v>
      </c>
      <c r="O395" s="658" t="n">
        <v>2</v>
      </c>
      <c r="P395" s="658" t="n">
        <v>2</v>
      </c>
      <c r="Q395" s="1788" t="n">
        <v>5.41</v>
      </c>
      <c r="R395" s="1788" t="n">
        <v>0.75</v>
      </c>
      <c r="S395" s="660" t="n">
        <v>0.92</v>
      </c>
      <c r="T395" s="661">
        <f>Q395*R395*S395</f>
        <v/>
      </c>
      <c r="U395" s="662">
        <f>T395*P395</f>
        <v/>
      </c>
      <c r="V395" s="663" t="n"/>
    </row>
    <row r="396" ht="13.5" customHeight="1" s="667" thickBot="1">
      <c r="B396" s="651" t="n">
        <v>121</v>
      </c>
      <c r="C396" s="652" t="inlineStr">
        <is>
          <t>14345</t>
        </is>
      </c>
      <c r="D396" s="653" t="n">
        <v>14345</v>
      </c>
      <c r="E396" s="654">
        <f>IF(D396="","",IFERROR(VLOOKUP(D396,CCN_Library!$A$4:$B$13,2,FALSE),"NOT IN LIBRARY"))</f>
        <v/>
      </c>
      <c r="F396" s="655" t="n"/>
      <c r="G396" s="656" t="inlineStr">
        <is>
          <t>M28262</t>
        </is>
      </c>
      <c r="H396" s="657">
        <f>LEFT(I396,5)</f>
        <v/>
      </c>
      <c r="I396" s="656" t="inlineStr">
        <is>
          <t>E00887B</t>
        </is>
      </c>
      <c r="J396" s="657" t="inlineStr">
        <is>
          <t>SIGHT UNIT-TA648MDO</t>
        </is>
      </c>
      <c r="K396" s="656" t="inlineStr">
        <is>
          <t>IS</t>
        </is>
      </c>
      <c r="L396" s="656" t="inlineStr">
        <is>
          <t>EA</t>
        </is>
      </c>
      <c r="M396" s="656" t="inlineStr">
        <is>
          <t>N</t>
        </is>
      </c>
      <c r="N396" s="658" t="n">
        <v>2</v>
      </c>
      <c r="O396" s="658" t="n">
        <v>0</v>
      </c>
      <c r="P396" s="658" t="n">
        <v>2</v>
      </c>
      <c r="Q396" s="1789" t="n">
        <v>1</v>
      </c>
      <c r="R396" s="1788" t="n">
        <v>0.5</v>
      </c>
      <c r="S396" s="660" t="n">
        <v>0.42</v>
      </c>
      <c r="T396" s="661">
        <f>Q396*R396*S396</f>
        <v/>
      </c>
      <c r="U396" s="662">
        <f>T396*P396</f>
        <v/>
      </c>
      <c r="V396" s="663" t="n"/>
    </row>
    <row r="397" ht="13.5" customHeight="1" s="667" thickBot="1">
      <c r="B397" s="651" t="n">
        <v>122</v>
      </c>
      <c r="C397" s="652" t="inlineStr">
        <is>
          <t>14345</t>
        </is>
      </c>
      <c r="D397" s="653" t="n">
        <v>14345</v>
      </c>
      <c r="E397" s="654">
        <f>IF(D397="","",IFERROR(VLOOKUP(D397,CCN_Library!$A$4:$B$13,2,FALSE),"NOT IN LIBRARY"))</f>
        <v/>
      </c>
      <c r="F397" s="655" t="n"/>
      <c r="G397" s="656" t="inlineStr">
        <is>
          <t>M28262</t>
        </is>
      </c>
      <c r="H397" s="657">
        <f>LEFT(I397,5)</f>
        <v/>
      </c>
      <c r="I397" s="656" t="inlineStr">
        <is>
          <t>E01002M</t>
        </is>
      </c>
      <c r="J397" s="657" t="inlineStr">
        <is>
          <t>RIFLE,5.56 MILLIMET-M27 IAR</t>
        </is>
      </c>
      <c r="K397" s="656" t="inlineStr">
        <is>
          <t>IS</t>
        </is>
      </c>
      <c r="L397" s="656" t="inlineStr">
        <is>
          <t>EA</t>
        </is>
      </c>
      <c r="M397" s="656" t="inlineStr">
        <is>
          <t>N</t>
        </is>
      </c>
      <c r="N397" s="658" t="n">
        <v>0</v>
      </c>
      <c r="O397" s="658" t="n">
        <v>0</v>
      </c>
      <c r="P397" s="658" t="n">
        <v>0</v>
      </c>
      <c r="Q397" s="1788" t="n">
        <v>2.8</v>
      </c>
      <c r="R397" s="1788" t="n">
        <v>0.9399999999999999</v>
      </c>
      <c r="S397" s="660" t="n">
        <v>0.25</v>
      </c>
      <c r="T397" s="661">
        <f>Q397*R397*S397</f>
        <v/>
      </c>
      <c r="U397" s="662">
        <f>T397*P397</f>
        <v/>
      </c>
      <c r="V397" s="663" t="n"/>
    </row>
    <row r="398" ht="13.5" customHeight="1" s="667" thickBot="1">
      <c r="B398" s="651" t="n">
        <v>127</v>
      </c>
      <c r="C398" s="652" t="inlineStr">
        <is>
          <t>44112</t>
        </is>
      </c>
      <c r="D398" s="653" t="n">
        <v>44112</v>
      </c>
      <c r="E398" s="654">
        <f>IF(D398="","",IFERROR(VLOOKUP(D398,CCN_Library!$A$4:$B$13,2,FALSE),"NOT IN LIBRARY"))</f>
        <v/>
      </c>
      <c r="F398" s="655" t="n"/>
      <c r="G398" s="656" t="inlineStr">
        <is>
          <t>M28262</t>
        </is>
      </c>
      <c r="H398" s="657">
        <f>LEFT(I398,5)</f>
        <v/>
      </c>
      <c r="I398" s="656" t="inlineStr">
        <is>
          <t>C34212F</t>
        </is>
      </c>
      <c r="J398" s="657" t="inlineStr">
        <is>
          <t>MODULAR SLEEP SYSTE-W91AZKLG</t>
        </is>
      </c>
      <c r="K398" s="656" t="inlineStr">
        <is>
          <t>IS</t>
        </is>
      </c>
      <c r="L398" s="656" t="inlineStr">
        <is>
          <t>EA</t>
        </is>
      </c>
      <c r="M398" s="656" t="inlineStr">
        <is>
          <t>N</t>
        </is>
      </c>
      <c r="N398" s="658" t="n">
        <v>180</v>
      </c>
      <c r="O398" s="658" t="n">
        <v>0</v>
      </c>
      <c r="P398" s="658" t="n">
        <v>180</v>
      </c>
      <c r="Q398" s="1788" t="n">
        <v>2.5</v>
      </c>
      <c r="R398" s="1788" t="n">
        <v>1.17</v>
      </c>
      <c r="S398" s="660" t="n">
        <v>0.67</v>
      </c>
      <c r="T398" s="661">
        <f>Q398*R398*S398</f>
        <v/>
      </c>
      <c r="U398" s="662">
        <f>T398*P398</f>
        <v/>
      </c>
      <c r="V398" s="663" t="n"/>
    </row>
    <row r="399" ht="13.5" customHeight="1" s="667" thickBot="1">
      <c r="B399" s="651" t="n">
        <v>129</v>
      </c>
      <c r="C399" s="652" t="inlineStr">
        <is>
          <t>21710</t>
        </is>
      </c>
      <c r="D399" s="653" t="n">
        <v>21710</v>
      </c>
      <c r="E399" s="654">
        <f>IF(D399="","",IFERROR(VLOOKUP(D399,CCN_Library!$A$4:$B$13,2,FALSE),"NOT IN LIBRARY"))</f>
        <v/>
      </c>
      <c r="F399" s="655" t="n"/>
      <c r="G399" s="656" t="inlineStr">
        <is>
          <t>M28262</t>
        </is>
      </c>
      <c r="H399" s="657">
        <f>LEFT(I399,5)</f>
        <v/>
      </c>
      <c r="I399" s="656" t="inlineStr">
        <is>
          <t>A75047G</t>
        </is>
      </c>
      <c r="J399" s="657" t="inlineStr">
        <is>
          <t>MAINTENANCE KIT,ELE-GETAC B360-GEN2</t>
        </is>
      </c>
      <c r="K399" s="656" t="inlineStr">
        <is>
          <t>IS</t>
        </is>
      </c>
      <c r="L399" s="656" t="inlineStr">
        <is>
          <t>EA</t>
        </is>
      </c>
      <c r="M399" s="656" t="inlineStr">
        <is>
          <t>N</t>
        </is>
      </c>
      <c r="N399" s="658" t="n">
        <v>0</v>
      </c>
      <c r="O399" s="658" t="n">
        <v>2</v>
      </c>
      <c r="P399" s="658" t="n">
        <v>2</v>
      </c>
      <c r="Q399" s="1788" t="n">
        <v>1.83</v>
      </c>
      <c r="R399" s="1788" t="n">
        <v>1.33</v>
      </c>
      <c r="S399" s="660" t="n">
        <v>1</v>
      </c>
      <c r="T399" s="661">
        <f>Q399*R399*S399</f>
        <v/>
      </c>
      <c r="U399" s="662">
        <f>T399*P399</f>
        <v/>
      </c>
      <c r="V399" s="663" t="n"/>
    </row>
    <row r="400" ht="13.5" customHeight="1" s="667" thickBot="1">
      <c r="B400" s="651" t="n">
        <v>138</v>
      </c>
      <c r="C400" s="652" t="inlineStr">
        <is>
          <t>44112</t>
        </is>
      </c>
      <c r="D400" s="653" t="n">
        <v>44112</v>
      </c>
      <c r="E400" s="654">
        <f>IF(D400="","",IFERROR(VLOOKUP(D400,CCN_Library!$A$4:$B$13,2,FALSE),"NOT IN LIBRARY"))</f>
        <v/>
      </c>
      <c r="F400" s="655" t="n"/>
      <c r="G400" s="656" t="inlineStr">
        <is>
          <t>M28262</t>
        </is>
      </c>
      <c r="H400" s="657">
        <f>LEFT(I400,5)</f>
        <v/>
      </c>
      <c r="I400" s="656" t="inlineStr">
        <is>
          <t>B21307BD</t>
        </is>
      </c>
      <c r="J400" s="657" t="inlineStr">
        <is>
          <t>TANK,FABRIC,COLLAPS-RCF-3K-W-OT</t>
        </is>
      </c>
      <c r="K400" s="656" t="inlineStr">
        <is>
          <t>IS</t>
        </is>
      </c>
      <c r="L400" s="656" t="inlineStr">
        <is>
          <t>EA</t>
        </is>
      </c>
      <c r="M400" s="659" t="n"/>
      <c r="N400" s="658" t="n">
        <v>0</v>
      </c>
      <c r="O400" s="658" t="n">
        <v>0</v>
      </c>
      <c r="P400" s="658" t="n">
        <v>0</v>
      </c>
      <c r="Q400" s="1788" t="n">
        <v>6.08</v>
      </c>
      <c r="R400" s="1788" t="n">
        <v>3.92</v>
      </c>
      <c r="S400" s="660" t="n">
        <v>1.75</v>
      </c>
      <c r="T400" s="661">
        <f>Q400*R400*S400</f>
        <v/>
      </c>
      <c r="U400" s="662">
        <f>T400*P400</f>
        <v/>
      </c>
      <c r="V400" s="663" t="n"/>
    </row>
    <row r="401" ht="13.5" customHeight="1" s="667" thickBot="1">
      <c r="B401" s="651" t="n">
        <v>139</v>
      </c>
      <c r="C401" s="652" t="inlineStr">
        <is>
          <t>21451</t>
        </is>
      </c>
      <c r="D401" s="653" t="n">
        <v>21451</v>
      </c>
      <c r="E401" s="654">
        <f>IF(D401="","",IFERROR(VLOOKUP(D401,CCN_Library!$A$4:$B$13,2,FALSE),"NOT IN LIBRARY"))</f>
        <v/>
      </c>
      <c r="F401" s="655" t="n"/>
      <c r="G401" s="656" t="inlineStr">
        <is>
          <t>M28262</t>
        </is>
      </c>
      <c r="H401" s="657">
        <f>LEFT(I401,5)</f>
        <v/>
      </c>
      <c r="I401" s="656" t="inlineStr">
        <is>
          <t>M00112B</t>
        </is>
      </c>
      <c r="J401" s="657" t="inlineStr">
        <is>
          <t>MODIFICATION KIT,VE-</t>
        </is>
      </c>
      <c r="K401" s="656" t="inlineStr">
        <is>
          <t>IS</t>
        </is>
      </c>
      <c r="L401" s="656" t="inlineStr">
        <is>
          <t>EA</t>
        </is>
      </c>
      <c r="M401" s="656" t="inlineStr">
        <is>
          <t>N</t>
        </is>
      </c>
      <c r="N401" s="658" t="n">
        <v>0</v>
      </c>
      <c r="O401" s="658" t="n">
        <v>3</v>
      </c>
      <c r="P401" s="658" t="n">
        <v>3</v>
      </c>
      <c r="Q401" s="659" t="n"/>
      <c r="R401" s="659" t="n"/>
      <c r="S401" s="660" t="n">
        <v>0</v>
      </c>
      <c r="T401" s="661">
        <f>Q401*R401*S401</f>
        <v/>
      </c>
      <c r="U401" s="662">
        <f>T401*P401</f>
        <v/>
      </c>
      <c r="V401" s="663" t="n"/>
    </row>
    <row r="402" ht="13.5" customHeight="1" s="667" thickBot="1">
      <c r="B402" s="651" t="n">
        <v>141</v>
      </c>
      <c r="C402" s="652" t="inlineStr">
        <is>
          <t>44112</t>
        </is>
      </c>
      <c r="D402" s="653" t="n">
        <v>44112</v>
      </c>
      <c r="E402" s="654">
        <f>IF(D402="","",IFERROR(VLOOKUP(D402,CCN_Library!$A$4:$B$13,2,FALSE),"NOT IN LIBRARY"))</f>
        <v/>
      </c>
      <c r="F402" s="655" t="n"/>
      <c r="G402" s="656" t="inlineStr">
        <is>
          <t>M28262</t>
        </is>
      </c>
      <c r="H402" s="657">
        <f>LEFT(I402,5)</f>
        <v/>
      </c>
      <c r="I402" s="656" t="inlineStr">
        <is>
          <t>C10552F</t>
        </is>
      </c>
      <c r="J402" s="657" t="inlineStr">
        <is>
          <t>CAP,COLD WEATHER-CR/PD01-09</t>
        </is>
      </c>
      <c r="K402" s="656" t="inlineStr">
        <is>
          <t>IS</t>
        </is>
      </c>
      <c r="L402" s="656" t="inlineStr">
        <is>
          <t>EA</t>
        </is>
      </c>
      <c r="M402" s="656" t="inlineStr">
        <is>
          <t>N</t>
        </is>
      </c>
      <c r="N402" s="658" t="n">
        <v>180</v>
      </c>
      <c r="O402" s="658" t="n">
        <v>0</v>
      </c>
      <c r="P402" s="658" t="n">
        <v>180</v>
      </c>
      <c r="Q402" s="1788" t="n">
        <v>0.75</v>
      </c>
      <c r="R402" s="1788" t="n">
        <v>0.83</v>
      </c>
      <c r="S402" s="660" t="n">
        <v>0.08</v>
      </c>
      <c r="T402" s="661">
        <f>Q402*R402*S402</f>
        <v/>
      </c>
      <c r="U402" s="662">
        <f>T402*P402</f>
        <v/>
      </c>
      <c r="V402" s="663" t="n"/>
    </row>
    <row r="403" ht="13.5" customHeight="1" s="667" thickBot="1">
      <c r="B403" s="651" t="n">
        <v>144</v>
      </c>
      <c r="C403" s="652" t="inlineStr">
        <is>
          <t>44112</t>
        </is>
      </c>
      <c r="D403" s="653" t="n">
        <v>44112</v>
      </c>
      <c r="E403" s="654">
        <f>IF(D403="","",IFERROR(VLOOKUP(D403,CCN_Library!$A$4:$B$13,2,FALSE),"NOT IN LIBRARY"))</f>
        <v/>
      </c>
      <c r="F403" s="655" t="n"/>
      <c r="G403" s="656" t="inlineStr">
        <is>
          <t>M28262</t>
        </is>
      </c>
      <c r="H403" s="657">
        <f>LEFT(I403,5)</f>
        <v/>
      </c>
      <c r="I403" s="656" t="inlineStr">
        <is>
          <t>C56522F</t>
        </is>
      </c>
      <c r="J403" s="657" t="inlineStr">
        <is>
          <t>No Item Name Availa-APECS 3RD GEN</t>
        </is>
      </c>
      <c r="K403" s="656" t="inlineStr">
        <is>
          <t>IS</t>
        </is>
      </c>
      <c r="L403" s="656" t="inlineStr">
        <is>
          <t>EA</t>
        </is>
      </c>
      <c r="M403" s="656" t="inlineStr">
        <is>
          <t>N</t>
        </is>
      </c>
      <c r="N403" s="658" t="n">
        <v>180</v>
      </c>
      <c r="O403" s="658" t="n">
        <v>0</v>
      </c>
      <c r="P403" s="658" t="n">
        <v>180</v>
      </c>
      <c r="Q403" s="1789" t="n">
        <v>1</v>
      </c>
      <c r="R403" s="1788" t="n">
        <v>0.67</v>
      </c>
      <c r="S403" s="660" t="n">
        <v>0.25</v>
      </c>
      <c r="T403" s="661">
        <f>Q403*R403*S403</f>
        <v/>
      </c>
      <c r="U403" s="662">
        <f>T403*P403</f>
        <v/>
      </c>
      <c r="V403" s="663" t="n"/>
    </row>
    <row r="404" ht="13.5" customHeight="1" s="667" thickBot="1">
      <c r="B404" s="651" t="n">
        <v>149</v>
      </c>
      <c r="C404" s="652" t="inlineStr">
        <is>
          <t>21710</t>
        </is>
      </c>
      <c r="D404" s="653" t="n">
        <v>21710</v>
      </c>
      <c r="E404" s="654">
        <f>IF(D404="","",IFERROR(VLOOKUP(D404,CCN_Library!$A$4:$B$13,2,FALSE),"NOT IN LIBRARY"))</f>
        <v/>
      </c>
      <c r="F404" s="655" t="n"/>
      <c r="G404" s="656" t="inlineStr">
        <is>
          <t>M28262</t>
        </is>
      </c>
      <c r="H404" s="657">
        <f>LEFT(I404,5)</f>
        <v/>
      </c>
      <c r="I404" s="656" t="inlineStr">
        <is>
          <t>A02077G</t>
        </is>
      </c>
      <c r="J404" s="657" t="inlineStr">
        <is>
          <t>RADIO SET-</t>
        </is>
      </c>
      <c r="K404" s="656" t="inlineStr">
        <is>
          <t>IS</t>
        </is>
      </c>
      <c r="L404" s="656" t="inlineStr">
        <is>
          <t>EA</t>
        </is>
      </c>
      <c r="M404" s="656" t="inlineStr">
        <is>
          <t>N</t>
        </is>
      </c>
      <c r="N404" s="658" t="n">
        <v>0</v>
      </c>
      <c r="O404" s="658" t="n">
        <v>8</v>
      </c>
      <c r="P404" s="658" t="n">
        <v>8</v>
      </c>
      <c r="Q404" s="659" t="n"/>
      <c r="R404" s="659" t="n"/>
      <c r="S404" s="660" t="n">
        <v>0</v>
      </c>
      <c r="T404" s="661">
        <f>Q404*R404*S404</f>
        <v/>
      </c>
      <c r="U404" s="662">
        <f>T404*P404</f>
        <v/>
      </c>
      <c r="V404" s="663" t="n"/>
    </row>
    <row r="405" ht="13.5" customHeight="1" s="667" thickBot="1">
      <c r="B405" s="651" t="n">
        <v>151</v>
      </c>
      <c r="C405" s="652" t="inlineStr">
        <is>
          <t>44112</t>
        </is>
      </c>
      <c r="D405" s="653" t="n">
        <v>44112</v>
      </c>
      <c r="E405" s="654">
        <f>IF(D405="","",IFERROR(VLOOKUP(D405,CCN_Library!$A$4:$B$13,2,FALSE),"NOT IN LIBRARY"))</f>
        <v/>
      </c>
      <c r="F405" s="655" t="n"/>
      <c r="G405" s="656" t="inlineStr">
        <is>
          <t>M28262</t>
        </is>
      </c>
      <c r="H405" s="657">
        <f>LEFT(I405,5)</f>
        <v/>
      </c>
      <c r="I405" s="656" t="inlineStr">
        <is>
          <t>B00557B</t>
        </is>
      </c>
      <c r="J405" s="657" t="inlineStr">
        <is>
          <t>BATH UNIT,PORTABLE-MK64 MOD5</t>
        </is>
      </c>
      <c r="K405" s="656" t="inlineStr">
        <is>
          <t>IS</t>
        </is>
      </c>
      <c r="L405" s="656" t="inlineStr">
        <is>
          <t>EA</t>
        </is>
      </c>
      <c r="M405" s="656" t="inlineStr">
        <is>
          <t>N</t>
        </is>
      </c>
      <c r="N405" s="658" t="n">
        <v>0</v>
      </c>
      <c r="O405" s="658" t="n">
        <v>2</v>
      </c>
      <c r="P405" s="658" t="n">
        <v>2</v>
      </c>
      <c r="Q405" s="1788" t="n">
        <v>17.99</v>
      </c>
      <c r="R405" s="1789" t="n">
        <v>6</v>
      </c>
      <c r="S405" s="660" t="n">
        <v>6</v>
      </c>
      <c r="T405" s="661">
        <f>Q405*R405*S405</f>
        <v/>
      </c>
      <c r="U405" s="662">
        <f>T405*P405</f>
        <v/>
      </c>
      <c r="V405" s="663" t="n"/>
    </row>
    <row r="406" ht="13.5" customHeight="1" s="667" thickBot="1">
      <c r="B406" s="651" t="n">
        <v>152</v>
      </c>
      <c r="C406" s="652" t="inlineStr">
        <is>
          <t>44112</t>
        </is>
      </c>
      <c r="D406" s="653" t="n">
        <v>44112</v>
      </c>
      <c r="E406" s="654">
        <f>IF(D406="","",IFERROR(VLOOKUP(D406,CCN_Library!$A$4:$B$13,2,FALSE),"NOT IN LIBRARY"))</f>
        <v/>
      </c>
      <c r="F406" s="655" t="n"/>
      <c r="G406" s="656" t="inlineStr">
        <is>
          <t>M28262</t>
        </is>
      </c>
      <c r="H406" s="657">
        <f>LEFT(I406,5)</f>
        <v/>
      </c>
      <c r="I406" s="656" t="inlineStr">
        <is>
          <t>C02602F</t>
        </is>
      </c>
      <c r="J406" s="657" t="inlineStr">
        <is>
          <t>GAITER,NECK-A-A-55247</t>
        </is>
      </c>
      <c r="K406" s="656" t="inlineStr">
        <is>
          <t>IS</t>
        </is>
      </c>
      <c r="L406" s="656" t="inlineStr">
        <is>
          <t>EA</t>
        </is>
      </c>
      <c r="M406" s="656" t="inlineStr">
        <is>
          <t>N</t>
        </is>
      </c>
      <c r="N406" s="658" t="n">
        <v>180</v>
      </c>
      <c r="O406" s="658" t="n">
        <v>0</v>
      </c>
      <c r="P406" s="658" t="n">
        <v>180</v>
      </c>
      <c r="Q406" s="1788" t="n">
        <v>1.25</v>
      </c>
      <c r="R406" s="1788" t="n">
        <v>0.83</v>
      </c>
      <c r="S406" s="660" t="n">
        <v>0.08</v>
      </c>
      <c r="T406" s="661">
        <f>Q406*R406*S406</f>
        <v/>
      </c>
      <c r="U406" s="662">
        <f>T406*P406</f>
        <v/>
      </c>
      <c r="V406" s="663" t="n"/>
    </row>
    <row r="407" ht="13.5" customHeight="1" s="667" thickBot="1">
      <c r="B407" s="651" t="n">
        <v>155</v>
      </c>
      <c r="C407" s="652" t="inlineStr">
        <is>
          <t>44112</t>
        </is>
      </c>
      <c r="D407" s="653" t="n">
        <v>44112</v>
      </c>
      <c r="E407" s="654">
        <f>IF(D407="","",IFERROR(VLOOKUP(D407,CCN_Library!$A$4:$B$13,2,FALSE),"NOT IN LIBRARY"))</f>
        <v/>
      </c>
      <c r="F407" s="655" t="n"/>
      <c r="G407" s="656" t="inlineStr">
        <is>
          <t>M28262</t>
        </is>
      </c>
      <c r="H407" s="657">
        <f>LEFT(I407,5)</f>
        <v/>
      </c>
      <c r="I407" s="656" t="inlineStr">
        <is>
          <t>C34232E</t>
        </is>
      </c>
      <c r="J407" s="657" t="inlineStr">
        <is>
          <t>STAND,CANTEEN CUP-MIL-S-44221</t>
        </is>
      </c>
      <c r="K407" s="656" t="inlineStr">
        <is>
          <t>IS</t>
        </is>
      </c>
      <c r="L407" s="656" t="inlineStr">
        <is>
          <t>EA</t>
        </is>
      </c>
      <c r="M407" s="656" t="inlineStr">
        <is>
          <t>N</t>
        </is>
      </c>
      <c r="N407" s="658" t="n">
        <v>180</v>
      </c>
      <c r="O407" s="658" t="n">
        <v>0</v>
      </c>
      <c r="P407" s="658" t="n">
        <v>180</v>
      </c>
      <c r="Q407" s="1788" t="n">
        <v>0.17</v>
      </c>
      <c r="R407" s="1788" t="n">
        <v>0.33</v>
      </c>
      <c r="S407" s="660" t="n">
        <v>0.25</v>
      </c>
      <c r="T407" s="661">
        <f>Q407*R407*S407</f>
        <v/>
      </c>
      <c r="U407" s="662">
        <f>T407*P407</f>
        <v/>
      </c>
      <c r="V407" s="663" t="n"/>
    </row>
    <row r="408" ht="13.5" customHeight="1" s="667" thickBot="1">
      <c r="B408" s="651" t="n">
        <v>156</v>
      </c>
      <c r="C408" s="652" t="inlineStr">
        <is>
          <t>21451</t>
        </is>
      </c>
      <c r="D408" s="653" t="n">
        <v>21451</v>
      </c>
      <c r="E408" s="654">
        <f>IF(D408="","",IFERROR(VLOOKUP(D408,CCN_Library!$A$4:$B$13,2,FALSE),"NOT IN LIBRARY"))</f>
        <v/>
      </c>
      <c r="F408" s="655" t="n"/>
      <c r="G408" s="656" t="inlineStr">
        <is>
          <t>M28262</t>
        </is>
      </c>
      <c r="H408" s="657">
        <f>LEFT(I408,5)</f>
        <v/>
      </c>
      <c r="I408" s="656" t="inlineStr">
        <is>
          <t>D00012BA</t>
        </is>
      </c>
      <c r="J408" s="657" t="inlineStr">
        <is>
          <t>ACCESSORY KIT,VEHIC-57K8831</t>
        </is>
      </c>
      <c r="K408" s="656" t="inlineStr">
        <is>
          <t>PL</t>
        </is>
      </c>
      <c r="L408" s="656" t="inlineStr">
        <is>
          <t>EA</t>
        </is>
      </c>
      <c r="M408" s="659" t="n"/>
      <c r="N408" s="658" t="n">
        <v>0</v>
      </c>
      <c r="O408" s="658" t="n">
        <v>1</v>
      </c>
      <c r="P408" s="658" t="n">
        <v>1</v>
      </c>
      <c r="Q408" s="659" t="n"/>
      <c r="R408" s="659" t="n"/>
      <c r="S408" s="660" t="n">
        <v>0</v>
      </c>
      <c r="T408" s="661">
        <f>Q408*R408*S408</f>
        <v/>
      </c>
      <c r="U408" s="662">
        <f>T408*P408</f>
        <v/>
      </c>
      <c r="V408" s="663" t="n"/>
    </row>
    <row r="409" ht="13.5" customHeight="1" s="667" thickBot="1">
      <c r="B409" s="651" t="n">
        <v>159</v>
      </c>
      <c r="C409" s="652" t="inlineStr">
        <is>
          <t>44112</t>
        </is>
      </c>
      <c r="D409" s="653" t="n">
        <v>44112</v>
      </c>
      <c r="E409" s="654">
        <f>IF(D409="","",IFERROR(VLOOKUP(D409,CCN_Library!$A$4:$B$13,2,FALSE),"NOT IN LIBRARY"))</f>
        <v/>
      </c>
      <c r="F409" s="655" t="n"/>
      <c r="G409" s="656" t="inlineStr">
        <is>
          <t>M28262</t>
        </is>
      </c>
      <c r="H409" s="657">
        <f>LEFT(I409,5)</f>
        <v/>
      </c>
      <c r="I409" s="656" t="inlineStr">
        <is>
          <t>C86348A</t>
        </is>
      </c>
      <c r="J409" s="657" t="inlineStr">
        <is>
          <t>AMAL 634 AC CR WDCN-AMAL 634</t>
        </is>
      </c>
      <c r="K409" s="656" t="inlineStr">
        <is>
          <t>IS</t>
        </is>
      </c>
      <c r="L409" s="659" t="n"/>
      <c r="M409" s="656" t="inlineStr">
        <is>
          <t>N</t>
        </is>
      </c>
      <c r="N409" s="658" t="n">
        <v>0</v>
      </c>
      <c r="O409" s="658" t="n">
        <v>6</v>
      </c>
      <c r="P409" s="658" t="n">
        <v>6</v>
      </c>
      <c r="Q409" s="1788" t="n">
        <v>4.5</v>
      </c>
      <c r="R409" s="1788" t="n">
        <v>11.66</v>
      </c>
      <c r="S409" s="660" t="n">
        <v>4.25</v>
      </c>
      <c r="T409" s="661">
        <f>Q409*R409*S409</f>
        <v/>
      </c>
      <c r="U409" s="662">
        <f>T409*P409</f>
        <v/>
      </c>
      <c r="V409" s="663" t="n"/>
    </row>
    <row r="410" ht="13.5" customHeight="1" s="667" thickBot="1">
      <c r="B410" s="651" t="n">
        <v>166</v>
      </c>
      <c r="C410" s="652" t="inlineStr">
        <is>
          <t>14345</t>
        </is>
      </c>
      <c r="D410" s="653" t="n">
        <v>14345</v>
      </c>
      <c r="E410" s="654">
        <f>IF(D410="","",IFERROR(VLOOKUP(D410,CCN_Library!$A$4:$B$13,2,FALSE),"NOT IN LIBRARY"))</f>
        <v/>
      </c>
      <c r="F410" s="655" t="n"/>
      <c r="G410" s="656" t="inlineStr">
        <is>
          <t>M28262</t>
        </is>
      </c>
      <c r="H410" s="657">
        <f>LEFT(I410,5)</f>
        <v/>
      </c>
      <c r="I410" s="656" t="inlineStr">
        <is>
          <t>E11262B</t>
        </is>
      </c>
      <c r="J410" s="657" t="inlineStr">
        <is>
          <t>MOUNT,TRIPOD,MACHIN-M3</t>
        </is>
      </c>
      <c r="K410" s="656" t="inlineStr">
        <is>
          <t>IS</t>
        </is>
      </c>
      <c r="L410" s="656" t="inlineStr">
        <is>
          <t>EA</t>
        </is>
      </c>
      <c r="M410" s="656" t="inlineStr">
        <is>
          <t>N</t>
        </is>
      </c>
      <c r="N410" s="658" t="n">
        <v>0</v>
      </c>
      <c r="O410" s="658" t="n">
        <v>4</v>
      </c>
      <c r="P410" s="658" t="n">
        <v>4</v>
      </c>
      <c r="Q410" s="1788" t="n">
        <v>6.33</v>
      </c>
      <c r="R410" s="1788" t="n">
        <v>5.16</v>
      </c>
      <c r="S410" s="660" t="n">
        <v>1.17</v>
      </c>
      <c r="T410" s="661">
        <f>Q410*R410*S410</f>
        <v/>
      </c>
      <c r="U410" s="662">
        <f>T410*P410</f>
        <v/>
      </c>
      <c r="V410" s="663" t="n"/>
    </row>
    <row r="411" ht="13.5" customHeight="1" s="667" thickBot="1">
      <c r="B411" s="651" t="n">
        <v>173</v>
      </c>
      <c r="C411" s="652" t="inlineStr">
        <is>
          <t>44112</t>
        </is>
      </c>
      <c r="D411" s="653" t="n">
        <v>44112</v>
      </c>
      <c r="E411" s="654">
        <f>IF(D411="","",IFERROR(VLOOKUP(D411,CCN_Library!$A$4:$B$13,2,FALSE),"NOT IN LIBRARY"))</f>
        <v/>
      </c>
      <c r="F411" s="655" t="n"/>
      <c r="G411" s="656" t="inlineStr">
        <is>
          <t>M28262</t>
        </is>
      </c>
      <c r="H411" s="657">
        <f>LEFT(I411,5)</f>
        <v/>
      </c>
      <c r="I411" s="656" t="inlineStr">
        <is>
          <t>C00622F</t>
        </is>
      </c>
      <c r="J411" s="657" t="inlineStr">
        <is>
          <t>COAT,CHEMICAL PROTE-UNIVERSAL COAT</t>
        </is>
      </c>
      <c r="K411" s="656" t="inlineStr">
        <is>
          <t>IS</t>
        </is>
      </c>
      <c r="L411" s="656" t="inlineStr">
        <is>
          <t>EA</t>
        </is>
      </c>
      <c r="M411" s="656" t="inlineStr">
        <is>
          <t>N</t>
        </is>
      </c>
      <c r="N411" s="658" t="n">
        <v>360</v>
      </c>
      <c r="O411" s="658" t="n">
        <v>0</v>
      </c>
      <c r="P411" s="658" t="n">
        <v>360</v>
      </c>
      <c r="Q411" s="1788" t="n">
        <v>1.08</v>
      </c>
      <c r="R411" s="1788" t="n">
        <v>0.58</v>
      </c>
      <c r="S411" s="660" t="n">
        <v>0.25</v>
      </c>
      <c r="T411" s="661">
        <f>Q411*R411*S411</f>
        <v/>
      </c>
      <c r="U411" s="662">
        <f>T411*P411</f>
        <v/>
      </c>
      <c r="V411" s="663" t="n"/>
    </row>
    <row r="412" ht="13.5" customHeight="1" s="667" thickBot="1">
      <c r="B412" s="651" t="n">
        <v>175</v>
      </c>
      <c r="C412" s="652" t="inlineStr">
        <is>
          <t>44112</t>
        </is>
      </c>
      <c r="D412" s="653" t="n">
        <v>44112</v>
      </c>
      <c r="E412" s="654">
        <f>IF(D412="","",IFERROR(VLOOKUP(D412,CCN_Library!$A$4:$B$13,2,FALSE),"NOT IN LIBRARY"))</f>
        <v/>
      </c>
      <c r="F412" s="655" t="n"/>
      <c r="G412" s="656" t="inlineStr">
        <is>
          <t>M28262</t>
        </is>
      </c>
      <c r="H412" s="657">
        <f>LEFT(I412,5)</f>
        <v/>
      </c>
      <c r="I412" s="656" t="inlineStr">
        <is>
          <t>C00412E</t>
        </is>
      </c>
      <c r="J412" s="657" t="inlineStr">
        <is>
          <t>ELBOW PADS,EXTERNAL-SMALL</t>
        </is>
      </c>
      <c r="K412" s="656" t="inlineStr">
        <is>
          <t>IS</t>
        </is>
      </c>
      <c r="L412" s="659" t="n"/>
      <c r="M412" s="656" t="inlineStr">
        <is>
          <t>N</t>
        </is>
      </c>
      <c r="N412" s="658" t="n">
        <v>45</v>
      </c>
      <c r="O412" s="658" t="n">
        <v>0</v>
      </c>
      <c r="P412" s="658" t="n">
        <v>45</v>
      </c>
      <c r="Q412" s="1788" t="n">
        <v>0.87</v>
      </c>
      <c r="R412" s="1788" t="n">
        <v>0.46</v>
      </c>
      <c r="S412" s="660" t="n">
        <v>0.46</v>
      </c>
      <c r="T412" s="661">
        <f>Q412*R412*S412</f>
        <v/>
      </c>
      <c r="U412" s="662">
        <f>T412*P412</f>
        <v/>
      </c>
      <c r="V412" s="663" t="n"/>
    </row>
    <row r="413" ht="13.5" customHeight="1" s="667" thickBot="1">
      <c r="B413" s="651" t="n">
        <v>176</v>
      </c>
      <c r="C413" s="652" t="inlineStr">
        <is>
          <t>14345</t>
        </is>
      </c>
      <c r="D413" s="653" t="n">
        <v>14345</v>
      </c>
      <c r="E413" s="654">
        <f>IF(D413="","",IFERROR(VLOOKUP(D413,CCN_Library!$A$4:$B$13,2,FALSE),"NOT IN LIBRARY"))</f>
        <v/>
      </c>
      <c r="F413" s="655" t="n"/>
      <c r="G413" s="656" t="inlineStr">
        <is>
          <t>M28262</t>
        </is>
      </c>
      <c r="H413" s="657">
        <f>LEFT(I413,5)</f>
        <v/>
      </c>
      <c r="I413" s="656" t="inlineStr">
        <is>
          <t>E11232B</t>
        </is>
      </c>
      <c r="J413" s="657" t="inlineStr">
        <is>
          <t>MOUNT,GUN-MK93 MOD2</t>
        </is>
      </c>
      <c r="K413" s="656" t="inlineStr">
        <is>
          <t>IS</t>
        </is>
      </c>
      <c r="L413" s="656" t="inlineStr">
        <is>
          <t>EA</t>
        </is>
      </c>
      <c r="M413" s="656" t="inlineStr">
        <is>
          <t>N</t>
        </is>
      </c>
      <c r="N413" s="658" t="n">
        <v>0</v>
      </c>
      <c r="O413" s="658" t="n">
        <v>2</v>
      </c>
      <c r="P413" s="658" t="n">
        <v>2</v>
      </c>
      <c r="Q413" s="1788" t="n">
        <v>1.5</v>
      </c>
      <c r="R413" s="1788" t="n">
        <v>0.83</v>
      </c>
      <c r="S413" s="660" t="n">
        <v>0.83</v>
      </c>
      <c r="T413" s="661">
        <f>Q413*R413*S413</f>
        <v/>
      </c>
      <c r="U413" s="662">
        <f>T413*P413</f>
        <v/>
      </c>
      <c r="V413" s="663" t="n"/>
    </row>
    <row r="414" ht="13.5" customHeight="1" s="667" thickBot="1">
      <c r="B414" s="651" t="n">
        <v>178</v>
      </c>
      <c r="C414" s="652" t="inlineStr">
        <is>
          <t>44112</t>
        </is>
      </c>
      <c r="D414" s="653" t="n">
        <v>44112</v>
      </c>
      <c r="E414" s="654">
        <f>IF(D414="","",IFERROR(VLOOKUP(D414,CCN_Library!$A$4:$B$13,2,FALSE),"NOT IN LIBRARY"))</f>
        <v/>
      </c>
      <c r="F414" s="655" t="n"/>
      <c r="G414" s="656" t="inlineStr">
        <is>
          <t>M28262</t>
        </is>
      </c>
      <c r="H414" s="657">
        <f>LEFT(I414,5)</f>
        <v/>
      </c>
      <c r="I414" s="656" t="inlineStr">
        <is>
          <t>C11202F</t>
        </is>
      </c>
      <c r="J414" s="657" t="inlineStr">
        <is>
          <t>GLOVE INSERTS,COLD-70113</t>
        </is>
      </c>
      <c r="K414" s="656" t="inlineStr">
        <is>
          <t>IS</t>
        </is>
      </c>
      <c r="L414" s="656" t="inlineStr">
        <is>
          <t>PR</t>
        </is>
      </c>
      <c r="M414" s="656" t="inlineStr">
        <is>
          <t>N</t>
        </is>
      </c>
      <c r="N414" s="658" t="n">
        <v>360</v>
      </c>
      <c r="O414" s="658" t="n">
        <v>0</v>
      </c>
      <c r="P414" s="658" t="n">
        <v>360</v>
      </c>
      <c r="Q414" s="1789" t="n">
        <v>1</v>
      </c>
      <c r="R414" s="1788" t="n">
        <v>0.5</v>
      </c>
      <c r="S414" s="660" t="n">
        <v>0.08</v>
      </c>
      <c r="T414" s="661">
        <f>Q414*R414*S414</f>
        <v/>
      </c>
      <c r="U414" s="662">
        <f>T414*P414</f>
        <v/>
      </c>
      <c r="V414" s="663" t="n"/>
    </row>
    <row r="415" ht="13.5" customHeight="1" s="667" thickBot="1">
      <c r="B415" s="651" t="n">
        <v>181</v>
      </c>
      <c r="C415" s="652" t="inlineStr">
        <is>
          <t>14345</t>
        </is>
      </c>
      <c r="D415" s="653" t="n">
        <v>14345</v>
      </c>
      <c r="E415" s="654">
        <f>IF(D415="","",IFERROR(VLOOKUP(D415,CCN_Library!$A$4:$B$13,2,FALSE),"NOT IN LIBRARY"))</f>
        <v/>
      </c>
      <c r="F415" s="655" t="n"/>
      <c r="G415" s="656" t="inlineStr">
        <is>
          <t>M28262</t>
        </is>
      </c>
      <c r="H415" s="657">
        <f>LEFT(I415,5)</f>
        <v/>
      </c>
      <c r="I415" s="656" t="inlineStr">
        <is>
          <t>E00817B</t>
        </is>
      </c>
      <c r="J415" s="657" t="inlineStr">
        <is>
          <t>MOUNT,MACHINE GUN-M35</t>
        </is>
      </c>
      <c r="K415" s="656" t="inlineStr">
        <is>
          <t>IS</t>
        </is>
      </c>
      <c r="L415" s="656" t="inlineStr">
        <is>
          <t>EA</t>
        </is>
      </c>
      <c r="M415" s="656" t="inlineStr">
        <is>
          <t>N</t>
        </is>
      </c>
      <c r="N415" s="658" t="n">
        <v>2</v>
      </c>
      <c r="O415" s="658" t="n">
        <v>0</v>
      </c>
      <c r="P415" s="658" t="n">
        <v>2</v>
      </c>
      <c r="Q415" s="1788" t="n">
        <v>1.08</v>
      </c>
      <c r="R415" s="1788" t="n">
        <v>1.42</v>
      </c>
      <c r="S415" s="660" t="n">
        <v>0.67</v>
      </c>
      <c r="T415" s="661">
        <f>Q415*R415*S415</f>
        <v/>
      </c>
      <c r="U415" s="662">
        <f>T415*P415</f>
        <v/>
      </c>
      <c r="V415" s="663" t="n"/>
    </row>
    <row r="416" ht="13.5" customHeight="1" s="667" thickBot="1">
      <c r="B416" s="651" t="n">
        <v>186</v>
      </c>
      <c r="C416" s="652" t="inlineStr">
        <is>
          <t>44112</t>
        </is>
      </c>
      <c r="D416" s="653" t="n">
        <v>44112</v>
      </c>
      <c r="E416" s="654">
        <f>IF(D416="","",IFERROR(VLOOKUP(D416,CCN_Library!$A$4:$B$13,2,FALSE),"NOT IN LIBRARY"))</f>
        <v/>
      </c>
      <c r="F416" s="655" t="n"/>
      <c r="G416" s="656" t="inlineStr">
        <is>
          <t>M28262</t>
        </is>
      </c>
      <c r="H416" s="657">
        <f>LEFT(I416,5)</f>
        <v/>
      </c>
      <c r="I416" s="656" t="inlineStr">
        <is>
          <t>C01322B</t>
        </is>
      </c>
      <c r="J416" s="657" t="inlineStr">
        <is>
          <t>PAPER,CHEMICAL AGEN-M8</t>
        </is>
      </c>
      <c r="K416" s="656" t="inlineStr">
        <is>
          <t>IS</t>
        </is>
      </c>
      <c r="L416" s="656" t="inlineStr">
        <is>
          <t>BK</t>
        </is>
      </c>
      <c r="M416" s="656" t="inlineStr">
        <is>
          <t>N</t>
        </is>
      </c>
      <c r="N416" s="658" t="n">
        <v>180</v>
      </c>
      <c r="O416" s="658" t="n">
        <v>68</v>
      </c>
      <c r="P416" s="658" t="n">
        <v>248</v>
      </c>
      <c r="Q416" s="1789" t="n">
        <v>0</v>
      </c>
      <c r="R416" s="1789" t="n">
        <v>0</v>
      </c>
      <c r="S416" s="660" t="n">
        <v>0</v>
      </c>
      <c r="T416" s="661">
        <f>Q416*R416*S416</f>
        <v/>
      </c>
      <c r="U416" s="662">
        <f>T416*P416</f>
        <v/>
      </c>
      <c r="V416" s="663" t="n"/>
    </row>
    <row r="417" ht="13.5" customHeight="1" s="667" thickBot="1">
      <c r="B417" s="651" t="n">
        <v>189</v>
      </c>
      <c r="C417" s="652" t="inlineStr">
        <is>
          <t>44112</t>
        </is>
      </c>
      <c r="D417" s="653" t="n">
        <v>44112</v>
      </c>
      <c r="E417" s="654">
        <f>IF(D417="","",IFERROR(VLOOKUP(D417,CCN_Library!$A$4:$B$13,2,FALSE),"NOT IN LIBRARY"))</f>
        <v/>
      </c>
      <c r="F417" s="655" t="n"/>
      <c r="G417" s="656" t="inlineStr">
        <is>
          <t>M28262</t>
        </is>
      </c>
      <c r="H417" s="657">
        <f>LEFT(I417,5)</f>
        <v/>
      </c>
      <c r="I417" s="656" t="inlineStr">
        <is>
          <t>C00292F</t>
        </is>
      </c>
      <c r="J417" s="657" t="inlineStr">
        <is>
          <t>DRAWERS,COLD WEATHE-FRGFDR</t>
        </is>
      </c>
      <c r="K417" s="656" t="inlineStr">
        <is>
          <t>IS</t>
        </is>
      </c>
      <c r="L417" s="656" t="inlineStr">
        <is>
          <t>PR</t>
        </is>
      </c>
      <c r="M417" s="656" t="inlineStr">
        <is>
          <t>N</t>
        </is>
      </c>
      <c r="N417" s="658" t="n">
        <v>180</v>
      </c>
      <c r="O417" s="658" t="n">
        <v>0</v>
      </c>
      <c r="P417" s="658" t="n">
        <v>180</v>
      </c>
      <c r="Q417" s="1788" t="n">
        <v>0.83</v>
      </c>
      <c r="R417" s="1788" t="n">
        <v>0.5</v>
      </c>
      <c r="S417" s="660" t="n">
        <v>0.17</v>
      </c>
      <c r="T417" s="661">
        <f>Q417*R417*S417</f>
        <v/>
      </c>
      <c r="U417" s="662">
        <f>T417*P417</f>
        <v/>
      </c>
      <c r="V417" s="663" t="n"/>
    </row>
    <row r="418" ht="13.5" customHeight="1" s="667" thickBot="1">
      <c r="B418" s="651" t="n">
        <v>190</v>
      </c>
      <c r="C418" s="652" t="inlineStr">
        <is>
          <t>14345</t>
        </is>
      </c>
      <c r="D418" s="653" t="n">
        <v>14345</v>
      </c>
      <c r="E418" s="654">
        <f>IF(D418="","",IFERROR(VLOOKUP(D418,CCN_Library!$A$4:$B$13,2,FALSE),"NOT IN LIBRARY"))</f>
        <v/>
      </c>
      <c r="F418" s="655" t="n"/>
      <c r="G418" s="656" t="inlineStr">
        <is>
          <t>M28262</t>
        </is>
      </c>
      <c r="H418" s="657">
        <f>LEFT(I418,5)</f>
        <v/>
      </c>
      <c r="I418" s="656" t="inlineStr">
        <is>
          <t>E00132B</t>
        </is>
      </c>
      <c r="J418" s="657" t="inlineStr">
        <is>
          <t>TELESCOPE,ARTICULAT-M8541</t>
        </is>
      </c>
      <c r="K418" s="656" t="inlineStr">
        <is>
          <t>IS</t>
        </is>
      </c>
      <c r="L418" s="656" t="inlineStr">
        <is>
          <t>EA</t>
        </is>
      </c>
      <c r="M418" s="656" t="inlineStr">
        <is>
          <t>R</t>
        </is>
      </c>
      <c r="N418" s="658" t="n">
        <v>0</v>
      </c>
      <c r="O418" s="658" t="n">
        <v>0</v>
      </c>
      <c r="P418" s="658" t="n">
        <v>0</v>
      </c>
      <c r="Q418" s="1788" t="n">
        <v>1.17</v>
      </c>
      <c r="R418" s="1788" t="n">
        <v>0.25</v>
      </c>
      <c r="S418" s="660" t="n">
        <v>0.25</v>
      </c>
      <c r="T418" s="661">
        <f>Q418*R418*S418</f>
        <v/>
      </c>
      <c r="U418" s="662">
        <f>T418*P418</f>
        <v/>
      </c>
      <c r="V418" s="663" t="n"/>
    </row>
    <row r="419" ht="13.5" customHeight="1" s="667" thickBot="1">
      <c r="B419" s="651" t="n">
        <v>192</v>
      </c>
      <c r="C419" s="652" t="inlineStr">
        <is>
          <t>14345</t>
        </is>
      </c>
      <c r="D419" s="653" t="n">
        <v>14345</v>
      </c>
      <c r="E419" s="654">
        <f>IF(D419="","",IFERROR(VLOOKUP(D419,CCN_Library!$A$4:$B$13,2,FALSE),"NOT IN LIBRARY"))</f>
        <v/>
      </c>
      <c r="F419" s="655" t="n"/>
      <c r="G419" s="656" t="inlineStr">
        <is>
          <t>M28262</t>
        </is>
      </c>
      <c r="H419" s="657">
        <f>LEFT(I419,5)</f>
        <v/>
      </c>
      <c r="I419" s="656" t="inlineStr">
        <is>
          <t>C00612F</t>
        </is>
      </c>
      <c r="J419" s="657" t="inlineStr">
        <is>
          <t>CARRIER,SMALL ARMS-PC GEN II</t>
        </is>
      </c>
      <c r="K419" s="656" t="inlineStr">
        <is>
          <t>IS</t>
        </is>
      </c>
      <c r="L419" s="656" t="inlineStr">
        <is>
          <t>EA</t>
        </is>
      </c>
      <c r="M419" s="656" t="inlineStr">
        <is>
          <t>N</t>
        </is>
      </c>
      <c r="N419" s="658" t="n">
        <v>180</v>
      </c>
      <c r="O419" s="658" t="n">
        <v>0</v>
      </c>
      <c r="P419" s="658" t="n">
        <v>180</v>
      </c>
      <c r="Q419" s="1789" t="n">
        <v>2</v>
      </c>
      <c r="R419" s="1788" t="n">
        <v>1.5</v>
      </c>
      <c r="S419" s="660" t="n">
        <v>0.67</v>
      </c>
      <c r="T419" s="661">
        <f>Q419*R419*S419</f>
        <v/>
      </c>
      <c r="U419" s="662">
        <f>T419*P419</f>
        <v/>
      </c>
      <c r="V419" s="663" t="n"/>
    </row>
    <row r="420" ht="13.5" customHeight="1" s="667" thickBot="1">
      <c r="B420" s="651" t="n">
        <v>195</v>
      </c>
      <c r="C420" s="652" t="inlineStr">
        <is>
          <t>21451</t>
        </is>
      </c>
      <c r="D420" s="653" t="n">
        <v>21451</v>
      </c>
      <c r="E420" s="654">
        <f>IF(D420="","",IFERROR(VLOOKUP(D420,CCN_Library!$A$4:$B$13,2,FALSE),"NOT IN LIBRARY"))</f>
        <v/>
      </c>
      <c r="F420" s="655" t="n"/>
      <c r="G420" s="656" t="inlineStr">
        <is>
          <t>M28262</t>
        </is>
      </c>
      <c r="H420" s="657">
        <f>LEFT(I420,5)</f>
        <v/>
      </c>
      <c r="I420" s="656" t="inlineStr">
        <is>
          <t>D00457K</t>
        </is>
      </c>
      <c r="J420" s="657" t="inlineStr">
        <is>
          <t>TRUCK,UTILITY-M1280A1</t>
        </is>
      </c>
      <c r="K420" s="656" t="inlineStr">
        <is>
          <t>IS</t>
        </is>
      </c>
      <c r="L420" s="656" t="inlineStr">
        <is>
          <t>EA</t>
        </is>
      </c>
      <c r="M420" s="656" t="inlineStr">
        <is>
          <t>R</t>
        </is>
      </c>
      <c r="N420" s="658" t="n">
        <v>0</v>
      </c>
      <c r="O420" s="658" t="n">
        <v>1</v>
      </c>
      <c r="P420" s="658" t="n">
        <v>1</v>
      </c>
      <c r="Q420" s="659" t="n"/>
      <c r="R420" s="659" t="n"/>
      <c r="S420" s="660" t="n">
        <v>0</v>
      </c>
      <c r="T420" s="661">
        <f>Q420*R420*S420</f>
        <v/>
      </c>
      <c r="U420" s="662">
        <f>T420*P420</f>
        <v/>
      </c>
      <c r="V420" s="663" t="n"/>
    </row>
    <row r="421" ht="13.5" customHeight="1" s="667" thickBot="1">
      <c r="B421" s="651" t="n">
        <v>197</v>
      </c>
      <c r="C421" s="652" t="inlineStr">
        <is>
          <t>44112</t>
        </is>
      </c>
      <c r="D421" s="653" t="n">
        <v>44112</v>
      </c>
      <c r="E421" s="654">
        <f>IF(D421="","",IFERROR(VLOOKUP(D421,CCN_Library!$A$4:$B$13,2,FALSE),"NOT IN LIBRARY"))</f>
        <v/>
      </c>
      <c r="F421" s="655" t="n"/>
      <c r="G421" s="656" t="inlineStr">
        <is>
          <t>M28262</t>
        </is>
      </c>
      <c r="H421" s="657">
        <f>LEFT(I421,5)</f>
        <v/>
      </c>
      <c r="I421" s="656" t="inlineStr">
        <is>
          <t>K49922E</t>
        </is>
      </c>
      <c r="J421" s="657" t="inlineStr">
        <is>
          <t>TIE DOWN,CARGO,AIRC-</t>
        </is>
      </c>
      <c r="K421" s="656" t="inlineStr">
        <is>
          <t>IS</t>
        </is>
      </c>
      <c r="L421" s="656" t="inlineStr">
        <is>
          <t>EA</t>
        </is>
      </c>
      <c r="M421" s="656" t="inlineStr">
        <is>
          <t>N</t>
        </is>
      </c>
      <c r="N421" s="658" t="n">
        <v>0</v>
      </c>
      <c r="O421" s="658" t="n">
        <v>54</v>
      </c>
      <c r="P421" s="658" t="n">
        <v>54</v>
      </c>
      <c r="Q421" s="1788" t="n">
        <v>20.99</v>
      </c>
      <c r="R421" s="1788" t="n">
        <v>0.14</v>
      </c>
      <c r="S421" s="660" t="n">
        <v>0</v>
      </c>
      <c r="T421" s="661">
        <f>Q421*R421*S421</f>
        <v/>
      </c>
      <c r="U421" s="662">
        <f>T421*P421</f>
        <v/>
      </c>
      <c r="V421" s="663" t="n"/>
    </row>
    <row r="422" ht="13.5" customHeight="1" s="667" thickBot="1">
      <c r="B422" s="651" t="n">
        <v>198</v>
      </c>
      <c r="C422" s="652" t="inlineStr">
        <is>
          <t>21710</t>
        </is>
      </c>
      <c r="D422" s="653" t="n">
        <v>21710</v>
      </c>
      <c r="E422" s="654">
        <f>IF(D422="","",IFERROR(VLOOKUP(D422,CCN_Library!$A$4:$B$13,2,FALSE),"NOT IN LIBRARY"))</f>
        <v/>
      </c>
      <c r="F422" s="655" t="n"/>
      <c r="G422" s="656" t="inlineStr">
        <is>
          <t>M28262</t>
        </is>
      </c>
      <c r="H422" s="657">
        <f>LEFT(I422,5)</f>
        <v/>
      </c>
      <c r="I422" s="656" t="inlineStr">
        <is>
          <t>A04107G</t>
        </is>
      </c>
      <c r="J422" s="657" t="inlineStr">
        <is>
          <t>COMPUTER GROUP,TACT-</t>
        </is>
      </c>
      <c r="K422" s="656" t="inlineStr">
        <is>
          <t>IS</t>
        </is>
      </c>
      <c r="L422" s="656" t="inlineStr">
        <is>
          <t>EA</t>
        </is>
      </c>
      <c r="M422" s="656" t="inlineStr">
        <is>
          <t>N</t>
        </is>
      </c>
      <c r="N422" s="658" t="n">
        <v>0</v>
      </c>
      <c r="O422" s="658" t="n">
        <v>6</v>
      </c>
      <c r="P422" s="658" t="n">
        <v>6</v>
      </c>
      <c r="Q422" s="1788" t="n">
        <v>1.67</v>
      </c>
      <c r="R422" s="1788" t="n">
        <v>1.33</v>
      </c>
      <c r="S422" s="660" t="n">
        <v>0.08</v>
      </c>
      <c r="T422" s="661">
        <f>Q422*R422*S422</f>
        <v/>
      </c>
      <c r="U422" s="662">
        <f>T422*P422</f>
        <v/>
      </c>
      <c r="V422" s="663" t="n"/>
    </row>
    <row r="423" ht="13.5" customHeight="1" s="667" thickBot="1">
      <c r="B423" s="651" t="n">
        <v>199</v>
      </c>
      <c r="C423" s="652" t="inlineStr">
        <is>
          <t>44112</t>
        </is>
      </c>
      <c r="D423" s="653" t="n">
        <v>44112</v>
      </c>
      <c r="E423" s="654">
        <f>IF(D423="","",IFERROR(VLOOKUP(D423,CCN_Library!$A$4:$B$13,2,FALSE),"NOT IN LIBRARY"))</f>
        <v/>
      </c>
      <c r="F423" s="655" t="n"/>
      <c r="G423" s="656" t="inlineStr">
        <is>
          <t>M28262</t>
        </is>
      </c>
      <c r="H423" s="657">
        <f>LEFT(I423,5)</f>
        <v/>
      </c>
      <c r="I423" s="656" t="inlineStr">
        <is>
          <t>C01372F</t>
        </is>
      </c>
      <c r="J423" s="657" t="inlineStr">
        <is>
          <t>JACKET,COMBAT-N/A</t>
        </is>
      </c>
      <c r="K423" s="656" t="inlineStr">
        <is>
          <t>IS</t>
        </is>
      </c>
      <c r="L423" s="656" t="inlineStr">
        <is>
          <t>EA</t>
        </is>
      </c>
      <c r="M423" s="656" t="inlineStr">
        <is>
          <t>N</t>
        </is>
      </c>
      <c r="N423" s="658" t="n">
        <v>180</v>
      </c>
      <c r="O423" s="658" t="n">
        <v>0</v>
      </c>
      <c r="P423" s="658" t="n">
        <v>180</v>
      </c>
      <c r="Q423" s="1788" t="n">
        <v>1.12</v>
      </c>
      <c r="R423" s="1789" t="n">
        <v>1</v>
      </c>
      <c r="S423" s="660" t="n">
        <v>0.25</v>
      </c>
      <c r="T423" s="661">
        <f>Q423*R423*S423</f>
        <v/>
      </c>
      <c r="U423" s="662">
        <f>T423*P423</f>
        <v/>
      </c>
      <c r="V423" s="663" t="n"/>
    </row>
    <row r="424" ht="13.5" customHeight="1" s="667" thickBot="1">
      <c r="B424" s="651" t="n">
        <v>203</v>
      </c>
      <c r="C424" s="652" t="inlineStr">
        <is>
          <t>21710</t>
        </is>
      </c>
      <c r="D424" s="653" t="n">
        <v>21710</v>
      </c>
      <c r="E424" s="654">
        <f>IF(D424="","",IFERROR(VLOOKUP(D424,CCN_Library!$A$4:$B$13,2,FALSE),"NOT IN LIBRARY"))</f>
        <v/>
      </c>
      <c r="F424" s="655" t="n"/>
      <c r="G424" s="656" t="inlineStr">
        <is>
          <t>M28262</t>
        </is>
      </c>
      <c r="H424" s="657">
        <f>LEFT(I424,5)</f>
        <v/>
      </c>
      <c r="I424" s="656" t="inlineStr">
        <is>
          <t>A90157G</t>
        </is>
      </c>
      <c r="J424" s="657" t="inlineStr">
        <is>
          <t>THEATER MEDICAL INF-EVO73AV</t>
        </is>
      </c>
      <c r="K424" s="656" t="inlineStr">
        <is>
          <t>IS</t>
        </is>
      </c>
      <c r="L424" s="656" t="inlineStr">
        <is>
          <t>EA</t>
        </is>
      </c>
      <c r="M424" s="656" t="inlineStr">
        <is>
          <t>N</t>
        </is>
      </c>
      <c r="N424" s="658" t="n">
        <v>0</v>
      </c>
      <c r="O424" s="658" t="n">
        <v>5</v>
      </c>
      <c r="P424" s="658" t="n">
        <v>5</v>
      </c>
      <c r="Q424" s="1788" t="n">
        <v>1.11</v>
      </c>
      <c r="R424" s="1788" t="n">
        <v>1.11</v>
      </c>
      <c r="S424" s="660" t="n">
        <v>0.08</v>
      </c>
      <c r="T424" s="661">
        <f>Q424*R424*S424</f>
        <v/>
      </c>
      <c r="U424" s="662">
        <f>T424*P424</f>
        <v/>
      </c>
      <c r="V424" s="663" t="n"/>
    </row>
    <row r="425" ht="13.5" customHeight="1" s="667" thickBot="1">
      <c r="B425" s="651" t="n">
        <v>204</v>
      </c>
      <c r="C425" s="652" t="inlineStr">
        <is>
          <t>44112</t>
        </is>
      </c>
      <c r="D425" s="653" t="n">
        <v>44112</v>
      </c>
      <c r="E425" s="654">
        <f>IF(D425="","",IFERROR(VLOOKUP(D425,CCN_Library!$A$4:$B$13,2,FALSE),"NOT IN LIBRARY"))</f>
        <v/>
      </c>
      <c r="F425" s="655" t="n"/>
      <c r="G425" s="656" t="inlineStr">
        <is>
          <t>M28262</t>
        </is>
      </c>
      <c r="H425" s="657">
        <f>LEFT(I425,5)</f>
        <v/>
      </c>
      <c r="I425" s="656" t="inlineStr">
        <is>
          <t>C01802F</t>
        </is>
      </c>
      <c r="J425" s="657" t="inlineStr">
        <is>
          <t>BELT,INDIVIDUAL EQU-N/A</t>
        </is>
      </c>
      <c r="K425" s="656" t="inlineStr">
        <is>
          <t>IS</t>
        </is>
      </c>
      <c r="L425" s="656" t="inlineStr">
        <is>
          <t>EA</t>
        </is>
      </c>
      <c r="M425" s="656" t="inlineStr">
        <is>
          <t>N</t>
        </is>
      </c>
      <c r="N425" s="658" t="n">
        <v>180</v>
      </c>
      <c r="O425" s="658" t="n">
        <v>0</v>
      </c>
      <c r="P425" s="658" t="n">
        <v>180</v>
      </c>
      <c r="Q425" s="1789" t="n">
        <v>1</v>
      </c>
      <c r="R425" s="1788" t="n">
        <v>0.33</v>
      </c>
      <c r="S425" s="660" t="n">
        <v>0.33</v>
      </c>
      <c r="T425" s="661">
        <f>Q425*R425*S425</f>
        <v/>
      </c>
      <c r="U425" s="662">
        <f>T425*P425</f>
        <v/>
      </c>
      <c r="V425" s="663" t="n"/>
    </row>
    <row r="426" ht="13.5" customHeight="1" s="667" thickBot="1">
      <c r="B426" s="651" t="n">
        <v>207</v>
      </c>
      <c r="C426" s="652" t="inlineStr">
        <is>
          <t>14345</t>
        </is>
      </c>
      <c r="D426" s="653" t="n">
        <v>14345</v>
      </c>
      <c r="E426" s="654">
        <f>IF(D426="","",IFERROR(VLOOKUP(D426,CCN_Library!$A$4:$B$13,2,FALSE),"NOT IN LIBRARY"))</f>
        <v/>
      </c>
      <c r="F426" s="655" t="n"/>
      <c r="G426" s="656" t="inlineStr">
        <is>
          <t>M28262</t>
        </is>
      </c>
      <c r="H426" s="657">
        <f>LEFT(I426,5)</f>
        <v/>
      </c>
      <c r="I426" s="656" t="inlineStr">
        <is>
          <t>C00102F</t>
        </is>
      </c>
      <c r="J426" s="657" t="inlineStr">
        <is>
          <t>CARRIER,SMALL ARMS-</t>
        </is>
      </c>
      <c r="K426" s="656" t="inlineStr">
        <is>
          <t>IS</t>
        </is>
      </c>
      <c r="L426" s="656" t="inlineStr">
        <is>
          <t>EA</t>
        </is>
      </c>
      <c r="M426" s="656" t="inlineStr">
        <is>
          <t>N</t>
        </is>
      </c>
      <c r="N426" s="658" t="n">
        <v>180</v>
      </c>
      <c r="O426" s="658" t="n">
        <v>0</v>
      </c>
      <c r="P426" s="658" t="n">
        <v>180</v>
      </c>
      <c r="Q426" s="1788" t="n">
        <v>1.17</v>
      </c>
      <c r="R426" s="1788" t="n">
        <v>0.29</v>
      </c>
      <c r="S426" s="660" t="n">
        <v>1.75</v>
      </c>
      <c r="T426" s="661">
        <f>Q426*R426*S426</f>
        <v/>
      </c>
      <c r="U426" s="662">
        <f>T426*P426</f>
        <v/>
      </c>
      <c r="V426" s="663" t="n"/>
    </row>
    <row r="427" ht="13.5" customHeight="1" s="667" thickBot="1">
      <c r="B427" s="651" t="n">
        <v>213</v>
      </c>
      <c r="C427" s="652" t="inlineStr">
        <is>
          <t>21710</t>
        </is>
      </c>
      <c r="D427" s="653" t="n">
        <v>21710</v>
      </c>
      <c r="E427" s="654">
        <f>IF(D427="","",IFERROR(VLOOKUP(D427,CCN_Library!$A$4:$B$13,2,FALSE),"NOT IN LIBRARY"))</f>
        <v/>
      </c>
      <c r="F427" s="655" t="n"/>
      <c r="G427" s="656" t="inlineStr">
        <is>
          <t>M28262</t>
        </is>
      </c>
      <c r="H427" s="657">
        <f>LEFT(I427,5)</f>
        <v/>
      </c>
      <c r="I427" s="656" t="inlineStr">
        <is>
          <t>A80237G</t>
        </is>
      </c>
      <c r="J427" s="657" t="inlineStr">
        <is>
          <t>TRANSFER UNIT,CRYPT-AN/PYQ-10</t>
        </is>
      </c>
      <c r="K427" s="656" t="inlineStr">
        <is>
          <t>IS</t>
        </is>
      </c>
      <c r="L427" s="656" t="inlineStr">
        <is>
          <t>EA</t>
        </is>
      </c>
      <c r="M427" s="656" t="inlineStr">
        <is>
          <t>N</t>
        </is>
      </c>
      <c r="N427" s="658" t="n">
        <v>0</v>
      </c>
      <c r="O427" s="658" t="n">
        <v>1</v>
      </c>
      <c r="P427" s="658" t="n">
        <v>1</v>
      </c>
      <c r="Q427" s="1788" t="n">
        <v>0.67</v>
      </c>
      <c r="R427" s="1788" t="n">
        <v>0.42</v>
      </c>
      <c r="S427" s="660" t="n">
        <v>0.25</v>
      </c>
      <c r="T427" s="661">
        <f>Q427*R427*S427</f>
        <v/>
      </c>
      <c r="U427" s="662">
        <f>T427*P427</f>
        <v/>
      </c>
      <c r="V427" s="663" t="n"/>
    </row>
    <row r="428" ht="13.5" customHeight="1" s="667" thickBot="1">
      <c r="B428" s="651" t="n">
        <v>215</v>
      </c>
      <c r="C428" s="652" t="inlineStr">
        <is>
          <t>14345</t>
        </is>
      </c>
      <c r="D428" s="653" t="n">
        <v>14345</v>
      </c>
      <c r="E428" s="654">
        <f>IF(D428="","",IFERROR(VLOOKUP(D428,CCN_Library!$A$4:$B$13,2,FALSE),"NOT IN LIBRARY"))</f>
        <v/>
      </c>
      <c r="F428" s="655" t="n"/>
      <c r="G428" s="656" t="inlineStr">
        <is>
          <t>M28262</t>
        </is>
      </c>
      <c r="H428" s="657">
        <f>LEFT(I428,5)</f>
        <v/>
      </c>
      <c r="I428" s="656" t="inlineStr">
        <is>
          <t>E01132M</t>
        </is>
      </c>
      <c r="J428" s="657" t="inlineStr">
        <is>
          <t>SILENCER,GUN-SOCOM762-RC-DE</t>
        </is>
      </c>
      <c r="K428" s="656" t="inlineStr">
        <is>
          <t>IS</t>
        </is>
      </c>
      <c r="L428" s="656" t="inlineStr">
        <is>
          <t>EA</t>
        </is>
      </c>
      <c r="M428" s="656" t="inlineStr">
        <is>
          <t>N</t>
        </is>
      </c>
      <c r="N428" s="658" t="n">
        <v>0</v>
      </c>
      <c r="O428" s="658" t="n">
        <v>0</v>
      </c>
      <c r="P428" s="658" t="n">
        <v>0</v>
      </c>
      <c r="Q428" s="659" t="n"/>
      <c r="R428" s="659" t="n"/>
      <c r="S428" s="660" t="n">
        <v>0</v>
      </c>
      <c r="T428" s="661">
        <f>Q428*R428*S428</f>
        <v/>
      </c>
      <c r="U428" s="662">
        <f>T428*P428</f>
        <v/>
      </c>
      <c r="V428" s="663" t="n"/>
    </row>
    <row r="429" ht="13.5" customHeight="1" s="667" thickBot="1">
      <c r="B429" s="651" t="n">
        <v>217</v>
      </c>
      <c r="C429" s="652" t="inlineStr">
        <is>
          <t>14345</t>
        </is>
      </c>
      <c r="D429" s="653" t="n">
        <v>14345</v>
      </c>
      <c r="E429" s="654">
        <f>IF(D429="","",IFERROR(VLOOKUP(D429,CCN_Library!$A$4:$B$13,2,FALSE),"NOT IN LIBRARY"))</f>
        <v/>
      </c>
      <c r="F429" s="655" t="n"/>
      <c r="G429" s="656" t="inlineStr">
        <is>
          <t>M28262</t>
        </is>
      </c>
      <c r="H429" s="657">
        <f>LEFT(I429,5)</f>
        <v/>
      </c>
      <c r="I429" s="656" t="inlineStr">
        <is>
          <t>E00302M</t>
        </is>
      </c>
      <c r="J429" s="657" t="inlineStr">
        <is>
          <t>PISTOL,9 MILLIMETER-M18</t>
        </is>
      </c>
      <c r="K429" s="656" t="inlineStr">
        <is>
          <t>IS</t>
        </is>
      </c>
      <c r="L429" s="656" t="inlineStr">
        <is>
          <t>EA</t>
        </is>
      </c>
      <c r="M429" s="656" t="inlineStr">
        <is>
          <t>N</t>
        </is>
      </c>
      <c r="N429" s="658" t="n">
        <v>66</v>
      </c>
      <c r="O429" s="658" t="n">
        <v>0</v>
      </c>
      <c r="P429" s="658" t="n">
        <v>66</v>
      </c>
      <c r="Q429" s="1788" t="n">
        <v>0.6</v>
      </c>
      <c r="R429" s="1788" t="n">
        <v>0.13</v>
      </c>
      <c r="S429" s="660" t="n">
        <v>0.13</v>
      </c>
      <c r="T429" s="661">
        <f>Q429*R429*S429</f>
        <v/>
      </c>
      <c r="U429" s="662">
        <f>T429*P429</f>
        <v/>
      </c>
      <c r="V429" s="663" t="n"/>
    </row>
    <row r="430" ht="13.5" customHeight="1" s="667" thickBot="1">
      <c r="B430" s="651" t="n">
        <v>219</v>
      </c>
      <c r="C430" s="652" t="inlineStr">
        <is>
          <t>14345</t>
        </is>
      </c>
      <c r="D430" s="653" t="n">
        <v>14345</v>
      </c>
      <c r="E430" s="654">
        <f>IF(D430="","",IFERROR(VLOOKUP(D430,CCN_Library!$A$4:$B$13,2,FALSE),"NOT IN LIBRARY"))</f>
        <v/>
      </c>
      <c r="F430" s="655" t="n"/>
      <c r="G430" s="656" t="inlineStr">
        <is>
          <t>M28262</t>
        </is>
      </c>
      <c r="H430" s="657">
        <f>LEFT(I430,5)</f>
        <v/>
      </c>
      <c r="I430" s="656" t="inlineStr">
        <is>
          <t>E00412B</t>
        </is>
      </c>
      <c r="J430" s="657" t="inlineStr">
        <is>
          <t>SIGHT,REFLEX-M571</t>
        </is>
      </c>
      <c r="K430" s="656" t="inlineStr">
        <is>
          <t>IS</t>
        </is>
      </c>
      <c r="L430" s="656" t="inlineStr">
        <is>
          <t>EA</t>
        </is>
      </c>
      <c r="M430" s="656" t="inlineStr">
        <is>
          <t>N</t>
        </is>
      </c>
      <c r="N430" s="658" t="n">
        <v>0</v>
      </c>
      <c r="O430" s="658" t="n">
        <v>0</v>
      </c>
      <c r="P430" s="658" t="n">
        <v>0</v>
      </c>
      <c r="Q430" s="1788" t="n">
        <v>1.28</v>
      </c>
      <c r="R430" s="1788" t="n">
        <v>0.27</v>
      </c>
      <c r="S430" s="660" t="n">
        <v>0.27</v>
      </c>
      <c r="T430" s="661">
        <f>Q430*R430*S430</f>
        <v/>
      </c>
      <c r="U430" s="662">
        <f>T430*P430</f>
        <v/>
      </c>
      <c r="V430" s="663" t="n"/>
    </row>
    <row r="431" ht="13.5" customHeight="1" s="667" thickBot="1">
      <c r="B431" s="651" t="n">
        <v>220</v>
      </c>
      <c r="C431" s="652" t="inlineStr">
        <is>
          <t>44112</t>
        </is>
      </c>
      <c r="D431" s="653" t="n">
        <v>44112</v>
      </c>
      <c r="E431" s="654">
        <f>IF(D431="","",IFERROR(VLOOKUP(D431,CCN_Library!$A$4:$B$13,2,FALSE),"NOT IN LIBRARY"))</f>
        <v/>
      </c>
      <c r="F431" s="655" t="n"/>
      <c r="G431" s="656" t="inlineStr">
        <is>
          <t>M28262</t>
        </is>
      </c>
      <c r="H431" s="657">
        <f>LEFT(I431,5)</f>
        <v/>
      </c>
      <c r="I431" s="656" t="inlineStr">
        <is>
          <t>K00012B</t>
        </is>
      </c>
      <c r="J431" s="657" t="inlineStr">
        <is>
          <t>CHARGER,BATTERY-PCWV+</t>
        </is>
      </c>
      <c r="K431" s="656" t="inlineStr">
        <is>
          <t>IS</t>
        </is>
      </c>
      <c r="L431" s="656" t="inlineStr">
        <is>
          <t>EA</t>
        </is>
      </c>
      <c r="M431" s="656" t="inlineStr">
        <is>
          <t>N</t>
        </is>
      </c>
      <c r="N431" s="658" t="n">
        <v>0</v>
      </c>
      <c r="O431" s="658" t="n">
        <v>2</v>
      </c>
      <c r="P431" s="658" t="n">
        <v>2</v>
      </c>
      <c r="Q431" s="1788" t="n">
        <v>0.96</v>
      </c>
      <c r="R431" s="1788" t="n">
        <v>0.85</v>
      </c>
      <c r="S431" s="660" t="n">
        <v>0.58</v>
      </c>
      <c r="T431" s="661">
        <f>Q431*R431*S431</f>
        <v/>
      </c>
      <c r="U431" s="662">
        <f>T431*P431</f>
        <v/>
      </c>
      <c r="V431" s="663" t="n"/>
    </row>
    <row r="432" ht="13.5" customHeight="1" s="667" thickBot="1">
      <c r="B432" s="651" t="n">
        <v>224</v>
      </c>
      <c r="C432" s="652" t="inlineStr">
        <is>
          <t>44112</t>
        </is>
      </c>
      <c r="D432" s="653" t="n">
        <v>44112</v>
      </c>
      <c r="E432" s="654">
        <f>IF(D432="","",IFERROR(VLOOKUP(D432,CCN_Library!$A$4:$B$13,2,FALSE),"NOT IN LIBRARY"))</f>
        <v/>
      </c>
      <c r="F432" s="655" t="n"/>
      <c r="G432" s="656" t="inlineStr">
        <is>
          <t>M28262</t>
        </is>
      </c>
      <c r="H432" s="657">
        <f>LEFT(I432,5)</f>
        <v/>
      </c>
      <c r="I432" s="656" t="inlineStr">
        <is>
          <t>C30202E</t>
        </is>
      </c>
      <c r="J432" s="657" t="inlineStr">
        <is>
          <t>INSERTS,ENHANCED SM- CO/PD 04-10</t>
        </is>
      </c>
      <c r="K432" s="656" t="inlineStr">
        <is>
          <t>IS</t>
        </is>
      </c>
      <c r="L432" s="656" t="inlineStr">
        <is>
          <t>EA</t>
        </is>
      </c>
      <c r="M432" s="656" t="inlineStr">
        <is>
          <t>N</t>
        </is>
      </c>
      <c r="N432" s="658" t="n">
        <v>360</v>
      </c>
      <c r="O432" s="658" t="n">
        <v>0</v>
      </c>
      <c r="P432" s="658" t="n">
        <v>360</v>
      </c>
      <c r="Q432" s="1788" t="n">
        <v>1.17</v>
      </c>
      <c r="R432" s="1788" t="n">
        <v>1.17</v>
      </c>
      <c r="S432" s="660" t="n">
        <v>0.08</v>
      </c>
      <c r="T432" s="661">
        <f>Q432*R432*S432</f>
        <v/>
      </c>
      <c r="U432" s="662">
        <f>T432*P432</f>
        <v/>
      </c>
      <c r="V432" s="663" t="n"/>
    </row>
    <row r="433" ht="13.5" customHeight="1" s="667" thickBot="1">
      <c r="B433" s="651" t="n">
        <v>225</v>
      </c>
      <c r="C433" s="652" t="inlineStr">
        <is>
          <t>44112</t>
        </is>
      </c>
      <c r="D433" s="653" t="n">
        <v>44112</v>
      </c>
      <c r="E433" s="654">
        <f>IF(D433="","",IFERROR(VLOOKUP(D433,CCN_Library!$A$4:$B$13,2,FALSE),"NOT IN LIBRARY"))</f>
        <v/>
      </c>
      <c r="F433" s="655" t="n"/>
      <c r="G433" s="656" t="inlineStr">
        <is>
          <t>M28262</t>
        </is>
      </c>
      <c r="H433" s="657">
        <f>LEFT(I433,5)</f>
        <v/>
      </c>
      <c r="I433" s="656" t="inlineStr">
        <is>
          <t>C31402E</t>
        </is>
      </c>
      <c r="J433" s="657" t="inlineStr">
        <is>
          <t>CUP,WATER CANTEEN-MIL-C-73761</t>
        </is>
      </c>
      <c r="K433" s="656" t="inlineStr">
        <is>
          <t>IS</t>
        </is>
      </c>
      <c r="L433" s="656" t="inlineStr">
        <is>
          <t>EA</t>
        </is>
      </c>
      <c r="M433" s="656" t="inlineStr">
        <is>
          <t>N</t>
        </is>
      </c>
      <c r="N433" s="658" t="n">
        <v>180</v>
      </c>
      <c r="O433" s="658" t="n">
        <v>0</v>
      </c>
      <c r="P433" s="658" t="n">
        <v>180</v>
      </c>
      <c r="Q433" s="1788" t="n">
        <v>0.42</v>
      </c>
      <c r="R433" s="1788" t="n">
        <v>0.25</v>
      </c>
      <c r="S433" s="660" t="n">
        <v>0.33</v>
      </c>
      <c r="T433" s="661">
        <f>Q433*R433*S433</f>
        <v/>
      </c>
      <c r="U433" s="662">
        <f>T433*P433</f>
        <v/>
      </c>
      <c r="V433" s="663" t="n"/>
    </row>
    <row r="434" ht="13.5" customHeight="1" s="667" thickBot="1">
      <c r="B434" s="651" t="n">
        <v>227</v>
      </c>
      <c r="C434" s="652" t="inlineStr">
        <is>
          <t>44112</t>
        </is>
      </c>
      <c r="D434" s="653" t="n">
        <v>44112</v>
      </c>
      <c r="E434" s="654">
        <f>IF(D434="","",IFERROR(VLOOKUP(D434,CCN_Library!$A$4:$B$13,2,FALSE),"NOT IN LIBRARY"))</f>
        <v/>
      </c>
      <c r="F434" s="655" t="n"/>
      <c r="G434" s="656" t="inlineStr">
        <is>
          <t>M28262</t>
        </is>
      </c>
      <c r="H434" s="657">
        <f>LEFT(I434,5)</f>
        <v/>
      </c>
      <c r="I434" s="656" t="inlineStr">
        <is>
          <t>C86048A</t>
        </is>
      </c>
      <c r="J434" s="657" t="inlineStr">
        <is>
          <t>AMAL LABORATORY CON-619</t>
        </is>
      </c>
      <c r="K434" s="656" t="inlineStr">
        <is>
          <t>IS</t>
        </is>
      </c>
      <c r="L434" s="659" t="n"/>
      <c r="M434" s="656" t="inlineStr">
        <is>
          <t>N</t>
        </is>
      </c>
      <c r="N434" s="658" t="n">
        <v>0</v>
      </c>
      <c r="O434" s="658" t="n">
        <v>6</v>
      </c>
      <c r="P434" s="658" t="n">
        <v>6</v>
      </c>
      <c r="Q434" s="1788" t="n">
        <v>4.17</v>
      </c>
      <c r="R434" s="1788" t="n">
        <v>3.33</v>
      </c>
      <c r="S434" s="660" t="n">
        <v>3.5</v>
      </c>
      <c r="T434" s="661">
        <f>Q434*R434*S434</f>
        <v/>
      </c>
      <c r="U434" s="662">
        <f>T434*P434</f>
        <v/>
      </c>
      <c r="V434" s="663" t="n"/>
    </row>
    <row r="435" ht="13.5" customHeight="1" s="667" thickBot="1">
      <c r="B435" s="651" t="n">
        <v>233</v>
      </c>
      <c r="C435" s="652" t="inlineStr">
        <is>
          <t>44112</t>
        </is>
      </c>
      <c r="D435" s="653" t="n">
        <v>44112</v>
      </c>
      <c r="E435" s="654">
        <f>IF(D435="","",IFERROR(VLOOKUP(D435,CCN_Library!$A$4:$B$13,2,FALSE),"NOT IN LIBRARY"))</f>
        <v/>
      </c>
      <c r="F435" s="655" t="n"/>
      <c r="G435" s="656" t="inlineStr">
        <is>
          <t>M28262</t>
        </is>
      </c>
      <c r="H435" s="657">
        <f>LEFT(I435,5)</f>
        <v/>
      </c>
      <c r="I435" s="656" t="inlineStr">
        <is>
          <t>K41282E</t>
        </is>
      </c>
      <c r="J435" s="657" t="inlineStr">
        <is>
          <t>CAN,MILITARY-</t>
        </is>
      </c>
      <c r="K435" s="656" t="inlineStr">
        <is>
          <t>IS</t>
        </is>
      </c>
      <c r="L435" s="656" t="inlineStr">
        <is>
          <t>EA</t>
        </is>
      </c>
      <c r="M435" s="656" t="inlineStr">
        <is>
          <t>N</t>
        </is>
      </c>
      <c r="N435" s="658" t="n">
        <v>0</v>
      </c>
      <c r="O435" s="658" t="n">
        <v>52</v>
      </c>
      <c r="P435" s="658" t="n">
        <v>52</v>
      </c>
      <c r="Q435" s="1789" t="n">
        <v>0</v>
      </c>
      <c r="R435" s="1789" t="n">
        <v>0</v>
      </c>
      <c r="S435" s="660" t="n">
        <v>0</v>
      </c>
      <c r="T435" s="661">
        <f>Q435*R435*S435</f>
        <v/>
      </c>
      <c r="U435" s="662">
        <f>T435*P435</f>
        <v/>
      </c>
      <c r="V435" s="663" t="n"/>
    </row>
    <row r="436" ht="13.5" customHeight="1" s="667" thickBot="1">
      <c r="B436" s="651" t="n">
        <v>241</v>
      </c>
      <c r="C436" s="652" t="inlineStr">
        <is>
          <t>21710</t>
        </is>
      </c>
      <c r="D436" s="653" t="n">
        <v>21710</v>
      </c>
      <c r="E436" s="654">
        <f>IF(D436="","",IFERROR(VLOOKUP(D436,CCN_Library!$A$4:$B$13,2,FALSE),"NOT IN LIBRARY"))</f>
        <v/>
      </c>
      <c r="F436" s="655" t="n"/>
      <c r="G436" s="656" t="inlineStr">
        <is>
          <t>M28262</t>
        </is>
      </c>
      <c r="H436" s="657">
        <f>LEFT(I436,5)</f>
        <v/>
      </c>
      <c r="I436" s="656" t="inlineStr">
        <is>
          <t>H00047G</t>
        </is>
      </c>
      <c r="J436" s="657" t="inlineStr">
        <is>
          <t>INVERTER,POWER,STAT-QP-1800</t>
        </is>
      </c>
      <c r="K436" s="656" t="inlineStr">
        <is>
          <t>IS</t>
        </is>
      </c>
      <c r="L436" s="656" t="inlineStr">
        <is>
          <t>EA</t>
        </is>
      </c>
      <c r="M436" s="656" t="inlineStr">
        <is>
          <t>N</t>
        </is>
      </c>
      <c r="N436" s="658" t="n">
        <v>0</v>
      </c>
      <c r="O436" s="658" t="n">
        <v>5</v>
      </c>
      <c r="P436" s="658" t="n">
        <v>5</v>
      </c>
      <c r="Q436" s="1788" t="n">
        <v>1.84</v>
      </c>
      <c r="R436" s="1788" t="n">
        <v>1.49</v>
      </c>
      <c r="S436" s="660" t="n">
        <v>0.87</v>
      </c>
      <c r="T436" s="661">
        <f>Q436*R436*S436</f>
        <v/>
      </c>
      <c r="U436" s="662">
        <f>T436*P436</f>
        <v/>
      </c>
      <c r="V436" s="663" t="n"/>
    </row>
    <row r="437" ht="13.5" customHeight="1" s="667" thickBot="1">
      <c r="B437" s="651" t="n">
        <v>249</v>
      </c>
      <c r="C437" s="652" t="inlineStr">
        <is>
          <t>44112</t>
        </is>
      </c>
      <c r="D437" s="653" t="n">
        <v>44112</v>
      </c>
      <c r="E437" s="654">
        <f>IF(D437="","",IFERROR(VLOOKUP(D437,CCN_Library!$A$4:$B$13,2,FALSE),"NOT IN LIBRARY"))</f>
        <v/>
      </c>
      <c r="F437" s="655" t="n"/>
      <c r="G437" s="656" t="inlineStr">
        <is>
          <t>M28262</t>
        </is>
      </c>
      <c r="H437" s="657">
        <f>LEFT(I437,5)</f>
        <v/>
      </c>
      <c r="I437" s="656" t="inlineStr">
        <is>
          <t>C00832E</t>
        </is>
      </c>
      <c r="J437" s="657" t="inlineStr">
        <is>
          <t>STRAP CUTTER,RESCUE-1431</t>
        </is>
      </c>
      <c r="K437" s="656" t="inlineStr">
        <is>
          <t>IS</t>
        </is>
      </c>
      <c r="L437" s="656" t="inlineStr">
        <is>
          <t>EA</t>
        </is>
      </c>
      <c r="M437" s="656" t="inlineStr">
        <is>
          <t>N</t>
        </is>
      </c>
      <c r="N437" s="658" t="n">
        <v>180</v>
      </c>
      <c r="O437" s="658" t="n">
        <v>0</v>
      </c>
      <c r="P437" s="658" t="n">
        <v>180</v>
      </c>
      <c r="Q437" s="1788" t="n">
        <v>0.58</v>
      </c>
      <c r="R437" s="1788" t="n">
        <v>0.17</v>
      </c>
      <c r="S437" s="660" t="n">
        <v>0.08</v>
      </c>
      <c r="T437" s="661">
        <f>Q437*R437*S437</f>
        <v/>
      </c>
      <c r="U437" s="662">
        <f>T437*P437</f>
        <v/>
      </c>
      <c r="V437" s="663" t="n"/>
    </row>
    <row r="438" ht="13.5" customHeight="1" s="667" thickBot="1">
      <c r="B438" s="651" t="n">
        <v>251</v>
      </c>
      <c r="C438" s="652" t="inlineStr">
        <is>
          <t>44112</t>
        </is>
      </c>
      <c r="D438" s="653" t="n">
        <v>44112</v>
      </c>
      <c r="E438" s="654">
        <f>IF(D438="","",IFERROR(VLOOKUP(D438,CCN_Library!$A$4:$B$13,2,FALSE),"NOT IN LIBRARY"))</f>
        <v/>
      </c>
      <c r="F438" s="655" t="n"/>
      <c r="G438" s="656" t="inlineStr">
        <is>
          <t>M28262</t>
        </is>
      </c>
      <c r="H438" s="657">
        <f>LEFT(I438,5)</f>
        <v/>
      </c>
      <c r="I438" s="656" t="inlineStr">
        <is>
          <t>C01152F</t>
        </is>
      </c>
      <c r="J438" s="657" t="inlineStr">
        <is>
          <t>DRAWERS,COLD WEATHE-FRDRCW</t>
        </is>
      </c>
      <c r="K438" s="656" t="inlineStr">
        <is>
          <t>IS</t>
        </is>
      </c>
      <c r="L438" s="656" t="inlineStr">
        <is>
          <t>PR</t>
        </is>
      </c>
      <c r="M438" s="656" t="inlineStr">
        <is>
          <t>N</t>
        </is>
      </c>
      <c r="N438" s="658" t="n">
        <v>360</v>
      </c>
      <c r="O438" s="658" t="n">
        <v>0</v>
      </c>
      <c r="P438" s="658" t="n">
        <v>360</v>
      </c>
      <c r="Q438" s="1788" t="n">
        <v>0.83</v>
      </c>
      <c r="R438" s="1788" t="n">
        <v>0.5</v>
      </c>
      <c r="S438" s="660" t="n">
        <v>0.17</v>
      </c>
      <c r="T438" s="661">
        <f>Q438*R438*S438</f>
        <v/>
      </c>
      <c r="U438" s="662">
        <f>T438*P438</f>
        <v/>
      </c>
      <c r="V438" s="663" t="n"/>
    </row>
    <row r="439" ht="13.5" customHeight="1" s="667" thickBot="1">
      <c r="B439" s="651" t="n">
        <v>253</v>
      </c>
      <c r="C439" s="652" t="inlineStr">
        <is>
          <t>44112</t>
        </is>
      </c>
      <c r="D439" s="653" t="n">
        <v>44112</v>
      </c>
      <c r="E439" s="654">
        <f>IF(D439="","",IFERROR(VLOOKUP(D439,CCN_Library!$A$4:$B$13,2,FALSE),"NOT IN LIBRARY"))</f>
        <v/>
      </c>
      <c r="F439" s="655" t="n"/>
      <c r="G439" s="656" t="inlineStr">
        <is>
          <t>M28262</t>
        </is>
      </c>
      <c r="H439" s="657">
        <f>LEFT(I439,5)</f>
        <v/>
      </c>
      <c r="I439" s="656" t="inlineStr">
        <is>
          <t>C01162F</t>
        </is>
      </c>
      <c r="J439" s="657" t="inlineStr">
        <is>
          <t>UNDERSHIRT,COLD WEA-FRUSHCW</t>
        </is>
      </c>
      <c r="K439" s="656" t="inlineStr">
        <is>
          <t>IS</t>
        </is>
      </c>
      <c r="L439" s="656" t="inlineStr">
        <is>
          <t>EA</t>
        </is>
      </c>
      <c r="M439" s="656" t="inlineStr">
        <is>
          <t>N</t>
        </is>
      </c>
      <c r="N439" s="658" t="n">
        <v>360</v>
      </c>
      <c r="O439" s="658" t="n">
        <v>0</v>
      </c>
      <c r="P439" s="658" t="n">
        <v>360</v>
      </c>
      <c r="Q439" s="1788" t="n">
        <v>0.83</v>
      </c>
      <c r="R439" s="1788" t="n">
        <v>0.5</v>
      </c>
      <c r="S439" s="660" t="n">
        <v>0.17</v>
      </c>
      <c r="T439" s="661">
        <f>Q439*R439*S439</f>
        <v/>
      </c>
      <c r="U439" s="662">
        <f>T439*P439</f>
        <v/>
      </c>
      <c r="V439" s="663" t="n"/>
    </row>
    <row r="440" ht="13.5" customHeight="1" s="667" thickBot="1">
      <c r="B440" s="651" t="n">
        <v>259</v>
      </c>
      <c r="C440" s="652" t="inlineStr">
        <is>
          <t>14345</t>
        </is>
      </c>
      <c r="D440" s="653" t="n">
        <v>14345</v>
      </c>
      <c r="E440" s="654">
        <f>IF(D440="","",IFERROR(VLOOKUP(D440,CCN_Library!$A$4:$B$13,2,FALSE),"NOT IN LIBRARY"))</f>
        <v/>
      </c>
      <c r="F440" s="655" t="n"/>
      <c r="G440" s="656" t="inlineStr">
        <is>
          <t>M28262</t>
        </is>
      </c>
      <c r="H440" s="657">
        <f>LEFT(I440,5)</f>
        <v/>
      </c>
      <c r="I440" s="656" t="inlineStr">
        <is>
          <t>E17982G</t>
        </is>
      </c>
      <c r="J440" s="657" t="inlineStr">
        <is>
          <t>ILLUMINATOR,INFRARE-AN/PEQ-15</t>
        </is>
      </c>
      <c r="K440" s="656" t="inlineStr">
        <is>
          <t>IS</t>
        </is>
      </c>
      <c r="L440" s="656" t="inlineStr">
        <is>
          <t>EA</t>
        </is>
      </c>
      <c r="M440" s="656" t="inlineStr">
        <is>
          <t>N</t>
        </is>
      </c>
      <c r="N440" s="658" t="n">
        <v>4</v>
      </c>
      <c r="O440" s="658" t="n">
        <v>0</v>
      </c>
      <c r="P440" s="658" t="n">
        <v>4</v>
      </c>
      <c r="Q440" s="1788" t="n">
        <v>0.5</v>
      </c>
      <c r="R440" s="1788" t="n">
        <v>0.25</v>
      </c>
      <c r="S440" s="660" t="n">
        <v>0.08</v>
      </c>
      <c r="T440" s="661">
        <f>Q440*R440*S440</f>
        <v/>
      </c>
      <c r="U440" s="662">
        <f>T440*P440</f>
        <v/>
      </c>
      <c r="V440" s="663" t="n"/>
    </row>
    <row r="441" ht="13.5" customHeight="1" s="667" thickBot="1">
      <c r="B441" s="651" t="n">
        <v>262</v>
      </c>
      <c r="C441" s="652" t="inlineStr">
        <is>
          <t>44112</t>
        </is>
      </c>
      <c r="D441" s="653" t="n">
        <v>44112</v>
      </c>
      <c r="E441" s="654">
        <f>IF(D441="","",IFERROR(VLOOKUP(D441,CCN_Library!$A$4:$B$13,2,FALSE),"NOT IN LIBRARY"))</f>
        <v/>
      </c>
      <c r="F441" s="655" t="n"/>
      <c r="G441" s="656" t="inlineStr">
        <is>
          <t>M28262</t>
        </is>
      </c>
      <c r="H441" s="657">
        <f>LEFT(I441,5)</f>
        <v/>
      </c>
      <c r="I441" s="656" t="inlineStr">
        <is>
          <t>C01362F</t>
        </is>
      </c>
      <c r="J441" s="657" t="inlineStr">
        <is>
          <t>BOOTS,HOT WEATHER-H/W RAT</t>
        </is>
      </c>
      <c r="K441" s="656" t="inlineStr">
        <is>
          <t>IS</t>
        </is>
      </c>
      <c r="L441" s="656" t="inlineStr">
        <is>
          <t>EA</t>
        </is>
      </c>
      <c r="M441" s="656" t="inlineStr">
        <is>
          <t>N</t>
        </is>
      </c>
      <c r="N441" s="658" t="n">
        <v>180</v>
      </c>
      <c r="O441" s="658" t="n">
        <v>0</v>
      </c>
      <c r="P441" s="658" t="n">
        <v>180</v>
      </c>
      <c r="Q441" s="1789" t="n">
        <v>1</v>
      </c>
      <c r="R441" s="1789" t="n">
        <v>1</v>
      </c>
      <c r="S441" s="660" t="n">
        <v>0.5</v>
      </c>
      <c r="T441" s="661">
        <f>Q441*R441*S441</f>
        <v/>
      </c>
      <c r="U441" s="662">
        <f>T441*P441</f>
        <v/>
      </c>
      <c r="V441" s="663" t="n"/>
    </row>
    <row r="442" ht="13.5" customHeight="1" s="667" thickBot="1">
      <c r="B442" s="651" t="n">
        <v>263</v>
      </c>
      <c r="C442" s="652" t="inlineStr">
        <is>
          <t>21710</t>
        </is>
      </c>
      <c r="D442" s="653" t="n">
        <v>21710</v>
      </c>
      <c r="E442" s="654">
        <f>IF(D442="","",IFERROR(VLOOKUP(D442,CCN_Library!$A$4:$B$13,2,FALSE),"NOT IN LIBRARY"))</f>
        <v/>
      </c>
      <c r="F442" s="655" t="n"/>
      <c r="G442" s="656" t="inlineStr">
        <is>
          <t>M28262</t>
        </is>
      </c>
      <c r="H442" s="657">
        <f>LEFT(I442,5)</f>
        <v/>
      </c>
      <c r="I442" s="656" t="inlineStr">
        <is>
          <t>H70172EA</t>
        </is>
      </c>
      <c r="J442" s="657" t="inlineStr">
        <is>
          <t>MULTIMETER-FLUKE 189M/AN</t>
        </is>
      </c>
      <c r="K442" s="656" t="inlineStr">
        <is>
          <t>IS</t>
        </is>
      </c>
      <c r="L442" s="656" t="inlineStr">
        <is>
          <t>EA</t>
        </is>
      </c>
      <c r="M442" s="659" t="n"/>
      <c r="N442" s="658" t="n">
        <v>0</v>
      </c>
      <c r="O442" s="658" t="n">
        <v>2</v>
      </c>
      <c r="P442" s="658" t="n">
        <v>2</v>
      </c>
      <c r="Q442" s="1788" t="n">
        <v>0.67</v>
      </c>
      <c r="R442" s="1788" t="n">
        <v>0.33</v>
      </c>
      <c r="S442" s="660" t="n">
        <v>0.17</v>
      </c>
      <c r="T442" s="661">
        <f>Q442*R442*S442</f>
        <v/>
      </c>
      <c r="U442" s="662">
        <f>T442*P442</f>
        <v/>
      </c>
      <c r="V442" s="663" t="n"/>
    </row>
    <row r="443" ht="13.5" customHeight="1" s="667" thickBot="1">
      <c r="B443" s="651" t="n">
        <v>267</v>
      </c>
      <c r="C443" s="652" t="inlineStr">
        <is>
          <t>44112</t>
        </is>
      </c>
      <c r="D443" s="653" t="n">
        <v>44112</v>
      </c>
      <c r="E443" s="654">
        <f>IF(D443="","",IFERROR(VLOOKUP(D443,CCN_Library!$A$4:$B$13,2,FALSE),"NOT IN LIBRARY"))</f>
        <v/>
      </c>
      <c r="F443" s="655" t="n"/>
      <c r="G443" s="656" t="inlineStr">
        <is>
          <t>M28262</t>
        </is>
      </c>
      <c r="H443" s="657">
        <f>LEFT(I443,5)</f>
        <v/>
      </c>
      <c r="I443" s="656" t="inlineStr">
        <is>
          <t>C44312E</t>
        </is>
      </c>
      <c r="J443" s="657" t="inlineStr">
        <is>
          <t>BOX,SHIPPING-102440</t>
        </is>
      </c>
      <c r="K443" s="656" t="inlineStr">
        <is>
          <t>IS</t>
        </is>
      </c>
      <c r="L443" s="656" t="inlineStr">
        <is>
          <t>EA</t>
        </is>
      </c>
      <c r="M443" s="656" t="inlineStr">
        <is>
          <t>N</t>
        </is>
      </c>
      <c r="N443" s="658" t="n">
        <v>0</v>
      </c>
      <c r="O443" s="658" t="n">
        <v>32</v>
      </c>
      <c r="P443" s="658" t="n">
        <v>32</v>
      </c>
      <c r="Q443" s="1789" t="n">
        <v>4</v>
      </c>
      <c r="R443" s="1788" t="n">
        <v>3.33</v>
      </c>
      <c r="S443" s="660" t="n">
        <v>4</v>
      </c>
      <c r="T443" s="661">
        <f>Q443*R443*S443</f>
        <v/>
      </c>
      <c r="U443" s="662">
        <f>T443*P443</f>
        <v/>
      </c>
      <c r="V443" s="663" t="n"/>
    </row>
    <row r="444" ht="13.5" customHeight="1" s="667" thickBot="1">
      <c r="B444" s="651" t="n">
        <v>272</v>
      </c>
      <c r="C444" s="652" t="inlineStr">
        <is>
          <t>21710</t>
        </is>
      </c>
      <c r="D444" s="653" t="n">
        <v>21710</v>
      </c>
      <c r="E444" s="654">
        <f>IF(D444="","",IFERROR(VLOOKUP(D444,CCN_Library!$A$4:$B$13,2,FALSE),"NOT IN LIBRARY"))</f>
        <v/>
      </c>
      <c r="F444" s="655" t="n"/>
      <c r="G444" s="656" t="inlineStr">
        <is>
          <t>M28262</t>
        </is>
      </c>
      <c r="H444" s="657">
        <f>LEFT(I444,5)</f>
        <v/>
      </c>
      <c r="I444" s="656" t="inlineStr">
        <is>
          <t>A80017GA</t>
        </is>
      </c>
      <c r="J444" s="657" t="inlineStr">
        <is>
          <t>ENCRYPTION-DECRYPTI-KGV-72</t>
        </is>
      </c>
      <c r="K444" s="656" t="inlineStr">
        <is>
          <t>IS</t>
        </is>
      </c>
      <c r="L444" s="656" t="inlineStr">
        <is>
          <t>EA</t>
        </is>
      </c>
      <c r="M444" s="659" t="n"/>
      <c r="N444" s="658" t="n">
        <v>0</v>
      </c>
      <c r="O444" s="658" t="n">
        <v>9</v>
      </c>
      <c r="P444" s="658" t="n">
        <v>9</v>
      </c>
      <c r="Q444" s="1788" t="n">
        <v>0.67</v>
      </c>
      <c r="R444" s="1788" t="n">
        <v>0.25</v>
      </c>
      <c r="S444" s="660" t="n">
        <v>0.42</v>
      </c>
      <c r="T444" s="661">
        <f>Q444*R444*S444</f>
        <v/>
      </c>
      <c r="U444" s="662">
        <f>T444*P444</f>
        <v/>
      </c>
      <c r="V444" s="663" t="n"/>
    </row>
    <row r="445" ht="13.5" customHeight="1" s="667" thickBot="1">
      <c r="B445" s="651" t="n">
        <v>273</v>
      </c>
      <c r="C445" s="652" t="inlineStr">
        <is>
          <t>44112</t>
        </is>
      </c>
      <c r="D445" s="653" t="n">
        <v>44112</v>
      </c>
      <c r="E445" s="654">
        <f>IF(D445="","",IFERROR(VLOOKUP(D445,CCN_Library!$A$4:$B$13,2,FALSE),"NOT IN LIBRARY"))</f>
        <v/>
      </c>
      <c r="F445" s="655" t="n"/>
      <c r="G445" s="656" t="inlineStr">
        <is>
          <t>M28262</t>
        </is>
      </c>
      <c r="H445" s="657">
        <f>LEFT(I445,5)</f>
        <v/>
      </c>
      <c r="I445" s="656" t="inlineStr">
        <is>
          <t>C52652E</t>
        </is>
      </c>
      <c r="J445" s="657" t="inlineStr">
        <is>
          <t>MASK SYSTEM,CHEMICA-M50</t>
        </is>
      </c>
      <c r="K445" s="656" t="inlineStr">
        <is>
          <t>IS</t>
        </is>
      </c>
      <c r="L445" s="656" t="inlineStr">
        <is>
          <t>EA</t>
        </is>
      </c>
      <c r="M445" s="656" t="inlineStr">
        <is>
          <t>N</t>
        </is>
      </c>
      <c r="N445" s="658" t="n">
        <v>180</v>
      </c>
      <c r="O445" s="658" t="n">
        <v>0</v>
      </c>
      <c r="P445" s="658" t="n">
        <v>180</v>
      </c>
      <c r="Q445" s="1788" t="n">
        <v>0.99</v>
      </c>
      <c r="R445" s="1788" t="n">
        <v>0.99</v>
      </c>
      <c r="S445" s="660" t="n">
        <v>0.74</v>
      </c>
      <c r="T445" s="661">
        <f>Q445*R445*S445</f>
        <v/>
      </c>
      <c r="U445" s="662">
        <f>T445*P445</f>
        <v/>
      </c>
      <c r="V445" s="663" t="n"/>
    </row>
    <row r="446" ht="13.5" customHeight="1" s="667" thickBot="1">
      <c r="B446" s="651" t="n">
        <v>278</v>
      </c>
      <c r="C446" s="652" t="inlineStr">
        <is>
          <t>21451</t>
        </is>
      </c>
      <c r="D446" s="653" t="n">
        <v>21451</v>
      </c>
      <c r="E446" s="654">
        <f>IF(D446="","",IFERROR(VLOOKUP(D446,CCN_Library!$A$4:$B$13,2,FALSE),"NOT IN LIBRARY"))</f>
        <v/>
      </c>
      <c r="F446" s="655" t="n"/>
      <c r="G446" s="656" t="inlineStr">
        <is>
          <t>M28262</t>
        </is>
      </c>
      <c r="H446" s="657">
        <f>LEFT(I446,5)</f>
        <v/>
      </c>
      <c r="I446" s="656" t="inlineStr">
        <is>
          <t>D00192BA</t>
        </is>
      </c>
      <c r="J446" s="657" t="inlineStr">
        <is>
          <t>ACCESSORY KIT,VEHIC-57K8832</t>
        </is>
      </c>
      <c r="K446" s="656" t="inlineStr">
        <is>
          <t>PL</t>
        </is>
      </c>
      <c r="L446" s="656" t="inlineStr">
        <is>
          <t>EA</t>
        </is>
      </c>
      <c r="M446" s="659" t="n"/>
      <c r="N446" s="658" t="n">
        <v>0</v>
      </c>
      <c r="O446" s="658" t="n">
        <v>3</v>
      </c>
      <c r="P446" s="658" t="n">
        <v>3</v>
      </c>
      <c r="Q446" s="659" t="n"/>
      <c r="R446" s="659" t="n"/>
      <c r="S446" s="660" t="n">
        <v>0</v>
      </c>
      <c r="T446" s="661">
        <f>Q446*R446*S446</f>
        <v/>
      </c>
      <c r="U446" s="662">
        <f>T446*P446</f>
        <v/>
      </c>
      <c r="V446" s="663" t="n"/>
    </row>
    <row r="447" ht="13.5" customHeight="1" s="667" thickBot="1">
      <c r="B447" s="651" t="n">
        <v>280</v>
      </c>
      <c r="C447" s="652" t="inlineStr">
        <is>
          <t>21710</t>
        </is>
      </c>
      <c r="D447" s="653" t="n">
        <v>21710</v>
      </c>
      <c r="E447" s="654">
        <f>IF(D447="","",IFERROR(VLOOKUP(D447,CCN_Library!$A$4:$B$13,2,FALSE),"NOT IN LIBRARY"))</f>
        <v/>
      </c>
      <c r="F447" s="655" t="n"/>
      <c r="G447" s="656" t="inlineStr">
        <is>
          <t>M28262</t>
        </is>
      </c>
      <c r="H447" s="657">
        <f>LEFT(I447,5)</f>
        <v/>
      </c>
      <c r="I447" s="656" t="inlineStr">
        <is>
          <t>A91007G</t>
        </is>
      </c>
      <c r="J447" s="657" t="inlineStr">
        <is>
          <t>COMPUTER SYSTEM,DIG-HP ELITEBOOK 645</t>
        </is>
      </c>
      <c r="K447" s="656" t="inlineStr">
        <is>
          <t>IS</t>
        </is>
      </c>
      <c r="L447" s="656" t="inlineStr">
        <is>
          <t>EA</t>
        </is>
      </c>
      <c r="M447" s="656" t="inlineStr">
        <is>
          <t>N</t>
        </is>
      </c>
      <c r="N447" s="658" t="n">
        <v>0</v>
      </c>
      <c r="O447" s="658" t="n">
        <v>34</v>
      </c>
      <c r="P447" s="658" t="n">
        <v>34</v>
      </c>
      <c r="Q447" s="1788" t="n">
        <v>0.83</v>
      </c>
      <c r="R447" s="1788" t="n">
        <v>1.17</v>
      </c>
      <c r="S447" s="660" t="n">
        <v>0.17</v>
      </c>
      <c r="T447" s="661">
        <f>Q447*R447*S447</f>
        <v/>
      </c>
      <c r="U447" s="662">
        <f>T447*P447</f>
        <v/>
      </c>
      <c r="V447" s="663" t="n"/>
    </row>
    <row r="448" ht="13.5" customHeight="1" s="667" thickBot="1">
      <c r="B448" s="651" t="n">
        <v>283</v>
      </c>
      <c r="C448" s="652" t="inlineStr">
        <is>
          <t>44112</t>
        </is>
      </c>
      <c r="D448" s="653" t="n">
        <v>44112</v>
      </c>
      <c r="E448" s="654">
        <f>IF(D448="","",IFERROR(VLOOKUP(D448,CCN_Library!$A$4:$B$13,2,FALSE),"NOT IN LIBRARY"))</f>
        <v/>
      </c>
      <c r="F448" s="655" t="n"/>
      <c r="G448" s="656" t="inlineStr">
        <is>
          <t>M28262</t>
        </is>
      </c>
      <c r="H448" s="657">
        <f>LEFT(I448,5)</f>
        <v/>
      </c>
      <c r="I448" s="656" t="inlineStr">
        <is>
          <t>C21712E</t>
        </is>
      </c>
      <c r="J448" s="657" t="inlineStr">
        <is>
          <t>GOGGLES,INDUSTRIAL-UVEX XMF</t>
        </is>
      </c>
      <c r="K448" s="656" t="inlineStr">
        <is>
          <t>IS</t>
        </is>
      </c>
      <c r="L448" s="656" t="inlineStr">
        <is>
          <t>EA</t>
        </is>
      </c>
      <c r="M448" s="656" t="inlineStr">
        <is>
          <t>N</t>
        </is>
      </c>
      <c r="N448" s="658" t="n">
        <v>180</v>
      </c>
      <c r="O448" s="658" t="n">
        <v>0</v>
      </c>
      <c r="P448" s="658" t="n">
        <v>180</v>
      </c>
      <c r="Q448" s="1789" t="n">
        <v>0</v>
      </c>
      <c r="R448" s="1789" t="n">
        <v>0</v>
      </c>
      <c r="S448" s="660" t="n">
        <v>0</v>
      </c>
      <c r="T448" s="661">
        <f>Q448*R448*S448</f>
        <v/>
      </c>
      <c r="U448" s="662">
        <f>T448*P448</f>
        <v/>
      </c>
      <c r="V448" s="663" t="n"/>
    </row>
    <row r="449" ht="13.5" customHeight="1" s="667" thickBot="1">
      <c r="B449" s="651" t="n">
        <v>290</v>
      </c>
      <c r="C449" s="652" t="inlineStr">
        <is>
          <t>44112</t>
        </is>
      </c>
      <c r="D449" s="653" t="n">
        <v>44112</v>
      </c>
      <c r="E449" s="654">
        <f>IF(D449="","",IFERROR(VLOOKUP(D449,CCN_Library!$A$4:$B$13,2,FALSE),"NOT IN LIBRARY"))</f>
        <v/>
      </c>
      <c r="F449" s="655" t="n"/>
      <c r="G449" s="656" t="inlineStr">
        <is>
          <t>M28262</t>
        </is>
      </c>
      <c r="H449" s="657">
        <f>LEFT(I449,5)</f>
        <v/>
      </c>
      <c r="I449" s="656" t="inlineStr">
        <is>
          <t>K49592E</t>
        </is>
      </c>
      <c r="J449" s="657" t="inlineStr">
        <is>
          <t>TABLE,FOLDING LEGS- MILT3338</t>
        </is>
      </c>
      <c r="K449" s="656" t="inlineStr">
        <is>
          <t>IS</t>
        </is>
      </c>
      <c r="L449" s="656" t="inlineStr">
        <is>
          <t>EA</t>
        </is>
      </c>
      <c r="M449" s="656" t="inlineStr">
        <is>
          <t>N</t>
        </is>
      </c>
      <c r="N449" s="658" t="n">
        <v>0</v>
      </c>
      <c r="O449" s="658" t="n">
        <v>12</v>
      </c>
      <c r="P449" s="658" t="n">
        <v>12</v>
      </c>
      <c r="Q449" s="1788" t="n">
        <v>5.83</v>
      </c>
      <c r="R449" s="1789" t="n">
        <v>3</v>
      </c>
      <c r="S449" s="660" t="n">
        <v>0.33</v>
      </c>
      <c r="T449" s="661">
        <f>Q449*R449*S449</f>
        <v/>
      </c>
      <c r="U449" s="662">
        <f>T449*P449</f>
        <v/>
      </c>
      <c r="V449" s="663" t="n"/>
    </row>
    <row r="450" ht="13.5" customHeight="1" s="667" thickBot="1">
      <c r="B450" s="651" t="n">
        <v>291</v>
      </c>
      <c r="C450" s="652" t="inlineStr">
        <is>
          <t>44112</t>
        </is>
      </c>
      <c r="D450" s="653" t="n">
        <v>44112</v>
      </c>
      <c r="E450" s="654">
        <f>IF(D450="","",IFERROR(VLOOKUP(D450,CCN_Library!$A$4:$B$13,2,FALSE),"NOT IN LIBRARY"))</f>
        <v/>
      </c>
      <c r="F450" s="655" t="n"/>
      <c r="G450" s="656" t="inlineStr">
        <is>
          <t>M28262</t>
        </is>
      </c>
      <c r="H450" s="657">
        <f>LEFT(I450,5)</f>
        <v/>
      </c>
      <c r="I450" s="656" t="inlineStr">
        <is>
          <t>C22002E</t>
        </is>
      </c>
      <c r="J450" s="657" t="inlineStr">
        <is>
          <t>REACTIVE SKIN DECON-JSPDS/RSDL</t>
        </is>
      </c>
      <c r="K450" s="656" t="inlineStr">
        <is>
          <t>IS</t>
        </is>
      </c>
      <c r="L450" s="656" t="inlineStr">
        <is>
          <t>PG</t>
        </is>
      </c>
      <c r="M450" s="656" t="inlineStr">
        <is>
          <t>N</t>
        </is>
      </c>
      <c r="N450" s="658" t="n">
        <v>9</v>
      </c>
      <c r="O450" s="658" t="n">
        <v>0</v>
      </c>
      <c r="P450" s="658" t="n">
        <v>9</v>
      </c>
      <c r="Q450" s="1788" t="n">
        <v>1.08</v>
      </c>
      <c r="R450" s="1788" t="n">
        <v>0.62</v>
      </c>
      <c r="S450" s="660" t="n">
        <v>0.87</v>
      </c>
      <c r="T450" s="661">
        <f>Q450*R450*S450</f>
        <v/>
      </c>
      <c r="U450" s="662">
        <f>T450*P450</f>
        <v/>
      </c>
      <c r="V450" s="663" t="n"/>
    </row>
    <row r="451" ht="13.5" customHeight="1" s="667" thickBot="1">
      <c r="B451" s="651" t="n">
        <v>294</v>
      </c>
      <c r="C451" s="652" t="inlineStr">
        <is>
          <t>44112</t>
        </is>
      </c>
      <c r="D451" s="653" t="n">
        <v>44112</v>
      </c>
      <c r="E451" s="654">
        <f>IF(D451="","",IFERROR(VLOOKUP(D451,CCN_Library!$A$4:$B$13,2,FALSE),"NOT IN LIBRARY"))</f>
        <v/>
      </c>
      <c r="F451" s="655" t="n"/>
      <c r="G451" s="656" t="inlineStr">
        <is>
          <t>M28262</t>
        </is>
      </c>
      <c r="H451" s="657">
        <f>LEFT(I451,5)</f>
        <v/>
      </c>
      <c r="I451" s="656" t="inlineStr">
        <is>
          <t>C21102E</t>
        </is>
      </c>
      <c r="J451" s="657" t="inlineStr">
        <is>
          <t>PAPER,CHEMICAL AGEN-5-67-280</t>
        </is>
      </c>
      <c r="K451" s="656" t="inlineStr">
        <is>
          <t>IS</t>
        </is>
      </c>
      <c r="L451" s="656" t="inlineStr">
        <is>
          <t>RO</t>
        </is>
      </c>
      <c r="M451" s="656" t="inlineStr">
        <is>
          <t>N</t>
        </is>
      </c>
      <c r="N451" s="658" t="n">
        <v>18</v>
      </c>
      <c r="O451" s="658" t="n">
        <v>0</v>
      </c>
      <c r="P451" s="658" t="n">
        <v>18</v>
      </c>
      <c r="Q451" s="1788" t="n">
        <v>0.67</v>
      </c>
      <c r="R451" s="1788" t="n">
        <v>0.67</v>
      </c>
      <c r="S451" s="660" t="n">
        <v>0.13</v>
      </c>
      <c r="T451" s="661">
        <f>Q451*R451*S451</f>
        <v/>
      </c>
      <c r="U451" s="662">
        <f>T451*P451</f>
        <v/>
      </c>
      <c r="V451" s="663" t="n"/>
    </row>
    <row r="452" ht="13.5" customHeight="1" s="667" thickBot="1">
      <c r="B452" s="651" t="n">
        <v>299</v>
      </c>
      <c r="C452" s="652" t="inlineStr">
        <is>
          <t>14345</t>
        </is>
      </c>
      <c r="D452" s="653" t="n">
        <v>14345</v>
      </c>
      <c r="E452" s="654">
        <f>IF(D452="","",IFERROR(VLOOKUP(D452,CCN_Library!$A$4:$B$13,2,FALSE),"NOT IN LIBRARY"))</f>
        <v/>
      </c>
      <c r="F452" s="655" t="n"/>
      <c r="G452" s="656" t="inlineStr">
        <is>
          <t>M28262</t>
        </is>
      </c>
      <c r="H452" s="657">
        <f>LEFT(I452,5)</f>
        <v/>
      </c>
      <c r="I452" s="656" t="inlineStr">
        <is>
          <t>E00822B</t>
        </is>
      </c>
      <c r="J452" s="657" t="inlineStr">
        <is>
          <t>SIGHT UNIT-TA11SDO</t>
        </is>
      </c>
      <c r="K452" s="656" t="inlineStr">
        <is>
          <t>IS</t>
        </is>
      </c>
      <c r="L452" s="656" t="inlineStr">
        <is>
          <t>EA</t>
        </is>
      </c>
      <c r="M452" s="656" t="inlineStr">
        <is>
          <t>N</t>
        </is>
      </c>
      <c r="N452" s="658" t="n">
        <v>0</v>
      </c>
      <c r="O452" s="658" t="n">
        <v>0</v>
      </c>
      <c r="P452" s="658" t="n">
        <v>0</v>
      </c>
      <c r="Q452" s="1788" t="n">
        <v>0.83</v>
      </c>
      <c r="R452" s="1788" t="n">
        <v>0.42</v>
      </c>
      <c r="S452" s="660" t="n">
        <v>0.33</v>
      </c>
      <c r="T452" s="661">
        <f>Q452*R452*S452</f>
        <v/>
      </c>
      <c r="U452" s="662">
        <f>T452*P452</f>
        <v/>
      </c>
      <c r="V452" s="663" t="n"/>
    </row>
    <row r="453" ht="13.5" customHeight="1" s="667" thickBot="1">
      <c r="B453" s="651" t="n">
        <v>302</v>
      </c>
      <c r="C453" s="652" t="inlineStr">
        <is>
          <t>44112</t>
        </is>
      </c>
      <c r="D453" s="653" t="n">
        <v>44112</v>
      </c>
      <c r="E453" s="654">
        <f>IF(D453="","",IFERROR(VLOOKUP(D453,CCN_Library!$A$4:$B$13,2,FALSE),"NOT IN LIBRARY"))</f>
        <v/>
      </c>
      <c r="F453" s="655" t="n"/>
      <c r="G453" s="656" t="inlineStr">
        <is>
          <t>M28262</t>
        </is>
      </c>
      <c r="H453" s="657">
        <f>LEFT(I453,5)</f>
        <v/>
      </c>
      <c r="I453" s="656" t="inlineStr">
        <is>
          <t>C00402E</t>
        </is>
      </c>
      <c r="J453" s="657" t="inlineStr">
        <is>
          <t>PAD,KNEE-MEDIUM</t>
        </is>
      </c>
      <c r="K453" s="656" t="inlineStr">
        <is>
          <t>IS</t>
        </is>
      </c>
      <c r="L453" s="659" t="n"/>
      <c r="M453" s="656" t="inlineStr">
        <is>
          <t>N</t>
        </is>
      </c>
      <c r="N453" s="658" t="n">
        <v>45</v>
      </c>
      <c r="O453" s="658" t="n">
        <v>0</v>
      </c>
      <c r="P453" s="658" t="n">
        <v>45</v>
      </c>
      <c r="Q453" s="1788" t="n">
        <v>0.96</v>
      </c>
      <c r="R453" s="1788" t="n">
        <v>0.67</v>
      </c>
      <c r="S453" s="660" t="n">
        <v>0.42</v>
      </c>
      <c r="T453" s="661">
        <f>Q453*R453*S453</f>
        <v/>
      </c>
      <c r="U453" s="662">
        <f>T453*P453</f>
        <v/>
      </c>
      <c r="V453" s="663" t="n"/>
    </row>
    <row r="454" ht="13.5" customHeight="1" s="667" thickBot="1">
      <c r="B454" s="651" t="n">
        <v>304</v>
      </c>
      <c r="C454" s="652" t="inlineStr">
        <is>
          <t>21710</t>
        </is>
      </c>
      <c r="D454" s="653" t="n">
        <v>21710</v>
      </c>
      <c r="E454" s="654">
        <f>IF(D454="","",IFERROR(VLOOKUP(D454,CCN_Library!$A$4:$B$13,2,FALSE),"NOT IN LIBRARY"))</f>
        <v/>
      </c>
      <c r="F454" s="655" t="n"/>
      <c r="G454" s="656" t="inlineStr">
        <is>
          <t>M28262</t>
        </is>
      </c>
      <c r="H454" s="657">
        <f>LEFT(I454,5)</f>
        <v/>
      </c>
      <c r="I454" s="656" t="inlineStr">
        <is>
          <t>A00977G</t>
        </is>
      </c>
      <c r="J454" s="657" t="inlineStr">
        <is>
          <t>RADIO SET-AN/VRC-110</t>
        </is>
      </c>
      <c r="K454" s="656" t="inlineStr">
        <is>
          <t>DP</t>
        </is>
      </c>
      <c r="L454" s="656" t="inlineStr">
        <is>
          <t>EA</t>
        </is>
      </c>
      <c r="M454" s="656" t="inlineStr">
        <is>
          <t>N</t>
        </is>
      </c>
      <c r="N454" s="658" t="n">
        <v>0</v>
      </c>
      <c r="O454" s="658" t="n">
        <v>1</v>
      </c>
      <c r="P454" s="658" t="n">
        <v>1</v>
      </c>
      <c r="Q454" s="1788" t="n">
        <v>1.17</v>
      </c>
      <c r="R454" s="1788" t="n">
        <v>0.67</v>
      </c>
      <c r="S454" s="660" t="n">
        <v>0.92</v>
      </c>
      <c r="T454" s="661">
        <f>Q454*R454*S454</f>
        <v/>
      </c>
      <c r="U454" s="662">
        <f>T454*P454</f>
        <v/>
      </c>
      <c r="V454" s="663" t="n"/>
    </row>
    <row r="455" ht="13.5" customHeight="1" s="667" thickBot="1">
      <c r="B455" s="651" t="n">
        <v>309</v>
      </c>
      <c r="C455" s="652" t="inlineStr">
        <is>
          <t>44112</t>
        </is>
      </c>
      <c r="D455" s="653" t="n">
        <v>44112</v>
      </c>
      <c r="E455" s="654">
        <f>IF(D455="","",IFERROR(VLOOKUP(D455,CCN_Library!$A$4:$B$13,2,FALSE),"NOT IN LIBRARY"))</f>
        <v/>
      </c>
      <c r="F455" s="655" t="n"/>
      <c r="G455" s="656" t="inlineStr">
        <is>
          <t>M28262</t>
        </is>
      </c>
      <c r="H455" s="657">
        <f>LEFT(I455,5)</f>
        <v/>
      </c>
      <c r="I455" s="656" t="inlineStr">
        <is>
          <t>B00087B</t>
        </is>
      </c>
      <c r="J455" s="657" t="inlineStr">
        <is>
          <t>AIR CONDITIONER-GL0583ZAADWYX11</t>
        </is>
      </c>
      <c r="K455" s="656" t="inlineStr">
        <is>
          <t>IS</t>
        </is>
      </c>
      <c r="L455" s="656" t="inlineStr">
        <is>
          <t>EA</t>
        </is>
      </c>
      <c r="M455" s="656" t="inlineStr">
        <is>
          <t>R</t>
        </is>
      </c>
      <c r="N455" s="658" t="n">
        <v>0</v>
      </c>
      <c r="O455" s="658" t="n">
        <v>5</v>
      </c>
      <c r="P455" s="658" t="n">
        <v>5</v>
      </c>
      <c r="Q455" s="1788" t="n">
        <v>3.97</v>
      </c>
      <c r="R455" s="1788" t="n">
        <v>3.08</v>
      </c>
      <c r="S455" s="660" t="n">
        <v>3.95</v>
      </c>
      <c r="T455" s="661">
        <f>Q455*R455*S455</f>
        <v/>
      </c>
      <c r="U455" s="662">
        <f>T455*P455</f>
        <v/>
      </c>
      <c r="V455" s="663" t="n"/>
    </row>
    <row r="456" ht="13.5" customHeight="1" s="667" thickBot="1">
      <c r="B456" s="651" t="n">
        <v>317</v>
      </c>
      <c r="C456" s="652" t="inlineStr">
        <is>
          <t>44112</t>
        </is>
      </c>
      <c r="D456" s="653" t="n">
        <v>44112</v>
      </c>
      <c r="E456" s="654">
        <f>IF(D456="","",IFERROR(VLOOKUP(D456,CCN_Library!$A$4:$B$13,2,FALSE),"NOT IN LIBRARY"))</f>
        <v/>
      </c>
      <c r="F456" s="655" t="n"/>
      <c r="G456" s="656" t="inlineStr">
        <is>
          <t>M28262</t>
        </is>
      </c>
      <c r="H456" s="657">
        <f>LEFT(I456,5)</f>
        <v/>
      </c>
      <c r="I456" s="656" t="inlineStr">
        <is>
          <t>C01352F</t>
        </is>
      </c>
      <c r="J456" s="657" t="inlineStr">
        <is>
          <t>BOOTS,COLD WEATHER-C/W RAT</t>
        </is>
      </c>
      <c r="K456" s="656" t="inlineStr">
        <is>
          <t>IS</t>
        </is>
      </c>
      <c r="L456" s="656" t="inlineStr">
        <is>
          <t>EA</t>
        </is>
      </c>
      <c r="M456" s="656" t="inlineStr">
        <is>
          <t>N</t>
        </is>
      </c>
      <c r="N456" s="658" t="n">
        <v>180</v>
      </c>
      <c r="O456" s="658" t="n">
        <v>0</v>
      </c>
      <c r="P456" s="658" t="n">
        <v>180</v>
      </c>
      <c r="Q456" s="1789" t="n">
        <v>1</v>
      </c>
      <c r="R456" s="1789" t="n">
        <v>1</v>
      </c>
      <c r="S456" s="660" t="n">
        <v>0.5</v>
      </c>
      <c r="T456" s="661">
        <f>Q456*R456*S456</f>
        <v/>
      </c>
      <c r="U456" s="662">
        <f>T456*P456</f>
        <v/>
      </c>
      <c r="V456" s="663" t="n"/>
    </row>
    <row r="457" ht="13.5" customHeight="1" s="667" thickBot="1">
      <c r="B457" s="651" t="n">
        <v>326</v>
      </c>
      <c r="C457" s="652" t="inlineStr">
        <is>
          <t>44112</t>
        </is>
      </c>
      <c r="D457" s="653" t="n">
        <v>44112</v>
      </c>
      <c r="E457" s="654">
        <f>IF(D457="","",IFERROR(VLOOKUP(D457,CCN_Library!$A$4:$B$13,2,FALSE),"NOT IN LIBRARY"))</f>
        <v/>
      </c>
      <c r="F457" s="655" t="n"/>
      <c r="G457" s="656" t="inlineStr">
        <is>
          <t>M28262</t>
        </is>
      </c>
      <c r="H457" s="657">
        <f>LEFT(I457,5)</f>
        <v/>
      </c>
      <c r="I457" s="656" t="inlineStr">
        <is>
          <t>C01702F</t>
        </is>
      </c>
      <c r="J457" s="657" t="inlineStr">
        <is>
          <t>LINER,WET WEATHER P-N/A</t>
        </is>
      </c>
      <c r="K457" s="656" t="inlineStr">
        <is>
          <t>IS</t>
        </is>
      </c>
      <c r="L457" s="656" t="inlineStr">
        <is>
          <t>EA</t>
        </is>
      </c>
      <c r="M457" s="656" t="inlineStr">
        <is>
          <t>N</t>
        </is>
      </c>
      <c r="N457" s="658" t="n">
        <v>180</v>
      </c>
      <c r="O457" s="658" t="n">
        <v>0</v>
      </c>
      <c r="P457" s="658" t="n">
        <v>180</v>
      </c>
      <c r="Q457" s="1789" t="n">
        <v>0</v>
      </c>
      <c r="R457" s="1789" t="n">
        <v>0</v>
      </c>
      <c r="S457" s="660" t="n">
        <v>0</v>
      </c>
      <c r="T457" s="661">
        <f>Q457*R457*S457</f>
        <v/>
      </c>
      <c r="U457" s="662">
        <f>T457*P457</f>
        <v/>
      </c>
      <c r="V457" s="663" t="n"/>
    </row>
    <row r="458" ht="13.5" customHeight="1" s="667" thickBot="1">
      <c r="B458" s="651" t="n">
        <v>330</v>
      </c>
      <c r="C458" s="652" t="inlineStr">
        <is>
          <t>44112</t>
        </is>
      </c>
      <c r="D458" s="653" t="n">
        <v>44112</v>
      </c>
      <c r="E458" s="654">
        <f>IF(D458="","",IFERROR(VLOOKUP(D458,CCN_Library!$A$4:$B$13,2,FALSE),"NOT IN LIBRARY"))</f>
        <v/>
      </c>
      <c r="F458" s="655" t="n"/>
      <c r="G458" s="656" t="inlineStr">
        <is>
          <t>M28262</t>
        </is>
      </c>
      <c r="H458" s="657">
        <f>LEFT(I458,5)</f>
        <v/>
      </c>
      <c r="I458" s="656" t="inlineStr">
        <is>
          <t>C34142E</t>
        </is>
      </c>
      <c r="J458" s="657" t="inlineStr">
        <is>
          <t>TENT,COMBAT,TWO MAN-2628916</t>
        </is>
      </c>
      <c r="K458" s="656" t="inlineStr">
        <is>
          <t>IS</t>
        </is>
      </c>
      <c r="L458" s="656" t="inlineStr">
        <is>
          <t>EA</t>
        </is>
      </c>
      <c r="M458" s="656" t="inlineStr">
        <is>
          <t>N</t>
        </is>
      </c>
      <c r="N458" s="658" t="n">
        <v>90</v>
      </c>
      <c r="O458" s="658" t="n">
        <v>0</v>
      </c>
      <c r="P458" s="658" t="n">
        <v>90</v>
      </c>
      <c r="Q458" s="1788" t="n">
        <v>2.08</v>
      </c>
      <c r="R458" s="1788" t="n">
        <v>0.58</v>
      </c>
      <c r="S458" s="660" t="n">
        <v>0.58</v>
      </c>
      <c r="T458" s="661">
        <f>Q458*R458*S458</f>
        <v/>
      </c>
      <c r="U458" s="662">
        <f>T458*P458</f>
        <v/>
      </c>
      <c r="V458" s="663" t="n"/>
    </row>
    <row r="459" ht="13.5" customHeight="1" s="667" thickBot="1">
      <c r="B459" s="651" t="n">
        <v>332</v>
      </c>
      <c r="C459" s="652" t="inlineStr">
        <is>
          <t>44112</t>
        </is>
      </c>
      <c r="D459" s="653" t="n">
        <v>44112</v>
      </c>
      <c r="E459" s="654">
        <f>IF(D459="","",IFERROR(VLOOKUP(D459,CCN_Library!$A$4:$B$13,2,FALSE),"NOT IN LIBRARY"))</f>
        <v/>
      </c>
      <c r="F459" s="655" t="n"/>
      <c r="G459" s="656" t="inlineStr">
        <is>
          <t>M28262</t>
        </is>
      </c>
      <c r="H459" s="657">
        <f>LEFT(I459,5)</f>
        <v/>
      </c>
      <c r="I459" s="656" t="inlineStr">
        <is>
          <t>C01202E</t>
        </is>
      </c>
      <c r="J459" s="657" t="inlineStr">
        <is>
          <t>HELMET,GROUND TROOP-ECH</t>
        </is>
      </c>
      <c r="K459" s="656" t="inlineStr">
        <is>
          <t>IS</t>
        </is>
      </c>
      <c r="L459" s="656" t="inlineStr">
        <is>
          <t>EA</t>
        </is>
      </c>
      <c r="M459" s="656" t="inlineStr">
        <is>
          <t>N</t>
        </is>
      </c>
      <c r="N459" s="658" t="n">
        <v>180</v>
      </c>
      <c r="O459" s="658" t="n">
        <v>0</v>
      </c>
      <c r="P459" s="658" t="n">
        <v>180</v>
      </c>
      <c r="Q459" s="1789" t="n">
        <v>1</v>
      </c>
      <c r="R459" s="1789" t="n">
        <v>1</v>
      </c>
      <c r="S459" s="660" t="n">
        <v>1</v>
      </c>
      <c r="T459" s="661">
        <f>Q459*R459*S459</f>
        <v/>
      </c>
      <c r="U459" s="662">
        <f>T459*P459</f>
        <v/>
      </c>
      <c r="V459" s="663" t="n"/>
    </row>
    <row r="460" ht="13.5" customHeight="1" s="667" thickBot="1">
      <c r="B460" s="651" t="n">
        <v>337</v>
      </c>
      <c r="C460" s="652" t="inlineStr">
        <is>
          <t>14345</t>
        </is>
      </c>
      <c r="D460" s="653" t="n">
        <v>14345</v>
      </c>
      <c r="E460" s="654">
        <f>IF(D460="","",IFERROR(VLOOKUP(D460,CCN_Library!$A$4:$B$13,2,FALSE),"NOT IN LIBRARY"))</f>
        <v/>
      </c>
      <c r="F460" s="655" t="n"/>
      <c r="G460" s="656" t="inlineStr">
        <is>
          <t>M28262</t>
        </is>
      </c>
      <c r="H460" s="657">
        <f>LEFT(I460,5)</f>
        <v/>
      </c>
      <c r="I460" s="656" t="inlineStr">
        <is>
          <t>C32152E</t>
        </is>
      </c>
      <c r="J460" s="657" t="inlineStr">
        <is>
          <t>HELMET,GROUND TROOP-A12769</t>
        </is>
      </c>
      <c r="K460" s="656" t="inlineStr">
        <is>
          <t>IS</t>
        </is>
      </c>
      <c r="L460" s="656" t="inlineStr">
        <is>
          <t>EA</t>
        </is>
      </c>
      <c r="M460" s="656" t="inlineStr">
        <is>
          <t>N</t>
        </is>
      </c>
      <c r="N460" s="658" t="n">
        <v>162</v>
      </c>
      <c r="O460" s="658" t="n">
        <v>0</v>
      </c>
      <c r="P460" s="658" t="n">
        <v>162</v>
      </c>
      <c r="Q460" s="1789" t="n">
        <v>1</v>
      </c>
      <c r="R460" s="1789" t="n">
        <v>1</v>
      </c>
      <c r="S460" s="660" t="n">
        <v>1</v>
      </c>
      <c r="T460" s="661">
        <f>Q460*R460*S460</f>
        <v/>
      </c>
      <c r="U460" s="662">
        <f>T460*P460</f>
        <v/>
      </c>
      <c r="V460" s="663" t="n"/>
    </row>
    <row r="461" ht="13.5" customHeight="1" s="667" thickBot="1">
      <c r="B461" s="651" t="n">
        <v>340</v>
      </c>
      <c r="C461" s="652" t="inlineStr">
        <is>
          <t>14345</t>
        </is>
      </c>
      <c r="D461" s="653" t="n">
        <v>14345</v>
      </c>
      <c r="E461" s="654">
        <f>IF(D461="","",IFERROR(VLOOKUP(D461,CCN_Library!$A$4:$B$13,2,FALSE),"NOT IN LIBRARY"))</f>
        <v/>
      </c>
      <c r="F461" s="655" t="n"/>
      <c r="G461" s="656" t="inlineStr">
        <is>
          <t>M28262</t>
        </is>
      </c>
      <c r="H461" s="657">
        <f>LEFT(I461,5)</f>
        <v/>
      </c>
      <c r="I461" s="656" t="inlineStr">
        <is>
          <t>E02012M</t>
        </is>
      </c>
      <c r="J461" s="657" t="inlineStr">
        <is>
          <t>SUPPRESSOR,SMALL AR-</t>
        </is>
      </c>
      <c r="K461" s="656" t="inlineStr">
        <is>
          <t>IS</t>
        </is>
      </c>
      <c r="L461" s="656" t="inlineStr">
        <is>
          <t>EA</t>
        </is>
      </c>
      <c r="M461" s="656" t="inlineStr">
        <is>
          <t>N</t>
        </is>
      </c>
      <c r="N461" s="658" t="n">
        <v>0</v>
      </c>
      <c r="O461" s="658" t="n">
        <v>0</v>
      </c>
      <c r="P461" s="658" t="n">
        <v>0</v>
      </c>
      <c r="Q461" s="659" t="n"/>
      <c r="R461" s="659" t="n"/>
      <c r="S461" s="660" t="n">
        <v>0</v>
      </c>
      <c r="T461" s="661">
        <f>Q461*R461*S461</f>
        <v/>
      </c>
      <c r="U461" s="662">
        <f>T461*P461</f>
        <v/>
      </c>
      <c r="V461" s="663" t="n"/>
    </row>
    <row r="462" ht="13.5" customHeight="1" s="667" thickBot="1">
      <c r="B462" s="651" t="n">
        <v>346</v>
      </c>
      <c r="C462" s="652" t="inlineStr">
        <is>
          <t>44112</t>
        </is>
      </c>
      <c r="D462" s="653" t="n">
        <v>44112</v>
      </c>
      <c r="E462" s="654">
        <f>IF(D462="","",IFERROR(VLOOKUP(D462,CCN_Library!$A$4:$B$13,2,FALSE),"NOT IN LIBRARY"))</f>
        <v/>
      </c>
      <c r="F462" s="655" t="n"/>
      <c r="G462" s="656" t="inlineStr">
        <is>
          <t>M28262</t>
        </is>
      </c>
      <c r="H462" s="657">
        <f>LEFT(I462,5)</f>
        <v/>
      </c>
      <c r="I462" s="656" t="inlineStr">
        <is>
          <t>C66322F</t>
        </is>
      </c>
      <c r="J462" s="657" t="inlineStr">
        <is>
          <t>TROUSERS,CAMOUFLAGE-N/A</t>
        </is>
      </c>
      <c r="K462" s="656" t="inlineStr">
        <is>
          <t>IS</t>
        </is>
      </c>
      <c r="L462" s="656" t="inlineStr">
        <is>
          <t>PR</t>
        </is>
      </c>
      <c r="M462" s="656" t="inlineStr">
        <is>
          <t>N</t>
        </is>
      </c>
      <c r="N462" s="658" t="n">
        <v>180</v>
      </c>
      <c r="O462" s="658" t="n">
        <v>0</v>
      </c>
      <c r="P462" s="658" t="n">
        <v>180</v>
      </c>
      <c r="Q462" s="1789" t="n">
        <v>1</v>
      </c>
      <c r="R462" s="1788" t="n">
        <v>0.67</v>
      </c>
      <c r="S462" s="660" t="n">
        <v>0.25</v>
      </c>
      <c r="T462" s="661">
        <f>Q462*R462*S462</f>
        <v/>
      </c>
      <c r="U462" s="662">
        <f>T462*P462</f>
        <v/>
      </c>
      <c r="V462" s="663" t="n"/>
    </row>
    <row r="463" ht="13.5" customHeight="1" s="667" thickBot="1">
      <c r="B463" s="651" t="n">
        <v>353</v>
      </c>
      <c r="C463" s="652" t="inlineStr">
        <is>
          <t>44112</t>
        </is>
      </c>
      <c r="D463" s="653" t="n">
        <v>44112</v>
      </c>
      <c r="E463" s="654">
        <f>IF(D463="","",IFERROR(VLOOKUP(D463,CCN_Library!$A$4:$B$13,2,FALSE),"NOT IN LIBRARY"))</f>
        <v/>
      </c>
      <c r="F463" s="655" t="n"/>
      <c r="G463" s="656" t="inlineStr">
        <is>
          <t>M28262</t>
        </is>
      </c>
      <c r="H463" s="657">
        <f>LEFT(I463,5)</f>
        <v/>
      </c>
      <c r="I463" s="656" t="inlineStr">
        <is>
          <t>C87458A</t>
        </is>
      </c>
      <c r="J463" s="657" t="inlineStr">
        <is>
          <t>FORWARD RES SUR AMA-02001A0016</t>
        </is>
      </c>
      <c r="K463" s="656" t="inlineStr">
        <is>
          <t>IS</t>
        </is>
      </c>
      <c r="L463" s="659" t="n"/>
      <c r="M463" s="656" t="inlineStr">
        <is>
          <t>R</t>
        </is>
      </c>
      <c r="N463" s="658" t="n">
        <v>0</v>
      </c>
      <c r="O463" s="658" t="n">
        <v>3</v>
      </c>
      <c r="P463" s="658" t="n">
        <v>3</v>
      </c>
      <c r="Q463" s="1788" t="n">
        <v>4.25</v>
      </c>
      <c r="R463" s="1788" t="n">
        <v>38.07</v>
      </c>
      <c r="S463" s="660" t="n">
        <v>4</v>
      </c>
      <c r="T463" s="661">
        <f>Q463*R463*S463</f>
        <v/>
      </c>
      <c r="U463" s="662">
        <f>T463*P463</f>
        <v/>
      </c>
      <c r="V463" s="663" t="n"/>
    </row>
    <row r="464" ht="13.5" customHeight="1" s="667" thickBot="1">
      <c r="B464" s="651" t="n">
        <v>355</v>
      </c>
      <c r="C464" s="652" t="inlineStr">
        <is>
          <t>21451</t>
        </is>
      </c>
      <c r="D464" s="653" t="n">
        <v>21451</v>
      </c>
      <c r="E464" s="654">
        <f>IF(D464="","",IFERROR(VLOOKUP(D464,CCN_Library!$A$4:$B$13,2,FALSE),"NOT IN LIBRARY"))</f>
        <v/>
      </c>
      <c r="F464" s="655" t="n"/>
      <c r="G464" s="656" t="inlineStr">
        <is>
          <t>M28262</t>
        </is>
      </c>
      <c r="H464" s="657">
        <f>LEFT(I464,5)</f>
        <v/>
      </c>
      <c r="I464" s="656" t="inlineStr">
        <is>
          <t>D10017K</t>
        </is>
      </c>
      <c r="J464" s="657" t="inlineStr">
        <is>
          <t>TRUCK,AMBULANCE-M997A2</t>
        </is>
      </c>
      <c r="K464" s="656" t="inlineStr">
        <is>
          <t>IS</t>
        </is>
      </c>
      <c r="L464" s="656" t="inlineStr">
        <is>
          <t>EA</t>
        </is>
      </c>
      <c r="M464" s="656" t="inlineStr">
        <is>
          <t>R</t>
        </is>
      </c>
      <c r="N464" s="658" t="n">
        <v>0</v>
      </c>
      <c r="O464" s="658" t="n">
        <v>4</v>
      </c>
      <c r="P464" s="658" t="n">
        <v>4</v>
      </c>
      <c r="Q464" s="1788" t="n">
        <v>17.08</v>
      </c>
      <c r="R464" s="1788" t="n">
        <v>7.17</v>
      </c>
      <c r="S464" s="660" t="n">
        <v>8.5</v>
      </c>
      <c r="T464" s="661">
        <f>Q464*R464*S464</f>
        <v/>
      </c>
      <c r="U464" s="662">
        <f>T464*P464</f>
        <v/>
      </c>
      <c r="V464" s="663" t="n"/>
    </row>
    <row r="465" ht="13.5" customHeight="1" s="667" thickBot="1">
      <c r="B465" s="651" t="n">
        <v>356</v>
      </c>
      <c r="C465" s="652" t="inlineStr">
        <is>
          <t>21451</t>
        </is>
      </c>
      <c r="D465" s="653" t="n">
        <v>21451</v>
      </c>
      <c r="E465" s="654">
        <f>IF(D465="","",IFERROR(VLOOKUP(D465,CCN_Library!$A$4:$B$13,2,FALSE),"NOT IN LIBRARY"))</f>
        <v/>
      </c>
      <c r="F465" s="655" t="n"/>
      <c r="G465" s="656" t="inlineStr">
        <is>
          <t>M28262</t>
        </is>
      </c>
      <c r="H465" s="657">
        <f>LEFT(I465,5)</f>
        <v/>
      </c>
      <c r="I465" s="656" t="inlineStr">
        <is>
          <t>D10027K</t>
        </is>
      </c>
      <c r="J465" s="657" t="inlineStr">
        <is>
          <t>TRUCK,AMBULANCE-M1035A2</t>
        </is>
      </c>
      <c r="K465" s="656" t="inlineStr">
        <is>
          <t>IS</t>
        </is>
      </c>
      <c r="L465" s="656" t="inlineStr">
        <is>
          <t>EA</t>
        </is>
      </c>
      <c r="M465" s="656" t="inlineStr">
        <is>
          <t>R</t>
        </is>
      </c>
      <c r="N465" s="658" t="n">
        <v>0</v>
      </c>
      <c r="O465" s="658" t="n">
        <v>0</v>
      </c>
      <c r="P465" s="658" t="n">
        <v>0</v>
      </c>
      <c r="Q465" s="1788" t="n">
        <v>14.99</v>
      </c>
      <c r="R465" s="1788" t="n">
        <v>7.17</v>
      </c>
      <c r="S465" s="660" t="n">
        <v>6</v>
      </c>
      <c r="T465" s="661">
        <f>Q465*R465*S465</f>
        <v/>
      </c>
      <c r="U465" s="662">
        <f>T465*P465</f>
        <v/>
      </c>
      <c r="V465" s="663" t="n"/>
    </row>
    <row r="466" ht="13.5" customHeight="1" s="667" thickBot="1">
      <c r="B466" s="651" t="n">
        <v>360</v>
      </c>
      <c r="C466" s="652" t="inlineStr">
        <is>
          <t>44112</t>
        </is>
      </c>
      <c r="D466" s="653" t="n">
        <v>44112</v>
      </c>
      <c r="E466" s="654">
        <f>IF(D466="","",IFERROR(VLOOKUP(D466,CCN_Library!$A$4:$B$13,2,FALSE),"NOT IN LIBRARY"))</f>
        <v/>
      </c>
      <c r="F466" s="655" t="n"/>
      <c r="G466" s="656" t="inlineStr">
        <is>
          <t>M28262</t>
        </is>
      </c>
      <c r="H466" s="657">
        <f>LEFT(I466,5)</f>
        <v/>
      </c>
      <c r="I466" s="656" t="inlineStr">
        <is>
          <t>K49572E</t>
        </is>
      </c>
      <c r="J466" s="657" t="inlineStr">
        <is>
          <t>-34"</t>
        </is>
      </c>
      <c r="K466" s="656" t="inlineStr">
        <is>
          <t>IS</t>
        </is>
      </c>
      <c r="L466" s="659" t="n"/>
      <c r="M466" s="656" t="inlineStr">
        <is>
          <t>N</t>
        </is>
      </c>
      <c r="N466" s="658" t="n">
        <v>0</v>
      </c>
      <c r="O466" s="658" t="n">
        <v>13</v>
      </c>
      <c r="P466" s="658" t="n">
        <v>13</v>
      </c>
      <c r="Q466" s="1788" t="n">
        <v>2.83</v>
      </c>
      <c r="R466" s="1788" t="n">
        <v>0.33</v>
      </c>
      <c r="S466" s="660" t="n">
        <v>0.17</v>
      </c>
      <c r="T466" s="661">
        <f>Q466*R466*S466</f>
        <v/>
      </c>
      <c r="U466" s="662">
        <f>T466*P466</f>
        <v/>
      </c>
      <c r="V466" s="663" t="n"/>
    </row>
    <row r="467" ht="13.5" customHeight="1" s="667" thickBot="1">
      <c r="B467" s="651" t="n">
        <v>367</v>
      </c>
      <c r="C467" s="652" t="inlineStr">
        <is>
          <t>44112</t>
        </is>
      </c>
      <c r="D467" s="653" t="n">
        <v>44112</v>
      </c>
      <c r="E467" s="654">
        <f>IF(D467="","",IFERROR(VLOOKUP(D467,CCN_Library!$A$4:$B$13,2,FALSE),"NOT IN LIBRARY"))</f>
        <v/>
      </c>
      <c r="F467" s="655" t="n"/>
      <c r="G467" s="656" t="inlineStr">
        <is>
          <t>M28262</t>
        </is>
      </c>
      <c r="H467" s="657">
        <f>LEFT(I467,5)</f>
        <v/>
      </c>
      <c r="I467" s="656" t="inlineStr">
        <is>
          <t>C00632F</t>
        </is>
      </c>
      <c r="J467" s="657" t="inlineStr">
        <is>
          <t>TROUSERS,CHEMICAL P-UNIVERSAL TROU</t>
        </is>
      </c>
      <c r="K467" s="656" t="inlineStr">
        <is>
          <t>IS</t>
        </is>
      </c>
      <c r="L467" s="656" t="inlineStr">
        <is>
          <t>PR</t>
        </is>
      </c>
      <c r="M467" s="656" t="inlineStr">
        <is>
          <t>N</t>
        </is>
      </c>
      <c r="N467" s="658" t="n">
        <v>360</v>
      </c>
      <c r="O467" s="658" t="n">
        <v>0</v>
      </c>
      <c r="P467" s="658" t="n">
        <v>360</v>
      </c>
      <c r="Q467" s="1788" t="n">
        <v>1.08</v>
      </c>
      <c r="R467" s="1788" t="n">
        <v>0.75</v>
      </c>
      <c r="S467" s="660" t="n">
        <v>0.17</v>
      </c>
      <c r="T467" s="661">
        <f>Q467*R467*S467</f>
        <v/>
      </c>
      <c r="U467" s="662">
        <f>T467*P467</f>
        <v/>
      </c>
      <c r="V467" s="663" t="n"/>
    </row>
    <row r="468" ht="13.5" customHeight="1" s="667" thickBot="1">
      <c r="B468" s="651" t="n">
        <v>371</v>
      </c>
      <c r="C468" s="652" t="inlineStr">
        <is>
          <t>44112</t>
        </is>
      </c>
      <c r="D468" s="653" t="n">
        <v>44112</v>
      </c>
      <c r="E468" s="654">
        <f>IF(D468="","",IFERROR(VLOOKUP(D468,CCN_Library!$A$4:$B$13,2,FALSE),"NOT IN LIBRARY"))</f>
        <v/>
      </c>
      <c r="F468" s="655" t="n"/>
      <c r="G468" s="656" t="inlineStr">
        <is>
          <t>M28262</t>
        </is>
      </c>
      <c r="H468" s="657">
        <f>LEFT(I468,5)</f>
        <v/>
      </c>
      <c r="I468" s="656" t="inlineStr">
        <is>
          <t>C00742E</t>
        </is>
      </c>
      <c r="J468" s="657" t="inlineStr">
        <is>
          <t>FLASHLIGHT-14032</t>
        </is>
      </c>
      <c r="K468" s="656" t="inlineStr">
        <is>
          <t>IS</t>
        </is>
      </c>
      <c r="L468" s="656" t="inlineStr">
        <is>
          <t>EA</t>
        </is>
      </c>
      <c r="M468" s="656" t="inlineStr">
        <is>
          <t>N</t>
        </is>
      </c>
      <c r="N468" s="658" t="n">
        <v>180</v>
      </c>
      <c r="O468" s="658" t="n">
        <v>0</v>
      </c>
      <c r="P468" s="658" t="n">
        <v>180</v>
      </c>
      <c r="Q468" s="1788" t="n">
        <v>0.25</v>
      </c>
      <c r="R468" s="1788" t="n">
        <v>0.08</v>
      </c>
      <c r="S468" s="660" t="n">
        <v>0.08</v>
      </c>
      <c r="T468" s="661">
        <f>Q468*R468*S468</f>
        <v/>
      </c>
      <c r="U468" s="662">
        <f>T468*P468</f>
        <v/>
      </c>
      <c r="V468" s="663" t="n"/>
    </row>
    <row r="469" ht="13.5" customHeight="1" s="667" thickBot="1">
      <c r="B469" s="651" t="n">
        <v>374</v>
      </c>
      <c r="C469" s="652" t="inlineStr">
        <is>
          <t>44112</t>
        </is>
      </c>
      <c r="D469" s="653" t="n">
        <v>44112</v>
      </c>
      <c r="E469" s="654">
        <f>IF(D469="","",IFERROR(VLOOKUP(D469,CCN_Library!$A$4:$B$13,2,FALSE),"NOT IN LIBRARY"))</f>
        <v/>
      </c>
      <c r="F469" s="655" t="n"/>
      <c r="G469" s="656" t="inlineStr">
        <is>
          <t>M28262</t>
        </is>
      </c>
      <c r="H469" s="657">
        <f>LEFT(I469,5)</f>
        <v/>
      </c>
      <c r="I469" s="656" t="inlineStr">
        <is>
          <t>C01172F</t>
        </is>
      </c>
      <c r="J469" s="657" t="inlineStr">
        <is>
          <t>SHIRT,COLD WEATHER-FRGFP07</t>
        </is>
      </c>
      <c r="K469" s="656" t="inlineStr">
        <is>
          <t>IS</t>
        </is>
      </c>
      <c r="L469" s="656" t="inlineStr">
        <is>
          <t>EA</t>
        </is>
      </c>
      <c r="M469" s="656" t="inlineStr">
        <is>
          <t>N</t>
        </is>
      </c>
      <c r="N469" s="658" t="n">
        <v>180</v>
      </c>
      <c r="O469" s="658" t="n">
        <v>0</v>
      </c>
      <c r="P469" s="658" t="n">
        <v>180</v>
      </c>
      <c r="Q469" s="1788" t="n">
        <v>0.83</v>
      </c>
      <c r="R469" s="1788" t="n">
        <v>0.5</v>
      </c>
      <c r="S469" s="660" t="n">
        <v>0.17</v>
      </c>
      <c r="T469" s="661">
        <f>Q469*R469*S469</f>
        <v/>
      </c>
      <c r="U469" s="662">
        <f>T469*P469</f>
        <v/>
      </c>
      <c r="V469" s="663" t="n"/>
    </row>
    <row r="470" ht="13.5" customHeight="1" s="667" thickBot="1">
      <c r="B470" s="651" t="n">
        <v>375</v>
      </c>
      <c r="C470" s="652" t="inlineStr">
        <is>
          <t>14345</t>
        </is>
      </c>
      <c r="D470" s="653" t="n">
        <v>14345</v>
      </c>
      <c r="E470" s="654">
        <f>IF(D470="","",IFERROR(VLOOKUP(D470,CCN_Library!$A$4:$B$13,2,FALSE),"NOT IN LIBRARY"))</f>
        <v/>
      </c>
      <c r="F470" s="655" t="n"/>
      <c r="G470" s="656" t="inlineStr">
        <is>
          <t>M28262</t>
        </is>
      </c>
      <c r="H470" s="657">
        <f>LEFT(I470,5)</f>
        <v/>
      </c>
      <c r="I470" s="656" t="inlineStr">
        <is>
          <t>E09562B</t>
        </is>
      </c>
      <c r="J470" s="657" t="inlineStr">
        <is>
          <t>BORELIGHT SYSTEM,LA-LBS-300-A2</t>
        </is>
      </c>
      <c r="K470" s="656" t="inlineStr">
        <is>
          <t>IS</t>
        </is>
      </c>
      <c r="L470" s="656" t="inlineStr">
        <is>
          <t>EA</t>
        </is>
      </c>
      <c r="M470" s="656" t="inlineStr">
        <is>
          <t>N</t>
        </is>
      </c>
      <c r="N470" s="658" t="n">
        <v>0</v>
      </c>
      <c r="O470" s="658" t="n">
        <v>2</v>
      </c>
      <c r="P470" s="658" t="n">
        <v>2</v>
      </c>
      <c r="Q470" s="1788" t="n">
        <v>0.83</v>
      </c>
      <c r="R470" s="1788" t="n">
        <v>0.08</v>
      </c>
      <c r="S470" s="660" t="n">
        <v>0.33</v>
      </c>
      <c r="T470" s="661">
        <f>Q470*R470*S470</f>
        <v/>
      </c>
      <c r="U470" s="662">
        <f>T470*P470</f>
        <v/>
      </c>
      <c r="V470" s="663" t="n"/>
    </row>
    <row r="471" ht="13.5" customHeight="1" s="667" thickBot="1">
      <c r="B471" s="651" t="n">
        <v>376</v>
      </c>
      <c r="C471" s="652" t="inlineStr">
        <is>
          <t>44112</t>
        </is>
      </c>
      <c r="D471" s="653" t="n">
        <v>44112</v>
      </c>
      <c r="E471" s="654">
        <f>IF(D471="","",IFERROR(VLOOKUP(D471,CCN_Library!$A$4:$B$13,2,FALSE),"NOT IN LIBRARY"))</f>
        <v/>
      </c>
      <c r="F471" s="655" t="n"/>
      <c r="G471" s="656" t="inlineStr">
        <is>
          <t>M28262</t>
        </is>
      </c>
      <c r="H471" s="657">
        <f>LEFT(I471,5)</f>
        <v/>
      </c>
      <c r="I471" s="656" t="inlineStr">
        <is>
          <t>C34002F</t>
        </is>
      </c>
      <c r="J471" s="657" t="inlineStr">
        <is>
          <t>TARPAULIN-8405-00-NSH-00</t>
        </is>
      </c>
      <c r="K471" s="656" t="inlineStr">
        <is>
          <t>IS</t>
        </is>
      </c>
      <c r="L471" s="656" t="inlineStr">
        <is>
          <t>EA</t>
        </is>
      </c>
      <c r="M471" s="656" t="inlineStr">
        <is>
          <t>N</t>
        </is>
      </c>
      <c r="N471" s="658" t="n">
        <v>180</v>
      </c>
      <c r="O471" s="658" t="n">
        <v>0</v>
      </c>
      <c r="P471" s="658" t="n">
        <v>180</v>
      </c>
      <c r="Q471" s="1789" t="n">
        <v>1</v>
      </c>
      <c r="R471" s="1789" t="n">
        <v>1</v>
      </c>
      <c r="S471" s="660" t="n">
        <v>0.08</v>
      </c>
      <c r="T471" s="661">
        <f>Q471*R471*S471</f>
        <v/>
      </c>
      <c r="U471" s="662">
        <f>T471*P471</f>
        <v/>
      </c>
      <c r="V471" s="663" t="n"/>
    </row>
    <row r="472" ht="13.5" customHeight="1" s="667" thickBot="1">
      <c r="B472" s="651" t="n">
        <v>377</v>
      </c>
      <c r="C472" s="652" t="inlineStr">
        <is>
          <t>44112</t>
        </is>
      </c>
      <c r="D472" s="653" t="n">
        <v>44112</v>
      </c>
      <c r="E472" s="654">
        <f>IF(D472="","",IFERROR(VLOOKUP(D472,CCN_Library!$A$4:$B$13,2,FALSE),"NOT IN LIBRARY"))</f>
        <v/>
      </c>
      <c r="F472" s="655" t="n"/>
      <c r="G472" s="656" t="inlineStr">
        <is>
          <t>M28262</t>
        </is>
      </c>
      <c r="H472" s="657">
        <f>LEFT(I472,5)</f>
        <v/>
      </c>
      <c r="I472" s="656" t="inlineStr">
        <is>
          <t>C01912F</t>
        </is>
      </c>
      <c r="J472" s="657" t="inlineStr">
        <is>
          <t>CANTEEN,GENERAL PUR-4015CB</t>
        </is>
      </c>
      <c r="K472" s="656" t="inlineStr">
        <is>
          <t>IS</t>
        </is>
      </c>
      <c r="L472" s="656" t="inlineStr">
        <is>
          <t>EA</t>
        </is>
      </c>
      <c r="M472" s="656" t="inlineStr">
        <is>
          <t>N</t>
        </is>
      </c>
      <c r="N472" s="658" t="n">
        <v>360</v>
      </c>
      <c r="O472" s="658" t="n">
        <v>0</v>
      </c>
      <c r="P472" s="658" t="n">
        <v>360</v>
      </c>
      <c r="Q472" s="1788" t="n">
        <v>0.17</v>
      </c>
      <c r="R472" s="1788" t="n">
        <v>0.33</v>
      </c>
      <c r="S472" s="660" t="n">
        <v>0.5</v>
      </c>
      <c r="T472" s="661">
        <f>Q472*R472*S472</f>
        <v/>
      </c>
      <c r="U472" s="662">
        <f>T472*P472</f>
        <v/>
      </c>
      <c r="V472" s="663" t="n"/>
    </row>
    <row r="473" ht="13.5" customHeight="1" s="667" thickBot="1">
      <c r="B473" s="651" t="n">
        <v>379</v>
      </c>
      <c r="C473" s="652" t="inlineStr">
        <is>
          <t>44112</t>
        </is>
      </c>
      <c r="D473" s="653" t="n">
        <v>44112</v>
      </c>
      <c r="E473" s="654">
        <f>IF(D473="","",IFERROR(VLOOKUP(D473,CCN_Library!$A$4:$B$13,2,FALSE),"NOT IN LIBRARY"))</f>
        <v/>
      </c>
      <c r="F473" s="655" t="n"/>
      <c r="G473" s="656" t="inlineStr">
        <is>
          <t>M28262</t>
        </is>
      </c>
      <c r="H473" s="657">
        <f>LEFT(I473,5)</f>
        <v/>
      </c>
      <c r="I473" s="656" t="inlineStr">
        <is>
          <t>C31502F</t>
        </is>
      </c>
      <c r="J473" s="657" t="inlineStr">
        <is>
          <t>FIRST AID KIT,INDIV-1IFAK</t>
        </is>
      </c>
      <c r="K473" s="656" t="inlineStr">
        <is>
          <t>IS</t>
        </is>
      </c>
      <c r="L473" s="656" t="inlineStr">
        <is>
          <t>KT</t>
        </is>
      </c>
      <c r="M473" s="656" t="inlineStr">
        <is>
          <t>N</t>
        </is>
      </c>
      <c r="N473" s="658" t="n">
        <v>180</v>
      </c>
      <c r="O473" s="658" t="n">
        <v>0</v>
      </c>
      <c r="P473" s="658" t="n">
        <v>180</v>
      </c>
      <c r="Q473" s="1788" t="n">
        <v>0.67</v>
      </c>
      <c r="R473" s="1788" t="n">
        <v>0.42</v>
      </c>
      <c r="S473" s="660" t="n">
        <v>0.67</v>
      </c>
      <c r="T473" s="661">
        <f>Q473*R473*S473</f>
        <v/>
      </c>
      <c r="U473" s="662">
        <f>T473*P473</f>
        <v/>
      </c>
      <c r="V473" s="663" t="n"/>
    </row>
    <row r="474" ht="13.5" customHeight="1" s="667" thickBot="1">
      <c r="B474" s="651" t="n">
        <v>382</v>
      </c>
      <c r="C474" s="652" t="inlineStr">
        <is>
          <t>21451</t>
        </is>
      </c>
      <c r="D474" s="653" t="n">
        <v>21451</v>
      </c>
      <c r="E474" s="654">
        <f>IF(D474="","",IFERROR(VLOOKUP(D474,CCN_Library!$A$4:$B$13,2,FALSE),"NOT IN LIBRARY"))</f>
        <v/>
      </c>
      <c r="F474" s="655" t="n"/>
      <c r="G474" s="656" t="inlineStr">
        <is>
          <t>M28262</t>
        </is>
      </c>
      <c r="H474" s="657">
        <f>LEFT(I474,5)</f>
        <v/>
      </c>
      <c r="I474" s="656" t="inlineStr">
        <is>
          <t>D00487K</t>
        </is>
      </c>
      <c r="J474" s="657" t="inlineStr">
        <is>
          <t>TRUCK,UTILITY-M1279A1</t>
        </is>
      </c>
      <c r="K474" s="656" t="inlineStr">
        <is>
          <t>IS</t>
        </is>
      </c>
      <c r="L474" s="656" t="inlineStr">
        <is>
          <t>EA</t>
        </is>
      </c>
      <c r="M474" s="656" t="inlineStr">
        <is>
          <t>R</t>
        </is>
      </c>
      <c r="N474" s="658" t="n">
        <v>0</v>
      </c>
      <c r="O474" s="658" t="n">
        <v>3</v>
      </c>
      <c r="P474" s="658" t="n">
        <v>3</v>
      </c>
      <c r="Q474" s="1788" t="n">
        <v>18.13</v>
      </c>
      <c r="R474" s="1789" t="n">
        <v>8</v>
      </c>
      <c r="S474" s="660" t="n">
        <v>6.36</v>
      </c>
      <c r="T474" s="661">
        <f>Q474*R474*S474</f>
        <v/>
      </c>
      <c r="U474" s="662">
        <f>T474*P474</f>
        <v/>
      </c>
      <c r="V474" s="663" t="n"/>
    </row>
    <row r="475" ht="13.5" customHeight="1" s="667" thickBot="1">
      <c r="B475" s="651" t="n">
        <v>389</v>
      </c>
      <c r="C475" s="652" t="inlineStr">
        <is>
          <t>14345</t>
        </is>
      </c>
      <c r="D475" s="653" t="n">
        <v>14345</v>
      </c>
      <c r="E475" s="654">
        <f>IF(D475="","",IFERROR(VLOOKUP(D475,CCN_Library!$A$4:$B$13,2,FALSE),"NOT IN LIBRARY"))</f>
        <v/>
      </c>
      <c r="F475" s="655" t="n"/>
      <c r="G475" s="656" t="inlineStr">
        <is>
          <t>M28262</t>
        </is>
      </c>
      <c r="H475" s="657">
        <f>LEFT(I475,5)</f>
        <v/>
      </c>
      <c r="I475" s="656" t="inlineStr">
        <is>
          <t>E01877B</t>
        </is>
      </c>
      <c r="J475" s="657" t="inlineStr">
        <is>
          <t>SIGHT,NIGHT VISION-1019765-101</t>
        </is>
      </c>
      <c r="K475" s="656" t="inlineStr">
        <is>
          <t>IS</t>
        </is>
      </c>
      <c r="L475" s="656" t="inlineStr">
        <is>
          <t>KT</t>
        </is>
      </c>
      <c r="M475" s="656" t="inlineStr">
        <is>
          <t>R</t>
        </is>
      </c>
      <c r="N475" s="658" t="n">
        <v>0</v>
      </c>
      <c r="O475" s="658" t="n">
        <v>0</v>
      </c>
      <c r="P475" s="658" t="n">
        <v>0</v>
      </c>
      <c r="Q475" s="1788" t="n">
        <v>0.8</v>
      </c>
      <c r="R475" s="1788" t="n">
        <v>0.32</v>
      </c>
      <c r="S475" s="660" t="n">
        <v>0.37</v>
      </c>
      <c r="T475" s="661">
        <f>Q475*R475*S475</f>
        <v/>
      </c>
      <c r="U475" s="662">
        <f>T475*P475</f>
        <v/>
      </c>
      <c r="V475" s="663" t="n"/>
    </row>
    <row r="476" ht="13.5" customHeight="1" s="667" thickBot="1">
      <c r="B476" s="651" t="n">
        <v>390</v>
      </c>
      <c r="C476" s="652" t="inlineStr">
        <is>
          <t>44112</t>
        </is>
      </c>
      <c r="D476" s="653" t="n">
        <v>44112</v>
      </c>
      <c r="E476" s="654">
        <f>IF(D476="","",IFERROR(VLOOKUP(D476,CCN_Library!$A$4:$B$13,2,FALSE),"NOT IN LIBRARY"))</f>
        <v/>
      </c>
      <c r="F476" s="655" t="n"/>
      <c r="G476" s="656" t="inlineStr">
        <is>
          <t>M28262</t>
        </is>
      </c>
      <c r="H476" s="657">
        <f>LEFT(I476,5)</f>
        <v/>
      </c>
      <c r="I476" s="656" t="inlineStr">
        <is>
          <t>K00382B</t>
        </is>
      </c>
      <c r="J476" s="657" t="inlineStr">
        <is>
          <t>CHARGER,BATTERY-746X840</t>
        </is>
      </c>
      <c r="K476" s="656" t="inlineStr">
        <is>
          <t>IS</t>
        </is>
      </c>
      <c r="L476" s="656" t="inlineStr">
        <is>
          <t>EA</t>
        </is>
      </c>
      <c r="M476" s="656" t="inlineStr">
        <is>
          <t>N</t>
        </is>
      </c>
      <c r="N476" s="658" t="n">
        <v>0</v>
      </c>
      <c r="O476" s="658" t="n">
        <v>1</v>
      </c>
      <c r="P476" s="658" t="n">
        <v>1</v>
      </c>
      <c r="Q476" s="1788" t="n">
        <v>1.18</v>
      </c>
      <c r="R476" s="1788" t="n">
        <v>0.96</v>
      </c>
      <c r="S476" s="660" t="n">
        <v>0.54</v>
      </c>
      <c r="T476" s="661">
        <f>Q476*R476*S476</f>
        <v/>
      </c>
      <c r="U476" s="662">
        <f>T476*P476</f>
        <v/>
      </c>
      <c r="V476" s="663" t="n"/>
    </row>
    <row r="477" ht="13.5" customHeight="1" s="667" thickBot="1">
      <c r="B477" s="651" t="n">
        <v>393</v>
      </c>
      <c r="C477" s="652" t="inlineStr">
        <is>
          <t>44112</t>
        </is>
      </c>
      <c r="D477" s="653" t="n">
        <v>44112</v>
      </c>
      <c r="E477" s="654">
        <f>IF(D477="","",IFERROR(VLOOKUP(D477,CCN_Library!$A$4:$B$13,2,FALSE),"NOT IN LIBRARY"))</f>
        <v/>
      </c>
      <c r="F477" s="655" t="n"/>
      <c r="G477" s="656" t="inlineStr">
        <is>
          <t>M28262</t>
        </is>
      </c>
      <c r="H477" s="657">
        <f>LEFT(I477,5)</f>
        <v/>
      </c>
      <c r="I477" s="656" t="inlineStr">
        <is>
          <t>C21302F</t>
        </is>
      </c>
      <c r="J477" s="657" t="inlineStr">
        <is>
          <t>OVERSHOES,NUCLEAR,B-MALO</t>
        </is>
      </c>
      <c r="K477" s="656" t="inlineStr">
        <is>
          <t>IS</t>
        </is>
      </c>
      <c r="L477" s="656" t="inlineStr">
        <is>
          <t>PR</t>
        </is>
      </c>
      <c r="M477" s="656" t="inlineStr">
        <is>
          <t>N</t>
        </is>
      </c>
      <c r="N477" s="658" t="n">
        <v>360</v>
      </c>
      <c r="O477" s="658" t="n">
        <v>0</v>
      </c>
      <c r="P477" s="658" t="n">
        <v>360</v>
      </c>
      <c r="Q477" s="1788" t="n">
        <v>1.15</v>
      </c>
      <c r="R477" s="1788" t="n">
        <v>0.46</v>
      </c>
      <c r="S477" s="660" t="n">
        <v>0.17</v>
      </c>
      <c r="T477" s="661">
        <f>Q477*R477*S477</f>
        <v/>
      </c>
      <c r="U477" s="662">
        <f>T477*P477</f>
        <v/>
      </c>
      <c r="V477" s="663" t="n"/>
    </row>
    <row r="478" ht="13.5" customHeight="1" s="667" thickBot="1">
      <c r="B478" s="651" t="n">
        <v>398</v>
      </c>
      <c r="C478" s="652" t="inlineStr">
        <is>
          <t>44112</t>
        </is>
      </c>
      <c r="D478" s="653" t="n">
        <v>44112</v>
      </c>
      <c r="E478" s="654">
        <f>IF(D478="","",IFERROR(VLOOKUP(D478,CCN_Library!$A$4:$B$13,2,FALSE),"NOT IN LIBRARY"))</f>
        <v/>
      </c>
      <c r="F478" s="655" t="n"/>
      <c r="G478" s="656" t="inlineStr">
        <is>
          <t>M28262</t>
        </is>
      </c>
      <c r="H478" s="657">
        <f>LEFT(I478,5)</f>
        <v/>
      </c>
      <c r="I478" s="656" t="inlineStr">
        <is>
          <t>C02182B</t>
        </is>
      </c>
      <c r="J478" s="657" t="inlineStr">
        <is>
          <t>DECONTAMINATION KIT-10038819</t>
        </is>
      </c>
      <c r="K478" s="656" t="inlineStr">
        <is>
          <t>IS</t>
        </is>
      </c>
      <c r="L478" s="656" t="inlineStr">
        <is>
          <t>BX</t>
        </is>
      </c>
      <c r="M478" s="656" t="inlineStr">
        <is>
          <t>N</t>
        </is>
      </c>
      <c r="N478" s="658" t="n">
        <v>4</v>
      </c>
      <c r="O478" s="658" t="n">
        <v>0</v>
      </c>
      <c r="P478" s="658" t="n">
        <v>4</v>
      </c>
      <c r="Q478" s="659" t="n"/>
      <c r="R478" s="659" t="n"/>
      <c r="S478" s="660" t="n">
        <v>0</v>
      </c>
      <c r="T478" s="661">
        <f>Q478*R478*S478</f>
        <v/>
      </c>
      <c r="U478" s="662">
        <f>T478*P478</f>
        <v/>
      </c>
      <c r="V478" s="663" t="n"/>
    </row>
    <row r="479" ht="13.5" customHeight="1" s="667" thickBot="1">
      <c r="B479" s="651" t="n">
        <v>406</v>
      </c>
      <c r="C479" s="652" t="inlineStr">
        <is>
          <t>44112</t>
        </is>
      </c>
      <c r="D479" s="653" t="n">
        <v>44112</v>
      </c>
      <c r="E479" s="654">
        <f>IF(D479="","",IFERROR(VLOOKUP(D479,CCN_Library!$A$4:$B$13,2,FALSE),"NOT IN LIBRARY"))</f>
        <v/>
      </c>
      <c r="F479" s="655" t="n"/>
      <c r="G479" s="656" t="inlineStr">
        <is>
          <t>M28262</t>
        </is>
      </c>
      <c r="H479" s="657">
        <f>LEFT(I479,5)</f>
        <v/>
      </c>
      <c r="I479" s="656" t="inlineStr">
        <is>
          <t>C86248A</t>
        </is>
      </c>
      <c r="J479" s="657" t="inlineStr">
        <is>
          <t>AMAL 631 SURGICAL T-AMAL 631</t>
        </is>
      </c>
      <c r="K479" s="656" t="inlineStr">
        <is>
          <t>IS</t>
        </is>
      </c>
      <c r="L479" s="659" t="n"/>
      <c r="M479" s="656" t="inlineStr">
        <is>
          <t>R</t>
        </is>
      </c>
      <c r="N479" s="658" t="n">
        <v>0</v>
      </c>
      <c r="O479" s="658" t="n">
        <v>3</v>
      </c>
      <c r="P479" s="658" t="n">
        <v>3</v>
      </c>
      <c r="Q479" s="1789" t="n">
        <v>8</v>
      </c>
      <c r="R479" s="1788" t="n">
        <v>4.58</v>
      </c>
      <c r="S479" s="660" t="n">
        <v>5</v>
      </c>
      <c r="T479" s="661">
        <f>Q479*R479*S479</f>
        <v/>
      </c>
      <c r="U479" s="662">
        <f>T479*P479</f>
        <v/>
      </c>
      <c r="V479" s="663" t="n"/>
    </row>
    <row r="480" ht="13.5" customHeight="1" s="667" thickBot="1">
      <c r="B480" s="651" t="n">
        <v>411</v>
      </c>
      <c r="C480" s="652" t="inlineStr">
        <is>
          <t>44112</t>
        </is>
      </c>
      <c r="D480" s="653" t="n">
        <v>44112</v>
      </c>
      <c r="E480" s="654">
        <f>IF(D480="","",IFERROR(VLOOKUP(D480,CCN_Library!$A$4:$B$13,2,FALSE),"NOT IN LIBRARY"))</f>
        <v/>
      </c>
      <c r="F480" s="655" t="n"/>
      <c r="G480" s="656" t="inlineStr">
        <is>
          <t>M28262</t>
        </is>
      </c>
      <c r="H480" s="657">
        <f>LEFT(I480,5)</f>
        <v/>
      </c>
      <c r="I480" s="656" t="inlineStr">
        <is>
          <t>K41482E</t>
        </is>
      </c>
      <c r="J480" s="657" t="inlineStr">
        <is>
          <t>CARRIER,SWORD SCABB-N/A</t>
        </is>
      </c>
      <c r="K480" s="656" t="inlineStr">
        <is>
          <t>DP</t>
        </is>
      </c>
      <c r="L480" s="656" t="inlineStr">
        <is>
          <t>EA</t>
        </is>
      </c>
      <c r="M480" s="656" t="inlineStr">
        <is>
          <t>N</t>
        </is>
      </c>
      <c r="N480" s="658" t="n">
        <v>0</v>
      </c>
      <c r="O480" s="658" t="n">
        <v>14</v>
      </c>
      <c r="P480" s="658" t="n">
        <v>14</v>
      </c>
      <c r="Q480" s="1788" t="n">
        <v>0.67</v>
      </c>
      <c r="R480" s="1788" t="n">
        <v>0.42</v>
      </c>
      <c r="S480" s="660" t="n">
        <v>0.08</v>
      </c>
      <c r="T480" s="661">
        <f>Q480*R480*S480</f>
        <v/>
      </c>
      <c r="U480" s="662">
        <f>T480*P480</f>
        <v/>
      </c>
      <c r="V480" s="663" t="n"/>
    </row>
    <row r="481" ht="13.5" customHeight="1" s="667" thickBot="1">
      <c r="B481" s="651" t="n">
        <v>412</v>
      </c>
      <c r="C481" s="652" t="inlineStr">
        <is>
          <t>44112</t>
        </is>
      </c>
      <c r="D481" s="653" t="n">
        <v>44112</v>
      </c>
      <c r="E481" s="654">
        <f>IF(D481="","",IFERROR(VLOOKUP(D481,CCN_Library!$A$4:$B$13,2,FALSE),"NOT IN LIBRARY"))</f>
        <v/>
      </c>
      <c r="F481" s="655" t="n"/>
      <c r="G481" s="656" t="inlineStr">
        <is>
          <t>M28262</t>
        </is>
      </c>
      <c r="H481" s="657">
        <f>LEFT(I481,5)</f>
        <v/>
      </c>
      <c r="I481" s="656" t="inlineStr">
        <is>
          <t>K41822E</t>
        </is>
      </c>
      <c r="J481" s="657" t="inlineStr">
        <is>
          <t>CHEST, PISTOL, WOOD-</t>
        </is>
      </c>
      <c r="K481" s="656" t="inlineStr">
        <is>
          <t>IS</t>
        </is>
      </c>
      <c r="L481" s="656" t="inlineStr">
        <is>
          <t>EA</t>
        </is>
      </c>
      <c r="M481" s="656" t="inlineStr">
        <is>
          <t>N</t>
        </is>
      </c>
      <c r="N481" s="658" t="n">
        <v>0</v>
      </c>
      <c r="O481" s="658" t="n">
        <v>2</v>
      </c>
      <c r="P481" s="658" t="n">
        <v>2</v>
      </c>
      <c r="Q481" s="1789" t="n">
        <v>0</v>
      </c>
      <c r="R481" s="1789" t="n">
        <v>0</v>
      </c>
      <c r="S481" s="660" t="n">
        <v>0</v>
      </c>
      <c r="T481" s="661">
        <f>Q481*R481*S481</f>
        <v/>
      </c>
      <c r="U481" s="662">
        <f>T481*P481</f>
        <v/>
      </c>
      <c r="V481" s="663" t="n"/>
    </row>
    <row r="482" ht="13.5" customHeight="1" s="667" thickBot="1">
      <c r="B482" s="651" t="n">
        <v>414</v>
      </c>
      <c r="C482" s="652" t="inlineStr">
        <is>
          <t>44112</t>
        </is>
      </c>
      <c r="D482" s="653" t="n">
        <v>44112</v>
      </c>
      <c r="E482" s="654">
        <f>IF(D482="","",IFERROR(VLOOKUP(D482,CCN_Library!$A$4:$B$13,2,FALSE),"NOT IN LIBRARY"))</f>
        <v/>
      </c>
      <c r="F482" s="655" t="n"/>
      <c r="G482" s="656" t="inlineStr">
        <is>
          <t>M28262</t>
        </is>
      </c>
      <c r="H482" s="657">
        <f>LEFT(I482,5)</f>
        <v/>
      </c>
      <c r="I482" s="656" t="inlineStr">
        <is>
          <t>C44332E</t>
        </is>
      </c>
      <c r="J482" s="657" t="inlineStr">
        <is>
          <t>SHIPPING AND STORAG-SB812M</t>
        </is>
      </c>
      <c r="K482" s="656" t="inlineStr">
        <is>
          <t>IS</t>
        </is>
      </c>
      <c r="L482" s="656" t="inlineStr">
        <is>
          <t>EA</t>
        </is>
      </c>
      <c r="M482" s="656" t="inlineStr">
        <is>
          <t>N</t>
        </is>
      </c>
      <c r="N482" s="658" t="n">
        <v>0</v>
      </c>
      <c r="O482" s="658" t="n">
        <v>17</v>
      </c>
      <c r="P482" s="658" t="n">
        <v>17</v>
      </c>
      <c r="Q482" s="1788" t="n">
        <v>4.75</v>
      </c>
      <c r="R482" s="1789" t="n">
        <v>8</v>
      </c>
      <c r="S482" s="660" t="n">
        <v>6.83</v>
      </c>
      <c r="T482" s="661">
        <f>Q482*R482*S482</f>
        <v/>
      </c>
      <c r="U482" s="662">
        <f>T482*P482</f>
        <v/>
      </c>
      <c r="V482" s="663" t="n"/>
    </row>
    <row r="483" ht="13.5" customHeight="1" s="667" thickBot="1">
      <c r="B483" s="651" t="n">
        <v>419</v>
      </c>
      <c r="C483" s="652" t="inlineStr">
        <is>
          <t>44112</t>
        </is>
      </c>
      <c r="D483" s="653" t="n">
        <v>44112</v>
      </c>
      <c r="E483" s="654">
        <f>IF(D483="","",IFERROR(VLOOKUP(D483,CCN_Library!$A$4:$B$13,2,FALSE),"NOT IN LIBRARY"))</f>
        <v/>
      </c>
      <c r="F483" s="655" t="n"/>
      <c r="G483" s="656" t="inlineStr">
        <is>
          <t>M28262</t>
        </is>
      </c>
      <c r="H483" s="657">
        <f>LEFT(I483,5)</f>
        <v/>
      </c>
      <c r="I483" s="656" t="inlineStr">
        <is>
          <t>C01882F</t>
        </is>
      </c>
      <c r="J483" s="657" t="inlineStr">
        <is>
          <t>No Item Name Availa-N/A</t>
        </is>
      </c>
      <c r="K483" s="656" t="inlineStr">
        <is>
          <t>IS</t>
        </is>
      </c>
      <c r="L483" s="656" t="inlineStr">
        <is>
          <t>EA</t>
        </is>
      </c>
      <c r="M483" s="656" t="inlineStr">
        <is>
          <t>N</t>
        </is>
      </c>
      <c r="N483" s="658" t="n">
        <v>0</v>
      </c>
      <c r="O483" s="658" t="n">
        <v>0</v>
      </c>
      <c r="P483" s="658" t="n">
        <v>0</v>
      </c>
      <c r="Q483" s="1788" t="n">
        <v>0.33</v>
      </c>
      <c r="R483" s="1788" t="n">
        <v>0.17</v>
      </c>
      <c r="S483" s="660" t="n">
        <v>0.25</v>
      </c>
      <c r="T483" s="661">
        <f>Q483*R483*S483</f>
        <v/>
      </c>
      <c r="U483" s="662">
        <f>T483*P483</f>
        <v/>
      </c>
      <c r="V483" s="663" t="n"/>
    </row>
    <row r="484" ht="13.5" customHeight="1" s="667" thickBot="1">
      <c r="B484" s="651" t="n">
        <v>420</v>
      </c>
      <c r="C484" s="652" t="inlineStr">
        <is>
          <t>14345</t>
        </is>
      </c>
      <c r="D484" s="653" t="n">
        <v>14345</v>
      </c>
      <c r="E484" s="654">
        <f>IF(D484="","",IFERROR(VLOOKUP(D484,CCN_Library!$A$4:$B$13,2,FALSE),"NOT IN LIBRARY"))</f>
        <v/>
      </c>
      <c r="F484" s="655" t="n"/>
      <c r="G484" s="656" t="inlineStr">
        <is>
          <t>M28262</t>
        </is>
      </c>
      <c r="H484" s="657">
        <f>LEFT(I484,5)</f>
        <v/>
      </c>
      <c r="I484" s="656" t="inlineStr">
        <is>
          <t>E01142B</t>
        </is>
      </c>
      <c r="J484" s="657" t="inlineStr">
        <is>
          <t>SIGHT,BORE,OPTICAL-M83</t>
        </is>
      </c>
      <c r="K484" s="656" t="inlineStr">
        <is>
          <t>IS</t>
        </is>
      </c>
      <c r="L484" s="656" t="inlineStr">
        <is>
          <t>EA</t>
        </is>
      </c>
      <c r="M484" s="656" t="inlineStr">
        <is>
          <t>N</t>
        </is>
      </c>
      <c r="N484" s="658" t="n">
        <v>0</v>
      </c>
      <c r="O484" s="658" t="n">
        <v>0</v>
      </c>
      <c r="P484" s="658" t="n">
        <v>0</v>
      </c>
      <c r="Q484" s="1788" t="n">
        <v>0.9</v>
      </c>
      <c r="R484" s="1788" t="n">
        <v>0.24</v>
      </c>
      <c r="S484" s="660" t="n">
        <v>0.23</v>
      </c>
      <c r="T484" s="661">
        <f>Q484*R484*S484</f>
        <v/>
      </c>
      <c r="U484" s="662">
        <f>T484*P484</f>
        <v/>
      </c>
      <c r="V484" s="663" t="n"/>
    </row>
    <row r="485" ht="13.5" customHeight="1" s="667" thickBot="1">
      <c r="B485" s="651" t="n">
        <v>428</v>
      </c>
      <c r="C485" s="652" t="inlineStr">
        <is>
          <t>44112</t>
        </is>
      </c>
      <c r="D485" s="653" t="n">
        <v>44112</v>
      </c>
      <c r="E485" s="654">
        <f>IF(D485="","",IFERROR(VLOOKUP(D485,CCN_Library!$A$4:$B$13,2,FALSE),"NOT IN LIBRARY"))</f>
        <v/>
      </c>
      <c r="F485" s="655" t="n"/>
      <c r="G485" s="656" t="inlineStr">
        <is>
          <t>M28262</t>
        </is>
      </c>
      <c r="H485" s="657">
        <f>LEFT(I485,5)</f>
        <v/>
      </c>
      <c r="I485" s="656" t="inlineStr">
        <is>
          <t>C54402F</t>
        </is>
      </c>
      <c r="J485" s="657" t="inlineStr">
        <is>
          <t>FIELD PACK-F190186393</t>
        </is>
      </c>
      <c r="K485" s="656" t="inlineStr">
        <is>
          <t>IS</t>
        </is>
      </c>
      <c r="L485" s="656" t="inlineStr">
        <is>
          <t>EA</t>
        </is>
      </c>
      <c r="M485" s="656" t="inlineStr">
        <is>
          <t>N</t>
        </is>
      </c>
      <c r="N485" s="658" t="n">
        <v>180</v>
      </c>
      <c r="O485" s="658" t="n">
        <v>0</v>
      </c>
      <c r="P485" s="658" t="n">
        <v>180</v>
      </c>
      <c r="Q485" s="1788" t="n">
        <v>1.33</v>
      </c>
      <c r="R485" s="1788" t="n">
        <v>0.67</v>
      </c>
      <c r="S485" s="660" t="n">
        <v>1</v>
      </c>
      <c r="T485" s="661">
        <f>Q485*R485*S485</f>
        <v/>
      </c>
      <c r="U485" s="662">
        <f>T485*P485</f>
        <v/>
      </c>
      <c r="V485" s="663" t="n"/>
    </row>
    <row r="486" ht="13.5" customHeight="1" s="667" thickBot="1">
      <c r="B486" s="651" t="n">
        <v>434</v>
      </c>
      <c r="C486" s="652" t="inlineStr">
        <is>
          <t>44112</t>
        </is>
      </c>
      <c r="D486" s="653" t="n">
        <v>44112</v>
      </c>
      <c r="E486" s="654">
        <f>IF(D486="","",IFERROR(VLOOKUP(D486,CCN_Library!$A$4:$B$13,2,FALSE),"NOT IN LIBRARY"))</f>
        <v/>
      </c>
      <c r="F486" s="655" t="n"/>
      <c r="G486" s="656" t="inlineStr">
        <is>
          <t>M28262</t>
        </is>
      </c>
      <c r="H486" s="657">
        <f>LEFT(I486,5)</f>
        <v/>
      </c>
      <c r="I486" s="656" t="inlineStr">
        <is>
          <t>B21307BB</t>
        </is>
      </c>
      <c r="J486" s="657" t="inlineStr">
        <is>
          <t>TANK,WATER,3000 GAL-RCF-3K-W-OT</t>
        </is>
      </c>
      <c r="K486" s="656" t="inlineStr">
        <is>
          <t>IS</t>
        </is>
      </c>
      <c r="L486" s="656" t="inlineStr">
        <is>
          <t>EA</t>
        </is>
      </c>
      <c r="M486" s="659" t="n"/>
      <c r="N486" s="658" t="n">
        <v>0</v>
      </c>
      <c r="O486" s="658" t="n">
        <v>2</v>
      </c>
      <c r="P486" s="658" t="n">
        <v>2</v>
      </c>
      <c r="Q486" s="1788" t="n">
        <v>2.33</v>
      </c>
      <c r="R486" s="1788" t="n">
        <v>3.92</v>
      </c>
      <c r="S486" s="660" t="n">
        <v>1.42</v>
      </c>
      <c r="T486" s="661">
        <f>Q486*R486*S486</f>
        <v/>
      </c>
      <c r="U486" s="662">
        <f>T486*P486</f>
        <v/>
      </c>
      <c r="V486" s="663" t="n"/>
    </row>
    <row r="487" ht="13.5" customHeight="1" s="667" thickBot="1">
      <c r="B487" s="651" t="n">
        <v>436</v>
      </c>
      <c r="C487" s="652" t="inlineStr">
        <is>
          <t>21710</t>
        </is>
      </c>
      <c r="D487" s="653" t="n">
        <v>21710</v>
      </c>
      <c r="E487" s="654">
        <f>IF(D487="","",IFERROR(VLOOKUP(D487,CCN_Library!$A$4:$B$13,2,FALSE),"NOT IN LIBRARY"))</f>
        <v/>
      </c>
      <c r="F487" s="655" t="n"/>
      <c r="G487" s="656" t="inlineStr">
        <is>
          <t>M28262</t>
        </is>
      </c>
      <c r="H487" s="657">
        <f>LEFT(I487,5)</f>
        <v/>
      </c>
      <c r="I487" s="656" t="inlineStr">
        <is>
          <t>A93007G</t>
        </is>
      </c>
      <c r="J487" s="657" t="inlineStr">
        <is>
          <t>COMPUTER SYSTEM,DIG-210-AYSC</t>
        </is>
      </c>
      <c r="K487" s="656" t="inlineStr">
        <is>
          <t>IS</t>
        </is>
      </c>
      <c r="L487" s="656" t="inlineStr">
        <is>
          <t>EA</t>
        </is>
      </c>
      <c r="M487" s="656" t="inlineStr">
        <is>
          <t>N</t>
        </is>
      </c>
      <c r="N487" s="658" t="n">
        <v>0</v>
      </c>
      <c r="O487" s="658" t="n">
        <v>0</v>
      </c>
      <c r="P487" s="658" t="n">
        <v>0</v>
      </c>
      <c r="Q487" s="1788" t="n">
        <v>1.42</v>
      </c>
      <c r="R487" s="1788" t="n">
        <v>0.58</v>
      </c>
      <c r="S487" s="660" t="n">
        <v>1.33</v>
      </c>
      <c r="T487" s="661">
        <f>Q487*R487*S487</f>
        <v/>
      </c>
      <c r="U487" s="662">
        <f>T487*P487</f>
        <v/>
      </c>
      <c r="V487" s="663" t="n"/>
    </row>
    <row r="488" ht="13.5" customHeight="1" s="667" thickBot="1">
      <c r="B488" s="651" t="n">
        <v>443</v>
      </c>
      <c r="C488" s="652" t="inlineStr">
        <is>
          <t>14345</t>
        </is>
      </c>
      <c r="D488" s="653" t="n">
        <v>14345</v>
      </c>
      <c r="E488" s="654">
        <f>IF(D488="","",IFERROR(VLOOKUP(D488,CCN_Library!$A$4:$B$13,2,FALSE),"NOT IN LIBRARY"))</f>
        <v/>
      </c>
      <c r="F488" s="655" t="n"/>
      <c r="G488" s="656" t="inlineStr">
        <is>
          <t>M28262</t>
        </is>
      </c>
      <c r="H488" s="657">
        <f>LEFT(I488,5)</f>
        <v/>
      </c>
      <c r="I488" s="656" t="inlineStr">
        <is>
          <t>E01272M</t>
        </is>
      </c>
      <c r="J488" s="657" t="inlineStr">
        <is>
          <t>SUPPRESSOR,SMALL AR-96062-2</t>
        </is>
      </c>
      <c r="K488" s="656" t="inlineStr">
        <is>
          <t>IS</t>
        </is>
      </c>
      <c r="L488" s="656" t="inlineStr">
        <is>
          <t>EA</t>
        </is>
      </c>
      <c r="M488" s="656" t="inlineStr">
        <is>
          <t>N</t>
        </is>
      </c>
      <c r="N488" s="658" t="n">
        <v>0</v>
      </c>
      <c r="O488" s="658" t="n">
        <v>0</v>
      </c>
      <c r="P488" s="658" t="n">
        <v>0</v>
      </c>
      <c r="Q488" s="1788" t="n">
        <v>0.54</v>
      </c>
      <c r="R488" s="1788" t="n">
        <v>0.12</v>
      </c>
      <c r="S488" s="660" t="n">
        <v>0.12</v>
      </c>
      <c r="T488" s="661">
        <f>Q488*R488*S488</f>
        <v/>
      </c>
      <c r="U488" s="662">
        <f>T488*P488</f>
        <v/>
      </c>
      <c r="V488" s="663" t="n"/>
    </row>
    <row r="489" ht="13.5" customHeight="1" s="667" thickBot="1">
      <c r="B489" s="651" t="n">
        <v>450</v>
      </c>
      <c r="C489" s="652" t="inlineStr">
        <is>
          <t>44112</t>
        </is>
      </c>
      <c r="D489" s="653" t="n">
        <v>44112</v>
      </c>
      <c r="E489" s="654">
        <f>IF(D489="","",IFERROR(VLOOKUP(D489,CCN_Library!$A$4:$B$13,2,FALSE),"NOT IN LIBRARY"))</f>
        <v/>
      </c>
      <c r="F489" s="655" t="n"/>
      <c r="G489" s="656" t="inlineStr">
        <is>
          <t>M28262</t>
        </is>
      </c>
      <c r="H489" s="657">
        <f>LEFT(I489,5)</f>
        <v/>
      </c>
      <c r="I489" s="656" t="inlineStr">
        <is>
          <t>C86148A</t>
        </is>
      </c>
      <c r="J489" s="657" t="inlineStr">
        <is>
          <t>X-RAY EQUIP AMAL627-W</t>
        </is>
      </c>
      <c r="K489" s="656" t="inlineStr">
        <is>
          <t>IS</t>
        </is>
      </c>
      <c r="L489" s="659" t="n"/>
      <c r="M489" s="656" t="inlineStr">
        <is>
          <t>N</t>
        </is>
      </c>
      <c r="N489" s="658" t="n">
        <v>0</v>
      </c>
      <c r="O489" s="658" t="n">
        <v>3</v>
      </c>
      <c r="P489" s="658" t="n">
        <v>3</v>
      </c>
      <c r="Q489" s="1788" t="n">
        <v>5.58</v>
      </c>
      <c r="R489" s="1788" t="n">
        <v>2.42</v>
      </c>
      <c r="S489" s="660" t="n">
        <v>2.33</v>
      </c>
      <c r="T489" s="661">
        <f>Q489*R489*S489</f>
        <v/>
      </c>
      <c r="U489" s="662">
        <f>T489*P489</f>
        <v/>
      </c>
      <c r="V489" s="663" t="n"/>
    </row>
    <row r="490" ht="13.5" customHeight="1" s="667" thickBot="1">
      <c r="B490" s="651" t="n">
        <v>452</v>
      </c>
      <c r="C490" s="652" t="inlineStr">
        <is>
          <t>44112</t>
        </is>
      </c>
      <c r="D490" s="653" t="n">
        <v>44112</v>
      </c>
      <c r="E490" s="654">
        <f>IF(D490="","",IFERROR(VLOOKUP(D490,CCN_Library!$A$4:$B$13,2,FALSE),"NOT IN LIBRARY"))</f>
        <v/>
      </c>
      <c r="F490" s="655" t="n"/>
      <c r="G490" s="656" t="inlineStr">
        <is>
          <t>M28262</t>
        </is>
      </c>
      <c r="H490" s="657">
        <f>LEFT(I490,5)</f>
        <v/>
      </c>
      <c r="I490" s="656" t="inlineStr">
        <is>
          <t>C87008A</t>
        </is>
      </c>
      <c r="J490" s="657" t="inlineStr">
        <is>
          <t>AMAL 647 ERCS-AMAL 647</t>
        </is>
      </c>
      <c r="K490" s="656" t="inlineStr">
        <is>
          <t>IS</t>
        </is>
      </c>
      <c r="L490" s="659" t="n"/>
      <c r="M490" s="656" t="inlineStr">
        <is>
          <t>N</t>
        </is>
      </c>
      <c r="N490" s="658" t="n">
        <v>0</v>
      </c>
      <c r="O490" s="658" t="n">
        <v>12</v>
      </c>
      <c r="P490" s="658" t="n">
        <v>12</v>
      </c>
      <c r="Q490" s="1789" t="n">
        <v>4</v>
      </c>
      <c r="R490" s="1788" t="n">
        <v>4.58</v>
      </c>
      <c r="S490" s="660" t="n">
        <v>4.91</v>
      </c>
      <c r="T490" s="661">
        <f>Q490*R490*S490</f>
        <v/>
      </c>
      <c r="U490" s="662">
        <f>T490*P490</f>
        <v/>
      </c>
      <c r="V490" s="663" t="n"/>
    </row>
    <row r="491" ht="13.5" customHeight="1" s="667" thickBot="1">
      <c r="B491" s="651" t="n">
        <v>459</v>
      </c>
      <c r="C491" s="652" t="inlineStr">
        <is>
          <t>14345</t>
        </is>
      </c>
      <c r="D491" s="653" t="n">
        <v>14345</v>
      </c>
      <c r="E491" s="654">
        <f>IF(D491="","",IFERROR(VLOOKUP(D491,CCN_Library!$A$4:$B$13,2,FALSE),"NOT IN LIBRARY"))</f>
        <v/>
      </c>
      <c r="F491" s="655" t="n"/>
      <c r="G491" s="656" t="inlineStr">
        <is>
          <t>M28262</t>
        </is>
      </c>
      <c r="H491" s="657">
        <f>LEFT(I491,5)</f>
        <v/>
      </c>
      <c r="I491" s="656" t="inlineStr">
        <is>
          <t>E09947M</t>
        </is>
      </c>
      <c r="J491" s="657" t="inlineStr">
        <is>
          <t>MACHINE GUN,GRENADE-MK19 MOD 3</t>
        </is>
      </c>
      <c r="K491" s="656" t="inlineStr">
        <is>
          <t>IS</t>
        </is>
      </c>
      <c r="L491" s="656" t="inlineStr">
        <is>
          <t>EA</t>
        </is>
      </c>
      <c r="M491" s="656" t="inlineStr">
        <is>
          <t>M</t>
        </is>
      </c>
      <c r="N491" s="658" t="n">
        <v>0</v>
      </c>
      <c r="O491" s="658" t="n">
        <v>2</v>
      </c>
      <c r="P491" s="658" t="n">
        <v>2</v>
      </c>
      <c r="Q491" s="1788" t="n">
        <v>3.67</v>
      </c>
      <c r="R491" s="1788" t="n">
        <v>1.17</v>
      </c>
      <c r="S491" s="660" t="n">
        <v>0.75</v>
      </c>
      <c r="T491" s="661">
        <f>Q491*R491*S491</f>
        <v/>
      </c>
      <c r="U491" s="662">
        <f>T491*P491</f>
        <v/>
      </c>
      <c r="V491" s="663" t="n"/>
    </row>
    <row r="492" ht="13.5" customHeight="1" s="667" thickBot="1">
      <c r="B492" s="651" t="n">
        <v>465</v>
      </c>
      <c r="C492" s="652" t="inlineStr">
        <is>
          <t>44112</t>
        </is>
      </c>
      <c r="D492" s="653" t="n">
        <v>44112</v>
      </c>
      <c r="E492" s="654">
        <f>IF(D492="","",IFERROR(VLOOKUP(D492,CCN_Library!$A$4:$B$13,2,FALSE),"NOT IN LIBRARY"))</f>
        <v/>
      </c>
      <c r="F492" s="655" t="n"/>
      <c r="G492" s="656" t="inlineStr">
        <is>
          <t>M28262</t>
        </is>
      </c>
      <c r="H492" s="657">
        <f>LEFT(I492,5)</f>
        <v/>
      </c>
      <c r="I492" s="656" t="inlineStr">
        <is>
          <t>C11072F</t>
        </is>
      </c>
      <c r="J492" s="657" t="inlineStr">
        <is>
          <t>GLOVES,MEN'S AND WO-SIZE 3</t>
        </is>
      </c>
      <c r="K492" s="656" t="inlineStr">
        <is>
          <t>IS</t>
        </is>
      </c>
      <c r="L492" s="656" t="inlineStr">
        <is>
          <t>PR</t>
        </is>
      </c>
      <c r="M492" s="656" t="inlineStr">
        <is>
          <t>N</t>
        </is>
      </c>
      <c r="N492" s="658" t="n">
        <v>180</v>
      </c>
      <c r="O492" s="658" t="n">
        <v>0</v>
      </c>
      <c r="P492" s="658" t="n">
        <v>180</v>
      </c>
      <c r="Q492" s="1789" t="n">
        <v>1</v>
      </c>
      <c r="R492" s="1788" t="n">
        <v>0.5</v>
      </c>
      <c r="S492" s="660" t="n">
        <v>0.08</v>
      </c>
      <c r="T492" s="661">
        <f>Q492*R492*S492</f>
        <v/>
      </c>
      <c r="U492" s="662">
        <f>T492*P492</f>
        <v/>
      </c>
      <c r="V492" s="663" t="n"/>
    </row>
    <row r="493" ht="13.5" customHeight="1" s="667" thickBot="1">
      <c r="B493" s="651" t="n">
        <v>466</v>
      </c>
      <c r="C493" s="652" t="inlineStr">
        <is>
          <t>44112</t>
        </is>
      </c>
      <c r="D493" s="653" t="n">
        <v>44112</v>
      </c>
      <c r="E493" s="654">
        <f>IF(D493="","",IFERROR(VLOOKUP(D493,CCN_Library!$A$4:$B$13,2,FALSE),"NOT IN LIBRARY"))</f>
        <v/>
      </c>
      <c r="F493" s="655" t="n"/>
      <c r="G493" s="656" t="inlineStr">
        <is>
          <t>M28262</t>
        </is>
      </c>
      <c r="H493" s="657">
        <f>LEFT(I493,5)</f>
        <v/>
      </c>
      <c r="I493" s="656" t="inlineStr">
        <is>
          <t>C01892F</t>
        </is>
      </c>
      <c r="J493" s="657" t="inlineStr">
        <is>
          <t>POUCH,MONOCULAR NIG-N/A</t>
        </is>
      </c>
      <c r="K493" s="656" t="inlineStr">
        <is>
          <t>IS</t>
        </is>
      </c>
      <c r="L493" s="656" t="inlineStr">
        <is>
          <t>EA</t>
        </is>
      </c>
      <c r="M493" s="656" t="inlineStr">
        <is>
          <t>N</t>
        </is>
      </c>
      <c r="N493" s="658" t="n">
        <v>0</v>
      </c>
      <c r="O493" s="658" t="n">
        <v>0</v>
      </c>
      <c r="P493" s="658" t="n">
        <v>0</v>
      </c>
      <c r="Q493" s="1788" t="n">
        <v>0.58</v>
      </c>
      <c r="R493" s="1788" t="n">
        <v>0.58</v>
      </c>
      <c r="S493" s="660" t="n">
        <v>0.42</v>
      </c>
      <c r="T493" s="661">
        <f>Q493*R493*S493</f>
        <v/>
      </c>
      <c r="U493" s="662">
        <f>T493*P493</f>
        <v/>
      </c>
      <c r="V493" s="663" t="n"/>
    </row>
    <row r="494" ht="13.5" customHeight="1" s="667" thickBot="1">
      <c r="B494" s="651" t="n">
        <v>468</v>
      </c>
      <c r="C494" s="652" t="inlineStr">
        <is>
          <t>21451</t>
        </is>
      </c>
      <c r="D494" s="653" t="n">
        <v>21451</v>
      </c>
      <c r="E494" s="654">
        <f>IF(D494="","",IFERROR(VLOOKUP(D494,CCN_Library!$A$4:$B$13,2,FALSE),"NOT IN LIBRARY"))</f>
        <v/>
      </c>
      <c r="F494" s="655" t="n"/>
      <c r="G494" s="656" t="inlineStr">
        <is>
          <t>M28262</t>
        </is>
      </c>
      <c r="H494" s="657">
        <f>LEFT(I494,5)</f>
        <v/>
      </c>
      <c r="I494" s="656" t="inlineStr">
        <is>
          <t>D00587K</t>
        </is>
      </c>
      <c r="J494" s="657" t="inlineStr">
        <is>
          <t>TRAILER,CARGO-</t>
        </is>
      </c>
      <c r="K494" s="656" t="inlineStr">
        <is>
          <t>IS</t>
        </is>
      </c>
      <c r="L494" s="656" t="inlineStr">
        <is>
          <t>EA</t>
        </is>
      </c>
      <c r="M494" s="656" t="inlineStr">
        <is>
          <t>N</t>
        </is>
      </c>
      <c r="N494" s="658" t="n">
        <v>0</v>
      </c>
      <c r="O494" s="658" t="n">
        <v>1</v>
      </c>
      <c r="P494" s="658" t="n">
        <v>1</v>
      </c>
      <c r="Q494" s="659" t="n"/>
      <c r="R494" s="659" t="n"/>
      <c r="S494" s="660" t="n">
        <v>0</v>
      </c>
      <c r="T494" s="661">
        <f>Q494*R494*S494</f>
        <v/>
      </c>
      <c r="U494" s="662">
        <f>T494*P494</f>
        <v/>
      </c>
      <c r="V494" s="663" t="n"/>
    </row>
    <row r="495" ht="13.5" customHeight="1" s="667" thickBot="1">
      <c r="B495" s="651" t="n">
        <v>471</v>
      </c>
      <c r="C495" s="652" t="inlineStr">
        <is>
          <t>14312</t>
        </is>
      </c>
      <c r="D495" s="653" t="n">
        <v>14312</v>
      </c>
      <c r="E495" s="654">
        <f>IF(D495="","",IFERROR(VLOOKUP(D495,CCN_Library!$A$4:$B$13,2,FALSE),"NOT IN LIBRARY"))</f>
        <v/>
      </c>
      <c r="F495" s="655" t="n"/>
      <c r="G495" s="656" t="inlineStr">
        <is>
          <t>M28262</t>
        </is>
      </c>
      <c r="H495" s="657">
        <f>LEFT(I495,5)</f>
        <v/>
      </c>
      <c r="I495" s="656" t="inlineStr">
        <is>
          <t>B10217B</t>
        </is>
      </c>
      <c r="J495" s="657" t="inlineStr">
        <is>
          <t>GENERATOR SET,DIESE-MEP-1070</t>
        </is>
      </c>
      <c r="K495" s="656" t="inlineStr">
        <is>
          <t>IS</t>
        </is>
      </c>
      <c r="L495" s="656" t="inlineStr">
        <is>
          <t>EA</t>
        </is>
      </c>
      <c r="M495" s="656" t="inlineStr">
        <is>
          <t>R</t>
        </is>
      </c>
      <c r="N495" s="658" t="n">
        <v>0</v>
      </c>
      <c r="O495" s="658" t="n">
        <v>6</v>
      </c>
      <c r="P495" s="658" t="n">
        <v>6</v>
      </c>
      <c r="Q495" s="1788" t="n">
        <v>6.83</v>
      </c>
      <c r="R495" s="1789" t="n">
        <v>3</v>
      </c>
      <c r="S495" s="660" t="n">
        <v>4.4</v>
      </c>
      <c r="T495" s="661">
        <f>Q495*R495*S495</f>
        <v/>
      </c>
      <c r="U495" s="662">
        <f>T495*P495</f>
        <v/>
      </c>
      <c r="V495" s="663" t="n"/>
    </row>
    <row r="496" ht="13.5" customHeight="1" s="667" thickBot="1">
      <c r="B496" s="651" t="n">
        <v>479</v>
      </c>
      <c r="C496" s="652" t="inlineStr">
        <is>
          <t>21710</t>
        </is>
      </c>
      <c r="D496" s="653" t="n">
        <v>21710</v>
      </c>
      <c r="E496" s="654">
        <f>IF(D496="","",IFERROR(VLOOKUP(D496,CCN_Library!$A$4:$B$13,2,FALSE),"NOT IN LIBRARY"))</f>
        <v/>
      </c>
      <c r="F496" s="655" t="n"/>
      <c r="G496" s="656" t="inlineStr">
        <is>
          <t>M28262</t>
        </is>
      </c>
      <c r="H496" s="657">
        <f>LEFT(I496,5)</f>
        <v/>
      </c>
      <c r="I496" s="656" t="inlineStr">
        <is>
          <t>A12607GK</t>
        </is>
      </c>
      <c r="J496" s="657" t="inlineStr">
        <is>
          <t>NAVIGATION SET,SATE-AN/PSN-13(A)</t>
        </is>
      </c>
      <c r="K496" s="656" t="inlineStr">
        <is>
          <t>IS</t>
        </is>
      </c>
      <c r="L496" s="656" t="inlineStr">
        <is>
          <t>EA</t>
        </is>
      </c>
      <c r="M496" s="659" t="n"/>
      <c r="N496" s="658" t="n">
        <v>0</v>
      </c>
      <c r="O496" s="658" t="n">
        <v>9</v>
      </c>
      <c r="P496" s="658" t="n">
        <v>9</v>
      </c>
      <c r="Q496" s="1788" t="n">
        <v>0.58</v>
      </c>
      <c r="R496" s="1788" t="n">
        <v>0.33</v>
      </c>
      <c r="S496" s="660" t="n">
        <v>0.17</v>
      </c>
      <c r="T496" s="661">
        <f>Q496*R496*S496</f>
        <v/>
      </c>
      <c r="U496" s="662">
        <f>T496*P496</f>
        <v/>
      </c>
      <c r="V496" s="663" t="n"/>
    </row>
    <row r="497" ht="13.5" customHeight="1" s="667" thickBot="1">
      <c r="B497" s="651" t="n">
        <v>484</v>
      </c>
      <c r="C497" s="652" t="inlineStr">
        <is>
          <t>14345</t>
        </is>
      </c>
      <c r="D497" s="653" t="n">
        <v>14345</v>
      </c>
      <c r="E497" s="654">
        <f>IF(D497="","",IFERROR(VLOOKUP(D497,CCN_Library!$A$4:$B$13,2,FALSE),"NOT IN LIBRARY"))</f>
        <v/>
      </c>
      <c r="F497" s="655" t="n"/>
      <c r="G497" s="656" t="inlineStr">
        <is>
          <t>M28262</t>
        </is>
      </c>
      <c r="H497" s="657">
        <f>LEFT(I497,5)</f>
        <v/>
      </c>
      <c r="I497" s="656" t="inlineStr">
        <is>
          <t>E11202B</t>
        </is>
      </c>
      <c r="J497" s="657" t="inlineStr">
        <is>
          <t>MOUNT,TRIPOD,MACHIN-M122A1</t>
        </is>
      </c>
      <c r="K497" s="656" t="inlineStr">
        <is>
          <t>IS</t>
        </is>
      </c>
      <c r="L497" s="656" t="inlineStr">
        <is>
          <t>EA</t>
        </is>
      </c>
      <c r="M497" s="656" t="inlineStr">
        <is>
          <t>N</t>
        </is>
      </c>
      <c r="N497" s="658" t="n">
        <v>0</v>
      </c>
      <c r="O497" s="658" t="n">
        <v>2</v>
      </c>
      <c r="P497" s="658" t="n">
        <v>2</v>
      </c>
      <c r="Q497" s="1788" t="n">
        <v>3.33</v>
      </c>
      <c r="R497" s="1788" t="n">
        <v>1.25</v>
      </c>
      <c r="S497" s="660" t="n">
        <v>1.25</v>
      </c>
      <c r="T497" s="661">
        <f>Q497*R497*S497</f>
        <v/>
      </c>
      <c r="U497" s="662">
        <f>T497*P497</f>
        <v/>
      </c>
      <c r="V497" s="663" t="n"/>
    </row>
    <row r="498" ht="13.5" customHeight="1" s="667" thickBot="1">
      <c r="B498" s="651" t="n">
        <v>490</v>
      </c>
      <c r="C498" s="652" t="inlineStr">
        <is>
          <t>44112</t>
        </is>
      </c>
      <c r="D498" s="653" t="n">
        <v>44112</v>
      </c>
      <c r="E498" s="654">
        <f>IF(D498="","",IFERROR(VLOOKUP(D498,CCN_Library!$A$4:$B$13,2,FALSE),"NOT IN LIBRARY"))</f>
        <v/>
      </c>
      <c r="F498" s="655" t="n"/>
      <c r="G498" s="656" t="inlineStr">
        <is>
          <t>M28262</t>
        </is>
      </c>
      <c r="H498" s="657">
        <f>LEFT(I498,5)</f>
        <v/>
      </c>
      <c r="I498" s="656" t="inlineStr">
        <is>
          <t>C53322E</t>
        </is>
      </c>
      <c r="J498" s="657" t="inlineStr">
        <is>
          <t>PACK ASSEMBLAGE,MED-CAP-1</t>
        </is>
      </c>
      <c r="K498" s="656" t="inlineStr">
        <is>
          <t>IS</t>
        </is>
      </c>
      <c r="L498" s="656" t="inlineStr">
        <is>
          <t>EA</t>
        </is>
      </c>
      <c r="M498" s="656" t="inlineStr">
        <is>
          <t>N</t>
        </is>
      </c>
      <c r="N498" s="658" t="n">
        <v>0</v>
      </c>
      <c r="O498" s="658" t="n">
        <v>64</v>
      </c>
      <c r="P498" s="658" t="n">
        <v>64</v>
      </c>
      <c r="Q498" s="1789" t="n">
        <v>2</v>
      </c>
      <c r="R498" s="1788" t="n">
        <v>1.5</v>
      </c>
      <c r="S498" s="660" t="n">
        <v>1</v>
      </c>
      <c r="T498" s="661">
        <f>Q498*R498*S498</f>
        <v/>
      </c>
      <c r="U498" s="662">
        <f>T498*P498</f>
        <v/>
      </c>
      <c r="V498" s="663" t="n"/>
    </row>
    <row r="499" ht="13.5" customHeight="1" s="667" thickBot="1">
      <c r="B499" s="651" t="n">
        <v>491</v>
      </c>
      <c r="C499" s="652" t="inlineStr">
        <is>
          <t>14345</t>
        </is>
      </c>
      <c r="D499" s="653" t="n">
        <v>14345</v>
      </c>
      <c r="E499" s="654">
        <f>IF(D499="","",IFERROR(VLOOKUP(D499,CCN_Library!$A$4:$B$13,2,FALSE),"NOT IN LIBRARY"))</f>
        <v/>
      </c>
      <c r="F499" s="655" t="n"/>
      <c r="G499" s="656" t="inlineStr">
        <is>
          <t>M28262</t>
        </is>
      </c>
      <c r="H499" s="657">
        <f>LEFT(I499,5)</f>
        <v/>
      </c>
      <c r="I499" s="656" t="inlineStr">
        <is>
          <t>E00992B</t>
        </is>
      </c>
      <c r="J499" s="657" t="inlineStr">
        <is>
          <t>SIGHT,REFLEX-552.65A</t>
        </is>
      </c>
      <c r="K499" s="656" t="inlineStr">
        <is>
          <t>IS</t>
        </is>
      </c>
      <c r="L499" s="656" t="inlineStr">
        <is>
          <t>EA</t>
        </is>
      </c>
      <c r="M499" s="656" t="inlineStr">
        <is>
          <t>N</t>
        </is>
      </c>
      <c r="N499" s="658" t="n">
        <v>0</v>
      </c>
      <c r="O499" s="658" t="n">
        <v>0</v>
      </c>
      <c r="P499" s="658" t="n">
        <v>0</v>
      </c>
      <c r="Q499" s="1788" t="n">
        <v>0.33</v>
      </c>
      <c r="R499" s="1788" t="n">
        <v>0.17</v>
      </c>
      <c r="S499" s="660" t="n">
        <v>0.25</v>
      </c>
      <c r="T499" s="661">
        <f>Q499*R499*S499</f>
        <v/>
      </c>
      <c r="U499" s="662">
        <f>T499*P499</f>
        <v/>
      </c>
      <c r="V499" s="663" t="n"/>
    </row>
    <row r="500" ht="13.5" customHeight="1" s="667" thickBot="1">
      <c r="B500" s="651" t="n">
        <v>492</v>
      </c>
      <c r="C500" s="652" t="inlineStr">
        <is>
          <t>14345</t>
        </is>
      </c>
      <c r="D500" s="653" t="n">
        <v>14345</v>
      </c>
      <c r="E500" s="654">
        <f>IF(D500="","",IFERROR(VLOOKUP(D500,CCN_Library!$A$4:$B$13,2,FALSE),"NOT IN LIBRARY"))</f>
        <v/>
      </c>
      <c r="F500" s="655" t="n"/>
      <c r="G500" s="656" t="inlineStr">
        <is>
          <t>M28262</t>
        </is>
      </c>
      <c r="H500" s="657">
        <f>LEFT(I500,5)</f>
        <v/>
      </c>
      <c r="I500" s="656" t="inlineStr">
        <is>
          <t>E09897M</t>
        </is>
      </c>
      <c r="J500" s="657" t="inlineStr">
        <is>
          <t>MACHINE GUN,7.62 MI-M240B</t>
        </is>
      </c>
      <c r="K500" s="656" t="inlineStr">
        <is>
          <t>IS</t>
        </is>
      </c>
      <c r="L500" s="656" t="inlineStr">
        <is>
          <t>EA</t>
        </is>
      </c>
      <c r="M500" s="656" t="inlineStr">
        <is>
          <t>M</t>
        </is>
      </c>
      <c r="N500" s="658" t="n">
        <v>0</v>
      </c>
      <c r="O500" s="658" t="n">
        <v>2</v>
      </c>
      <c r="P500" s="658" t="n">
        <v>2</v>
      </c>
      <c r="Q500" s="1788" t="n">
        <v>4.04</v>
      </c>
      <c r="R500" s="1788" t="n">
        <v>0.52</v>
      </c>
      <c r="S500" s="660" t="n">
        <v>0.75</v>
      </c>
      <c r="T500" s="661">
        <f>Q500*R500*S500</f>
        <v/>
      </c>
      <c r="U500" s="662">
        <f>T500*P500</f>
        <v/>
      </c>
      <c r="V500" s="663" t="n"/>
    </row>
    <row r="501" ht="13.5" customHeight="1" s="667" thickBot="1">
      <c r="B501" s="651" t="n">
        <v>495</v>
      </c>
      <c r="C501" s="652" t="inlineStr">
        <is>
          <t>44112</t>
        </is>
      </c>
      <c r="D501" s="653" t="n">
        <v>44112</v>
      </c>
      <c r="E501" s="654">
        <f>IF(D501="","",IFERROR(VLOOKUP(D501,CCN_Library!$A$4:$B$13,2,FALSE),"NOT IN LIBRARY"))</f>
        <v/>
      </c>
      <c r="F501" s="655" t="n"/>
      <c r="G501" s="656" t="inlineStr">
        <is>
          <t>M28262</t>
        </is>
      </c>
      <c r="H501" s="657">
        <f>LEFT(I501,5)</f>
        <v/>
      </c>
      <c r="I501" s="656" t="inlineStr">
        <is>
          <t>C86008A</t>
        </is>
      </c>
      <c r="J501" s="657" t="inlineStr">
        <is>
          <t>LABORATORY EQUIP-AMAL 618</t>
        </is>
      </c>
      <c r="K501" s="656" t="inlineStr">
        <is>
          <t>IS</t>
        </is>
      </c>
      <c r="L501" s="659" t="n"/>
      <c r="M501" s="656" t="inlineStr">
        <is>
          <t>N</t>
        </is>
      </c>
      <c r="N501" s="658" t="n">
        <v>0</v>
      </c>
      <c r="O501" s="658" t="n">
        <v>3</v>
      </c>
      <c r="P501" s="658" t="n">
        <v>3</v>
      </c>
      <c r="Q501" s="1788" t="n">
        <v>5.58</v>
      </c>
      <c r="R501" s="1788" t="n">
        <v>3.5</v>
      </c>
      <c r="S501" s="660" t="n">
        <v>4.83</v>
      </c>
      <c r="T501" s="661">
        <f>Q501*R501*S501</f>
        <v/>
      </c>
      <c r="U501" s="662">
        <f>T501*P501</f>
        <v/>
      </c>
      <c r="V501" s="663" t="n"/>
    </row>
    <row r="502" ht="13.5" customHeight="1" s="667" thickBot="1">
      <c r="B502" s="651" t="n">
        <v>496</v>
      </c>
      <c r="C502" s="652" t="inlineStr">
        <is>
          <t>21710</t>
        </is>
      </c>
      <c r="D502" s="653" t="n">
        <v>21710</v>
      </c>
      <c r="E502" s="654">
        <f>IF(D502="","",IFERROR(VLOOKUP(D502,CCN_Library!$A$4:$B$13,2,FALSE),"NOT IN LIBRARY"))</f>
        <v/>
      </c>
      <c r="F502" s="655" t="n"/>
      <c r="G502" s="656" t="inlineStr">
        <is>
          <t>M28262</t>
        </is>
      </c>
      <c r="H502" s="657">
        <f>LEFT(I502,5)</f>
        <v/>
      </c>
      <c r="I502" s="656" t="inlineStr">
        <is>
          <t>A00227G</t>
        </is>
      </c>
      <c r="J502" s="657" t="inlineStr">
        <is>
          <t>COMPUTER SYSTEM,DIG-16007A0000</t>
        </is>
      </c>
      <c r="K502" s="656" t="inlineStr">
        <is>
          <t>IS</t>
        </is>
      </c>
      <c r="L502" s="656" t="inlineStr">
        <is>
          <t>EA</t>
        </is>
      </c>
      <c r="M502" s="656" t="inlineStr">
        <is>
          <t>N</t>
        </is>
      </c>
      <c r="N502" s="658" t="n">
        <v>0</v>
      </c>
      <c r="O502" s="658" t="n">
        <v>9</v>
      </c>
      <c r="P502" s="658" t="n">
        <v>9</v>
      </c>
      <c r="Q502" s="1788" t="n">
        <v>1.75</v>
      </c>
      <c r="R502" s="1788" t="n">
        <v>1.42</v>
      </c>
      <c r="S502" s="660" t="n">
        <v>1.42</v>
      </c>
      <c r="T502" s="661">
        <f>Q502*R502*S502</f>
        <v/>
      </c>
      <c r="U502" s="662">
        <f>T502*P502</f>
        <v/>
      </c>
      <c r="V502" s="663" t="n"/>
    </row>
    <row r="503" ht="13.5" customHeight="1" s="667" thickBot="1">
      <c r="B503" s="651" t="n">
        <v>498</v>
      </c>
      <c r="C503" s="652" t="inlineStr">
        <is>
          <t>21710</t>
        </is>
      </c>
      <c r="D503" s="653" t="n">
        <v>21710</v>
      </c>
      <c r="E503" s="654">
        <f>IF(D503="","",IFERROR(VLOOKUP(D503,CCN_Library!$A$4:$B$13,2,FALSE),"NOT IN LIBRARY"))</f>
        <v/>
      </c>
      <c r="F503" s="655" t="n"/>
      <c r="G503" s="656" t="inlineStr">
        <is>
          <t>M28262</t>
        </is>
      </c>
      <c r="H503" s="657">
        <f>LEFT(I503,5)</f>
        <v/>
      </c>
      <c r="I503" s="656" t="inlineStr">
        <is>
          <t>A12607GL</t>
        </is>
      </c>
      <c r="J503" s="657" t="inlineStr">
        <is>
          <t>RECEIVER,RADIO NAVI-AN/PSN-13(B)</t>
        </is>
      </c>
      <c r="K503" s="656" t="inlineStr">
        <is>
          <t>IS</t>
        </is>
      </c>
      <c r="L503" s="656" t="inlineStr">
        <is>
          <t>EA</t>
        </is>
      </c>
      <c r="M503" s="659" t="n"/>
      <c r="N503" s="658" t="n">
        <v>0</v>
      </c>
      <c r="O503" s="658" t="n">
        <v>0</v>
      </c>
      <c r="P503" s="658" t="n">
        <v>0</v>
      </c>
      <c r="Q503" s="1788" t="n">
        <v>0.58</v>
      </c>
      <c r="R503" s="1788" t="n">
        <v>0.33</v>
      </c>
      <c r="S503" s="660" t="n">
        <v>0.17</v>
      </c>
      <c r="T503" s="661">
        <f>Q503*R503*S503</f>
        <v/>
      </c>
      <c r="U503" s="662">
        <f>T503*P503</f>
        <v/>
      </c>
      <c r="V503" s="663" t="n"/>
    </row>
    <row r="504" ht="13.5" customHeight="1" s="667" thickBot="1">
      <c r="B504" s="651" t="n">
        <v>503</v>
      </c>
      <c r="C504" s="652" t="inlineStr">
        <is>
          <t>14345</t>
        </is>
      </c>
      <c r="D504" s="653" t="n">
        <v>14345</v>
      </c>
      <c r="E504" s="654">
        <f>IF(D504="","",IFERROR(VLOOKUP(D504,CCN_Library!$A$4:$B$13,2,FALSE),"NOT IN LIBRARY"))</f>
        <v/>
      </c>
      <c r="F504" s="655" t="n"/>
      <c r="G504" s="656" t="inlineStr">
        <is>
          <t>M28262</t>
        </is>
      </c>
      <c r="H504" s="657">
        <f>LEFT(I504,5)</f>
        <v/>
      </c>
      <c r="I504" s="656" t="inlineStr">
        <is>
          <t>E02022B</t>
        </is>
      </c>
      <c r="J504" s="657" t="inlineStr">
        <is>
          <t>TELESCOPE,STRAIGHT-M317</t>
        </is>
      </c>
      <c r="K504" s="656" t="inlineStr">
        <is>
          <t>IS</t>
        </is>
      </c>
      <c r="L504" s="656" t="inlineStr">
        <is>
          <t>EA</t>
        </is>
      </c>
      <c r="M504" s="656" t="inlineStr">
        <is>
          <t>R</t>
        </is>
      </c>
      <c r="N504" s="658" t="n">
        <v>0</v>
      </c>
      <c r="O504" s="658" t="n">
        <v>0</v>
      </c>
      <c r="P504" s="658" t="n">
        <v>0</v>
      </c>
      <c r="Q504" s="659" t="n"/>
      <c r="R504" s="659" t="n"/>
      <c r="S504" s="660" t="n">
        <v>0</v>
      </c>
      <c r="T504" s="661">
        <f>Q504*R504*S504</f>
        <v/>
      </c>
      <c r="U504" s="662">
        <f>T504*P504</f>
        <v/>
      </c>
      <c r="V504" s="663" t="n"/>
    </row>
    <row r="505">
      <c r="B505" s="598" t="n">
        <v>504</v>
      </c>
      <c r="C505" s="606" t="inlineStr">
        <is>
          <t>44112</t>
        </is>
      </c>
      <c r="D505" s="589" t="n">
        <v>44112</v>
      </c>
      <c r="E505" s="590">
        <f>IF(D505="","",IFERROR(VLOOKUP(D505,CCN_Library!$A$4:$B$13,2,FALSE),"NOT IN LIBRARY"))</f>
        <v/>
      </c>
      <c r="F505" s="599" t="n"/>
      <c r="G505" s="590" t="inlineStr">
        <is>
          <t>M28263</t>
        </is>
      </c>
      <c r="H505" s="590">
        <f>LEFT(I505,5)</f>
        <v/>
      </c>
      <c r="I505" s="590" t="inlineStr">
        <is>
          <t>C00392B</t>
        </is>
      </c>
      <c r="J505" s="590" t="inlineStr">
        <is>
          <t>FILTER,WATER PURIFI-41207</t>
        </is>
      </c>
      <c r="K505" s="590" t="inlineStr">
        <is>
          <t>IS</t>
        </is>
      </c>
      <c r="L505" s="590" t="n"/>
      <c r="M505" s="590" t="n"/>
      <c r="N505" s="590" t="n"/>
      <c r="O505" s="590" t="n"/>
      <c r="P505" s="590" t="n">
        <v>180</v>
      </c>
      <c r="Q505" s="590" t="n"/>
      <c r="R505" s="590" t="n"/>
      <c r="S505" s="590" t="n"/>
      <c r="T505" s="595">
        <f>Q505*R505*S505</f>
        <v/>
      </c>
      <c r="U505" s="596">
        <f>T505*P505</f>
        <v/>
      </c>
      <c r="V505" s="603" t="n"/>
    </row>
    <row r="506">
      <c r="B506" s="598" t="n">
        <v>505</v>
      </c>
      <c r="C506" s="606" t="inlineStr">
        <is>
          <t>44112</t>
        </is>
      </c>
      <c r="D506" s="589" t="n">
        <v>44112</v>
      </c>
      <c r="E506" s="590">
        <f>IF(D506="","",IFERROR(VLOOKUP(D506,CCN_Library!$A$4:$B$13,2,FALSE),"NOT IN LIBRARY"))</f>
        <v/>
      </c>
      <c r="F506" s="599" t="n"/>
      <c r="G506" s="590" t="inlineStr">
        <is>
          <t>M28262</t>
        </is>
      </c>
      <c r="H506" s="590">
        <f>LEFT(I506,5)</f>
        <v/>
      </c>
      <c r="I506" s="590" t="inlineStr">
        <is>
          <t>C00392B</t>
        </is>
      </c>
      <c r="J506" s="590" t="inlineStr">
        <is>
          <t>FILTER,WATER PURIFI-41207</t>
        </is>
      </c>
      <c r="K506" s="590" t="inlineStr">
        <is>
          <t>IS</t>
        </is>
      </c>
      <c r="L506" s="590" t="n"/>
      <c r="M506" s="590" t="n"/>
      <c r="N506" s="590" t="n"/>
      <c r="O506" s="590" t="n"/>
      <c r="P506" s="590" t="n">
        <v>180</v>
      </c>
      <c r="Q506" s="590" t="n"/>
      <c r="R506" s="590" t="n"/>
      <c r="S506" s="590" t="n"/>
      <c r="T506" s="595">
        <f>Q506*R506*S506</f>
        <v/>
      </c>
      <c r="U506" s="596">
        <f>T506*P506</f>
        <v/>
      </c>
      <c r="V506" s="603" t="n"/>
    </row>
    <row r="507">
      <c r="B507" s="598" t="n">
        <v>506</v>
      </c>
      <c r="C507" s="606" t="inlineStr">
        <is>
          <t>14345</t>
        </is>
      </c>
      <c r="D507" s="589" t="n">
        <v>14345</v>
      </c>
      <c r="E507" s="590">
        <f>IF(D507="","",IFERROR(VLOOKUP(D507,CCN_Library!$A$4:$B$13,2,FALSE),"NOT IN LIBRARY"))</f>
        <v/>
      </c>
      <c r="F507" s="599" t="n"/>
      <c r="G507" s="590" t="inlineStr">
        <is>
          <t>M28262</t>
        </is>
      </c>
      <c r="H507" s="590">
        <f>LEFT(I507,5)</f>
        <v/>
      </c>
      <c r="I507" s="590" t="inlineStr">
        <is>
          <t>K42222E</t>
        </is>
      </c>
      <c r="J507" s="590" t="inlineStr">
        <is>
          <t>COMPASS,MAGNETIC,UN-S AND Y 183</t>
        </is>
      </c>
      <c r="K507" s="590" t="inlineStr">
        <is>
          <t>IS</t>
        </is>
      </c>
      <c r="L507" s="590" t="n"/>
      <c r="M507" s="590" t="n"/>
      <c r="N507" s="590" t="n"/>
      <c r="O507" s="590" t="n">
        <v>12</v>
      </c>
      <c r="P507" s="590" t="n"/>
      <c r="Q507" s="590" t="n"/>
      <c r="R507" s="590" t="n"/>
      <c r="S507" s="590" t="n"/>
      <c r="T507" s="595" t="n"/>
      <c r="U507" s="596" t="n"/>
      <c r="V507" s="603" t="n"/>
    </row>
    <row r="508">
      <c r="B508" s="598" t="n">
        <v>507</v>
      </c>
      <c r="C508" s="606" t="inlineStr">
        <is>
          <t>14345</t>
        </is>
      </c>
      <c r="D508" s="589" t="n">
        <v>14345</v>
      </c>
      <c r="E508" s="590">
        <f>IF(D508="","",IFERROR(VLOOKUP(D508,CCN_Library!$A$4:$B$13,2,FALSE),"NOT IN LIBRARY"))</f>
        <v/>
      </c>
      <c r="F508" s="599" t="n"/>
      <c r="G508" s="590" t="inlineStr">
        <is>
          <t>M28262</t>
        </is>
      </c>
      <c r="H508" s="590">
        <f>LEFT(I508,5)</f>
        <v/>
      </c>
      <c r="I508" s="590" t="inlineStr">
        <is>
          <t>C01202E</t>
        </is>
      </c>
      <c r="J508" s="590" t="inlineStr">
        <is>
          <t>HELMET,GROUND TROOP-ECH</t>
        </is>
      </c>
      <c r="K508" s="590" t="inlineStr">
        <is>
          <t>IS</t>
        </is>
      </c>
      <c r="L508" s="590" t="n"/>
      <c r="M508" s="590" t="n"/>
      <c r="N508" s="590" t="n"/>
      <c r="O508" s="590" t="n">
        <v>0</v>
      </c>
      <c r="P508" s="590" t="n"/>
      <c r="Q508" s="590" t="n"/>
      <c r="R508" s="590" t="n"/>
      <c r="S508" s="590" t="n"/>
      <c r="T508" s="595" t="n"/>
      <c r="U508" s="596" t="n"/>
      <c r="V508" s="603" t="n"/>
    </row>
    <row r="509">
      <c r="B509" s="598" t="n">
        <v>508</v>
      </c>
      <c r="C509" s="606" t="inlineStr">
        <is>
          <t>14345</t>
        </is>
      </c>
      <c r="D509" s="589" t="n">
        <v>14345</v>
      </c>
      <c r="E509" s="590">
        <f>IF(D509="","",IFERROR(VLOOKUP(D509,CCN_Library!$A$4:$B$13,2,FALSE),"NOT IN LIBRARY"))</f>
        <v/>
      </c>
      <c r="F509" s="599" t="n"/>
      <c r="G509" s="590" t="inlineStr">
        <is>
          <t>M28262</t>
        </is>
      </c>
      <c r="H509" s="590">
        <f>LEFT(I509,5)</f>
        <v/>
      </c>
      <c r="I509" s="590" t="inlineStr">
        <is>
          <t>C00622F</t>
        </is>
      </c>
      <c r="J509" s="590" t="inlineStr">
        <is>
          <t>COAT,CHEMICAL PROTE-UNIVERSAL COAT</t>
        </is>
      </c>
      <c r="K509" s="590" t="inlineStr">
        <is>
          <t>IS</t>
        </is>
      </c>
      <c r="L509" s="590" t="n"/>
      <c r="M509" s="590" t="n"/>
      <c r="N509" s="590" t="n"/>
      <c r="O509" s="590" t="n">
        <v>0</v>
      </c>
      <c r="P509" s="590" t="n"/>
      <c r="Q509" s="590" t="n"/>
      <c r="R509" s="590" t="n"/>
      <c r="S509" s="590" t="n"/>
      <c r="T509" s="595" t="n"/>
      <c r="U509" s="596" t="n"/>
      <c r="V509" s="603" t="n"/>
    </row>
    <row r="510">
      <c r="B510" s="598" t="n">
        <v>509</v>
      </c>
      <c r="C510" s="606" t="inlineStr">
        <is>
          <t>21451</t>
        </is>
      </c>
      <c r="D510" s="589" t="n">
        <v>21451</v>
      </c>
      <c r="E510" s="590">
        <f>IF(D510="","",IFERROR(VLOOKUP(D510,CCN_Library!$A$4:$B$13,2,FALSE),"NOT IN LIBRARY"))</f>
        <v/>
      </c>
      <c r="F510" s="599" t="n"/>
      <c r="G510" s="590" t="inlineStr">
        <is>
          <t>M28262</t>
        </is>
      </c>
      <c r="H510" s="590">
        <f>LEFT(I510,5)</f>
        <v/>
      </c>
      <c r="I510" s="590" t="inlineStr">
        <is>
          <t>C10232F</t>
        </is>
      </c>
      <c r="J510" s="590" t="inlineStr">
        <is>
          <t>HOOD,COMBAT VEHICLE-MIL-H-44265</t>
        </is>
      </c>
      <c r="K510" s="590" t="inlineStr">
        <is>
          <t>IS</t>
        </is>
      </c>
      <c r="L510" s="590" t="n"/>
      <c r="M510" s="590" t="n"/>
      <c r="N510" s="590" t="n"/>
      <c r="O510" s="590" t="n">
        <v>0</v>
      </c>
      <c r="P510" s="590" t="n"/>
      <c r="Q510" s="590" t="n"/>
      <c r="R510" s="590" t="n"/>
      <c r="S510" s="590" t="n"/>
      <c r="T510" s="595" t="n"/>
      <c r="U510" s="596" t="n"/>
      <c r="V510" s="603" t="n"/>
    </row>
    <row r="511">
      <c r="B511" s="598" t="n">
        <v>510</v>
      </c>
      <c r="C511" s="606" t="inlineStr">
        <is>
          <t>21451</t>
        </is>
      </c>
      <c r="D511" s="589" t="n">
        <v>21451</v>
      </c>
      <c r="E511" s="590">
        <f>IF(D511="","",IFERROR(VLOOKUP(D511,CCN_Library!$A$4:$B$13,2,FALSE),"NOT IN LIBRARY"))</f>
        <v/>
      </c>
      <c r="F511" s="599" t="n"/>
      <c r="G511" s="590" t="inlineStr">
        <is>
          <t>M28262</t>
        </is>
      </c>
      <c r="H511" s="590">
        <f>LEFT(I511,5)</f>
        <v/>
      </c>
      <c r="I511" s="590" t="inlineStr">
        <is>
          <t>K79002B</t>
        </is>
      </c>
      <c r="J511" s="590" t="inlineStr">
        <is>
          <t>TOOL KIT,VEHICLE,TA-GOV07176</t>
        </is>
      </c>
      <c r="K511" s="590" t="inlineStr">
        <is>
          <t>IS</t>
        </is>
      </c>
      <c r="L511" s="590" t="n"/>
      <c r="M511" s="590" t="n"/>
      <c r="N511" s="590" t="n"/>
      <c r="O511" s="590" t="n">
        <v>2</v>
      </c>
      <c r="P511" s="590" t="n"/>
      <c r="Q511" s="590" t="n"/>
      <c r="R511" s="590" t="n"/>
      <c r="S511" s="590" t="n"/>
      <c r="T511" s="595" t="n"/>
      <c r="U511" s="596" t="n"/>
      <c r="V511" s="603" t="n"/>
    </row>
    <row r="512">
      <c r="B512" s="598" t="n">
        <v>511</v>
      </c>
      <c r="C512" s="606" t="inlineStr">
        <is>
          <t>21451</t>
        </is>
      </c>
      <c r="D512" s="589" t="n">
        <v>21451</v>
      </c>
      <c r="E512" s="590">
        <f>IF(D512="","",IFERROR(VLOOKUP(D512,CCN_Library!$A$4:$B$13,2,FALSE),"NOT IN LIBRARY"))</f>
        <v/>
      </c>
      <c r="F512" s="599" t="n"/>
      <c r="G512" s="590" t="inlineStr">
        <is>
          <t>M28262</t>
        </is>
      </c>
      <c r="H512" s="590">
        <f>LEFT(I512,5)</f>
        <v/>
      </c>
      <c r="I512" s="590" t="inlineStr">
        <is>
          <t>K50602T</t>
        </is>
      </c>
      <c r="J512" s="590" t="inlineStr">
        <is>
          <t>WRENCH,IMPACT,PNEUM-</t>
        </is>
      </c>
      <c r="K512" s="590" t="inlineStr">
        <is>
          <t>IS</t>
        </is>
      </c>
      <c r="L512" s="590" t="n"/>
      <c r="M512" s="590" t="n"/>
      <c r="N512" s="590" t="n"/>
      <c r="O512" s="590" t="n">
        <v>1</v>
      </c>
      <c r="P512" s="590" t="n"/>
      <c r="Q512" s="590" t="n"/>
      <c r="R512" s="590" t="n"/>
      <c r="S512" s="590" t="n"/>
      <c r="T512" s="595" t="n"/>
      <c r="U512" s="596" t="n"/>
      <c r="V512" s="603" t="n"/>
    </row>
    <row r="513">
      <c r="B513" s="598" t="n">
        <v>512</v>
      </c>
      <c r="C513" s="606" t="inlineStr">
        <is>
          <t>21451</t>
        </is>
      </c>
      <c r="D513" s="589" t="n">
        <v>21451</v>
      </c>
      <c r="E513" s="590">
        <f>IF(D513="","",IFERROR(VLOOKUP(D513,CCN_Library!$A$4:$B$13,2,FALSE),"NOT IN LIBRARY"))</f>
        <v/>
      </c>
      <c r="F513" s="599" t="n"/>
      <c r="G513" s="590" t="inlineStr">
        <is>
          <t>M28262</t>
        </is>
      </c>
      <c r="H513" s="590">
        <f>LEFT(I513,5)</f>
        <v/>
      </c>
      <c r="I513" s="590" t="inlineStr">
        <is>
          <t>M50302E</t>
        </is>
      </c>
      <c r="J513" s="590" t="inlineStr">
        <is>
          <t>TOWBAR,MOTOR VEHICL-3428515</t>
        </is>
      </c>
      <c r="K513" s="590" t="inlineStr">
        <is>
          <t>IS</t>
        </is>
      </c>
      <c r="L513" s="590" t="n"/>
      <c r="M513" s="590" t="n"/>
      <c r="N513" s="590" t="n"/>
      <c r="O513" s="590" t="n">
        <v>1</v>
      </c>
      <c r="P513" s="590" t="n"/>
      <c r="Q513" s="590" t="n"/>
      <c r="R513" s="590" t="n"/>
      <c r="S513" s="590" t="n"/>
      <c r="T513" s="595" t="n"/>
      <c r="U513" s="596" t="n"/>
      <c r="V513" s="603" t="n"/>
    </row>
    <row r="514">
      <c r="B514" s="598" t="n">
        <v>513</v>
      </c>
      <c r="C514" s="606" t="inlineStr">
        <is>
          <t>21710</t>
        </is>
      </c>
      <c r="D514" s="589" t="n">
        <v>21710</v>
      </c>
      <c r="E514" s="590">
        <f>IF(D514="","",IFERROR(VLOOKUP(D514,CCN_Library!$A$4:$B$13,2,FALSE),"NOT IN LIBRARY"))</f>
        <v/>
      </c>
      <c r="F514" s="599" t="n"/>
      <c r="G514" s="590" t="inlineStr">
        <is>
          <t>M28262</t>
        </is>
      </c>
      <c r="H514" s="590">
        <f>LEFT(I514,5)</f>
        <v/>
      </c>
      <c r="I514" s="590" t="inlineStr">
        <is>
          <t>K00382B</t>
        </is>
      </c>
      <c r="J514" s="590" t="inlineStr">
        <is>
          <t>CHARGER,BATTERY-746X840</t>
        </is>
      </c>
      <c r="K514" s="590" t="inlineStr">
        <is>
          <t>IS</t>
        </is>
      </c>
      <c r="L514" s="590" t="n"/>
      <c r="M514" s="590" t="n"/>
      <c r="N514" s="590" t="n"/>
      <c r="O514" s="590" t="n">
        <v>1</v>
      </c>
      <c r="P514" s="590" t="n"/>
      <c r="Q514" s="590" t="n"/>
      <c r="R514" s="590" t="n"/>
      <c r="S514" s="590" t="n"/>
      <c r="T514" s="595" t="n"/>
      <c r="U514" s="596" t="n"/>
      <c r="V514" s="603" t="n"/>
    </row>
    <row r="515">
      <c r="B515" s="598" t="n">
        <v>514</v>
      </c>
      <c r="C515" s="606" t="inlineStr">
        <is>
          <t>21710</t>
        </is>
      </c>
      <c r="D515" s="589" t="n">
        <v>21710</v>
      </c>
      <c r="E515" s="590">
        <f>IF(D515="","",IFERROR(VLOOKUP(D515,CCN_Library!$A$4:$B$13,2,FALSE),"NOT IN LIBRARY"))</f>
        <v/>
      </c>
      <c r="F515" s="599" t="n"/>
      <c r="G515" s="590" t="inlineStr">
        <is>
          <t>M28262</t>
        </is>
      </c>
      <c r="H515" s="590">
        <f>LEFT(I515,5)</f>
        <v/>
      </c>
      <c r="I515" s="590" t="inlineStr">
        <is>
          <t>K00282B</t>
        </is>
      </c>
      <c r="J515" s="590" t="inlineStr">
        <is>
          <t>CHARGER,BATTERY-HD JUMP START</t>
        </is>
      </c>
      <c r="K515" s="590" t="inlineStr">
        <is>
          <t>IS</t>
        </is>
      </c>
      <c r="L515" s="590" t="n"/>
      <c r="M515" s="590" t="n"/>
      <c r="N515" s="590" t="n"/>
      <c r="O515" s="590" t="n">
        <v>2</v>
      </c>
      <c r="P515" s="590" t="n"/>
      <c r="Q515" s="590" t="n"/>
      <c r="R515" s="590" t="n"/>
      <c r="S515" s="590" t="n"/>
      <c r="T515" s="595" t="n"/>
      <c r="U515" s="596" t="n"/>
      <c r="V515" s="603" t="n"/>
    </row>
    <row r="516">
      <c r="B516" s="598" t="n">
        <v>515</v>
      </c>
      <c r="C516" s="606" t="inlineStr">
        <is>
          <t>21710</t>
        </is>
      </c>
      <c r="D516" s="589" t="n">
        <v>21710</v>
      </c>
      <c r="E516" s="590">
        <f>IF(D516="","",IFERROR(VLOOKUP(D516,CCN_Library!$A$4:$B$13,2,FALSE),"NOT IN LIBRARY"))</f>
        <v/>
      </c>
      <c r="F516" s="599" t="n"/>
      <c r="G516" s="590" t="inlineStr">
        <is>
          <t>M28262</t>
        </is>
      </c>
      <c r="H516" s="590">
        <f>LEFT(I516,5)</f>
        <v/>
      </c>
      <c r="I516" s="590" t="inlineStr">
        <is>
          <t>K00022B</t>
        </is>
      </c>
      <c r="J516" s="590" t="inlineStr">
        <is>
          <t>ANALYZER-CHARGER,BA-490PT+</t>
        </is>
      </c>
      <c r="K516" s="590" t="inlineStr">
        <is>
          <t>IS</t>
        </is>
      </c>
      <c r="L516" s="590" t="n"/>
      <c r="M516" s="590" t="n"/>
      <c r="N516" s="590" t="n"/>
      <c r="O516" s="590" t="n">
        <v>1</v>
      </c>
      <c r="P516" s="590" t="n"/>
      <c r="Q516" s="590" t="n"/>
      <c r="R516" s="590" t="n"/>
      <c r="S516" s="590" t="n"/>
      <c r="T516" s="595" t="n"/>
      <c r="U516" s="596" t="n"/>
      <c r="V516" s="603" t="n"/>
    </row>
    <row r="517">
      <c r="B517" s="598" t="n">
        <v>516</v>
      </c>
      <c r="C517" s="606" t="inlineStr">
        <is>
          <t>21710</t>
        </is>
      </c>
      <c r="D517" s="589" t="n">
        <v>21710</v>
      </c>
      <c r="E517" s="590">
        <f>IF(D517="","",IFERROR(VLOOKUP(D517,CCN_Library!$A$4:$B$13,2,FALSE),"NOT IN LIBRARY"))</f>
        <v/>
      </c>
      <c r="F517" s="599" t="n"/>
      <c r="G517" s="590" t="inlineStr">
        <is>
          <t>M28262</t>
        </is>
      </c>
      <c r="H517" s="590">
        <f>LEFT(I517,5)</f>
        <v/>
      </c>
      <c r="I517" s="590" t="inlineStr">
        <is>
          <t>H70172E</t>
        </is>
      </c>
      <c r="J517" s="590" t="inlineStr">
        <is>
          <t>MULTIMETER-FLUKE 189M/AN</t>
        </is>
      </c>
      <c r="K517" s="590" t="inlineStr">
        <is>
          <t>IS</t>
        </is>
      </c>
      <c r="L517" s="590" t="n"/>
      <c r="M517" s="590" t="n"/>
      <c r="N517" s="590" t="n"/>
      <c r="O517" s="590" t="n">
        <v>1</v>
      </c>
      <c r="P517" s="590" t="n"/>
      <c r="Q517" s="590" t="n"/>
      <c r="R517" s="590" t="n"/>
      <c r="S517" s="590" t="n"/>
      <c r="T517" s="595" t="n"/>
      <c r="U517" s="596" t="n"/>
      <c r="V517" s="603" t="n"/>
    </row>
    <row r="518">
      <c r="B518" s="598" t="n">
        <v>517</v>
      </c>
      <c r="C518" s="606" t="inlineStr">
        <is>
          <t>21710</t>
        </is>
      </c>
      <c r="D518" s="589" t="n">
        <v>21710</v>
      </c>
      <c r="E518" s="590">
        <f>IF(D518="","",IFERROR(VLOOKUP(D518,CCN_Library!$A$4:$B$13,2,FALSE),"NOT IN LIBRARY"))</f>
        <v/>
      </c>
      <c r="F518" s="599" t="n"/>
      <c r="G518" s="590" t="inlineStr">
        <is>
          <t>M28262</t>
        </is>
      </c>
      <c r="H518" s="590">
        <f>LEFT(I518,5)</f>
        <v/>
      </c>
      <c r="I518" s="590" t="inlineStr">
        <is>
          <t>K00252B</t>
        </is>
      </c>
      <c r="J518" s="590" t="inlineStr">
        <is>
          <t>CHARGER,BATTERY-HD PALLET CHARGE</t>
        </is>
      </c>
      <c r="K518" s="590" t="inlineStr">
        <is>
          <t>IS</t>
        </is>
      </c>
      <c r="L518" s="590" t="n"/>
      <c r="M518" s="590" t="n"/>
      <c r="N518" s="590" t="n"/>
      <c r="O518" s="590" t="n">
        <v>2</v>
      </c>
      <c r="P518" s="590" t="n"/>
      <c r="Q518" s="590" t="n"/>
      <c r="R518" s="590" t="n"/>
      <c r="S518" s="590" t="n"/>
      <c r="T518" s="595" t="n"/>
      <c r="U518" s="596" t="n"/>
      <c r="V518" s="603" t="n"/>
    </row>
    <row r="519">
      <c r="B519" s="598" t="n">
        <v>518</v>
      </c>
      <c r="C519" s="606" t="inlineStr">
        <is>
          <t>21710</t>
        </is>
      </c>
      <c r="D519" s="589" t="n">
        <v>21710</v>
      </c>
      <c r="E519" s="590">
        <f>IF(D519="","",IFERROR(VLOOKUP(D519,CCN_Library!$A$4:$B$13,2,FALSE),"NOT IN LIBRARY"))</f>
        <v/>
      </c>
      <c r="F519" s="599" t="n"/>
      <c r="G519" s="590" t="inlineStr">
        <is>
          <t>M28262</t>
        </is>
      </c>
      <c r="H519" s="590">
        <f>LEFT(I519,5)</f>
        <v/>
      </c>
      <c r="I519" s="590" t="inlineStr">
        <is>
          <t>K00012B</t>
        </is>
      </c>
      <c r="J519" s="590" t="inlineStr">
        <is>
          <t>CHARGER,BATTERY-PCWV+</t>
        </is>
      </c>
      <c r="K519" s="590" t="inlineStr">
        <is>
          <t>IS</t>
        </is>
      </c>
      <c r="L519" s="590" t="n"/>
      <c r="M519" s="590" t="n"/>
      <c r="N519" s="590" t="n"/>
      <c r="O519" s="590" t="n">
        <v>3</v>
      </c>
      <c r="P519" s="590" t="n"/>
      <c r="Q519" s="590" t="n"/>
      <c r="R519" s="590" t="n"/>
      <c r="S519" s="590" t="n"/>
      <c r="T519" s="595" t="n"/>
      <c r="U519" s="596" t="n"/>
      <c r="V519" s="603" t="n"/>
    </row>
    <row r="520">
      <c r="B520" s="598" t="n">
        <v>519</v>
      </c>
      <c r="C520" s="606" t="inlineStr">
        <is>
          <t>21710</t>
        </is>
      </c>
      <c r="D520" s="589" t="n">
        <v>21710</v>
      </c>
      <c r="E520" s="590">
        <f>IF(D520="","",IFERROR(VLOOKUP(D520,CCN_Library!$A$4:$B$13,2,FALSE),"NOT IN LIBRARY"))</f>
        <v/>
      </c>
      <c r="F520" s="599" t="n"/>
      <c r="G520" s="590" t="inlineStr">
        <is>
          <t>M28262</t>
        </is>
      </c>
      <c r="H520" s="590">
        <f>LEFT(I520,5)</f>
        <v/>
      </c>
      <c r="I520" s="590" t="inlineStr">
        <is>
          <t>H78002B</t>
        </is>
      </c>
      <c r="J520" s="590" t="inlineStr">
        <is>
          <t>CABLE KIT,RADIO FRE-70014</t>
        </is>
      </c>
      <c r="K520" s="590" t="inlineStr">
        <is>
          <t>IS</t>
        </is>
      </c>
      <c r="L520" s="590" t="n"/>
      <c r="M520" s="590" t="n"/>
      <c r="N520" s="590" t="n"/>
      <c r="O520" s="590" t="n">
        <v>1</v>
      </c>
      <c r="P520" s="590" t="n"/>
      <c r="Q520" s="590" t="n"/>
      <c r="R520" s="590" t="n"/>
      <c r="S520" s="590" t="n"/>
      <c r="T520" s="595" t="n"/>
      <c r="U520" s="596" t="n"/>
      <c r="V520" s="603" t="n"/>
    </row>
    <row r="521">
      <c r="B521" s="598" t="n">
        <v>520</v>
      </c>
      <c r="C521" s="606" t="inlineStr">
        <is>
          <t>21710</t>
        </is>
      </c>
      <c r="D521" s="589" t="n">
        <v>21710</v>
      </c>
      <c r="E521" s="590">
        <f>IF(D521="","",IFERROR(VLOOKUP(D521,CCN_Library!$A$4:$B$13,2,FALSE),"NOT IN LIBRARY"))</f>
        <v/>
      </c>
      <c r="F521" s="599" t="n"/>
      <c r="G521" s="590" t="inlineStr">
        <is>
          <t>M28262</t>
        </is>
      </c>
      <c r="H521" s="590">
        <f>LEFT(I521,5)</f>
        <v/>
      </c>
      <c r="I521" s="590" t="inlineStr">
        <is>
          <t>H79212BA</t>
        </is>
      </c>
      <c r="J521" s="590" t="inlineStr">
        <is>
          <t>ADAPTER KIT,TEST-MKXXXX/U</t>
        </is>
      </c>
      <c r="K521" s="590" t="inlineStr">
        <is>
          <t>IS</t>
        </is>
      </c>
      <c r="L521" s="590" t="n"/>
      <c r="M521" s="590" t="n"/>
      <c r="N521" s="590" t="n"/>
      <c r="O521" s="590" t="n">
        <v>1</v>
      </c>
      <c r="P521" s="590" t="n"/>
      <c r="Q521" s="590" t="n"/>
      <c r="R521" s="590" t="n"/>
      <c r="S521" s="590" t="n"/>
      <c r="T521" s="595" t="n"/>
      <c r="U521" s="596" t="n"/>
      <c r="V521" s="603" t="n"/>
    </row>
    <row r="522">
      <c r="B522" s="598" t="n">
        <v>521</v>
      </c>
      <c r="C522" s="606" t="inlineStr">
        <is>
          <t>44112</t>
        </is>
      </c>
      <c r="D522" s="589" t="n">
        <v>44112</v>
      </c>
      <c r="E522" s="590">
        <f>IF(D522="","",IFERROR(VLOOKUP(D522,CCN_Library!$A$4:$B$13,2,FALSE),"NOT IN LIBRARY"))</f>
        <v/>
      </c>
      <c r="F522" s="599" t="n"/>
      <c r="G522" s="590" t="inlineStr">
        <is>
          <t>M28262</t>
        </is>
      </c>
      <c r="H522" s="590">
        <f>LEFT(I522,5)</f>
        <v/>
      </c>
      <c r="I522" s="590" t="inlineStr">
        <is>
          <t>K44962F</t>
        </is>
      </c>
      <c r="J522" s="590" t="inlineStr">
        <is>
          <t>KIT BAG,FLYER'S-</t>
        </is>
      </c>
      <c r="K522" s="590" t="inlineStr">
        <is>
          <t>IS</t>
        </is>
      </c>
      <c r="L522" s="590" t="n"/>
      <c r="M522" s="590" t="n"/>
      <c r="N522" s="590" t="n"/>
      <c r="O522" s="590" t="n">
        <v>2</v>
      </c>
      <c r="P522" s="590" t="n"/>
      <c r="Q522" s="590" t="n"/>
      <c r="R522" s="590" t="n"/>
      <c r="S522" s="590" t="n"/>
      <c r="T522" s="595" t="n"/>
      <c r="U522" s="596" t="n"/>
      <c r="V522" s="603" t="n"/>
    </row>
    <row r="523">
      <c r="B523" s="598" t="n">
        <v>522</v>
      </c>
      <c r="C523" s="606" t="inlineStr">
        <is>
          <t>44112</t>
        </is>
      </c>
      <c r="D523" s="589" t="n">
        <v>44112</v>
      </c>
      <c r="E523" s="590">
        <f>IF(D523="","",IFERROR(VLOOKUP(D523,CCN_Library!$A$4:$B$13,2,FALSE),"NOT IN LIBRARY"))</f>
        <v/>
      </c>
      <c r="F523" s="599" t="n"/>
      <c r="G523" s="590" t="inlineStr">
        <is>
          <t>M28262</t>
        </is>
      </c>
      <c r="H523" s="590">
        <f>LEFT(I523,5)</f>
        <v/>
      </c>
      <c r="I523" s="590" t="inlineStr">
        <is>
          <t>K79022B</t>
        </is>
      </c>
      <c r="J523" s="590" t="inlineStr">
        <is>
          <t>TOOL KIT,REFRIGERAT-PAC3521</t>
        </is>
      </c>
      <c r="K523" s="590" t="inlineStr">
        <is>
          <t>IS</t>
        </is>
      </c>
      <c r="L523" s="590" t="n"/>
      <c r="M523" s="590" t="n"/>
      <c r="N523" s="590" t="n"/>
      <c r="O523" s="590" t="n">
        <v>1</v>
      </c>
      <c r="P523" s="590" t="n"/>
      <c r="Q523" s="590" t="n"/>
      <c r="R523" s="590" t="n"/>
      <c r="S523" s="590" t="n"/>
      <c r="T523" s="595" t="n"/>
      <c r="U523" s="596" t="n"/>
      <c r="V523" s="603" t="n"/>
    </row>
    <row r="524">
      <c r="B524" s="598" t="n">
        <v>523</v>
      </c>
      <c r="C524" s="606" t="inlineStr">
        <is>
          <t>44112</t>
        </is>
      </c>
      <c r="D524" s="589" t="n">
        <v>44112</v>
      </c>
      <c r="E524" s="590">
        <f>IF(D524="","",IFERROR(VLOOKUP(D524,CCN_Library!$A$4:$B$13,2,FALSE),"NOT IN LIBRARY"))</f>
        <v/>
      </c>
      <c r="F524" s="599" t="n"/>
      <c r="G524" s="590" t="inlineStr">
        <is>
          <t>M28262</t>
        </is>
      </c>
      <c r="H524" s="590">
        <f>LEFT(I524,5)</f>
        <v/>
      </c>
      <c r="I524" s="590" t="inlineStr">
        <is>
          <t>N60202E</t>
        </is>
      </c>
      <c r="J524" s="590" t="inlineStr">
        <is>
          <t>FIXTURE,MEASURING,T-</t>
        </is>
      </c>
      <c r="K524" s="590" t="inlineStr">
        <is>
          <t>IS</t>
        </is>
      </c>
      <c r="L524" s="590" t="n"/>
      <c r="M524" s="590" t="n"/>
      <c r="N524" s="590" t="n"/>
      <c r="O524" s="590" t="n">
        <v>2</v>
      </c>
      <c r="P524" s="590" t="n"/>
      <c r="Q524" s="590" t="n"/>
      <c r="R524" s="590" t="n"/>
      <c r="S524" s="590" t="n"/>
      <c r="T524" s="595" t="n"/>
      <c r="U524" s="596" t="n"/>
      <c r="V524" s="603" t="n"/>
    </row>
    <row r="525">
      <c r="B525" s="598" t="n">
        <v>524</v>
      </c>
      <c r="C525" s="606" t="inlineStr">
        <is>
          <t>44112</t>
        </is>
      </c>
      <c r="D525" s="589" t="n">
        <v>44112</v>
      </c>
      <c r="E525" s="590">
        <f>IF(D525="","",IFERROR(VLOOKUP(D525,CCN_Library!$A$4:$B$13,2,FALSE),"NOT IN LIBRARY"))</f>
        <v/>
      </c>
      <c r="F525" s="599" t="n"/>
      <c r="G525" s="590" t="inlineStr">
        <is>
          <t>M28263</t>
        </is>
      </c>
      <c r="H525" s="590">
        <f>LEFT(I525,5)</f>
        <v/>
      </c>
      <c r="I525" s="590" t="inlineStr">
        <is>
          <t>C01202E</t>
        </is>
      </c>
      <c r="J525" s="590" t="inlineStr">
        <is>
          <t>HELMET,GROUND TROOP-ECH</t>
        </is>
      </c>
      <c r="K525" s="590" t="inlineStr">
        <is>
          <t>IS</t>
        </is>
      </c>
      <c r="L525" s="590" t="n"/>
      <c r="M525" s="590" t="n"/>
      <c r="N525" s="590" t="n"/>
      <c r="O525" s="590" t="n">
        <v>0</v>
      </c>
      <c r="P525" s="590" t="n"/>
      <c r="Q525" s="590" t="n"/>
      <c r="R525" s="590" t="n"/>
      <c r="S525" s="590" t="n"/>
      <c r="T525" s="595" t="n"/>
      <c r="U525" s="596" t="n"/>
      <c r="V525" s="603" t="n"/>
    </row>
    <row r="526">
      <c r="B526" s="598" t="n">
        <v>525</v>
      </c>
      <c r="C526" s="606" t="inlineStr">
        <is>
          <t>44112</t>
        </is>
      </c>
      <c r="D526" s="589" t="n">
        <v>44112</v>
      </c>
      <c r="E526" s="590">
        <f>IF(D526="","",IFERROR(VLOOKUP(D526,CCN_Library!$A$4:$B$13,2,FALSE),"NOT IN LIBRARY"))</f>
        <v/>
      </c>
      <c r="F526" s="599" t="n"/>
      <c r="G526" s="590" t="inlineStr">
        <is>
          <t>M28263</t>
        </is>
      </c>
      <c r="H526" s="590">
        <f>LEFT(I526,5)</f>
        <v/>
      </c>
      <c r="I526" s="590" t="inlineStr">
        <is>
          <t>K00382B</t>
        </is>
      </c>
      <c r="J526" s="590" t="inlineStr">
        <is>
          <t>CHARGER,BATTERY-746X840</t>
        </is>
      </c>
      <c r="K526" s="590" t="inlineStr">
        <is>
          <t>IS</t>
        </is>
      </c>
      <c r="L526" s="590" t="n"/>
      <c r="M526" s="590" t="n"/>
      <c r="N526" s="590" t="n"/>
      <c r="O526" s="590" t="n">
        <v>1</v>
      </c>
      <c r="P526" s="590" t="n"/>
      <c r="Q526" s="590" t="n"/>
      <c r="R526" s="590" t="n"/>
      <c r="S526" s="590" t="n"/>
      <c r="T526" s="595" t="n"/>
      <c r="U526" s="596" t="n"/>
      <c r="V526" s="603" t="n"/>
    </row>
    <row r="527">
      <c r="B527" s="598" t="n">
        <v>526</v>
      </c>
      <c r="C527" s="606" t="inlineStr">
        <is>
          <t>44112</t>
        </is>
      </c>
      <c r="D527" s="589" t="n">
        <v>44112</v>
      </c>
      <c r="E527" s="590">
        <f>IF(D527="","",IFERROR(VLOOKUP(D527,CCN_Library!$A$4:$B$13,2,FALSE),"NOT IN LIBRARY"))</f>
        <v/>
      </c>
      <c r="F527" s="599" t="n"/>
      <c r="G527" s="590" t="inlineStr">
        <is>
          <t>M28263</t>
        </is>
      </c>
      <c r="H527" s="590">
        <f>LEFT(I527,5)</f>
        <v/>
      </c>
      <c r="I527" s="590" t="inlineStr">
        <is>
          <t>C10232F</t>
        </is>
      </c>
      <c r="J527" s="590" t="inlineStr">
        <is>
          <t>HOOD,COMBAT VEHICLE-MIL-H-44265</t>
        </is>
      </c>
      <c r="K527" s="590" t="inlineStr">
        <is>
          <t>IS</t>
        </is>
      </c>
      <c r="L527" s="590" t="n"/>
      <c r="M527" s="590" t="n"/>
      <c r="N527" s="590" t="n"/>
      <c r="O527" s="590" t="n">
        <v>0</v>
      </c>
      <c r="P527" s="590" t="n"/>
      <c r="Q527" s="590" t="n"/>
      <c r="R527" s="590" t="n"/>
      <c r="S527" s="590" t="n"/>
      <c r="T527" s="595" t="n"/>
      <c r="U527" s="596" t="n"/>
      <c r="V527" s="603" t="n"/>
    </row>
    <row r="528">
      <c r="B528" s="598" t="n">
        <v>527</v>
      </c>
      <c r="C528" s="606" t="inlineStr">
        <is>
          <t>44112</t>
        </is>
      </c>
      <c r="D528" s="589" t="n">
        <v>44112</v>
      </c>
      <c r="E528" s="590">
        <f>IF(D528="","",IFERROR(VLOOKUP(D528,CCN_Library!$A$4:$B$13,2,FALSE),"NOT IN LIBRARY"))</f>
        <v/>
      </c>
      <c r="F528" s="599" t="n"/>
      <c r="G528" s="590" t="inlineStr">
        <is>
          <t>M28263</t>
        </is>
      </c>
      <c r="H528" s="590">
        <f>LEFT(I528,5)</f>
        <v/>
      </c>
      <c r="I528" s="590" t="inlineStr">
        <is>
          <t>K42222E</t>
        </is>
      </c>
      <c r="J528" s="590" t="inlineStr">
        <is>
          <t>COMPASS,MAGNETIC,UN-S AND Y 183</t>
        </is>
      </c>
      <c r="K528" s="590" t="inlineStr">
        <is>
          <t>IS</t>
        </is>
      </c>
      <c r="L528" s="590" t="n"/>
      <c r="M528" s="590" t="n"/>
      <c r="N528" s="590" t="n"/>
      <c r="O528" s="590" t="n">
        <v>9</v>
      </c>
      <c r="P528" s="590" t="n"/>
      <c r="Q528" s="590" t="n"/>
      <c r="R528" s="590" t="n"/>
      <c r="S528" s="590" t="n"/>
      <c r="T528" s="595" t="n"/>
      <c r="U528" s="596" t="n"/>
      <c r="V528" s="603" t="n"/>
    </row>
    <row r="529">
      <c r="B529" s="598" t="n">
        <v>528</v>
      </c>
      <c r="C529" s="606" t="inlineStr">
        <is>
          <t>44112</t>
        </is>
      </c>
      <c r="D529" s="589" t="n">
        <v>44112</v>
      </c>
      <c r="E529" s="590">
        <f>IF(D529="","",IFERROR(VLOOKUP(D529,CCN_Library!$A$4:$B$13,2,FALSE),"NOT IN LIBRARY"))</f>
        <v/>
      </c>
      <c r="F529" s="599" t="n"/>
      <c r="G529" s="590" t="inlineStr">
        <is>
          <t>M28263</t>
        </is>
      </c>
      <c r="H529" s="590">
        <f>LEFT(I529,5)</f>
        <v/>
      </c>
      <c r="I529" s="590" t="inlineStr">
        <is>
          <t>K00012B</t>
        </is>
      </c>
      <c r="J529" s="590" t="inlineStr">
        <is>
          <t>CHARGER,BATTERY-PCWV+</t>
        </is>
      </c>
      <c r="K529" s="590" t="inlineStr">
        <is>
          <t>IS</t>
        </is>
      </c>
      <c r="L529" s="590" t="n"/>
      <c r="M529" s="590" t="n"/>
      <c r="N529" s="590" t="n"/>
      <c r="O529" s="590" t="n">
        <v>2</v>
      </c>
      <c r="P529" s="590" t="n"/>
      <c r="Q529" s="590" t="n"/>
      <c r="R529" s="590" t="n"/>
      <c r="S529" s="590" t="n"/>
      <c r="T529" s="595" t="n"/>
      <c r="U529" s="596" t="n"/>
      <c r="V529" s="603" t="n"/>
    </row>
    <row r="530">
      <c r="B530" s="598" t="n">
        <v>529</v>
      </c>
      <c r="C530" s="606" t="inlineStr">
        <is>
          <t>44112</t>
        </is>
      </c>
      <c r="D530" s="589" t="n">
        <v>44112</v>
      </c>
      <c r="E530" s="590">
        <f>IF(D530="","",IFERROR(VLOOKUP(D530,CCN_Library!$A$4:$B$13,2,FALSE),"NOT IN LIBRARY"))</f>
        <v/>
      </c>
      <c r="F530" s="599" t="n"/>
      <c r="G530" s="590" t="inlineStr">
        <is>
          <t>M28263</t>
        </is>
      </c>
      <c r="H530" s="590">
        <f>LEFT(I530,5)</f>
        <v/>
      </c>
      <c r="I530" s="590" t="inlineStr">
        <is>
          <t>C00622F</t>
        </is>
      </c>
      <c r="J530" s="590" t="inlineStr">
        <is>
          <t>COAT,CHEMICAL PROTE-UNIVERSAL COAT</t>
        </is>
      </c>
      <c r="K530" s="590" t="inlineStr">
        <is>
          <t>IS</t>
        </is>
      </c>
      <c r="L530" s="590" t="n"/>
      <c r="M530" s="590" t="n"/>
      <c r="N530" s="590" t="n"/>
      <c r="O530" s="590" t="n">
        <v>0</v>
      </c>
      <c r="P530" s="590" t="n"/>
      <c r="Q530" s="590" t="n"/>
      <c r="R530" s="590" t="n"/>
      <c r="S530" s="590" t="n"/>
      <c r="T530" s="595" t="n"/>
      <c r="U530" s="596" t="n"/>
      <c r="V530" s="603" t="n"/>
    </row>
    <row r="531">
      <c r="B531" s="598" t="n"/>
      <c r="C531" s="606" t="n"/>
      <c r="D531" s="589" t="n"/>
      <c r="E531" s="590" t="n"/>
      <c r="F531" s="599" t="n"/>
      <c r="G531" s="590" t="n"/>
      <c r="H531" s="590" t="n"/>
      <c r="I531" s="590" t="n"/>
      <c r="J531" s="590" t="n"/>
      <c r="K531" s="590" t="n"/>
      <c r="L531" s="590" t="n"/>
      <c r="M531" s="590" t="n"/>
      <c r="N531" s="590" t="n"/>
      <c r="O531" s="590" t="n"/>
      <c r="P531" s="590" t="n"/>
      <c r="Q531" s="590" t="n"/>
      <c r="R531" s="590" t="n"/>
      <c r="S531" s="590" t="n"/>
      <c r="T531" s="595" t="n"/>
      <c r="U531" s="596" t="n"/>
      <c r="V531" s="603" t="n"/>
    </row>
    <row r="532">
      <c r="B532" s="598" t="n"/>
      <c r="C532" s="606" t="n"/>
      <c r="D532" s="589" t="n"/>
      <c r="E532" s="590" t="n"/>
      <c r="F532" s="599" t="n"/>
      <c r="G532" s="590" t="n"/>
      <c r="H532" s="590" t="n"/>
      <c r="I532" s="590" t="n"/>
      <c r="J532" s="590" t="n"/>
      <c r="K532" s="590" t="n"/>
      <c r="L532" s="590" t="n"/>
      <c r="M532" s="590" t="n"/>
      <c r="N532" s="590" t="n"/>
      <c r="O532" s="590" t="n"/>
      <c r="P532" s="590" t="n"/>
      <c r="Q532" s="590" t="n"/>
      <c r="R532" s="590" t="n"/>
      <c r="S532" s="590" t="n"/>
      <c r="T532" s="595" t="n"/>
      <c r="U532" s="596" t="n"/>
      <c r="V532" s="603" t="n"/>
    </row>
    <row r="533">
      <c r="B533" s="598" t="n"/>
      <c r="C533" s="606" t="n"/>
      <c r="D533" s="589" t="n"/>
      <c r="E533" s="590" t="n"/>
      <c r="F533" s="599" t="n"/>
      <c r="G533" s="590" t="n"/>
      <c r="H533" s="590" t="n"/>
      <c r="I533" s="590" t="n"/>
      <c r="J533" s="590" t="n"/>
      <c r="K533" s="590" t="n"/>
      <c r="L533" s="590" t="n"/>
      <c r="M533" s="590" t="n"/>
      <c r="N533" s="590" t="n"/>
      <c r="O533" s="590" t="n"/>
      <c r="P533" s="590" t="n"/>
      <c r="Q533" s="590" t="n"/>
      <c r="R533" s="590" t="n"/>
      <c r="S533" s="590" t="n"/>
      <c r="T533" s="595" t="n"/>
      <c r="U533" s="596" t="n"/>
      <c r="V533" s="603" t="n"/>
    </row>
    <row r="534">
      <c r="B534" s="598" t="n"/>
      <c r="C534" s="606" t="n"/>
      <c r="D534" s="589" t="n"/>
      <c r="E534" s="590" t="n"/>
      <c r="F534" s="599" t="n"/>
      <c r="G534" s="590" t="n"/>
      <c r="H534" s="590" t="n"/>
      <c r="I534" s="590" t="n"/>
      <c r="J534" s="590" t="n"/>
      <c r="K534" s="590" t="n"/>
      <c r="L534" s="590" t="n"/>
      <c r="M534" s="590" t="n"/>
      <c r="N534" s="590" t="n"/>
      <c r="O534" s="590" t="n"/>
      <c r="P534" s="590" t="n"/>
      <c r="Q534" s="590" t="n"/>
      <c r="R534" s="590" t="n"/>
      <c r="S534" s="590" t="n"/>
      <c r="T534" s="595" t="n"/>
      <c r="U534" s="596" t="n"/>
      <c r="V534" s="603" t="n"/>
    </row>
    <row r="535">
      <c r="B535" s="598" t="n"/>
      <c r="C535" s="606" t="n"/>
      <c r="D535" s="589" t="n"/>
      <c r="E535" s="590" t="n"/>
      <c r="F535" s="599" t="n"/>
      <c r="G535" s="590" t="n"/>
      <c r="H535" s="590" t="n"/>
      <c r="I535" s="590" t="n"/>
      <c r="J535" s="590" t="n"/>
      <c r="K535" s="590" t="n"/>
      <c r="L535" s="590" t="n"/>
      <c r="M535" s="590" t="n"/>
      <c r="N535" s="590" t="n"/>
      <c r="O535" s="590" t="n"/>
      <c r="P535" s="590" t="n"/>
      <c r="Q535" s="590" t="n"/>
      <c r="R535" s="590" t="n"/>
      <c r="S535" s="590" t="n"/>
      <c r="T535" s="595" t="n"/>
      <c r="U535" s="596" t="n"/>
      <c r="V535" s="603" t="n"/>
    </row>
    <row r="536">
      <c r="B536" s="598" t="n"/>
      <c r="C536" s="606" t="n"/>
      <c r="D536" s="589" t="n"/>
      <c r="E536" s="590" t="n"/>
      <c r="F536" s="599" t="n"/>
      <c r="G536" s="590" t="n"/>
      <c r="H536" s="590" t="n"/>
      <c r="I536" s="590" t="n"/>
      <c r="J536" s="590" t="n"/>
      <c r="K536" s="590" t="n"/>
      <c r="L536" s="590" t="n"/>
      <c r="M536" s="590" t="n"/>
      <c r="N536" s="590" t="n"/>
      <c r="O536" s="590" t="n"/>
      <c r="P536" s="590" t="n"/>
      <c r="Q536" s="590" t="n"/>
      <c r="R536" s="590" t="n"/>
      <c r="S536" s="590" t="n"/>
      <c r="T536" s="595" t="n"/>
      <c r="U536" s="596" t="n"/>
      <c r="V536" s="603" t="n"/>
    </row>
    <row r="537">
      <c r="B537" s="598" t="n"/>
      <c r="C537" s="606" t="n"/>
      <c r="D537" s="589" t="n"/>
      <c r="E537" s="590" t="n"/>
      <c r="F537" s="599" t="n"/>
      <c r="G537" s="590" t="n"/>
      <c r="H537" s="590" t="n"/>
      <c r="I537" s="590" t="n"/>
      <c r="J537" s="590" t="n"/>
      <c r="K537" s="590" t="n"/>
      <c r="L537" s="590" t="n"/>
      <c r="M537" s="590" t="n"/>
      <c r="N537" s="590" t="n"/>
      <c r="O537" s="590" t="n"/>
      <c r="P537" s="590" t="n"/>
      <c r="Q537" s="590" t="n"/>
      <c r="R537" s="590" t="n"/>
      <c r="S537" s="590" t="n"/>
      <c r="T537" s="595" t="n"/>
      <c r="U537" s="596" t="n"/>
      <c r="V537" s="603" t="n"/>
    </row>
    <row r="538">
      <c r="B538" s="598" t="n"/>
      <c r="C538" s="606" t="n"/>
      <c r="D538" s="589" t="n"/>
      <c r="E538" s="590" t="n"/>
      <c r="F538" s="599" t="n"/>
      <c r="G538" s="590" t="n"/>
      <c r="H538" s="590" t="n"/>
      <c r="I538" s="590" t="n"/>
      <c r="J538" s="590" t="n"/>
      <c r="K538" s="590" t="n"/>
      <c r="L538" s="590" t="n"/>
      <c r="M538" s="590" t="n"/>
      <c r="N538" s="590" t="n"/>
      <c r="O538" s="590" t="n"/>
      <c r="P538" s="590" t="n"/>
      <c r="Q538" s="590" t="n"/>
      <c r="R538" s="590" t="n"/>
      <c r="S538" s="590" t="n"/>
      <c r="T538" s="595" t="n"/>
      <c r="U538" s="596" t="n"/>
      <c r="V538" s="603" t="n"/>
    </row>
    <row r="539">
      <c r="B539" s="598" t="n"/>
      <c r="C539" s="606" t="n"/>
      <c r="D539" s="589" t="n"/>
      <c r="E539" s="590" t="n"/>
      <c r="F539" s="599" t="n"/>
      <c r="G539" s="590" t="n"/>
      <c r="H539" s="590" t="n"/>
      <c r="I539" s="590" t="n"/>
      <c r="J539" s="590" t="n"/>
      <c r="K539" s="590" t="n"/>
      <c r="L539" s="590" t="n"/>
      <c r="M539" s="590" t="n"/>
      <c r="N539" s="590" t="n"/>
      <c r="O539" s="590" t="n"/>
      <c r="P539" s="590" t="n"/>
      <c r="Q539" s="590" t="n"/>
      <c r="R539" s="590" t="n"/>
      <c r="S539" s="590" t="n"/>
      <c r="T539" s="595" t="n"/>
      <c r="U539" s="596" t="n"/>
      <c r="V539" s="603" t="n"/>
    </row>
    <row r="540">
      <c r="B540" s="598" t="n"/>
      <c r="C540" s="606" t="n"/>
      <c r="D540" s="589" t="n"/>
      <c r="E540" s="590" t="n"/>
      <c r="F540" s="599" t="n"/>
      <c r="G540" s="590" t="n"/>
      <c r="H540" s="590" t="n"/>
      <c r="I540" s="590" t="n"/>
      <c r="J540" s="590" t="n"/>
      <c r="K540" s="590" t="n"/>
      <c r="L540" s="590" t="n"/>
      <c r="M540" s="590" t="n"/>
      <c r="N540" s="590" t="n"/>
      <c r="O540" s="590" t="n"/>
      <c r="P540" s="590" t="n"/>
      <c r="Q540" s="590" t="n"/>
      <c r="R540" s="590" t="n"/>
      <c r="S540" s="590" t="n"/>
      <c r="T540" s="595" t="n"/>
      <c r="U540" s="596" t="n"/>
      <c r="V540" s="603" t="n"/>
    </row>
    <row r="541">
      <c r="B541" s="598" t="n"/>
      <c r="C541" s="606" t="n"/>
      <c r="D541" s="589" t="n"/>
      <c r="E541" s="590" t="n"/>
      <c r="F541" s="599" t="n"/>
      <c r="G541" s="590" t="n"/>
      <c r="H541" s="590" t="n"/>
      <c r="I541" s="590" t="n"/>
      <c r="J541" s="590" t="n"/>
      <c r="K541" s="590" t="n"/>
      <c r="L541" s="590" t="n"/>
      <c r="M541" s="590" t="n"/>
      <c r="N541" s="590" t="n"/>
      <c r="O541" s="590" t="n"/>
      <c r="P541" s="590" t="n"/>
      <c r="Q541" s="590" t="n"/>
      <c r="R541" s="590" t="n"/>
      <c r="S541" s="590" t="n"/>
      <c r="T541" s="595" t="n"/>
      <c r="U541" s="596" t="n"/>
      <c r="V541" s="603" t="n"/>
    </row>
    <row r="542">
      <c r="B542" s="598" t="n"/>
      <c r="C542" s="606" t="n"/>
      <c r="D542" s="589" t="n"/>
      <c r="E542" s="590" t="n"/>
      <c r="F542" s="599" t="n"/>
      <c r="G542" s="590" t="n"/>
      <c r="H542" s="590" t="n"/>
      <c r="I542" s="590" t="n"/>
      <c r="J542" s="590" t="n"/>
      <c r="K542" s="590" t="n"/>
      <c r="L542" s="590" t="n"/>
      <c r="M542" s="590" t="n"/>
      <c r="N542" s="590" t="n"/>
      <c r="O542" s="590" t="n"/>
      <c r="P542" s="590" t="n"/>
      <c r="Q542" s="590" t="n"/>
      <c r="R542" s="590" t="n"/>
      <c r="S542" s="590" t="n"/>
      <c r="T542" s="595" t="n"/>
      <c r="U542" s="596" t="n"/>
      <c r="V542" s="603" t="n"/>
    </row>
    <row r="543">
      <c r="B543" s="598" t="n"/>
      <c r="C543" s="606" t="n"/>
      <c r="D543" s="589" t="n"/>
      <c r="E543" s="590" t="n"/>
      <c r="F543" s="599" t="n"/>
      <c r="G543" s="590" t="n"/>
      <c r="H543" s="590" t="n"/>
      <c r="I543" s="590" t="n"/>
      <c r="J543" s="590" t="n"/>
      <c r="K543" s="590" t="n"/>
      <c r="L543" s="590" t="n"/>
      <c r="M543" s="590" t="n"/>
      <c r="N543" s="590" t="n"/>
      <c r="O543" s="590" t="n"/>
      <c r="P543" s="590" t="n"/>
      <c r="Q543" s="590" t="n"/>
      <c r="R543" s="590" t="n"/>
      <c r="S543" s="590" t="n"/>
      <c r="T543" s="595" t="n"/>
      <c r="U543" s="596" t="n"/>
      <c r="V543" s="603" t="n"/>
    </row>
    <row r="544">
      <c r="B544" s="598" t="n"/>
      <c r="C544" s="606" t="n"/>
      <c r="D544" s="589" t="n"/>
      <c r="E544" s="590" t="n"/>
      <c r="F544" s="599" t="n"/>
      <c r="G544" s="590" t="n"/>
      <c r="H544" s="590" t="n"/>
      <c r="I544" s="590" t="n"/>
      <c r="J544" s="590" t="n"/>
      <c r="K544" s="590" t="n"/>
      <c r="L544" s="590" t="n"/>
      <c r="M544" s="590" t="n"/>
      <c r="N544" s="590" t="n"/>
      <c r="O544" s="590" t="n"/>
      <c r="P544" s="590" t="n"/>
      <c r="Q544" s="590" t="n"/>
      <c r="R544" s="590" t="n"/>
      <c r="S544" s="590" t="n"/>
      <c r="T544" s="595" t="n"/>
      <c r="U544" s="596" t="n"/>
      <c r="V544" s="603" t="n"/>
    </row>
    <row r="545">
      <c r="B545" s="598" t="n"/>
      <c r="C545" s="606" t="n"/>
      <c r="D545" s="589" t="n"/>
      <c r="E545" s="590" t="n"/>
      <c r="F545" s="599" t="n"/>
      <c r="G545" s="590" t="n"/>
      <c r="H545" s="590" t="n"/>
      <c r="I545" s="590" t="n"/>
      <c r="J545" s="590" t="n"/>
      <c r="K545" s="590" t="n"/>
      <c r="L545" s="590" t="n"/>
      <c r="M545" s="590" t="n"/>
      <c r="N545" s="590" t="n"/>
      <c r="O545" s="590" t="n"/>
      <c r="P545" s="590" t="n"/>
      <c r="Q545" s="590" t="n"/>
      <c r="R545" s="590" t="n"/>
      <c r="S545" s="590" t="n"/>
      <c r="T545" s="595" t="n"/>
      <c r="U545" s="596" t="n"/>
      <c r="V545" s="603" t="n"/>
    </row>
    <row r="546">
      <c r="B546" s="598" t="n"/>
      <c r="C546" s="606" t="n"/>
      <c r="D546" s="589" t="n"/>
      <c r="E546" s="590" t="n"/>
      <c r="F546" s="599" t="n"/>
      <c r="G546" s="590" t="n"/>
      <c r="H546" s="590" t="n"/>
      <c r="I546" s="590" t="n"/>
      <c r="J546" s="590" t="n"/>
      <c r="K546" s="590" t="n"/>
      <c r="L546" s="590" t="n"/>
      <c r="M546" s="590" t="n"/>
      <c r="N546" s="590" t="n"/>
      <c r="O546" s="590" t="n"/>
      <c r="P546" s="590" t="n"/>
      <c r="Q546" s="590" t="n"/>
      <c r="R546" s="590" t="n"/>
      <c r="S546" s="590" t="n"/>
      <c r="T546" s="595" t="n"/>
      <c r="U546" s="596" t="n"/>
      <c r="V546" s="603" t="n"/>
    </row>
    <row r="547">
      <c r="B547" s="598" t="n"/>
      <c r="C547" s="606" t="n"/>
      <c r="D547" s="589" t="n"/>
      <c r="E547" s="590" t="n"/>
      <c r="F547" s="599" t="n"/>
      <c r="G547" s="590" t="n"/>
      <c r="H547" s="590" t="n"/>
      <c r="I547" s="590" t="n"/>
      <c r="J547" s="590" t="n"/>
      <c r="K547" s="590" t="n"/>
      <c r="L547" s="590" t="n"/>
      <c r="M547" s="590" t="n"/>
      <c r="N547" s="590" t="n"/>
      <c r="O547" s="590" t="n"/>
      <c r="P547" s="590" t="n"/>
      <c r="Q547" s="590" t="n"/>
      <c r="R547" s="590" t="n"/>
      <c r="S547" s="590" t="n"/>
      <c r="T547" s="595" t="n"/>
      <c r="U547" s="596" t="n"/>
      <c r="V547" s="603" t="n"/>
    </row>
    <row r="548">
      <c r="B548" s="598" t="n"/>
      <c r="C548" s="606" t="n"/>
      <c r="D548" s="589" t="n"/>
      <c r="E548" s="590" t="n"/>
      <c r="F548" s="599" t="n"/>
      <c r="G548" s="590" t="n"/>
      <c r="H548" s="590" t="n"/>
      <c r="I548" s="590" t="n"/>
      <c r="J548" s="590" t="n"/>
      <c r="K548" s="590" t="n"/>
      <c r="L548" s="590" t="n"/>
      <c r="M548" s="590" t="n"/>
      <c r="N548" s="590" t="n"/>
      <c r="O548" s="590" t="n"/>
      <c r="P548" s="590" t="n"/>
      <c r="Q548" s="590" t="n"/>
      <c r="R548" s="590" t="n"/>
      <c r="S548" s="590" t="n"/>
      <c r="T548" s="595" t="n"/>
      <c r="U548" s="596" t="n"/>
      <c r="V548" s="603" t="n"/>
    </row>
    <row r="549">
      <c r="B549" s="598" t="n"/>
      <c r="C549" s="606" t="n"/>
      <c r="D549" s="589" t="n"/>
      <c r="E549" s="590" t="n"/>
      <c r="F549" s="599" t="n"/>
      <c r="G549" s="590" t="n"/>
      <c r="H549" s="590" t="n"/>
      <c r="I549" s="590" t="n"/>
      <c r="J549" s="590" t="n"/>
      <c r="K549" s="590" t="n"/>
      <c r="L549" s="590" t="n"/>
      <c r="M549" s="590" t="n"/>
      <c r="N549" s="590" t="n"/>
      <c r="O549" s="590" t="n"/>
      <c r="P549" s="590" t="n"/>
      <c r="Q549" s="590" t="n"/>
      <c r="R549" s="590" t="n"/>
      <c r="S549" s="590" t="n"/>
      <c r="T549" s="595" t="n"/>
      <c r="U549" s="596" t="n"/>
      <c r="V549" s="603" t="n"/>
    </row>
    <row r="550">
      <c r="B550" s="598" t="n"/>
      <c r="C550" s="606" t="n"/>
      <c r="D550" s="589" t="n"/>
      <c r="E550" s="590" t="n"/>
      <c r="F550" s="599" t="n"/>
      <c r="G550" s="590" t="n"/>
      <c r="H550" s="590" t="n"/>
      <c r="I550" s="590" t="n"/>
      <c r="J550" s="590" t="n"/>
      <c r="K550" s="590" t="n"/>
      <c r="L550" s="590" t="n"/>
      <c r="M550" s="590" t="n"/>
      <c r="N550" s="590" t="n"/>
      <c r="O550" s="590" t="n"/>
      <c r="P550" s="590" t="n"/>
      <c r="Q550" s="590" t="n"/>
      <c r="R550" s="590" t="n"/>
      <c r="S550" s="590" t="n"/>
      <c r="T550" s="595" t="n"/>
      <c r="U550" s="596" t="n"/>
      <c r="V550" s="603" t="n"/>
    </row>
    <row r="551">
      <c r="B551" s="598" t="n"/>
      <c r="C551" s="606" t="n"/>
      <c r="D551" s="589" t="n"/>
      <c r="E551" s="590" t="n"/>
      <c r="F551" s="599" t="n"/>
      <c r="G551" s="590" t="n"/>
      <c r="H551" s="590" t="n"/>
      <c r="I551" s="590" t="n"/>
      <c r="J551" s="590" t="n"/>
      <c r="K551" s="590" t="n"/>
      <c r="L551" s="590" t="n"/>
      <c r="M551" s="590" t="n"/>
      <c r="N551" s="590" t="n"/>
      <c r="O551" s="590" t="n"/>
      <c r="P551" s="590" t="n"/>
      <c r="Q551" s="590" t="n"/>
      <c r="R551" s="590" t="n"/>
      <c r="S551" s="590" t="n"/>
      <c r="T551" s="595" t="n"/>
      <c r="U551" s="596" t="n"/>
      <c r="V551" s="603" t="n"/>
    </row>
    <row r="552">
      <c r="B552" s="598" t="n"/>
      <c r="C552" s="606" t="n"/>
      <c r="D552" s="589" t="n"/>
      <c r="E552" s="590" t="n"/>
      <c r="F552" s="599" t="n"/>
      <c r="G552" s="590" t="n"/>
      <c r="H552" s="590" t="n"/>
      <c r="I552" s="590" t="n"/>
      <c r="J552" s="590" t="n"/>
      <c r="K552" s="590" t="n"/>
      <c r="L552" s="590" t="n"/>
      <c r="M552" s="590" t="n"/>
      <c r="N552" s="590" t="n"/>
      <c r="O552" s="590" t="n"/>
      <c r="P552" s="590" t="n"/>
      <c r="Q552" s="590" t="n"/>
      <c r="R552" s="590" t="n"/>
      <c r="S552" s="590" t="n"/>
      <c r="T552" s="595" t="n"/>
      <c r="U552" s="596" t="n"/>
      <c r="V552" s="603" t="n"/>
    </row>
    <row r="553">
      <c r="B553" s="598" t="n"/>
      <c r="C553" s="606" t="n"/>
      <c r="D553" s="589" t="n"/>
      <c r="E553" s="590" t="n"/>
      <c r="F553" s="599" t="n"/>
      <c r="G553" s="590" t="n"/>
      <c r="H553" s="590" t="n"/>
      <c r="I553" s="590" t="n"/>
      <c r="J553" s="590" t="n"/>
      <c r="K553" s="590" t="n"/>
      <c r="L553" s="590" t="n"/>
      <c r="M553" s="590" t="n"/>
      <c r="N553" s="590" t="n"/>
      <c r="O553" s="590" t="n"/>
      <c r="P553" s="590" t="n"/>
      <c r="Q553" s="590" t="n"/>
      <c r="R553" s="590" t="n"/>
      <c r="S553" s="590" t="n"/>
      <c r="T553" s="595" t="n"/>
      <c r="U553" s="596" t="n"/>
      <c r="V553" s="603" t="n"/>
    </row>
    <row r="554">
      <c r="B554" s="598" t="n"/>
      <c r="C554" s="606" t="n"/>
      <c r="D554" s="589" t="n"/>
      <c r="E554" s="590" t="n"/>
      <c r="F554" s="599" t="n"/>
      <c r="G554" s="590" t="n"/>
      <c r="H554" s="590" t="n"/>
      <c r="I554" s="590" t="n"/>
      <c r="J554" s="590" t="n"/>
      <c r="K554" s="590" t="n"/>
      <c r="L554" s="590" t="n"/>
      <c r="M554" s="590" t="n"/>
      <c r="N554" s="590" t="n"/>
      <c r="O554" s="590" t="n"/>
      <c r="P554" s="590" t="n"/>
      <c r="Q554" s="590" t="n"/>
      <c r="R554" s="590" t="n"/>
      <c r="S554" s="590" t="n"/>
      <c r="T554" s="595" t="n"/>
      <c r="U554" s="596" t="n"/>
      <c r="V554" s="603" t="n"/>
    </row>
    <row r="555">
      <c r="B555" s="598" t="n"/>
      <c r="C555" s="606" t="n"/>
      <c r="D555" s="589" t="n"/>
      <c r="E555" s="590" t="n"/>
      <c r="F555" s="599" t="n"/>
      <c r="G555" s="590" t="n"/>
      <c r="H555" s="590" t="n"/>
      <c r="I555" s="590" t="n"/>
      <c r="J555" s="590" t="n"/>
      <c r="K555" s="590" t="n"/>
      <c r="L555" s="590" t="n"/>
      <c r="M555" s="590" t="n"/>
      <c r="N555" s="590" t="n"/>
      <c r="O555" s="590" t="n"/>
      <c r="P555" s="590" t="n"/>
      <c r="Q555" s="590" t="n"/>
      <c r="R555" s="590" t="n"/>
      <c r="S555" s="590" t="n"/>
      <c r="T555" s="595" t="n"/>
      <c r="U555" s="596" t="n"/>
      <c r="V555" s="603" t="n"/>
    </row>
    <row r="556">
      <c r="B556" s="598" t="n"/>
      <c r="C556" s="606" t="n"/>
      <c r="D556" s="589" t="n"/>
      <c r="E556" s="590" t="n"/>
      <c r="F556" s="599" t="n"/>
      <c r="G556" s="590" t="n"/>
      <c r="H556" s="590" t="n"/>
      <c r="I556" s="590" t="n"/>
      <c r="J556" s="590" t="n"/>
      <c r="K556" s="590" t="n"/>
      <c r="L556" s="590" t="n"/>
      <c r="M556" s="590" t="n"/>
      <c r="N556" s="590" t="n"/>
      <c r="O556" s="590" t="n"/>
      <c r="P556" s="590" t="n"/>
      <c r="Q556" s="590" t="n"/>
      <c r="R556" s="590" t="n"/>
      <c r="S556" s="590" t="n"/>
      <c r="T556" s="595" t="n"/>
      <c r="U556" s="596" t="n"/>
      <c r="V556" s="603" t="n"/>
    </row>
    <row r="557">
      <c r="B557" s="598" t="n"/>
      <c r="C557" s="606" t="n"/>
      <c r="D557" s="589" t="n"/>
      <c r="E557" s="590" t="n"/>
      <c r="F557" s="599" t="n"/>
      <c r="G557" s="590" t="n"/>
      <c r="H557" s="590" t="n"/>
      <c r="I557" s="590" t="n"/>
      <c r="J557" s="590" t="n"/>
      <c r="K557" s="590" t="n"/>
      <c r="L557" s="590" t="n"/>
      <c r="M557" s="590" t="n"/>
      <c r="N557" s="590" t="n"/>
      <c r="O557" s="590" t="n"/>
      <c r="P557" s="590" t="n"/>
      <c r="Q557" s="590" t="n"/>
      <c r="R557" s="590" t="n"/>
      <c r="S557" s="590" t="n"/>
      <c r="T557" s="595" t="n"/>
      <c r="U557" s="596" t="n"/>
      <c r="V557" s="603" t="n"/>
    </row>
    <row r="558">
      <c r="B558" s="598" t="n"/>
      <c r="C558" s="606" t="n"/>
      <c r="D558" s="589" t="n"/>
      <c r="E558" s="590" t="n"/>
      <c r="F558" s="599" t="n"/>
      <c r="G558" s="590" t="n"/>
      <c r="H558" s="590" t="n"/>
      <c r="I558" s="590" t="n"/>
      <c r="J558" s="590" t="n"/>
      <c r="K558" s="590" t="n"/>
      <c r="L558" s="590" t="n"/>
      <c r="M558" s="590" t="n"/>
      <c r="N558" s="590" t="n"/>
      <c r="O558" s="590" t="n"/>
      <c r="P558" s="590" t="n"/>
      <c r="Q558" s="590" t="n"/>
      <c r="R558" s="590" t="n"/>
      <c r="S558" s="590" t="n"/>
      <c r="T558" s="595" t="n"/>
      <c r="U558" s="596" t="n"/>
      <c r="V558" s="603" t="n"/>
    </row>
    <row r="559">
      <c r="B559" s="598" t="n"/>
      <c r="C559" s="606" t="n"/>
      <c r="D559" s="589" t="n"/>
      <c r="E559" s="590" t="n"/>
      <c r="F559" s="599" t="n"/>
      <c r="G559" s="590" t="n"/>
      <c r="H559" s="590" t="n"/>
      <c r="I559" s="590" t="n"/>
      <c r="J559" s="590" t="n"/>
      <c r="K559" s="590" t="n"/>
      <c r="L559" s="590" t="n"/>
      <c r="M559" s="590" t="n"/>
      <c r="N559" s="590" t="n"/>
      <c r="O559" s="590" t="n"/>
      <c r="P559" s="590" t="n"/>
      <c r="Q559" s="590" t="n"/>
      <c r="R559" s="590" t="n"/>
      <c r="S559" s="590" t="n"/>
      <c r="T559" s="595" t="n"/>
      <c r="U559" s="596" t="n"/>
      <c r="V559" s="603" t="n"/>
    </row>
    <row r="560">
      <c r="B560" s="598" t="n"/>
      <c r="C560" s="606" t="n"/>
      <c r="D560" s="589" t="n"/>
      <c r="E560" s="590" t="n"/>
      <c r="F560" s="599" t="n"/>
      <c r="G560" s="590" t="n"/>
      <c r="H560" s="590" t="n"/>
      <c r="I560" s="590" t="n"/>
      <c r="J560" s="590" t="n"/>
      <c r="K560" s="590" t="n"/>
      <c r="L560" s="590" t="n"/>
      <c r="M560" s="590" t="n"/>
      <c r="N560" s="590" t="n"/>
      <c r="O560" s="590" t="n"/>
      <c r="P560" s="590" t="n"/>
      <c r="Q560" s="590" t="n"/>
      <c r="R560" s="590" t="n"/>
      <c r="S560" s="590" t="n"/>
      <c r="T560" s="595" t="n"/>
      <c r="U560" s="596" t="n"/>
      <c r="V560" s="603" t="n"/>
    </row>
    <row r="561">
      <c r="B561" s="598" t="n"/>
      <c r="C561" s="606" t="n"/>
      <c r="D561" s="589" t="n"/>
      <c r="E561" s="590" t="n"/>
      <c r="F561" s="599" t="n"/>
      <c r="G561" s="590" t="n"/>
      <c r="H561" s="590" t="n"/>
      <c r="I561" s="590" t="n"/>
      <c r="J561" s="590" t="n"/>
      <c r="K561" s="590" t="n"/>
      <c r="L561" s="590" t="n"/>
      <c r="M561" s="590" t="n"/>
      <c r="N561" s="590" t="n"/>
      <c r="O561" s="590" t="n"/>
      <c r="P561" s="590" t="n"/>
      <c r="Q561" s="590" t="n"/>
      <c r="R561" s="590" t="n"/>
      <c r="S561" s="590" t="n"/>
      <c r="T561" s="595" t="n"/>
      <c r="U561" s="596" t="n"/>
      <c r="V561" s="603" t="n"/>
    </row>
    <row r="562">
      <c r="B562" s="598" t="n"/>
      <c r="C562" s="606" t="n"/>
      <c r="D562" s="589" t="n"/>
      <c r="E562" s="590" t="n"/>
      <c r="F562" s="599" t="n"/>
      <c r="G562" s="590" t="n"/>
      <c r="H562" s="590" t="n"/>
      <c r="I562" s="590" t="n"/>
      <c r="J562" s="590" t="n"/>
      <c r="K562" s="590" t="n"/>
      <c r="L562" s="590" t="n"/>
      <c r="M562" s="590" t="n"/>
      <c r="N562" s="590" t="n"/>
      <c r="O562" s="590" t="n"/>
      <c r="P562" s="590" t="n"/>
      <c r="Q562" s="590" t="n"/>
      <c r="R562" s="590" t="n"/>
      <c r="S562" s="590" t="n"/>
      <c r="T562" s="595" t="n"/>
      <c r="U562" s="596" t="n"/>
      <c r="V562" s="603" t="n"/>
    </row>
    <row r="563">
      <c r="B563" s="598" t="n"/>
      <c r="C563" s="606" t="n"/>
      <c r="D563" s="589" t="n"/>
      <c r="E563" s="590" t="n"/>
      <c r="F563" s="599" t="n"/>
      <c r="G563" s="590" t="n"/>
      <c r="H563" s="590" t="n"/>
      <c r="I563" s="590" t="n"/>
      <c r="J563" s="590" t="n"/>
      <c r="K563" s="590" t="n"/>
      <c r="L563" s="590" t="n"/>
      <c r="M563" s="590" t="n"/>
      <c r="N563" s="590" t="n"/>
      <c r="O563" s="590" t="n"/>
      <c r="P563" s="590" t="n"/>
      <c r="Q563" s="590" t="n"/>
      <c r="R563" s="590" t="n"/>
      <c r="S563" s="590" t="n"/>
      <c r="T563" s="595" t="n"/>
      <c r="U563" s="596" t="n"/>
      <c r="V563" s="603" t="n"/>
    </row>
    <row r="564">
      <c r="B564" s="598" t="n"/>
      <c r="C564" s="606" t="n"/>
      <c r="D564" s="589" t="n"/>
      <c r="E564" s="590" t="n"/>
      <c r="F564" s="599" t="n"/>
      <c r="G564" s="590" t="n"/>
      <c r="H564" s="590" t="n"/>
      <c r="I564" s="590" t="n"/>
      <c r="J564" s="590" t="n"/>
      <c r="K564" s="590" t="n"/>
      <c r="L564" s="590" t="n"/>
      <c r="M564" s="590" t="n"/>
      <c r="N564" s="590" t="n"/>
      <c r="O564" s="590" t="n"/>
      <c r="P564" s="590" t="n"/>
      <c r="Q564" s="590" t="n"/>
      <c r="R564" s="590" t="n"/>
      <c r="S564" s="590" t="n"/>
      <c r="T564" s="595" t="n"/>
      <c r="U564" s="596" t="n"/>
      <c r="V564" s="603" t="n"/>
    </row>
    <row r="565">
      <c r="B565" s="598" t="n"/>
      <c r="C565" s="606" t="n"/>
      <c r="D565" s="589" t="n"/>
      <c r="E565" s="590" t="n"/>
      <c r="F565" s="599" t="n"/>
      <c r="G565" s="590" t="n"/>
      <c r="H565" s="590" t="n"/>
      <c r="I565" s="590" t="n"/>
      <c r="J565" s="590" t="n"/>
      <c r="K565" s="590" t="n"/>
      <c r="L565" s="590" t="n"/>
      <c r="M565" s="590" t="n"/>
      <c r="N565" s="590" t="n"/>
      <c r="O565" s="590" t="n"/>
      <c r="P565" s="590" t="n"/>
      <c r="Q565" s="590" t="n"/>
      <c r="R565" s="590" t="n"/>
      <c r="S565" s="590" t="n"/>
      <c r="T565" s="595" t="n"/>
      <c r="U565" s="596" t="n"/>
      <c r="V565" s="603" t="n"/>
    </row>
    <row r="566">
      <c r="B566" s="598" t="n"/>
      <c r="C566" s="606" t="n"/>
      <c r="D566" s="589" t="n"/>
      <c r="E566" s="590" t="n"/>
      <c r="F566" s="599" t="n"/>
      <c r="G566" s="590" t="n"/>
      <c r="H566" s="590" t="n"/>
      <c r="I566" s="590" t="n"/>
      <c r="J566" s="590" t="n"/>
      <c r="K566" s="590" t="n"/>
      <c r="L566" s="590" t="n"/>
      <c r="M566" s="590" t="n"/>
      <c r="N566" s="590" t="n"/>
      <c r="O566" s="590" t="n"/>
      <c r="P566" s="590" t="n"/>
      <c r="Q566" s="590" t="n"/>
      <c r="R566" s="590" t="n"/>
      <c r="S566" s="590" t="n"/>
      <c r="T566" s="595" t="n"/>
      <c r="U566" s="596" t="n"/>
      <c r="V566" s="603" t="n"/>
    </row>
    <row r="567">
      <c r="B567" s="598" t="n"/>
      <c r="C567" s="606" t="n"/>
      <c r="D567" s="589" t="n"/>
      <c r="E567" s="590" t="n"/>
      <c r="F567" s="599" t="n"/>
      <c r="G567" s="590" t="n"/>
      <c r="H567" s="590" t="n"/>
      <c r="I567" s="590" t="n"/>
      <c r="J567" s="590" t="n"/>
      <c r="K567" s="590" t="n"/>
      <c r="L567" s="590" t="n"/>
      <c r="M567" s="590" t="n"/>
      <c r="N567" s="590" t="n"/>
      <c r="O567" s="590" t="n"/>
      <c r="P567" s="590" t="n"/>
      <c r="Q567" s="590" t="n"/>
      <c r="R567" s="590" t="n"/>
      <c r="S567" s="590" t="n"/>
      <c r="T567" s="595" t="n"/>
      <c r="U567" s="596" t="n"/>
      <c r="V567" s="603" t="n"/>
    </row>
    <row r="568">
      <c r="B568" s="598" t="n"/>
      <c r="C568" s="606" t="n"/>
      <c r="D568" s="589" t="n"/>
      <c r="E568" s="590" t="n"/>
      <c r="F568" s="599" t="n"/>
      <c r="G568" s="590" t="n"/>
      <c r="H568" s="590" t="n"/>
      <c r="I568" s="590" t="n"/>
      <c r="J568" s="590" t="n"/>
      <c r="K568" s="590" t="n"/>
      <c r="L568" s="590" t="n"/>
      <c r="M568" s="590" t="n"/>
      <c r="N568" s="590" t="n"/>
      <c r="O568" s="590" t="n"/>
      <c r="P568" s="590" t="n"/>
      <c r="Q568" s="590" t="n"/>
      <c r="R568" s="590" t="n"/>
      <c r="S568" s="590" t="n"/>
      <c r="T568" s="595" t="n"/>
      <c r="U568" s="596" t="n"/>
      <c r="V568" s="603" t="n"/>
    </row>
    <row r="569">
      <c r="B569" s="598" t="n"/>
      <c r="C569" s="606" t="n"/>
      <c r="D569" s="589" t="n"/>
      <c r="E569" s="590" t="n"/>
      <c r="F569" s="599" t="n"/>
      <c r="G569" s="590" t="n"/>
      <c r="H569" s="590" t="n"/>
      <c r="I569" s="590" t="n"/>
      <c r="J569" s="590" t="n"/>
      <c r="K569" s="590" t="n"/>
      <c r="L569" s="590" t="n"/>
      <c r="M569" s="590" t="n"/>
      <c r="N569" s="590" t="n"/>
      <c r="O569" s="590" t="n"/>
      <c r="P569" s="590" t="n"/>
      <c r="Q569" s="590" t="n"/>
      <c r="R569" s="590" t="n"/>
      <c r="S569" s="590" t="n"/>
      <c r="T569" s="595" t="n"/>
      <c r="U569" s="596" t="n"/>
      <c r="V569" s="603" t="n"/>
    </row>
    <row r="570">
      <c r="B570" s="598" t="n"/>
      <c r="C570" s="606" t="n"/>
      <c r="D570" s="589" t="n"/>
      <c r="E570" s="590" t="n"/>
      <c r="F570" s="599" t="n"/>
      <c r="G570" s="590" t="n"/>
      <c r="H570" s="590" t="n"/>
      <c r="I570" s="590" t="n"/>
      <c r="J570" s="590" t="n"/>
      <c r="K570" s="590" t="n"/>
      <c r="L570" s="590" t="n"/>
      <c r="M570" s="590" t="n"/>
      <c r="N570" s="590" t="n"/>
      <c r="O570" s="590" t="n"/>
      <c r="P570" s="590" t="n"/>
      <c r="Q570" s="590" t="n"/>
      <c r="R570" s="590" t="n"/>
      <c r="S570" s="590" t="n"/>
      <c r="T570" s="595" t="n"/>
      <c r="U570" s="596" t="n"/>
      <c r="V570" s="603" t="n"/>
    </row>
    <row r="571">
      <c r="B571" s="598" t="n"/>
      <c r="C571" s="606" t="n"/>
      <c r="D571" s="589" t="n"/>
      <c r="E571" s="590" t="n"/>
      <c r="F571" s="599" t="n"/>
      <c r="G571" s="590" t="n"/>
      <c r="H571" s="590" t="n"/>
      <c r="I571" s="590" t="n"/>
      <c r="J571" s="590" t="n"/>
      <c r="K571" s="590" t="n"/>
      <c r="L571" s="590" t="n"/>
      <c r="M571" s="590" t="n"/>
      <c r="N571" s="590" t="n"/>
      <c r="O571" s="590" t="n"/>
      <c r="P571" s="590" t="n"/>
      <c r="Q571" s="590" t="n"/>
      <c r="R571" s="590" t="n"/>
      <c r="S571" s="590" t="n"/>
      <c r="T571" s="595" t="n"/>
      <c r="U571" s="596" t="n"/>
      <c r="V571" s="603" t="n"/>
    </row>
    <row r="572">
      <c r="B572" s="598" t="n"/>
      <c r="C572" s="606" t="n"/>
      <c r="D572" s="589" t="n"/>
      <c r="E572" s="590" t="n"/>
      <c r="F572" s="599" t="n"/>
      <c r="G572" s="590" t="n"/>
      <c r="H572" s="590" t="n"/>
      <c r="I572" s="590" t="n"/>
      <c r="J572" s="590" t="n"/>
      <c r="K572" s="590" t="n"/>
      <c r="L572" s="590" t="n"/>
      <c r="M572" s="590" t="n"/>
      <c r="N572" s="590" t="n"/>
      <c r="O572" s="590" t="n"/>
      <c r="P572" s="590" t="n"/>
      <c r="Q572" s="590" t="n"/>
      <c r="R572" s="590" t="n"/>
      <c r="S572" s="590" t="n"/>
      <c r="T572" s="595" t="n"/>
      <c r="U572" s="596" t="n"/>
      <c r="V572" s="603" t="n"/>
    </row>
    <row r="573">
      <c r="B573" s="598" t="n"/>
      <c r="C573" s="606" t="n"/>
      <c r="D573" s="589" t="n"/>
      <c r="E573" s="590" t="n"/>
      <c r="F573" s="599" t="n"/>
      <c r="G573" s="590" t="n"/>
      <c r="H573" s="590" t="n"/>
      <c r="I573" s="590" t="n"/>
      <c r="J573" s="590" t="n"/>
      <c r="K573" s="590" t="n"/>
      <c r="L573" s="590" t="n"/>
      <c r="M573" s="590" t="n"/>
      <c r="N573" s="590" t="n"/>
      <c r="O573" s="590" t="n"/>
      <c r="P573" s="590" t="n"/>
      <c r="Q573" s="590" t="n"/>
      <c r="R573" s="590" t="n"/>
      <c r="S573" s="590" t="n"/>
      <c r="T573" s="595" t="n"/>
      <c r="U573" s="596" t="n"/>
      <c r="V573" s="603" t="n"/>
    </row>
    <row r="574">
      <c r="B574" s="598" t="n"/>
      <c r="C574" s="606" t="n"/>
      <c r="D574" s="589" t="n"/>
      <c r="E574" s="590" t="n"/>
      <c r="F574" s="599" t="n"/>
      <c r="G574" s="590" t="n"/>
      <c r="H574" s="590" t="n"/>
      <c r="I574" s="590" t="n"/>
      <c r="J574" s="590" t="n"/>
      <c r="K574" s="590" t="n"/>
      <c r="L574" s="590" t="n"/>
      <c r="M574" s="590" t="n"/>
      <c r="N574" s="590" t="n"/>
      <c r="O574" s="590" t="n"/>
      <c r="P574" s="590" t="n"/>
      <c r="Q574" s="590" t="n"/>
      <c r="R574" s="590" t="n"/>
      <c r="S574" s="590" t="n"/>
      <c r="T574" s="595" t="n"/>
      <c r="U574" s="596" t="n"/>
      <c r="V574" s="603" t="n"/>
    </row>
    <row r="575">
      <c r="B575" s="598" t="n"/>
      <c r="C575" s="606" t="n"/>
      <c r="D575" s="589" t="n"/>
      <c r="E575" s="590" t="n"/>
      <c r="F575" s="599" t="n"/>
      <c r="G575" s="590" t="n"/>
      <c r="H575" s="590" t="n"/>
      <c r="I575" s="590" t="n"/>
      <c r="J575" s="590" t="n"/>
      <c r="K575" s="590" t="n"/>
      <c r="L575" s="590" t="n"/>
      <c r="M575" s="590" t="n"/>
      <c r="N575" s="590" t="n"/>
      <c r="O575" s="590" t="n"/>
      <c r="P575" s="590" t="n"/>
      <c r="Q575" s="590" t="n"/>
      <c r="R575" s="590" t="n"/>
      <c r="S575" s="590" t="n"/>
      <c r="T575" s="595" t="n"/>
      <c r="U575" s="596" t="n"/>
      <c r="V575" s="603" t="n"/>
    </row>
    <row r="576">
      <c r="B576" s="598" t="n"/>
      <c r="C576" s="606" t="n"/>
      <c r="D576" s="589" t="n"/>
      <c r="E576" s="590" t="n"/>
      <c r="F576" s="599" t="n"/>
      <c r="G576" s="590" t="n"/>
      <c r="H576" s="590" t="n"/>
      <c r="I576" s="590" t="n"/>
      <c r="J576" s="590" t="n"/>
      <c r="K576" s="590" t="n"/>
      <c r="L576" s="590" t="n"/>
      <c r="M576" s="590" t="n"/>
      <c r="N576" s="590" t="n"/>
      <c r="O576" s="590" t="n"/>
      <c r="P576" s="590" t="n"/>
      <c r="Q576" s="590" t="n"/>
      <c r="R576" s="590" t="n"/>
      <c r="S576" s="590" t="n"/>
      <c r="T576" s="595" t="n"/>
      <c r="U576" s="596" t="n"/>
      <c r="V576" s="603" t="n"/>
    </row>
    <row r="577">
      <c r="B577" s="598" t="n"/>
      <c r="C577" s="606" t="n"/>
      <c r="D577" s="589" t="n"/>
      <c r="E577" s="590" t="n"/>
      <c r="F577" s="599" t="n"/>
      <c r="G577" s="590" t="n"/>
      <c r="H577" s="590" t="n"/>
      <c r="I577" s="590" t="n"/>
      <c r="J577" s="590" t="n"/>
      <c r="K577" s="590" t="n"/>
      <c r="L577" s="590" t="n"/>
      <c r="M577" s="590" t="n"/>
      <c r="N577" s="590" t="n"/>
      <c r="O577" s="590" t="n"/>
      <c r="P577" s="590" t="n"/>
      <c r="Q577" s="590" t="n"/>
      <c r="R577" s="590" t="n"/>
      <c r="S577" s="590" t="n"/>
      <c r="T577" s="595" t="n"/>
      <c r="U577" s="596" t="n"/>
      <c r="V577" s="603" t="n"/>
    </row>
    <row r="578">
      <c r="B578" s="598" t="n"/>
      <c r="C578" s="606" t="n"/>
      <c r="D578" s="589" t="n"/>
      <c r="E578" s="590" t="n"/>
      <c r="F578" s="599" t="n"/>
      <c r="G578" s="590" t="n"/>
      <c r="H578" s="590" t="n"/>
      <c r="I578" s="590" t="n"/>
      <c r="J578" s="590" t="n"/>
      <c r="K578" s="590" t="n"/>
      <c r="L578" s="590" t="n"/>
      <c r="M578" s="590" t="n"/>
      <c r="N578" s="590" t="n"/>
      <c r="O578" s="590" t="n"/>
      <c r="P578" s="590" t="n"/>
      <c r="Q578" s="590" t="n"/>
      <c r="R578" s="590" t="n"/>
      <c r="S578" s="590" t="n"/>
      <c r="T578" s="595" t="n"/>
      <c r="U578" s="596" t="n"/>
      <c r="V578" s="603" t="n"/>
    </row>
    <row r="579">
      <c r="B579" s="598" t="n"/>
      <c r="C579" s="606" t="n"/>
      <c r="D579" s="589" t="n"/>
      <c r="E579" s="590" t="n"/>
      <c r="F579" s="599" t="n"/>
      <c r="G579" s="590" t="n"/>
      <c r="H579" s="590" t="n"/>
      <c r="I579" s="590" t="n"/>
      <c r="J579" s="590" t="n"/>
      <c r="K579" s="590" t="n"/>
      <c r="L579" s="590" t="n"/>
      <c r="M579" s="590" t="n"/>
      <c r="N579" s="590" t="n"/>
      <c r="O579" s="590" t="n"/>
      <c r="P579" s="590" t="n"/>
      <c r="Q579" s="590" t="n"/>
      <c r="R579" s="590" t="n"/>
      <c r="S579" s="590" t="n"/>
      <c r="T579" s="595" t="n"/>
      <c r="U579" s="596" t="n"/>
      <c r="V579" s="603" t="n"/>
    </row>
    <row r="580">
      <c r="B580" s="598" t="n"/>
      <c r="C580" s="606" t="n"/>
      <c r="D580" s="589" t="n"/>
      <c r="E580" s="590" t="n"/>
      <c r="F580" s="599" t="n"/>
      <c r="G580" s="590" t="n"/>
      <c r="H580" s="590" t="n"/>
      <c r="I580" s="590" t="n"/>
      <c r="J580" s="590" t="n"/>
      <c r="K580" s="590" t="n"/>
      <c r="L580" s="590" t="n"/>
      <c r="M580" s="590" t="n"/>
      <c r="N580" s="590" t="n"/>
      <c r="O580" s="590" t="n"/>
      <c r="P580" s="590" t="n"/>
      <c r="Q580" s="590" t="n"/>
      <c r="R580" s="590" t="n"/>
      <c r="S580" s="590" t="n"/>
      <c r="T580" s="595" t="n"/>
      <c r="U580" s="596" t="n"/>
      <c r="V580" s="603" t="n"/>
    </row>
    <row r="581">
      <c r="B581" s="598" t="n"/>
      <c r="C581" s="606" t="n"/>
      <c r="D581" s="589" t="n"/>
      <c r="E581" s="590" t="n"/>
      <c r="F581" s="599" t="n"/>
      <c r="G581" s="590" t="n"/>
      <c r="H581" s="590" t="n"/>
      <c r="I581" s="590" t="n"/>
      <c r="J581" s="590" t="n"/>
      <c r="K581" s="590" t="n"/>
      <c r="L581" s="590" t="n"/>
      <c r="M581" s="590" t="n"/>
      <c r="N581" s="590" t="n"/>
      <c r="O581" s="590" t="n"/>
      <c r="P581" s="590" t="n"/>
      <c r="Q581" s="590" t="n"/>
      <c r="R581" s="590" t="n"/>
      <c r="S581" s="590" t="n"/>
      <c r="T581" s="595" t="n"/>
      <c r="U581" s="596" t="n"/>
      <c r="V581" s="603" t="n"/>
    </row>
    <row r="582">
      <c r="B582" s="598" t="n"/>
      <c r="C582" s="606" t="n"/>
      <c r="D582" s="589" t="n"/>
      <c r="E582" s="590" t="n"/>
      <c r="F582" s="599" t="n"/>
      <c r="G582" s="590" t="n"/>
      <c r="H582" s="590" t="n"/>
      <c r="I582" s="590" t="n"/>
      <c r="J582" s="590" t="n"/>
      <c r="K582" s="590" t="n"/>
      <c r="L582" s="590" t="n"/>
      <c r="M582" s="590" t="n"/>
      <c r="N582" s="590" t="n"/>
      <c r="O582" s="590" t="n"/>
      <c r="P582" s="590" t="n"/>
      <c r="Q582" s="590" t="n"/>
      <c r="R582" s="590" t="n"/>
      <c r="S582" s="590" t="n"/>
      <c r="T582" s="595" t="n"/>
      <c r="U582" s="596" t="n"/>
      <c r="V582" s="603" t="n"/>
    </row>
    <row r="583">
      <c r="B583" s="598" t="n"/>
      <c r="C583" s="606" t="n"/>
      <c r="D583" s="589" t="n"/>
      <c r="E583" s="590" t="n"/>
      <c r="F583" s="599" t="n"/>
      <c r="G583" s="590" t="n"/>
      <c r="H583" s="590" t="n"/>
      <c r="I583" s="590" t="n"/>
      <c r="J583" s="590" t="n"/>
      <c r="K583" s="590" t="n"/>
      <c r="L583" s="590" t="n"/>
      <c r="M583" s="590" t="n"/>
      <c r="N583" s="590" t="n"/>
      <c r="O583" s="590" t="n"/>
      <c r="P583" s="590" t="n"/>
      <c r="Q583" s="590" t="n"/>
      <c r="R583" s="590" t="n"/>
      <c r="S583" s="590" t="n"/>
      <c r="T583" s="595" t="n"/>
      <c r="U583" s="596" t="n"/>
      <c r="V583" s="603" t="n"/>
    </row>
    <row r="584">
      <c r="B584" s="598" t="n"/>
      <c r="C584" s="606" t="n"/>
      <c r="D584" s="589" t="n"/>
      <c r="E584" s="590" t="n"/>
      <c r="F584" s="599" t="n"/>
      <c r="G584" s="590" t="n"/>
      <c r="H584" s="590" t="n"/>
      <c r="I584" s="590" t="n"/>
      <c r="J584" s="590" t="n"/>
      <c r="K584" s="590" t="n"/>
      <c r="L584" s="590" t="n"/>
      <c r="M584" s="590" t="n"/>
      <c r="N584" s="590" t="n"/>
      <c r="O584" s="590" t="n"/>
      <c r="P584" s="590" t="n"/>
      <c r="Q584" s="590" t="n"/>
      <c r="R584" s="590" t="n"/>
      <c r="S584" s="590" t="n"/>
      <c r="T584" s="595" t="n"/>
      <c r="U584" s="596" t="n"/>
      <c r="V584" s="603" t="n"/>
    </row>
    <row r="585">
      <c r="B585" s="598" t="n"/>
      <c r="C585" s="606" t="n"/>
      <c r="D585" s="589" t="n"/>
      <c r="E585" s="590" t="n"/>
      <c r="F585" s="599" t="n"/>
      <c r="G585" s="590" t="n"/>
      <c r="H585" s="590" t="n"/>
      <c r="I585" s="590" t="n"/>
      <c r="J585" s="590" t="n"/>
      <c r="K585" s="590" t="n"/>
      <c r="L585" s="590" t="n"/>
      <c r="M585" s="590" t="n"/>
      <c r="N585" s="590" t="n"/>
      <c r="O585" s="590" t="n"/>
      <c r="P585" s="590" t="n"/>
      <c r="Q585" s="590" t="n"/>
      <c r="R585" s="590" t="n"/>
      <c r="S585" s="590" t="n"/>
      <c r="T585" s="595" t="n"/>
      <c r="U585" s="596" t="n"/>
      <c r="V585" s="603" t="n"/>
    </row>
    <row r="586">
      <c r="B586" s="598" t="n"/>
      <c r="C586" s="606" t="n"/>
      <c r="D586" s="589" t="n"/>
      <c r="E586" s="590" t="n"/>
      <c r="F586" s="599" t="n"/>
      <c r="G586" s="590" t="n"/>
      <c r="H586" s="590" t="n"/>
      <c r="I586" s="590" t="n"/>
      <c r="J586" s="590" t="n"/>
      <c r="K586" s="590" t="n"/>
      <c r="L586" s="590" t="n"/>
      <c r="M586" s="590" t="n"/>
      <c r="N586" s="590" t="n"/>
      <c r="O586" s="590" t="n"/>
      <c r="P586" s="590" t="n"/>
      <c r="Q586" s="590" t="n"/>
      <c r="R586" s="590" t="n"/>
      <c r="S586" s="590" t="n"/>
      <c r="T586" s="595" t="n"/>
      <c r="U586" s="596" t="n"/>
      <c r="V586" s="603" t="n"/>
    </row>
    <row r="587">
      <c r="B587" s="598" t="n"/>
      <c r="C587" s="606" t="n"/>
      <c r="D587" s="589" t="n"/>
      <c r="E587" s="590" t="n"/>
      <c r="F587" s="599" t="n"/>
      <c r="G587" s="590" t="n"/>
      <c r="H587" s="590" t="n"/>
      <c r="I587" s="590" t="n"/>
      <c r="J587" s="590" t="n"/>
      <c r="K587" s="590" t="n"/>
      <c r="L587" s="590" t="n"/>
      <c r="M587" s="590" t="n"/>
      <c r="N587" s="590" t="n"/>
      <c r="O587" s="590" t="n"/>
      <c r="P587" s="590" t="n"/>
      <c r="Q587" s="590" t="n"/>
      <c r="R587" s="590" t="n"/>
      <c r="S587" s="590" t="n"/>
      <c r="T587" s="595" t="n"/>
      <c r="U587" s="596" t="n"/>
      <c r="V587" s="603" t="n"/>
    </row>
    <row r="588">
      <c r="B588" s="598" t="n"/>
      <c r="C588" s="606" t="n"/>
      <c r="D588" s="589" t="n"/>
      <c r="E588" s="590" t="n"/>
      <c r="F588" s="599" t="n"/>
      <c r="G588" s="590" t="n"/>
      <c r="H588" s="590" t="n"/>
      <c r="I588" s="590" t="n"/>
      <c r="J588" s="590" t="n"/>
      <c r="K588" s="590" t="n"/>
      <c r="L588" s="590" t="n"/>
      <c r="M588" s="590" t="n"/>
      <c r="N588" s="590" t="n"/>
      <c r="O588" s="590" t="n"/>
      <c r="P588" s="590" t="n"/>
      <c r="Q588" s="590" t="n"/>
      <c r="R588" s="590" t="n"/>
      <c r="S588" s="590" t="n"/>
      <c r="T588" s="595" t="n"/>
      <c r="U588" s="596" t="n"/>
      <c r="V588" s="603" t="n"/>
    </row>
    <row r="589">
      <c r="B589" s="598" t="n"/>
      <c r="C589" s="606" t="n"/>
      <c r="D589" s="589" t="n"/>
      <c r="E589" s="590" t="n"/>
      <c r="F589" s="599" t="n"/>
      <c r="G589" s="590" t="n"/>
      <c r="H589" s="590" t="n"/>
      <c r="I589" s="590" t="n"/>
      <c r="J589" s="590" t="n"/>
      <c r="K589" s="590" t="n"/>
      <c r="L589" s="590" t="n"/>
      <c r="M589" s="590" t="n"/>
      <c r="N589" s="590" t="n"/>
      <c r="O589" s="590" t="n"/>
      <c r="P589" s="590" t="n"/>
      <c r="Q589" s="590" t="n"/>
      <c r="R589" s="590" t="n"/>
      <c r="S589" s="590" t="n"/>
      <c r="T589" s="595" t="n"/>
      <c r="U589" s="596" t="n"/>
      <c r="V589" s="603" t="n"/>
    </row>
    <row r="590">
      <c r="B590" s="598" t="n"/>
      <c r="C590" s="606" t="n"/>
      <c r="D590" s="589" t="n"/>
      <c r="E590" s="590" t="n"/>
      <c r="F590" s="599" t="n"/>
      <c r="G590" s="590" t="n"/>
      <c r="H590" s="590" t="n"/>
      <c r="I590" s="590" t="n"/>
      <c r="J590" s="590" t="n"/>
      <c r="K590" s="590" t="n"/>
      <c r="L590" s="590" t="n"/>
      <c r="M590" s="590" t="n"/>
      <c r="N590" s="590" t="n"/>
      <c r="O590" s="590" t="n"/>
      <c r="P590" s="590" t="n"/>
      <c r="Q590" s="590" t="n"/>
      <c r="R590" s="590" t="n"/>
      <c r="S590" s="590" t="n"/>
      <c r="T590" s="595" t="n"/>
      <c r="U590" s="596" t="n"/>
      <c r="V590" s="603" t="n"/>
    </row>
    <row r="591">
      <c r="B591" s="598" t="n"/>
      <c r="C591" s="606" t="n"/>
      <c r="D591" s="589" t="n"/>
      <c r="E591" s="590" t="n"/>
      <c r="F591" s="599" t="n"/>
      <c r="G591" s="590" t="n"/>
      <c r="H591" s="590" t="n"/>
      <c r="I591" s="590" t="n"/>
      <c r="J591" s="590" t="n"/>
      <c r="K591" s="590" t="n"/>
      <c r="L591" s="590" t="n"/>
      <c r="M591" s="590" t="n"/>
      <c r="N591" s="590" t="n"/>
      <c r="O591" s="590" t="n"/>
      <c r="P591" s="590" t="n"/>
      <c r="Q591" s="590" t="n"/>
      <c r="R591" s="590" t="n"/>
      <c r="S591" s="590" t="n"/>
      <c r="T591" s="595" t="n"/>
      <c r="U591" s="596" t="n"/>
      <c r="V591" s="603" t="n"/>
    </row>
    <row r="592">
      <c r="B592" s="598" t="n"/>
      <c r="C592" s="606" t="n"/>
      <c r="D592" s="589" t="n"/>
      <c r="E592" s="590" t="n"/>
      <c r="F592" s="599" t="n"/>
      <c r="G592" s="590" t="n"/>
      <c r="H592" s="590" t="n"/>
      <c r="I592" s="590" t="n"/>
      <c r="J592" s="590" t="n"/>
      <c r="K592" s="590" t="n"/>
      <c r="L592" s="590" t="n"/>
      <c r="M592" s="590" t="n"/>
      <c r="N592" s="590" t="n"/>
      <c r="O592" s="590" t="n"/>
      <c r="P592" s="590" t="n"/>
      <c r="Q592" s="590" t="n"/>
      <c r="R592" s="590" t="n"/>
      <c r="S592" s="590" t="n"/>
      <c r="T592" s="595" t="n"/>
      <c r="U592" s="596" t="n"/>
      <c r="V592" s="603" t="n"/>
    </row>
    <row r="593">
      <c r="B593" s="598" t="n"/>
      <c r="C593" s="606" t="n"/>
      <c r="D593" s="589" t="n"/>
      <c r="E593" s="590" t="n"/>
      <c r="F593" s="599" t="n"/>
      <c r="G593" s="590" t="n"/>
      <c r="H593" s="590" t="n"/>
      <c r="I593" s="590" t="n"/>
      <c r="J593" s="590" t="n"/>
      <c r="K593" s="590" t="n"/>
      <c r="L593" s="590" t="n"/>
      <c r="M593" s="590" t="n"/>
      <c r="N593" s="590" t="n"/>
      <c r="O593" s="590" t="n"/>
      <c r="P593" s="590" t="n"/>
      <c r="Q593" s="590" t="n"/>
      <c r="R593" s="590" t="n"/>
      <c r="S593" s="590" t="n"/>
      <c r="T593" s="595" t="n"/>
      <c r="U593" s="596" t="n"/>
      <c r="V593" s="603" t="n"/>
    </row>
    <row r="594">
      <c r="B594" s="598" t="n"/>
      <c r="C594" s="606" t="n"/>
      <c r="D594" s="589" t="n"/>
      <c r="E594" s="590" t="n"/>
      <c r="F594" s="599" t="n"/>
      <c r="G594" s="590" t="n"/>
      <c r="H594" s="590" t="n"/>
      <c r="I594" s="590" t="n"/>
      <c r="J594" s="590" t="n"/>
      <c r="K594" s="590" t="n"/>
      <c r="L594" s="590" t="n"/>
      <c r="M594" s="590" t="n"/>
      <c r="N594" s="590" t="n"/>
      <c r="O594" s="590" t="n"/>
      <c r="P594" s="590" t="n"/>
      <c r="Q594" s="590" t="n"/>
      <c r="R594" s="590" t="n"/>
      <c r="S594" s="590" t="n"/>
      <c r="T594" s="595" t="n"/>
      <c r="U594" s="596" t="n"/>
      <c r="V594" s="603" t="n"/>
    </row>
    <row r="595">
      <c r="B595" s="598" t="n"/>
      <c r="C595" s="606" t="n"/>
      <c r="D595" s="589" t="n"/>
      <c r="E595" s="590" t="n"/>
      <c r="F595" s="599" t="n"/>
      <c r="G595" s="590" t="n"/>
      <c r="H595" s="590" t="n"/>
      <c r="I595" s="590" t="n"/>
      <c r="J595" s="590" t="n"/>
      <c r="K595" s="590" t="n"/>
      <c r="L595" s="590" t="n"/>
      <c r="M595" s="590" t="n"/>
      <c r="N595" s="590" t="n"/>
      <c r="O595" s="590" t="n"/>
      <c r="P595" s="590" t="n"/>
      <c r="Q595" s="590" t="n"/>
      <c r="R595" s="590" t="n"/>
      <c r="S595" s="590" t="n"/>
      <c r="T595" s="595" t="n"/>
      <c r="U595" s="596" t="n"/>
      <c r="V595" s="603" t="n"/>
    </row>
    <row r="596">
      <c r="B596" s="598" t="n"/>
      <c r="C596" s="606" t="n"/>
      <c r="D596" s="589" t="n"/>
      <c r="E596" s="590" t="n"/>
      <c r="F596" s="599" t="n"/>
      <c r="G596" s="590" t="n"/>
      <c r="H596" s="590" t="n"/>
      <c r="I596" s="590" t="n"/>
      <c r="J596" s="590" t="n"/>
      <c r="K596" s="590" t="n"/>
      <c r="L596" s="590" t="n"/>
      <c r="M596" s="590" t="n"/>
      <c r="N596" s="590" t="n"/>
      <c r="O596" s="590" t="n"/>
      <c r="P596" s="590" t="n"/>
      <c r="Q596" s="590" t="n"/>
      <c r="R596" s="590" t="n"/>
      <c r="S596" s="590" t="n"/>
      <c r="T596" s="595" t="n"/>
      <c r="U596" s="596" t="n"/>
      <c r="V596" s="603" t="n"/>
    </row>
    <row r="597">
      <c r="B597" s="598" t="n"/>
      <c r="C597" s="606" t="n"/>
      <c r="D597" s="589" t="n"/>
      <c r="E597" s="590" t="n"/>
      <c r="F597" s="599" t="n"/>
      <c r="G597" s="590" t="n"/>
      <c r="H597" s="590" t="n"/>
      <c r="I597" s="590" t="n"/>
      <c r="J597" s="590" t="n"/>
      <c r="K597" s="590" t="n"/>
      <c r="L597" s="590" t="n"/>
      <c r="M597" s="590" t="n"/>
      <c r="N597" s="590" t="n"/>
      <c r="O597" s="590" t="n"/>
      <c r="P597" s="590" t="n"/>
      <c r="Q597" s="590" t="n"/>
      <c r="R597" s="590" t="n"/>
      <c r="S597" s="590" t="n"/>
      <c r="T597" s="595" t="n"/>
      <c r="U597" s="596" t="n"/>
      <c r="V597" s="603" t="n"/>
    </row>
    <row r="598">
      <c r="B598" s="598" t="n"/>
      <c r="C598" s="606" t="n"/>
      <c r="D598" s="589" t="n"/>
      <c r="E598" s="590" t="n"/>
      <c r="F598" s="599" t="n"/>
      <c r="G598" s="590" t="n"/>
      <c r="H598" s="590" t="n"/>
      <c r="I598" s="590" t="n"/>
      <c r="J598" s="590" t="n"/>
      <c r="K598" s="590" t="n"/>
      <c r="L598" s="590" t="n"/>
      <c r="M598" s="590" t="n"/>
      <c r="N598" s="590" t="n"/>
      <c r="O598" s="590" t="n"/>
      <c r="P598" s="590" t="n"/>
      <c r="Q598" s="590" t="n"/>
      <c r="R598" s="590" t="n"/>
      <c r="S598" s="590" t="n"/>
      <c r="T598" s="595" t="n"/>
      <c r="U598" s="596" t="n"/>
      <c r="V598" s="603" t="n"/>
    </row>
    <row r="599">
      <c r="B599" s="598" t="n"/>
      <c r="C599" s="606" t="n"/>
      <c r="D599" s="589" t="n"/>
      <c r="E599" s="590" t="n"/>
      <c r="F599" s="599" t="n"/>
      <c r="G599" s="590" t="n"/>
      <c r="H599" s="590" t="n"/>
      <c r="I599" s="590" t="n"/>
      <c r="J599" s="590" t="n"/>
      <c r="K599" s="590" t="n"/>
      <c r="L599" s="590" t="n"/>
      <c r="M599" s="590" t="n"/>
      <c r="N599" s="590" t="n"/>
      <c r="O599" s="590" t="n"/>
      <c r="P599" s="590" t="n"/>
      <c r="Q599" s="590" t="n"/>
      <c r="R599" s="590" t="n"/>
      <c r="S599" s="590" t="n"/>
      <c r="T599" s="595" t="n"/>
      <c r="U599" s="596" t="n"/>
      <c r="V599" s="603" t="n"/>
    </row>
    <row r="600">
      <c r="B600" s="598" t="n"/>
      <c r="C600" s="606" t="n"/>
      <c r="D600" s="589" t="n"/>
      <c r="E600" s="590" t="n"/>
      <c r="F600" s="599" t="n"/>
      <c r="G600" s="590" t="n"/>
      <c r="H600" s="590" t="n"/>
      <c r="I600" s="590" t="n"/>
      <c r="J600" s="590" t="n"/>
      <c r="K600" s="590" t="n"/>
      <c r="L600" s="590" t="n"/>
      <c r="M600" s="590" t="n"/>
      <c r="N600" s="590" t="n"/>
      <c r="O600" s="590" t="n"/>
      <c r="P600" s="590" t="n"/>
      <c r="Q600" s="590" t="n"/>
      <c r="R600" s="590" t="n"/>
      <c r="S600" s="590" t="n"/>
      <c r="T600" s="595" t="n"/>
      <c r="U600" s="596" t="n"/>
      <c r="V600" s="603" t="n"/>
    </row>
    <row r="601">
      <c r="B601" s="598" t="n"/>
      <c r="C601" s="606" t="n"/>
      <c r="D601" s="589" t="n"/>
      <c r="E601" s="590" t="n"/>
      <c r="F601" s="599" t="n"/>
      <c r="G601" s="590" t="n"/>
      <c r="H601" s="590" t="n"/>
      <c r="I601" s="590" t="n"/>
      <c r="J601" s="590" t="n"/>
      <c r="K601" s="590" t="n"/>
      <c r="L601" s="590" t="n"/>
      <c r="M601" s="590" t="n"/>
      <c r="N601" s="590" t="n"/>
      <c r="O601" s="590" t="n"/>
      <c r="P601" s="590" t="n"/>
      <c r="Q601" s="590" t="n"/>
      <c r="R601" s="590" t="n"/>
      <c r="S601" s="590" t="n"/>
      <c r="T601" s="595" t="n"/>
      <c r="U601" s="596" t="n"/>
      <c r="V601" s="603" t="n"/>
    </row>
    <row r="602">
      <c r="B602" s="598" t="n"/>
      <c r="C602" s="606" t="n"/>
      <c r="D602" s="589" t="n"/>
      <c r="E602" s="590" t="n"/>
      <c r="F602" s="599" t="n"/>
      <c r="G602" s="590" t="n"/>
      <c r="H602" s="590" t="n"/>
      <c r="I602" s="590" t="n"/>
      <c r="J602" s="590" t="n"/>
      <c r="K602" s="590" t="n"/>
      <c r="L602" s="590" t="n"/>
      <c r="M602" s="590" t="n"/>
      <c r="N602" s="590" t="n"/>
      <c r="O602" s="590" t="n"/>
      <c r="P602" s="590" t="n"/>
      <c r="Q602" s="590" t="n"/>
      <c r="R602" s="590" t="n"/>
      <c r="S602" s="590" t="n"/>
      <c r="T602" s="595" t="n"/>
      <c r="U602" s="596" t="n"/>
      <c r="V602" s="603" t="n"/>
    </row>
    <row r="603">
      <c r="B603" s="598" t="n"/>
      <c r="C603" s="606" t="n"/>
      <c r="D603" s="589" t="n"/>
      <c r="E603" s="590" t="n"/>
      <c r="F603" s="599" t="n"/>
      <c r="G603" s="590" t="n"/>
      <c r="H603" s="590" t="n"/>
      <c r="I603" s="590" t="n"/>
      <c r="J603" s="590" t="n"/>
      <c r="K603" s="590" t="n"/>
      <c r="L603" s="590" t="n"/>
      <c r="M603" s="590" t="n"/>
      <c r="N603" s="590" t="n"/>
      <c r="O603" s="590" t="n"/>
      <c r="P603" s="590" t="n"/>
      <c r="Q603" s="590" t="n"/>
      <c r="R603" s="590" t="n"/>
      <c r="S603" s="590" t="n"/>
      <c r="T603" s="595" t="n"/>
      <c r="U603" s="596" t="n"/>
      <c r="V603" s="603" t="n"/>
    </row>
    <row r="604">
      <c r="B604" s="598" t="n"/>
      <c r="C604" s="606" t="n"/>
      <c r="D604" s="589" t="n"/>
      <c r="E604" s="590" t="n"/>
      <c r="F604" s="599" t="n"/>
      <c r="G604" s="590" t="n"/>
      <c r="H604" s="590" t="n"/>
      <c r="I604" s="590" t="n"/>
      <c r="J604" s="590" t="n"/>
      <c r="K604" s="590" t="n"/>
      <c r="L604" s="590" t="n"/>
      <c r="M604" s="590" t="n"/>
      <c r="N604" s="590" t="n"/>
      <c r="O604" s="590" t="n"/>
      <c r="P604" s="590" t="n"/>
      <c r="Q604" s="590" t="n"/>
      <c r="R604" s="590" t="n"/>
      <c r="S604" s="590" t="n"/>
      <c r="T604" s="595" t="n"/>
      <c r="U604" s="596" t="n"/>
      <c r="V604" s="603" t="n"/>
    </row>
    <row r="605">
      <c r="B605" s="598" t="n"/>
      <c r="C605" s="606" t="n"/>
      <c r="D605" s="589" t="n"/>
      <c r="E605" s="590" t="n"/>
      <c r="F605" s="599" t="n"/>
      <c r="G605" s="590" t="n"/>
      <c r="H605" s="590" t="n"/>
      <c r="I605" s="590" t="n"/>
      <c r="J605" s="590" t="n"/>
      <c r="K605" s="590" t="n"/>
      <c r="L605" s="590" t="n"/>
      <c r="M605" s="590" t="n"/>
      <c r="N605" s="590" t="n"/>
      <c r="O605" s="590" t="n"/>
      <c r="P605" s="590" t="n"/>
      <c r="Q605" s="590" t="n"/>
      <c r="R605" s="590" t="n"/>
      <c r="S605" s="590" t="n"/>
      <c r="T605" s="595" t="n"/>
      <c r="U605" s="596" t="n"/>
      <c r="V605" s="603" t="n"/>
    </row>
    <row r="606">
      <c r="B606" s="598" t="n"/>
      <c r="C606" s="606" t="n"/>
      <c r="D606" s="589" t="n"/>
      <c r="E606" s="590" t="n"/>
      <c r="F606" s="599" t="n"/>
      <c r="G606" s="590" t="n"/>
      <c r="H606" s="590" t="n"/>
      <c r="I606" s="590" t="n"/>
      <c r="J606" s="590" t="n"/>
      <c r="K606" s="590" t="n"/>
      <c r="L606" s="590" t="n"/>
      <c r="M606" s="590" t="n"/>
      <c r="N606" s="590" t="n"/>
      <c r="O606" s="590" t="n"/>
      <c r="P606" s="590" t="n"/>
      <c r="Q606" s="590" t="n"/>
      <c r="R606" s="590" t="n"/>
      <c r="S606" s="590" t="n"/>
      <c r="T606" s="595" t="n"/>
      <c r="U606" s="596" t="n"/>
      <c r="V606" s="603" t="n"/>
    </row>
    <row r="607">
      <c r="B607" s="598" t="n"/>
      <c r="C607" s="606" t="n"/>
      <c r="D607" s="589" t="n"/>
      <c r="E607" s="590" t="n"/>
      <c r="F607" s="599" t="n"/>
      <c r="G607" s="590" t="n"/>
      <c r="H607" s="590" t="n"/>
      <c r="I607" s="590" t="n"/>
      <c r="J607" s="590" t="n"/>
      <c r="K607" s="590" t="n"/>
      <c r="L607" s="590" t="n"/>
      <c r="M607" s="590" t="n"/>
      <c r="N607" s="590" t="n"/>
      <c r="O607" s="590" t="n"/>
      <c r="P607" s="590" t="n"/>
      <c r="Q607" s="590" t="n"/>
      <c r="R607" s="590" t="n"/>
      <c r="S607" s="590" t="n"/>
      <c r="T607" s="595" t="n"/>
      <c r="U607" s="596" t="n"/>
      <c r="V607" s="603" t="n"/>
    </row>
    <row r="608">
      <c r="B608" s="598" t="n"/>
      <c r="C608" s="606" t="n"/>
      <c r="D608" s="589" t="n"/>
      <c r="E608" s="590" t="n"/>
      <c r="F608" s="599" t="n"/>
      <c r="G608" s="590" t="n"/>
      <c r="H608" s="590" t="n"/>
      <c r="I608" s="590" t="n"/>
      <c r="J608" s="590" t="n"/>
      <c r="K608" s="590" t="n"/>
      <c r="L608" s="590" t="n"/>
      <c r="M608" s="590" t="n"/>
      <c r="N608" s="590" t="n"/>
      <c r="O608" s="590" t="n"/>
      <c r="P608" s="590" t="n"/>
      <c r="Q608" s="590" t="n"/>
      <c r="R608" s="590" t="n"/>
      <c r="S608" s="590" t="n"/>
      <c r="T608" s="595" t="n"/>
      <c r="U608" s="596" t="n"/>
      <c r="V608" s="603" t="n"/>
    </row>
    <row r="609">
      <c r="B609" s="598" t="n"/>
      <c r="C609" s="606" t="n"/>
      <c r="D609" s="589" t="n"/>
      <c r="E609" s="590" t="n"/>
      <c r="F609" s="599" t="n"/>
      <c r="G609" s="590" t="n"/>
      <c r="H609" s="590" t="n"/>
      <c r="I609" s="590" t="n"/>
      <c r="J609" s="590" t="n"/>
      <c r="K609" s="590" t="n"/>
      <c r="L609" s="590" t="n"/>
      <c r="M609" s="590" t="n"/>
      <c r="N609" s="590" t="n"/>
      <c r="O609" s="590" t="n"/>
      <c r="P609" s="590" t="n"/>
      <c r="Q609" s="590" t="n"/>
      <c r="R609" s="590" t="n"/>
      <c r="S609" s="590" t="n"/>
      <c r="T609" s="595" t="n"/>
      <c r="U609" s="596" t="n"/>
      <c r="V609" s="603" t="n"/>
    </row>
    <row r="610">
      <c r="B610" s="598" t="n"/>
      <c r="C610" s="606" t="n"/>
      <c r="D610" s="589" t="n"/>
      <c r="E610" s="590" t="n"/>
      <c r="F610" s="599" t="n"/>
      <c r="G610" s="590" t="n"/>
      <c r="H610" s="590" t="n"/>
      <c r="I610" s="590" t="n"/>
      <c r="J610" s="590" t="n"/>
      <c r="K610" s="590" t="n"/>
      <c r="L610" s="590" t="n"/>
      <c r="M610" s="590" t="n"/>
      <c r="N610" s="590" t="n"/>
      <c r="O610" s="590" t="n"/>
      <c r="P610" s="590" t="n"/>
      <c r="Q610" s="590" t="n"/>
      <c r="R610" s="590" t="n"/>
      <c r="S610" s="590" t="n"/>
      <c r="T610" s="595" t="n"/>
      <c r="U610" s="596" t="n"/>
      <c r="V610" s="603" t="n"/>
    </row>
    <row r="611">
      <c r="B611" s="598" t="n"/>
      <c r="C611" s="606" t="n"/>
      <c r="D611" s="589" t="n"/>
      <c r="E611" s="590" t="n"/>
      <c r="F611" s="599" t="n"/>
      <c r="G611" s="590" t="n"/>
      <c r="H611" s="590" t="n"/>
      <c r="I611" s="590" t="n"/>
      <c r="J611" s="590" t="n"/>
      <c r="K611" s="590" t="n"/>
      <c r="L611" s="590" t="n"/>
      <c r="M611" s="590" t="n"/>
      <c r="N611" s="590" t="n"/>
      <c r="O611" s="590" t="n"/>
      <c r="P611" s="590" t="n"/>
      <c r="Q611" s="590" t="n"/>
      <c r="R611" s="590" t="n"/>
      <c r="S611" s="590" t="n"/>
      <c r="T611" s="595" t="n"/>
      <c r="U611" s="596" t="n"/>
      <c r="V611" s="603" t="n"/>
    </row>
    <row r="612">
      <c r="B612" s="598" t="n"/>
      <c r="C612" s="606" t="n"/>
      <c r="D612" s="589" t="n"/>
      <c r="E612" s="590" t="n"/>
      <c r="F612" s="599" t="n"/>
      <c r="G612" s="590" t="n"/>
      <c r="H612" s="590" t="n"/>
      <c r="I612" s="590" t="n"/>
      <c r="J612" s="590" t="n"/>
      <c r="K612" s="590" t="n"/>
      <c r="L612" s="590" t="n"/>
      <c r="M612" s="590" t="n"/>
      <c r="N612" s="590" t="n"/>
      <c r="O612" s="590" t="n"/>
      <c r="P612" s="590" t="n"/>
      <c r="Q612" s="590" t="n"/>
      <c r="R612" s="590" t="n"/>
      <c r="S612" s="590" t="n"/>
      <c r="T612" s="595" t="n"/>
      <c r="U612" s="596" t="n"/>
      <c r="V612" s="603" t="n"/>
    </row>
    <row r="613">
      <c r="B613" s="598" t="n"/>
      <c r="C613" s="606" t="n"/>
      <c r="D613" s="589" t="n"/>
      <c r="E613" s="590" t="n"/>
      <c r="F613" s="599" t="n"/>
      <c r="G613" s="590" t="n"/>
      <c r="H613" s="590" t="n"/>
      <c r="I613" s="590" t="n"/>
      <c r="J613" s="590" t="n"/>
      <c r="K613" s="590" t="n"/>
      <c r="L613" s="590" t="n"/>
      <c r="M613" s="590" t="n"/>
      <c r="N613" s="590" t="n"/>
      <c r="O613" s="590" t="n"/>
      <c r="P613" s="590" t="n"/>
      <c r="Q613" s="590" t="n"/>
      <c r="R613" s="590" t="n"/>
      <c r="S613" s="590" t="n"/>
      <c r="T613" s="595" t="n"/>
      <c r="U613" s="596" t="n"/>
      <c r="V613" s="603" t="n"/>
    </row>
    <row r="614">
      <c r="B614" s="598" t="n"/>
      <c r="C614" s="606" t="n"/>
      <c r="D614" s="589" t="n"/>
      <c r="E614" s="590" t="n"/>
      <c r="F614" s="599" t="n"/>
      <c r="G614" s="590" t="n"/>
      <c r="H614" s="590" t="n"/>
      <c r="I614" s="590" t="n"/>
      <c r="J614" s="590" t="n"/>
      <c r="K614" s="590" t="n"/>
      <c r="L614" s="590" t="n"/>
      <c r="M614" s="590" t="n"/>
      <c r="N614" s="590" t="n"/>
      <c r="O614" s="590" t="n"/>
      <c r="P614" s="590" t="n"/>
      <c r="Q614" s="590" t="n"/>
      <c r="R614" s="590" t="n"/>
      <c r="S614" s="590" t="n"/>
      <c r="T614" s="595" t="n"/>
      <c r="U614" s="596" t="n"/>
      <c r="V614" s="603" t="n"/>
    </row>
    <row r="615">
      <c r="B615" s="598" t="n"/>
      <c r="C615" s="606" t="n"/>
      <c r="D615" s="589" t="n"/>
      <c r="E615" s="590" t="n"/>
      <c r="F615" s="599" t="n"/>
      <c r="G615" s="590" t="n"/>
      <c r="H615" s="590" t="n"/>
      <c r="I615" s="590" t="n"/>
      <c r="J615" s="590" t="n"/>
      <c r="K615" s="590" t="n"/>
      <c r="L615" s="590" t="n"/>
      <c r="M615" s="590" t="n"/>
      <c r="N615" s="590" t="n"/>
      <c r="O615" s="590" t="n"/>
      <c r="P615" s="590" t="n"/>
      <c r="Q615" s="590" t="n"/>
      <c r="R615" s="590" t="n"/>
      <c r="S615" s="590" t="n"/>
      <c r="T615" s="595" t="n"/>
      <c r="U615" s="596" t="n"/>
      <c r="V615" s="603" t="n"/>
    </row>
    <row r="616">
      <c r="B616" s="598" t="n"/>
      <c r="C616" s="606" t="n"/>
      <c r="D616" s="589" t="n"/>
      <c r="E616" s="590" t="n"/>
      <c r="F616" s="599" t="n"/>
      <c r="G616" s="590" t="n"/>
      <c r="H616" s="590" t="n"/>
      <c r="I616" s="590" t="n"/>
      <c r="J616" s="590" t="n"/>
      <c r="K616" s="590" t="n"/>
      <c r="L616" s="590" t="n"/>
      <c r="M616" s="590" t="n"/>
      <c r="N616" s="590" t="n"/>
      <c r="O616" s="590" t="n"/>
      <c r="P616" s="590" t="n"/>
      <c r="Q616" s="590" t="n"/>
      <c r="R616" s="590" t="n"/>
      <c r="S616" s="590" t="n"/>
      <c r="T616" s="595" t="n"/>
      <c r="U616" s="596" t="n"/>
      <c r="V616" s="603" t="n"/>
    </row>
    <row r="617">
      <c r="B617" s="598" t="n"/>
      <c r="C617" s="606" t="n"/>
      <c r="D617" s="589" t="n"/>
      <c r="E617" s="590" t="n"/>
      <c r="F617" s="599" t="n"/>
      <c r="G617" s="590" t="n"/>
      <c r="H617" s="590" t="n"/>
      <c r="I617" s="590" t="n"/>
      <c r="J617" s="590" t="n"/>
      <c r="K617" s="590" t="n"/>
      <c r="L617" s="590" t="n"/>
      <c r="M617" s="590" t="n"/>
      <c r="N617" s="590" t="n"/>
      <c r="O617" s="590" t="n"/>
      <c r="P617" s="590" t="n"/>
      <c r="Q617" s="590" t="n"/>
      <c r="R617" s="590" t="n"/>
      <c r="S617" s="590" t="n"/>
      <c r="T617" s="595" t="n"/>
      <c r="U617" s="596" t="n"/>
      <c r="V617" s="603" t="n"/>
    </row>
    <row r="618">
      <c r="B618" s="598" t="n"/>
      <c r="C618" s="606" t="n"/>
      <c r="D618" s="589" t="n"/>
      <c r="E618" s="590" t="n"/>
      <c r="F618" s="599" t="n"/>
      <c r="G618" s="590" t="n"/>
      <c r="H618" s="590" t="n"/>
      <c r="I618" s="590" t="n"/>
      <c r="J618" s="590" t="n"/>
      <c r="K618" s="590" t="n"/>
      <c r="L618" s="590" t="n"/>
      <c r="M618" s="590" t="n"/>
      <c r="N618" s="590" t="n"/>
      <c r="O618" s="590" t="n"/>
      <c r="P618" s="590" t="n"/>
      <c r="Q618" s="590" t="n"/>
      <c r="R618" s="590" t="n"/>
      <c r="S618" s="590" t="n"/>
      <c r="T618" s="595" t="n"/>
      <c r="U618" s="596" t="n"/>
      <c r="V618" s="603" t="n"/>
    </row>
    <row r="619">
      <c r="B619" s="598" t="n"/>
      <c r="C619" s="606" t="n"/>
      <c r="D619" s="589" t="n"/>
      <c r="E619" s="590" t="n"/>
      <c r="F619" s="599" t="n"/>
      <c r="G619" s="590" t="n"/>
      <c r="H619" s="590" t="n"/>
      <c r="I619" s="590" t="n"/>
      <c r="J619" s="590" t="n"/>
      <c r="K619" s="590" t="n"/>
      <c r="L619" s="590" t="n"/>
      <c r="M619" s="590" t="n"/>
      <c r="N619" s="590" t="n"/>
      <c r="O619" s="590" t="n"/>
      <c r="P619" s="590" t="n"/>
      <c r="Q619" s="590" t="n"/>
      <c r="R619" s="590" t="n"/>
      <c r="S619" s="590" t="n"/>
      <c r="T619" s="595" t="n"/>
      <c r="U619" s="596" t="n"/>
      <c r="V619" s="603" t="n"/>
    </row>
    <row r="620">
      <c r="B620" s="598" t="n"/>
      <c r="C620" s="606" t="n"/>
      <c r="D620" s="589" t="n"/>
      <c r="E620" s="590" t="n"/>
      <c r="F620" s="599" t="n"/>
      <c r="G620" s="590" t="n"/>
      <c r="H620" s="590" t="n"/>
      <c r="I620" s="590" t="n"/>
      <c r="J620" s="590" t="n"/>
      <c r="K620" s="590" t="n"/>
      <c r="L620" s="590" t="n"/>
      <c r="M620" s="590" t="n"/>
      <c r="N620" s="590" t="n"/>
      <c r="O620" s="590" t="n"/>
      <c r="P620" s="590" t="n"/>
      <c r="Q620" s="590" t="n"/>
      <c r="R620" s="590" t="n"/>
      <c r="S620" s="590" t="n"/>
      <c r="T620" s="595" t="n"/>
      <c r="U620" s="596" t="n"/>
      <c r="V620" s="603" t="n"/>
    </row>
    <row r="621">
      <c r="B621" s="598" t="n"/>
      <c r="C621" s="606" t="n"/>
      <c r="D621" s="589" t="n"/>
      <c r="E621" s="590" t="n"/>
      <c r="F621" s="599" t="n"/>
      <c r="G621" s="590" t="n"/>
      <c r="H621" s="590" t="n"/>
      <c r="I621" s="590" t="n"/>
      <c r="J621" s="590" t="n"/>
      <c r="K621" s="590" t="n"/>
      <c r="L621" s="590" t="n"/>
      <c r="M621" s="590" t="n"/>
      <c r="N621" s="590" t="n"/>
      <c r="O621" s="590" t="n"/>
      <c r="P621" s="590" t="n"/>
      <c r="Q621" s="590" t="n"/>
      <c r="R621" s="590" t="n"/>
      <c r="S621" s="590" t="n"/>
      <c r="T621" s="595" t="n"/>
      <c r="U621" s="596" t="n"/>
      <c r="V621" s="603" t="n"/>
    </row>
    <row r="622">
      <c r="B622" s="598" t="n"/>
      <c r="C622" s="606" t="n"/>
      <c r="D622" s="589" t="n"/>
      <c r="E622" s="590" t="n"/>
      <c r="F622" s="599" t="n"/>
      <c r="G622" s="590" t="n"/>
      <c r="H622" s="590" t="n"/>
      <c r="I622" s="590" t="n"/>
      <c r="J622" s="590" t="n"/>
      <c r="K622" s="590" t="n"/>
      <c r="L622" s="590" t="n"/>
      <c r="M622" s="590" t="n"/>
      <c r="N622" s="590" t="n"/>
      <c r="O622" s="590" t="n"/>
      <c r="P622" s="590" t="n"/>
      <c r="Q622" s="590" t="n"/>
      <c r="R622" s="590" t="n"/>
      <c r="S622" s="590" t="n"/>
      <c r="T622" s="595" t="n"/>
      <c r="U622" s="596" t="n"/>
      <c r="V622" s="603" t="n"/>
    </row>
    <row r="623">
      <c r="B623" s="598" t="n"/>
      <c r="C623" s="606" t="n"/>
      <c r="D623" s="589" t="n"/>
      <c r="E623" s="590" t="n"/>
      <c r="F623" s="599" t="n"/>
      <c r="G623" s="590" t="n"/>
      <c r="H623" s="590" t="n"/>
      <c r="I623" s="590" t="n"/>
      <c r="J623" s="590" t="n"/>
      <c r="K623" s="590" t="n"/>
      <c r="L623" s="590" t="n"/>
      <c r="M623" s="590" t="n"/>
      <c r="N623" s="590" t="n"/>
      <c r="O623" s="590" t="n"/>
      <c r="P623" s="590" t="n"/>
      <c r="Q623" s="590" t="n"/>
      <c r="R623" s="590" t="n"/>
      <c r="S623" s="590" t="n"/>
      <c r="T623" s="595" t="n"/>
      <c r="U623" s="596" t="n"/>
      <c r="V623" s="603" t="n"/>
    </row>
    <row r="624">
      <c r="B624" s="598" t="n"/>
      <c r="C624" s="606" t="n"/>
      <c r="D624" s="589" t="n"/>
      <c r="E624" s="590" t="n"/>
      <c r="F624" s="599" t="n"/>
      <c r="G624" s="590" t="n"/>
      <c r="H624" s="590" t="n"/>
      <c r="I624" s="590" t="n"/>
      <c r="J624" s="590" t="n"/>
      <c r="K624" s="590" t="n"/>
      <c r="L624" s="590" t="n"/>
      <c r="M624" s="590" t="n"/>
      <c r="N624" s="590" t="n"/>
      <c r="O624" s="590" t="n"/>
      <c r="P624" s="590" t="n"/>
      <c r="Q624" s="590" t="n"/>
      <c r="R624" s="590" t="n"/>
      <c r="S624" s="590" t="n"/>
      <c r="T624" s="595" t="n"/>
      <c r="U624" s="596" t="n"/>
      <c r="V624" s="603" t="n"/>
    </row>
    <row r="625">
      <c r="B625" s="598" t="n"/>
      <c r="C625" s="606" t="n"/>
      <c r="D625" s="589" t="n"/>
      <c r="E625" s="590" t="n"/>
      <c r="F625" s="599" t="n"/>
      <c r="G625" s="590" t="n"/>
      <c r="H625" s="590" t="n"/>
      <c r="I625" s="590" t="n"/>
      <c r="J625" s="590" t="n"/>
      <c r="K625" s="590" t="n"/>
      <c r="L625" s="590" t="n"/>
      <c r="M625" s="590" t="n"/>
      <c r="N625" s="590" t="n"/>
      <c r="O625" s="590" t="n"/>
      <c r="P625" s="590" t="n"/>
      <c r="Q625" s="590" t="n"/>
      <c r="R625" s="590" t="n"/>
      <c r="S625" s="590" t="n"/>
      <c r="T625" s="595" t="n"/>
      <c r="U625" s="596" t="n"/>
      <c r="V625" s="603" t="n"/>
    </row>
    <row r="626">
      <c r="B626" s="598" t="n"/>
      <c r="C626" s="606" t="n"/>
      <c r="D626" s="589" t="n"/>
      <c r="E626" s="590" t="n"/>
      <c r="F626" s="599" t="n"/>
      <c r="G626" s="590" t="n"/>
      <c r="H626" s="590" t="n"/>
      <c r="I626" s="590" t="n"/>
      <c r="J626" s="590" t="n"/>
      <c r="K626" s="590" t="n"/>
      <c r="L626" s="590" t="n"/>
      <c r="M626" s="590" t="n"/>
      <c r="N626" s="590" t="n"/>
      <c r="O626" s="590" t="n"/>
      <c r="P626" s="590" t="n"/>
      <c r="Q626" s="590" t="n"/>
      <c r="R626" s="590" t="n"/>
      <c r="S626" s="590" t="n"/>
      <c r="T626" s="595" t="n"/>
      <c r="U626" s="596" t="n"/>
      <c r="V626" s="603" t="n"/>
    </row>
    <row r="627">
      <c r="B627" s="598" t="n"/>
      <c r="C627" s="606" t="n"/>
      <c r="D627" s="589" t="n"/>
      <c r="E627" s="590" t="n"/>
      <c r="F627" s="599" t="n"/>
      <c r="G627" s="590" t="n"/>
      <c r="H627" s="590" t="n"/>
      <c r="I627" s="590" t="n"/>
      <c r="J627" s="590" t="n"/>
      <c r="K627" s="590" t="n"/>
      <c r="L627" s="590" t="n"/>
      <c r="M627" s="590" t="n"/>
      <c r="N627" s="590" t="n"/>
      <c r="O627" s="590" t="n"/>
      <c r="P627" s="590" t="n"/>
      <c r="Q627" s="590" t="n"/>
      <c r="R627" s="590" t="n"/>
      <c r="S627" s="590" t="n"/>
      <c r="T627" s="595" t="n"/>
      <c r="U627" s="596" t="n"/>
      <c r="V627" s="603" t="n"/>
    </row>
    <row r="628">
      <c r="B628" s="598" t="n"/>
      <c r="C628" s="606" t="n"/>
      <c r="D628" s="589" t="n"/>
      <c r="E628" s="590" t="n"/>
      <c r="F628" s="599" t="n"/>
      <c r="G628" s="590" t="n"/>
      <c r="H628" s="590" t="n"/>
      <c r="I628" s="590" t="n"/>
      <c r="J628" s="590" t="n"/>
      <c r="K628" s="590" t="n"/>
      <c r="L628" s="590" t="n"/>
      <c r="M628" s="590" t="n"/>
      <c r="N628" s="590" t="n"/>
      <c r="O628" s="590" t="n"/>
      <c r="P628" s="590" t="n"/>
      <c r="Q628" s="590" t="n"/>
      <c r="R628" s="590" t="n"/>
      <c r="S628" s="590" t="n"/>
      <c r="T628" s="595" t="n"/>
      <c r="U628" s="596" t="n"/>
      <c r="V628" s="603" t="n"/>
    </row>
    <row r="629">
      <c r="B629" s="598" t="n"/>
      <c r="C629" s="606" t="n"/>
      <c r="D629" s="589" t="n"/>
      <c r="E629" s="590" t="n"/>
      <c r="F629" s="599" t="n"/>
      <c r="G629" s="590" t="n"/>
      <c r="H629" s="590" t="n"/>
      <c r="I629" s="590" t="n"/>
      <c r="J629" s="590" t="n"/>
      <c r="K629" s="590" t="n"/>
      <c r="L629" s="590" t="n"/>
      <c r="M629" s="590" t="n"/>
      <c r="N629" s="590" t="n"/>
      <c r="O629" s="590" t="n"/>
      <c r="P629" s="590" t="n"/>
      <c r="Q629" s="590" t="n"/>
      <c r="R629" s="590" t="n"/>
      <c r="S629" s="590" t="n"/>
      <c r="T629" s="595" t="n"/>
      <c r="U629" s="596" t="n"/>
      <c r="V629" s="603" t="n"/>
    </row>
    <row r="630">
      <c r="B630" s="598" t="n"/>
      <c r="C630" s="606" t="n"/>
      <c r="D630" s="589" t="n"/>
      <c r="E630" s="590" t="n"/>
      <c r="F630" s="599" t="n"/>
      <c r="G630" s="590" t="n"/>
      <c r="H630" s="590" t="n"/>
      <c r="I630" s="590" t="n"/>
      <c r="J630" s="590" t="n"/>
      <c r="K630" s="590" t="n"/>
      <c r="L630" s="590" t="n"/>
      <c r="M630" s="590" t="n"/>
      <c r="N630" s="590" t="n"/>
      <c r="O630" s="590" t="n"/>
      <c r="P630" s="590" t="n"/>
      <c r="Q630" s="590" t="n"/>
      <c r="R630" s="590" t="n"/>
      <c r="S630" s="590" t="n"/>
      <c r="T630" s="595" t="n"/>
      <c r="U630" s="596" t="n"/>
      <c r="V630" s="603" t="n"/>
    </row>
    <row r="631">
      <c r="B631" s="598" t="n"/>
      <c r="C631" s="606" t="n"/>
      <c r="D631" s="589" t="n"/>
      <c r="E631" s="590" t="n"/>
      <c r="F631" s="599" t="n"/>
      <c r="G631" s="590" t="n"/>
      <c r="H631" s="590" t="n"/>
      <c r="I631" s="590" t="n"/>
      <c r="J631" s="590" t="n"/>
      <c r="K631" s="590" t="n"/>
      <c r="L631" s="590" t="n"/>
      <c r="M631" s="590" t="n"/>
      <c r="N631" s="590" t="n"/>
      <c r="O631" s="590" t="n"/>
      <c r="P631" s="590" t="n"/>
      <c r="Q631" s="590" t="n"/>
      <c r="R631" s="590" t="n"/>
      <c r="S631" s="590" t="n"/>
      <c r="T631" s="595" t="n"/>
      <c r="U631" s="596" t="n"/>
      <c r="V631" s="603" t="n"/>
    </row>
    <row r="632">
      <c r="B632" s="598" t="n"/>
      <c r="C632" s="606" t="n"/>
      <c r="D632" s="589" t="n"/>
      <c r="E632" s="590" t="n"/>
      <c r="F632" s="599" t="n"/>
      <c r="G632" s="590" t="n"/>
      <c r="H632" s="590" t="n"/>
      <c r="I632" s="590" t="n"/>
      <c r="J632" s="590" t="n"/>
      <c r="K632" s="590" t="n"/>
      <c r="L632" s="590" t="n"/>
      <c r="M632" s="590" t="n"/>
      <c r="N632" s="590" t="n"/>
      <c r="O632" s="590" t="n"/>
      <c r="P632" s="590" t="n"/>
      <c r="Q632" s="590" t="n"/>
      <c r="R632" s="590" t="n"/>
      <c r="S632" s="590" t="n"/>
      <c r="T632" s="595" t="n"/>
      <c r="U632" s="596" t="n"/>
      <c r="V632" s="603" t="n"/>
    </row>
    <row r="633">
      <c r="B633" s="598" t="n"/>
      <c r="C633" s="606" t="n"/>
      <c r="D633" s="589" t="n"/>
      <c r="E633" s="590" t="n"/>
      <c r="F633" s="599" t="n"/>
      <c r="G633" s="590" t="n"/>
      <c r="H633" s="590" t="n"/>
      <c r="I633" s="590" t="n"/>
      <c r="J633" s="590" t="n"/>
      <c r="K633" s="590" t="n"/>
      <c r="L633" s="590" t="n"/>
      <c r="M633" s="590" t="n"/>
      <c r="N633" s="590" t="n"/>
      <c r="O633" s="590" t="n"/>
      <c r="P633" s="590" t="n"/>
      <c r="Q633" s="590" t="n"/>
      <c r="R633" s="590" t="n"/>
      <c r="S633" s="590" t="n"/>
      <c r="T633" s="595" t="n"/>
      <c r="U633" s="596" t="n"/>
      <c r="V633" s="603" t="n"/>
    </row>
    <row r="634">
      <c r="B634" s="598" t="n"/>
      <c r="C634" s="606" t="n"/>
      <c r="D634" s="589" t="n"/>
      <c r="E634" s="590" t="n"/>
      <c r="F634" s="599" t="n"/>
      <c r="G634" s="590" t="n"/>
      <c r="H634" s="590" t="n"/>
      <c r="I634" s="590" t="n"/>
      <c r="J634" s="590" t="n"/>
      <c r="K634" s="590" t="n"/>
      <c r="L634" s="590" t="n"/>
      <c r="M634" s="590" t="n"/>
      <c r="N634" s="590" t="n"/>
      <c r="O634" s="590" t="n"/>
      <c r="P634" s="590" t="n"/>
      <c r="Q634" s="590" t="n"/>
      <c r="R634" s="590" t="n"/>
      <c r="S634" s="590" t="n"/>
      <c r="T634" s="595" t="n"/>
      <c r="U634" s="596" t="n"/>
      <c r="V634" s="603" t="n"/>
    </row>
    <row r="635">
      <c r="B635" s="598" t="n"/>
      <c r="C635" s="606" t="n"/>
      <c r="D635" s="589" t="n"/>
      <c r="E635" s="590" t="n"/>
      <c r="F635" s="599" t="n"/>
      <c r="G635" s="590" t="n"/>
      <c r="H635" s="590" t="n"/>
      <c r="I635" s="590" t="n"/>
      <c r="J635" s="590" t="n"/>
      <c r="K635" s="590" t="n"/>
      <c r="L635" s="590" t="n"/>
      <c r="M635" s="590" t="n"/>
      <c r="N635" s="590" t="n"/>
      <c r="O635" s="590" t="n"/>
      <c r="P635" s="590" t="n"/>
      <c r="Q635" s="590" t="n"/>
      <c r="R635" s="590" t="n"/>
      <c r="S635" s="590" t="n"/>
      <c r="T635" s="595" t="n"/>
      <c r="U635" s="596" t="n"/>
      <c r="V635" s="603" t="n"/>
    </row>
    <row r="636">
      <c r="B636" s="598" t="n"/>
      <c r="C636" s="606" t="n"/>
      <c r="D636" s="589" t="n"/>
      <c r="E636" s="590" t="n"/>
      <c r="F636" s="599" t="n"/>
      <c r="G636" s="590" t="n"/>
      <c r="H636" s="590" t="n"/>
      <c r="I636" s="590" t="n"/>
      <c r="J636" s="590" t="n"/>
      <c r="K636" s="590" t="n"/>
      <c r="L636" s="590" t="n"/>
      <c r="M636" s="590" t="n"/>
      <c r="N636" s="590" t="n"/>
      <c r="O636" s="590" t="n"/>
      <c r="P636" s="590" t="n"/>
      <c r="Q636" s="590" t="n"/>
      <c r="R636" s="590" t="n"/>
      <c r="S636" s="590" t="n"/>
      <c r="T636" s="595" t="n"/>
      <c r="U636" s="596" t="n"/>
      <c r="V636" s="603" t="n"/>
    </row>
    <row r="637">
      <c r="B637" s="598" t="n"/>
      <c r="C637" s="606" t="n"/>
      <c r="D637" s="589" t="n"/>
      <c r="E637" s="590" t="n"/>
      <c r="F637" s="599" t="n"/>
      <c r="G637" s="590" t="n"/>
      <c r="H637" s="590" t="n"/>
      <c r="I637" s="590" t="n"/>
      <c r="J637" s="590" t="n"/>
      <c r="K637" s="590" t="n"/>
      <c r="L637" s="590" t="n"/>
      <c r="M637" s="590" t="n"/>
      <c r="N637" s="590" t="n"/>
      <c r="O637" s="590" t="n"/>
      <c r="P637" s="590" t="n"/>
      <c r="Q637" s="590" t="n"/>
      <c r="R637" s="590" t="n"/>
      <c r="S637" s="590" t="n"/>
      <c r="T637" s="595" t="n"/>
      <c r="U637" s="596" t="n"/>
      <c r="V637" s="603" t="n"/>
    </row>
    <row r="638">
      <c r="B638" s="598" t="n"/>
      <c r="C638" s="606" t="n"/>
      <c r="D638" s="589" t="n"/>
      <c r="E638" s="590" t="n"/>
      <c r="F638" s="599" t="n"/>
      <c r="G638" s="590" t="n"/>
      <c r="H638" s="590" t="n"/>
      <c r="I638" s="590" t="n"/>
      <c r="J638" s="590" t="n"/>
      <c r="K638" s="590" t="n"/>
      <c r="L638" s="590" t="n"/>
      <c r="M638" s="590" t="n"/>
      <c r="N638" s="590" t="n"/>
      <c r="O638" s="590" t="n"/>
      <c r="P638" s="590" t="n"/>
      <c r="Q638" s="590" t="n"/>
      <c r="R638" s="590" t="n"/>
      <c r="S638" s="590" t="n"/>
      <c r="T638" s="595" t="n"/>
      <c r="U638" s="596" t="n"/>
      <c r="V638" s="603" t="n"/>
    </row>
    <row r="639">
      <c r="B639" s="598" t="n"/>
      <c r="C639" s="606" t="n"/>
      <c r="D639" s="589" t="n"/>
      <c r="E639" s="590" t="n"/>
      <c r="F639" s="599" t="n"/>
      <c r="G639" s="590" t="n"/>
      <c r="H639" s="590" t="n"/>
      <c r="I639" s="590" t="n"/>
      <c r="J639" s="590" t="n"/>
      <c r="K639" s="590" t="n"/>
      <c r="L639" s="590" t="n"/>
      <c r="M639" s="590" t="n"/>
      <c r="N639" s="590" t="n"/>
      <c r="O639" s="590" t="n"/>
      <c r="P639" s="590" t="n"/>
      <c r="Q639" s="590" t="n"/>
      <c r="R639" s="590" t="n"/>
      <c r="S639" s="590" t="n"/>
      <c r="T639" s="595" t="n"/>
      <c r="U639" s="596" t="n"/>
      <c r="V639" s="603" t="n"/>
    </row>
    <row r="640">
      <c r="B640" s="598" t="n"/>
      <c r="C640" s="606" t="n"/>
      <c r="D640" s="589" t="n"/>
      <c r="E640" s="590" t="n"/>
      <c r="F640" s="599" t="n"/>
      <c r="G640" s="590" t="n"/>
      <c r="H640" s="590" t="n"/>
      <c r="I640" s="590" t="n"/>
      <c r="J640" s="590" t="n"/>
      <c r="K640" s="590" t="n"/>
      <c r="L640" s="590" t="n"/>
      <c r="M640" s="590" t="n"/>
      <c r="N640" s="590" t="n"/>
      <c r="O640" s="590" t="n"/>
      <c r="P640" s="590" t="n"/>
      <c r="Q640" s="590" t="n"/>
      <c r="R640" s="590" t="n"/>
      <c r="S640" s="590" t="n"/>
      <c r="T640" s="595" t="n"/>
      <c r="U640" s="596" t="n"/>
      <c r="V640" s="603" t="n"/>
    </row>
    <row r="641">
      <c r="B641" s="598" t="n"/>
      <c r="C641" s="606" t="n"/>
      <c r="D641" s="589" t="n"/>
      <c r="E641" s="590" t="n"/>
      <c r="F641" s="599" t="n"/>
      <c r="G641" s="590" t="n"/>
      <c r="H641" s="590" t="n"/>
      <c r="I641" s="590" t="n"/>
      <c r="J641" s="590" t="n"/>
      <c r="K641" s="590" t="n"/>
      <c r="L641" s="590" t="n"/>
      <c r="M641" s="590" t="n"/>
      <c r="N641" s="590" t="n"/>
      <c r="O641" s="590" t="n"/>
      <c r="P641" s="590" t="n"/>
      <c r="Q641" s="590" t="n"/>
      <c r="R641" s="590" t="n"/>
      <c r="S641" s="590" t="n"/>
      <c r="T641" s="595" t="n"/>
      <c r="U641" s="596" t="n"/>
      <c r="V641" s="603" t="n"/>
    </row>
    <row r="642">
      <c r="B642" s="598" t="n"/>
      <c r="C642" s="606" t="n"/>
      <c r="D642" s="589" t="n"/>
      <c r="E642" s="590" t="n"/>
      <c r="F642" s="599" t="n"/>
      <c r="G642" s="590" t="n"/>
      <c r="H642" s="590" t="n"/>
      <c r="I642" s="590" t="n"/>
      <c r="J642" s="590" t="n"/>
      <c r="K642" s="590" t="n"/>
      <c r="L642" s="590" t="n"/>
      <c r="M642" s="590" t="n"/>
      <c r="N642" s="590" t="n"/>
      <c r="O642" s="590" t="n"/>
      <c r="P642" s="590" t="n"/>
      <c r="Q642" s="590" t="n"/>
      <c r="R642" s="590" t="n"/>
      <c r="S642" s="590" t="n"/>
      <c r="T642" s="595" t="n"/>
      <c r="U642" s="596" t="n"/>
      <c r="V642" s="603" t="n"/>
    </row>
    <row r="643">
      <c r="B643" s="598" t="n"/>
      <c r="C643" s="606" t="n"/>
      <c r="D643" s="589" t="n"/>
      <c r="E643" s="590" t="n"/>
      <c r="F643" s="599" t="n"/>
      <c r="G643" s="590" t="n"/>
      <c r="H643" s="590" t="n"/>
      <c r="I643" s="590" t="n"/>
      <c r="J643" s="590" t="n"/>
      <c r="K643" s="590" t="n"/>
      <c r="L643" s="590" t="n"/>
      <c r="M643" s="590" t="n"/>
      <c r="N643" s="590" t="n"/>
      <c r="O643" s="590" t="n"/>
      <c r="P643" s="590" t="n"/>
      <c r="Q643" s="590" t="n"/>
      <c r="R643" s="590" t="n"/>
      <c r="S643" s="590" t="n"/>
      <c r="T643" s="595" t="n"/>
      <c r="U643" s="596" t="n"/>
      <c r="V643" s="603" t="n"/>
    </row>
    <row r="644">
      <c r="B644" s="598" t="n"/>
      <c r="C644" s="606" t="n"/>
      <c r="D644" s="589" t="n"/>
      <c r="E644" s="590" t="n"/>
      <c r="F644" s="599" t="n"/>
      <c r="G644" s="590" t="n"/>
      <c r="H644" s="590" t="n"/>
      <c r="I644" s="590" t="n"/>
      <c r="J644" s="590" t="n"/>
      <c r="K644" s="590" t="n"/>
      <c r="L644" s="590" t="n"/>
      <c r="M644" s="590" t="n"/>
      <c r="N644" s="590" t="n"/>
      <c r="O644" s="590" t="n"/>
      <c r="P644" s="590" t="n"/>
      <c r="Q644" s="590" t="n"/>
      <c r="R644" s="590" t="n"/>
      <c r="S644" s="590" t="n"/>
      <c r="T644" s="595" t="n"/>
      <c r="U644" s="596" t="n"/>
      <c r="V644" s="603" t="n"/>
    </row>
    <row r="645">
      <c r="B645" s="598" t="n"/>
      <c r="C645" s="606" t="n"/>
      <c r="D645" s="589" t="n"/>
      <c r="E645" s="590" t="n"/>
      <c r="F645" s="599" t="n"/>
      <c r="G645" s="590" t="n"/>
      <c r="H645" s="590" t="n"/>
      <c r="I645" s="590" t="n"/>
      <c r="J645" s="590" t="n"/>
      <c r="K645" s="590" t="n"/>
      <c r="L645" s="590" t="n"/>
      <c r="M645" s="590" t="n"/>
      <c r="N645" s="590" t="n"/>
      <c r="O645" s="590" t="n"/>
      <c r="P645" s="590" t="n"/>
      <c r="Q645" s="590" t="n"/>
      <c r="R645" s="590" t="n"/>
      <c r="S645" s="590" t="n"/>
      <c r="T645" s="595" t="n"/>
      <c r="U645" s="596" t="n"/>
      <c r="V645" s="603" t="n"/>
    </row>
    <row r="646">
      <c r="B646" s="598" t="n"/>
      <c r="C646" s="606" t="n"/>
      <c r="D646" s="589" t="n"/>
      <c r="E646" s="590" t="n"/>
      <c r="F646" s="599" t="n"/>
      <c r="G646" s="590" t="n"/>
      <c r="H646" s="590" t="n"/>
      <c r="I646" s="590" t="n"/>
      <c r="J646" s="590" t="n"/>
      <c r="K646" s="590" t="n"/>
      <c r="L646" s="590" t="n"/>
      <c r="M646" s="590" t="n"/>
      <c r="N646" s="590" t="n"/>
      <c r="O646" s="590" t="n"/>
      <c r="P646" s="590" t="n"/>
      <c r="Q646" s="590" t="n"/>
      <c r="R646" s="590" t="n"/>
      <c r="S646" s="590" t="n"/>
      <c r="T646" s="595" t="n"/>
      <c r="U646" s="596" t="n"/>
      <c r="V646" s="603" t="n"/>
    </row>
    <row r="647">
      <c r="B647" s="598" t="n"/>
      <c r="C647" s="606" t="n"/>
      <c r="D647" s="589" t="n"/>
      <c r="E647" s="590" t="n"/>
      <c r="F647" s="599" t="n"/>
      <c r="G647" s="590" t="n"/>
      <c r="H647" s="590" t="n"/>
      <c r="I647" s="590" t="n"/>
      <c r="J647" s="590" t="n"/>
      <c r="K647" s="590" t="n"/>
      <c r="L647" s="590" t="n"/>
      <c r="M647" s="590" t="n"/>
      <c r="N647" s="590" t="n"/>
      <c r="O647" s="590" t="n"/>
      <c r="P647" s="590" t="n"/>
      <c r="Q647" s="590" t="n"/>
      <c r="R647" s="590" t="n"/>
      <c r="S647" s="590" t="n"/>
      <c r="T647" s="595" t="n"/>
      <c r="U647" s="596" t="n"/>
      <c r="V647" s="603" t="n"/>
    </row>
    <row r="648">
      <c r="B648" s="598" t="n"/>
      <c r="C648" s="606" t="n"/>
      <c r="D648" s="589" t="n"/>
      <c r="E648" s="590" t="n"/>
      <c r="F648" s="599" t="n"/>
      <c r="G648" s="590" t="n"/>
      <c r="H648" s="590" t="n"/>
      <c r="I648" s="590" t="n"/>
      <c r="J648" s="590" t="n"/>
      <c r="K648" s="590" t="n"/>
      <c r="L648" s="590" t="n"/>
      <c r="M648" s="590" t="n"/>
      <c r="N648" s="590" t="n"/>
      <c r="O648" s="590" t="n"/>
      <c r="P648" s="590" t="n"/>
      <c r="Q648" s="590" t="n"/>
      <c r="R648" s="590" t="n"/>
      <c r="S648" s="590" t="n"/>
      <c r="T648" s="595" t="n"/>
      <c r="U648" s="596" t="n"/>
      <c r="V648" s="603" t="n"/>
    </row>
    <row r="649">
      <c r="B649" s="598" t="n"/>
      <c r="C649" s="606" t="n"/>
      <c r="D649" s="589" t="n"/>
      <c r="E649" s="590" t="n"/>
      <c r="F649" s="599" t="n"/>
      <c r="G649" s="590" t="n"/>
      <c r="H649" s="590" t="n"/>
      <c r="I649" s="590" t="n"/>
      <c r="J649" s="590" t="n"/>
      <c r="K649" s="590" t="n"/>
      <c r="L649" s="590" t="n"/>
      <c r="M649" s="590" t="n"/>
      <c r="N649" s="590" t="n"/>
      <c r="O649" s="590" t="n"/>
      <c r="P649" s="590" t="n"/>
      <c r="Q649" s="590" t="n"/>
      <c r="R649" s="590" t="n"/>
      <c r="S649" s="590" t="n"/>
      <c r="T649" s="595" t="n"/>
      <c r="U649" s="596" t="n"/>
      <c r="V649" s="603" t="n"/>
    </row>
    <row r="650">
      <c r="B650" s="598" t="n"/>
      <c r="C650" s="606" t="n"/>
      <c r="D650" s="589" t="n"/>
      <c r="E650" s="590" t="n"/>
      <c r="F650" s="599" t="n"/>
      <c r="G650" s="590" t="n"/>
      <c r="H650" s="590" t="n"/>
      <c r="I650" s="590" t="n"/>
      <c r="J650" s="590" t="n"/>
      <c r="K650" s="590" t="n"/>
      <c r="L650" s="590" t="n"/>
      <c r="M650" s="590" t="n"/>
      <c r="N650" s="590" t="n"/>
      <c r="O650" s="590" t="n"/>
      <c r="P650" s="590" t="n"/>
      <c r="Q650" s="590" t="n"/>
      <c r="R650" s="590" t="n"/>
      <c r="S650" s="590" t="n"/>
      <c r="T650" s="595" t="n"/>
      <c r="U650" s="596" t="n"/>
      <c r="V650" s="603" t="n"/>
    </row>
    <row r="651">
      <c r="B651" s="598" t="n"/>
      <c r="C651" s="606" t="n"/>
      <c r="D651" s="589" t="n"/>
      <c r="E651" s="590" t="n"/>
      <c r="F651" s="599" t="n"/>
      <c r="G651" s="590" t="n"/>
      <c r="H651" s="590" t="n"/>
      <c r="I651" s="590" t="n"/>
      <c r="J651" s="590" t="n"/>
      <c r="K651" s="590" t="n"/>
      <c r="L651" s="590" t="n"/>
      <c r="M651" s="590" t="n"/>
      <c r="N651" s="590" t="n"/>
      <c r="O651" s="590" t="n"/>
      <c r="P651" s="590" t="n"/>
      <c r="Q651" s="590" t="n"/>
      <c r="R651" s="590" t="n"/>
      <c r="S651" s="590" t="n"/>
      <c r="T651" s="595" t="n"/>
      <c r="U651" s="596" t="n"/>
      <c r="V651" s="603" t="n"/>
    </row>
    <row r="652">
      <c r="B652" s="598" t="n"/>
      <c r="C652" s="606" t="n"/>
      <c r="D652" s="589" t="n"/>
      <c r="E652" s="590" t="n"/>
      <c r="F652" s="599" t="n"/>
      <c r="G652" s="590" t="n"/>
      <c r="H652" s="590" t="n"/>
      <c r="I652" s="590" t="n"/>
      <c r="J652" s="590" t="n"/>
      <c r="K652" s="590" t="n"/>
      <c r="L652" s="590" t="n"/>
      <c r="M652" s="590" t="n"/>
      <c r="N652" s="590" t="n"/>
      <c r="O652" s="590" t="n"/>
      <c r="P652" s="590" t="n"/>
      <c r="Q652" s="590" t="n"/>
      <c r="R652" s="590" t="n"/>
      <c r="S652" s="590" t="n"/>
      <c r="T652" s="595" t="n"/>
      <c r="U652" s="596" t="n"/>
      <c r="V652" s="603" t="n"/>
    </row>
    <row r="653">
      <c r="B653" s="598" t="n"/>
      <c r="C653" s="606" t="n"/>
      <c r="D653" s="589" t="n"/>
      <c r="E653" s="590" t="n"/>
      <c r="F653" s="599" t="n"/>
      <c r="G653" s="590" t="n"/>
      <c r="H653" s="590" t="n"/>
      <c r="I653" s="590" t="n"/>
      <c r="J653" s="590" t="n"/>
      <c r="K653" s="590" t="n"/>
      <c r="L653" s="590" t="n"/>
      <c r="M653" s="590" t="n"/>
      <c r="N653" s="590" t="n"/>
      <c r="O653" s="590" t="n"/>
      <c r="P653" s="590" t="n"/>
      <c r="Q653" s="590" t="n"/>
      <c r="R653" s="590" t="n"/>
      <c r="S653" s="590" t="n"/>
      <c r="T653" s="595" t="n"/>
      <c r="U653" s="596" t="n"/>
      <c r="V653" s="603" t="n"/>
    </row>
    <row r="654">
      <c r="B654" s="598" t="n"/>
      <c r="C654" s="606" t="n"/>
      <c r="D654" s="589" t="n"/>
      <c r="E654" s="590" t="n"/>
      <c r="F654" s="599" t="n"/>
      <c r="G654" s="590" t="n"/>
      <c r="H654" s="590" t="n"/>
      <c r="I654" s="590" t="n"/>
      <c r="J654" s="590" t="n"/>
      <c r="K654" s="590" t="n"/>
      <c r="L654" s="590" t="n"/>
      <c r="M654" s="590" t="n"/>
      <c r="N654" s="590" t="n"/>
      <c r="O654" s="590" t="n"/>
      <c r="P654" s="590" t="n"/>
      <c r="Q654" s="590" t="n"/>
      <c r="R654" s="590" t="n"/>
      <c r="S654" s="590" t="n"/>
      <c r="T654" s="595" t="n"/>
      <c r="U654" s="596" t="n"/>
      <c r="V654" s="603" t="n"/>
    </row>
    <row r="655">
      <c r="B655" s="598" t="n"/>
      <c r="C655" s="606" t="n"/>
      <c r="D655" s="589" t="n"/>
      <c r="E655" s="590" t="n"/>
      <c r="F655" s="599" t="n"/>
      <c r="G655" s="590" t="n"/>
      <c r="H655" s="590" t="n"/>
      <c r="I655" s="590" t="n"/>
      <c r="J655" s="590" t="n"/>
      <c r="K655" s="590" t="n"/>
      <c r="L655" s="590" t="n"/>
      <c r="M655" s="590" t="n"/>
      <c r="N655" s="590" t="n"/>
      <c r="O655" s="590" t="n"/>
      <c r="P655" s="590" t="n"/>
      <c r="Q655" s="590" t="n"/>
      <c r="R655" s="590" t="n"/>
      <c r="S655" s="590" t="n"/>
      <c r="T655" s="595" t="n"/>
      <c r="U655" s="596" t="n"/>
      <c r="V655" s="603" t="n"/>
    </row>
    <row r="656">
      <c r="B656" s="598" t="n"/>
      <c r="C656" s="606" t="n"/>
      <c r="D656" s="589" t="n"/>
      <c r="E656" s="590" t="n"/>
      <c r="F656" s="599" t="n"/>
      <c r="G656" s="590" t="n"/>
      <c r="H656" s="590" t="n"/>
      <c r="I656" s="590" t="n"/>
      <c r="J656" s="590" t="n"/>
      <c r="K656" s="590" t="n"/>
      <c r="L656" s="590" t="n"/>
      <c r="M656" s="590" t="n"/>
      <c r="N656" s="590" t="n"/>
      <c r="O656" s="590" t="n"/>
      <c r="P656" s="590" t="n"/>
      <c r="Q656" s="590" t="n"/>
      <c r="R656" s="590" t="n"/>
      <c r="S656" s="590" t="n"/>
      <c r="T656" s="595" t="n"/>
      <c r="U656" s="596" t="n"/>
      <c r="V656" s="603" t="n"/>
    </row>
    <row r="657">
      <c r="B657" s="598" t="n"/>
      <c r="C657" s="606" t="n"/>
      <c r="D657" s="589" t="n"/>
      <c r="E657" s="590" t="n"/>
      <c r="F657" s="599" t="n"/>
      <c r="G657" s="590" t="n"/>
      <c r="H657" s="590" t="n"/>
      <c r="I657" s="590" t="n"/>
      <c r="J657" s="590" t="n"/>
      <c r="K657" s="590" t="n"/>
      <c r="L657" s="590" t="n"/>
      <c r="M657" s="590" t="n"/>
      <c r="N657" s="590" t="n"/>
      <c r="O657" s="590" t="n"/>
      <c r="P657" s="590" t="n"/>
      <c r="Q657" s="590" t="n"/>
      <c r="R657" s="590" t="n"/>
      <c r="S657" s="590" t="n"/>
      <c r="T657" s="595" t="n"/>
      <c r="U657" s="596" t="n"/>
      <c r="V657" s="603" t="n"/>
    </row>
    <row r="658">
      <c r="B658" s="598" t="n"/>
      <c r="C658" s="606" t="n"/>
      <c r="D658" s="589" t="n"/>
      <c r="E658" s="590" t="n"/>
      <c r="F658" s="599" t="n"/>
      <c r="G658" s="590" t="n"/>
      <c r="H658" s="590" t="n"/>
      <c r="I658" s="590" t="n"/>
      <c r="J658" s="590" t="n"/>
      <c r="K658" s="590" t="n"/>
      <c r="L658" s="590" t="n"/>
      <c r="M658" s="590" t="n"/>
      <c r="N658" s="590" t="n"/>
      <c r="O658" s="590" t="n"/>
      <c r="P658" s="590" t="n"/>
      <c r="Q658" s="590" t="n"/>
      <c r="R658" s="590" t="n"/>
      <c r="S658" s="590" t="n"/>
      <c r="T658" s="595" t="n"/>
      <c r="U658" s="596" t="n"/>
      <c r="V658" s="603" t="n"/>
    </row>
    <row r="659">
      <c r="B659" s="598" t="n"/>
      <c r="C659" s="606" t="n"/>
      <c r="D659" s="589" t="n"/>
      <c r="E659" s="590" t="n"/>
      <c r="F659" s="599" t="n"/>
      <c r="G659" s="590" t="n"/>
      <c r="H659" s="590" t="n"/>
      <c r="I659" s="590" t="n"/>
      <c r="J659" s="590" t="n"/>
      <c r="K659" s="590" t="n"/>
      <c r="L659" s="590" t="n"/>
      <c r="M659" s="590" t="n"/>
      <c r="N659" s="590" t="n"/>
      <c r="O659" s="590" t="n"/>
      <c r="P659" s="590" t="n"/>
      <c r="Q659" s="590" t="n"/>
      <c r="R659" s="590" t="n"/>
      <c r="S659" s="590" t="n"/>
      <c r="T659" s="595" t="n"/>
      <c r="U659" s="596" t="n"/>
      <c r="V659" s="603" t="n"/>
    </row>
    <row r="660">
      <c r="B660" s="598" t="n"/>
      <c r="C660" s="606" t="n"/>
      <c r="D660" s="589" t="n"/>
      <c r="E660" s="590" t="n"/>
      <c r="F660" s="599" t="n"/>
      <c r="G660" s="590" t="n"/>
      <c r="H660" s="590" t="n"/>
      <c r="I660" s="590" t="n"/>
      <c r="J660" s="590" t="n"/>
      <c r="K660" s="590" t="n"/>
      <c r="L660" s="590" t="n"/>
      <c r="M660" s="590" t="n"/>
      <c r="N660" s="590" t="n"/>
      <c r="O660" s="590" t="n"/>
      <c r="P660" s="590" t="n"/>
      <c r="Q660" s="590" t="n"/>
      <c r="R660" s="590" t="n"/>
      <c r="S660" s="590" t="n"/>
      <c r="T660" s="595" t="n"/>
      <c r="U660" s="596" t="n"/>
      <c r="V660" s="603" t="n"/>
    </row>
    <row r="661">
      <c r="B661" s="598" t="n"/>
      <c r="C661" s="606" t="n"/>
      <c r="D661" s="589" t="n"/>
      <c r="E661" s="590" t="n"/>
      <c r="F661" s="599" t="n"/>
      <c r="G661" s="590" t="n"/>
      <c r="H661" s="590" t="n"/>
      <c r="I661" s="590" t="n"/>
      <c r="J661" s="590" t="n"/>
      <c r="K661" s="590" t="n"/>
      <c r="L661" s="590" t="n"/>
      <c r="M661" s="590" t="n"/>
      <c r="N661" s="590" t="n"/>
      <c r="O661" s="590" t="n"/>
      <c r="P661" s="590" t="n"/>
      <c r="Q661" s="590" t="n"/>
      <c r="R661" s="590" t="n"/>
      <c r="S661" s="590" t="n"/>
      <c r="T661" s="595" t="n"/>
      <c r="U661" s="596" t="n"/>
      <c r="V661" s="603" t="n"/>
    </row>
    <row r="662">
      <c r="B662" s="598" t="n"/>
      <c r="C662" s="606" t="n"/>
      <c r="D662" s="589" t="n"/>
      <c r="E662" s="590" t="n"/>
      <c r="F662" s="599" t="n"/>
      <c r="G662" s="590" t="n"/>
      <c r="H662" s="590" t="n"/>
      <c r="I662" s="590" t="n"/>
      <c r="J662" s="590" t="n"/>
      <c r="K662" s="590" t="n"/>
      <c r="L662" s="590" t="n"/>
      <c r="M662" s="590" t="n"/>
      <c r="N662" s="590" t="n"/>
      <c r="O662" s="590" t="n"/>
      <c r="P662" s="590" t="n"/>
      <c r="Q662" s="590" t="n"/>
      <c r="R662" s="590" t="n"/>
      <c r="S662" s="590" t="n"/>
      <c r="T662" s="595" t="n"/>
      <c r="U662" s="596" t="n"/>
      <c r="V662" s="603" t="n"/>
    </row>
    <row r="663">
      <c r="B663" s="598" t="n"/>
      <c r="C663" s="606" t="n"/>
      <c r="D663" s="589" t="n"/>
      <c r="E663" s="590" t="n"/>
      <c r="F663" s="599" t="n"/>
      <c r="G663" s="590" t="n"/>
      <c r="H663" s="590" t="n"/>
      <c r="I663" s="590" t="n"/>
      <c r="J663" s="590" t="n"/>
      <c r="K663" s="590" t="n"/>
      <c r="L663" s="590" t="n"/>
      <c r="M663" s="590" t="n"/>
      <c r="N663" s="590" t="n"/>
      <c r="O663" s="590" t="n"/>
      <c r="P663" s="590" t="n"/>
      <c r="Q663" s="590" t="n"/>
      <c r="R663" s="590" t="n"/>
      <c r="S663" s="590" t="n"/>
      <c r="T663" s="595" t="n"/>
      <c r="U663" s="596" t="n"/>
      <c r="V663" s="603" t="n"/>
    </row>
    <row r="664">
      <c r="B664" s="598" t="n"/>
      <c r="C664" s="606" t="n"/>
      <c r="D664" s="589" t="n"/>
      <c r="E664" s="590" t="n"/>
      <c r="F664" s="599" t="n"/>
      <c r="G664" s="590" t="n"/>
      <c r="H664" s="590" t="n"/>
      <c r="I664" s="590" t="n"/>
      <c r="J664" s="590" t="n"/>
      <c r="K664" s="590" t="n"/>
      <c r="L664" s="590" t="n"/>
      <c r="M664" s="590" t="n"/>
      <c r="N664" s="590" t="n"/>
      <c r="O664" s="590" t="n"/>
      <c r="P664" s="590" t="n"/>
      <c r="Q664" s="590" t="n"/>
      <c r="R664" s="590" t="n"/>
      <c r="S664" s="590" t="n"/>
      <c r="T664" s="595" t="n"/>
      <c r="U664" s="596" t="n"/>
      <c r="V664" s="603" t="n"/>
    </row>
    <row r="665">
      <c r="B665" s="598" t="n"/>
      <c r="C665" s="606" t="n"/>
      <c r="D665" s="589" t="n"/>
      <c r="E665" s="590" t="n"/>
      <c r="F665" s="599" t="n"/>
      <c r="G665" s="590" t="n"/>
      <c r="H665" s="590" t="n"/>
      <c r="I665" s="590" t="n"/>
      <c r="J665" s="590" t="n"/>
      <c r="K665" s="590" t="n"/>
      <c r="L665" s="590" t="n"/>
      <c r="M665" s="590" t="n"/>
      <c r="N665" s="590" t="n"/>
      <c r="O665" s="590" t="n"/>
      <c r="P665" s="590" t="n"/>
      <c r="Q665" s="590" t="n"/>
      <c r="R665" s="590" t="n"/>
      <c r="S665" s="590" t="n"/>
      <c r="T665" s="595" t="n"/>
      <c r="U665" s="596" t="n"/>
      <c r="V665" s="603" t="n"/>
    </row>
    <row r="666">
      <c r="B666" s="598" t="n"/>
      <c r="C666" s="606" t="n"/>
      <c r="D666" s="589" t="n"/>
      <c r="E666" s="590" t="n"/>
      <c r="F666" s="599" t="n"/>
      <c r="G666" s="590" t="n"/>
      <c r="H666" s="590" t="n"/>
      <c r="I666" s="590" t="n"/>
      <c r="J666" s="590" t="n"/>
      <c r="K666" s="590" t="n"/>
      <c r="L666" s="590" t="n"/>
      <c r="M666" s="590" t="n"/>
      <c r="N666" s="590" t="n"/>
      <c r="O666" s="590" t="n"/>
      <c r="P666" s="590" t="n"/>
      <c r="Q666" s="590" t="n"/>
      <c r="R666" s="590" t="n"/>
      <c r="S666" s="590" t="n"/>
      <c r="T666" s="595" t="n"/>
      <c r="U666" s="596" t="n"/>
      <c r="V666" s="603" t="n"/>
    </row>
    <row r="667">
      <c r="B667" s="598" t="n"/>
      <c r="C667" s="606" t="n"/>
      <c r="D667" s="589" t="n"/>
      <c r="E667" s="590" t="n"/>
      <c r="F667" s="599" t="n"/>
      <c r="G667" s="590" t="n"/>
      <c r="H667" s="590" t="n"/>
      <c r="I667" s="590" t="n"/>
      <c r="J667" s="590" t="n"/>
      <c r="K667" s="590" t="n"/>
      <c r="L667" s="590" t="n"/>
      <c r="M667" s="590" t="n"/>
      <c r="N667" s="590" t="n"/>
      <c r="O667" s="590" t="n"/>
      <c r="P667" s="590" t="n"/>
      <c r="Q667" s="590" t="n"/>
      <c r="R667" s="590" t="n"/>
      <c r="S667" s="590" t="n"/>
      <c r="T667" s="595" t="n"/>
      <c r="U667" s="596" t="n"/>
      <c r="V667" s="603" t="n"/>
    </row>
    <row r="668">
      <c r="B668" s="598" t="n"/>
      <c r="C668" s="606" t="n"/>
      <c r="D668" s="589" t="n"/>
      <c r="E668" s="590" t="n"/>
      <c r="F668" s="599" t="n"/>
      <c r="G668" s="590" t="n"/>
      <c r="H668" s="590" t="n"/>
      <c r="I668" s="590" t="n"/>
      <c r="J668" s="590" t="n"/>
      <c r="K668" s="590" t="n"/>
      <c r="L668" s="590" t="n"/>
      <c r="M668" s="590" t="n"/>
      <c r="N668" s="590" t="n"/>
      <c r="O668" s="590" t="n"/>
      <c r="P668" s="590" t="n"/>
      <c r="Q668" s="590" t="n"/>
      <c r="R668" s="590" t="n"/>
      <c r="S668" s="590" t="n"/>
      <c r="T668" s="595" t="n"/>
      <c r="U668" s="596" t="n"/>
      <c r="V668" s="603" t="n"/>
    </row>
    <row r="669">
      <c r="B669" s="598" t="n"/>
      <c r="C669" s="606" t="n"/>
      <c r="D669" s="589" t="n"/>
      <c r="E669" s="590" t="n"/>
      <c r="F669" s="599" t="n"/>
      <c r="G669" s="590" t="n"/>
      <c r="H669" s="590" t="n"/>
      <c r="I669" s="590" t="n"/>
      <c r="J669" s="590" t="n"/>
      <c r="K669" s="590" t="n"/>
      <c r="L669" s="590" t="n"/>
      <c r="M669" s="590" t="n"/>
      <c r="N669" s="590" t="n"/>
      <c r="O669" s="590" t="n"/>
      <c r="P669" s="590" t="n"/>
      <c r="Q669" s="590" t="n"/>
      <c r="R669" s="590" t="n"/>
      <c r="S669" s="590" t="n"/>
      <c r="T669" s="595" t="n"/>
      <c r="U669" s="596" t="n"/>
      <c r="V669" s="603" t="n"/>
    </row>
    <row r="670">
      <c r="B670" s="598" t="n"/>
      <c r="C670" s="606" t="n"/>
      <c r="D670" s="589" t="n"/>
      <c r="E670" s="590" t="n"/>
      <c r="F670" s="599" t="n"/>
      <c r="G670" s="590" t="n"/>
      <c r="H670" s="590" t="n"/>
      <c r="I670" s="590" t="n"/>
      <c r="J670" s="590" t="n"/>
      <c r="K670" s="590" t="n"/>
      <c r="L670" s="590" t="n"/>
      <c r="M670" s="590" t="n"/>
      <c r="N670" s="590" t="n"/>
      <c r="O670" s="590" t="n"/>
      <c r="P670" s="590" t="n"/>
      <c r="Q670" s="590" t="n"/>
      <c r="R670" s="590" t="n"/>
      <c r="S670" s="590" t="n"/>
      <c r="T670" s="595" t="n"/>
      <c r="U670" s="596" t="n"/>
      <c r="V670" s="603" t="n"/>
    </row>
    <row r="671">
      <c r="B671" s="598" t="n"/>
      <c r="C671" s="606" t="n"/>
      <c r="D671" s="589" t="n"/>
      <c r="E671" s="590" t="n"/>
      <c r="F671" s="599" t="n"/>
      <c r="G671" s="590" t="n"/>
      <c r="H671" s="590" t="n"/>
      <c r="I671" s="590" t="n"/>
      <c r="J671" s="590" t="n"/>
      <c r="K671" s="590" t="n"/>
      <c r="L671" s="590" t="n"/>
      <c r="M671" s="590" t="n"/>
      <c r="N671" s="590" t="n"/>
      <c r="O671" s="590" t="n"/>
      <c r="P671" s="590" t="n"/>
      <c r="Q671" s="590" t="n"/>
      <c r="R671" s="590" t="n"/>
      <c r="S671" s="590" t="n"/>
      <c r="T671" s="595" t="n"/>
      <c r="U671" s="596" t="n"/>
      <c r="V671" s="603" t="n"/>
    </row>
    <row r="672">
      <c r="B672" s="598" t="n"/>
      <c r="C672" s="606" t="n"/>
      <c r="D672" s="589" t="n"/>
      <c r="E672" s="590" t="n"/>
      <c r="F672" s="599" t="n"/>
      <c r="G672" s="590" t="n"/>
      <c r="H672" s="590" t="n"/>
      <c r="I672" s="590" t="n"/>
      <c r="J672" s="590" t="n"/>
      <c r="K672" s="590" t="n"/>
      <c r="L672" s="590" t="n"/>
      <c r="M672" s="590" t="n"/>
      <c r="N672" s="590" t="n"/>
      <c r="O672" s="590" t="n"/>
      <c r="P672" s="590" t="n"/>
      <c r="Q672" s="590" t="n"/>
      <c r="R672" s="590" t="n"/>
      <c r="S672" s="590" t="n"/>
      <c r="T672" s="595" t="n"/>
      <c r="U672" s="596" t="n"/>
      <c r="V672" s="603" t="n"/>
    </row>
    <row r="673">
      <c r="B673" s="598" t="n"/>
      <c r="C673" s="606" t="n"/>
      <c r="D673" s="589" t="n"/>
      <c r="E673" s="590" t="n"/>
      <c r="F673" s="599" t="n"/>
      <c r="G673" s="590" t="n"/>
      <c r="H673" s="590" t="n"/>
      <c r="I673" s="590" t="n"/>
      <c r="J673" s="590" t="n"/>
      <c r="K673" s="590" t="n"/>
      <c r="L673" s="590" t="n"/>
      <c r="M673" s="590" t="n"/>
      <c r="N673" s="590" t="n"/>
      <c r="O673" s="590" t="n"/>
      <c r="P673" s="590" t="n"/>
      <c r="Q673" s="590" t="n"/>
      <c r="R673" s="590" t="n"/>
      <c r="S673" s="590" t="n"/>
      <c r="T673" s="595" t="n"/>
      <c r="U673" s="596" t="n"/>
      <c r="V673" s="603" t="n"/>
    </row>
    <row r="674">
      <c r="B674" s="598" t="n"/>
      <c r="C674" s="606" t="n"/>
      <c r="D674" s="589" t="n"/>
      <c r="E674" s="590" t="n"/>
      <c r="F674" s="599" t="n"/>
      <c r="G674" s="590" t="n"/>
      <c r="H674" s="590" t="n"/>
      <c r="I674" s="590" t="n"/>
      <c r="J674" s="590" t="n"/>
      <c r="K674" s="590" t="n"/>
      <c r="L674" s="590" t="n"/>
      <c r="M674" s="590" t="n"/>
      <c r="N674" s="590" t="n"/>
      <c r="O674" s="590" t="n"/>
      <c r="P674" s="590" t="n"/>
      <c r="Q674" s="590" t="n"/>
      <c r="R674" s="590" t="n"/>
      <c r="S674" s="590" t="n"/>
      <c r="T674" s="595" t="n"/>
      <c r="U674" s="596" t="n"/>
      <c r="V674" s="603" t="n"/>
    </row>
    <row r="675">
      <c r="B675" s="598" t="n"/>
      <c r="C675" s="606" t="n"/>
      <c r="D675" s="589" t="n"/>
      <c r="E675" s="590" t="n"/>
      <c r="F675" s="599" t="n"/>
      <c r="G675" s="590" t="n"/>
      <c r="H675" s="590" t="n"/>
      <c r="I675" s="590" t="n"/>
      <c r="J675" s="590" t="n"/>
      <c r="K675" s="590" t="n"/>
      <c r="L675" s="590" t="n"/>
      <c r="M675" s="590" t="n"/>
      <c r="N675" s="590" t="n"/>
      <c r="O675" s="590" t="n"/>
      <c r="P675" s="590" t="n"/>
      <c r="Q675" s="590" t="n"/>
      <c r="R675" s="590" t="n"/>
      <c r="S675" s="590" t="n"/>
      <c r="T675" s="595" t="n"/>
      <c r="U675" s="596" t="n"/>
      <c r="V675" s="603" t="n"/>
    </row>
    <row r="676">
      <c r="B676" s="598" t="n"/>
      <c r="C676" s="606" t="n"/>
      <c r="D676" s="589" t="n"/>
      <c r="E676" s="590" t="n"/>
      <c r="F676" s="599" t="n"/>
      <c r="G676" s="590" t="n"/>
      <c r="H676" s="590" t="n"/>
      <c r="I676" s="590" t="n"/>
      <c r="J676" s="590" t="n"/>
      <c r="K676" s="590" t="n"/>
      <c r="L676" s="590" t="n"/>
      <c r="M676" s="590" t="n"/>
      <c r="N676" s="590" t="n"/>
      <c r="O676" s="590" t="n"/>
      <c r="P676" s="590" t="n"/>
      <c r="Q676" s="590" t="n"/>
      <c r="R676" s="590" t="n"/>
      <c r="S676" s="590" t="n"/>
      <c r="T676" s="595" t="n"/>
      <c r="U676" s="596" t="n"/>
      <c r="V676" s="603" t="n"/>
    </row>
    <row r="677">
      <c r="B677" s="598" t="n"/>
      <c r="C677" s="606" t="n"/>
      <c r="D677" s="589" t="n"/>
      <c r="E677" s="590" t="n"/>
      <c r="F677" s="599" t="n"/>
      <c r="G677" s="590" t="n"/>
      <c r="H677" s="590" t="n"/>
      <c r="I677" s="590" t="n"/>
      <c r="J677" s="590" t="n"/>
      <c r="K677" s="590" t="n"/>
      <c r="L677" s="590" t="n"/>
      <c r="M677" s="590" t="n"/>
      <c r="N677" s="590" t="n"/>
      <c r="O677" s="590" t="n"/>
      <c r="P677" s="590" t="n"/>
      <c r="Q677" s="590" t="n"/>
      <c r="R677" s="590" t="n"/>
      <c r="S677" s="590" t="n"/>
      <c r="T677" s="595" t="n"/>
      <c r="U677" s="596" t="n"/>
      <c r="V677" s="603" t="n"/>
    </row>
    <row r="678">
      <c r="B678" s="598" t="n"/>
      <c r="C678" s="606" t="n"/>
      <c r="D678" s="589" t="n"/>
      <c r="E678" s="590" t="n"/>
      <c r="F678" s="599" t="n"/>
      <c r="G678" s="590" t="n"/>
      <c r="H678" s="590" t="n"/>
      <c r="I678" s="590" t="n"/>
      <c r="J678" s="590" t="n"/>
      <c r="K678" s="590" t="n"/>
      <c r="L678" s="590" t="n"/>
      <c r="M678" s="590" t="n"/>
      <c r="N678" s="590" t="n"/>
      <c r="O678" s="590" t="n"/>
      <c r="P678" s="590" t="n"/>
      <c r="Q678" s="590" t="n"/>
      <c r="R678" s="590" t="n"/>
      <c r="S678" s="590" t="n"/>
      <c r="T678" s="595" t="n"/>
      <c r="U678" s="596" t="n"/>
      <c r="V678" s="603" t="n"/>
    </row>
    <row r="679">
      <c r="B679" s="598" t="n"/>
      <c r="C679" s="606" t="n"/>
      <c r="D679" s="589" t="n"/>
      <c r="E679" s="590" t="n"/>
      <c r="F679" s="599" t="n"/>
      <c r="G679" s="590" t="n"/>
      <c r="H679" s="590" t="n"/>
      <c r="I679" s="590" t="n"/>
      <c r="J679" s="590" t="n"/>
      <c r="K679" s="590" t="n"/>
      <c r="L679" s="590" t="n"/>
      <c r="M679" s="590" t="n"/>
      <c r="N679" s="590" t="n"/>
      <c r="O679" s="590" t="n"/>
      <c r="P679" s="590" t="n"/>
      <c r="Q679" s="590" t="n"/>
      <c r="R679" s="590" t="n"/>
      <c r="S679" s="590" t="n"/>
      <c r="T679" s="595" t="n"/>
      <c r="U679" s="596" t="n"/>
      <c r="V679" s="603" t="n"/>
    </row>
    <row r="680">
      <c r="B680" s="598" t="n"/>
      <c r="C680" s="606" t="n"/>
      <c r="D680" s="589" t="n"/>
      <c r="E680" s="590" t="n"/>
      <c r="F680" s="599" t="n"/>
      <c r="G680" s="590" t="n"/>
      <c r="H680" s="590" t="n"/>
      <c r="I680" s="590" t="n"/>
      <c r="J680" s="590" t="n"/>
      <c r="K680" s="590" t="n"/>
      <c r="L680" s="590" t="n"/>
      <c r="M680" s="590" t="n"/>
      <c r="N680" s="590" t="n"/>
      <c r="O680" s="590" t="n"/>
      <c r="P680" s="590" t="n"/>
      <c r="Q680" s="590" t="n"/>
      <c r="R680" s="590" t="n"/>
      <c r="S680" s="590" t="n"/>
      <c r="T680" s="595" t="n"/>
      <c r="U680" s="596" t="n"/>
      <c r="V680" s="603" t="n"/>
    </row>
    <row r="681">
      <c r="B681" s="598" t="n"/>
      <c r="C681" s="606" t="n"/>
      <c r="D681" s="589" t="n"/>
      <c r="E681" s="590" t="n"/>
      <c r="F681" s="599" t="n"/>
      <c r="G681" s="590" t="n"/>
      <c r="H681" s="590" t="n"/>
      <c r="I681" s="590" t="n"/>
      <c r="J681" s="590" t="n"/>
      <c r="K681" s="590" t="n"/>
      <c r="L681" s="590" t="n"/>
      <c r="M681" s="590" t="n"/>
      <c r="N681" s="590" t="n"/>
      <c r="O681" s="590" t="n"/>
      <c r="P681" s="590" t="n"/>
      <c r="Q681" s="590" t="n"/>
      <c r="R681" s="590" t="n"/>
      <c r="S681" s="590" t="n"/>
      <c r="T681" s="595" t="n"/>
      <c r="U681" s="596" t="n"/>
      <c r="V681" s="603" t="n"/>
    </row>
    <row r="682">
      <c r="B682" s="598" t="n"/>
      <c r="C682" s="606" t="n"/>
      <c r="D682" s="589" t="n"/>
      <c r="E682" s="590" t="n"/>
      <c r="F682" s="599" t="n"/>
      <c r="G682" s="590" t="n"/>
      <c r="H682" s="590" t="n"/>
      <c r="I682" s="590" t="n"/>
      <c r="J682" s="590" t="n"/>
      <c r="K682" s="590" t="n"/>
      <c r="L682" s="590" t="n"/>
      <c r="M682" s="590" t="n"/>
      <c r="N682" s="590" t="n"/>
      <c r="O682" s="590" t="n"/>
      <c r="P682" s="590" t="n"/>
      <c r="Q682" s="590" t="n"/>
      <c r="R682" s="590" t="n"/>
      <c r="S682" s="590" t="n"/>
      <c r="T682" s="595" t="n"/>
      <c r="U682" s="596" t="n"/>
      <c r="V682" s="603" t="n"/>
    </row>
    <row r="683">
      <c r="B683" s="598" t="n"/>
      <c r="C683" s="606" t="n"/>
      <c r="D683" s="589" t="n"/>
      <c r="E683" s="590" t="n"/>
      <c r="F683" s="599" t="n"/>
      <c r="G683" s="590" t="n"/>
      <c r="H683" s="590" t="n"/>
      <c r="I683" s="590" t="n"/>
      <c r="J683" s="590" t="n"/>
      <c r="K683" s="590" t="n"/>
      <c r="L683" s="590" t="n"/>
      <c r="M683" s="590" t="n"/>
      <c r="N683" s="590" t="n"/>
      <c r="O683" s="590" t="n"/>
      <c r="P683" s="590" t="n"/>
      <c r="Q683" s="590" t="n"/>
      <c r="R683" s="590" t="n"/>
      <c r="S683" s="590" t="n"/>
      <c r="T683" s="595" t="n"/>
      <c r="U683" s="596" t="n"/>
      <c r="V683" s="603" t="n"/>
    </row>
    <row r="684">
      <c r="B684" s="598" t="n"/>
      <c r="C684" s="606" t="n"/>
      <c r="D684" s="589" t="n"/>
      <c r="E684" s="590" t="n"/>
      <c r="F684" s="599" t="n"/>
      <c r="G684" s="590" t="n"/>
      <c r="H684" s="590" t="n"/>
      <c r="I684" s="590" t="n"/>
      <c r="J684" s="590" t="n"/>
      <c r="K684" s="590" t="n"/>
      <c r="L684" s="590" t="n"/>
      <c r="M684" s="590" t="n"/>
      <c r="N684" s="590" t="n"/>
      <c r="O684" s="590" t="n"/>
      <c r="P684" s="590" t="n"/>
      <c r="Q684" s="590" t="n"/>
      <c r="R684" s="590" t="n"/>
      <c r="S684" s="590" t="n"/>
      <c r="T684" s="595" t="n"/>
      <c r="U684" s="596" t="n"/>
      <c r="V684" s="603" t="n"/>
    </row>
    <row r="685">
      <c r="B685" s="598" t="n"/>
      <c r="C685" s="606" t="n"/>
      <c r="D685" s="589" t="n"/>
      <c r="E685" s="590" t="n"/>
      <c r="F685" s="599" t="n"/>
      <c r="G685" s="590" t="n"/>
      <c r="H685" s="590" t="n"/>
      <c r="I685" s="590" t="n"/>
      <c r="J685" s="590" t="n"/>
      <c r="K685" s="590" t="n"/>
      <c r="L685" s="590" t="n"/>
      <c r="M685" s="590" t="n"/>
      <c r="N685" s="590" t="n"/>
      <c r="O685" s="590" t="n"/>
      <c r="P685" s="590" t="n"/>
      <c r="Q685" s="590" t="n"/>
      <c r="R685" s="590" t="n"/>
      <c r="S685" s="590" t="n"/>
      <c r="T685" s="595" t="n"/>
      <c r="U685" s="596" t="n"/>
      <c r="V685" s="603" t="n"/>
    </row>
    <row r="686">
      <c r="B686" s="598" t="n"/>
      <c r="C686" s="606" t="n"/>
      <c r="D686" s="589" t="n"/>
      <c r="E686" s="590" t="n"/>
      <c r="F686" s="599" t="n"/>
      <c r="G686" s="590" t="n"/>
      <c r="H686" s="590" t="n"/>
      <c r="I686" s="590" t="n"/>
      <c r="J686" s="590" t="n"/>
      <c r="K686" s="590" t="n"/>
      <c r="L686" s="590" t="n"/>
      <c r="M686" s="590" t="n"/>
      <c r="N686" s="590" t="n"/>
      <c r="O686" s="590" t="n"/>
      <c r="P686" s="590" t="n"/>
      <c r="Q686" s="590" t="n"/>
      <c r="R686" s="590" t="n"/>
      <c r="S686" s="590" t="n"/>
      <c r="T686" s="595" t="n"/>
      <c r="U686" s="596" t="n"/>
      <c r="V686" s="603" t="n"/>
    </row>
    <row r="687">
      <c r="B687" s="598" t="n"/>
      <c r="C687" s="606" t="n"/>
      <c r="D687" s="589" t="n"/>
      <c r="E687" s="590" t="n"/>
      <c r="F687" s="599" t="n"/>
      <c r="G687" s="590" t="n"/>
      <c r="H687" s="590" t="n"/>
      <c r="I687" s="590" t="n"/>
      <c r="J687" s="590" t="n"/>
      <c r="K687" s="590" t="n"/>
      <c r="L687" s="590" t="n"/>
      <c r="M687" s="590" t="n"/>
      <c r="N687" s="590" t="n"/>
      <c r="O687" s="590" t="n"/>
      <c r="P687" s="590" t="n"/>
      <c r="Q687" s="590" t="n"/>
      <c r="R687" s="590" t="n"/>
      <c r="S687" s="590" t="n"/>
      <c r="T687" s="595" t="n"/>
      <c r="U687" s="596" t="n"/>
      <c r="V687" s="603" t="n"/>
    </row>
    <row r="688">
      <c r="B688" s="598" t="n"/>
      <c r="C688" s="606" t="n"/>
      <c r="D688" s="589" t="n"/>
      <c r="E688" s="590" t="n"/>
      <c r="F688" s="599" t="n"/>
      <c r="G688" s="590" t="n"/>
      <c r="H688" s="590" t="n"/>
      <c r="I688" s="590" t="n"/>
      <c r="J688" s="590" t="n"/>
      <c r="K688" s="590" t="n"/>
      <c r="L688" s="590" t="n"/>
      <c r="M688" s="590" t="n"/>
      <c r="N688" s="590" t="n"/>
      <c r="O688" s="590" t="n"/>
      <c r="P688" s="590" t="n"/>
      <c r="Q688" s="590" t="n"/>
      <c r="R688" s="590" t="n"/>
      <c r="S688" s="590" t="n"/>
      <c r="T688" s="595" t="n"/>
      <c r="U688" s="596" t="n"/>
      <c r="V688" s="603" t="n"/>
    </row>
    <row r="689">
      <c r="B689" s="598" t="n"/>
      <c r="C689" s="606" t="n"/>
      <c r="D689" s="589" t="n"/>
      <c r="E689" s="590" t="n"/>
      <c r="F689" s="599" t="n"/>
      <c r="G689" s="590" t="n"/>
      <c r="H689" s="590" t="n"/>
      <c r="I689" s="590" t="n"/>
      <c r="J689" s="590" t="n"/>
      <c r="K689" s="590" t="n"/>
      <c r="L689" s="590" t="n"/>
      <c r="M689" s="590" t="n"/>
      <c r="N689" s="590" t="n"/>
      <c r="O689" s="590" t="n"/>
      <c r="P689" s="590" t="n"/>
      <c r="Q689" s="590" t="n"/>
      <c r="R689" s="590" t="n"/>
      <c r="S689" s="590" t="n"/>
      <c r="T689" s="595" t="n"/>
      <c r="U689" s="596" t="n"/>
      <c r="V689" s="603" t="n"/>
    </row>
    <row r="690">
      <c r="B690" s="598" t="n"/>
      <c r="C690" s="606" t="n"/>
      <c r="D690" s="589" t="n"/>
      <c r="E690" s="590" t="n"/>
      <c r="F690" s="599" t="n"/>
      <c r="G690" s="590" t="n"/>
      <c r="H690" s="590" t="n"/>
      <c r="I690" s="590" t="n"/>
      <c r="J690" s="590" t="n"/>
      <c r="K690" s="590" t="n"/>
      <c r="L690" s="590" t="n"/>
      <c r="M690" s="590" t="n"/>
      <c r="N690" s="590" t="n"/>
      <c r="O690" s="590" t="n"/>
      <c r="P690" s="590" t="n"/>
      <c r="Q690" s="590" t="n"/>
      <c r="R690" s="590" t="n"/>
      <c r="S690" s="590" t="n"/>
      <c r="T690" s="595" t="n"/>
      <c r="U690" s="596" t="n"/>
      <c r="V690" s="603" t="n"/>
    </row>
    <row r="691">
      <c r="B691" s="598" t="n"/>
      <c r="C691" s="606" t="n"/>
      <c r="D691" s="589" t="n"/>
      <c r="E691" s="590" t="n"/>
      <c r="F691" s="599" t="n"/>
      <c r="G691" s="590" t="n"/>
      <c r="H691" s="590" t="n"/>
      <c r="I691" s="590" t="n"/>
      <c r="J691" s="590" t="n"/>
      <c r="K691" s="590" t="n"/>
      <c r="L691" s="590" t="n"/>
      <c r="M691" s="590" t="n"/>
      <c r="N691" s="590" t="n"/>
      <c r="O691" s="590" t="n"/>
      <c r="P691" s="590" t="n"/>
      <c r="Q691" s="590" t="n"/>
      <c r="R691" s="590" t="n"/>
      <c r="S691" s="590" t="n"/>
      <c r="T691" s="595" t="n"/>
      <c r="U691" s="596" t="n"/>
      <c r="V691" s="603" t="n"/>
    </row>
    <row r="692">
      <c r="B692" s="598" t="n"/>
      <c r="C692" s="606" t="n"/>
      <c r="D692" s="589" t="n"/>
      <c r="E692" s="590" t="n"/>
      <c r="F692" s="599" t="n"/>
      <c r="G692" s="590" t="n"/>
      <c r="H692" s="590" t="n"/>
      <c r="I692" s="590" t="n"/>
      <c r="J692" s="590" t="n"/>
      <c r="K692" s="590" t="n"/>
      <c r="L692" s="590" t="n"/>
      <c r="M692" s="590" t="n"/>
      <c r="N692" s="590" t="n"/>
      <c r="O692" s="590" t="n"/>
      <c r="P692" s="590" t="n"/>
      <c r="Q692" s="590" t="n"/>
      <c r="R692" s="590" t="n"/>
      <c r="S692" s="590" t="n"/>
      <c r="T692" s="595" t="n"/>
      <c r="U692" s="596" t="n"/>
      <c r="V692" s="603" t="n"/>
    </row>
    <row r="693">
      <c r="B693" s="598" t="n"/>
      <c r="C693" s="606" t="n"/>
      <c r="D693" s="589" t="n"/>
      <c r="E693" s="590" t="n"/>
      <c r="F693" s="599" t="n"/>
      <c r="G693" s="590" t="n"/>
      <c r="H693" s="590" t="n"/>
      <c r="I693" s="590" t="n"/>
      <c r="J693" s="590" t="n"/>
      <c r="K693" s="590" t="n"/>
      <c r="L693" s="590" t="n"/>
      <c r="M693" s="590" t="n"/>
      <c r="N693" s="590" t="n"/>
      <c r="O693" s="590" t="n"/>
      <c r="P693" s="590" t="n"/>
      <c r="Q693" s="590" t="n"/>
      <c r="R693" s="590" t="n"/>
      <c r="S693" s="590" t="n"/>
      <c r="T693" s="595" t="n"/>
      <c r="U693" s="596" t="n"/>
      <c r="V693" s="603" t="n"/>
    </row>
    <row r="694">
      <c r="B694" s="598" t="n"/>
      <c r="C694" s="606" t="n"/>
      <c r="D694" s="589" t="n"/>
      <c r="E694" s="590" t="n"/>
      <c r="F694" s="599" t="n"/>
      <c r="G694" s="590" t="n"/>
      <c r="H694" s="590" t="n"/>
      <c r="I694" s="590" t="n"/>
      <c r="J694" s="590" t="n"/>
      <c r="K694" s="590" t="n"/>
      <c r="L694" s="590" t="n"/>
      <c r="M694" s="590" t="n"/>
      <c r="N694" s="590" t="n"/>
      <c r="O694" s="590" t="n"/>
      <c r="P694" s="590" t="n"/>
      <c r="Q694" s="590" t="n"/>
      <c r="R694" s="590" t="n"/>
      <c r="S694" s="590" t="n"/>
      <c r="T694" s="595" t="n"/>
      <c r="U694" s="596" t="n"/>
      <c r="V694" s="603" t="n"/>
    </row>
    <row r="695">
      <c r="B695" s="598" t="n"/>
      <c r="C695" s="606" t="n"/>
      <c r="D695" s="589" t="n"/>
      <c r="E695" s="590" t="n"/>
      <c r="F695" s="599" t="n"/>
      <c r="G695" s="590" t="n"/>
      <c r="H695" s="590" t="n"/>
      <c r="I695" s="590" t="n"/>
      <c r="J695" s="590" t="n"/>
      <c r="K695" s="590" t="n"/>
      <c r="L695" s="590" t="n"/>
      <c r="M695" s="590" t="n"/>
      <c r="N695" s="590" t="n"/>
      <c r="O695" s="590" t="n"/>
      <c r="P695" s="590" t="n"/>
      <c r="Q695" s="590" t="n"/>
      <c r="R695" s="590" t="n"/>
      <c r="S695" s="590" t="n"/>
      <c r="T695" s="595" t="n"/>
      <c r="U695" s="596" t="n"/>
      <c r="V695" s="603" t="n"/>
    </row>
    <row r="696">
      <c r="B696" s="598" t="n"/>
      <c r="C696" s="606" t="n"/>
      <c r="D696" s="589" t="n"/>
      <c r="E696" s="590" t="n"/>
      <c r="F696" s="599" t="n"/>
      <c r="G696" s="590" t="n"/>
      <c r="H696" s="590" t="n"/>
      <c r="I696" s="590" t="n"/>
      <c r="J696" s="590" t="n"/>
      <c r="K696" s="590" t="n"/>
      <c r="L696" s="590" t="n"/>
      <c r="M696" s="590" t="n"/>
      <c r="N696" s="590" t="n"/>
      <c r="O696" s="590" t="n"/>
      <c r="P696" s="590" t="n"/>
      <c r="Q696" s="590" t="n"/>
      <c r="R696" s="590" t="n"/>
      <c r="S696" s="590" t="n"/>
      <c r="T696" s="595" t="n"/>
      <c r="U696" s="596" t="n"/>
      <c r="V696" s="603" t="n"/>
    </row>
    <row r="697">
      <c r="B697" s="598" t="n"/>
      <c r="C697" s="606" t="n"/>
      <c r="D697" s="589" t="n"/>
      <c r="E697" s="590" t="n"/>
      <c r="F697" s="599" t="n"/>
      <c r="G697" s="590" t="n"/>
      <c r="H697" s="590" t="n"/>
      <c r="I697" s="590" t="n"/>
      <c r="J697" s="590" t="n"/>
      <c r="K697" s="590" t="n"/>
      <c r="L697" s="590" t="n"/>
      <c r="M697" s="590" t="n"/>
      <c r="N697" s="590" t="n"/>
      <c r="O697" s="590" t="n"/>
      <c r="P697" s="590" t="n"/>
      <c r="Q697" s="590" t="n"/>
      <c r="R697" s="590" t="n"/>
      <c r="S697" s="590" t="n"/>
      <c r="T697" s="595" t="n"/>
      <c r="U697" s="596" t="n"/>
      <c r="V697" s="603" t="n"/>
    </row>
    <row r="698">
      <c r="B698" s="598" t="n"/>
      <c r="C698" s="606" t="n"/>
      <c r="D698" s="589" t="n"/>
      <c r="E698" s="590" t="n"/>
      <c r="F698" s="599" t="n"/>
      <c r="G698" s="590" t="n"/>
      <c r="H698" s="590" t="n"/>
      <c r="I698" s="590" t="n"/>
      <c r="J698" s="590" t="n"/>
      <c r="K698" s="590" t="n"/>
      <c r="L698" s="590" t="n"/>
      <c r="M698" s="590" t="n"/>
      <c r="N698" s="590" t="n"/>
      <c r="O698" s="590" t="n"/>
      <c r="P698" s="590" t="n"/>
      <c r="Q698" s="590" t="n"/>
      <c r="R698" s="590" t="n"/>
      <c r="S698" s="590" t="n"/>
      <c r="T698" s="595" t="n"/>
      <c r="U698" s="596" t="n"/>
      <c r="V698" s="603" t="n"/>
    </row>
    <row r="699">
      <c r="B699" s="598" t="n"/>
      <c r="C699" s="606" t="n"/>
      <c r="D699" s="589" t="n"/>
      <c r="E699" s="590" t="n"/>
      <c r="F699" s="599" t="n"/>
      <c r="G699" s="590" t="n"/>
      <c r="H699" s="590" t="n"/>
      <c r="I699" s="590" t="n"/>
      <c r="J699" s="590" t="n"/>
      <c r="K699" s="590" t="n"/>
      <c r="L699" s="590" t="n"/>
      <c r="M699" s="590" t="n"/>
      <c r="N699" s="590" t="n"/>
      <c r="O699" s="590" t="n"/>
      <c r="P699" s="590" t="n"/>
      <c r="Q699" s="590" t="n"/>
      <c r="R699" s="590" t="n"/>
      <c r="S699" s="590" t="n"/>
      <c r="T699" s="595" t="n"/>
      <c r="U699" s="596" t="n"/>
      <c r="V699" s="603" t="n"/>
    </row>
    <row r="700">
      <c r="B700" s="598" t="n"/>
      <c r="C700" s="606" t="n"/>
      <c r="D700" s="589" t="n"/>
      <c r="E700" s="590" t="n"/>
      <c r="F700" s="599" t="n"/>
      <c r="G700" s="590" t="n"/>
      <c r="H700" s="590" t="n"/>
      <c r="I700" s="590" t="n"/>
      <c r="J700" s="590" t="n"/>
      <c r="K700" s="590" t="n"/>
      <c r="L700" s="590" t="n"/>
      <c r="M700" s="590" t="n"/>
      <c r="N700" s="590" t="n"/>
      <c r="O700" s="590" t="n"/>
      <c r="P700" s="590" t="n"/>
      <c r="Q700" s="590" t="n"/>
      <c r="R700" s="590" t="n"/>
      <c r="S700" s="590" t="n"/>
      <c r="T700" s="595" t="n"/>
      <c r="U700" s="596" t="n"/>
      <c r="V700" s="603" t="n"/>
    </row>
    <row r="701">
      <c r="B701" s="598" t="n"/>
      <c r="C701" s="606" t="n"/>
      <c r="D701" s="589" t="n"/>
      <c r="E701" s="590" t="n"/>
      <c r="F701" s="599" t="n"/>
      <c r="G701" s="590" t="n"/>
      <c r="H701" s="590" t="n"/>
      <c r="I701" s="590" t="n"/>
      <c r="J701" s="590" t="n"/>
      <c r="K701" s="590" t="n"/>
      <c r="L701" s="590" t="n"/>
      <c r="M701" s="590" t="n"/>
      <c r="N701" s="590" t="n"/>
      <c r="O701" s="590" t="n"/>
      <c r="P701" s="590" t="n"/>
      <c r="Q701" s="590" t="n"/>
      <c r="R701" s="590" t="n"/>
      <c r="S701" s="590" t="n"/>
      <c r="T701" s="595" t="n"/>
      <c r="U701" s="596" t="n"/>
      <c r="V701" s="603" t="n"/>
    </row>
    <row r="702">
      <c r="B702" s="598" t="n"/>
      <c r="C702" s="606" t="n"/>
      <c r="D702" s="589" t="n"/>
      <c r="E702" s="590" t="n"/>
      <c r="F702" s="599" t="n"/>
      <c r="G702" s="590" t="n"/>
      <c r="H702" s="590" t="n"/>
      <c r="I702" s="590" t="n"/>
      <c r="J702" s="590" t="n"/>
      <c r="K702" s="590" t="n"/>
      <c r="L702" s="590" t="n"/>
      <c r="M702" s="590" t="n"/>
      <c r="N702" s="590" t="n"/>
      <c r="O702" s="590" t="n"/>
      <c r="P702" s="590" t="n"/>
      <c r="Q702" s="590" t="n"/>
      <c r="R702" s="590" t="n"/>
      <c r="S702" s="590" t="n"/>
      <c r="T702" s="595" t="n"/>
      <c r="U702" s="596" t="n"/>
      <c r="V702" s="603" t="n"/>
    </row>
    <row r="703">
      <c r="B703" s="598" t="n"/>
      <c r="C703" s="606" t="n"/>
      <c r="D703" s="589" t="n"/>
      <c r="E703" s="590" t="n"/>
      <c r="F703" s="599" t="n"/>
      <c r="G703" s="590" t="n"/>
      <c r="H703" s="590" t="n"/>
      <c r="I703" s="590" t="n"/>
      <c r="J703" s="590" t="n"/>
      <c r="K703" s="590" t="n"/>
      <c r="L703" s="590" t="n"/>
      <c r="M703" s="590" t="n"/>
      <c r="N703" s="590" t="n"/>
      <c r="O703" s="590" t="n"/>
      <c r="P703" s="590" t="n"/>
      <c r="Q703" s="590" t="n"/>
      <c r="R703" s="590" t="n"/>
      <c r="S703" s="590" t="n"/>
      <c r="T703" s="595" t="n"/>
      <c r="U703" s="596" t="n"/>
      <c r="V703" s="603" t="n"/>
    </row>
    <row r="704">
      <c r="B704" s="598" t="n"/>
      <c r="C704" s="606" t="n"/>
      <c r="D704" s="589" t="n"/>
      <c r="E704" s="590" t="n"/>
      <c r="F704" s="599" t="n"/>
      <c r="G704" s="590" t="n"/>
      <c r="H704" s="590" t="n"/>
      <c r="I704" s="590" t="n"/>
      <c r="J704" s="590" t="n"/>
      <c r="K704" s="590" t="n"/>
      <c r="L704" s="590" t="n"/>
      <c r="M704" s="590" t="n"/>
      <c r="N704" s="590" t="n"/>
      <c r="O704" s="590" t="n"/>
      <c r="P704" s="590" t="n"/>
      <c r="Q704" s="590" t="n"/>
      <c r="R704" s="590" t="n"/>
      <c r="S704" s="590" t="n"/>
      <c r="T704" s="595" t="n"/>
      <c r="U704" s="596" t="n"/>
      <c r="V704" s="603" t="n"/>
    </row>
    <row r="705">
      <c r="B705" s="598" t="n"/>
      <c r="C705" s="606" t="n"/>
      <c r="D705" s="589" t="n"/>
      <c r="E705" s="590" t="n"/>
      <c r="F705" s="599" t="n"/>
      <c r="G705" s="590" t="n"/>
      <c r="H705" s="590" t="n"/>
      <c r="I705" s="590" t="n"/>
      <c r="J705" s="590" t="n"/>
      <c r="K705" s="590" t="n"/>
      <c r="L705" s="590" t="n"/>
      <c r="M705" s="590" t="n"/>
      <c r="N705" s="590" t="n"/>
      <c r="O705" s="590" t="n"/>
      <c r="P705" s="590" t="n"/>
      <c r="Q705" s="590" t="n"/>
      <c r="R705" s="590" t="n"/>
      <c r="S705" s="590" t="n"/>
      <c r="T705" s="595" t="n"/>
      <c r="U705" s="596" t="n"/>
      <c r="V705" s="603" t="n"/>
    </row>
    <row r="706">
      <c r="B706" s="598" t="n"/>
      <c r="C706" s="606" t="n"/>
      <c r="D706" s="589" t="n"/>
      <c r="E706" s="590" t="n"/>
      <c r="F706" s="599" t="n"/>
      <c r="G706" s="590" t="n"/>
      <c r="H706" s="590" t="n"/>
      <c r="I706" s="590" t="n"/>
      <c r="J706" s="590" t="n"/>
      <c r="K706" s="590" t="n"/>
      <c r="L706" s="590" t="n"/>
      <c r="M706" s="590" t="n"/>
      <c r="N706" s="590" t="n"/>
      <c r="O706" s="590" t="n"/>
      <c r="P706" s="590" t="n"/>
      <c r="Q706" s="590" t="n"/>
      <c r="R706" s="590" t="n"/>
      <c r="S706" s="590" t="n"/>
      <c r="T706" s="595" t="n"/>
      <c r="U706" s="596" t="n"/>
      <c r="V706" s="603" t="n"/>
    </row>
    <row r="707">
      <c r="B707" s="598" t="n"/>
      <c r="C707" s="606" t="n"/>
      <c r="D707" s="589" t="n"/>
      <c r="E707" s="590" t="n"/>
      <c r="F707" s="599" t="n"/>
      <c r="G707" s="590" t="n"/>
      <c r="H707" s="590" t="n"/>
      <c r="I707" s="590" t="n"/>
      <c r="J707" s="590" t="n"/>
      <c r="K707" s="590" t="n"/>
      <c r="L707" s="590" t="n"/>
      <c r="M707" s="590" t="n"/>
      <c r="N707" s="590" t="n"/>
      <c r="O707" s="590" t="n"/>
      <c r="P707" s="590" t="n"/>
      <c r="Q707" s="590" t="n"/>
      <c r="R707" s="590" t="n"/>
      <c r="S707" s="590" t="n"/>
      <c r="T707" s="595" t="n"/>
      <c r="U707" s="596" t="n"/>
      <c r="V707" s="603" t="n"/>
    </row>
    <row r="708">
      <c r="B708" s="598" t="n"/>
      <c r="C708" s="606" t="n"/>
      <c r="D708" s="589" t="n"/>
      <c r="E708" s="590" t="n"/>
      <c r="F708" s="599" t="n"/>
      <c r="G708" s="590" t="n"/>
      <c r="H708" s="590" t="n"/>
      <c r="I708" s="590" t="n"/>
      <c r="J708" s="590" t="n"/>
      <c r="K708" s="590" t="n"/>
      <c r="L708" s="590" t="n"/>
      <c r="M708" s="590" t="n"/>
      <c r="N708" s="590" t="n"/>
      <c r="O708" s="590" t="n"/>
      <c r="P708" s="590" t="n"/>
      <c r="Q708" s="590" t="n"/>
      <c r="R708" s="590" t="n"/>
      <c r="S708" s="590" t="n"/>
      <c r="T708" s="595" t="n"/>
      <c r="U708" s="596" t="n"/>
      <c r="V708" s="603" t="n"/>
    </row>
    <row r="709">
      <c r="B709" s="598" t="n"/>
      <c r="C709" s="606" t="n"/>
      <c r="D709" s="589" t="n"/>
      <c r="E709" s="590" t="n"/>
      <c r="F709" s="599" t="n"/>
      <c r="G709" s="590" t="n"/>
      <c r="H709" s="590" t="n"/>
      <c r="I709" s="590" t="n"/>
      <c r="J709" s="590" t="n"/>
      <c r="K709" s="590" t="n"/>
      <c r="L709" s="590" t="n"/>
      <c r="M709" s="590" t="n"/>
      <c r="N709" s="590" t="n"/>
      <c r="O709" s="590" t="n"/>
      <c r="P709" s="590" t="n"/>
      <c r="Q709" s="590" t="n"/>
      <c r="R709" s="590" t="n"/>
      <c r="S709" s="590" t="n"/>
      <c r="T709" s="595" t="n"/>
      <c r="U709" s="596" t="n"/>
      <c r="V709" s="603" t="n"/>
    </row>
    <row r="710">
      <c r="B710" s="598" t="n"/>
      <c r="C710" s="606" t="n"/>
      <c r="D710" s="589" t="n"/>
      <c r="E710" s="590" t="n"/>
      <c r="F710" s="599" t="n"/>
      <c r="G710" s="590" t="n"/>
      <c r="H710" s="590" t="n"/>
      <c r="I710" s="590" t="n"/>
      <c r="J710" s="590" t="n"/>
      <c r="K710" s="590" t="n"/>
      <c r="L710" s="590" t="n"/>
      <c r="M710" s="590" t="n"/>
      <c r="N710" s="590" t="n"/>
      <c r="O710" s="590" t="n"/>
      <c r="P710" s="590" t="n"/>
      <c r="Q710" s="590" t="n"/>
      <c r="R710" s="590" t="n"/>
      <c r="S710" s="590" t="n"/>
      <c r="T710" s="595" t="n"/>
      <c r="U710" s="596" t="n"/>
      <c r="V710" s="603" t="n"/>
    </row>
    <row r="711">
      <c r="B711" s="598" t="n"/>
      <c r="C711" s="606" t="n"/>
      <c r="D711" s="589" t="n"/>
      <c r="E711" s="590" t="n"/>
      <c r="F711" s="599" t="n"/>
      <c r="G711" s="590" t="n"/>
      <c r="H711" s="590" t="n"/>
      <c r="I711" s="590" t="n"/>
      <c r="J711" s="590" t="n"/>
      <c r="K711" s="590" t="n"/>
      <c r="L711" s="590" t="n"/>
      <c r="M711" s="590" t="n"/>
      <c r="N711" s="590" t="n"/>
      <c r="O711" s="590" t="n"/>
      <c r="P711" s="590" t="n"/>
      <c r="Q711" s="590" t="n"/>
      <c r="R711" s="590" t="n"/>
      <c r="S711" s="590" t="n"/>
      <c r="T711" s="595" t="n"/>
      <c r="U711" s="596" t="n"/>
      <c r="V711" s="603" t="n"/>
    </row>
    <row r="712">
      <c r="B712" s="598" t="n"/>
      <c r="C712" s="606" t="n"/>
      <c r="D712" s="589" t="n"/>
      <c r="E712" s="590" t="n"/>
      <c r="F712" s="599" t="n"/>
      <c r="G712" s="590" t="n"/>
      <c r="H712" s="590" t="n"/>
      <c r="I712" s="590" t="n"/>
      <c r="J712" s="590" t="n"/>
      <c r="K712" s="590" t="n"/>
      <c r="L712" s="590" t="n"/>
      <c r="M712" s="590" t="n"/>
      <c r="N712" s="590" t="n"/>
      <c r="O712" s="590" t="n"/>
      <c r="P712" s="590" t="n"/>
      <c r="Q712" s="590" t="n"/>
      <c r="R712" s="590" t="n"/>
      <c r="S712" s="590" t="n"/>
      <c r="T712" s="595" t="n"/>
      <c r="U712" s="596" t="n"/>
      <c r="V712" s="603" t="n"/>
    </row>
    <row r="713">
      <c r="B713" s="598" t="n"/>
      <c r="C713" s="606" t="n"/>
      <c r="D713" s="589" t="n"/>
      <c r="E713" s="590" t="n"/>
      <c r="F713" s="599" t="n"/>
      <c r="G713" s="590" t="n"/>
      <c r="H713" s="590" t="n"/>
      <c r="I713" s="590" t="n"/>
      <c r="J713" s="590" t="n"/>
      <c r="K713" s="590" t="n"/>
      <c r="L713" s="590" t="n"/>
      <c r="M713" s="590" t="n"/>
      <c r="N713" s="590" t="n"/>
      <c r="O713" s="590" t="n"/>
      <c r="P713" s="590" t="n"/>
      <c r="Q713" s="590" t="n"/>
      <c r="R713" s="590" t="n"/>
      <c r="S713" s="590" t="n"/>
      <c r="T713" s="595" t="n"/>
      <c r="U713" s="596" t="n"/>
      <c r="V713" s="603" t="n"/>
    </row>
    <row r="714">
      <c r="B714" s="598" t="n"/>
      <c r="C714" s="606" t="n"/>
      <c r="D714" s="589" t="n"/>
      <c r="E714" s="590" t="n"/>
      <c r="F714" s="599" t="n"/>
      <c r="G714" s="590" t="n"/>
      <c r="H714" s="590" t="n"/>
      <c r="I714" s="590" t="n"/>
      <c r="J714" s="590" t="n"/>
      <c r="K714" s="590" t="n"/>
      <c r="L714" s="590" t="n"/>
      <c r="M714" s="590" t="n"/>
      <c r="N714" s="590" t="n"/>
      <c r="O714" s="590" t="n"/>
      <c r="P714" s="590" t="n"/>
      <c r="Q714" s="590" t="n"/>
      <c r="R714" s="590" t="n"/>
      <c r="S714" s="590" t="n"/>
      <c r="T714" s="595" t="n"/>
      <c r="U714" s="596" t="n"/>
      <c r="V714" s="603" t="n"/>
    </row>
    <row r="715">
      <c r="B715" s="598" t="n"/>
      <c r="C715" s="606" t="n"/>
      <c r="D715" s="589" t="n"/>
      <c r="E715" s="590" t="n"/>
      <c r="F715" s="599" t="n"/>
      <c r="G715" s="590" t="n"/>
      <c r="H715" s="590" t="n"/>
      <c r="I715" s="590" t="n"/>
      <c r="J715" s="590" t="n"/>
      <c r="K715" s="590" t="n"/>
      <c r="L715" s="590" t="n"/>
      <c r="M715" s="590" t="n"/>
      <c r="N715" s="590" t="n"/>
      <c r="O715" s="590" t="n"/>
      <c r="P715" s="590" t="n"/>
      <c r="Q715" s="590" t="n"/>
      <c r="R715" s="590" t="n"/>
      <c r="S715" s="590" t="n"/>
      <c r="T715" s="595" t="n"/>
      <c r="U715" s="596" t="n"/>
      <c r="V715" s="603" t="n"/>
    </row>
    <row r="716">
      <c r="B716" s="598" t="n"/>
      <c r="C716" s="606" t="n"/>
      <c r="D716" s="589" t="n"/>
      <c r="E716" s="590" t="n"/>
      <c r="F716" s="599" t="n"/>
      <c r="G716" s="590" t="n"/>
      <c r="H716" s="590" t="n"/>
      <c r="I716" s="590" t="n"/>
      <c r="J716" s="590" t="n"/>
      <c r="K716" s="590" t="n"/>
      <c r="L716" s="590" t="n"/>
      <c r="M716" s="590" t="n"/>
      <c r="N716" s="590" t="n"/>
      <c r="O716" s="590" t="n"/>
      <c r="P716" s="590" t="n"/>
      <c r="Q716" s="590" t="n"/>
      <c r="R716" s="590" t="n"/>
      <c r="S716" s="590" t="n"/>
      <c r="T716" s="595" t="n"/>
      <c r="U716" s="596" t="n"/>
      <c r="V716" s="603" t="n"/>
    </row>
    <row r="717">
      <c r="B717" s="598" t="n"/>
      <c r="C717" s="606" t="n"/>
      <c r="D717" s="589" t="n"/>
      <c r="E717" s="590" t="n"/>
      <c r="F717" s="599" t="n"/>
      <c r="G717" s="590" t="n"/>
      <c r="H717" s="590" t="n"/>
      <c r="I717" s="590" t="n"/>
      <c r="J717" s="590" t="n"/>
      <c r="K717" s="590" t="n"/>
      <c r="L717" s="590" t="n"/>
      <c r="M717" s="590" t="n"/>
      <c r="N717" s="590" t="n"/>
      <c r="O717" s="590" t="n"/>
      <c r="P717" s="590" t="n"/>
      <c r="Q717" s="590" t="n"/>
      <c r="R717" s="590" t="n"/>
      <c r="S717" s="590" t="n"/>
      <c r="T717" s="595" t="n"/>
      <c r="U717" s="596" t="n"/>
      <c r="V717" s="603" t="n"/>
    </row>
    <row r="718">
      <c r="B718" s="598" t="n"/>
      <c r="C718" s="606" t="n"/>
      <c r="D718" s="589" t="n"/>
      <c r="E718" s="590" t="n"/>
      <c r="F718" s="599" t="n"/>
      <c r="G718" s="590" t="n"/>
      <c r="H718" s="590" t="n"/>
      <c r="I718" s="590" t="n"/>
      <c r="J718" s="590" t="n"/>
      <c r="K718" s="590" t="n"/>
      <c r="L718" s="590" t="n"/>
      <c r="M718" s="590" t="n"/>
      <c r="N718" s="590" t="n"/>
      <c r="O718" s="590" t="n"/>
      <c r="P718" s="590" t="n"/>
      <c r="Q718" s="590" t="n"/>
      <c r="R718" s="590" t="n"/>
      <c r="S718" s="590" t="n"/>
      <c r="T718" s="595" t="n"/>
      <c r="U718" s="596" t="n"/>
      <c r="V718" s="603" t="n"/>
    </row>
    <row r="719">
      <c r="B719" s="598" t="n"/>
      <c r="C719" s="606" t="n"/>
      <c r="D719" s="589" t="n"/>
      <c r="E719" s="590" t="n"/>
      <c r="F719" s="599" t="n"/>
      <c r="G719" s="590" t="n"/>
      <c r="H719" s="590" t="n"/>
      <c r="I719" s="590" t="n"/>
      <c r="J719" s="590" t="n"/>
      <c r="K719" s="590" t="n"/>
      <c r="L719" s="590" t="n"/>
      <c r="M719" s="590" t="n"/>
      <c r="N719" s="590" t="n"/>
      <c r="O719" s="590" t="n"/>
      <c r="P719" s="590" t="n"/>
      <c r="Q719" s="590" t="n"/>
      <c r="R719" s="590" t="n"/>
      <c r="S719" s="590" t="n"/>
      <c r="T719" s="595" t="n"/>
      <c r="U719" s="596" t="n"/>
      <c r="V719" s="603" t="n"/>
    </row>
    <row r="720">
      <c r="B720" s="598" t="n"/>
      <c r="C720" s="606" t="n"/>
      <c r="D720" s="589" t="n"/>
      <c r="E720" s="590" t="n"/>
      <c r="F720" s="599" t="n"/>
      <c r="G720" s="590" t="n"/>
      <c r="H720" s="590" t="n"/>
      <c r="I720" s="590" t="n"/>
      <c r="J720" s="590" t="n"/>
      <c r="K720" s="590" t="n"/>
      <c r="L720" s="590" t="n"/>
      <c r="M720" s="590" t="n"/>
      <c r="N720" s="590" t="n"/>
      <c r="O720" s="590" t="n"/>
      <c r="P720" s="590" t="n"/>
      <c r="Q720" s="590" t="n"/>
      <c r="R720" s="590" t="n"/>
      <c r="S720" s="590" t="n"/>
      <c r="T720" s="595" t="n"/>
      <c r="U720" s="596" t="n"/>
      <c r="V720" s="603" t="n"/>
    </row>
    <row r="721">
      <c r="B721" s="598" t="n"/>
      <c r="C721" s="606" t="n"/>
      <c r="D721" s="589" t="n"/>
      <c r="E721" s="590" t="n"/>
      <c r="F721" s="599" t="n"/>
      <c r="G721" s="590" t="n"/>
      <c r="H721" s="590" t="n"/>
      <c r="I721" s="590" t="n"/>
      <c r="J721" s="590" t="n"/>
      <c r="K721" s="590" t="n"/>
      <c r="L721" s="590" t="n"/>
      <c r="M721" s="590" t="n"/>
      <c r="N721" s="590" t="n"/>
      <c r="O721" s="590" t="n"/>
      <c r="P721" s="590" t="n"/>
      <c r="Q721" s="590" t="n"/>
      <c r="R721" s="590" t="n"/>
      <c r="S721" s="590" t="n"/>
      <c r="T721" s="595" t="n"/>
      <c r="U721" s="596" t="n"/>
      <c r="V721" s="603" t="n"/>
    </row>
    <row r="722">
      <c r="B722" s="598" t="n"/>
      <c r="C722" s="606" t="n"/>
      <c r="D722" s="589" t="n"/>
      <c r="E722" s="590" t="n"/>
      <c r="F722" s="599" t="n"/>
      <c r="G722" s="590" t="n"/>
      <c r="H722" s="590" t="n"/>
      <c r="I722" s="590" t="n"/>
      <c r="J722" s="590" t="n"/>
      <c r="K722" s="590" t="n"/>
      <c r="L722" s="590" t="n"/>
      <c r="M722" s="590" t="n"/>
      <c r="N722" s="590" t="n"/>
      <c r="O722" s="590" t="n"/>
      <c r="P722" s="590" t="n"/>
      <c r="Q722" s="590" t="n"/>
      <c r="R722" s="590" t="n"/>
      <c r="S722" s="590" t="n"/>
      <c r="T722" s="595" t="n"/>
      <c r="U722" s="596" t="n"/>
      <c r="V722" s="603" t="n"/>
    </row>
    <row r="723">
      <c r="B723" s="598" t="n"/>
      <c r="C723" s="606" t="n"/>
      <c r="D723" s="589" t="n"/>
      <c r="E723" s="590" t="n"/>
      <c r="F723" s="599" t="n"/>
      <c r="G723" s="590" t="n"/>
      <c r="H723" s="590" t="n"/>
      <c r="I723" s="590" t="n"/>
      <c r="J723" s="590" t="n"/>
      <c r="K723" s="590" t="n"/>
      <c r="L723" s="590" t="n"/>
      <c r="M723" s="590" t="n"/>
      <c r="N723" s="590" t="n"/>
      <c r="O723" s="590" t="n"/>
      <c r="P723" s="590" t="n"/>
      <c r="Q723" s="590" t="n"/>
      <c r="R723" s="590" t="n"/>
      <c r="S723" s="590" t="n"/>
      <c r="T723" s="595" t="n"/>
      <c r="U723" s="596" t="n"/>
      <c r="V723" s="603" t="n"/>
    </row>
    <row r="724">
      <c r="B724" s="598" t="n"/>
      <c r="C724" s="606" t="n"/>
      <c r="D724" s="589" t="n"/>
      <c r="E724" s="590" t="n"/>
      <c r="F724" s="599" t="n"/>
      <c r="G724" s="590" t="n"/>
      <c r="H724" s="590" t="n"/>
      <c r="I724" s="590" t="n"/>
      <c r="J724" s="590" t="n"/>
      <c r="K724" s="590" t="n"/>
      <c r="L724" s="590" t="n"/>
      <c r="M724" s="590" t="n"/>
      <c r="N724" s="590" t="n"/>
      <c r="O724" s="590" t="n"/>
      <c r="P724" s="590" t="n"/>
      <c r="Q724" s="590" t="n"/>
      <c r="R724" s="590" t="n"/>
      <c r="S724" s="590" t="n"/>
      <c r="T724" s="595" t="n"/>
      <c r="U724" s="596" t="n"/>
      <c r="V724" s="603" t="n"/>
    </row>
    <row r="725">
      <c r="B725" s="598" t="n"/>
      <c r="C725" s="606" t="n"/>
      <c r="D725" s="589" t="n"/>
      <c r="E725" s="590" t="n"/>
      <c r="F725" s="599" t="n"/>
      <c r="G725" s="590" t="n"/>
      <c r="H725" s="590" t="n"/>
      <c r="I725" s="590" t="n"/>
      <c r="J725" s="590" t="n"/>
      <c r="K725" s="590" t="n"/>
      <c r="L725" s="590" t="n"/>
      <c r="M725" s="590" t="n"/>
      <c r="N725" s="590" t="n"/>
      <c r="O725" s="590" t="n"/>
      <c r="P725" s="590" t="n"/>
      <c r="Q725" s="590" t="n"/>
      <c r="R725" s="590" t="n"/>
      <c r="S725" s="590" t="n"/>
      <c r="T725" s="595" t="n"/>
      <c r="U725" s="596" t="n"/>
      <c r="V725" s="603" t="n"/>
    </row>
    <row r="726">
      <c r="B726" s="598" t="n"/>
      <c r="C726" s="606" t="n"/>
      <c r="D726" s="589" t="n"/>
      <c r="E726" s="590" t="n"/>
      <c r="F726" s="599" t="n"/>
      <c r="G726" s="590" t="n"/>
      <c r="H726" s="590" t="n"/>
      <c r="I726" s="590" t="n"/>
      <c r="J726" s="590" t="n"/>
      <c r="K726" s="590" t="n"/>
      <c r="L726" s="590" t="n"/>
      <c r="M726" s="590" t="n"/>
      <c r="N726" s="590" t="n"/>
      <c r="O726" s="590" t="n"/>
      <c r="P726" s="590" t="n"/>
      <c r="Q726" s="590" t="n"/>
      <c r="R726" s="590" t="n"/>
      <c r="S726" s="590" t="n"/>
      <c r="T726" s="595" t="n"/>
      <c r="U726" s="596" t="n"/>
      <c r="V726" s="603" t="n"/>
    </row>
    <row r="727">
      <c r="B727" s="598" t="n"/>
      <c r="C727" s="606" t="n"/>
      <c r="D727" s="589" t="n"/>
      <c r="E727" s="590" t="n"/>
      <c r="F727" s="599" t="n"/>
      <c r="G727" s="590" t="n"/>
      <c r="H727" s="590" t="n"/>
      <c r="I727" s="590" t="n"/>
      <c r="J727" s="590" t="n"/>
      <c r="K727" s="590" t="n"/>
      <c r="L727" s="590" t="n"/>
      <c r="M727" s="590" t="n"/>
      <c r="N727" s="590" t="n"/>
      <c r="O727" s="590" t="n"/>
      <c r="P727" s="590" t="n"/>
      <c r="Q727" s="590" t="n"/>
      <c r="R727" s="590" t="n"/>
      <c r="S727" s="590" t="n"/>
      <c r="T727" s="595" t="n"/>
      <c r="U727" s="596" t="n"/>
      <c r="V727" s="603" t="n"/>
    </row>
    <row r="728">
      <c r="B728" s="598" t="n"/>
      <c r="C728" s="606" t="n"/>
      <c r="D728" s="589" t="n"/>
      <c r="E728" s="590" t="n"/>
      <c r="F728" s="599" t="n"/>
      <c r="G728" s="590" t="n"/>
      <c r="H728" s="590" t="n"/>
      <c r="I728" s="590" t="n"/>
      <c r="J728" s="590" t="n"/>
      <c r="K728" s="590" t="n"/>
      <c r="L728" s="590" t="n"/>
      <c r="M728" s="590" t="n"/>
      <c r="N728" s="590" t="n"/>
      <c r="O728" s="590" t="n"/>
      <c r="P728" s="590" t="n"/>
      <c r="Q728" s="590" t="n"/>
      <c r="R728" s="590" t="n"/>
      <c r="S728" s="590" t="n"/>
      <c r="T728" s="595" t="n"/>
      <c r="U728" s="596" t="n"/>
      <c r="V728" s="603" t="n"/>
    </row>
    <row r="729">
      <c r="B729" s="598" t="n"/>
      <c r="C729" s="606" t="n"/>
      <c r="D729" s="589" t="n"/>
      <c r="E729" s="590" t="n"/>
      <c r="F729" s="599" t="n"/>
      <c r="G729" s="590" t="n"/>
      <c r="H729" s="590" t="n"/>
      <c r="I729" s="590" t="n"/>
      <c r="J729" s="590" t="n"/>
      <c r="K729" s="590" t="n"/>
      <c r="L729" s="590" t="n"/>
      <c r="M729" s="590" t="n"/>
      <c r="N729" s="590" t="n"/>
      <c r="O729" s="590" t="n"/>
      <c r="P729" s="590" t="n"/>
      <c r="Q729" s="590" t="n"/>
      <c r="R729" s="590" t="n"/>
      <c r="S729" s="590" t="n"/>
      <c r="T729" s="595" t="n"/>
      <c r="U729" s="596" t="n"/>
      <c r="V729" s="603" t="n"/>
    </row>
    <row r="730">
      <c r="B730" s="598" t="n"/>
      <c r="C730" s="606" t="n"/>
      <c r="D730" s="589" t="n"/>
      <c r="E730" s="590" t="n"/>
      <c r="F730" s="599" t="n"/>
      <c r="G730" s="590" t="n"/>
      <c r="H730" s="590" t="n"/>
      <c r="I730" s="590" t="n"/>
      <c r="J730" s="590" t="n"/>
      <c r="K730" s="590" t="n"/>
      <c r="L730" s="590" t="n"/>
      <c r="M730" s="590" t="n"/>
      <c r="N730" s="590" t="n"/>
      <c r="O730" s="590" t="n"/>
      <c r="P730" s="590" t="n"/>
      <c r="Q730" s="590" t="n"/>
      <c r="R730" s="590" t="n"/>
      <c r="S730" s="590" t="n"/>
      <c r="T730" s="595" t="n"/>
      <c r="U730" s="596" t="n"/>
      <c r="V730" s="603" t="n"/>
    </row>
    <row r="731">
      <c r="B731" s="598" t="n"/>
      <c r="C731" s="606" t="n"/>
      <c r="D731" s="589" t="n"/>
      <c r="E731" s="590" t="n"/>
      <c r="F731" s="599" t="n"/>
      <c r="G731" s="590" t="n"/>
      <c r="H731" s="590" t="n"/>
      <c r="I731" s="590" t="n"/>
      <c r="J731" s="590" t="n"/>
      <c r="K731" s="590" t="n"/>
      <c r="L731" s="590" t="n"/>
      <c r="M731" s="590" t="n"/>
      <c r="N731" s="590" t="n"/>
      <c r="O731" s="590" t="n"/>
      <c r="P731" s="590" t="n"/>
      <c r="Q731" s="590" t="n"/>
      <c r="R731" s="590" t="n"/>
      <c r="S731" s="590" t="n"/>
      <c r="T731" s="595" t="n"/>
      <c r="U731" s="596" t="n"/>
      <c r="V731" s="603" t="n"/>
    </row>
    <row r="732">
      <c r="B732" s="598" t="n"/>
      <c r="C732" s="606" t="n"/>
      <c r="D732" s="589" t="n"/>
      <c r="E732" s="590" t="n"/>
      <c r="F732" s="599" t="n"/>
      <c r="G732" s="590" t="n"/>
      <c r="H732" s="590" t="n"/>
      <c r="I732" s="590" t="n"/>
      <c r="J732" s="590" t="n"/>
      <c r="K732" s="590" t="n"/>
      <c r="L732" s="590" t="n"/>
      <c r="M732" s="590" t="n"/>
      <c r="N732" s="590" t="n"/>
      <c r="O732" s="590" t="n"/>
      <c r="P732" s="590" t="n"/>
      <c r="Q732" s="590" t="n"/>
      <c r="R732" s="590" t="n"/>
      <c r="S732" s="590" t="n"/>
      <c r="T732" s="595" t="n"/>
      <c r="U732" s="596" t="n"/>
      <c r="V732" s="603" t="n"/>
    </row>
    <row r="733">
      <c r="B733" s="598" t="n"/>
      <c r="C733" s="606" t="n"/>
      <c r="D733" s="589" t="n"/>
      <c r="E733" s="590" t="n"/>
      <c r="F733" s="599" t="n"/>
      <c r="G733" s="590" t="n"/>
      <c r="H733" s="590" t="n"/>
      <c r="I733" s="590" t="n"/>
      <c r="J733" s="590" t="n"/>
      <c r="K733" s="590" t="n"/>
      <c r="L733" s="590" t="n"/>
      <c r="M733" s="590" t="n"/>
      <c r="N733" s="590" t="n"/>
      <c r="O733" s="590" t="n"/>
      <c r="P733" s="590" t="n"/>
      <c r="Q733" s="590" t="n"/>
      <c r="R733" s="590" t="n"/>
      <c r="S733" s="590" t="n"/>
      <c r="T733" s="595" t="n"/>
      <c r="U733" s="596" t="n"/>
      <c r="V733" s="603" t="n"/>
    </row>
    <row r="734">
      <c r="B734" s="598" t="n"/>
      <c r="C734" s="606" t="n"/>
      <c r="D734" s="589" t="n"/>
      <c r="E734" s="590" t="n"/>
      <c r="F734" s="599" t="n"/>
      <c r="G734" s="590" t="n"/>
      <c r="H734" s="590" t="n"/>
      <c r="I734" s="590" t="n"/>
      <c r="J734" s="590" t="n"/>
      <c r="K734" s="590" t="n"/>
      <c r="L734" s="590" t="n"/>
      <c r="M734" s="590" t="n"/>
      <c r="N734" s="590" t="n"/>
      <c r="O734" s="590" t="n"/>
      <c r="P734" s="590" t="n"/>
      <c r="Q734" s="590" t="n"/>
      <c r="R734" s="590" t="n"/>
      <c r="S734" s="590" t="n"/>
      <c r="T734" s="595" t="n"/>
      <c r="U734" s="596" t="n"/>
      <c r="V734" s="603" t="n"/>
    </row>
    <row r="735">
      <c r="B735" s="598" t="n"/>
      <c r="C735" s="606" t="n"/>
      <c r="D735" s="589" t="n"/>
      <c r="E735" s="590" t="n"/>
      <c r="F735" s="599" t="n"/>
      <c r="G735" s="590" t="n"/>
      <c r="H735" s="590" t="n"/>
      <c r="I735" s="590" t="n"/>
      <c r="J735" s="590" t="n"/>
      <c r="K735" s="590" t="n"/>
      <c r="L735" s="590" t="n"/>
      <c r="M735" s="590" t="n"/>
      <c r="N735" s="590" t="n"/>
      <c r="O735" s="590" t="n"/>
      <c r="P735" s="590" t="n"/>
      <c r="Q735" s="590" t="n"/>
      <c r="R735" s="590" t="n"/>
      <c r="S735" s="590" t="n"/>
      <c r="T735" s="595" t="n"/>
      <c r="U735" s="596" t="n"/>
      <c r="V735" s="603" t="n"/>
    </row>
    <row r="736">
      <c r="B736" s="598" t="n"/>
      <c r="C736" s="606" t="n"/>
      <c r="D736" s="589" t="n"/>
      <c r="E736" s="590" t="n"/>
      <c r="F736" s="599" t="n"/>
      <c r="G736" s="590" t="n"/>
      <c r="H736" s="590" t="n"/>
      <c r="I736" s="590" t="n"/>
      <c r="J736" s="590" t="n"/>
      <c r="K736" s="590" t="n"/>
      <c r="L736" s="590" t="n"/>
      <c r="M736" s="590" t="n"/>
      <c r="N736" s="590" t="n"/>
      <c r="O736" s="590" t="n"/>
      <c r="P736" s="590" t="n"/>
      <c r="Q736" s="590" t="n"/>
      <c r="R736" s="590" t="n"/>
      <c r="S736" s="590" t="n"/>
      <c r="T736" s="595" t="n"/>
      <c r="U736" s="596" t="n"/>
      <c r="V736" s="603" t="n"/>
    </row>
    <row r="737">
      <c r="B737" s="598" t="n"/>
      <c r="C737" s="606" t="n"/>
      <c r="D737" s="589" t="n"/>
      <c r="E737" s="590" t="n"/>
      <c r="F737" s="599" t="n"/>
      <c r="G737" s="590" t="n"/>
      <c r="H737" s="590" t="n"/>
      <c r="I737" s="590" t="n"/>
      <c r="J737" s="590" t="n"/>
      <c r="K737" s="590" t="n"/>
      <c r="L737" s="590" t="n"/>
      <c r="M737" s="590" t="n"/>
      <c r="N737" s="590" t="n"/>
      <c r="O737" s="590" t="n"/>
      <c r="P737" s="590" t="n"/>
      <c r="Q737" s="590" t="n"/>
      <c r="R737" s="590" t="n"/>
      <c r="S737" s="590" t="n"/>
      <c r="T737" s="595" t="n"/>
      <c r="U737" s="596" t="n"/>
      <c r="V737" s="603" t="n"/>
    </row>
    <row r="738">
      <c r="B738" s="598" t="n"/>
      <c r="C738" s="606" t="n"/>
      <c r="D738" s="589" t="n"/>
      <c r="E738" s="590" t="n"/>
      <c r="F738" s="599" t="n"/>
      <c r="G738" s="590" t="n"/>
      <c r="H738" s="590" t="n"/>
      <c r="I738" s="590" t="n"/>
      <c r="J738" s="590" t="n"/>
      <c r="K738" s="590" t="n"/>
      <c r="L738" s="590" t="n"/>
      <c r="M738" s="590" t="n"/>
      <c r="N738" s="590" t="n"/>
      <c r="O738" s="590" t="n"/>
      <c r="P738" s="590" t="n"/>
      <c r="Q738" s="590" t="n"/>
      <c r="R738" s="590" t="n"/>
      <c r="S738" s="590" t="n"/>
      <c r="T738" s="595" t="n"/>
      <c r="U738" s="596" t="n"/>
      <c r="V738" s="603" t="n"/>
    </row>
    <row r="739">
      <c r="B739" s="598" t="n"/>
      <c r="C739" s="606" t="n"/>
      <c r="D739" s="589" t="n"/>
      <c r="E739" s="590" t="n"/>
      <c r="F739" s="599" t="n"/>
      <c r="G739" s="590" t="n"/>
      <c r="H739" s="590" t="n"/>
      <c r="I739" s="590" t="n"/>
      <c r="J739" s="590" t="n"/>
      <c r="K739" s="590" t="n"/>
      <c r="L739" s="590" t="n"/>
      <c r="M739" s="590" t="n"/>
      <c r="N739" s="590" t="n"/>
      <c r="O739" s="590" t="n"/>
      <c r="P739" s="590" t="n"/>
      <c r="Q739" s="590" t="n"/>
      <c r="R739" s="590" t="n"/>
      <c r="S739" s="590" t="n"/>
      <c r="T739" s="595" t="n"/>
      <c r="U739" s="596" t="n"/>
      <c r="V739" s="603" t="n"/>
    </row>
    <row r="740">
      <c r="B740" s="598" t="n"/>
      <c r="C740" s="606" t="n"/>
      <c r="D740" s="589" t="n"/>
      <c r="E740" s="590" t="n"/>
      <c r="F740" s="599" t="n"/>
      <c r="G740" s="590" t="n"/>
      <c r="H740" s="590" t="n"/>
      <c r="I740" s="590" t="n"/>
      <c r="J740" s="590" t="n"/>
      <c r="K740" s="590" t="n"/>
      <c r="L740" s="590" t="n"/>
      <c r="M740" s="590" t="n"/>
      <c r="N740" s="590" t="n"/>
      <c r="O740" s="590" t="n"/>
      <c r="P740" s="590" t="n"/>
      <c r="Q740" s="590" t="n"/>
      <c r="R740" s="590" t="n"/>
      <c r="S740" s="590" t="n"/>
      <c r="T740" s="595" t="n"/>
      <c r="U740" s="596" t="n"/>
      <c r="V740" s="603" t="n"/>
    </row>
    <row r="741">
      <c r="B741" s="598" t="n"/>
      <c r="C741" s="606" t="n"/>
      <c r="D741" s="589" t="n"/>
      <c r="E741" s="590" t="n"/>
      <c r="F741" s="599" t="n"/>
      <c r="G741" s="590" t="n"/>
      <c r="H741" s="590" t="n"/>
      <c r="I741" s="590" t="n"/>
      <c r="J741" s="590" t="n"/>
      <c r="K741" s="590" t="n"/>
      <c r="L741" s="590" t="n"/>
      <c r="M741" s="590" t="n"/>
      <c r="N741" s="590" t="n"/>
      <c r="O741" s="590" t="n"/>
      <c r="P741" s="590" t="n"/>
      <c r="Q741" s="590" t="n"/>
      <c r="R741" s="590" t="n"/>
      <c r="S741" s="590" t="n"/>
      <c r="T741" s="595" t="n"/>
      <c r="U741" s="596" t="n"/>
      <c r="V741" s="603" t="n"/>
    </row>
    <row r="742">
      <c r="B742" s="598" t="n"/>
      <c r="C742" s="606" t="n"/>
      <c r="D742" s="589" t="n"/>
      <c r="E742" s="590" t="n"/>
      <c r="F742" s="599" t="n"/>
      <c r="G742" s="590" t="n"/>
      <c r="H742" s="590" t="n"/>
      <c r="I742" s="590" t="n"/>
      <c r="J742" s="590" t="n"/>
      <c r="K742" s="590" t="n"/>
      <c r="L742" s="590" t="n"/>
      <c r="M742" s="590" t="n"/>
      <c r="N742" s="590" t="n"/>
      <c r="O742" s="590" t="n"/>
      <c r="P742" s="590" t="n"/>
      <c r="Q742" s="590" t="n"/>
      <c r="R742" s="590" t="n"/>
      <c r="S742" s="590" t="n"/>
      <c r="T742" s="595" t="n"/>
      <c r="U742" s="596" t="n"/>
      <c r="V742" s="603" t="n"/>
    </row>
    <row r="743">
      <c r="B743" s="598" t="n"/>
      <c r="C743" s="606" t="n"/>
      <c r="D743" s="589" t="n"/>
      <c r="E743" s="590" t="n"/>
      <c r="F743" s="599" t="n"/>
      <c r="G743" s="590" t="n"/>
      <c r="H743" s="590" t="n"/>
      <c r="I743" s="590" t="n"/>
      <c r="J743" s="590" t="n"/>
      <c r="K743" s="590" t="n"/>
      <c r="L743" s="590" t="n"/>
      <c r="M743" s="590" t="n"/>
      <c r="N743" s="590" t="n"/>
      <c r="O743" s="590" t="n"/>
      <c r="P743" s="590" t="n"/>
      <c r="Q743" s="590" t="n"/>
      <c r="R743" s="590" t="n"/>
      <c r="S743" s="590" t="n"/>
      <c r="T743" s="595" t="n"/>
      <c r="U743" s="596" t="n"/>
      <c r="V743" s="603" t="n"/>
    </row>
    <row r="744">
      <c r="B744" s="598" t="n"/>
      <c r="C744" s="606" t="n"/>
      <c r="D744" s="589" t="n"/>
      <c r="E744" s="590" t="n"/>
      <c r="F744" s="599" t="n"/>
      <c r="G744" s="590" t="n"/>
      <c r="H744" s="590" t="n"/>
      <c r="I744" s="590" t="n"/>
      <c r="J744" s="590" t="n"/>
      <c r="K744" s="590" t="n"/>
      <c r="L744" s="590" t="n"/>
      <c r="M744" s="590" t="n"/>
      <c r="N744" s="590" t="n"/>
      <c r="O744" s="590" t="n"/>
      <c r="P744" s="590" t="n"/>
      <c r="Q744" s="590" t="n"/>
      <c r="R744" s="590" t="n"/>
      <c r="S744" s="590" t="n"/>
      <c r="T744" s="595" t="n"/>
      <c r="U744" s="596" t="n"/>
      <c r="V744" s="603" t="n"/>
    </row>
    <row r="745">
      <c r="B745" s="598" t="n"/>
      <c r="C745" s="606" t="n"/>
      <c r="D745" s="589" t="n"/>
      <c r="E745" s="590" t="n"/>
      <c r="F745" s="599" t="n"/>
      <c r="G745" s="590" t="n"/>
      <c r="H745" s="590" t="n"/>
      <c r="I745" s="590" t="n"/>
      <c r="J745" s="590" t="n"/>
      <c r="K745" s="590" t="n"/>
      <c r="L745" s="590" t="n"/>
      <c r="M745" s="590" t="n"/>
      <c r="N745" s="590" t="n"/>
      <c r="O745" s="590" t="n"/>
      <c r="P745" s="590" t="n"/>
      <c r="Q745" s="590" t="n"/>
      <c r="R745" s="590" t="n"/>
      <c r="S745" s="590" t="n"/>
      <c r="T745" s="595" t="n"/>
      <c r="U745" s="596" t="n"/>
      <c r="V745" s="603" t="n"/>
    </row>
    <row r="746">
      <c r="B746" s="598" t="n"/>
      <c r="C746" s="606" t="n"/>
      <c r="D746" s="589" t="n"/>
      <c r="E746" s="590" t="n"/>
      <c r="F746" s="599" t="n"/>
      <c r="G746" s="590" t="n"/>
      <c r="H746" s="590" t="n"/>
      <c r="I746" s="590" t="n"/>
      <c r="J746" s="590" t="n"/>
      <c r="K746" s="590" t="n"/>
      <c r="L746" s="590" t="n"/>
      <c r="M746" s="590" t="n"/>
      <c r="N746" s="590" t="n"/>
      <c r="O746" s="590" t="n"/>
      <c r="P746" s="590" t="n"/>
      <c r="Q746" s="590" t="n"/>
      <c r="R746" s="590" t="n"/>
      <c r="S746" s="590" t="n"/>
      <c r="T746" s="595" t="n"/>
      <c r="U746" s="596" t="n"/>
      <c r="V746" s="603" t="n"/>
    </row>
    <row r="747">
      <c r="B747" s="598" t="n"/>
      <c r="C747" s="606" t="n"/>
      <c r="D747" s="589" t="n"/>
      <c r="E747" s="590" t="n"/>
      <c r="F747" s="599" t="n"/>
      <c r="G747" s="590" t="n"/>
      <c r="H747" s="590" t="n"/>
      <c r="I747" s="590" t="n"/>
      <c r="J747" s="590" t="n"/>
      <c r="K747" s="590" t="n"/>
      <c r="L747" s="590" t="n"/>
      <c r="M747" s="590" t="n"/>
      <c r="N747" s="590" t="n"/>
      <c r="O747" s="590" t="n"/>
      <c r="P747" s="590" t="n"/>
      <c r="Q747" s="590" t="n"/>
      <c r="R747" s="590" t="n"/>
      <c r="S747" s="590" t="n"/>
      <c r="T747" s="595" t="n"/>
      <c r="U747" s="596" t="n"/>
      <c r="V747" s="603" t="n"/>
    </row>
    <row r="748">
      <c r="B748" s="598" t="n"/>
      <c r="C748" s="606" t="n"/>
      <c r="D748" s="589" t="n"/>
      <c r="E748" s="590" t="n"/>
      <c r="F748" s="599" t="n"/>
      <c r="G748" s="590" t="n"/>
      <c r="H748" s="590" t="n"/>
      <c r="I748" s="590" t="n"/>
      <c r="J748" s="590" t="n"/>
      <c r="K748" s="590" t="n"/>
      <c r="L748" s="590" t="n"/>
      <c r="M748" s="590" t="n"/>
      <c r="N748" s="590" t="n"/>
      <c r="O748" s="590" t="n"/>
      <c r="P748" s="590" t="n"/>
      <c r="Q748" s="590" t="n"/>
      <c r="R748" s="590" t="n"/>
      <c r="S748" s="590" t="n"/>
      <c r="T748" s="595" t="n"/>
      <c r="U748" s="596" t="n"/>
      <c r="V748" s="603" t="n"/>
    </row>
    <row r="749">
      <c r="B749" s="598" t="n"/>
      <c r="C749" s="606" t="n"/>
      <c r="D749" s="589" t="n"/>
      <c r="E749" s="590" t="n"/>
      <c r="F749" s="599" t="n"/>
      <c r="G749" s="590" t="n"/>
      <c r="H749" s="590" t="n"/>
      <c r="I749" s="590" t="n"/>
      <c r="J749" s="590" t="n"/>
      <c r="K749" s="590" t="n"/>
      <c r="L749" s="590" t="n"/>
      <c r="M749" s="590" t="n"/>
      <c r="N749" s="590" t="n"/>
      <c r="O749" s="590" t="n"/>
      <c r="P749" s="590" t="n"/>
      <c r="Q749" s="590" t="n"/>
      <c r="R749" s="590" t="n"/>
      <c r="S749" s="590" t="n"/>
      <c r="T749" s="595" t="n"/>
      <c r="U749" s="596" t="n"/>
      <c r="V749" s="603" t="n"/>
    </row>
    <row r="750">
      <c r="B750" s="598" t="n"/>
      <c r="C750" s="606" t="n"/>
      <c r="D750" s="589" t="n"/>
      <c r="E750" s="590" t="n"/>
      <c r="F750" s="599" t="n"/>
      <c r="G750" s="590" t="n"/>
      <c r="H750" s="590" t="n"/>
      <c r="I750" s="590" t="n"/>
      <c r="J750" s="590" t="n"/>
      <c r="K750" s="590" t="n"/>
      <c r="L750" s="590" t="n"/>
      <c r="M750" s="590" t="n"/>
      <c r="N750" s="590" t="n"/>
      <c r="O750" s="590" t="n"/>
      <c r="P750" s="590" t="n"/>
      <c r="Q750" s="590" t="n"/>
      <c r="R750" s="590" t="n"/>
      <c r="S750" s="590" t="n"/>
      <c r="T750" s="595" t="n"/>
      <c r="U750" s="596" t="n"/>
      <c r="V750" s="603" t="n"/>
    </row>
    <row r="751">
      <c r="B751" s="598" t="n"/>
      <c r="C751" s="606" t="n"/>
      <c r="D751" s="589" t="n"/>
      <c r="E751" s="590" t="n"/>
      <c r="F751" s="599" t="n"/>
      <c r="G751" s="590" t="n"/>
      <c r="H751" s="590" t="n"/>
      <c r="I751" s="590" t="n"/>
      <c r="J751" s="590" t="n"/>
      <c r="K751" s="590" t="n"/>
      <c r="L751" s="590" t="n"/>
      <c r="M751" s="590" t="n"/>
      <c r="N751" s="590" t="n"/>
      <c r="O751" s="590" t="n"/>
      <c r="P751" s="590" t="n"/>
      <c r="Q751" s="590" t="n"/>
      <c r="R751" s="590" t="n"/>
      <c r="S751" s="590" t="n"/>
      <c r="T751" s="595" t="n"/>
      <c r="U751" s="596" t="n"/>
      <c r="V751" s="603" t="n"/>
    </row>
    <row r="752">
      <c r="B752" s="598" t="n"/>
      <c r="C752" s="606" t="n"/>
      <c r="D752" s="589" t="n"/>
      <c r="E752" s="590" t="n"/>
      <c r="F752" s="599" t="n"/>
      <c r="G752" s="590" t="n"/>
      <c r="H752" s="590" t="n"/>
      <c r="I752" s="590" t="n"/>
      <c r="J752" s="590" t="n"/>
      <c r="K752" s="590" t="n"/>
      <c r="L752" s="590" t="n"/>
      <c r="M752" s="590" t="n"/>
      <c r="N752" s="590" t="n"/>
      <c r="O752" s="590" t="n"/>
      <c r="P752" s="590" t="n"/>
      <c r="Q752" s="590" t="n"/>
      <c r="R752" s="590" t="n"/>
      <c r="S752" s="590" t="n"/>
      <c r="T752" s="595" t="n"/>
      <c r="U752" s="596" t="n"/>
      <c r="V752" s="603" t="n"/>
    </row>
    <row r="753">
      <c r="B753" s="598" t="n"/>
      <c r="C753" s="606" t="n"/>
      <c r="D753" s="589" t="n"/>
      <c r="E753" s="590" t="n"/>
      <c r="F753" s="599" t="n"/>
      <c r="G753" s="590" t="n"/>
      <c r="H753" s="590" t="n"/>
      <c r="I753" s="590" t="n"/>
      <c r="J753" s="590" t="n"/>
      <c r="K753" s="590" t="n"/>
      <c r="L753" s="590" t="n"/>
      <c r="M753" s="590" t="n"/>
      <c r="N753" s="590" t="n"/>
      <c r="O753" s="590" t="n"/>
      <c r="P753" s="590" t="n"/>
      <c r="Q753" s="590" t="n"/>
      <c r="R753" s="590" t="n"/>
      <c r="S753" s="590" t="n"/>
      <c r="T753" s="595" t="n"/>
      <c r="U753" s="596" t="n"/>
      <c r="V753" s="603" t="n"/>
    </row>
    <row r="754">
      <c r="B754" s="598" t="n"/>
      <c r="C754" s="606" t="n"/>
      <c r="D754" s="589" t="n"/>
      <c r="E754" s="590" t="n"/>
      <c r="F754" s="599" t="n"/>
      <c r="G754" s="590" t="n"/>
      <c r="H754" s="590" t="n"/>
      <c r="I754" s="590" t="n"/>
      <c r="J754" s="590" t="n"/>
      <c r="K754" s="590" t="n"/>
      <c r="L754" s="590" t="n"/>
      <c r="M754" s="590" t="n"/>
      <c r="N754" s="590" t="n"/>
      <c r="O754" s="590" t="n"/>
      <c r="P754" s="590" t="n"/>
      <c r="Q754" s="590" t="n"/>
      <c r="R754" s="590" t="n"/>
      <c r="S754" s="590" t="n"/>
      <c r="T754" s="595" t="n"/>
      <c r="U754" s="596" t="n"/>
      <c r="V754" s="603" t="n"/>
    </row>
    <row r="755">
      <c r="B755" s="598" t="n"/>
      <c r="C755" s="606" t="n"/>
      <c r="D755" s="589" t="n"/>
      <c r="E755" s="590" t="n"/>
      <c r="F755" s="599" t="n"/>
      <c r="G755" s="590" t="n"/>
      <c r="H755" s="590" t="n"/>
      <c r="I755" s="590" t="n"/>
      <c r="J755" s="590" t="n"/>
      <c r="K755" s="590" t="n"/>
      <c r="L755" s="590" t="n"/>
      <c r="M755" s="590" t="n"/>
      <c r="N755" s="590" t="n"/>
      <c r="O755" s="590" t="n"/>
      <c r="P755" s="590" t="n"/>
      <c r="Q755" s="590" t="n"/>
      <c r="R755" s="590" t="n"/>
      <c r="S755" s="590" t="n"/>
      <c r="T755" s="595" t="n"/>
      <c r="U755" s="596" t="n"/>
      <c r="V755" s="603" t="n"/>
    </row>
    <row r="756">
      <c r="B756" s="598" t="n"/>
      <c r="C756" s="599" t="n"/>
      <c r="D756" s="589" t="n"/>
      <c r="E756" s="590" t="n"/>
      <c r="F756" s="599" t="n"/>
      <c r="G756" s="590" t="n"/>
      <c r="H756" s="590" t="n"/>
      <c r="I756" s="590" t="n"/>
      <c r="J756" s="590" t="n"/>
      <c r="K756" s="590" t="n"/>
      <c r="L756" s="590" t="n"/>
      <c r="M756" s="590" t="n"/>
      <c r="N756" s="590" t="n"/>
      <c r="O756" s="590" t="n"/>
      <c r="P756" s="590" t="n"/>
      <c r="Q756" s="590" t="n"/>
      <c r="R756" s="590" t="n"/>
      <c r="S756" s="590" t="n"/>
      <c r="T756" s="595" t="n"/>
      <c r="U756" s="596" t="n"/>
      <c r="V756" s="608" t="n"/>
    </row>
    <row r="757">
      <c r="B757" s="598" t="n"/>
      <c r="C757" s="599" t="n"/>
      <c r="D757" s="589" t="n"/>
      <c r="E757" s="590" t="n"/>
      <c r="F757" s="599" t="n"/>
      <c r="G757" s="590" t="n"/>
      <c r="H757" s="590" t="n"/>
      <c r="I757" s="590" t="n"/>
      <c r="J757" s="590" t="n"/>
      <c r="K757" s="590" t="n"/>
      <c r="L757" s="590" t="n"/>
      <c r="M757" s="590" t="n"/>
      <c r="N757" s="590" t="n"/>
      <c r="O757" s="590" t="n"/>
      <c r="P757" s="590" t="n"/>
      <c r="Q757" s="590" t="n"/>
      <c r="R757" s="590" t="n"/>
      <c r="S757" s="590" t="n"/>
      <c r="T757" s="595" t="n"/>
      <c r="U757" s="596" t="n"/>
      <c r="V757" s="608" t="n"/>
    </row>
    <row r="758">
      <c r="B758" s="598" t="n"/>
      <c r="C758" s="599" t="n"/>
      <c r="D758" s="589" t="n"/>
      <c r="E758" s="590" t="n"/>
      <c r="F758" s="599" t="n"/>
      <c r="G758" s="590" t="n"/>
      <c r="H758" s="590" t="n"/>
      <c r="I758" s="590" t="n"/>
      <c r="J758" s="590" t="n"/>
      <c r="K758" s="590" t="n"/>
      <c r="L758" s="590" t="n"/>
      <c r="M758" s="590" t="n"/>
      <c r="N758" s="590" t="n"/>
      <c r="O758" s="590" t="n"/>
      <c r="P758" s="590" t="n"/>
      <c r="Q758" s="590" t="n"/>
      <c r="R758" s="590" t="n"/>
      <c r="S758" s="590" t="n"/>
      <c r="T758" s="595" t="n"/>
      <c r="U758" s="596" t="n"/>
      <c r="V758" s="608" t="n"/>
    </row>
    <row r="759">
      <c r="B759" s="598" t="n"/>
      <c r="C759" s="599" t="n"/>
      <c r="D759" s="589" t="n"/>
      <c r="E759" s="590" t="n"/>
      <c r="F759" s="599" t="n"/>
      <c r="G759" s="590" t="n"/>
      <c r="H759" s="590" t="n"/>
      <c r="I759" s="590" t="n"/>
      <c r="J759" s="590" t="n"/>
      <c r="K759" s="590" t="n"/>
      <c r="L759" s="590" t="n"/>
      <c r="M759" s="590" t="n"/>
      <c r="N759" s="590" t="n"/>
      <c r="O759" s="590" t="n"/>
      <c r="P759" s="590" t="n"/>
      <c r="Q759" s="590" t="n"/>
      <c r="R759" s="590" t="n"/>
      <c r="S759" s="590" t="n"/>
      <c r="T759" s="595" t="n"/>
      <c r="U759" s="596" t="n"/>
      <c r="V759" s="608" t="n"/>
    </row>
    <row r="760">
      <c r="B760" s="598" t="n"/>
      <c r="C760" s="599" t="n"/>
      <c r="D760" s="589" t="n"/>
      <c r="E760" s="590" t="n"/>
      <c r="F760" s="599" t="n"/>
      <c r="G760" s="590" t="n"/>
      <c r="H760" s="590" t="n"/>
      <c r="I760" s="590" t="n"/>
      <c r="J760" s="590" t="n"/>
      <c r="K760" s="590" t="n"/>
      <c r="L760" s="590" t="n"/>
      <c r="M760" s="590" t="n"/>
      <c r="N760" s="590" t="n"/>
      <c r="O760" s="590" t="n"/>
      <c r="P760" s="590" t="n"/>
      <c r="Q760" s="590" t="n"/>
      <c r="R760" s="590" t="n"/>
      <c r="S760" s="590" t="n"/>
      <c r="T760" s="595" t="n"/>
      <c r="U760" s="596" t="n"/>
      <c r="V760" s="608" t="n"/>
    </row>
    <row r="761">
      <c r="B761" s="598" t="n"/>
      <c r="C761" s="599" t="n"/>
      <c r="D761" s="589" t="n"/>
      <c r="E761" s="590" t="n"/>
      <c r="F761" s="599" t="n"/>
      <c r="G761" s="590" t="n"/>
      <c r="H761" s="590" t="n"/>
      <c r="I761" s="590" t="n"/>
      <c r="J761" s="590" t="n"/>
      <c r="K761" s="590" t="n"/>
      <c r="L761" s="590" t="n"/>
      <c r="M761" s="590" t="n"/>
      <c r="N761" s="590" t="n"/>
      <c r="O761" s="590" t="n"/>
      <c r="P761" s="590" t="n"/>
      <c r="Q761" s="590" t="n"/>
      <c r="R761" s="590" t="n"/>
      <c r="S761" s="590" t="n"/>
      <c r="T761" s="595" t="n"/>
      <c r="U761" s="596" t="n"/>
      <c r="V761" s="608" t="n"/>
    </row>
    <row r="762">
      <c r="B762" s="598" t="n"/>
      <c r="C762" s="599" t="n"/>
      <c r="D762" s="589" t="n"/>
      <c r="E762" s="590" t="n"/>
      <c r="F762" s="599" t="n"/>
      <c r="G762" s="590" t="n"/>
      <c r="H762" s="590" t="n"/>
      <c r="I762" s="590" t="n"/>
      <c r="J762" s="590" t="n"/>
      <c r="K762" s="590" t="n"/>
      <c r="L762" s="590" t="n"/>
      <c r="M762" s="590" t="n"/>
      <c r="N762" s="590" t="n"/>
      <c r="O762" s="590" t="n"/>
      <c r="P762" s="590" t="n"/>
      <c r="Q762" s="590" t="n"/>
      <c r="R762" s="590" t="n"/>
      <c r="S762" s="590" t="n"/>
      <c r="T762" s="595" t="n"/>
      <c r="U762" s="596" t="n"/>
      <c r="V762" s="608" t="n"/>
    </row>
    <row r="763">
      <c r="B763" s="598" t="n"/>
      <c r="C763" s="599" t="n"/>
      <c r="D763" s="589" t="n"/>
      <c r="E763" s="590" t="n"/>
      <c r="F763" s="599" t="n"/>
      <c r="G763" s="590" t="n"/>
      <c r="H763" s="590" t="n"/>
      <c r="I763" s="590" t="n"/>
      <c r="J763" s="590" t="n"/>
      <c r="K763" s="590" t="n"/>
      <c r="L763" s="590" t="n"/>
      <c r="M763" s="590" t="n"/>
      <c r="N763" s="590" t="n"/>
      <c r="O763" s="590" t="n"/>
      <c r="P763" s="590" t="n"/>
      <c r="Q763" s="590" t="n"/>
      <c r="R763" s="590" t="n"/>
      <c r="S763" s="590" t="n"/>
      <c r="T763" s="595" t="n"/>
      <c r="U763" s="596" t="n"/>
      <c r="V763" s="608" t="n"/>
    </row>
    <row r="764">
      <c r="B764" s="598" t="n"/>
      <c r="C764" s="599" t="n"/>
      <c r="D764" s="589" t="n"/>
      <c r="E764" s="590" t="n"/>
      <c r="F764" s="599" t="n"/>
      <c r="G764" s="590" t="n"/>
      <c r="H764" s="590" t="n"/>
      <c r="I764" s="590" t="n"/>
      <c r="J764" s="590" t="n"/>
      <c r="K764" s="590" t="n"/>
      <c r="L764" s="590" t="n"/>
      <c r="M764" s="590" t="n"/>
      <c r="N764" s="590" t="n"/>
      <c r="O764" s="590" t="n"/>
      <c r="P764" s="590" t="n"/>
      <c r="Q764" s="590" t="n"/>
      <c r="R764" s="590" t="n"/>
      <c r="S764" s="590" t="n"/>
      <c r="T764" s="595" t="n"/>
      <c r="U764" s="596" t="n"/>
      <c r="V764" s="608" t="n"/>
    </row>
    <row r="765">
      <c r="B765" s="598" t="n"/>
      <c r="C765" s="599" t="n"/>
      <c r="D765" s="589" t="n"/>
      <c r="E765" s="590" t="n"/>
      <c r="F765" s="599" t="n"/>
      <c r="G765" s="590" t="n"/>
      <c r="H765" s="590" t="n"/>
      <c r="I765" s="590" t="n"/>
      <c r="J765" s="590" t="n"/>
      <c r="K765" s="590" t="n"/>
      <c r="L765" s="590" t="n"/>
      <c r="M765" s="590" t="n"/>
      <c r="N765" s="590" t="n"/>
      <c r="O765" s="590" t="n"/>
      <c r="P765" s="590" t="n"/>
      <c r="Q765" s="590" t="n"/>
      <c r="R765" s="590" t="n"/>
      <c r="S765" s="590" t="n"/>
      <c r="T765" s="595" t="n"/>
      <c r="U765" s="596" t="n"/>
      <c r="V765" s="608" t="n"/>
    </row>
    <row r="766">
      <c r="B766" s="598" t="n"/>
      <c r="C766" s="599" t="n"/>
      <c r="D766" s="589" t="n"/>
      <c r="E766" s="590" t="n"/>
      <c r="F766" s="599" t="n"/>
      <c r="G766" s="590" t="n"/>
      <c r="H766" s="590" t="n"/>
      <c r="I766" s="590" t="n"/>
      <c r="J766" s="590" t="n"/>
      <c r="K766" s="590" t="n"/>
      <c r="L766" s="590" t="n"/>
      <c r="M766" s="590" t="n"/>
      <c r="N766" s="590" t="n"/>
      <c r="O766" s="590" t="n"/>
      <c r="P766" s="590" t="n"/>
      <c r="Q766" s="590" t="n"/>
      <c r="R766" s="590" t="n"/>
      <c r="S766" s="590" t="n"/>
      <c r="T766" s="595" t="n"/>
      <c r="U766" s="596" t="n"/>
      <c r="V766" s="608" t="n"/>
    </row>
    <row r="767">
      <c r="B767" s="598" t="n"/>
      <c r="C767" s="599" t="n"/>
      <c r="D767" s="589" t="n"/>
      <c r="E767" s="590" t="n"/>
      <c r="F767" s="599" t="n"/>
      <c r="G767" s="590" t="n"/>
      <c r="H767" s="590" t="n"/>
      <c r="I767" s="590" t="n"/>
      <c r="J767" s="590" t="n"/>
      <c r="K767" s="590" t="n"/>
      <c r="L767" s="590" t="n"/>
      <c r="M767" s="590" t="n"/>
      <c r="N767" s="590" t="n"/>
      <c r="O767" s="590" t="n"/>
      <c r="P767" s="590" t="n"/>
      <c r="Q767" s="590" t="n"/>
      <c r="R767" s="590" t="n"/>
      <c r="S767" s="590" t="n"/>
      <c r="T767" s="595" t="n"/>
      <c r="U767" s="596" t="n"/>
      <c r="V767" s="608" t="n"/>
    </row>
    <row r="768">
      <c r="B768" s="598" t="n"/>
      <c r="C768" s="599" t="n"/>
      <c r="D768" s="589" t="n"/>
      <c r="E768" s="590" t="n"/>
      <c r="F768" s="599" t="n"/>
      <c r="G768" s="590" t="n"/>
      <c r="H768" s="590" t="n"/>
      <c r="I768" s="590" t="n"/>
      <c r="J768" s="590" t="n"/>
      <c r="K768" s="590" t="n"/>
      <c r="L768" s="590" t="n"/>
      <c r="M768" s="590" t="n"/>
      <c r="N768" s="590" t="n"/>
      <c r="O768" s="590" t="n"/>
      <c r="P768" s="590" t="n"/>
      <c r="Q768" s="590" t="n"/>
      <c r="R768" s="590" t="n"/>
      <c r="S768" s="590" t="n"/>
      <c r="T768" s="595" t="n"/>
      <c r="U768" s="596" t="n"/>
      <c r="V768" s="608" t="n"/>
    </row>
    <row r="769">
      <c r="B769" s="598" t="n"/>
      <c r="C769" s="599" t="n"/>
      <c r="D769" s="589" t="n"/>
      <c r="E769" s="590" t="n"/>
      <c r="F769" s="599" t="n"/>
      <c r="G769" s="590" t="n"/>
      <c r="H769" s="590" t="n"/>
      <c r="I769" s="590" t="n"/>
      <c r="J769" s="590" t="n"/>
      <c r="K769" s="590" t="n"/>
      <c r="L769" s="590" t="n"/>
      <c r="M769" s="590" t="n"/>
      <c r="N769" s="590" t="n"/>
      <c r="O769" s="590" t="n"/>
      <c r="P769" s="590" t="n"/>
      <c r="Q769" s="590" t="n"/>
      <c r="R769" s="590" t="n"/>
      <c r="S769" s="590" t="n"/>
      <c r="T769" s="595" t="n"/>
      <c r="U769" s="596" t="n"/>
      <c r="V769" s="608" t="n"/>
    </row>
    <row r="770">
      <c r="B770" s="598" t="n"/>
      <c r="C770" s="599" t="n"/>
      <c r="D770" s="589" t="n"/>
      <c r="E770" s="590" t="n"/>
      <c r="F770" s="599" t="n"/>
      <c r="G770" s="590" t="n"/>
      <c r="H770" s="590" t="n"/>
      <c r="I770" s="590" t="n"/>
      <c r="J770" s="590" t="n"/>
      <c r="K770" s="590" t="n"/>
      <c r="L770" s="590" t="n"/>
      <c r="M770" s="590" t="n"/>
      <c r="N770" s="590" t="n"/>
      <c r="O770" s="590" t="n"/>
      <c r="P770" s="590" t="n"/>
      <c r="Q770" s="590" t="n"/>
      <c r="R770" s="590" t="n"/>
      <c r="S770" s="590" t="n"/>
      <c r="T770" s="595" t="n"/>
      <c r="U770" s="596" t="n"/>
      <c r="V770" s="608" t="n"/>
    </row>
    <row r="771">
      <c r="B771" s="598" t="n"/>
      <c r="C771" s="599" t="n"/>
      <c r="D771" s="589" t="n"/>
      <c r="E771" s="590" t="n"/>
      <c r="F771" s="599" t="n"/>
      <c r="G771" s="590" t="n"/>
      <c r="H771" s="590" t="n"/>
      <c r="I771" s="590" t="n"/>
      <c r="J771" s="590" t="n"/>
      <c r="K771" s="590" t="n"/>
      <c r="L771" s="590" t="n"/>
      <c r="M771" s="590" t="n"/>
      <c r="N771" s="590" t="n"/>
      <c r="O771" s="590" t="n"/>
      <c r="P771" s="590" t="n"/>
      <c r="Q771" s="590" t="n"/>
      <c r="R771" s="590" t="n"/>
      <c r="S771" s="590" t="n"/>
      <c r="T771" s="595" t="n"/>
      <c r="U771" s="596" t="n"/>
      <c r="V771" s="608" t="n"/>
    </row>
    <row r="772">
      <c r="B772" s="598" t="n"/>
      <c r="C772" s="599" t="n"/>
      <c r="D772" s="589" t="n"/>
      <c r="E772" s="590" t="n"/>
      <c r="F772" s="599" t="n"/>
      <c r="G772" s="590" t="n"/>
      <c r="H772" s="590" t="n"/>
      <c r="I772" s="590" t="n"/>
      <c r="J772" s="590" t="n"/>
      <c r="K772" s="590" t="n"/>
      <c r="L772" s="590" t="n"/>
      <c r="M772" s="590" t="n"/>
      <c r="N772" s="590" t="n"/>
      <c r="O772" s="590" t="n"/>
      <c r="P772" s="590" t="n"/>
      <c r="Q772" s="590" t="n"/>
      <c r="R772" s="590" t="n"/>
      <c r="S772" s="590" t="n"/>
      <c r="T772" s="595" t="n"/>
      <c r="U772" s="596" t="n"/>
      <c r="V772" s="608" t="n"/>
    </row>
    <row r="773">
      <c r="B773" s="598" t="n"/>
      <c r="C773" s="599" t="n"/>
      <c r="D773" s="589" t="n"/>
      <c r="E773" s="590" t="n"/>
      <c r="F773" s="599" t="n"/>
      <c r="G773" s="590" t="n"/>
      <c r="H773" s="590" t="n"/>
      <c r="I773" s="590" t="n"/>
      <c r="J773" s="590" t="n"/>
      <c r="K773" s="590" t="n"/>
      <c r="L773" s="590" t="n"/>
      <c r="M773" s="590" t="n"/>
      <c r="N773" s="590" t="n"/>
      <c r="O773" s="590" t="n"/>
      <c r="P773" s="590" t="n"/>
      <c r="Q773" s="590" t="n"/>
      <c r="R773" s="590" t="n"/>
      <c r="S773" s="590" t="n"/>
      <c r="T773" s="595" t="n"/>
      <c r="U773" s="596" t="n"/>
      <c r="V773" s="608" t="n"/>
    </row>
    <row r="774">
      <c r="B774" s="598" t="n"/>
      <c r="C774" s="599" t="n"/>
      <c r="D774" s="589" t="n"/>
      <c r="E774" s="590" t="n"/>
      <c r="F774" s="599" t="n"/>
      <c r="G774" s="590" t="n"/>
      <c r="H774" s="590" t="n"/>
      <c r="I774" s="590" t="n"/>
      <c r="J774" s="590" t="n"/>
      <c r="K774" s="590" t="n"/>
      <c r="L774" s="590" t="n"/>
      <c r="M774" s="590" t="n"/>
      <c r="N774" s="590" t="n"/>
      <c r="O774" s="590" t="n"/>
      <c r="P774" s="590" t="n"/>
      <c r="Q774" s="590" t="n"/>
      <c r="R774" s="590" t="n"/>
      <c r="S774" s="590" t="n"/>
      <c r="T774" s="595" t="n"/>
      <c r="U774" s="596" t="n"/>
      <c r="V774" s="608" t="n"/>
    </row>
    <row r="775">
      <c r="B775" s="598" t="n"/>
      <c r="C775" s="599" t="n"/>
      <c r="D775" s="589" t="n"/>
      <c r="E775" s="590" t="n"/>
      <c r="F775" s="599" t="n"/>
      <c r="G775" s="590" t="n"/>
      <c r="H775" s="590" t="n"/>
      <c r="I775" s="590" t="n"/>
      <c r="J775" s="590" t="n"/>
      <c r="K775" s="590" t="n"/>
      <c r="L775" s="590" t="n"/>
      <c r="M775" s="590" t="n"/>
      <c r="N775" s="590" t="n"/>
      <c r="O775" s="590" t="n"/>
      <c r="P775" s="590" t="n"/>
      <c r="Q775" s="590" t="n"/>
      <c r="R775" s="590" t="n"/>
      <c r="S775" s="590" t="n"/>
      <c r="T775" s="595" t="n"/>
      <c r="U775" s="596" t="n"/>
      <c r="V775" s="608" t="n"/>
    </row>
    <row r="776">
      <c r="B776" s="598" t="n"/>
      <c r="C776" s="599" t="n"/>
      <c r="D776" s="589" t="n"/>
      <c r="E776" s="590" t="n"/>
      <c r="F776" s="599" t="n"/>
      <c r="G776" s="590" t="n"/>
      <c r="H776" s="590" t="n"/>
      <c r="I776" s="590" t="n"/>
      <c r="J776" s="590" t="n"/>
      <c r="K776" s="590" t="n"/>
      <c r="L776" s="590" t="n"/>
      <c r="M776" s="590" t="n"/>
      <c r="N776" s="590" t="n"/>
      <c r="O776" s="590" t="n"/>
      <c r="P776" s="590" t="n"/>
      <c r="Q776" s="590" t="n"/>
      <c r="R776" s="590" t="n"/>
      <c r="S776" s="590" t="n"/>
      <c r="T776" s="595" t="n"/>
      <c r="U776" s="596" t="n"/>
      <c r="V776" s="608" t="n"/>
    </row>
    <row r="777">
      <c r="B777" s="598" t="n"/>
      <c r="C777" s="599" t="n"/>
      <c r="D777" s="589" t="n"/>
      <c r="E777" s="590" t="n"/>
      <c r="F777" s="599" t="n"/>
      <c r="G777" s="590" t="n"/>
      <c r="H777" s="590" t="n"/>
      <c r="I777" s="590" t="n"/>
      <c r="J777" s="590" t="n"/>
      <c r="K777" s="590" t="n"/>
      <c r="L777" s="590" t="n"/>
      <c r="M777" s="590" t="n"/>
      <c r="N777" s="590" t="n"/>
      <c r="O777" s="590" t="n"/>
      <c r="P777" s="590" t="n"/>
      <c r="Q777" s="590" t="n"/>
      <c r="R777" s="590" t="n"/>
      <c r="S777" s="590" t="n"/>
      <c r="T777" s="595" t="n"/>
      <c r="U777" s="596" t="n"/>
      <c r="V777" s="608" t="n"/>
    </row>
    <row r="778">
      <c r="B778" s="598" t="n"/>
      <c r="C778" s="599" t="n"/>
      <c r="D778" s="589" t="n"/>
      <c r="E778" s="590" t="n"/>
      <c r="F778" s="599" t="n"/>
      <c r="G778" s="590" t="n"/>
      <c r="H778" s="590" t="n"/>
      <c r="I778" s="590" t="n"/>
      <c r="J778" s="590" t="n"/>
      <c r="K778" s="590" t="n"/>
      <c r="L778" s="590" t="n"/>
      <c r="M778" s="590" t="n"/>
      <c r="N778" s="590" t="n"/>
      <c r="O778" s="590" t="n"/>
      <c r="P778" s="590" t="n"/>
      <c r="Q778" s="590" t="n"/>
      <c r="R778" s="590" t="n"/>
      <c r="S778" s="590" t="n"/>
      <c r="T778" s="595" t="n"/>
      <c r="U778" s="596" t="n"/>
      <c r="V778" s="608" t="n"/>
    </row>
    <row r="779">
      <c r="B779" s="598" t="n"/>
      <c r="C779" s="599" t="n"/>
      <c r="D779" s="589" t="n"/>
      <c r="E779" s="590" t="n"/>
      <c r="F779" s="599" t="n"/>
      <c r="G779" s="590" t="n"/>
      <c r="H779" s="590" t="n"/>
      <c r="I779" s="590" t="n"/>
      <c r="J779" s="590" t="n"/>
      <c r="K779" s="590" t="n"/>
      <c r="L779" s="590" t="n"/>
      <c r="M779" s="590" t="n"/>
      <c r="N779" s="590" t="n"/>
      <c r="O779" s="590" t="n"/>
      <c r="P779" s="590" t="n"/>
      <c r="Q779" s="590" t="n"/>
      <c r="R779" s="590" t="n"/>
      <c r="S779" s="590" t="n"/>
      <c r="T779" s="595" t="n"/>
      <c r="U779" s="596" t="n"/>
      <c r="V779" s="608" t="n"/>
    </row>
    <row r="780">
      <c r="B780" s="598" t="n"/>
      <c r="C780" s="599" t="n"/>
      <c r="D780" s="589" t="n"/>
      <c r="E780" s="590" t="n"/>
      <c r="F780" s="599" t="n"/>
      <c r="G780" s="590" t="n"/>
      <c r="H780" s="590" t="n"/>
      <c r="I780" s="590" t="n"/>
      <c r="J780" s="590" t="n"/>
      <c r="K780" s="590" t="n"/>
      <c r="L780" s="590" t="n"/>
      <c r="M780" s="590" t="n"/>
      <c r="N780" s="590" t="n"/>
      <c r="O780" s="590" t="n"/>
      <c r="P780" s="590" t="n"/>
      <c r="Q780" s="590" t="n"/>
      <c r="R780" s="590" t="n"/>
      <c r="S780" s="590" t="n"/>
      <c r="T780" s="595" t="n"/>
      <c r="U780" s="596" t="n"/>
      <c r="V780" s="608" t="n"/>
    </row>
    <row r="781">
      <c r="B781" s="598" t="n"/>
      <c r="C781" s="599" t="n"/>
      <c r="D781" s="589" t="n"/>
      <c r="E781" s="590" t="n"/>
      <c r="F781" s="599" t="n"/>
      <c r="G781" s="590" t="n"/>
      <c r="H781" s="590" t="n"/>
      <c r="I781" s="590" t="n"/>
      <c r="J781" s="590" t="n"/>
      <c r="K781" s="590" t="n"/>
      <c r="L781" s="590" t="n"/>
      <c r="M781" s="590" t="n"/>
      <c r="N781" s="590" t="n"/>
      <c r="O781" s="590" t="n"/>
      <c r="P781" s="590" t="n"/>
      <c r="Q781" s="590" t="n"/>
      <c r="R781" s="590" t="n"/>
      <c r="S781" s="590" t="n"/>
      <c r="T781" s="595" t="n"/>
      <c r="U781" s="596" t="n"/>
      <c r="V781" s="608" t="n"/>
    </row>
    <row r="782">
      <c r="B782" s="598" t="n"/>
      <c r="C782" s="599" t="n"/>
      <c r="D782" s="589" t="n"/>
      <c r="E782" s="590" t="n"/>
      <c r="F782" s="599" t="n"/>
      <c r="G782" s="590" t="n"/>
      <c r="H782" s="590" t="n"/>
      <c r="I782" s="590" t="n"/>
      <c r="J782" s="590" t="n"/>
      <c r="K782" s="590" t="n"/>
      <c r="L782" s="590" t="n"/>
      <c r="M782" s="590" t="n"/>
      <c r="N782" s="590" t="n"/>
      <c r="O782" s="590" t="n"/>
      <c r="P782" s="590" t="n"/>
      <c r="Q782" s="590" t="n"/>
      <c r="R782" s="590" t="n"/>
      <c r="S782" s="590" t="n"/>
      <c r="T782" s="595" t="n"/>
      <c r="U782" s="596" t="n"/>
      <c r="V782" s="608" t="n"/>
    </row>
    <row r="783">
      <c r="B783" s="598" t="n"/>
      <c r="C783" s="599" t="n"/>
      <c r="D783" s="589" t="n"/>
      <c r="E783" s="590" t="n"/>
      <c r="F783" s="599" t="n"/>
      <c r="G783" s="590" t="n"/>
      <c r="H783" s="590" t="n"/>
      <c r="I783" s="590" t="n"/>
      <c r="J783" s="590" t="n"/>
      <c r="K783" s="590" t="n"/>
      <c r="L783" s="590" t="n"/>
      <c r="M783" s="590" t="n"/>
      <c r="N783" s="590" t="n"/>
      <c r="O783" s="590" t="n"/>
      <c r="P783" s="590" t="n"/>
      <c r="Q783" s="590" t="n"/>
      <c r="R783" s="590" t="n"/>
      <c r="S783" s="590" t="n"/>
      <c r="T783" s="595" t="n"/>
      <c r="U783" s="596" t="n"/>
      <c r="V783" s="608" t="n"/>
    </row>
    <row r="784">
      <c r="B784" s="598" t="n"/>
      <c r="C784" s="599" t="n"/>
      <c r="D784" s="589" t="n"/>
      <c r="E784" s="590" t="n"/>
      <c r="F784" s="599" t="n"/>
      <c r="G784" s="590" t="n"/>
      <c r="H784" s="590" t="n"/>
      <c r="I784" s="590" t="n"/>
      <c r="J784" s="590" t="n"/>
      <c r="K784" s="590" t="n"/>
      <c r="L784" s="590" t="n"/>
      <c r="M784" s="590" t="n"/>
      <c r="N784" s="590" t="n"/>
      <c r="O784" s="590" t="n"/>
      <c r="P784" s="590" t="n"/>
      <c r="Q784" s="590" t="n"/>
      <c r="R784" s="590" t="n"/>
      <c r="S784" s="590" t="n"/>
      <c r="T784" s="595" t="n"/>
      <c r="U784" s="596" t="n"/>
      <c r="V784" s="608" t="n"/>
    </row>
    <row r="785">
      <c r="B785" s="598" t="n"/>
      <c r="C785" s="599" t="n"/>
      <c r="D785" s="589" t="n"/>
      <c r="E785" s="590" t="n"/>
      <c r="F785" s="599" t="n"/>
      <c r="G785" s="590" t="n"/>
      <c r="H785" s="590" t="n"/>
      <c r="I785" s="590" t="n"/>
      <c r="J785" s="590" t="n"/>
      <c r="K785" s="590" t="n"/>
      <c r="L785" s="590" t="n"/>
      <c r="M785" s="590" t="n"/>
      <c r="N785" s="590" t="n"/>
      <c r="O785" s="590" t="n"/>
      <c r="P785" s="590" t="n"/>
      <c r="Q785" s="590" t="n"/>
      <c r="R785" s="590" t="n"/>
      <c r="S785" s="590" t="n"/>
      <c r="T785" s="595" t="n"/>
      <c r="U785" s="596" t="n"/>
      <c r="V785" s="608" t="n"/>
    </row>
    <row r="786">
      <c r="B786" s="598" t="n"/>
      <c r="C786" s="599" t="n"/>
      <c r="D786" s="589" t="n"/>
      <c r="E786" s="590" t="n"/>
      <c r="F786" s="599" t="n"/>
      <c r="G786" s="590" t="n"/>
      <c r="H786" s="590" t="n"/>
      <c r="I786" s="590" t="n"/>
      <c r="J786" s="590" t="n"/>
      <c r="K786" s="590" t="n"/>
      <c r="L786" s="590" t="n"/>
      <c r="M786" s="590" t="n"/>
      <c r="N786" s="590" t="n"/>
      <c r="O786" s="590" t="n"/>
      <c r="P786" s="590" t="n"/>
      <c r="Q786" s="590" t="n"/>
      <c r="R786" s="590" t="n"/>
      <c r="S786" s="590" t="n"/>
      <c r="T786" s="595" t="n"/>
      <c r="U786" s="596" t="n"/>
      <c r="V786" s="608" t="n"/>
    </row>
    <row r="787">
      <c r="B787" s="598" t="n"/>
      <c r="C787" s="599" t="n"/>
      <c r="D787" s="589" t="n"/>
      <c r="E787" s="590" t="n"/>
      <c r="F787" s="599" t="n"/>
      <c r="G787" s="590" t="n"/>
      <c r="H787" s="590" t="n"/>
      <c r="I787" s="590" t="n"/>
      <c r="J787" s="590" t="n"/>
      <c r="K787" s="590" t="n"/>
      <c r="L787" s="590" t="n"/>
      <c r="M787" s="590" t="n"/>
      <c r="N787" s="590" t="n"/>
      <c r="O787" s="590" t="n"/>
      <c r="P787" s="590" t="n"/>
      <c r="Q787" s="590" t="n"/>
      <c r="R787" s="590" t="n"/>
      <c r="S787" s="590" t="n"/>
      <c r="T787" s="595" t="n"/>
      <c r="U787" s="596" t="n"/>
      <c r="V787" s="608" t="n"/>
    </row>
    <row r="788">
      <c r="B788" s="598" t="n"/>
      <c r="C788" s="599" t="n"/>
      <c r="D788" s="589" t="n"/>
      <c r="E788" s="590" t="n"/>
      <c r="F788" s="599" t="n"/>
      <c r="G788" s="590" t="n"/>
      <c r="H788" s="590" t="n"/>
      <c r="I788" s="590" t="n"/>
      <c r="J788" s="590" t="n"/>
      <c r="K788" s="590" t="n"/>
      <c r="L788" s="590" t="n"/>
      <c r="M788" s="590" t="n"/>
      <c r="N788" s="590" t="n"/>
      <c r="O788" s="590" t="n"/>
      <c r="P788" s="590" t="n"/>
      <c r="Q788" s="590" t="n"/>
      <c r="R788" s="590" t="n"/>
      <c r="S788" s="590" t="n"/>
      <c r="T788" s="595" t="n"/>
      <c r="U788" s="596" t="n"/>
      <c r="V788" s="608" t="n"/>
    </row>
    <row r="789">
      <c r="B789" s="598" t="n"/>
      <c r="C789" s="599" t="n"/>
      <c r="D789" s="589" t="n"/>
      <c r="E789" s="590" t="n"/>
      <c r="F789" s="599" t="n"/>
      <c r="G789" s="590" t="n"/>
      <c r="H789" s="590" t="n"/>
      <c r="I789" s="590" t="n"/>
      <c r="J789" s="590" t="n"/>
      <c r="K789" s="590" t="n"/>
      <c r="L789" s="590" t="n"/>
      <c r="M789" s="590" t="n"/>
      <c r="N789" s="590" t="n"/>
      <c r="O789" s="590" t="n"/>
      <c r="P789" s="590" t="n"/>
      <c r="Q789" s="590" t="n"/>
      <c r="R789" s="590" t="n"/>
      <c r="S789" s="590" t="n"/>
      <c r="T789" s="595" t="n"/>
      <c r="U789" s="596" t="n"/>
      <c r="V789" s="608" t="n"/>
    </row>
    <row r="790">
      <c r="B790" s="598" t="n"/>
      <c r="C790" s="599" t="n"/>
      <c r="D790" s="589" t="n"/>
      <c r="E790" s="590" t="n"/>
      <c r="F790" s="599" t="n"/>
      <c r="G790" s="590" t="n"/>
      <c r="H790" s="590" t="n"/>
      <c r="I790" s="590" t="n"/>
      <c r="J790" s="590" t="n"/>
      <c r="K790" s="590" t="n"/>
      <c r="L790" s="590" t="n"/>
      <c r="M790" s="590" t="n"/>
      <c r="N790" s="590" t="n"/>
      <c r="O790" s="590" t="n"/>
      <c r="P790" s="590" t="n"/>
      <c r="Q790" s="590" t="n"/>
      <c r="R790" s="590" t="n"/>
      <c r="S790" s="590" t="n"/>
      <c r="T790" s="595" t="n"/>
      <c r="U790" s="596" t="n"/>
      <c r="V790" s="608" t="n"/>
    </row>
    <row r="791">
      <c r="B791" s="598" t="n"/>
      <c r="C791" s="599" t="n"/>
      <c r="D791" s="589" t="n"/>
      <c r="E791" s="590" t="n"/>
      <c r="F791" s="599" t="n"/>
      <c r="G791" s="590" t="n"/>
      <c r="H791" s="590" t="n"/>
      <c r="I791" s="590" t="n"/>
      <c r="J791" s="590" t="n"/>
      <c r="K791" s="590" t="n"/>
      <c r="L791" s="590" t="n"/>
      <c r="M791" s="590" t="n"/>
      <c r="N791" s="590" t="n"/>
      <c r="O791" s="590" t="n"/>
      <c r="P791" s="590" t="n"/>
      <c r="Q791" s="590" t="n"/>
      <c r="R791" s="590" t="n"/>
      <c r="S791" s="590" t="n"/>
      <c r="T791" s="595" t="n"/>
      <c r="U791" s="596" t="n"/>
      <c r="V791" s="608" t="n"/>
    </row>
    <row r="792">
      <c r="B792" s="598" t="n"/>
      <c r="C792" s="599" t="n"/>
      <c r="D792" s="589" t="n"/>
      <c r="E792" s="590" t="n"/>
      <c r="F792" s="599" t="n"/>
      <c r="G792" s="590" t="n"/>
      <c r="H792" s="590" t="n"/>
      <c r="I792" s="590" t="n"/>
      <c r="J792" s="590" t="n"/>
      <c r="K792" s="590" t="n"/>
      <c r="L792" s="590" t="n"/>
      <c r="M792" s="590" t="n"/>
      <c r="N792" s="590" t="n"/>
      <c r="O792" s="590" t="n"/>
      <c r="P792" s="590" t="n"/>
      <c r="Q792" s="590" t="n"/>
      <c r="R792" s="590" t="n"/>
      <c r="S792" s="590" t="n"/>
      <c r="T792" s="595" t="n"/>
      <c r="U792" s="596" t="n"/>
      <c r="V792" s="608" t="n"/>
    </row>
    <row r="793">
      <c r="B793" s="598" t="n"/>
      <c r="C793" s="599" t="n"/>
      <c r="D793" s="589" t="n"/>
      <c r="E793" s="590" t="n"/>
      <c r="F793" s="599" t="n"/>
      <c r="G793" s="590" t="n"/>
      <c r="H793" s="590" t="n"/>
      <c r="I793" s="590" t="n"/>
      <c r="J793" s="590" t="n"/>
      <c r="K793" s="590" t="n"/>
      <c r="L793" s="590" t="n"/>
      <c r="M793" s="590" t="n"/>
      <c r="N793" s="590" t="n"/>
      <c r="O793" s="590" t="n"/>
      <c r="P793" s="590" t="n"/>
      <c r="Q793" s="590" t="n"/>
      <c r="R793" s="590" t="n"/>
      <c r="S793" s="590" t="n"/>
      <c r="T793" s="595" t="n"/>
      <c r="U793" s="596" t="n"/>
      <c r="V793" s="608" t="n"/>
    </row>
    <row r="794">
      <c r="B794" s="598" t="n"/>
      <c r="C794" s="599" t="n"/>
      <c r="D794" s="589" t="n"/>
      <c r="E794" s="590" t="n"/>
      <c r="F794" s="599" t="n"/>
      <c r="G794" s="590" t="n"/>
      <c r="H794" s="590" t="n"/>
      <c r="I794" s="590" t="n"/>
      <c r="J794" s="590" t="n"/>
      <c r="K794" s="590" t="n"/>
      <c r="L794" s="590" t="n"/>
      <c r="M794" s="590" t="n"/>
      <c r="N794" s="590" t="n"/>
      <c r="O794" s="590" t="n"/>
      <c r="P794" s="590" t="n"/>
      <c r="Q794" s="590" t="n"/>
      <c r="R794" s="590" t="n"/>
      <c r="S794" s="590" t="n"/>
      <c r="T794" s="595" t="n"/>
      <c r="U794" s="596" t="n"/>
      <c r="V794" s="608" t="n"/>
    </row>
    <row r="795">
      <c r="B795" s="598" t="n"/>
      <c r="C795" s="599" t="n"/>
      <c r="D795" s="589" t="n"/>
      <c r="E795" s="590" t="n"/>
      <c r="F795" s="599" t="n"/>
      <c r="G795" s="590" t="n"/>
      <c r="H795" s="590" t="n"/>
      <c r="I795" s="590" t="n"/>
      <c r="J795" s="590" t="n"/>
      <c r="K795" s="590" t="n"/>
      <c r="L795" s="590" t="n"/>
      <c r="M795" s="590" t="n"/>
      <c r="N795" s="590" t="n"/>
      <c r="O795" s="590" t="n"/>
      <c r="P795" s="590" t="n"/>
      <c r="Q795" s="590" t="n"/>
      <c r="R795" s="590" t="n"/>
      <c r="S795" s="590" t="n"/>
      <c r="T795" s="595" t="n"/>
      <c r="U795" s="596" t="n"/>
      <c r="V795" s="608" t="n"/>
    </row>
    <row r="796">
      <c r="B796" s="598" t="n"/>
      <c r="C796" s="599" t="n"/>
      <c r="D796" s="589" t="n"/>
      <c r="E796" s="590" t="n"/>
      <c r="F796" s="599" t="n"/>
      <c r="G796" s="590" t="n"/>
      <c r="H796" s="590" t="n"/>
      <c r="I796" s="590" t="n"/>
      <c r="J796" s="590" t="n"/>
      <c r="K796" s="590" t="n"/>
      <c r="L796" s="590" t="n"/>
      <c r="M796" s="590" t="n"/>
      <c r="N796" s="590" t="n"/>
      <c r="O796" s="590" t="n"/>
      <c r="P796" s="590" t="n"/>
      <c r="Q796" s="590" t="n"/>
      <c r="R796" s="590" t="n"/>
      <c r="S796" s="590" t="n"/>
      <c r="T796" s="595" t="n"/>
      <c r="U796" s="596" t="n"/>
      <c r="V796" s="608" t="n"/>
    </row>
    <row r="797">
      <c r="B797" s="598" t="n"/>
      <c r="C797" s="599" t="n"/>
      <c r="D797" s="589" t="n"/>
      <c r="E797" s="590" t="n"/>
      <c r="F797" s="599" t="n"/>
      <c r="G797" s="590" t="n"/>
      <c r="H797" s="590" t="n"/>
      <c r="I797" s="590" t="n"/>
      <c r="J797" s="590" t="n"/>
      <c r="K797" s="590" t="n"/>
      <c r="L797" s="590" t="n"/>
      <c r="M797" s="590" t="n"/>
      <c r="N797" s="590" t="n"/>
      <c r="O797" s="590" t="n"/>
      <c r="P797" s="590" t="n"/>
      <c r="Q797" s="590" t="n"/>
      <c r="R797" s="590" t="n"/>
      <c r="S797" s="590" t="n"/>
      <c r="T797" s="595" t="n"/>
      <c r="U797" s="596" t="n"/>
      <c r="V797" s="608" t="n"/>
    </row>
    <row r="798">
      <c r="B798" s="598" t="n"/>
      <c r="C798" s="599" t="n"/>
      <c r="D798" s="589" t="n"/>
      <c r="E798" s="590" t="n"/>
      <c r="F798" s="599" t="n"/>
      <c r="G798" s="590" t="n"/>
      <c r="H798" s="590" t="n"/>
      <c r="I798" s="590" t="n"/>
      <c r="J798" s="590" t="n"/>
      <c r="K798" s="590" t="n"/>
      <c r="L798" s="590" t="n"/>
      <c r="M798" s="590" t="n"/>
      <c r="N798" s="590" t="n"/>
      <c r="O798" s="590" t="n"/>
      <c r="P798" s="590" t="n"/>
      <c r="Q798" s="590" t="n"/>
      <c r="R798" s="590" t="n"/>
      <c r="S798" s="590" t="n"/>
      <c r="T798" s="595" t="n"/>
      <c r="U798" s="596" t="n"/>
      <c r="V798" s="608" t="n"/>
    </row>
    <row r="799">
      <c r="B799" s="598" t="n"/>
      <c r="C799" s="599" t="n"/>
      <c r="D799" s="589" t="n"/>
      <c r="E799" s="590" t="n"/>
      <c r="F799" s="599" t="n"/>
      <c r="G799" s="590" t="n"/>
      <c r="H799" s="590" t="n"/>
      <c r="I799" s="590" t="n"/>
      <c r="J799" s="590" t="n"/>
      <c r="K799" s="590" t="n"/>
      <c r="L799" s="590" t="n"/>
      <c r="M799" s="590" t="n"/>
      <c r="N799" s="590" t="n"/>
      <c r="O799" s="590" t="n"/>
      <c r="P799" s="590" t="n"/>
      <c r="Q799" s="590" t="n"/>
      <c r="R799" s="590" t="n"/>
      <c r="S799" s="590" t="n"/>
      <c r="T799" s="595" t="n"/>
      <c r="U799" s="596" t="n"/>
      <c r="V799" s="608" t="n"/>
    </row>
    <row r="800">
      <c r="B800" s="598" t="n"/>
      <c r="C800" s="599" t="n"/>
      <c r="D800" s="589" t="n"/>
      <c r="E800" s="590" t="n"/>
      <c r="F800" s="599" t="n"/>
      <c r="G800" s="590" t="n"/>
      <c r="H800" s="590" t="n"/>
      <c r="I800" s="590" t="n"/>
      <c r="J800" s="590" t="n"/>
      <c r="K800" s="590" t="n"/>
      <c r="L800" s="590" t="n"/>
      <c r="M800" s="590" t="n"/>
      <c r="N800" s="590" t="n"/>
      <c r="O800" s="590" t="n"/>
      <c r="P800" s="590" t="n"/>
      <c r="Q800" s="590" t="n"/>
      <c r="R800" s="590" t="n"/>
      <c r="S800" s="590" t="n"/>
      <c r="T800" s="595" t="n"/>
      <c r="U800" s="596" t="n"/>
      <c r="V800" s="608" t="n"/>
    </row>
    <row r="801">
      <c r="B801" s="598" t="n"/>
      <c r="C801" s="599" t="n"/>
      <c r="D801" s="589" t="n"/>
      <c r="E801" s="590" t="n"/>
      <c r="F801" s="599" t="n"/>
      <c r="G801" s="590" t="n"/>
      <c r="H801" s="590" t="n"/>
      <c r="I801" s="590" t="n"/>
      <c r="J801" s="590" t="n"/>
      <c r="K801" s="590" t="n"/>
      <c r="L801" s="590" t="n"/>
      <c r="M801" s="590" t="n"/>
      <c r="N801" s="590" t="n"/>
      <c r="O801" s="590" t="n"/>
      <c r="P801" s="590" t="n"/>
      <c r="Q801" s="590" t="n"/>
      <c r="R801" s="590" t="n"/>
      <c r="S801" s="590" t="n"/>
      <c r="T801" s="595" t="n"/>
      <c r="U801" s="596" t="n"/>
      <c r="V801" s="608" t="n"/>
    </row>
    <row r="802">
      <c r="B802" s="598" t="n"/>
      <c r="C802" s="599" t="n"/>
      <c r="D802" s="589" t="n"/>
      <c r="E802" s="590" t="n"/>
      <c r="F802" s="599" t="n"/>
      <c r="G802" s="590" t="n"/>
      <c r="H802" s="590" t="n"/>
      <c r="I802" s="590" t="n"/>
      <c r="J802" s="590" t="n"/>
      <c r="K802" s="590" t="n"/>
      <c r="L802" s="590" t="n"/>
      <c r="M802" s="590" t="n"/>
      <c r="N802" s="590" t="n"/>
      <c r="O802" s="590" t="n"/>
      <c r="P802" s="590" t="n"/>
      <c r="Q802" s="590" t="n"/>
      <c r="R802" s="590" t="n"/>
      <c r="S802" s="590" t="n"/>
      <c r="T802" s="595" t="n"/>
      <c r="U802" s="596" t="n"/>
      <c r="V802" s="608" t="n"/>
    </row>
    <row r="803">
      <c r="B803" s="598" t="n"/>
      <c r="C803" s="599" t="n"/>
      <c r="D803" s="589" t="n"/>
      <c r="E803" s="590" t="n"/>
      <c r="F803" s="599" t="n"/>
      <c r="G803" s="590" t="n"/>
      <c r="H803" s="590" t="n"/>
      <c r="I803" s="590" t="n"/>
      <c r="J803" s="590" t="n"/>
      <c r="K803" s="590" t="n"/>
      <c r="L803" s="590" t="n"/>
      <c r="M803" s="590" t="n"/>
      <c r="N803" s="590" t="n"/>
      <c r="O803" s="590" t="n"/>
      <c r="P803" s="590" t="n"/>
      <c r="Q803" s="590" t="n"/>
      <c r="R803" s="590" t="n"/>
      <c r="S803" s="590" t="n"/>
      <c r="T803" s="595" t="n"/>
      <c r="U803" s="596" t="n"/>
      <c r="V803" s="608" t="n"/>
    </row>
    <row r="804">
      <c r="B804" s="598" t="n"/>
      <c r="C804" s="599" t="n"/>
      <c r="D804" s="589" t="n"/>
      <c r="E804" s="590" t="n"/>
      <c r="F804" s="599" t="n"/>
      <c r="G804" s="590" t="n"/>
      <c r="H804" s="590" t="n"/>
      <c r="I804" s="590" t="n"/>
      <c r="J804" s="590" t="n"/>
      <c r="K804" s="590" t="n"/>
      <c r="L804" s="590" t="n"/>
      <c r="M804" s="590" t="n"/>
      <c r="N804" s="590" t="n"/>
      <c r="O804" s="590" t="n"/>
      <c r="P804" s="590" t="n"/>
      <c r="Q804" s="590" t="n"/>
      <c r="R804" s="590" t="n"/>
      <c r="S804" s="590" t="n"/>
      <c r="T804" s="595" t="n"/>
      <c r="U804" s="596" t="n"/>
      <c r="V804" s="608" t="n"/>
    </row>
    <row r="805">
      <c r="B805" s="598" t="n"/>
      <c r="C805" s="599" t="n"/>
      <c r="D805" s="589" t="n"/>
      <c r="E805" s="590" t="n"/>
      <c r="F805" s="599" t="n"/>
      <c r="G805" s="590" t="n"/>
      <c r="H805" s="590" t="n"/>
      <c r="I805" s="590" t="n"/>
      <c r="J805" s="590" t="n"/>
      <c r="K805" s="590" t="n"/>
      <c r="L805" s="590" t="n"/>
      <c r="M805" s="590" t="n"/>
      <c r="N805" s="590" t="n"/>
      <c r="O805" s="590" t="n"/>
      <c r="P805" s="590" t="n"/>
      <c r="Q805" s="590" t="n"/>
      <c r="R805" s="590" t="n"/>
      <c r="S805" s="590" t="n"/>
      <c r="T805" s="595" t="n"/>
      <c r="U805" s="596" t="n"/>
      <c r="V805" s="608" t="n"/>
    </row>
    <row r="806">
      <c r="B806" s="598" t="n"/>
      <c r="C806" s="599" t="n"/>
      <c r="D806" s="589" t="n"/>
      <c r="E806" s="590" t="n"/>
      <c r="F806" s="599" t="n"/>
      <c r="G806" s="590" t="n"/>
      <c r="H806" s="590" t="n"/>
      <c r="I806" s="590" t="n"/>
      <c r="J806" s="590" t="n"/>
      <c r="K806" s="590" t="n"/>
      <c r="L806" s="590" t="n"/>
      <c r="M806" s="590" t="n"/>
      <c r="N806" s="590" t="n"/>
      <c r="O806" s="590" t="n"/>
      <c r="P806" s="590" t="n"/>
      <c r="Q806" s="590" t="n"/>
      <c r="R806" s="590" t="n"/>
      <c r="S806" s="590" t="n"/>
      <c r="T806" s="595" t="n"/>
      <c r="U806" s="596" t="n"/>
      <c r="V806" s="608" t="n"/>
    </row>
    <row r="807">
      <c r="B807" s="598" t="n"/>
      <c r="C807" s="599" t="n"/>
      <c r="D807" s="589" t="n"/>
      <c r="E807" s="590" t="n"/>
      <c r="F807" s="599" t="n"/>
      <c r="G807" s="590" t="n"/>
      <c r="H807" s="590" t="n"/>
      <c r="I807" s="590" t="n"/>
      <c r="J807" s="590" t="n"/>
      <c r="K807" s="590" t="n"/>
      <c r="L807" s="590" t="n"/>
      <c r="M807" s="590" t="n"/>
      <c r="N807" s="590" t="n"/>
      <c r="O807" s="590" t="n"/>
      <c r="P807" s="590" t="n"/>
      <c r="Q807" s="590" t="n"/>
      <c r="R807" s="590" t="n"/>
      <c r="S807" s="590" t="n"/>
      <c r="T807" s="595" t="n"/>
      <c r="U807" s="596" t="n"/>
      <c r="V807" s="608" t="n"/>
    </row>
    <row r="808">
      <c r="B808" s="598" t="n"/>
      <c r="C808" s="599" t="n"/>
      <c r="D808" s="589" t="n"/>
      <c r="E808" s="590" t="n"/>
      <c r="F808" s="599" t="n"/>
      <c r="G808" s="590" t="n"/>
      <c r="H808" s="590" t="n"/>
      <c r="I808" s="590" t="n"/>
      <c r="J808" s="590" t="n"/>
      <c r="K808" s="590" t="n"/>
      <c r="L808" s="590" t="n"/>
      <c r="M808" s="590" t="n"/>
      <c r="N808" s="590" t="n"/>
      <c r="O808" s="590" t="n"/>
      <c r="P808" s="590" t="n"/>
      <c r="Q808" s="590" t="n"/>
      <c r="R808" s="590" t="n"/>
      <c r="S808" s="590" t="n"/>
      <c r="T808" s="595" t="n"/>
      <c r="U808" s="596" t="n"/>
      <c r="V808" s="608" t="n"/>
    </row>
    <row r="809">
      <c r="B809" s="598" t="n"/>
      <c r="C809" s="599" t="n"/>
      <c r="D809" s="589" t="n"/>
      <c r="E809" s="590" t="n"/>
      <c r="F809" s="599" t="n"/>
      <c r="G809" s="590" t="n"/>
      <c r="H809" s="590" t="n"/>
      <c r="I809" s="590" t="n"/>
      <c r="J809" s="590" t="n"/>
      <c r="K809" s="590" t="n"/>
      <c r="L809" s="590" t="n"/>
      <c r="M809" s="590" t="n"/>
      <c r="N809" s="590" t="n"/>
      <c r="O809" s="590" t="n"/>
      <c r="P809" s="590" t="n"/>
      <c r="Q809" s="590" t="n"/>
      <c r="R809" s="590" t="n"/>
      <c r="S809" s="590" t="n"/>
      <c r="T809" s="595" t="n"/>
      <c r="U809" s="596" t="n"/>
      <c r="V809" s="608" t="n"/>
    </row>
    <row r="810">
      <c r="B810" s="598" t="n"/>
      <c r="C810" s="599" t="n"/>
      <c r="D810" s="589" t="n"/>
      <c r="E810" s="590" t="n"/>
      <c r="F810" s="599" t="n"/>
      <c r="G810" s="590" t="n"/>
      <c r="H810" s="590" t="n"/>
      <c r="I810" s="590" t="n"/>
      <c r="J810" s="590" t="n"/>
      <c r="K810" s="590" t="n"/>
      <c r="L810" s="590" t="n"/>
      <c r="M810" s="590" t="n"/>
      <c r="N810" s="590" t="n"/>
      <c r="O810" s="590" t="n"/>
      <c r="P810" s="590" t="n"/>
      <c r="Q810" s="590" t="n"/>
      <c r="R810" s="590" t="n"/>
      <c r="S810" s="590" t="n"/>
      <c r="T810" s="595" t="n"/>
      <c r="U810" s="596" t="n"/>
      <c r="V810" s="608" t="n"/>
    </row>
    <row r="811">
      <c r="B811" s="598" t="n"/>
      <c r="C811" s="599" t="n"/>
      <c r="D811" s="589" t="n"/>
      <c r="E811" s="590" t="n"/>
      <c r="F811" s="599" t="n"/>
      <c r="G811" s="590" t="n"/>
      <c r="H811" s="590" t="n"/>
      <c r="I811" s="590" t="n"/>
      <c r="J811" s="590" t="n"/>
      <c r="K811" s="590" t="n"/>
      <c r="L811" s="590" t="n"/>
      <c r="M811" s="590" t="n"/>
      <c r="N811" s="590" t="n"/>
      <c r="O811" s="590" t="n"/>
      <c r="P811" s="590" t="n"/>
      <c r="Q811" s="590" t="n"/>
      <c r="R811" s="590" t="n"/>
      <c r="S811" s="590" t="n"/>
      <c r="T811" s="595" t="n"/>
      <c r="U811" s="596" t="n"/>
      <c r="V811" s="608" t="n"/>
    </row>
    <row r="812">
      <c r="B812" s="598" t="n"/>
      <c r="C812" s="599" t="n"/>
      <c r="D812" s="589" t="n"/>
      <c r="E812" s="590" t="n"/>
      <c r="F812" s="599" t="n"/>
      <c r="G812" s="590" t="n"/>
      <c r="H812" s="590" t="n"/>
      <c r="I812" s="590" t="n"/>
      <c r="J812" s="590" t="n"/>
      <c r="K812" s="590" t="n"/>
      <c r="L812" s="590" t="n"/>
      <c r="M812" s="590" t="n"/>
      <c r="N812" s="590" t="n"/>
      <c r="O812" s="590" t="n"/>
      <c r="P812" s="590" t="n"/>
      <c r="Q812" s="590" t="n"/>
      <c r="R812" s="590" t="n"/>
      <c r="S812" s="590" t="n"/>
      <c r="T812" s="595" t="n"/>
      <c r="U812" s="596" t="n"/>
      <c r="V812" s="608" t="n"/>
    </row>
    <row r="813">
      <c r="B813" s="598" t="n"/>
      <c r="C813" s="599" t="n"/>
      <c r="D813" s="589" t="n"/>
      <c r="E813" s="590" t="n"/>
      <c r="F813" s="599" t="n"/>
      <c r="G813" s="590" t="n"/>
      <c r="H813" s="590" t="n"/>
      <c r="I813" s="590" t="n"/>
      <c r="J813" s="590" t="n"/>
      <c r="K813" s="590" t="n"/>
      <c r="L813" s="590" t="n"/>
      <c r="M813" s="590" t="n"/>
      <c r="N813" s="590" t="n"/>
      <c r="O813" s="590" t="n"/>
      <c r="P813" s="590" t="n"/>
      <c r="Q813" s="590" t="n"/>
      <c r="R813" s="590" t="n"/>
      <c r="S813" s="590" t="n"/>
      <c r="T813" s="595" t="n"/>
      <c r="U813" s="596" t="n"/>
      <c r="V813" s="608" t="n"/>
    </row>
    <row r="814">
      <c r="B814" s="598" t="n"/>
      <c r="C814" s="599" t="n"/>
      <c r="D814" s="589" t="n"/>
      <c r="E814" s="590" t="n"/>
      <c r="F814" s="599" t="n"/>
      <c r="G814" s="590" t="n"/>
      <c r="H814" s="590" t="n"/>
      <c r="I814" s="590" t="n"/>
      <c r="J814" s="590" t="n"/>
      <c r="K814" s="590" t="n"/>
      <c r="L814" s="590" t="n"/>
      <c r="M814" s="590" t="n"/>
      <c r="N814" s="590" t="n"/>
      <c r="O814" s="590" t="n"/>
      <c r="P814" s="590" t="n"/>
      <c r="Q814" s="590" t="n"/>
      <c r="R814" s="590" t="n"/>
      <c r="S814" s="590" t="n"/>
      <c r="T814" s="595" t="n"/>
      <c r="U814" s="596" t="n"/>
      <c r="V814" s="608" t="n"/>
    </row>
    <row r="815">
      <c r="B815" s="598" t="n"/>
      <c r="C815" s="599" t="n"/>
      <c r="D815" s="589" t="n"/>
      <c r="E815" s="590" t="n"/>
      <c r="F815" s="599" t="n"/>
      <c r="G815" s="590" t="n"/>
      <c r="H815" s="590" t="n"/>
      <c r="I815" s="590" t="n"/>
      <c r="J815" s="590" t="n"/>
      <c r="K815" s="590" t="n"/>
      <c r="L815" s="590" t="n"/>
      <c r="M815" s="590" t="n"/>
      <c r="N815" s="590" t="n"/>
      <c r="O815" s="590" t="n"/>
      <c r="P815" s="590" t="n"/>
      <c r="Q815" s="590" t="n"/>
      <c r="R815" s="590" t="n"/>
      <c r="S815" s="590" t="n"/>
      <c r="T815" s="595" t="n"/>
      <c r="U815" s="596" t="n"/>
      <c r="V815" s="608" t="n"/>
    </row>
    <row r="816">
      <c r="B816" s="598" t="n"/>
      <c r="C816" s="599" t="n"/>
      <c r="D816" s="589" t="n"/>
      <c r="E816" s="590" t="n"/>
      <c r="F816" s="599" t="n"/>
      <c r="G816" s="590" t="n"/>
      <c r="H816" s="590" t="n"/>
      <c r="I816" s="590" t="n"/>
      <c r="J816" s="590" t="n"/>
      <c r="K816" s="590" t="n"/>
      <c r="L816" s="590" t="n"/>
      <c r="M816" s="590" t="n"/>
      <c r="N816" s="590" t="n"/>
      <c r="O816" s="590" t="n"/>
      <c r="P816" s="590" t="n"/>
      <c r="Q816" s="590" t="n"/>
      <c r="R816" s="590" t="n"/>
      <c r="S816" s="590" t="n"/>
      <c r="T816" s="595" t="n"/>
      <c r="U816" s="596" t="n"/>
      <c r="V816" s="608" t="n"/>
    </row>
    <row r="817">
      <c r="B817" s="598" t="n"/>
      <c r="C817" s="599" t="n"/>
      <c r="D817" s="589" t="n"/>
      <c r="E817" s="590" t="n"/>
      <c r="F817" s="599" t="n"/>
      <c r="G817" s="590" t="n"/>
      <c r="H817" s="590" t="n"/>
      <c r="I817" s="590" t="n"/>
      <c r="J817" s="590" t="n"/>
      <c r="K817" s="590" t="n"/>
      <c r="L817" s="590" t="n"/>
      <c r="M817" s="590" t="n"/>
      <c r="N817" s="590" t="n"/>
      <c r="O817" s="590" t="n"/>
      <c r="P817" s="590" t="n"/>
      <c r="Q817" s="590" t="n"/>
      <c r="R817" s="590" t="n"/>
      <c r="S817" s="590" t="n"/>
      <c r="T817" s="595" t="n"/>
      <c r="U817" s="596" t="n"/>
      <c r="V817" s="608" t="n"/>
    </row>
    <row r="818">
      <c r="B818" s="598" t="n"/>
      <c r="C818" s="599" t="n"/>
      <c r="D818" s="589" t="n"/>
      <c r="E818" s="590" t="n"/>
      <c r="F818" s="599" t="n"/>
      <c r="G818" s="590" t="n"/>
      <c r="H818" s="590" t="n"/>
      <c r="I818" s="590" t="n"/>
      <c r="J818" s="590" t="n"/>
      <c r="K818" s="590" t="n"/>
      <c r="L818" s="590" t="n"/>
      <c r="M818" s="590" t="n"/>
      <c r="N818" s="590" t="n"/>
      <c r="O818" s="590" t="n"/>
      <c r="P818" s="590" t="n"/>
      <c r="Q818" s="590" t="n"/>
      <c r="R818" s="590" t="n"/>
      <c r="S818" s="590" t="n"/>
      <c r="T818" s="595" t="n"/>
      <c r="U818" s="596" t="n"/>
      <c r="V818" s="608" t="n"/>
    </row>
    <row r="819">
      <c r="B819" s="598" t="n"/>
      <c r="C819" s="599" t="n"/>
      <c r="D819" s="589" t="n"/>
      <c r="E819" s="590" t="n"/>
      <c r="F819" s="599" t="n"/>
      <c r="G819" s="590" t="n"/>
      <c r="H819" s="590" t="n"/>
      <c r="I819" s="590" t="n"/>
      <c r="J819" s="590" t="n"/>
      <c r="K819" s="590" t="n"/>
      <c r="L819" s="590" t="n"/>
      <c r="M819" s="590" t="n"/>
      <c r="N819" s="590" t="n"/>
      <c r="O819" s="590" t="n"/>
      <c r="P819" s="590" t="n"/>
      <c r="Q819" s="590" t="n"/>
      <c r="R819" s="590" t="n"/>
      <c r="S819" s="590" t="n"/>
      <c r="T819" s="595" t="n"/>
      <c r="U819" s="596" t="n"/>
      <c r="V819" s="608" t="n"/>
    </row>
    <row r="820">
      <c r="B820" s="598" t="n"/>
      <c r="C820" s="599" t="n"/>
      <c r="D820" s="589" t="n"/>
      <c r="E820" s="590" t="n"/>
      <c r="F820" s="599" t="n"/>
      <c r="G820" s="590" t="n"/>
      <c r="H820" s="590" t="n"/>
      <c r="I820" s="590" t="n"/>
      <c r="J820" s="590" t="n"/>
      <c r="K820" s="590" t="n"/>
      <c r="L820" s="590" t="n"/>
      <c r="M820" s="590" t="n"/>
      <c r="N820" s="590" t="n"/>
      <c r="O820" s="590" t="n"/>
      <c r="P820" s="590" t="n"/>
      <c r="Q820" s="590" t="n"/>
      <c r="R820" s="590" t="n"/>
      <c r="S820" s="590" t="n"/>
      <c r="T820" s="595" t="n"/>
      <c r="U820" s="596" t="n"/>
      <c r="V820" s="608" t="n"/>
    </row>
    <row r="821">
      <c r="B821" s="598" t="n"/>
      <c r="C821" s="599" t="n"/>
      <c r="D821" s="589" t="n"/>
      <c r="E821" s="590" t="n"/>
      <c r="F821" s="599" t="n"/>
      <c r="G821" s="590" t="n"/>
      <c r="H821" s="590" t="n"/>
      <c r="I821" s="590" t="n"/>
      <c r="J821" s="590" t="n"/>
      <c r="K821" s="590" t="n"/>
      <c r="L821" s="590" t="n"/>
      <c r="M821" s="590" t="n"/>
      <c r="N821" s="590" t="n"/>
      <c r="O821" s="590" t="n"/>
      <c r="P821" s="590" t="n"/>
      <c r="Q821" s="590" t="n"/>
      <c r="R821" s="590" t="n"/>
      <c r="S821" s="590" t="n"/>
      <c r="T821" s="595" t="n"/>
      <c r="U821" s="596" t="n"/>
      <c r="V821" s="608" t="n"/>
    </row>
    <row r="822">
      <c r="B822" s="598" t="n"/>
      <c r="C822" s="599" t="n"/>
      <c r="D822" s="589" t="n"/>
      <c r="E822" s="590" t="n"/>
      <c r="F822" s="599" t="n"/>
      <c r="G822" s="590" t="n"/>
      <c r="H822" s="590" t="n"/>
      <c r="I822" s="590" t="n"/>
      <c r="J822" s="590" t="n"/>
      <c r="K822" s="590" t="n"/>
      <c r="L822" s="590" t="n"/>
      <c r="M822" s="590" t="n"/>
      <c r="N822" s="590" t="n"/>
      <c r="O822" s="590" t="n"/>
      <c r="P822" s="590" t="n"/>
      <c r="Q822" s="590" t="n"/>
      <c r="R822" s="590" t="n"/>
      <c r="S822" s="590" t="n"/>
      <c r="T822" s="595" t="n"/>
      <c r="U822" s="596" t="n"/>
      <c r="V822" s="608" t="n"/>
    </row>
    <row r="823">
      <c r="B823" s="598" t="n"/>
      <c r="C823" s="599" t="n"/>
      <c r="D823" s="589" t="n"/>
      <c r="E823" s="590" t="n"/>
      <c r="F823" s="599" t="n"/>
      <c r="G823" s="590" t="n"/>
      <c r="H823" s="590" t="n"/>
      <c r="I823" s="590" t="n"/>
      <c r="J823" s="590" t="n"/>
      <c r="K823" s="590" t="n"/>
      <c r="L823" s="590" t="n"/>
      <c r="M823" s="590" t="n"/>
      <c r="N823" s="590" t="n"/>
      <c r="O823" s="590" t="n"/>
      <c r="P823" s="590" t="n"/>
      <c r="Q823" s="590" t="n"/>
      <c r="R823" s="590" t="n"/>
      <c r="S823" s="590" t="n"/>
      <c r="T823" s="595" t="n"/>
      <c r="U823" s="596" t="n"/>
      <c r="V823" s="608" t="n"/>
    </row>
    <row r="824">
      <c r="B824" s="598" t="n"/>
      <c r="C824" s="599" t="n"/>
      <c r="D824" s="589" t="n"/>
      <c r="E824" s="590" t="n"/>
      <c r="F824" s="599" t="n"/>
      <c r="G824" s="590" t="n"/>
      <c r="H824" s="590" t="n"/>
      <c r="I824" s="590" t="n"/>
      <c r="J824" s="590" t="n"/>
      <c r="K824" s="590" t="n"/>
      <c r="L824" s="590" t="n"/>
      <c r="M824" s="590" t="n"/>
      <c r="N824" s="590" t="n"/>
      <c r="O824" s="590" t="n"/>
      <c r="P824" s="590" t="n"/>
      <c r="Q824" s="590" t="n"/>
      <c r="R824" s="590" t="n"/>
      <c r="S824" s="590" t="n"/>
      <c r="T824" s="595" t="n"/>
      <c r="U824" s="596" t="n"/>
      <c r="V824" s="608" t="n"/>
    </row>
    <row r="825">
      <c r="B825" s="598" t="n"/>
      <c r="C825" s="599" t="n"/>
      <c r="D825" s="589" t="n"/>
      <c r="E825" s="590" t="n"/>
      <c r="F825" s="599" t="n"/>
      <c r="G825" s="590" t="n"/>
      <c r="H825" s="590" t="n"/>
      <c r="I825" s="590" t="n"/>
      <c r="J825" s="590" t="n"/>
      <c r="K825" s="590" t="n"/>
      <c r="L825" s="590" t="n"/>
      <c r="M825" s="590" t="n"/>
      <c r="N825" s="590" t="n"/>
      <c r="O825" s="590" t="n"/>
      <c r="P825" s="590" t="n"/>
      <c r="Q825" s="590" t="n"/>
      <c r="R825" s="590" t="n"/>
      <c r="S825" s="590" t="n"/>
      <c r="T825" s="595" t="n"/>
      <c r="U825" s="596" t="n"/>
      <c r="V825" s="608" t="n"/>
    </row>
    <row r="826">
      <c r="B826" s="598" t="n"/>
      <c r="C826" s="599" t="n"/>
      <c r="D826" s="589" t="n"/>
      <c r="E826" s="590" t="n"/>
      <c r="F826" s="599" t="n"/>
      <c r="G826" s="590" t="n"/>
      <c r="H826" s="590" t="n"/>
      <c r="I826" s="590" t="n"/>
      <c r="J826" s="590" t="n"/>
      <c r="K826" s="590" t="n"/>
      <c r="L826" s="590" t="n"/>
      <c r="M826" s="590" t="n"/>
      <c r="N826" s="590" t="n"/>
      <c r="O826" s="590" t="n"/>
      <c r="P826" s="590" t="n"/>
      <c r="Q826" s="590" t="n"/>
      <c r="R826" s="590" t="n"/>
      <c r="S826" s="590" t="n"/>
      <c r="T826" s="595" t="n"/>
      <c r="U826" s="596" t="n"/>
      <c r="V826" s="608" t="n"/>
    </row>
    <row r="827">
      <c r="B827" s="598" t="n"/>
      <c r="C827" s="599" t="n"/>
      <c r="D827" s="589" t="n"/>
      <c r="E827" s="590" t="n"/>
      <c r="F827" s="599" t="n"/>
      <c r="G827" s="590" t="n"/>
      <c r="H827" s="590" t="n"/>
      <c r="I827" s="590" t="n"/>
      <c r="J827" s="590" t="n"/>
      <c r="K827" s="590" t="n"/>
      <c r="L827" s="590" t="n"/>
      <c r="M827" s="590" t="n"/>
      <c r="N827" s="590" t="n"/>
      <c r="O827" s="590" t="n"/>
      <c r="P827" s="590" t="n"/>
      <c r="Q827" s="590" t="n"/>
      <c r="R827" s="590" t="n"/>
      <c r="S827" s="590" t="n"/>
      <c r="T827" s="595" t="n"/>
      <c r="U827" s="596" t="n"/>
      <c r="V827" s="608" t="n"/>
    </row>
    <row r="828">
      <c r="B828" s="598" t="n"/>
      <c r="C828" s="599" t="n"/>
      <c r="D828" s="589" t="n"/>
      <c r="E828" s="590" t="n"/>
      <c r="F828" s="599" t="n"/>
      <c r="G828" s="590" t="n"/>
      <c r="H828" s="590" t="n"/>
      <c r="I828" s="590" t="n"/>
      <c r="J828" s="590" t="n"/>
      <c r="K828" s="590" t="n"/>
      <c r="L828" s="590" t="n"/>
      <c r="M828" s="590" t="n"/>
      <c r="N828" s="590" t="n"/>
      <c r="O828" s="590" t="n"/>
      <c r="P828" s="590" t="n"/>
      <c r="Q828" s="590" t="n"/>
      <c r="R828" s="590" t="n"/>
      <c r="S828" s="590" t="n"/>
      <c r="T828" s="595" t="n"/>
      <c r="U828" s="596" t="n"/>
      <c r="V828" s="608" t="n"/>
    </row>
    <row r="829">
      <c r="B829" s="598" t="n"/>
      <c r="C829" s="599" t="n"/>
      <c r="D829" s="589" t="n"/>
      <c r="E829" s="590" t="n"/>
      <c r="F829" s="599" t="n"/>
      <c r="G829" s="590" t="n"/>
      <c r="H829" s="590" t="n"/>
      <c r="I829" s="590" t="n"/>
      <c r="J829" s="590" t="n"/>
      <c r="K829" s="590" t="n"/>
      <c r="L829" s="590" t="n"/>
      <c r="M829" s="590" t="n"/>
      <c r="N829" s="590" t="n"/>
      <c r="O829" s="590" t="n"/>
      <c r="P829" s="590" t="n"/>
      <c r="Q829" s="590" t="n"/>
      <c r="R829" s="590" t="n"/>
      <c r="S829" s="590" t="n"/>
      <c r="T829" s="595" t="n"/>
      <c r="U829" s="596" t="n"/>
      <c r="V829" s="608" t="n"/>
    </row>
    <row r="830">
      <c r="B830" s="598" t="n"/>
      <c r="C830" s="599" t="n"/>
      <c r="D830" s="589" t="n"/>
      <c r="E830" s="590" t="n"/>
      <c r="F830" s="599" t="n"/>
      <c r="G830" s="590" t="n"/>
      <c r="H830" s="590" t="n"/>
      <c r="I830" s="590" t="n"/>
      <c r="J830" s="590" t="n"/>
      <c r="K830" s="590" t="n"/>
      <c r="L830" s="590" t="n"/>
      <c r="M830" s="590" t="n"/>
      <c r="N830" s="590" t="n"/>
      <c r="O830" s="590" t="n"/>
      <c r="P830" s="590" t="n"/>
      <c r="Q830" s="590" t="n"/>
      <c r="R830" s="590" t="n"/>
      <c r="S830" s="590" t="n"/>
      <c r="T830" s="595" t="n"/>
      <c r="U830" s="596" t="n"/>
      <c r="V830" s="608" t="n"/>
    </row>
    <row r="831">
      <c r="B831" s="598" t="n"/>
      <c r="C831" s="599" t="n"/>
      <c r="D831" s="589" t="n"/>
      <c r="E831" s="590" t="n"/>
      <c r="F831" s="599" t="n"/>
      <c r="G831" s="590" t="n"/>
      <c r="H831" s="590" t="n"/>
      <c r="I831" s="590" t="n"/>
      <c r="J831" s="590" t="n"/>
      <c r="K831" s="590" t="n"/>
      <c r="L831" s="590" t="n"/>
      <c r="M831" s="590" t="n"/>
      <c r="N831" s="590" t="n"/>
      <c r="O831" s="590" t="n"/>
      <c r="P831" s="590" t="n"/>
      <c r="Q831" s="590" t="n"/>
      <c r="R831" s="590" t="n"/>
      <c r="S831" s="590" t="n"/>
      <c r="T831" s="595" t="n"/>
      <c r="U831" s="596" t="n"/>
      <c r="V831" s="608" t="n"/>
    </row>
    <row r="832">
      <c r="B832" s="598" t="n"/>
      <c r="C832" s="599" t="n"/>
      <c r="D832" s="589" t="n"/>
      <c r="E832" s="590" t="n"/>
      <c r="F832" s="599" t="n"/>
      <c r="G832" s="590" t="n"/>
      <c r="H832" s="590" t="n"/>
      <c r="I832" s="590" t="n"/>
      <c r="J832" s="590" t="n"/>
      <c r="K832" s="590" t="n"/>
      <c r="L832" s="590" t="n"/>
      <c r="M832" s="590" t="n"/>
      <c r="N832" s="590" t="n"/>
      <c r="O832" s="590" t="n"/>
      <c r="P832" s="590" t="n"/>
      <c r="Q832" s="590" t="n"/>
      <c r="R832" s="590" t="n"/>
      <c r="S832" s="590" t="n"/>
      <c r="T832" s="595" t="n"/>
      <c r="U832" s="596" t="n"/>
      <c r="V832" s="608" t="n"/>
    </row>
    <row r="833">
      <c r="B833" s="598" t="n"/>
      <c r="C833" s="599" t="n"/>
      <c r="D833" s="589" t="n"/>
      <c r="E833" s="590" t="n"/>
      <c r="F833" s="599" t="n"/>
      <c r="G833" s="590" t="n"/>
      <c r="H833" s="590" t="n"/>
      <c r="I833" s="590" t="n"/>
      <c r="J833" s="590" t="n"/>
      <c r="K833" s="590" t="n"/>
      <c r="L833" s="590" t="n"/>
      <c r="M833" s="590" t="n"/>
      <c r="N833" s="590" t="n"/>
      <c r="O833" s="590" t="n"/>
      <c r="P833" s="590" t="n"/>
      <c r="Q833" s="590" t="n"/>
      <c r="R833" s="590" t="n"/>
      <c r="S833" s="590" t="n"/>
      <c r="T833" s="595" t="n"/>
      <c r="U833" s="596" t="n"/>
      <c r="V833" s="608" t="n"/>
    </row>
    <row r="834">
      <c r="B834" s="598" t="n"/>
      <c r="C834" s="599" t="n"/>
      <c r="D834" s="589" t="n"/>
      <c r="E834" s="590" t="n"/>
      <c r="F834" s="599" t="n"/>
      <c r="G834" s="590" t="n"/>
      <c r="H834" s="590" t="n"/>
      <c r="I834" s="590" t="n"/>
      <c r="J834" s="590" t="n"/>
      <c r="K834" s="590" t="n"/>
      <c r="L834" s="590" t="n"/>
      <c r="M834" s="590" t="n"/>
      <c r="N834" s="590" t="n"/>
      <c r="O834" s="590" t="n"/>
      <c r="P834" s="590" t="n"/>
      <c r="Q834" s="590" t="n"/>
      <c r="R834" s="590" t="n"/>
      <c r="S834" s="590" t="n"/>
      <c r="T834" s="595" t="n"/>
      <c r="U834" s="596" t="n"/>
      <c r="V834" s="608" t="n"/>
    </row>
    <row r="835">
      <c r="B835" s="598" t="n"/>
      <c r="C835" s="599" t="n"/>
      <c r="D835" s="589" t="n"/>
      <c r="E835" s="590" t="n"/>
      <c r="F835" s="599" t="n"/>
      <c r="G835" s="590" t="n"/>
      <c r="H835" s="590" t="n"/>
      <c r="I835" s="590" t="n"/>
      <c r="J835" s="590" t="n"/>
      <c r="K835" s="590" t="n"/>
      <c r="L835" s="590" t="n"/>
      <c r="M835" s="590" t="n"/>
      <c r="N835" s="590" t="n"/>
      <c r="O835" s="590" t="n"/>
      <c r="P835" s="590" t="n"/>
      <c r="Q835" s="590" t="n"/>
      <c r="R835" s="590" t="n"/>
      <c r="S835" s="590" t="n"/>
      <c r="T835" s="595" t="n"/>
      <c r="U835" s="596" t="n"/>
      <c r="V835" s="608" t="n"/>
    </row>
    <row r="836">
      <c r="B836" s="598" t="n"/>
      <c r="C836" s="599" t="n"/>
      <c r="D836" s="589" t="n"/>
      <c r="E836" s="590" t="n"/>
      <c r="F836" s="599" t="n"/>
      <c r="G836" s="590" t="n"/>
      <c r="H836" s="590" t="n"/>
      <c r="I836" s="590" t="n"/>
      <c r="J836" s="590" t="n"/>
      <c r="K836" s="590" t="n"/>
      <c r="L836" s="590" t="n"/>
      <c r="M836" s="590" t="n"/>
      <c r="N836" s="590" t="n"/>
      <c r="O836" s="590" t="n"/>
      <c r="P836" s="590" t="n"/>
      <c r="Q836" s="590" t="n"/>
      <c r="R836" s="590" t="n"/>
      <c r="S836" s="590" t="n"/>
      <c r="T836" s="595" t="n"/>
      <c r="U836" s="596" t="n"/>
      <c r="V836" s="608" t="n"/>
    </row>
    <row r="837">
      <c r="B837" s="598" t="n"/>
      <c r="C837" s="599" t="n"/>
      <c r="D837" s="589" t="n"/>
      <c r="E837" s="590" t="n"/>
      <c r="F837" s="599" t="n"/>
      <c r="G837" s="590" t="n"/>
      <c r="H837" s="590" t="n"/>
      <c r="I837" s="590" t="n"/>
      <c r="J837" s="590" t="n"/>
      <c r="K837" s="590" t="n"/>
      <c r="L837" s="590" t="n"/>
      <c r="M837" s="590" t="n"/>
      <c r="N837" s="590" t="n"/>
      <c r="O837" s="590" t="n"/>
      <c r="P837" s="590" t="n"/>
      <c r="Q837" s="590" t="n"/>
      <c r="R837" s="590" t="n"/>
      <c r="S837" s="590" t="n"/>
      <c r="T837" s="595" t="n"/>
      <c r="U837" s="596" t="n"/>
      <c r="V837" s="608" t="n"/>
    </row>
    <row r="838">
      <c r="B838" s="598" t="n"/>
      <c r="C838" s="599" t="n"/>
      <c r="D838" s="589" t="n"/>
      <c r="E838" s="590" t="n"/>
      <c r="F838" s="599" t="n"/>
      <c r="G838" s="590" t="n"/>
      <c r="H838" s="590" t="n"/>
      <c r="I838" s="590" t="n"/>
      <c r="J838" s="590" t="n"/>
      <c r="K838" s="590" t="n"/>
      <c r="L838" s="590" t="n"/>
      <c r="M838" s="590" t="n"/>
      <c r="N838" s="590" t="n"/>
      <c r="O838" s="590" t="n"/>
      <c r="P838" s="590" t="n"/>
      <c r="Q838" s="590" t="n"/>
      <c r="R838" s="590" t="n"/>
      <c r="S838" s="590" t="n"/>
      <c r="T838" s="595" t="n"/>
      <c r="U838" s="596" t="n"/>
      <c r="V838" s="608" t="n"/>
    </row>
    <row r="839">
      <c r="B839" s="598" t="n"/>
      <c r="C839" s="599" t="n"/>
      <c r="D839" s="589" t="n"/>
      <c r="E839" s="590" t="n"/>
      <c r="F839" s="599" t="n"/>
      <c r="G839" s="590" t="n"/>
      <c r="H839" s="590" t="n"/>
      <c r="I839" s="590" t="n"/>
      <c r="J839" s="590" t="n"/>
      <c r="K839" s="590" t="n"/>
      <c r="L839" s="590" t="n"/>
      <c r="M839" s="590" t="n"/>
      <c r="N839" s="590" t="n"/>
      <c r="O839" s="590" t="n"/>
      <c r="P839" s="590" t="n"/>
      <c r="Q839" s="590" t="n"/>
      <c r="R839" s="590" t="n"/>
      <c r="S839" s="590" t="n"/>
      <c r="T839" s="595" t="n"/>
      <c r="U839" s="596" t="n"/>
      <c r="V839" s="608" t="n"/>
    </row>
    <row r="840">
      <c r="B840" s="598" t="n"/>
      <c r="C840" s="599" t="n"/>
      <c r="D840" s="589" t="n"/>
      <c r="E840" s="590" t="n"/>
      <c r="F840" s="599" t="n"/>
      <c r="G840" s="590" t="n"/>
      <c r="H840" s="590" t="n"/>
      <c r="I840" s="590" t="n"/>
      <c r="J840" s="590" t="n"/>
      <c r="K840" s="590" t="n"/>
      <c r="L840" s="590" t="n"/>
      <c r="M840" s="590" t="n"/>
      <c r="N840" s="590" t="n"/>
      <c r="O840" s="590" t="n"/>
      <c r="P840" s="590" t="n"/>
      <c r="Q840" s="590" t="n"/>
      <c r="R840" s="590" t="n"/>
      <c r="S840" s="590" t="n"/>
      <c r="T840" s="595" t="n"/>
      <c r="U840" s="596" t="n"/>
      <c r="V840" s="608" t="n"/>
    </row>
    <row r="841">
      <c r="B841" s="598" t="n"/>
      <c r="C841" s="599" t="n"/>
      <c r="D841" s="589" t="n"/>
      <c r="E841" s="590" t="n"/>
      <c r="F841" s="599" t="n"/>
      <c r="G841" s="590" t="n"/>
      <c r="H841" s="590" t="n"/>
      <c r="I841" s="590" t="n"/>
      <c r="J841" s="590" t="n"/>
      <c r="K841" s="590" t="n"/>
      <c r="L841" s="590" t="n"/>
      <c r="M841" s="590" t="n"/>
      <c r="N841" s="590" t="n"/>
      <c r="O841" s="590" t="n"/>
      <c r="P841" s="590" t="n"/>
      <c r="Q841" s="590" t="n"/>
      <c r="R841" s="590" t="n"/>
      <c r="S841" s="590" t="n"/>
      <c r="T841" s="595" t="n"/>
      <c r="U841" s="596" t="n"/>
      <c r="V841" s="608" t="n"/>
    </row>
    <row r="842">
      <c r="B842" s="598" t="n"/>
      <c r="C842" s="599" t="n"/>
      <c r="D842" s="589" t="n"/>
      <c r="E842" s="590" t="n"/>
      <c r="F842" s="599" t="n"/>
      <c r="G842" s="590" t="n"/>
      <c r="H842" s="590" t="n"/>
      <c r="I842" s="590" t="n"/>
      <c r="J842" s="590" t="n"/>
      <c r="K842" s="590" t="n"/>
      <c r="L842" s="590" t="n"/>
      <c r="M842" s="590" t="n"/>
      <c r="N842" s="590" t="n"/>
      <c r="O842" s="590" t="n"/>
      <c r="P842" s="590" t="n"/>
      <c r="Q842" s="590" t="n"/>
      <c r="R842" s="590" t="n"/>
      <c r="S842" s="590" t="n"/>
      <c r="T842" s="595" t="n"/>
      <c r="U842" s="596" t="n"/>
      <c r="V842" s="608" t="n"/>
    </row>
    <row r="843">
      <c r="B843" s="598" t="n"/>
      <c r="C843" s="599" t="n"/>
      <c r="D843" s="589" t="n"/>
      <c r="E843" s="590" t="n"/>
      <c r="F843" s="599" t="n"/>
      <c r="G843" s="590" t="n"/>
      <c r="H843" s="590" t="n"/>
      <c r="I843" s="590" t="n"/>
      <c r="J843" s="590" t="n"/>
      <c r="K843" s="590" t="n"/>
      <c r="L843" s="590" t="n"/>
      <c r="M843" s="590" t="n"/>
      <c r="N843" s="590" t="n"/>
      <c r="O843" s="590" t="n"/>
      <c r="P843" s="590" t="n"/>
      <c r="Q843" s="590" t="n"/>
      <c r="R843" s="590" t="n"/>
      <c r="S843" s="590" t="n"/>
      <c r="T843" s="595" t="n"/>
      <c r="U843" s="596" t="n"/>
      <c r="V843" s="608" t="n"/>
    </row>
    <row r="844">
      <c r="B844" s="598" t="n"/>
      <c r="C844" s="599" t="n"/>
      <c r="D844" s="589" t="n"/>
      <c r="E844" s="590" t="n"/>
      <c r="F844" s="599" t="n"/>
      <c r="G844" s="590" t="n"/>
      <c r="H844" s="590" t="n"/>
      <c r="I844" s="590" t="n"/>
      <c r="J844" s="590" t="n"/>
      <c r="K844" s="590" t="n"/>
      <c r="L844" s="590" t="n"/>
      <c r="M844" s="590" t="n"/>
      <c r="N844" s="590" t="n"/>
      <c r="O844" s="590" t="n"/>
      <c r="P844" s="590" t="n"/>
      <c r="Q844" s="590" t="n"/>
      <c r="R844" s="590" t="n"/>
      <c r="S844" s="590" t="n"/>
      <c r="T844" s="595" t="n"/>
      <c r="U844" s="596" t="n"/>
      <c r="V844" s="608" t="n"/>
    </row>
    <row r="845">
      <c r="B845" s="598" t="n"/>
      <c r="C845" s="599" t="n"/>
      <c r="D845" s="589" t="n"/>
      <c r="E845" s="590" t="n"/>
      <c r="F845" s="599" t="n"/>
      <c r="G845" s="590" t="n"/>
      <c r="H845" s="590" t="n"/>
      <c r="I845" s="590" t="n"/>
      <c r="J845" s="590" t="n"/>
      <c r="K845" s="590" t="n"/>
      <c r="L845" s="590" t="n"/>
      <c r="M845" s="590" t="n"/>
      <c r="N845" s="590" t="n"/>
      <c r="O845" s="590" t="n"/>
      <c r="P845" s="590" t="n"/>
      <c r="Q845" s="590" t="n"/>
      <c r="R845" s="590" t="n"/>
      <c r="S845" s="590" t="n"/>
      <c r="T845" s="595" t="n"/>
      <c r="U845" s="596" t="n"/>
      <c r="V845" s="608" t="n"/>
    </row>
    <row r="846">
      <c r="B846" s="598" t="n"/>
      <c r="C846" s="599" t="n"/>
      <c r="D846" s="589" t="n"/>
      <c r="E846" s="590" t="n"/>
      <c r="F846" s="599" t="n"/>
      <c r="G846" s="590" t="n"/>
      <c r="H846" s="590" t="n"/>
      <c r="I846" s="590" t="n"/>
      <c r="J846" s="590" t="n"/>
      <c r="K846" s="590" t="n"/>
      <c r="L846" s="590" t="n"/>
      <c r="M846" s="590" t="n"/>
      <c r="N846" s="590" t="n"/>
      <c r="O846" s="590" t="n"/>
      <c r="P846" s="590" t="n"/>
      <c r="Q846" s="590" t="n"/>
      <c r="R846" s="590" t="n"/>
      <c r="S846" s="590" t="n"/>
      <c r="T846" s="595" t="n"/>
      <c r="U846" s="596" t="n"/>
      <c r="V846" s="608" t="n"/>
    </row>
    <row r="847">
      <c r="B847" s="598" t="n"/>
      <c r="C847" s="599" t="n"/>
      <c r="D847" s="589" t="n"/>
      <c r="E847" s="590" t="n"/>
      <c r="F847" s="599" t="n"/>
      <c r="G847" s="590" t="n"/>
      <c r="H847" s="590" t="n"/>
      <c r="I847" s="590" t="n"/>
      <c r="J847" s="590" t="n"/>
      <c r="K847" s="590" t="n"/>
      <c r="L847" s="590" t="n"/>
      <c r="M847" s="590" t="n"/>
      <c r="N847" s="590" t="n"/>
      <c r="O847" s="590" t="n"/>
      <c r="P847" s="590" t="n"/>
      <c r="Q847" s="590" t="n"/>
      <c r="R847" s="590" t="n"/>
      <c r="S847" s="590" t="n"/>
      <c r="T847" s="595" t="n"/>
      <c r="U847" s="596" t="n"/>
      <c r="V847" s="608" t="n"/>
    </row>
    <row r="848">
      <c r="B848" s="598" t="n"/>
      <c r="C848" s="599" t="n"/>
      <c r="D848" s="589" t="n"/>
      <c r="E848" s="590" t="n"/>
      <c r="F848" s="599" t="n"/>
      <c r="G848" s="590" t="n"/>
      <c r="H848" s="590" t="n"/>
      <c r="I848" s="590" t="n"/>
      <c r="J848" s="590" t="n"/>
      <c r="K848" s="590" t="n"/>
      <c r="L848" s="590" t="n"/>
      <c r="M848" s="590" t="n"/>
      <c r="N848" s="590" t="n"/>
      <c r="O848" s="590" t="n"/>
      <c r="P848" s="590" t="n"/>
      <c r="Q848" s="590" t="n"/>
      <c r="R848" s="590" t="n"/>
      <c r="S848" s="590" t="n"/>
      <c r="T848" s="595" t="n"/>
      <c r="U848" s="596" t="n"/>
      <c r="V848" s="608" t="n"/>
    </row>
    <row r="849">
      <c r="B849" s="598" t="n"/>
      <c r="C849" s="599" t="n"/>
      <c r="D849" s="589" t="n"/>
      <c r="E849" s="590" t="n"/>
      <c r="F849" s="599" t="n"/>
      <c r="G849" s="590" t="n"/>
      <c r="H849" s="590" t="n"/>
      <c r="I849" s="590" t="n"/>
      <c r="J849" s="590" t="n"/>
      <c r="K849" s="590" t="n"/>
      <c r="L849" s="590" t="n"/>
      <c r="M849" s="590" t="n"/>
      <c r="N849" s="590" t="n"/>
      <c r="O849" s="590" t="n"/>
      <c r="P849" s="590" t="n"/>
      <c r="Q849" s="590" t="n"/>
      <c r="R849" s="590" t="n"/>
      <c r="S849" s="590" t="n"/>
      <c r="T849" s="595" t="n"/>
      <c r="U849" s="596" t="n"/>
      <c r="V849" s="608" t="n"/>
    </row>
    <row r="850">
      <c r="B850" s="598" t="n"/>
      <c r="C850" s="599" t="n"/>
      <c r="D850" s="589" t="n"/>
      <c r="E850" s="590" t="n"/>
      <c r="F850" s="599" t="n"/>
      <c r="G850" s="590" t="n"/>
      <c r="H850" s="590" t="n"/>
      <c r="I850" s="590" t="n"/>
      <c r="J850" s="590" t="n"/>
      <c r="K850" s="590" t="n"/>
      <c r="L850" s="590" t="n"/>
      <c r="M850" s="590" t="n"/>
      <c r="N850" s="590" t="n"/>
      <c r="O850" s="590" t="n"/>
      <c r="P850" s="590" t="n"/>
      <c r="Q850" s="590" t="n"/>
      <c r="R850" s="590" t="n"/>
      <c r="S850" s="590" t="n"/>
      <c r="T850" s="595" t="n"/>
      <c r="U850" s="596" t="n"/>
      <c r="V850" s="608" t="n"/>
    </row>
    <row r="851">
      <c r="B851" s="598" t="n"/>
      <c r="C851" s="599" t="n"/>
      <c r="D851" s="589" t="n"/>
      <c r="E851" s="590" t="n"/>
      <c r="F851" s="599" t="n"/>
      <c r="G851" s="590" t="n"/>
      <c r="H851" s="590" t="n"/>
      <c r="I851" s="590" t="n"/>
      <c r="J851" s="590" t="n"/>
      <c r="K851" s="590" t="n"/>
      <c r="L851" s="590" t="n"/>
      <c r="M851" s="590" t="n"/>
      <c r="N851" s="590" t="n"/>
      <c r="O851" s="590" t="n"/>
      <c r="P851" s="590" t="n"/>
      <c r="Q851" s="590" t="n"/>
      <c r="R851" s="590" t="n"/>
      <c r="S851" s="590" t="n"/>
      <c r="T851" s="595" t="n"/>
      <c r="U851" s="596" t="n"/>
      <c r="V851" s="608" t="n"/>
    </row>
    <row r="852">
      <c r="B852" s="598" t="n"/>
      <c r="C852" s="599" t="n"/>
      <c r="D852" s="589" t="n"/>
      <c r="E852" s="590" t="n"/>
      <c r="F852" s="599" t="n"/>
      <c r="G852" s="590" t="n"/>
      <c r="H852" s="590" t="n"/>
      <c r="I852" s="590" t="n"/>
      <c r="J852" s="590" t="n"/>
      <c r="K852" s="590" t="n"/>
      <c r="L852" s="590" t="n"/>
      <c r="M852" s="590" t="n"/>
      <c r="N852" s="590" t="n"/>
      <c r="O852" s="590" t="n"/>
      <c r="P852" s="590" t="n"/>
      <c r="Q852" s="590" t="n"/>
      <c r="R852" s="590" t="n"/>
      <c r="S852" s="590" t="n"/>
      <c r="T852" s="595" t="n"/>
      <c r="U852" s="596" t="n"/>
      <c r="V852" s="608" t="n"/>
    </row>
    <row r="853">
      <c r="B853" s="598" t="n"/>
      <c r="C853" s="599" t="n"/>
      <c r="D853" s="589" t="n"/>
      <c r="E853" s="590" t="n"/>
      <c r="F853" s="599" t="n"/>
      <c r="G853" s="590" t="n"/>
      <c r="H853" s="590" t="n"/>
      <c r="I853" s="590" t="n"/>
      <c r="J853" s="590" t="n"/>
      <c r="K853" s="590" t="n"/>
      <c r="L853" s="590" t="n"/>
      <c r="M853" s="590" t="n"/>
      <c r="N853" s="590" t="n"/>
      <c r="O853" s="590" t="n"/>
      <c r="P853" s="590" t="n"/>
      <c r="Q853" s="590" t="n"/>
      <c r="R853" s="590" t="n"/>
      <c r="S853" s="590" t="n"/>
      <c r="T853" s="595" t="n"/>
      <c r="U853" s="596" t="n"/>
      <c r="V853" s="608" t="n"/>
    </row>
    <row r="854">
      <c r="B854" s="598" t="n"/>
      <c r="C854" s="599" t="n"/>
      <c r="D854" s="589" t="n"/>
      <c r="E854" s="590" t="n"/>
      <c r="F854" s="599" t="n"/>
      <c r="G854" s="590" t="n"/>
      <c r="H854" s="590" t="n"/>
      <c r="I854" s="590" t="n"/>
      <c r="J854" s="590" t="n"/>
      <c r="K854" s="590" t="n"/>
      <c r="L854" s="590" t="n"/>
      <c r="M854" s="590" t="n"/>
      <c r="N854" s="590" t="n"/>
      <c r="O854" s="590" t="n"/>
      <c r="P854" s="590" t="n"/>
      <c r="Q854" s="590" t="n"/>
      <c r="R854" s="590" t="n"/>
      <c r="S854" s="590" t="n"/>
      <c r="T854" s="595" t="n"/>
      <c r="U854" s="596" t="n"/>
      <c r="V854" s="608" t="n"/>
    </row>
    <row r="855">
      <c r="B855" s="598" t="n"/>
      <c r="C855" s="599" t="n"/>
      <c r="D855" s="589" t="n"/>
      <c r="E855" s="590" t="n"/>
      <c r="F855" s="599" t="n"/>
      <c r="G855" s="590" t="n"/>
      <c r="H855" s="590" t="n"/>
      <c r="I855" s="590" t="n"/>
      <c r="J855" s="590" t="n"/>
      <c r="K855" s="590" t="n"/>
      <c r="L855" s="590" t="n"/>
      <c r="M855" s="590" t="n"/>
      <c r="N855" s="590" t="n"/>
      <c r="O855" s="590" t="n"/>
      <c r="P855" s="590" t="n"/>
      <c r="Q855" s="590" t="n"/>
      <c r="R855" s="590" t="n"/>
      <c r="S855" s="590" t="n"/>
      <c r="T855" s="595" t="n"/>
      <c r="U855" s="596" t="n"/>
      <c r="V855" s="608" t="n"/>
    </row>
    <row r="856">
      <c r="B856" s="598" t="n"/>
      <c r="C856" s="599" t="n"/>
      <c r="D856" s="589" t="n"/>
      <c r="E856" s="590" t="n"/>
      <c r="F856" s="599" t="n"/>
      <c r="G856" s="590" t="n"/>
      <c r="H856" s="590" t="n"/>
      <c r="I856" s="590" t="n"/>
      <c r="J856" s="590" t="n"/>
      <c r="K856" s="590" t="n"/>
      <c r="L856" s="590" t="n"/>
      <c r="M856" s="590" t="n"/>
      <c r="N856" s="590" t="n"/>
      <c r="O856" s="590" t="n"/>
      <c r="P856" s="590" t="n"/>
      <c r="Q856" s="590" t="n"/>
      <c r="R856" s="590" t="n"/>
      <c r="S856" s="590" t="n"/>
      <c r="T856" s="595" t="n"/>
      <c r="U856" s="596" t="n"/>
      <c r="V856" s="608" t="n"/>
    </row>
    <row r="857">
      <c r="B857" s="598" t="n"/>
      <c r="C857" s="599" t="n"/>
      <c r="D857" s="589" t="n"/>
      <c r="E857" s="590" t="n"/>
      <c r="F857" s="599" t="n"/>
      <c r="G857" s="590" t="n"/>
      <c r="H857" s="590" t="n"/>
      <c r="I857" s="590" t="n"/>
      <c r="J857" s="590" t="n"/>
      <c r="K857" s="590" t="n"/>
      <c r="L857" s="590" t="n"/>
      <c r="M857" s="590" t="n"/>
      <c r="N857" s="590" t="n"/>
      <c r="O857" s="590" t="n"/>
      <c r="P857" s="590" t="n"/>
      <c r="Q857" s="590" t="n"/>
      <c r="R857" s="590" t="n"/>
      <c r="S857" s="590" t="n"/>
      <c r="T857" s="595" t="n"/>
      <c r="U857" s="596" t="n"/>
      <c r="V857" s="608" t="n"/>
    </row>
    <row r="858">
      <c r="B858" s="598" t="n"/>
      <c r="C858" s="599" t="n"/>
      <c r="D858" s="589" t="n"/>
      <c r="E858" s="590" t="n"/>
      <c r="F858" s="599" t="n"/>
      <c r="G858" s="590" t="n"/>
      <c r="H858" s="590" t="n"/>
      <c r="I858" s="590" t="n"/>
      <c r="J858" s="590" t="n"/>
      <c r="K858" s="590" t="n"/>
      <c r="L858" s="590" t="n"/>
      <c r="M858" s="590" t="n"/>
      <c r="N858" s="590" t="n"/>
      <c r="O858" s="590" t="n"/>
      <c r="P858" s="590" t="n"/>
      <c r="Q858" s="590" t="n"/>
      <c r="R858" s="590" t="n"/>
      <c r="S858" s="590" t="n"/>
      <c r="T858" s="595" t="n"/>
      <c r="U858" s="596" t="n"/>
      <c r="V858" s="608" t="n"/>
    </row>
    <row r="859">
      <c r="B859" s="598" t="n"/>
      <c r="C859" s="599" t="n"/>
      <c r="D859" s="589" t="n"/>
      <c r="E859" s="590" t="n"/>
      <c r="F859" s="599" t="n"/>
      <c r="G859" s="590" t="n"/>
      <c r="H859" s="590" t="n"/>
      <c r="I859" s="590" t="n"/>
      <c r="J859" s="590" t="n"/>
      <c r="K859" s="590" t="n"/>
      <c r="L859" s="590" t="n"/>
      <c r="M859" s="590" t="n"/>
      <c r="N859" s="590" t="n"/>
      <c r="O859" s="590" t="n"/>
      <c r="P859" s="590" t="n"/>
      <c r="Q859" s="590" t="n"/>
      <c r="R859" s="590" t="n"/>
      <c r="S859" s="590" t="n"/>
      <c r="T859" s="595" t="n"/>
      <c r="U859" s="596" t="n"/>
      <c r="V859" s="608" t="n"/>
    </row>
    <row r="860">
      <c r="B860" s="598" t="n"/>
      <c r="C860" s="599" t="n"/>
      <c r="D860" s="589" t="n"/>
      <c r="E860" s="590" t="n"/>
      <c r="F860" s="599" t="n"/>
      <c r="G860" s="590" t="n"/>
      <c r="H860" s="590" t="n"/>
      <c r="I860" s="590" t="n"/>
      <c r="J860" s="590" t="n"/>
      <c r="K860" s="590" t="n"/>
      <c r="L860" s="590" t="n"/>
      <c r="M860" s="590" t="n"/>
      <c r="N860" s="590" t="n"/>
      <c r="O860" s="590" t="n"/>
      <c r="P860" s="590" t="n"/>
      <c r="Q860" s="590" t="n"/>
      <c r="R860" s="590" t="n"/>
      <c r="S860" s="590" t="n"/>
      <c r="T860" s="595" t="n"/>
      <c r="U860" s="596" t="n"/>
      <c r="V860" s="608" t="n"/>
    </row>
    <row r="861">
      <c r="B861" s="598" t="n"/>
      <c r="C861" s="599" t="n"/>
      <c r="D861" s="589" t="n"/>
      <c r="E861" s="590" t="n"/>
      <c r="F861" s="599" t="n"/>
      <c r="G861" s="590" t="n"/>
      <c r="H861" s="590" t="n"/>
      <c r="I861" s="590" t="n"/>
      <c r="J861" s="590" t="n"/>
      <c r="K861" s="590" t="n"/>
      <c r="L861" s="590" t="n"/>
      <c r="M861" s="590" t="n"/>
      <c r="N861" s="590" t="n"/>
      <c r="O861" s="590" t="n"/>
      <c r="P861" s="590" t="n"/>
      <c r="Q861" s="590" t="n"/>
      <c r="R861" s="590" t="n"/>
      <c r="S861" s="590" t="n"/>
      <c r="T861" s="595" t="n"/>
      <c r="U861" s="596" t="n"/>
      <c r="V861" s="608" t="n"/>
    </row>
    <row r="862">
      <c r="B862" s="598" t="n"/>
      <c r="C862" s="599" t="n"/>
      <c r="D862" s="589" t="n"/>
      <c r="E862" s="590" t="n"/>
      <c r="F862" s="599" t="n"/>
      <c r="G862" s="590" t="n"/>
      <c r="H862" s="590" t="n"/>
      <c r="I862" s="590" t="n"/>
      <c r="J862" s="590" t="n"/>
      <c r="K862" s="590" t="n"/>
      <c r="L862" s="590" t="n"/>
      <c r="M862" s="590" t="n"/>
      <c r="N862" s="590" t="n"/>
      <c r="O862" s="590" t="n"/>
      <c r="P862" s="590" t="n"/>
      <c r="Q862" s="590" t="n"/>
      <c r="R862" s="590" t="n"/>
      <c r="S862" s="590" t="n"/>
      <c r="T862" s="595" t="n"/>
      <c r="U862" s="596" t="n"/>
      <c r="V862" s="608" t="n"/>
    </row>
    <row r="863">
      <c r="B863" s="598" t="n"/>
      <c r="C863" s="599" t="n"/>
      <c r="D863" s="589" t="n"/>
      <c r="E863" s="590" t="n"/>
      <c r="F863" s="599" t="n"/>
      <c r="G863" s="590" t="n"/>
      <c r="H863" s="590" t="n"/>
      <c r="I863" s="590" t="n"/>
      <c r="J863" s="590" t="n"/>
      <c r="K863" s="590" t="n"/>
      <c r="L863" s="590" t="n"/>
      <c r="M863" s="590" t="n"/>
      <c r="N863" s="590" t="n"/>
      <c r="O863" s="590" t="n"/>
      <c r="P863" s="590" t="n"/>
      <c r="Q863" s="590" t="n"/>
      <c r="R863" s="590" t="n"/>
      <c r="S863" s="590" t="n"/>
      <c r="T863" s="595" t="n"/>
      <c r="U863" s="596" t="n"/>
      <c r="V863" s="608" t="n"/>
    </row>
    <row r="864">
      <c r="B864" s="598" t="n"/>
      <c r="C864" s="599" t="n"/>
      <c r="D864" s="589" t="n"/>
      <c r="E864" s="590" t="n"/>
      <c r="F864" s="599" t="n"/>
      <c r="G864" s="590" t="n"/>
      <c r="H864" s="590" t="n"/>
      <c r="I864" s="590" t="n"/>
      <c r="J864" s="590" t="n"/>
      <c r="K864" s="590" t="n"/>
      <c r="L864" s="590" t="n"/>
      <c r="M864" s="590" t="n"/>
      <c r="N864" s="590" t="n"/>
      <c r="O864" s="590" t="n"/>
      <c r="P864" s="590" t="n"/>
      <c r="Q864" s="590" t="n"/>
      <c r="R864" s="590" t="n"/>
      <c r="S864" s="590" t="n"/>
      <c r="T864" s="595" t="n"/>
      <c r="U864" s="596" t="n"/>
      <c r="V864" s="608" t="n"/>
    </row>
    <row r="865">
      <c r="B865" s="598" t="n"/>
      <c r="C865" s="599" t="n"/>
      <c r="D865" s="589" t="n"/>
      <c r="E865" s="590" t="n"/>
      <c r="F865" s="599" t="n"/>
      <c r="G865" s="590" t="n"/>
      <c r="H865" s="590" t="n"/>
      <c r="I865" s="590" t="n"/>
      <c r="J865" s="590" t="n"/>
      <c r="K865" s="590" t="n"/>
      <c r="L865" s="590" t="n"/>
      <c r="M865" s="590" t="n"/>
      <c r="N865" s="590" t="n"/>
      <c r="O865" s="590" t="n"/>
      <c r="P865" s="590" t="n"/>
      <c r="Q865" s="590" t="n"/>
      <c r="R865" s="590" t="n"/>
      <c r="S865" s="590" t="n"/>
      <c r="T865" s="595" t="n"/>
      <c r="U865" s="596" t="n"/>
      <c r="V865" s="608" t="n"/>
    </row>
    <row r="866">
      <c r="B866" s="598" t="n"/>
      <c r="C866" s="599" t="n"/>
      <c r="D866" s="589" t="n"/>
      <c r="E866" s="590" t="n"/>
      <c r="F866" s="599" t="n"/>
      <c r="G866" s="590" t="n"/>
      <c r="H866" s="590" t="n"/>
      <c r="I866" s="590" t="n"/>
      <c r="J866" s="590" t="n"/>
      <c r="K866" s="590" t="n"/>
      <c r="L866" s="590" t="n"/>
      <c r="M866" s="590" t="n"/>
      <c r="N866" s="590" t="n"/>
      <c r="O866" s="590" t="n"/>
      <c r="P866" s="590" t="n"/>
      <c r="Q866" s="590" t="n"/>
      <c r="R866" s="590" t="n"/>
      <c r="S866" s="590" t="n"/>
      <c r="T866" s="595" t="n"/>
      <c r="U866" s="596" t="n"/>
      <c r="V866" s="608" t="n"/>
    </row>
    <row r="867">
      <c r="B867" s="598" t="n"/>
      <c r="C867" s="599" t="n"/>
      <c r="D867" s="589" t="n"/>
      <c r="E867" s="590" t="n"/>
      <c r="F867" s="599" t="n"/>
      <c r="G867" s="590" t="n"/>
      <c r="H867" s="590" t="n"/>
      <c r="I867" s="590" t="n"/>
      <c r="J867" s="590" t="n"/>
      <c r="K867" s="590" t="n"/>
      <c r="L867" s="590" t="n"/>
      <c r="M867" s="590" t="n"/>
      <c r="N867" s="590" t="n"/>
      <c r="O867" s="590" t="n"/>
      <c r="P867" s="590" t="n"/>
      <c r="Q867" s="590" t="n"/>
      <c r="R867" s="590" t="n"/>
      <c r="S867" s="590" t="n"/>
      <c r="T867" s="595" t="n"/>
      <c r="U867" s="596" t="n"/>
      <c r="V867" s="608" t="n"/>
    </row>
    <row r="868">
      <c r="B868" s="598" t="n"/>
      <c r="C868" s="599" t="n"/>
      <c r="D868" s="589" t="n"/>
      <c r="E868" s="590" t="n"/>
      <c r="F868" s="599" t="n"/>
      <c r="G868" s="590" t="n"/>
      <c r="H868" s="590" t="n"/>
      <c r="I868" s="590" t="n"/>
      <c r="J868" s="590" t="n"/>
      <c r="K868" s="590" t="n"/>
      <c r="L868" s="590" t="n"/>
      <c r="M868" s="590" t="n"/>
      <c r="N868" s="590" t="n"/>
      <c r="O868" s="590" t="n"/>
      <c r="P868" s="590" t="n"/>
      <c r="Q868" s="590" t="n"/>
      <c r="R868" s="590" t="n"/>
      <c r="S868" s="590" t="n"/>
      <c r="T868" s="595" t="n"/>
      <c r="U868" s="596" t="n"/>
      <c r="V868" s="608" t="n"/>
    </row>
    <row r="869">
      <c r="B869" s="598" t="n"/>
      <c r="C869" s="599" t="n"/>
      <c r="D869" s="589" t="n"/>
      <c r="E869" s="590" t="n"/>
      <c r="F869" s="599" t="n"/>
      <c r="G869" s="590" t="n"/>
      <c r="H869" s="590" t="n"/>
      <c r="I869" s="590" t="n"/>
      <c r="J869" s="590" t="n"/>
      <c r="K869" s="590" t="n"/>
      <c r="L869" s="590" t="n"/>
      <c r="M869" s="590" t="n"/>
      <c r="N869" s="590" t="n"/>
      <c r="O869" s="590" t="n"/>
      <c r="P869" s="590" t="n"/>
      <c r="Q869" s="590" t="n"/>
      <c r="R869" s="590" t="n"/>
      <c r="S869" s="590" t="n"/>
      <c r="T869" s="595" t="n"/>
      <c r="U869" s="596" t="n"/>
      <c r="V869" s="608" t="n"/>
    </row>
    <row r="870">
      <c r="B870" s="598" t="n"/>
      <c r="C870" s="599" t="n"/>
      <c r="D870" s="589" t="n"/>
      <c r="E870" s="590" t="n"/>
      <c r="F870" s="599" t="n"/>
      <c r="G870" s="590" t="n"/>
      <c r="H870" s="590" t="n"/>
      <c r="I870" s="590" t="n"/>
      <c r="J870" s="590" t="n"/>
      <c r="K870" s="590" t="n"/>
      <c r="L870" s="590" t="n"/>
      <c r="M870" s="590" t="n"/>
      <c r="N870" s="590" t="n"/>
      <c r="O870" s="590" t="n"/>
      <c r="P870" s="590" t="n"/>
      <c r="Q870" s="590" t="n"/>
      <c r="R870" s="590" t="n"/>
      <c r="S870" s="590" t="n"/>
      <c r="T870" s="595" t="n"/>
      <c r="U870" s="596" t="n"/>
      <c r="V870" s="608" t="n"/>
    </row>
    <row r="871">
      <c r="B871" s="598" t="n"/>
      <c r="C871" s="599" t="n"/>
      <c r="D871" s="589" t="n"/>
      <c r="E871" s="590" t="n"/>
      <c r="F871" s="599" t="n"/>
      <c r="G871" s="590" t="n"/>
      <c r="H871" s="590" t="n"/>
      <c r="I871" s="590" t="n"/>
      <c r="J871" s="590" t="n"/>
      <c r="K871" s="590" t="n"/>
      <c r="L871" s="590" t="n"/>
      <c r="M871" s="590" t="n"/>
      <c r="N871" s="590" t="n"/>
      <c r="O871" s="590" t="n"/>
      <c r="P871" s="590" t="n"/>
      <c r="Q871" s="590" t="n"/>
      <c r="R871" s="590" t="n"/>
      <c r="S871" s="590" t="n"/>
      <c r="T871" s="595" t="n"/>
      <c r="U871" s="596" t="n"/>
      <c r="V871" s="608" t="n"/>
    </row>
    <row r="872">
      <c r="B872" s="598" t="n"/>
      <c r="C872" s="599" t="n"/>
      <c r="D872" s="589" t="n"/>
      <c r="E872" s="590" t="n"/>
      <c r="F872" s="599" t="n"/>
      <c r="G872" s="590" t="n"/>
      <c r="H872" s="590" t="n"/>
      <c r="I872" s="590" t="n"/>
      <c r="J872" s="590" t="n"/>
      <c r="K872" s="590" t="n"/>
      <c r="L872" s="590" t="n"/>
      <c r="M872" s="590" t="n"/>
      <c r="N872" s="590" t="n"/>
      <c r="O872" s="590" t="n"/>
      <c r="P872" s="590" t="n"/>
      <c r="Q872" s="590" t="n"/>
      <c r="R872" s="590" t="n"/>
      <c r="S872" s="590" t="n"/>
      <c r="T872" s="595" t="n"/>
      <c r="U872" s="596" t="n"/>
      <c r="V872" s="608" t="n"/>
    </row>
    <row r="873">
      <c r="B873" s="598" t="n"/>
      <c r="C873" s="599" t="n"/>
      <c r="D873" s="589" t="n"/>
      <c r="E873" s="590" t="n"/>
      <c r="F873" s="599" t="n"/>
      <c r="G873" s="590" t="n"/>
      <c r="H873" s="590" t="n"/>
      <c r="I873" s="590" t="n"/>
      <c r="J873" s="590" t="n"/>
      <c r="K873" s="590" t="n"/>
      <c r="L873" s="590" t="n"/>
      <c r="M873" s="590" t="n"/>
      <c r="N873" s="590" t="n"/>
      <c r="O873" s="590" t="n"/>
      <c r="P873" s="590" t="n"/>
      <c r="Q873" s="590" t="n"/>
      <c r="R873" s="590" t="n"/>
      <c r="S873" s="590" t="n"/>
      <c r="T873" s="595" t="n"/>
      <c r="U873" s="596" t="n"/>
      <c r="V873" s="608" t="n"/>
    </row>
    <row r="874">
      <c r="B874" s="598" t="n"/>
      <c r="C874" s="599" t="n"/>
      <c r="D874" s="589" t="n"/>
      <c r="E874" s="590" t="n"/>
      <c r="F874" s="599" t="n"/>
      <c r="G874" s="590" t="n"/>
      <c r="H874" s="590" t="n"/>
      <c r="I874" s="590" t="n"/>
      <c r="J874" s="590" t="n"/>
      <c r="K874" s="590" t="n"/>
      <c r="L874" s="590" t="n"/>
      <c r="M874" s="590" t="n"/>
      <c r="N874" s="590" t="n"/>
      <c r="O874" s="590" t="n"/>
      <c r="P874" s="590" t="n"/>
      <c r="Q874" s="590" t="n"/>
      <c r="R874" s="590" t="n"/>
      <c r="S874" s="590" t="n"/>
      <c r="T874" s="595" t="n"/>
      <c r="U874" s="596" t="n"/>
      <c r="V874" s="608" t="n"/>
    </row>
    <row r="875">
      <c r="B875" s="598" t="n"/>
      <c r="C875" s="599" t="n"/>
      <c r="D875" s="589" t="n"/>
      <c r="E875" s="590" t="n"/>
      <c r="F875" s="599" t="n"/>
      <c r="G875" s="590" t="n"/>
      <c r="H875" s="590" t="n"/>
      <c r="I875" s="590" t="n"/>
      <c r="J875" s="590" t="n"/>
      <c r="K875" s="590" t="n"/>
      <c r="L875" s="590" t="n"/>
      <c r="M875" s="590" t="n"/>
      <c r="N875" s="590" t="n"/>
      <c r="O875" s="590" t="n"/>
      <c r="P875" s="590" t="n"/>
      <c r="Q875" s="590" t="n"/>
      <c r="R875" s="590" t="n"/>
      <c r="S875" s="590" t="n"/>
      <c r="T875" s="595" t="n"/>
      <c r="U875" s="596" t="n"/>
      <c r="V875" s="608" t="n"/>
    </row>
    <row r="876">
      <c r="B876" s="598" t="n"/>
      <c r="C876" s="599" t="n"/>
      <c r="D876" s="589" t="n"/>
      <c r="E876" s="590" t="n"/>
      <c r="F876" s="599" t="n"/>
      <c r="G876" s="590" t="n"/>
      <c r="H876" s="590" t="n"/>
      <c r="I876" s="590" t="n"/>
      <c r="J876" s="590" t="n"/>
      <c r="K876" s="590" t="n"/>
      <c r="L876" s="590" t="n"/>
      <c r="M876" s="590" t="n"/>
      <c r="N876" s="590" t="n"/>
      <c r="O876" s="590" t="n"/>
      <c r="P876" s="590" t="n"/>
      <c r="Q876" s="590" t="n"/>
      <c r="R876" s="590" t="n"/>
      <c r="S876" s="590" t="n"/>
      <c r="T876" s="595" t="n"/>
      <c r="U876" s="596" t="n"/>
      <c r="V876" s="608" t="n"/>
    </row>
    <row r="877">
      <c r="B877" s="598" t="n"/>
      <c r="C877" s="599" t="n"/>
      <c r="D877" s="589" t="n"/>
      <c r="E877" s="590" t="n"/>
      <c r="F877" s="599" t="n"/>
      <c r="G877" s="590" t="n"/>
      <c r="H877" s="590" t="n"/>
      <c r="I877" s="590" t="n"/>
      <c r="J877" s="590" t="n"/>
      <c r="K877" s="590" t="n"/>
      <c r="L877" s="590" t="n"/>
      <c r="M877" s="590" t="n"/>
      <c r="N877" s="590" t="n"/>
      <c r="O877" s="590" t="n"/>
      <c r="P877" s="590" t="n"/>
      <c r="Q877" s="590" t="n"/>
      <c r="R877" s="590" t="n"/>
      <c r="S877" s="590" t="n"/>
      <c r="T877" s="595" t="n"/>
      <c r="U877" s="596" t="n"/>
      <c r="V877" s="608" t="n"/>
    </row>
    <row r="878">
      <c r="B878" s="598" t="n"/>
      <c r="C878" s="599" t="n"/>
      <c r="D878" s="589" t="n"/>
      <c r="E878" s="590" t="n"/>
      <c r="F878" s="599" t="n"/>
      <c r="G878" s="590" t="n"/>
      <c r="H878" s="590" t="n"/>
      <c r="I878" s="590" t="n"/>
      <c r="J878" s="590" t="n"/>
      <c r="K878" s="590" t="n"/>
      <c r="L878" s="590" t="n"/>
      <c r="M878" s="590" t="n"/>
      <c r="N878" s="590" t="n"/>
      <c r="O878" s="590" t="n"/>
      <c r="P878" s="590" t="n"/>
      <c r="Q878" s="590" t="n"/>
      <c r="R878" s="590" t="n"/>
      <c r="S878" s="590" t="n"/>
      <c r="T878" s="595" t="n"/>
      <c r="U878" s="596" t="n"/>
      <c r="V878" s="608" t="n"/>
    </row>
    <row r="879">
      <c r="B879" s="598" t="n"/>
      <c r="C879" s="599" t="n"/>
      <c r="D879" s="589" t="n"/>
      <c r="E879" s="590" t="n"/>
      <c r="F879" s="599" t="n"/>
      <c r="G879" s="590" t="n"/>
      <c r="H879" s="590" t="n"/>
      <c r="I879" s="590" t="n"/>
      <c r="J879" s="590" t="n"/>
      <c r="K879" s="590" t="n"/>
      <c r="L879" s="590" t="n"/>
      <c r="M879" s="590" t="n"/>
      <c r="N879" s="590" t="n"/>
      <c r="O879" s="590" t="n"/>
      <c r="P879" s="590" t="n"/>
      <c r="Q879" s="590" t="n"/>
      <c r="R879" s="590" t="n"/>
      <c r="S879" s="590" t="n"/>
      <c r="T879" s="595" t="n"/>
      <c r="U879" s="596" t="n"/>
      <c r="V879" s="608" t="n"/>
    </row>
    <row r="880">
      <c r="B880" s="598" t="n"/>
      <c r="C880" s="599" t="n"/>
      <c r="D880" s="589" t="n"/>
      <c r="E880" s="590" t="n"/>
      <c r="F880" s="599" t="n"/>
      <c r="G880" s="590" t="n"/>
      <c r="H880" s="590" t="n"/>
      <c r="I880" s="590" t="n"/>
      <c r="J880" s="590" t="n"/>
      <c r="K880" s="590" t="n"/>
      <c r="L880" s="590" t="n"/>
      <c r="M880" s="590" t="n"/>
      <c r="N880" s="590" t="n"/>
      <c r="O880" s="590" t="n"/>
      <c r="P880" s="590" t="n"/>
      <c r="Q880" s="590" t="n"/>
      <c r="R880" s="590" t="n"/>
      <c r="S880" s="590" t="n"/>
      <c r="T880" s="595" t="n"/>
      <c r="U880" s="596" t="n"/>
      <c r="V880" s="608" t="n"/>
    </row>
    <row r="881">
      <c r="B881" s="598" t="n"/>
      <c r="C881" s="599" t="n"/>
      <c r="D881" s="589" t="n"/>
      <c r="E881" s="590" t="n"/>
      <c r="F881" s="599" t="n"/>
      <c r="G881" s="590" t="n"/>
      <c r="H881" s="590" t="n"/>
      <c r="I881" s="590" t="n"/>
      <c r="J881" s="590" t="n"/>
      <c r="K881" s="590" t="n"/>
      <c r="L881" s="590" t="n"/>
      <c r="M881" s="590" t="n"/>
      <c r="N881" s="590" t="n"/>
      <c r="O881" s="590" t="n"/>
      <c r="P881" s="590" t="n"/>
      <c r="Q881" s="590" t="n"/>
      <c r="R881" s="590" t="n"/>
      <c r="S881" s="590" t="n"/>
      <c r="T881" s="595" t="n"/>
      <c r="U881" s="596" t="n"/>
      <c r="V881" s="608" t="n"/>
    </row>
    <row r="882">
      <c r="B882" s="598" t="n"/>
      <c r="C882" s="599" t="n"/>
      <c r="D882" s="589" t="n"/>
      <c r="E882" s="590" t="n"/>
      <c r="F882" s="599" t="n"/>
      <c r="G882" s="590" t="n"/>
      <c r="H882" s="590" t="n"/>
      <c r="I882" s="590" t="n"/>
      <c r="J882" s="590" t="n"/>
      <c r="K882" s="590" t="n"/>
      <c r="L882" s="590" t="n"/>
      <c r="M882" s="590" t="n"/>
      <c r="N882" s="590" t="n"/>
      <c r="O882" s="590" t="n"/>
      <c r="P882" s="590" t="n"/>
      <c r="Q882" s="590" t="n"/>
      <c r="R882" s="590" t="n"/>
      <c r="S882" s="590" t="n"/>
      <c r="T882" s="595" t="n"/>
      <c r="U882" s="596" t="n"/>
      <c r="V882" s="608" t="n"/>
    </row>
    <row r="883">
      <c r="B883" s="598" t="n"/>
      <c r="C883" s="599" t="n"/>
      <c r="D883" s="589" t="n"/>
      <c r="E883" s="590" t="n"/>
      <c r="F883" s="599" t="n"/>
      <c r="G883" s="590" t="n"/>
      <c r="H883" s="590" t="n"/>
      <c r="I883" s="590" t="n"/>
      <c r="J883" s="590" t="n"/>
      <c r="K883" s="590" t="n"/>
      <c r="L883" s="590" t="n"/>
      <c r="M883" s="590" t="n"/>
      <c r="N883" s="590" t="n"/>
      <c r="O883" s="590" t="n"/>
      <c r="P883" s="590" t="n"/>
      <c r="Q883" s="590" t="n"/>
      <c r="R883" s="590" t="n"/>
      <c r="S883" s="590" t="n"/>
      <c r="T883" s="595" t="n"/>
      <c r="U883" s="596" t="n"/>
      <c r="V883" s="608" t="n"/>
    </row>
    <row r="884">
      <c r="B884" s="598" t="n"/>
      <c r="C884" s="599" t="n"/>
      <c r="D884" s="589" t="n"/>
      <c r="E884" s="590" t="n"/>
      <c r="F884" s="599" t="n"/>
      <c r="G884" s="590" t="n"/>
      <c r="H884" s="590" t="n"/>
      <c r="I884" s="590" t="n"/>
      <c r="J884" s="590" t="n"/>
      <c r="K884" s="590" t="n"/>
      <c r="L884" s="590" t="n"/>
      <c r="M884" s="590" t="n"/>
      <c r="N884" s="590" t="n"/>
      <c r="O884" s="590" t="n"/>
      <c r="P884" s="590" t="n"/>
      <c r="Q884" s="590" t="n"/>
      <c r="R884" s="590" t="n"/>
      <c r="S884" s="590" t="n"/>
      <c r="T884" s="595" t="n"/>
      <c r="U884" s="596" t="n"/>
      <c r="V884" s="608" t="n"/>
    </row>
    <row r="885">
      <c r="B885" s="598" t="n"/>
      <c r="C885" s="599" t="n"/>
      <c r="D885" s="589" t="n"/>
      <c r="E885" s="590" t="n"/>
      <c r="F885" s="599" t="n"/>
      <c r="G885" s="590" t="n"/>
      <c r="H885" s="590" t="n"/>
      <c r="I885" s="590" t="n"/>
      <c r="J885" s="590" t="n"/>
      <c r="K885" s="590" t="n"/>
      <c r="L885" s="590" t="n"/>
      <c r="M885" s="590" t="n"/>
      <c r="N885" s="590" t="n"/>
      <c r="O885" s="590" t="n"/>
      <c r="P885" s="590" t="n"/>
      <c r="Q885" s="590" t="n"/>
      <c r="R885" s="590" t="n"/>
      <c r="S885" s="590" t="n"/>
      <c r="T885" s="595" t="n"/>
      <c r="U885" s="596" t="n"/>
      <c r="V885" s="608" t="n"/>
    </row>
    <row r="886">
      <c r="B886" s="598" t="n"/>
      <c r="C886" s="599" t="n"/>
      <c r="D886" s="589" t="n"/>
      <c r="E886" s="590" t="n"/>
      <c r="F886" s="599" t="n"/>
      <c r="G886" s="590" t="n"/>
      <c r="H886" s="590" t="n"/>
      <c r="I886" s="590" t="n"/>
      <c r="J886" s="590" t="n"/>
      <c r="K886" s="590" t="n"/>
      <c r="L886" s="590" t="n"/>
      <c r="M886" s="590" t="n"/>
      <c r="N886" s="590" t="n"/>
      <c r="O886" s="590" t="n"/>
      <c r="P886" s="590" t="n"/>
      <c r="Q886" s="590" t="n"/>
      <c r="R886" s="590" t="n"/>
      <c r="S886" s="590" t="n"/>
      <c r="T886" s="595" t="n"/>
      <c r="U886" s="596" t="n"/>
      <c r="V886" s="608" t="n"/>
    </row>
    <row r="887">
      <c r="B887" s="598" t="n"/>
      <c r="C887" s="599" t="n"/>
      <c r="D887" s="589" t="n"/>
      <c r="E887" s="590" t="n"/>
      <c r="F887" s="599" t="n"/>
      <c r="G887" s="590" t="n"/>
      <c r="H887" s="590" t="n"/>
      <c r="I887" s="590" t="n"/>
      <c r="J887" s="590" t="n"/>
      <c r="K887" s="590" t="n"/>
      <c r="L887" s="590" t="n"/>
      <c r="M887" s="590" t="n"/>
      <c r="N887" s="590" t="n"/>
      <c r="O887" s="590" t="n"/>
      <c r="P887" s="590" t="n"/>
      <c r="Q887" s="590" t="n"/>
      <c r="R887" s="590" t="n"/>
      <c r="S887" s="590" t="n"/>
      <c r="T887" s="595" t="n"/>
      <c r="U887" s="596" t="n"/>
      <c r="V887" s="608" t="n"/>
    </row>
    <row r="888">
      <c r="B888" s="598" t="n"/>
      <c r="C888" s="599" t="n"/>
      <c r="D888" s="589" t="n"/>
      <c r="E888" s="590" t="n"/>
      <c r="F888" s="599" t="n"/>
      <c r="G888" s="590" t="n"/>
      <c r="H888" s="590" t="n"/>
      <c r="I888" s="590" t="n"/>
      <c r="J888" s="590" t="n"/>
      <c r="K888" s="590" t="n"/>
      <c r="L888" s="590" t="n"/>
      <c r="M888" s="590" t="n"/>
      <c r="N888" s="590" t="n"/>
      <c r="O888" s="590" t="n"/>
      <c r="P888" s="590" t="n"/>
      <c r="Q888" s="590" t="n"/>
      <c r="R888" s="590" t="n"/>
      <c r="S888" s="590" t="n"/>
      <c r="T888" s="595" t="n"/>
      <c r="U888" s="596" t="n"/>
      <c r="V888" s="608" t="n"/>
    </row>
    <row r="889">
      <c r="B889" s="598" t="n"/>
      <c r="C889" s="599" t="n"/>
      <c r="D889" s="589" t="n"/>
      <c r="E889" s="590" t="n"/>
      <c r="F889" s="599" t="n"/>
      <c r="G889" s="590" t="n"/>
      <c r="H889" s="590" t="n"/>
      <c r="I889" s="590" t="n"/>
      <c r="J889" s="590" t="n"/>
      <c r="K889" s="590" t="n"/>
      <c r="L889" s="590" t="n"/>
      <c r="M889" s="590" t="n"/>
      <c r="N889" s="590" t="n"/>
      <c r="O889" s="590" t="n"/>
      <c r="P889" s="590" t="n"/>
      <c r="Q889" s="590" t="n"/>
      <c r="R889" s="590" t="n"/>
      <c r="S889" s="590" t="n"/>
      <c r="T889" s="595" t="n"/>
      <c r="U889" s="596" t="n"/>
      <c r="V889" s="608" t="n"/>
    </row>
    <row r="890">
      <c r="B890" s="598" t="n"/>
      <c r="C890" s="599" t="n"/>
      <c r="D890" s="589" t="n"/>
      <c r="E890" s="590" t="n"/>
      <c r="F890" s="599" t="n"/>
      <c r="G890" s="590" t="n"/>
      <c r="H890" s="590" t="n"/>
      <c r="I890" s="590" t="n"/>
      <c r="J890" s="590" t="n"/>
      <c r="K890" s="590" t="n"/>
      <c r="L890" s="590" t="n"/>
      <c r="M890" s="590" t="n"/>
      <c r="N890" s="590" t="n"/>
      <c r="O890" s="590" t="n"/>
      <c r="P890" s="590" t="n"/>
      <c r="Q890" s="590" t="n"/>
      <c r="R890" s="590" t="n"/>
      <c r="S890" s="590" t="n"/>
      <c r="T890" s="595" t="n"/>
      <c r="U890" s="596" t="n"/>
      <c r="V890" s="608" t="n"/>
    </row>
    <row r="891">
      <c r="B891" s="598" t="n"/>
      <c r="C891" s="599" t="n"/>
      <c r="D891" s="589" t="n"/>
      <c r="E891" s="590" t="n"/>
      <c r="F891" s="599" t="n"/>
      <c r="G891" s="590" t="n"/>
      <c r="H891" s="590" t="n"/>
      <c r="I891" s="590" t="n"/>
      <c r="J891" s="590" t="n"/>
      <c r="K891" s="590" t="n"/>
      <c r="L891" s="590" t="n"/>
      <c r="M891" s="590" t="n"/>
      <c r="N891" s="590" t="n"/>
      <c r="O891" s="590" t="n"/>
      <c r="P891" s="590" t="n"/>
      <c r="Q891" s="590" t="n"/>
      <c r="R891" s="590" t="n"/>
      <c r="S891" s="590" t="n"/>
      <c r="T891" s="595" t="n"/>
      <c r="U891" s="596" t="n"/>
      <c r="V891" s="608" t="n"/>
    </row>
    <row r="892">
      <c r="B892" s="598" t="n"/>
      <c r="C892" s="599" t="n"/>
      <c r="D892" s="589" t="n"/>
      <c r="E892" s="590" t="n"/>
      <c r="F892" s="599" t="n"/>
      <c r="G892" s="590" t="n"/>
      <c r="H892" s="590" t="n"/>
      <c r="I892" s="590" t="n"/>
      <c r="J892" s="590" t="n"/>
      <c r="K892" s="590" t="n"/>
      <c r="L892" s="590" t="n"/>
      <c r="M892" s="590" t="n"/>
      <c r="N892" s="590" t="n"/>
      <c r="O892" s="590" t="n"/>
      <c r="P892" s="590" t="n"/>
      <c r="Q892" s="590" t="n"/>
      <c r="R892" s="590" t="n"/>
      <c r="S892" s="590" t="n"/>
      <c r="T892" s="595" t="n"/>
      <c r="U892" s="596" t="n"/>
      <c r="V892" s="608" t="n"/>
    </row>
    <row r="893">
      <c r="B893" s="598" t="n"/>
      <c r="C893" s="599" t="n"/>
      <c r="D893" s="589" t="n"/>
      <c r="E893" s="590" t="n"/>
      <c r="F893" s="599" t="n"/>
      <c r="G893" s="590" t="n"/>
      <c r="H893" s="590" t="n"/>
      <c r="I893" s="590" t="n"/>
      <c r="J893" s="590" t="n"/>
      <c r="K893" s="590" t="n"/>
      <c r="L893" s="590" t="n"/>
      <c r="M893" s="590" t="n"/>
      <c r="N893" s="590" t="n"/>
      <c r="O893" s="590" t="n"/>
      <c r="P893" s="590" t="n"/>
      <c r="Q893" s="590" t="n"/>
      <c r="R893" s="590" t="n"/>
      <c r="S893" s="590" t="n"/>
      <c r="T893" s="595" t="n"/>
      <c r="U893" s="596" t="n"/>
      <c r="V893" s="608" t="n"/>
    </row>
    <row r="894">
      <c r="B894" s="598" t="n"/>
      <c r="C894" s="599" t="n"/>
      <c r="D894" s="589" t="n"/>
      <c r="E894" s="590" t="n"/>
      <c r="F894" s="599" t="n"/>
      <c r="G894" s="590" t="n"/>
      <c r="H894" s="590" t="n"/>
      <c r="I894" s="590" t="n"/>
      <c r="J894" s="590" t="n"/>
      <c r="K894" s="590" t="n"/>
      <c r="L894" s="590" t="n"/>
      <c r="M894" s="590" t="n"/>
      <c r="N894" s="590" t="n"/>
      <c r="O894" s="590" t="n"/>
      <c r="P894" s="590" t="n"/>
      <c r="Q894" s="590" t="n"/>
      <c r="R894" s="590" t="n"/>
      <c r="S894" s="590" t="n"/>
      <c r="T894" s="595" t="n"/>
      <c r="U894" s="596" t="n"/>
      <c r="V894" s="608" t="n"/>
    </row>
    <row r="895">
      <c r="B895" s="598" t="n"/>
      <c r="C895" s="599" t="n"/>
      <c r="D895" s="589" t="n"/>
      <c r="E895" s="590" t="n"/>
      <c r="F895" s="599" t="n"/>
      <c r="G895" s="590" t="n"/>
      <c r="H895" s="590" t="n"/>
      <c r="I895" s="590" t="n"/>
      <c r="J895" s="590" t="n"/>
      <c r="K895" s="590" t="n"/>
      <c r="L895" s="590" t="n"/>
      <c r="M895" s="590" t="n"/>
      <c r="N895" s="590" t="n"/>
      <c r="O895" s="590" t="n"/>
      <c r="P895" s="590" t="n"/>
      <c r="Q895" s="590" t="n"/>
      <c r="R895" s="590" t="n"/>
      <c r="S895" s="590" t="n"/>
      <c r="T895" s="595" t="n"/>
      <c r="U895" s="596" t="n"/>
      <c r="V895" s="608" t="n"/>
    </row>
    <row r="896">
      <c r="B896" s="598" t="n"/>
      <c r="C896" s="599" t="n"/>
      <c r="D896" s="589" t="n"/>
      <c r="E896" s="590" t="n"/>
      <c r="F896" s="599" t="n"/>
      <c r="G896" s="590" t="n"/>
      <c r="H896" s="590" t="n"/>
      <c r="I896" s="590" t="n"/>
      <c r="J896" s="590" t="n"/>
      <c r="K896" s="590" t="n"/>
      <c r="L896" s="590" t="n"/>
      <c r="M896" s="590" t="n"/>
      <c r="N896" s="590" t="n"/>
      <c r="O896" s="590" t="n"/>
      <c r="P896" s="590" t="n"/>
      <c r="Q896" s="590" t="n"/>
      <c r="R896" s="590" t="n"/>
      <c r="S896" s="590" t="n"/>
      <c r="T896" s="595" t="n"/>
      <c r="U896" s="596" t="n"/>
      <c r="V896" s="608" t="n"/>
    </row>
    <row r="897">
      <c r="B897" s="598" t="n"/>
      <c r="C897" s="599" t="n"/>
      <c r="D897" s="589" t="n"/>
      <c r="E897" s="590" t="n"/>
      <c r="F897" s="599" t="n"/>
      <c r="G897" s="590" t="n"/>
      <c r="H897" s="590" t="n"/>
      <c r="I897" s="590" t="n"/>
      <c r="J897" s="590" t="n"/>
      <c r="K897" s="590" t="n"/>
      <c r="L897" s="590" t="n"/>
      <c r="M897" s="590" t="n"/>
      <c r="N897" s="590" t="n"/>
      <c r="O897" s="590" t="n"/>
      <c r="P897" s="590" t="n"/>
      <c r="Q897" s="590" t="n"/>
      <c r="R897" s="590" t="n"/>
      <c r="S897" s="590" t="n"/>
      <c r="T897" s="595" t="n"/>
      <c r="U897" s="596" t="n"/>
      <c r="V897" s="608" t="n"/>
    </row>
    <row r="898">
      <c r="B898" s="598" t="n"/>
      <c r="C898" s="599" t="n"/>
      <c r="D898" s="589" t="n"/>
      <c r="E898" s="590" t="n"/>
      <c r="F898" s="599" t="n"/>
      <c r="G898" s="590" t="n"/>
      <c r="H898" s="590" t="n"/>
      <c r="I898" s="590" t="n"/>
      <c r="J898" s="590" t="n"/>
      <c r="K898" s="590" t="n"/>
      <c r="L898" s="590" t="n"/>
      <c r="M898" s="590" t="n"/>
      <c r="N898" s="590" t="n"/>
      <c r="O898" s="590" t="n"/>
      <c r="P898" s="590" t="n"/>
      <c r="Q898" s="590" t="n"/>
      <c r="R898" s="590" t="n"/>
      <c r="S898" s="590" t="n"/>
      <c r="T898" s="595" t="n"/>
      <c r="U898" s="596" t="n"/>
      <c r="V898" s="608" t="n"/>
    </row>
    <row r="899">
      <c r="B899" s="598" t="n"/>
      <c r="C899" s="599" t="n"/>
      <c r="D899" s="589" t="n"/>
      <c r="E899" s="590" t="n"/>
      <c r="F899" s="599" t="n"/>
      <c r="G899" s="590" t="n"/>
      <c r="H899" s="590" t="n"/>
      <c r="I899" s="590" t="n"/>
      <c r="J899" s="590" t="n"/>
      <c r="K899" s="590" t="n"/>
      <c r="L899" s="590" t="n"/>
      <c r="M899" s="590" t="n"/>
      <c r="N899" s="590" t="n"/>
      <c r="O899" s="590" t="n"/>
      <c r="P899" s="590" t="n"/>
      <c r="Q899" s="590" t="n"/>
      <c r="R899" s="590" t="n"/>
      <c r="S899" s="590" t="n"/>
      <c r="T899" s="595" t="n"/>
      <c r="U899" s="596" t="n"/>
      <c r="V899" s="608" t="n"/>
    </row>
    <row r="900">
      <c r="B900" s="598" t="n"/>
      <c r="C900" s="599" t="n"/>
      <c r="D900" s="589" t="n"/>
      <c r="E900" s="590" t="n"/>
      <c r="F900" s="599" t="n"/>
      <c r="G900" s="590" t="n"/>
      <c r="H900" s="590" t="n"/>
      <c r="I900" s="590" t="n"/>
      <c r="J900" s="590" t="n"/>
      <c r="K900" s="590" t="n"/>
      <c r="L900" s="590" t="n"/>
      <c r="M900" s="590" t="n"/>
      <c r="N900" s="590" t="n"/>
      <c r="O900" s="590" t="n"/>
      <c r="P900" s="590" t="n"/>
      <c r="Q900" s="590" t="n"/>
      <c r="R900" s="590" t="n"/>
      <c r="S900" s="590" t="n"/>
      <c r="T900" s="595" t="n"/>
      <c r="U900" s="596" t="n"/>
      <c r="V900" s="608" t="n"/>
    </row>
    <row r="901">
      <c r="B901" s="598" t="n"/>
      <c r="C901" s="599" t="n"/>
      <c r="D901" s="589" t="n"/>
      <c r="E901" s="590" t="n"/>
      <c r="F901" s="599" t="n"/>
      <c r="G901" s="590" t="n"/>
      <c r="H901" s="590" t="n"/>
      <c r="I901" s="590" t="n"/>
      <c r="J901" s="590" t="n"/>
      <c r="K901" s="590" t="n"/>
      <c r="L901" s="590" t="n"/>
      <c r="M901" s="590" t="n"/>
      <c r="N901" s="590" t="n"/>
      <c r="O901" s="590" t="n"/>
      <c r="P901" s="590" t="n"/>
      <c r="Q901" s="590" t="n"/>
      <c r="R901" s="590" t="n"/>
      <c r="S901" s="590" t="n"/>
      <c r="T901" s="595" t="n"/>
      <c r="U901" s="596" t="n"/>
      <c r="V901" s="608" t="n"/>
    </row>
    <row r="902">
      <c r="B902" s="598" t="n"/>
      <c r="C902" s="599" t="n"/>
      <c r="D902" s="589" t="n"/>
      <c r="E902" s="590" t="n"/>
      <c r="F902" s="599" t="n"/>
      <c r="G902" s="590" t="n"/>
      <c r="H902" s="590" t="n"/>
      <c r="I902" s="590" t="n"/>
      <c r="J902" s="590" t="n"/>
      <c r="K902" s="590" t="n"/>
      <c r="L902" s="590" t="n"/>
      <c r="M902" s="590" t="n"/>
      <c r="N902" s="590" t="n"/>
      <c r="O902" s="590" t="n"/>
      <c r="P902" s="590" t="n"/>
      <c r="Q902" s="590" t="n"/>
      <c r="R902" s="590" t="n"/>
      <c r="S902" s="590" t="n"/>
      <c r="T902" s="595" t="n"/>
      <c r="U902" s="596" t="n"/>
      <c r="V902" s="608" t="n"/>
    </row>
    <row r="903">
      <c r="B903" s="598" t="n"/>
      <c r="C903" s="599" t="n"/>
      <c r="D903" s="589" t="n"/>
      <c r="E903" s="590" t="n"/>
      <c r="F903" s="599" t="n"/>
      <c r="G903" s="590" t="n"/>
      <c r="H903" s="590" t="n"/>
      <c r="I903" s="590" t="n"/>
      <c r="J903" s="590" t="n"/>
      <c r="K903" s="590" t="n"/>
      <c r="L903" s="590" t="n"/>
      <c r="M903" s="590" t="n"/>
      <c r="N903" s="590" t="n"/>
      <c r="O903" s="590" t="n"/>
      <c r="P903" s="590" t="n"/>
      <c r="Q903" s="590" t="n"/>
      <c r="R903" s="590" t="n"/>
      <c r="S903" s="590" t="n"/>
      <c r="T903" s="595" t="n"/>
      <c r="U903" s="596" t="n"/>
      <c r="V903" s="608" t="n"/>
    </row>
    <row r="904">
      <c r="B904" s="598" t="n"/>
      <c r="C904" s="599" t="n"/>
      <c r="D904" s="589" t="n"/>
      <c r="E904" s="590" t="n"/>
      <c r="F904" s="599" t="n"/>
      <c r="G904" s="590" t="n"/>
      <c r="H904" s="590" t="n"/>
      <c r="I904" s="590" t="n"/>
      <c r="J904" s="590" t="n"/>
      <c r="K904" s="590" t="n"/>
      <c r="L904" s="590" t="n"/>
      <c r="M904" s="590" t="n"/>
      <c r="N904" s="590" t="n"/>
      <c r="O904" s="590" t="n"/>
      <c r="P904" s="590" t="n"/>
      <c r="Q904" s="590" t="n"/>
      <c r="R904" s="590" t="n"/>
      <c r="S904" s="590" t="n"/>
      <c r="T904" s="595" t="n"/>
      <c r="U904" s="596" t="n"/>
      <c r="V904" s="608" t="n"/>
    </row>
    <row r="905">
      <c r="B905" s="598" t="n"/>
      <c r="C905" s="599" t="n"/>
      <c r="D905" s="589" t="n"/>
      <c r="E905" s="590" t="n"/>
      <c r="F905" s="599" t="n"/>
      <c r="G905" s="590" t="n"/>
      <c r="H905" s="590" t="n"/>
      <c r="I905" s="590" t="n"/>
      <c r="J905" s="590" t="n"/>
      <c r="K905" s="590" t="n"/>
      <c r="L905" s="590" t="n"/>
      <c r="M905" s="590" t="n"/>
      <c r="N905" s="590" t="n"/>
      <c r="O905" s="590" t="n"/>
      <c r="P905" s="590" t="n"/>
      <c r="Q905" s="590" t="n"/>
      <c r="R905" s="590" t="n"/>
      <c r="S905" s="590" t="n"/>
      <c r="T905" s="595" t="n"/>
      <c r="U905" s="596" t="n"/>
      <c r="V905" s="608" t="n"/>
    </row>
    <row r="906">
      <c r="B906" s="598" t="n"/>
      <c r="C906" s="599" t="n"/>
      <c r="D906" s="589" t="n"/>
      <c r="E906" s="590" t="n"/>
      <c r="F906" s="599" t="n"/>
      <c r="G906" s="590" t="n"/>
      <c r="H906" s="590" t="n"/>
      <c r="I906" s="590" t="n"/>
      <c r="J906" s="590" t="n"/>
      <c r="K906" s="590" t="n"/>
      <c r="L906" s="590" t="n"/>
      <c r="M906" s="590" t="n"/>
      <c r="N906" s="590" t="n"/>
      <c r="O906" s="590" t="n"/>
      <c r="P906" s="590" t="n"/>
      <c r="Q906" s="590" t="n"/>
      <c r="R906" s="590" t="n"/>
      <c r="S906" s="590" t="n"/>
      <c r="T906" s="595" t="n"/>
      <c r="U906" s="596" t="n"/>
      <c r="V906" s="608" t="n"/>
    </row>
    <row r="907">
      <c r="B907" s="598" t="n"/>
      <c r="C907" s="599" t="n"/>
      <c r="D907" s="589" t="n"/>
      <c r="E907" s="590" t="n"/>
      <c r="F907" s="599" t="n"/>
      <c r="G907" s="590" t="n"/>
      <c r="H907" s="590" t="n"/>
      <c r="I907" s="590" t="n"/>
      <c r="J907" s="590" t="n"/>
      <c r="K907" s="590" t="n"/>
      <c r="L907" s="590" t="n"/>
      <c r="M907" s="590" t="n"/>
      <c r="N907" s="590" t="n"/>
      <c r="O907" s="590" t="n"/>
      <c r="P907" s="590" t="n"/>
      <c r="Q907" s="590" t="n"/>
      <c r="R907" s="590" t="n"/>
      <c r="S907" s="590" t="n"/>
      <c r="T907" s="595" t="n"/>
      <c r="U907" s="596" t="n"/>
      <c r="V907" s="608" t="n"/>
    </row>
    <row r="908">
      <c r="B908" s="598" t="n"/>
      <c r="C908" s="599" t="n"/>
      <c r="D908" s="589" t="n"/>
      <c r="E908" s="590" t="n"/>
      <c r="F908" s="599" t="n"/>
      <c r="G908" s="590" t="n"/>
      <c r="H908" s="590" t="n"/>
      <c r="I908" s="590" t="n"/>
      <c r="J908" s="590" t="n"/>
      <c r="K908" s="590" t="n"/>
      <c r="L908" s="590" t="n"/>
      <c r="M908" s="590" t="n"/>
      <c r="N908" s="590" t="n"/>
      <c r="O908" s="590" t="n"/>
      <c r="P908" s="590" t="n"/>
      <c r="Q908" s="590" t="n"/>
      <c r="R908" s="590" t="n"/>
      <c r="S908" s="590" t="n"/>
      <c r="T908" s="595" t="n"/>
      <c r="U908" s="596" t="n"/>
      <c r="V908" s="608" t="n"/>
    </row>
    <row r="909">
      <c r="B909" s="598" t="n"/>
      <c r="C909" s="599" t="n"/>
      <c r="D909" s="589" t="n"/>
      <c r="E909" s="590" t="n"/>
      <c r="F909" s="599" t="n"/>
      <c r="G909" s="590" t="n"/>
      <c r="H909" s="590" t="n"/>
      <c r="I909" s="590" t="n"/>
      <c r="J909" s="590" t="n"/>
      <c r="K909" s="590" t="n"/>
      <c r="L909" s="590" t="n"/>
      <c r="M909" s="590" t="n"/>
      <c r="N909" s="590" t="n"/>
      <c r="O909" s="590" t="n"/>
      <c r="P909" s="590" t="n"/>
      <c r="Q909" s="590" t="n"/>
      <c r="R909" s="590" t="n"/>
      <c r="S909" s="590" t="n"/>
      <c r="T909" s="595" t="n"/>
      <c r="U909" s="596" t="n"/>
      <c r="V909" s="608" t="n"/>
    </row>
    <row r="910">
      <c r="B910" s="598" t="n"/>
      <c r="C910" s="599" t="n"/>
      <c r="D910" s="589" t="n"/>
      <c r="E910" s="590" t="n"/>
      <c r="F910" s="599" t="n"/>
      <c r="G910" s="590" t="n"/>
      <c r="H910" s="590" t="n"/>
      <c r="I910" s="590" t="n"/>
      <c r="J910" s="590" t="n"/>
      <c r="K910" s="590" t="n"/>
      <c r="L910" s="590" t="n"/>
      <c r="M910" s="590" t="n"/>
      <c r="N910" s="590" t="n"/>
      <c r="O910" s="590" t="n"/>
      <c r="P910" s="590" t="n"/>
      <c r="Q910" s="590" t="n"/>
      <c r="R910" s="590" t="n"/>
      <c r="S910" s="590" t="n"/>
      <c r="T910" s="595" t="n"/>
      <c r="U910" s="596" t="n"/>
      <c r="V910" s="608" t="n"/>
    </row>
    <row r="911">
      <c r="B911" s="598" t="n"/>
      <c r="C911" s="599" t="n"/>
      <c r="D911" s="589" t="n"/>
      <c r="E911" s="590" t="n"/>
      <c r="F911" s="599" t="n"/>
      <c r="G911" s="590" t="n"/>
      <c r="H911" s="590" t="n"/>
      <c r="I911" s="590" t="n"/>
      <c r="J911" s="590" t="n"/>
      <c r="K911" s="590" t="n"/>
      <c r="L911" s="590" t="n"/>
      <c r="M911" s="590" t="n"/>
      <c r="N911" s="590" t="n"/>
      <c r="O911" s="590" t="n"/>
      <c r="P911" s="590" t="n"/>
      <c r="Q911" s="590" t="n"/>
      <c r="R911" s="590" t="n"/>
      <c r="S911" s="590" t="n"/>
      <c r="T911" s="595" t="n"/>
      <c r="U911" s="596" t="n"/>
      <c r="V911" s="608" t="n"/>
    </row>
    <row r="912">
      <c r="B912" s="598" t="n"/>
      <c r="C912" s="599" t="n"/>
      <c r="D912" s="589" t="n"/>
      <c r="E912" s="590" t="n"/>
      <c r="F912" s="599" t="n"/>
      <c r="G912" s="590" t="n"/>
      <c r="H912" s="590" t="n"/>
      <c r="I912" s="590" t="n"/>
      <c r="J912" s="590" t="n"/>
      <c r="K912" s="590" t="n"/>
      <c r="L912" s="590" t="n"/>
      <c r="M912" s="590" t="n"/>
      <c r="N912" s="590" t="n"/>
      <c r="O912" s="590" t="n"/>
      <c r="P912" s="590" t="n"/>
      <c r="Q912" s="590" t="n"/>
      <c r="R912" s="590" t="n"/>
      <c r="S912" s="590" t="n"/>
      <c r="T912" s="595" t="n"/>
      <c r="U912" s="596" t="n"/>
      <c r="V912" s="608" t="n"/>
    </row>
    <row r="913">
      <c r="B913" s="598" t="n"/>
      <c r="C913" s="599" t="n"/>
      <c r="D913" s="589" t="n"/>
      <c r="E913" s="590" t="n"/>
      <c r="F913" s="599" t="n"/>
      <c r="G913" s="590" t="n"/>
      <c r="H913" s="590" t="n"/>
      <c r="I913" s="590" t="n"/>
      <c r="J913" s="590" t="n"/>
      <c r="K913" s="590" t="n"/>
      <c r="L913" s="590" t="n"/>
      <c r="M913" s="590" t="n"/>
      <c r="N913" s="590" t="n"/>
      <c r="O913" s="590" t="n"/>
      <c r="P913" s="590" t="n"/>
      <c r="Q913" s="590" t="n"/>
      <c r="R913" s="590" t="n"/>
      <c r="S913" s="590" t="n"/>
      <c r="T913" s="595" t="n"/>
      <c r="U913" s="596" t="n"/>
      <c r="V913" s="608" t="n"/>
    </row>
    <row r="914">
      <c r="B914" s="598" t="n"/>
      <c r="C914" s="599" t="n"/>
      <c r="D914" s="589" t="n"/>
      <c r="E914" s="590" t="n"/>
      <c r="F914" s="599" t="n"/>
      <c r="G914" s="590" t="n"/>
      <c r="H914" s="590" t="n"/>
      <c r="I914" s="590" t="n"/>
      <c r="J914" s="590" t="n"/>
      <c r="K914" s="590" t="n"/>
      <c r="L914" s="590" t="n"/>
      <c r="M914" s="590" t="n"/>
      <c r="N914" s="590" t="n"/>
      <c r="O914" s="590" t="n"/>
      <c r="P914" s="590" t="n"/>
      <c r="Q914" s="590" t="n"/>
      <c r="R914" s="590" t="n"/>
      <c r="S914" s="590" t="n"/>
      <c r="T914" s="595" t="n"/>
      <c r="U914" s="596" t="n"/>
      <c r="V914" s="608" t="n"/>
    </row>
    <row r="915">
      <c r="B915" s="598" t="n"/>
      <c r="C915" s="599" t="n"/>
      <c r="D915" s="589" t="n"/>
      <c r="E915" s="590" t="n"/>
      <c r="F915" s="599" t="n"/>
      <c r="G915" s="590" t="n"/>
      <c r="H915" s="590" t="n"/>
      <c r="I915" s="590" t="n"/>
      <c r="J915" s="590" t="n"/>
      <c r="K915" s="590" t="n"/>
      <c r="L915" s="590" t="n"/>
      <c r="M915" s="590" t="n"/>
      <c r="N915" s="590" t="n"/>
      <c r="O915" s="590" t="n"/>
      <c r="P915" s="590" t="n"/>
      <c r="Q915" s="590" t="n"/>
      <c r="R915" s="590" t="n"/>
      <c r="S915" s="590" t="n"/>
      <c r="T915" s="595" t="n"/>
      <c r="U915" s="596" t="n"/>
      <c r="V915" s="608" t="n"/>
    </row>
    <row r="916">
      <c r="B916" s="598" t="n"/>
      <c r="C916" s="599" t="n"/>
      <c r="D916" s="589" t="n"/>
      <c r="E916" s="590" t="n"/>
      <c r="F916" s="599" t="n"/>
      <c r="G916" s="590" t="n"/>
      <c r="H916" s="590" t="n"/>
      <c r="I916" s="590" t="n"/>
      <c r="J916" s="590" t="n"/>
      <c r="K916" s="590" t="n"/>
      <c r="L916" s="590" t="n"/>
      <c r="M916" s="590" t="n"/>
      <c r="N916" s="590" t="n"/>
      <c r="O916" s="590" t="n"/>
      <c r="P916" s="590" t="n"/>
      <c r="Q916" s="590" t="n"/>
      <c r="R916" s="590" t="n"/>
      <c r="S916" s="590" t="n"/>
      <c r="T916" s="595" t="n"/>
      <c r="U916" s="596" t="n"/>
      <c r="V916" s="608" t="n"/>
    </row>
    <row r="917">
      <c r="B917" s="598" t="n"/>
      <c r="C917" s="599" t="n"/>
      <c r="D917" s="589" t="n"/>
      <c r="E917" s="590" t="n"/>
      <c r="F917" s="599" t="n"/>
      <c r="G917" s="590" t="n"/>
      <c r="H917" s="590" t="n"/>
      <c r="I917" s="590" t="n"/>
      <c r="J917" s="590" t="n"/>
      <c r="K917" s="590" t="n"/>
      <c r="L917" s="590" t="n"/>
      <c r="M917" s="590" t="n"/>
      <c r="N917" s="590" t="n"/>
      <c r="O917" s="590" t="n"/>
      <c r="P917" s="590" t="n"/>
      <c r="Q917" s="590" t="n"/>
      <c r="R917" s="590" t="n"/>
      <c r="S917" s="590" t="n"/>
      <c r="T917" s="595" t="n"/>
      <c r="U917" s="596" t="n"/>
      <c r="V917" s="608" t="n"/>
    </row>
    <row r="918">
      <c r="B918" s="598" t="n"/>
      <c r="C918" s="599" t="n"/>
      <c r="D918" s="589" t="n"/>
      <c r="E918" s="590" t="n"/>
      <c r="F918" s="599" t="n"/>
      <c r="G918" s="590" t="n"/>
      <c r="H918" s="590" t="n"/>
      <c r="I918" s="590" t="n"/>
      <c r="J918" s="590" t="n"/>
      <c r="K918" s="590" t="n"/>
      <c r="L918" s="590" t="n"/>
      <c r="M918" s="590" t="n"/>
      <c r="N918" s="590" t="n"/>
      <c r="O918" s="590" t="n"/>
      <c r="P918" s="590" t="n"/>
      <c r="Q918" s="590" t="n"/>
      <c r="R918" s="590" t="n"/>
      <c r="S918" s="590" t="n"/>
      <c r="T918" s="595" t="n"/>
      <c r="U918" s="596" t="n"/>
      <c r="V918" s="608" t="n"/>
    </row>
    <row r="919">
      <c r="B919" s="598" t="n"/>
      <c r="C919" s="599" t="n"/>
      <c r="D919" s="589" t="n"/>
      <c r="E919" s="590" t="n"/>
      <c r="F919" s="599" t="n"/>
      <c r="G919" s="590" t="n"/>
      <c r="H919" s="590" t="n"/>
      <c r="I919" s="590" t="n"/>
      <c r="J919" s="590" t="n"/>
      <c r="K919" s="590" t="n"/>
      <c r="L919" s="590" t="n"/>
      <c r="M919" s="590" t="n"/>
      <c r="N919" s="590" t="n"/>
      <c r="O919" s="590" t="n"/>
      <c r="P919" s="590" t="n"/>
      <c r="Q919" s="590" t="n"/>
      <c r="R919" s="590" t="n"/>
      <c r="S919" s="590" t="n"/>
      <c r="T919" s="595" t="n"/>
      <c r="U919" s="596" t="n"/>
      <c r="V919" s="608" t="n"/>
    </row>
    <row r="920">
      <c r="B920" s="598" t="n"/>
      <c r="C920" s="599" t="n"/>
      <c r="D920" s="589" t="n"/>
      <c r="E920" s="590" t="n"/>
      <c r="F920" s="599" t="n"/>
      <c r="G920" s="590" t="n"/>
      <c r="H920" s="590" t="n"/>
      <c r="I920" s="590" t="n"/>
      <c r="J920" s="590" t="n"/>
      <c r="K920" s="590" t="n"/>
      <c r="L920" s="590" t="n"/>
      <c r="M920" s="590" t="n"/>
      <c r="N920" s="590" t="n"/>
      <c r="O920" s="590" t="n"/>
      <c r="P920" s="590" t="n"/>
      <c r="Q920" s="590" t="n"/>
      <c r="R920" s="590" t="n"/>
      <c r="S920" s="590" t="n"/>
      <c r="T920" s="595" t="n"/>
      <c r="U920" s="596" t="n"/>
      <c r="V920" s="608" t="n"/>
    </row>
    <row r="921">
      <c r="B921" s="598" t="n"/>
      <c r="C921" s="599" t="n"/>
      <c r="D921" s="589" t="n"/>
      <c r="E921" s="590" t="n"/>
      <c r="F921" s="599" t="n"/>
      <c r="G921" s="590" t="n"/>
      <c r="H921" s="590" t="n"/>
      <c r="I921" s="590" t="n"/>
      <c r="J921" s="590" t="n"/>
      <c r="K921" s="590" t="n"/>
      <c r="L921" s="590" t="n"/>
      <c r="M921" s="590" t="n"/>
      <c r="N921" s="590" t="n"/>
      <c r="O921" s="590" t="n"/>
      <c r="P921" s="590" t="n"/>
      <c r="Q921" s="590" t="n"/>
      <c r="R921" s="590" t="n"/>
      <c r="S921" s="590" t="n"/>
      <c r="T921" s="595" t="n"/>
      <c r="U921" s="596" t="n"/>
      <c r="V921" s="608" t="n"/>
    </row>
    <row r="922">
      <c r="B922" s="598" t="n"/>
      <c r="C922" s="599" t="n"/>
      <c r="D922" s="589" t="n"/>
      <c r="E922" s="590" t="n"/>
      <c r="F922" s="599" t="n"/>
      <c r="G922" s="590" t="n"/>
      <c r="H922" s="590" t="n"/>
      <c r="I922" s="590" t="n"/>
      <c r="J922" s="590" t="n"/>
      <c r="K922" s="590" t="n"/>
      <c r="L922" s="590" t="n"/>
      <c r="M922" s="590" t="n"/>
      <c r="N922" s="590" t="n"/>
      <c r="O922" s="590" t="n"/>
      <c r="P922" s="590" t="n"/>
      <c r="Q922" s="590" t="n"/>
      <c r="R922" s="590" t="n"/>
      <c r="S922" s="590" t="n"/>
      <c r="T922" s="595" t="n"/>
      <c r="U922" s="596" t="n"/>
      <c r="V922" s="608" t="n"/>
    </row>
    <row r="923">
      <c r="B923" s="598" t="n"/>
      <c r="C923" s="599" t="n"/>
      <c r="D923" s="589" t="n"/>
      <c r="E923" s="590" t="n"/>
      <c r="F923" s="599" t="n"/>
      <c r="G923" s="590" t="n"/>
      <c r="H923" s="590" t="n"/>
      <c r="I923" s="590" t="n"/>
      <c r="J923" s="590" t="n"/>
      <c r="K923" s="590" t="n"/>
      <c r="L923" s="590" t="n"/>
      <c r="M923" s="590" t="n"/>
      <c r="N923" s="590" t="n"/>
      <c r="O923" s="590" t="n"/>
      <c r="P923" s="590" t="n"/>
      <c r="Q923" s="590" t="n"/>
      <c r="R923" s="590" t="n"/>
      <c r="S923" s="590" t="n"/>
      <c r="T923" s="595" t="n"/>
      <c r="U923" s="596" t="n"/>
      <c r="V923" s="608" t="n"/>
    </row>
    <row r="924">
      <c r="B924" s="598" t="n"/>
      <c r="C924" s="599" t="n"/>
      <c r="D924" s="589" t="n"/>
      <c r="E924" s="590" t="n"/>
      <c r="F924" s="599" t="n"/>
      <c r="G924" s="590" t="n"/>
      <c r="H924" s="590" t="n"/>
      <c r="I924" s="590" t="n"/>
      <c r="J924" s="590" t="n"/>
      <c r="K924" s="590" t="n"/>
      <c r="L924" s="590" t="n"/>
      <c r="M924" s="590" t="n"/>
      <c r="N924" s="590" t="n"/>
      <c r="O924" s="590" t="n"/>
      <c r="P924" s="590" t="n"/>
      <c r="Q924" s="590" t="n"/>
      <c r="R924" s="590" t="n"/>
      <c r="S924" s="590" t="n"/>
      <c r="T924" s="595" t="n"/>
      <c r="U924" s="596" t="n"/>
      <c r="V924" s="608" t="n"/>
    </row>
    <row r="925">
      <c r="B925" s="598" t="n"/>
      <c r="C925" s="599" t="n"/>
      <c r="D925" s="589" t="n"/>
      <c r="E925" s="590" t="n"/>
      <c r="F925" s="599" t="n"/>
      <c r="G925" s="590" t="n"/>
      <c r="H925" s="590" t="n"/>
      <c r="I925" s="590" t="n"/>
      <c r="J925" s="590" t="n"/>
      <c r="K925" s="590" t="n"/>
      <c r="L925" s="590" t="n"/>
      <c r="M925" s="590" t="n"/>
      <c r="N925" s="590" t="n"/>
      <c r="O925" s="590" t="n"/>
      <c r="P925" s="590" t="n"/>
      <c r="Q925" s="590" t="n"/>
      <c r="R925" s="590" t="n"/>
      <c r="S925" s="590" t="n"/>
      <c r="T925" s="595" t="n"/>
      <c r="U925" s="596" t="n"/>
      <c r="V925" s="608" t="n"/>
    </row>
    <row r="926">
      <c r="B926" s="598" t="n"/>
      <c r="C926" s="599" t="n"/>
      <c r="D926" s="589" t="n"/>
      <c r="E926" s="590" t="n"/>
      <c r="F926" s="599" t="n"/>
      <c r="G926" s="590" t="n"/>
      <c r="H926" s="590" t="n"/>
      <c r="I926" s="590" t="n"/>
      <c r="J926" s="590" t="n"/>
      <c r="K926" s="590" t="n"/>
      <c r="L926" s="590" t="n"/>
      <c r="M926" s="590" t="n"/>
      <c r="N926" s="590" t="n"/>
      <c r="O926" s="590" t="n"/>
      <c r="P926" s="590" t="n"/>
      <c r="Q926" s="590" t="n"/>
      <c r="R926" s="590" t="n"/>
      <c r="S926" s="590" t="n"/>
      <c r="T926" s="595" t="n"/>
      <c r="U926" s="596" t="n"/>
      <c r="V926" s="608" t="n"/>
    </row>
    <row r="927">
      <c r="B927" s="598" t="n"/>
      <c r="C927" s="599" t="n"/>
      <c r="D927" s="589" t="n"/>
      <c r="E927" s="590" t="n"/>
      <c r="F927" s="599" t="n"/>
      <c r="G927" s="590" t="n"/>
      <c r="H927" s="590" t="n"/>
      <c r="I927" s="590" t="n"/>
      <c r="J927" s="590" t="n"/>
      <c r="K927" s="590" t="n"/>
      <c r="L927" s="590" t="n"/>
      <c r="M927" s="590" t="n"/>
      <c r="N927" s="590" t="n"/>
      <c r="O927" s="590" t="n"/>
      <c r="P927" s="590" t="n"/>
      <c r="Q927" s="590" t="n"/>
      <c r="R927" s="590" t="n"/>
      <c r="S927" s="590" t="n"/>
      <c r="T927" s="595" t="n"/>
      <c r="U927" s="596" t="n"/>
      <c r="V927" s="608" t="n"/>
    </row>
    <row r="928">
      <c r="B928" s="598" t="n"/>
      <c r="C928" s="599" t="n"/>
      <c r="D928" s="589" t="n"/>
      <c r="E928" s="590" t="n"/>
      <c r="F928" s="599" t="n"/>
      <c r="G928" s="590" t="n"/>
      <c r="H928" s="590" t="n"/>
      <c r="I928" s="590" t="n"/>
      <c r="J928" s="590" t="n"/>
      <c r="K928" s="590" t="n"/>
      <c r="L928" s="590" t="n"/>
      <c r="M928" s="590" t="n"/>
      <c r="N928" s="590" t="n"/>
      <c r="O928" s="590" t="n"/>
      <c r="P928" s="590" t="n"/>
      <c r="Q928" s="590" t="n"/>
      <c r="R928" s="590" t="n"/>
      <c r="S928" s="590" t="n"/>
      <c r="T928" s="595" t="n"/>
      <c r="U928" s="596" t="n"/>
      <c r="V928" s="608" t="n"/>
    </row>
    <row r="929">
      <c r="B929" s="598" t="n"/>
      <c r="C929" s="599" t="n"/>
      <c r="D929" s="589" t="n"/>
      <c r="E929" s="590" t="n"/>
      <c r="F929" s="599" t="n"/>
      <c r="G929" s="590" t="n"/>
      <c r="H929" s="590" t="n"/>
      <c r="I929" s="590" t="n"/>
      <c r="J929" s="590" t="n"/>
      <c r="K929" s="590" t="n"/>
      <c r="L929" s="590" t="n"/>
      <c r="M929" s="590" t="n"/>
      <c r="N929" s="590" t="n"/>
      <c r="O929" s="590" t="n"/>
      <c r="P929" s="590" t="n"/>
      <c r="Q929" s="590" t="n"/>
      <c r="R929" s="590" t="n"/>
      <c r="S929" s="590" t="n"/>
      <c r="T929" s="595" t="n"/>
      <c r="U929" s="596" t="n"/>
      <c r="V929" s="608" t="n"/>
    </row>
    <row r="930">
      <c r="B930" s="598" t="n"/>
      <c r="C930" s="599" t="n"/>
      <c r="D930" s="589" t="n"/>
      <c r="E930" s="590" t="n"/>
      <c r="F930" s="599" t="n"/>
      <c r="G930" s="590" t="n"/>
      <c r="H930" s="590" t="n"/>
      <c r="I930" s="590" t="n"/>
      <c r="J930" s="590" t="n"/>
      <c r="K930" s="590" t="n"/>
      <c r="L930" s="590" t="n"/>
      <c r="M930" s="590" t="n"/>
      <c r="N930" s="590" t="n"/>
      <c r="O930" s="590" t="n"/>
      <c r="P930" s="590" t="n"/>
      <c r="Q930" s="590" t="n"/>
      <c r="R930" s="590" t="n"/>
      <c r="S930" s="590" t="n"/>
      <c r="T930" s="595" t="n"/>
      <c r="U930" s="596" t="n"/>
      <c r="V930" s="608" t="n"/>
    </row>
    <row r="931">
      <c r="B931" s="598" t="n"/>
      <c r="C931" s="599" t="n"/>
      <c r="D931" s="589" t="n"/>
      <c r="E931" s="590" t="n"/>
      <c r="F931" s="599" t="n"/>
      <c r="G931" s="590" t="n"/>
      <c r="H931" s="590" t="n"/>
      <c r="I931" s="590" t="n"/>
      <c r="J931" s="590" t="n"/>
      <c r="K931" s="590" t="n"/>
      <c r="L931" s="590" t="n"/>
      <c r="M931" s="590" t="n"/>
      <c r="N931" s="590" t="n"/>
      <c r="O931" s="590" t="n"/>
      <c r="P931" s="590" t="n"/>
      <c r="Q931" s="590" t="n"/>
      <c r="R931" s="590" t="n"/>
      <c r="S931" s="590" t="n"/>
      <c r="T931" s="595" t="n"/>
      <c r="U931" s="596" t="n"/>
      <c r="V931" s="608" t="n"/>
    </row>
    <row r="932">
      <c r="B932" s="598" t="n"/>
      <c r="C932" s="599" t="n"/>
      <c r="D932" s="589" t="n"/>
      <c r="E932" s="590" t="n"/>
      <c r="F932" s="599" t="n"/>
      <c r="G932" s="590" t="n"/>
      <c r="H932" s="590" t="n"/>
      <c r="I932" s="590" t="n"/>
      <c r="J932" s="590" t="n"/>
      <c r="K932" s="590" t="n"/>
      <c r="L932" s="590" t="n"/>
      <c r="M932" s="590" t="n"/>
      <c r="N932" s="590" t="n"/>
      <c r="O932" s="590" t="n"/>
      <c r="P932" s="590" t="n"/>
      <c r="Q932" s="590" t="n"/>
      <c r="R932" s="590" t="n"/>
      <c r="S932" s="590" t="n"/>
      <c r="T932" s="595" t="n"/>
      <c r="U932" s="596" t="n"/>
      <c r="V932" s="608" t="n"/>
    </row>
    <row r="933">
      <c r="B933" s="598" t="n"/>
      <c r="C933" s="599" t="n"/>
      <c r="D933" s="589" t="n"/>
      <c r="E933" s="590" t="n"/>
      <c r="F933" s="599" t="n"/>
      <c r="G933" s="590" t="n"/>
      <c r="H933" s="590" t="n"/>
      <c r="I933" s="590" t="n"/>
      <c r="J933" s="590" t="n"/>
      <c r="K933" s="590" t="n"/>
      <c r="L933" s="590" t="n"/>
      <c r="M933" s="590" t="n"/>
      <c r="N933" s="590" t="n"/>
      <c r="O933" s="590" t="n"/>
      <c r="P933" s="590" t="n"/>
      <c r="Q933" s="590" t="n"/>
      <c r="R933" s="590" t="n"/>
      <c r="S933" s="590" t="n"/>
      <c r="T933" s="595" t="n"/>
      <c r="U933" s="596" t="n"/>
      <c r="V933" s="608" t="n"/>
    </row>
    <row r="934">
      <c r="B934" s="598" t="n"/>
      <c r="C934" s="599" t="n"/>
      <c r="D934" s="589" t="n"/>
      <c r="E934" s="590" t="n"/>
      <c r="F934" s="599" t="n"/>
      <c r="G934" s="590" t="n"/>
      <c r="H934" s="590" t="n"/>
      <c r="I934" s="590" t="n"/>
      <c r="J934" s="590" t="n"/>
      <c r="K934" s="590" t="n"/>
      <c r="L934" s="590" t="n"/>
      <c r="M934" s="590" t="n"/>
      <c r="N934" s="590" t="n"/>
      <c r="O934" s="590" t="n"/>
      <c r="P934" s="590" t="n"/>
      <c r="Q934" s="590" t="n"/>
      <c r="R934" s="590" t="n"/>
      <c r="S934" s="590" t="n"/>
      <c r="T934" s="595" t="n"/>
      <c r="U934" s="596" t="n"/>
      <c r="V934" s="608" t="n"/>
    </row>
    <row r="935">
      <c r="B935" s="598" t="n"/>
      <c r="C935" s="599" t="n"/>
      <c r="D935" s="589" t="n"/>
      <c r="E935" s="590" t="n"/>
      <c r="F935" s="599" t="n"/>
      <c r="G935" s="590" t="n"/>
      <c r="H935" s="590" t="n"/>
      <c r="I935" s="590" t="n"/>
      <c r="J935" s="590" t="n"/>
      <c r="K935" s="590" t="n"/>
      <c r="L935" s="590" t="n"/>
      <c r="M935" s="590" t="n"/>
      <c r="N935" s="590" t="n"/>
      <c r="O935" s="590" t="n"/>
      <c r="P935" s="590" t="n"/>
      <c r="Q935" s="590" t="n"/>
      <c r="R935" s="590" t="n"/>
      <c r="S935" s="590" t="n"/>
      <c r="T935" s="595" t="n"/>
      <c r="U935" s="596" t="n"/>
      <c r="V935" s="608" t="n"/>
    </row>
    <row r="936">
      <c r="B936" s="598" t="n"/>
      <c r="C936" s="599" t="n"/>
      <c r="D936" s="589" t="n"/>
      <c r="E936" s="590" t="n"/>
      <c r="F936" s="599" t="n"/>
      <c r="G936" s="590" t="n"/>
      <c r="H936" s="590" t="n"/>
      <c r="I936" s="590" t="n"/>
      <c r="J936" s="590" t="n"/>
      <c r="K936" s="590" t="n"/>
      <c r="L936" s="590" t="n"/>
      <c r="M936" s="590" t="n"/>
      <c r="N936" s="590" t="n"/>
      <c r="O936" s="590" t="n"/>
      <c r="P936" s="590" t="n"/>
      <c r="Q936" s="590" t="n"/>
      <c r="R936" s="590" t="n"/>
      <c r="S936" s="590" t="n"/>
      <c r="T936" s="595" t="n"/>
      <c r="U936" s="596" t="n"/>
      <c r="V936" s="608" t="n"/>
    </row>
    <row r="937">
      <c r="B937" s="598" t="n"/>
      <c r="C937" s="599" t="n"/>
      <c r="D937" s="589" t="n"/>
      <c r="E937" s="590" t="n"/>
      <c r="F937" s="599" t="n"/>
      <c r="G937" s="590" t="n"/>
      <c r="H937" s="590" t="n"/>
      <c r="I937" s="590" t="n"/>
      <c r="J937" s="590" t="n"/>
      <c r="K937" s="590" t="n"/>
      <c r="L937" s="590" t="n"/>
      <c r="M937" s="590" t="n"/>
      <c r="N937" s="590" t="n"/>
      <c r="O937" s="590" t="n"/>
      <c r="P937" s="590" t="n"/>
      <c r="Q937" s="590" t="n"/>
      <c r="R937" s="590" t="n"/>
      <c r="S937" s="590" t="n"/>
      <c r="T937" s="595" t="n"/>
      <c r="U937" s="596" t="n"/>
      <c r="V937" s="608" t="n"/>
    </row>
    <row r="938">
      <c r="B938" s="598" t="n"/>
      <c r="C938" s="599" t="n"/>
      <c r="D938" s="589" t="n"/>
      <c r="E938" s="590" t="n"/>
      <c r="F938" s="599" t="n"/>
      <c r="G938" s="590" t="n"/>
      <c r="H938" s="590" t="n"/>
      <c r="I938" s="590" t="n"/>
      <c r="J938" s="590" t="n"/>
      <c r="K938" s="590" t="n"/>
      <c r="L938" s="590" t="n"/>
      <c r="M938" s="590" t="n"/>
      <c r="N938" s="590" t="n"/>
      <c r="O938" s="590" t="n"/>
      <c r="P938" s="590" t="n"/>
      <c r="Q938" s="590" t="n"/>
      <c r="R938" s="590" t="n"/>
      <c r="S938" s="590" t="n"/>
      <c r="T938" s="595" t="n"/>
      <c r="U938" s="596" t="n"/>
      <c r="V938" s="608" t="n"/>
    </row>
    <row r="939">
      <c r="B939" s="598" t="n"/>
      <c r="C939" s="599" t="n"/>
      <c r="D939" s="589" t="n"/>
      <c r="E939" s="590" t="n"/>
      <c r="F939" s="599" t="n"/>
      <c r="G939" s="590" t="n"/>
      <c r="H939" s="590" t="n"/>
      <c r="I939" s="590" t="n"/>
      <c r="J939" s="590" t="n"/>
      <c r="K939" s="590" t="n"/>
      <c r="L939" s="590" t="n"/>
      <c r="M939" s="590" t="n"/>
      <c r="N939" s="590" t="n"/>
      <c r="O939" s="590" t="n"/>
      <c r="P939" s="590" t="n"/>
      <c r="Q939" s="590" t="n"/>
      <c r="R939" s="590" t="n"/>
      <c r="S939" s="590" t="n"/>
      <c r="T939" s="595" t="n"/>
      <c r="U939" s="596" t="n"/>
      <c r="V939" s="608" t="n"/>
    </row>
    <row r="940">
      <c r="B940" s="598" t="n"/>
      <c r="C940" s="599" t="n"/>
      <c r="D940" s="589" t="n"/>
      <c r="E940" s="590" t="n"/>
      <c r="F940" s="599" t="n"/>
      <c r="G940" s="590" t="n"/>
      <c r="H940" s="590" t="n"/>
      <c r="I940" s="590" t="n"/>
      <c r="J940" s="590" t="n"/>
      <c r="K940" s="590" t="n"/>
      <c r="L940" s="590" t="n"/>
      <c r="M940" s="590" t="n"/>
      <c r="N940" s="590" t="n"/>
      <c r="O940" s="590" t="n"/>
      <c r="P940" s="590" t="n"/>
      <c r="Q940" s="590" t="n"/>
      <c r="R940" s="590" t="n"/>
      <c r="S940" s="590" t="n"/>
      <c r="T940" s="595" t="n"/>
      <c r="U940" s="596" t="n"/>
      <c r="V940" s="608" t="n"/>
    </row>
    <row r="941">
      <c r="B941" s="598" t="n"/>
      <c r="C941" s="599" t="n"/>
      <c r="D941" s="589" t="n"/>
      <c r="E941" s="590" t="n"/>
      <c r="F941" s="599" t="n"/>
      <c r="G941" s="590" t="n"/>
      <c r="H941" s="590" t="n"/>
      <c r="I941" s="590" t="n"/>
      <c r="J941" s="590" t="n"/>
      <c r="K941" s="590" t="n"/>
      <c r="L941" s="590" t="n"/>
      <c r="M941" s="590" t="n"/>
      <c r="N941" s="590" t="n"/>
      <c r="O941" s="590" t="n"/>
      <c r="P941" s="590" t="n"/>
      <c r="Q941" s="590" t="n"/>
      <c r="R941" s="590" t="n"/>
      <c r="S941" s="590" t="n"/>
      <c r="T941" s="595" t="n"/>
      <c r="U941" s="596" t="n"/>
      <c r="V941" s="608" t="n"/>
    </row>
    <row r="942">
      <c r="B942" s="598" t="n"/>
      <c r="C942" s="599" t="n"/>
      <c r="D942" s="589" t="n"/>
      <c r="E942" s="590" t="n"/>
      <c r="F942" s="599" t="n"/>
      <c r="G942" s="590" t="n"/>
      <c r="H942" s="590" t="n"/>
      <c r="I942" s="590" t="n"/>
      <c r="J942" s="590" t="n"/>
      <c r="K942" s="590" t="n"/>
      <c r="L942" s="590" t="n"/>
      <c r="M942" s="590" t="n"/>
      <c r="N942" s="590" t="n"/>
      <c r="O942" s="590" t="n"/>
      <c r="P942" s="590" t="n"/>
      <c r="Q942" s="590" t="n"/>
      <c r="R942" s="590" t="n"/>
      <c r="S942" s="590" t="n"/>
      <c r="T942" s="595" t="n"/>
      <c r="U942" s="596" t="n"/>
      <c r="V942" s="608" t="n"/>
    </row>
    <row r="943">
      <c r="B943" s="598" t="n"/>
      <c r="C943" s="599" t="n"/>
      <c r="D943" s="589" t="n"/>
      <c r="E943" s="590" t="n"/>
      <c r="F943" s="599" t="n"/>
      <c r="G943" s="590" t="n"/>
      <c r="H943" s="590" t="n"/>
      <c r="I943" s="590" t="n"/>
      <c r="J943" s="590" t="n"/>
      <c r="K943" s="590" t="n"/>
      <c r="L943" s="590" t="n"/>
      <c r="M943" s="590" t="n"/>
      <c r="N943" s="590" t="n"/>
      <c r="O943" s="590" t="n"/>
      <c r="P943" s="590" t="n"/>
      <c r="Q943" s="590" t="n"/>
      <c r="R943" s="590" t="n"/>
      <c r="S943" s="590" t="n"/>
      <c r="T943" s="595" t="n"/>
      <c r="U943" s="596" t="n"/>
      <c r="V943" s="608" t="n"/>
    </row>
    <row r="944">
      <c r="B944" s="598" t="n"/>
      <c r="C944" s="599" t="n"/>
      <c r="D944" s="589" t="n"/>
      <c r="E944" s="590" t="n"/>
      <c r="F944" s="599" t="n"/>
      <c r="G944" s="590" t="n"/>
      <c r="H944" s="590" t="n"/>
      <c r="I944" s="590" t="n"/>
      <c r="J944" s="590" t="n"/>
      <c r="K944" s="590" t="n"/>
      <c r="L944" s="590" t="n"/>
      <c r="M944" s="590" t="n"/>
      <c r="N944" s="590" t="n"/>
      <c r="O944" s="590" t="n"/>
      <c r="P944" s="590" t="n"/>
      <c r="Q944" s="590" t="n"/>
      <c r="R944" s="590" t="n"/>
      <c r="S944" s="590" t="n"/>
      <c r="T944" s="595" t="n"/>
      <c r="U944" s="596" t="n"/>
      <c r="V944" s="608" t="n"/>
    </row>
    <row r="945">
      <c r="B945" s="598" t="n"/>
      <c r="C945" s="599" t="n"/>
      <c r="D945" s="589" t="n"/>
      <c r="E945" s="590" t="n"/>
      <c r="F945" s="599" t="n"/>
      <c r="G945" s="590" t="n"/>
      <c r="H945" s="590" t="n"/>
      <c r="I945" s="590" t="n"/>
      <c r="J945" s="590" t="n"/>
      <c r="K945" s="590" t="n"/>
      <c r="L945" s="590" t="n"/>
      <c r="M945" s="590" t="n"/>
      <c r="N945" s="590" t="n"/>
      <c r="O945" s="590" t="n"/>
      <c r="P945" s="590" t="n"/>
      <c r="Q945" s="590" t="n"/>
      <c r="R945" s="590" t="n"/>
      <c r="S945" s="590" t="n"/>
      <c r="T945" s="595" t="n"/>
      <c r="U945" s="596" t="n"/>
      <c r="V945" s="608" t="n"/>
    </row>
    <row r="946">
      <c r="B946" s="598" t="n"/>
      <c r="C946" s="599" t="n"/>
      <c r="D946" s="589" t="n"/>
      <c r="E946" s="590" t="n"/>
      <c r="F946" s="599" t="n"/>
      <c r="G946" s="590" t="n"/>
      <c r="H946" s="590" t="n"/>
      <c r="I946" s="590" t="n"/>
      <c r="J946" s="590" t="n"/>
      <c r="K946" s="590" t="n"/>
      <c r="L946" s="590" t="n"/>
      <c r="M946" s="590" t="n"/>
      <c r="N946" s="590" t="n"/>
      <c r="O946" s="590" t="n"/>
      <c r="P946" s="590" t="n"/>
      <c r="Q946" s="590" t="n"/>
      <c r="R946" s="590" t="n"/>
      <c r="S946" s="590" t="n"/>
      <c r="T946" s="595" t="n"/>
      <c r="U946" s="596" t="n"/>
      <c r="V946" s="608" t="n"/>
    </row>
    <row r="947">
      <c r="B947" s="598" t="n"/>
      <c r="C947" s="599" t="n"/>
      <c r="D947" s="589" t="n"/>
      <c r="E947" s="590" t="n"/>
      <c r="F947" s="599" t="n"/>
      <c r="G947" s="590" t="n"/>
      <c r="H947" s="590" t="n"/>
      <c r="I947" s="590" t="n"/>
      <c r="J947" s="590" t="n"/>
      <c r="K947" s="590" t="n"/>
      <c r="L947" s="590" t="n"/>
      <c r="M947" s="590" t="n"/>
      <c r="N947" s="590" t="n"/>
      <c r="O947" s="590" t="n"/>
      <c r="P947" s="590" t="n"/>
      <c r="Q947" s="590" t="n"/>
      <c r="R947" s="590" t="n"/>
      <c r="S947" s="590" t="n"/>
      <c r="T947" s="595" t="n"/>
      <c r="U947" s="596" t="n"/>
      <c r="V947" s="608" t="n"/>
    </row>
    <row r="948">
      <c r="B948" s="598" t="n"/>
      <c r="C948" s="599" t="n"/>
      <c r="D948" s="589" t="n"/>
      <c r="E948" s="590" t="n"/>
      <c r="F948" s="599" t="n"/>
      <c r="G948" s="590" t="n"/>
      <c r="H948" s="590" t="n"/>
      <c r="I948" s="590" t="n"/>
      <c r="J948" s="590" t="n"/>
      <c r="K948" s="590" t="n"/>
      <c r="L948" s="590" t="n"/>
      <c r="M948" s="590" t="n"/>
      <c r="N948" s="590" t="n"/>
      <c r="O948" s="590" t="n"/>
      <c r="P948" s="590" t="n"/>
      <c r="Q948" s="590" t="n"/>
      <c r="R948" s="590" t="n"/>
      <c r="S948" s="590" t="n"/>
      <c r="T948" s="595" t="n"/>
      <c r="U948" s="596" t="n"/>
      <c r="V948" s="608" t="n"/>
    </row>
    <row r="949">
      <c r="B949" s="598" t="n"/>
      <c r="C949" s="599" t="n"/>
      <c r="D949" s="589" t="n"/>
      <c r="E949" s="590" t="n"/>
      <c r="F949" s="599" t="n"/>
      <c r="G949" s="590" t="n"/>
      <c r="H949" s="590" t="n"/>
      <c r="I949" s="590" t="n"/>
      <c r="J949" s="590" t="n"/>
      <c r="K949" s="590" t="n"/>
      <c r="L949" s="590" t="n"/>
      <c r="M949" s="590" t="n"/>
      <c r="N949" s="590" t="n"/>
      <c r="O949" s="590" t="n"/>
      <c r="P949" s="590" t="n"/>
      <c r="Q949" s="590" t="n"/>
      <c r="R949" s="590" t="n"/>
      <c r="S949" s="590" t="n"/>
      <c r="T949" s="595" t="n"/>
      <c r="U949" s="596" t="n"/>
      <c r="V949" s="608" t="n"/>
    </row>
    <row r="950">
      <c r="B950" s="598" t="n"/>
      <c r="C950" s="599" t="n"/>
      <c r="D950" s="589" t="n"/>
      <c r="E950" s="590" t="n"/>
      <c r="F950" s="599" t="n"/>
      <c r="G950" s="590" t="n"/>
      <c r="H950" s="590" t="n"/>
      <c r="I950" s="590" t="n"/>
      <c r="J950" s="590" t="n"/>
      <c r="K950" s="590" t="n"/>
      <c r="L950" s="590" t="n"/>
      <c r="M950" s="590" t="n"/>
      <c r="N950" s="590" t="n"/>
      <c r="O950" s="590" t="n"/>
      <c r="P950" s="590" t="n"/>
      <c r="Q950" s="590" t="n"/>
      <c r="R950" s="590" t="n"/>
      <c r="S950" s="590" t="n"/>
      <c r="T950" s="595" t="n"/>
      <c r="U950" s="596" t="n"/>
      <c r="V950" s="608" t="n"/>
    </row>
    <row r="951">
      <c r="B951" s="598" t="n"/>
      <c r="C951" s="599" t="n"/>
      <c r="D951" s="589" t="n"/>
      <c r="E951" s="590" t="n"/>
      <c r="F951" s="599" t="n"/>
      <c r="G951" s="590" t="n"/>
      <c r="H951" s="590" t="n"/>
      <c r="I951" s="590" t="n"/>
      <c r="J951" s="590" t="n"/>
      <c r="K951" s="590" t="n"/>
      <c r="L951" s="590" t="n"/>
      <c r="M951" s="590" t="n"/>
      <c r="N951" s="590" t="n"/>
      <c r="O951" s="590" t="n"/>
      <c r="P951" s="590" t="n"/>
      <c r="Q951" s="590" t="n"/>
      <c r="R951" s="590" t="n"/>
      <c r="S951" s="590" t="n"/>
      <c r="T951" s="595" t="n"/>
      <c r="U951" s="596" t="n"/>
      <c r="V951" s="608" t="n"/>
    </row>
    <row r="952">
      <c r="B952" s="598" t="n"/>
      <c r="C952" s="599" t="n"/>
      <c r="D952" s="589" t="n"/>
      <c r="E952" s="590" t="n"/>
      <c r="F952" s="599" t="n"/>
      <c r="G952" s="590" t="n"/>
      <c r="H952" s="590" t="n"/>
      <c r="I952" s="590" t="n"/>
      <c r="J952" s="590" t="n"/>
      <c r="K952" s="590" t="n"/>
      <c r="L952" s="590" t="n"/>
      <c r="M952" s="590" t="n"/>
      <c r="N952" s="590" t="n"/>
      <c r="O952" s="590" t="n"/>
      <c r="P952" s="590" t="n"/>
      <c r="Q952" s="590" t="n"/>
      <c r="R952" s="590" t="n"/>
      <c r="S952" s="590" t="n"/>
      <c r="T952" s="595" t="n"/>
      <c r="U952" s="596" t="n"/>
      <c r="V952" s="608" t="n"/>
    </row>
    <row r="953">
      <c r="B953" s="598" t="n"/>
      <c r="C953" s="599" t="n"/>
      <c r="D953" s="589" t="n"/>
      <c r="E953" s="590" t="n"/>
      <c r="F953" s="599" t="n"/>
      <c r="G953" s="590" t="n"/>
      <c r="H953" s="590" t="n"/>
      <c r="I953" s="590" t="n"/>
      <c r="J953" s="590" t="n"/>
      <c r="K953" s="590" t="n"/>
      <c r="L953" s="590" t="n"/>
      <c r="M953" s="590" t="n"/>
      <c r="N953" s="590" t="n"/>
      <c r="O953" s="590" t="n"/>
      <c r="P953" s="590" t="n"/>
      <c r="Q953" s="590" t="n"/>
      <c r="R953" s="590" t="n"/>
      <c r="S953" s="590" t="n"/>
      <c r="T953" s="595" t="n"/>
      <c r="U953" s="596" t="n"/>
      <c r="V953" s="608" t="n"/>
    </row>
    <row r="954">
      <c r="B954" s="598" t="n"/>
      <c r="C954" s="599" t="n"/>
      <c r="D954" s="589" t="n"/>
      <c r="E954" s="590" t="n"/>
      <c r="F954" s="599" t="n"/>
      <c r="G954" s="590" t="n"/>
      <c r="H954" s="590" t="n"/>
      <c r="I954" s="590" t="n"/>
      <c r="J954" s="590" t="n"/>
      <c r="K954" s="590" t="n"/>
      <c r="L954" s="590" t="n"/>
      <c r="M954" s="590" t="n"/>
      <c r="N954" s="590" t="n"/>
      <c r="O954" s="590" t="n"/>
      <c r="P954" s="590" t="n"/>
      <c r="Q954" s="590" t="n"/>
      <c r="R954" s="590" t="n"/>
      <c r="S954" s="590" t="n"/>
      <c r="T954" s="595" t="n"/>
      <c r="U954" s="596" t="n"/>
      <c r="V954" s="608" t="n"/>
    </row>
    <row r="955">
      <c r="B955" s="598" t="n"/>
      <c r="C955" s="599" t="n"/>
      <c r="D955" s="589" t="n"/>
      <c r="E955" s="590" t="n"/>
      <c r="F955" s="599" t="n"/>
      <c r="G955" s="590" t="n"/>
      <c r="H955" s="590" t="n"/>
      <c r="I955" s="590" t="n"/>
      <c r="J955" s="590" t="n"/>
      <c r="K955" s="590" t="n"/>
      <c r="L955" s="590" t="n"/>
      <c r="M955" s="590" t="n"/>
      <c r="N955" s="590" t="n"/>
      <c r="O955" s="590" t="n"/>
      <c r="P955" s="590" t="n"/>
      <c r="Q955" s="590" t="n"/>
      <c r="R955" s="590" t="n"/>
      <c r="S955" s="590" t="n"/>
      <c r="T955" s="595" t="n"/>
      <c r="U955" s="596" t="n"/>
      <c r="V955" s="608" t="n"/>
    </row>
    <row r="956">
      <c r="B956" s="598" t="n"/>
      <c r="C956" s="599" t="n"/>
      <c r="D956" s="589" t="n"/>
      <c r="E956" s="590" t="n"/>
      <c r="F956" s="599" t="n"/>
      <c r="G956" s="590" t="n"/>
      <c r="H956" s="590" t="n"/>
      <c r="I956" s="590" t="n"/>
      <c r="J956" s="590" t="n"/>
      <c r="K956" s="590" t="n"/>
      <c r="L956" s="590" t="n"/>
      <c r="M956" s="590" t="n"/>
      <c r="N956" s="590" t="n"/>
      <c r="O956" s="590" t="n"/>
      <c r="P956" s="590" t="n"/>
      <c r="Q956" s="590" t="n"/>
      <c r="R956" s="590" t="n"/>
      <c r="S956" s="590" t="n"/>
      <c r="T956" s="595" t="n"/>
      <c r="U956" s="596" t="n"/>
      <c r="V956" s="608" t="n"/>
    </row>
    <row r="957">
      <c r="B957" s="598" t="n"/>
      <c r="C957" s="599" t="n"/>
      <c r="D957" s="589" t="n"/>
      <c r="E957" s="590" t="n"/>
      <c r="F957" s="599" t="n"/>
      <c r="G957" s="590" t="n"/>
      <c r="H957" s="590" t="n"/>
      <c r="I957" s="590" t="n"/>
      <c r="J957" s="590" t="n"/>
      <c r="K957" s="590" t="n"/>
      <c r="L957" s="590" t="n"/>
      <c r="M957" s="590" t="n"/>
      <c r="N957" s="590" t="n"/>
      <c r="O957" s="590" t="n"/>
      <c r="P957" s="590" t="n"/>
      <c r="Q957" s="590" t="n"/>
      <c r="R957" s="590" t="n"/>
      <c r="S957" s="590" t="n"/>
      <c r="T957" s="595" t="n"/>
      <c r="U957" s="596" t="n"/>
      <c r="V957" s="608" t="n"/>
    </row>
    <row r="958">
      <c r="B958" s="598" t="n"/>
      <c r="C958" s="599" t="n"/>
      <c r="D958" s="589" t="n"/>
      <c r="E958" s="590" t="n"/>
      <c r="F958" s="599" t="n"/>
      <c r="G958" s="590" t="n"/>
      <c r="H958" s="590" t="n"/>
      <c r="I958" s="590" t="n"/>
      <c r="J958" s="590" t="n"/>
      <c r="K958" s="590" t="n"/>
      <c r="L958" s="590" t="n"/>
      <c r="M958" s="590" t="n"/>
      <c r="N958" s="590" t="n"/>
      <c r="O958" s="590" t="n"/>
      <c r="P958" s="590" t="n"/>
      <c r="Q958" s="590" t="n"/>
      <c r="R958" s="590" t="n"/>
      <c r="S958" s="590" t="n"/>
      <c r="T958" s="595" t="n"/>
      <c r="U958" s="596" t="n"/>
      <c r="V958" s="608" t="n"/>
    </row>
    <row r="959">
      <c r="B959" s="598" t="n"/>
      <c r="C959" s="599" t="n"/>
      <c r="D959" s="589" t="n"/>
      <c r="E959" s="590" t="n"/>
      <c r="F959" s="599" t="n"/>
      <c r="G959" s="590" t="n"/>
      <c r="H959" s="590" t="n"/>
      <c r="I959" s="590" t="n"/>
      <c r="J959" s="590" t="n"/>
      <c r="K959" s="590" t="n"/>
      <c r="L959" s="590" t="n"/>
      <c r="M959" s="590" t="n"/>
      <c r="N959" s="590" t="n"/>
      <c r="O959" s="590" t="n"/>
      <c r="P959" s="590" t="n"/>
      <c r="Q959" s="590" t="n"/>
      <c r="R959" s="590" t="n"/>
      <c r="S959" s="590" t="n"/>
      <c r="T959" s="595" t="n"/>
      <c r="U959" s="596" t="n"/>
      <c r="V959" s="608" t="n"/>
    </row>
    <row r="960">
      <c r="B960" s="598" t="n"/>
      <c r="C960" s="599" t="n"/>
      <c r="D960" s="589" t="n"/>
      <c r="E960" s="590" t="n"/>
      <c r="F960" s="599" t="n"/>
      <c r="G960" s="590" t="n"/>
      <c r="H960" s="590" t="n"/>
      <c r="I960" s="590" t="n"/>
      <c r="J960" s="590" t="n"/>
      <c r="K960" s="590" t="n"/>
      <c r="L960" s="590" t="n"/>
      <c r="M960" s="590" t="n"/>
      <c r="N960" s="590" t="n"/>
      <c r="O960" s="590" t="n"/>
      <c r="P960" s="590" t="n"/>
      <c r="Q960" s="590" t="n"/>
      <c r="R960" s="590" t="n"/>
      <c r="S960" s="590" t="n"/>
      <c r="T960" s="595" t="n"/>
      <c r="U960" s="596" t="n"/>
      <c r="V960" s="608" t="n"/>
    </row>
    <row r="961">
      <c r="B961" s="598" t="n"/>
      <c r="C961" s="599" t="n"/>
      <c r="D961" s="589" t="n"/>
      <c r="E961" s="590" t="n"/>
      <c r="F961" s="599" t="n"/>
      <c r="G961" s="590" t="n"/>
      <c r="H961" s="590" t="n"/>
      <c r="I961" s="590" t="n"/>
      <c r="J961" s="590" t="n"/>
      <c r="K961" s="590" t="n"/>
      <c r="L961" s="590" t="n"/>
      <c r="M961" s="590" t="n"/>
      <c r="N961" s="590" t="n"/>
      <c r="O961" s="590" t="n"/>
      <c r="P961" s="590" t="n"/>
      <c r="Q961" s="590" t="n"/>
      <c r="R961" s="590" t="n"/>
      <c r="S961" s="590" t="n"/>
      <c r="T961" s="595" t="n"/>
      <c r="U961" s="596" t="n"/>
      <c r="V961" s="608" t="n"/>
    </row>
    <row r="962">
      <c r="B962" s="598" t="n"/>
      <c r="C962" s="599" t="n"/>
      <c r="D962" s="589" t="n"/>
      <c r="E962" s="590" t="n"/>
      <c r="F962" s="599" t="n"/>
      <c r="G962" s="590" t="n"/>
      <c r="H962" s="590" t="n"/>
      <c r="I962" s="590" t="n"/>
      <c r="J962" s="590" t="n"/>
      <c r="K962" s="590" t="n"/>
      <c r="L962" s="590" t="n"/>
      <c r="M962" s="590" t="n"/>
      <c r="N962" s="590" t="n"/>
      <c r="O962" s="590" t="n"/>
      <c r="P962" s="590" t="n"/>
      <c r="Q962" s="590" t="n"/>
      <c r="R962" s="590" t="n"/>
      <c r="S962" s="590" t="n"/>
      <c r="T962" s="595" t="n"/>
      <c r="U962" s="596" t="n"/>
      <c r="V962" s="608" t="n"/>
    </row>
    <row r="963">
      <c r="B963" s="598" t="n"/>
      <c r="C963" s="599" t="n"/>
      <c r="D963" s="589" t="n"/>
      <c r="E963" s="590" t="n"/>
      <c r="F963" s="599" t="n"/>
      <c r="G963" s="590" t="n"/>
      <c r="H963" s="590" t="n"/>
      <c r="I963" s="590" t="n"/>
      <c r="J963" s="590" t="n"/>
      <c r="K963" s="590" t="n"/>
      <c r="L963" s="590" t="n"/>
      <c r="M963" s="590" t="n"/>
      <c r="N963" s="590" t="n"/>
      <c r="O963" s="590" t="n"/>
      <c r="P963" s="590" t="n"/>
      <c r="Q963" s="590" t="n"/>
      <c r="R963" s="590" t="n"/>
      <c r="S963" s="590" t="n"/>
      <c r="T963" s="595" t="n"/>
      <c r="U963" s="596" t="n"/>
      <c r="V963" s="608" t="n"/>
    </row>
    <row r="964">
      <c r="B964" s="598" t="n"/>
      <c r="C964" s="599" t="n"/>
      <c r="D964" s="589" t="n"/>
      <c r="E964" s="590" t="n"/>
      <c r="F964" s="599" t="n"/>
      <c r="G964" s="590" t="n"/>
      <c r="H964" s="590" t="n"/>
      <c r="I964" s="590" t="n"/>
      <c r="J964" s="590" t="n"/>
      <c r="K964" s="590" t="n"/>
      <c r="L964" s="590" t="n"/>
      <c r="M964" s="590" t="n"/>
      <c r="N964" s="590" t="n"/>
      <c r="O964" s="590" t="n"/>
      <c r="P964" s="590" t="n"/>
      <c r="Q964" s="590" t="n"/>
      <c r="R964" s="590" t="n"/>
      <c r="S964" s="590" t="n"/>
      <c r="T964" s="595" t="n"/>
      <c r="U964" s="596" t="n"/>
      <c r="V964" s="608" t="n"/>
    </row>
    <row r="965">
      <c r="B965" s="598" t="n"/>
      <c r="C965" s="599" t="n"/>
      <c r="D965" s="589" t="n"/>
      <c r="E965" s="590" t="n"/>
      <c r="F965" s="599" t="n"/>
      <c r="G965" s="590" t="n"/>
      <c r="H965" s="590" t="n"/>
      <c r="I965" s="590" t="n"/>
      <c r="J965" s="590" t="n"/>
      <c r="K965" s="590" t="n"/>
      <c r="L965" s="590" t="n"/>
      <c r="M965" s="590" t="n"/>
      <c r="N965" s="590" t="n"/>
      <c r="O965" s="590" t="n"/>
      <c r="P965" s="590" t="n"/>
      <c r="Q965" s="590" t="n"/>
      <c r="R965" s="590" t="n"/>
      <c r="S965" s="590" t="n"/>
      <c r="T965" s="595" t="n"/>
      <c r="U965" s="596" t="n"/>
      <c r="V965" s="608" t="n"/>
    </row>
    <row r="966">
      <c r="B966" s="598" t="n"/>
      <c r="C966" s="599" t="n"/>
      <c r="D966" s="589" t="n"/>
      <c r="E966" s="590" t="n"/>
      <c r="F966" s="599" t="n"/>
      <c r="G966" s="590" t="n"/>
      <c r="H966" s="590" t="n"/>
      <c r="I966" s="590" t="n"/>
      <c r="J966" s="590" t="n"/>
      <c r="K966" s="590" t="n"/>
      <c r="L966" s="590" t="n"/>
      <c r="M966" s="590" t="n"/>
      <c r="N966" s="590" t="n"/>
      <c r="O966" s="590" t="n"/>
      <c r="P966" s="590" t="n"/>
      <c r="Q966" s="590" t="n"/>
      <c r="R966" s="590" t="n"/>
      <c r="S966" s="590" t="n"/>
      <c r="T966" s="595" t="n"/>
      <c r="U966" s="596" t="n"/>
      <c r="V966" s="608" t="n"/>
    </row>
    <row r="967">
      <c r="B967" s="598" t="n"/>
      <c r="C967" s="599" t="n"/>
      <c r="D967" s="589" t="n"/>
      <c r="E967" s="590" t="n"/>
      <c r="F967" s="599" t="n"/>
      <c r="G967" s="590" t="n"/>
      <c r="H967" s="590" t="n"/>
      <c r="I967" s="590" t="n"/>
      <c r="J967" s="590" t="n"/>
      <c r="K967" s="590" t="n"/>
      <c r="L967" s="590" t="n"/>
      <c r="M967" s="590" t="n"/>
      <c r="N967" s="590" t="n"/>
      <c r="O967" s="590" t="n"/>
      <c r="P967" s="590" t="n"/>
      <c r="Q967" s="590" t="n"/>
      <c r="R967" s="590" t="n"/>
      <c r="S967" s="590" t="n"/>
      <c r="T967" s="595" t="n"/>
      <c r="U967" s="596" t="n"/>
      <c r="V967" s="608" t="n"/>
    </row>
    <row r="968">
      <c r="B968" s="598" t="n"/>
      <c r="C968" s="599" t="n"/>
      <c r="D968" s="589" t="n"/>
      <c r="E968" s="590" t="n"/>
      <c r="F968" s="599" t="n"/>
      <c r="G968" s="590" t="n"/>
      <c r="H968" s="590" t="n"/>
      <c r="I968" s="590" t="n"/>
      <c r="J968" s="590" t="n"/>
      <c r="K968" s="590" t="n"/>
      <c r="L968" s="590" t="n"/>
      <c r="M968" s="590" t="n"/>
      <c r="N968" s="590" t="n"/>
      <c r="O968" s="590" t="n"/>
      <c r="P968" s="590" t="n"/>
      <c r="Q968" s="590" t="n"/>
      <c r="R968" s="590" t="n"/>
      <c r="S968" s="590" t="n"/>
      <c r="T968" s="595" t="n"/>
      <c r="U968" s="596" t="n"/>
      <c r="V968" s="608" t="n"/>
    </row>
    <row r="969">
      <c r="B969" s="598" t="n"/>
      <c r="C969" s="599" t="n"/>
      <c r="D969" s="589" t="n"/>
      <c r="E969" s="590" t="n"/>
      <c r="F969" s="599" t="n"/>
      <c r="G969" s="590" t="n"/>
      <c r="H969" s="590" t="n"/>
      <c r="I969" s="590" t="n"/>
      <c r="J969" s="590" t="n"/>
      <c r="K969" s="590" t="n"/>
      <c r="L969" s="590" t="n"/>
      <c r="M969" s="590" t="n"/>
      <c r="N969" s="590" t="n"/>
      <c r="O969" s="590" t="n"/>
      <c r="P969" s="590" t="n"/>
      <c r="Q969" s="590" t="n"/>
      <c r="R969" s="590" t="n"/>
      <c r="S969" s="590" t="n"/>
      <c r="T969" s="595" t="n"/>
      <c r="U969" s="596" t="n"/>
      <c r="V969" s="608" t="n"/>
    </row>
    <row r="970">
      <c r="B970" s="598" t="n"/>
      <c r="C970" s="599" t="n"/>
      <c r="D970" s="589" t="n"/>
      <c r="E970" s="590" t="n"/>
      <c r="F970" s="599" t="n"/>
      <c r="G970" s="590" t="n"/>
      <c r="H970" s="590" t="n"/>
      <c r="I970" s="590" t="n"/>
      <c r="J970" s="590" t="n"/>
      <c r="K970" s="590" t="n"/>
      <c r="L970" s="590" t="n"/>
      <c r="M970" s="590" t="n"/>
      <c r="N970" s="590" t="n"/>
      <c r="O970" s="590" t="n"/>
      <c r="P970" s="590" t="n"/>
      <c r="Q970" s="590" t="n"/>
      <c r="R970" s="590" t="n"/>
      <c r="S970" s="590" t="n"/>
      <c r="T970" s="595" t="n"/>
      <c r="U970" s="596" t="n"/>
      <c r="V970" s="608" t="n"/>
    </row>
    <row r="971">
      <c r="B971" s="598" t="n"/>
      <c r="C971" s="599" t="n"/>
      <c r="D971" s="589" t="n"/>
      <c r="E971" s="590" t="n"/>
      <c r="F971" s="599" t="n"/>
      <c r="G971" s="590" t="n"/>
      <c r="H971" s="590" t="n"/>
      <c r="I971" s="590" t="n"/>
      <c r="J971" s="590" t="n"/>
      <c r="K971" s="590" t="n"/>
      <c r="L971" s="590" t="n"/>
      <c r="M971" s="590" t="n"/>
      <c r="N971" s="590" t="n"/>
      <c r="O971" s="590" t="n"/>
      <c r="P971" s="590" t="n"/>
      <c r="Q971" s="590" t="n"/>
      <c r="R971" s="590" t="n"/>
      <c r="S971" s="590" t="n"/>
      <c r="T971" s="595" t="n"/>
      <c r="U971" s="596" t="n"/>
      <c r="V971" s="608" t="n"/>
    </row>
    <row r="972">
      <c r="B972" s="598" t="n"/>
      <c r="C972" s="599" t="n"/>
      <c r="D972" s="589" t="n"/>
      <c r="E972" s="590" t="n"/>
      <c r="F972" s="599" t="n"/>
      <c r="G972" s="590" t="n"/>
      <c r="H972" s="590" t="n"/>
      <c r="I972" s="590" t="n"/>
      <c r="J972" s="590" t="n"/>
      <c r="K972" s="590" t="n"/>
      <c r="L972" s="590" t="n"/>
      <c r="M972" s="590" t="n"/>
      <c r="N972" s="590" t="n"/>
      <c r="O972" s="590" t="n"/>
      <c r="P972" s="590" t="n"/>
      <c r="Q972" s="590" t="n"/>
      <c r="R972" s="590" t="n"/>
      <c r="S972" s="590" t="n"/>
      <c r="T972" s="595" t="n"/>
      <c r="U972" s="596" t="n"/>
      <c r="V972" s="608" t="n"/>
    </row>
    <row r="973">
      <c r="B973" s="598" t="n"/>
      <c r="C973" s="599" t="n"/>
      <c r="D973" s="589" t="n"/>
      <c r="E973" s="590" t="n"/>
      <c r="F973" s="599" t="n"/>
      <c r="G973" s="590" t="n"/>
      <c r="H973" s="590" t="n"/>
      <c r="I973" s="590" t="n"/>
      <c r="J973" s="590" t="n"/>
      <c r="K973" s="590" t="n"/>
      <c r="L973" s="590" t="n"/>
      <c r="M973" s="590" t="n"/>
      <c r="N973" s="590" t="n"/>
      <c r="O973" s="590" t="n"/>
      <c r="P973" s="590" t="n"/>
      <c r="Q973" s="590" t="n"/>
      <c r="R973" s="590" t="n"/>
      <c r="S973" s="590" t="n"/>
      <c r="T973" s="595" t="n"/>
      <c r="U973" s="596" t="n"/>
      <c r="V973" s="608" t="n"/>
    </row>
    <row r="974">
      <c r="B974" s="598" t="n"/>
      <c r="C974" s="599" t="n"/>
      <c r="D974" s="589" t="n"/>
      <c r="E974" s="590" t="n"/>
      <c r="F974" s="599" t="n"/>
      <c r="G974" s="590" t="n"/>
      <c r="H974" s="590" t="n"/>
      <c r="I974" s="590" t="n"/>
      <c r="J974" s="590" t="n"/>
      <c r="K974" s="590" t="n"/>
      <c r="L974" s="590" t="n"/>
      <c r="M974" s="590" t="n"/>
      <c r="N974" s="590" t="n"/>
      <c r="O974" s="590" t="n"/>
      <c r="P974" s="590" t="n"/>
      <c r="Q974" s="590" t="n"/>
      <c r="R974" s="590" t="n"/>
      <c r="S974" s="590" t="n"/>
      <c r="T974" s="595" t="n"/>
      <c r="U974" s="596" t="n"/>
      <c r="V974" s="608" t="n"/>
    </row>
    <row r="975">
      <c r="B975" s="598" t="n"/>
      <c r="C975" s="599" t="n"/>
      <c r="D975" s="589" t="n"/>
      <c r="E975" s="590" t="n"/>
      <c r="F975" s="599" t="n"/>
      <c r="G975" s="590" t="n"/>
      <c r="H975" s="590" t="n"/>
      <c r="I975" s="590" t="n"/>
      <c r="J975" s="590" t="n"/>
      <c r="K975" s="590" t="n"/>
      <c r="L975" s="590" t="n"/>
      <c r="M975" s="590" t="n"/>
      <c r="N975" s="590" t="n"/>
      <c r="O975" s="590" t="n"/>
      <c r="P975" s="590" t="n"/>
      <c r="Q975" s="590" t="n"/>
      <c r="R975" s="590" t="n"/>
      <c r="S975" s="590" t="n"/>
      <c r="T975" s="595" t="n"/>
      <c r="U975" s="596" t="n"/>
      <c r="V975" s="608" t="n"/>
    </row>
    <row r="976">
      <c r="B976" s="598" t="n"/>
      <c r="C976" s="599" t="n"/>
      <c r="D976" s="589" t="n"/>
      <c r="E976" s="590" t="n"/>
      <c r="F976" s="599" t="n"/>
      <c r="G976" s="590" t="n"/>
      <c r="H976" s="590" t="n"/>
      <c r="I976" s="590" t="n"/>
      <c r="J976" s="590" t="n"/>
      <c r="K976" s="590" t="n"/>
      <c r="L976" s="590" t="n"/>
      <c r="M976" s="590" t="n"/>
      <c r="N976" s="590" t="n"/>
      <c r="O976" s="590" t="n"/>
      <c r="P976" s="590" t="n"/>
      <c r="Q976" s="590" t="n"/>
      <c r="R976" s="590" t="n"/>
      <c r="S976" s="590" t="n"/>
      <c r="T976" s="595" t="n"/>
      <c r="U976" s="596" t="n"/>
      <c r="V976" s="608" t="n"/>
    </row>
    <row r="977">
      <c r="B977" s="598" t="n"/>
      <c r="C977" s="599" t="n"/>
      <c r="D977" s="589" t="n"/>
      <c r="E977" s="590" t="n"/>
      <c r="F977" s="599" t="n"/>
      <c r="G977" s="590" t="n"/>
      <c r="H977" s="590" t="n"/>
      <c r="I977" s="590" t="n"/>
      <c r="J977" s="590" t="n"/>
      <c r="K977" s="590" t="n"/>
      <c r="L977" s="590" t="n"/>
      <c r="M977" s="590" t="n"/>
      <c r="N977" s="590" t="n"/>
      <c r="O977" s="590" t="n"/>
      <c r="P977" s="590" t="n"/>
      <c r="Q977" s="590" t="n"/>
      <c r="R977" s="590" t="n"/>
      <c r="S977" s="590" t="n"/>
      <c r="T977" s="595" t="n"/>
      <c r="U977" s="596" t="n"/>
      <c r="V977" s="608" t="n"/>
    </row>
    <row r="978">
      <c r="B978" s="598" t="n"/>
      <c r="C978" s="599" t="n"/>
      <c r="D978" s="589" t="n"/>
      <c r="E978" s="590" t="n"/>
      <c r="F978" s="599" t="n"/>
      <c r="G978" s="590" t="n"/>
      <c r="H978" s="590" t="n"/>
      <c r="I978" s="590" t="n"/>
      <c r="J978" s="590" t="n"/>
      <c r="K978" s="590" t="n"/>
      <c r="L978" s="590" t="n"/>
      <c r="M978" s="590" t="n"/>
      <c r="N978" s="590" t="n"/>
      <c r="O978" s="590" t="n"/>
      <c r="P978" s="590" t="n"/>
      <c r="Q978" s="590" t="n"/>
      <c r="R978" s="590" t="n"/>
      <c r="S978" s="590" t="n"/>
      <c r="T978" s="595" t="n"/>
      <c r="U978" s="596" t="n"/>
      <c r="V978" s="608" t="n"/>
    </row>
    <row r="979">
      <c r="B979" s="598" t="n"/>
      <c r="C979" s="599" t="n"/>
      <c r="D979" s="589" t="n"/>
      <c r="E979" s="590" t="n"/>
      <c r="F979" s="599" t="n"/>
      <c r="G979" s="590" t="n"/>
      <c r="H979" s="590" t="n"/>
      <c r="I979" s="590" t="n"/>
      <c r="J979" s="590" t="n"/>
      <c r="K979" s="590" t="n"/>
      <c r="L979" s="590" t="n"/>
      <c r="M979" s="590" t="n"/>
      <c r="N979" s="590" t="n"/>
      <c r="O979" s="590" t="n"/>
      <c r="P979" s="590" t="n"/>
      <c r="Q979" s="590" t="n"/>
      <c r="R979" s="590" t="n"/>
      <c r="S979" s="590" t="n"/>
      <c r="T979" s="595" t="n"/>
      <c r="U979" s="596" t="n"/>
      <c r="V979" s="608" t="n"/>
    </row>
    <row r="980">
      <c r="B980" s="598" t="n"/>
      <c r="C980" s="599" t="n"/>
      <c r="D980" s="589" t="n"/>
      <c r="E980" s="590" t="n"/>
      <c r="F980" s="599" t="n"/>
      <c r="G980" s="590" t="n"/>
      <c r="H980" s="590" t="n"/>
      <c r="I980" s="590" t="n"/>
      <c r="J980" s="590" t="n"/>
      <c r="K980" s="590" t="n"/>
      <c r="L980" s="590" t="n"/>
      <c r="M980" s="590" t="n"/>
      <c r="N980" s="590" t="n"/>
      <c r="O980" s="590" t="n"/>
      <c r="P980" s="590" t="n"/>
      <c r="Q980" s="590" t="n"/>
      <c r="R980" s="590" t="n"/>
      <c r="S980" s="590" t="n"/>
      <c r="T980" s="595" t="n"/>
      <c r="U980" s="596" t="n"/>
      <c r="V980" s="608" t="n"/>
    </row>
    <row r="981">
      <c r="B981" s="598" t="n"/>
      <c r="C981" s="599" t="n"/>
      <c r="D981" s="589" t="n"/>
      <c r="E981" s="590" t="n"/>
      <c r="F981" s="599" t="n"/>
      <c r="G981" s="590" t="n"/>
      <c r="H981" s="590" t="n"/>
      <c r="I981" s="590" t="n"/>
      <c r="J981" s="590" t="n"/>
      <c r="K981" s="590" t="n"/>
      <c r="L981" s="590" t="n"/>
      <c r="M981" s="590" t="n"/>
      <c r="N981" s="590" t="n"/>
      <c r="O981" s="590" t="n"/>
      <c r="P981" s="590" t="n"/>
      <c r="Q981" s="590" t="n"/>
      <c r="R981" s="590" t="n"/>
      <c r="S981" s="590" t="n"/>
      <c r="T981" s="595" t="n"/>
      <c r="U981" s="596" t="n"/>
      <c r="V981" s="608" t="n"/>
    </row>
    <row r="982">
      <c r="B982" s="598" t="n"/>
      <c r="C982" s="599" t="n"/>
      <c r="D982" s="589" t="n"/>
      <c r="E982" s="590" t="n"/>
      <c r="F982" s="599" t="n"/>
      <c r="G982" s="590" t="n"/>
      <c r="H982" s="590" t="n"/>
      <c r="I982" s="590" t="n"/>
      <c r="J982" s="590" t="n"/>
      <c r="K982" s="590" t="n"/>
      <c r="L982" s="590" t="n"/>
      <c r="M982" s="590" t="n"/>
      <c r="N982" s="590" t="n"/>
      <c r="O982" s="590" t="n"/>
      <c r="P982" s="590" t="n"/>
      <c r="Q982" s="590" t="n"/>
      <c r="R982" s="590" t="n"/>
      <c r="S982" s="590" t="n"/>
      <c r="T982" s="595" t="n"/>
      <c r="U982" s="596" t="n"/>
      <c r="V982" s="608" t="n"/>
    </row>
    <row r="983">
      <c r="B983" s="598" t="n"/>
      <c r="C983" s="599" t="n"/>
      <c r="D983" s="589" t="n"/>
      <c r="E983" s="590" t="n"/>
      <c r="F983" s="599" t="n"/>
      <c r="G983" s="590" t="n"/>
      <c r="H983" s="590" t="n"/>
      <c r="I983" s="590" t="n"/>
      <c r="J983" s="590" t="n"/>
      <c r="K983" s="590" t="n"/>
      <c r="L983" s="590" t="n"/>
      <c r="M983" s="590" t="n"/>
      <c r="N983" s="590" t="n"/>
      <c r="O983" s="590" t="n"/>
      <c r="P983" s="590" t="n"/>
      <c r="Q983" s="590" t="n"/>
      <c r="R983" s="590" t="n"/>
      <c r="S983" s="590" t="n"/>
      <c r="T983" s="595" t="n"/>
      <c r="U983" s="596" t="n"/>
      <c r="V983" s="608" t="n"/>
    </row>
    <row r="984">
      <c r="B984" s="598" t="n"/>
      <c r="C984" s="599" t="n"/>
      <c r="D984" s="589" t="n"/>
      <c r="E984" s="590" t="n"/>
      <c r="F984" s="599" t="n"/>
      <c r="G984" s="590" t="n"/>
      <c r="H984" s="590" t="n"/>
      <c r="I984" s="590" t="n"/>
      <c r="J984" s="590" t="n"/>
      <c r="K984" s="590" t="n"/>
      <c r="L984" s="590" t="n"/>
      <c r="M984" s="590" t="n"/>
      <c r="N984" s="590" t="n"/>
      <c r="O984" s="590" t="n"/>
      <c r="P984" s="590" t="n"/>
      <c r="Q984" s="590" t="n"/>
      <c r="R984" s="590" t="n"/>
      <c r="S984" s="590" t="n"/>
      <c r="T984" s="595" t="n"/>
      <c r="U984" s="596" t="n"/>
      <c r="V984" s="608" t="n"/>
    </row>
    <row r="985">
      <c r="B985" s="598" t="n"/>
      <c r="C985" s="599" t="n"/>
      <c r="D985" s="589" t="n"/>
      <c r="E985" s="590" t="n"/>
      <c r="F985" s="599" t="n"/>
      <c r="G985" s="590" t="n"/>
      <c r="H985" s="590" t="n"/>
      <c r="I985" s="590" t="n"/>
      <c r="J985" s="590" t="n"/>
      <c r="K985" s="590" t="n"/>
      <c r="L985" s="590" t="n"/>
      <c r="M985" s="590" t="n"/>
      <c r="N985" s="590" t="n"/>
      <c r="O985" s="590" t="n"/>
      <c r="P985" s="590" t="n"/>
      <c r="Q985" s="590" t="n"/>
      <c r="R985" s="590" t="n"/>
      <c r="S985" s="590" t="n"/>
      <c r="T985" s="595" t="n"/>
      <c r="U985" s="596" t="n"/>
      <c r="V985" s="608" t="n"/>
    </row>
    <row r="986">
      <c r="B986" s="598" t="n"/>
      <c r="C986" s="599" t="n"/>
      <c r="D986" s="589" t="n"/>
      <c r="E986" s="590" t="n"/>
      <c r="F986" s="599" t="n"/>
      <c r="G986" s="590" t="n"/>
      <c r="H986" s="590" t="n"/>
      <c r="I986" s="590" t="n"/>
      <c r="J986" s="590" t="n"/>
      <c r="K986" s="590" t="n"/>
      <c r="L986" s="590" t="n"/>
      <c r="M986" s="590" t="n"/>
      <c r="N986" s="590" t="n"/>
      <c r="O986" s="590" t="n"/>
      <c r="P986" s="590" t="n"/>
      <c r="Q986" s="590" t="n"/>
      <c r="R986" s="590" t="n"/>
      <c r="S986" s="590" t="n"/>
      <c r="T986" s="595" t="n"/>
      <c r="U986" s="596" t="n"/>
      <c r="V986" s="608" t="n"/>
    </row>
    <row r="987">
      <c r="B987" s="598" t="n"/>
      <c r="C987" s="599" t="n"/>
      <c r="D987" s="589" t="n"/>
      <c r="E987" s="590" t="n"/>
      <c r="F987" s="599" t="n"/>
      <c r="G987" s="590" t="n"/>
      <c r="H987" s="590" t="n"/>
      <c r="I987" s="590" t="n"/>
      <c r="J987" s="590" t="n"/>
      <c r="K987" s="590" t="n"/>
      <c r="L987" s="590" t="n"/>
      <c r="M987" s="590" t="n"/>
      <c r="N987" s="590" t="n"/>
      <c r="O987" s="590" t="n"/>
      <c r="P987" s="590" t="n"/>
      <c r="Q987" s="590" t="n"/>
      <c r="R987" s="590" t="n"/>
      <c r="S987" s="590" t="n"/>
      <c r="T987" s="595" t="n"/>
      <c r="U987" s="596" t="n"/>
      <c r="V987" s="608" t="n"/>
    </row>
    <row r="988">
      <c r="B988" s="598" t="n"/>
      <c r="C988" s="599" t="n"/>
      <c r="D988" s="589" t="n"/>
      <c r="E988" s="590" t="n"/>
      <c r="F988" s="599" t="n"/>
      <c r="G988" s="590" t="n"/>
      <c r="H988" s="590" t="n"/>
      <c r="I988" s="590" t="n"/>
      <c r="J988" s="590" t="n"/>
      <c r="K988" s="590" t="n"/>
      <c r="L988" s="590" t="n"/>
      <c r="M988" s="590" t="n"/>
      <c r="N988" s="590" t="n"/>
      <c r="O988" s="590" t="n"/>
      <c r="P988" s="590" t="n"/>
      <c r="Q988" s="590" t="n"/>
      <c r="R988" s="590" t="n"/>
      <c r="S988" s="590" t="n"/>
      <c r="T988" s="595" t="n"/>
      <c r="U988" s="596" t="n"/>
      <c r="V988" s="608" t="n"/>
    </row>
    <row r="989">
      <c r="B989" s="598" t="n"/>
      <c r="C989" s="599" t="n"/>
      <c r="D989" s="589" t="n"/>
      <c r="E989" s="590" t="n"/>
      <c r="F989" s="599" t="n"/>
      <c r="G989" s="590" t="n"/>
      <c r="H989" s="590" t="n"/>
      <c r="I989" s="590" t="n"/>
      <c r="J989" s="590" t="n"/>
      <c r="K989" s="590" t="n"/>
      <c r="L989" s="590" t="n"/>
      <c r="M989" s="590" t="n"/>
      <c r="N989" s="590" t="n"/>
      <c r="O989" s="590" t="n"/>
      <c r="P989" s="590" t="n"/>
      <c r="Q989" s="590" t="n"/>
      <c r="R989" s="590" t="n"/>
      <c r="S989" s="590" t="n"/>
      <c r="T989" s="595" t="n"/>
      <c r="U989" s="596" t="n"/>
      <c r="V989" s="608" t="n"/>
    </row>
    <row r="990">
      <c r="B990" s="598" t="n"/>
      <c r="C990" s="599" t="n"/>
      <c r="D990" s="589" t="n"/>
      <c r="E990" s="590" t="n"/>
      <c r="F990" s="599" t="n"/>
      <c r="G990" s="590" t="n"/>
      <c r="H990" s="590" t="n"/>
      <c r="I990" s="590" t="n"/>
      <c r="J990" s="590" t="n"/>
      <c r="K990" s="590" t="n"/>
      <c r="L990" s="590" t="n"/>
      <c r="M990" s="590" t="n"/>
      <c r="N990" s="590" t="n"/>
      <c r="O990" s="590" t="n"/>
      <c r="P990" s="590" t="n"/>
      <c r="Q990" s="590" t="n"/>
      <c r="R990" s="590" t="n"/>
      <c r="S990" s="590" t="n"/>
      <c r="T990" s="595" t="n"/>
      <c r="U990" s="596" t="n"/>
      <c r="V990" s="608" t="n"/>
    </row>
    <row r="991">
      <c r="B991" s="598" t="n"/>
      <c r="C991" s="599" t="n"/>
      <c r="D991" s="589" t="n"/>
      <c r="E991" s="590" t="n"/>
      <c r="F991" s="599" t="n"/>
      <c r="G991" s="590" t="n"/>
      <c r="H991" s="590" t="n"/>
      <c r="I991" s="590" t="n"/>
      <c r="J991" s="590" t="n"/>
      <c r="K991" s="590" t="n"/>
      <c r="L991" s="590" t="n"/>
      <c r="M991" s="590" t="n"/>
      <c r="N991" s="590" t="n"/>
      <c r="O991" s="590" t="n"/>
      <c r="P991" s="590" t="n"/>
      <c r="Q991" s="590" t="n"/>
      <c r="R991" s="590" t="n"/>
      <c r="S991" s="590" t="n"/>
      <c r="T991" s="595" t="n"/>
      <c r="U991" s="596" t="n"/>
      <c r="V991" s="608" t="n"/>
    </row>
    <row r="992">
      <c r="B992" s="598" t="n"/>
      <c r="C992" s="599" t="n"/>
      <c r="D992" s="589" t="n"/>
      <c r="E992" s="590" t="n"/>
      <c r="F992" s="599" t="n"/>
      <c r="G992" s="590" t="n"/>
      <c r="H992" s="590" t="n"/>
      <c r="I992" s="590" t="n"/>
      <c r="J992" s="590" t="n"/>
      <c r="K992" s="590" t="n"/>
      <c r="L992" s="590" t="n"/>
      <c r="M992" s="590" t="n"/>
      <c r="N992" s="590" t="n"/>
      <c r="O992" s="590" t="n"/>
      <c r="P992" s="590" t="n"/>
      <c r="Q992" s="590" t="n"/>
      <c r="R992" s="590" t="n"/>
      <c r="S992" s="590" t="n"/>
      <c r="T992" s="595" t="n"/>
      <c r="U992" s="596" t="n"/>
      <c r="V992" s="608" t="n"/>
    </row>
    <row r="993">
      <c r="B993" s="598" t="n"/>
      <c r="C993" s="599" t="n"/>
      <c r="D993" s="589" t="n"/>
      <c r="E993" s="590" t="n"/>
      <c r="F993" s="599" t="n"/>
      <c r="G993" s="590" t="n"/>
      <c r="H993" s="590" t="n"/>
      <c r="I993" s="590" t="n"/>
      <c r="J993" s="590" t="n"/>
      <c r="K993" s="590" t="n"/>
      <c r="L993" s="590" t="n"/>
      <c r="M993" s="590" t="n"/>
      <c r="N993" s="590" t="n"/>
      <c r="O993" s="590" t="n"/>
      <c r="P993" s="590" t="n"/>
      <c r="Q993" s="590" t="n"/>
      <c r="R993" s="590" t="n"/>
      <c r="S993" s="590" t="n"/>
      <c r="T993" s="595" t="n"/>
      <c r="U993" s="596" t="n"/>
      <c r="V993" s="608" t="n"/>
    </row>
    <row r="994">
      <c r="B994" s="598" t="n"/>
      <c r="C994" s="599" t="n"/>
      <c r="D994" s="589" t="n"/>
      <c r="E994" s="590" t="n"/>
      <c r="F994" s="599" t="n"/>
      <c r="G994" s="590" t="n"/>
      <c r="H994" s="590" t="n"/>
      <c r="I994" s="590" t="n"/>
      <c r="J994" s="590" t="n"/>
      <c r="K994" s="590" t="n"/>
      <c r="L994" s="590" t="n"/>
      <c r="M994" s="590" t="n"/>
      <c r="N994" s="590" t="n"/>
      <c r="O994" s="590" t="n"/>
      <c r="P994" s="590" t="n"/>
      <c r="Q994" s="590" t="n"/>
      <c r="R994" s="590" t="n"/>
      <c r="S994" s="590" t="n"/>
      <c r="T994" s="595" t="n"/>
      <c r="U994" s="596" t="n"/>
      <c r="V994" s="608" t="n"/>
    </row>
    <row r="995">
      <c r="B995" s="598" t="n"/>
      <c r="C995" s="599" t="n"/>
      <c r="D995" s="589" t="n"/>
      <c r="E995" s="590" t="n"/>
      <c r="F995" s="599" t="n"/>
      <c r="G995" s="590" t="n"/>
      <c r="H995" s="590" t="n"/>
      <c r="I995" s="590" t="n"/>
      <c r="J995" s="590" t="n"/>
      <c r="K995" s="590" t="n"/>
      <c r="L995" s="590" t="n"/>
      <c r="M995" s="590" t="n"/>
      <c r="N995" s="590" t="n"/>
      <c r="O995" s="590" t="n"/>
      <c r="P995" s="590" t="n"/>
      <c r="Q995" s="590" t="n"/>
      <c r="R995" s="590" t="n"/>
      <c r="S995" s="590" t="n"/>
      <c r="T995" s="595" t="n"/>
      <c r="U995" s="596" t="n"/>
      <c r="V995" s="608" t="n"/>
    </row>
    <row r="996">
      <c r="B996" s="598" t="n"/>
      <c r="C996" s="599" t="n"/>
      <c r="D996" s="589" t="n"/>
      <c r="E996" s="590" t="n"/>
      <c r="F996" s="599" t="n"/>
      <c r="G996" s="590" t="n"/>
      <c r="H996" s="590" t="n"/>
      <c r="I996" s="590" t="n"/>
      <c r="J996" s="590" t="n"/>
      <c r="K996" s="590" t="n"/>
      <c r="L996" s="590" t="n"/>
      <c r="M996" s="590" t="n"/>
      <c r="N996" s="590" t="n"/>
      <c r="O996" s="590" t="n"/>
      <c r="P996" s="590" t="n"/>
      <c r="Q996" s="590" t="n"/>
      <c r="R996" s="590" t="n"/>
      <c r="S996" s="590" t="n"/>
      <c r="T996" s="595" t="n"/>
      <c r="U996" s="596" t="n"/>
      <c r="V996" s="608" t="n"/>
    </row>
    <row r="997">
      <c r="B997" s="598" t="n"/>
      <c r="C997" s="599" t="n"/>
      <c r="D997" s="589" t="n"/>
      <c r="E997" s="590" t="n"/>
      <c r="F997" s="599" t="n"/>
      <c r="G997" s="590" t="n"/>
      <c r="H997" s="590" t="n"/>
      <c r="I997" s="590" t="n"/>
      <c r="J997" s="590" t="n"/>
      <c r="K997" s="590" t="n"/>
      <c r="L997" s="590" t="n"/>
      <c r="M997" s="590" t="n"/>
      <c r="N997" s="590" t="n"/>
      <c r="O997" s="590" t="n"/>
      <c r="P997" s="590" t="n"/>
      <c r="Q997" s="590" t="n"/>
      <c r="R997" s="590" t="n"/>
      <c r="S997" s="590" t="n"/>
      <c r="T997" s="595" t="n"/>
      <c r="U997" s="596" t="n"/>
      <c r="V997" s="608" t="n"/>
    </row>
    <row r="998">
      <c r="B998" s="598" t="n"/>
      <c r="C998" s="599" t="n"/>
      <c r="D998" s="589" t="n"/>
      <c r="E998" s="590" t="n"/>
      <c r="F998" s="599" t="n"/>
      <c r="G998" s="590" t="n"/>
      <c r="H998" s="590" t="n"/>
      <c r="I998" s="590" t="n"/>
      <c r="J998" s="590" t="n"/>
      <c r="K998" s="590" t="n"/>
      <c r="L998" s="590" t="n"/>
      <c r="M998" s="590" t="n"/>
      <c r="N998" s="590" t="n"/>
      <c r="O998" s="590" t="n"/>
      <c r="P998" s="590" t="n"/>
      <c r="Q998" s="590" t="n"/>
      <c r="R998" s="590" t="n"/>
      <c r="S998" s="590" t="n"/>
      <c r="T998" s="595" t="n"/>
      <c r="U998" s="596" t="n"/>
      <c r="V998" s="608" t="n"/>
    </row>
    <row r="999">
      <c r="B999" s="598" t="n"/>
      <c r="C999" s="599" t="n"/>
      <c r="D999" s="589" t="n"/>
      <c r="E999" s="590" t="n"/>
      <c r="F999" s="599" t="n"/>
      <c r="G999" s="590" t="n"/>
      <c r="H999" s="590" t="n"/>
      <c r="I999" s="590" t="n"/>
      <c r="J999" s="590" t="n"/>
      <c r="K999" s="590" t="n"/>
      <c r="L999" s="590" t="n"/>
      <c r="M999" s="590" t="n"/>
      <c r="N999" s="590" t="n"/>
      <c r="O999" s="590" t="n"/>
      <c r="P999" s="590" t="n"/>
      <c r="Q999" s="590" t="n"/>
      <c r="R999" s="590" t="n"/>
      <c r="S999" s="590" t="n"/>
      <c r="T999" s="595" t="n"/>
      <c r="U999" s="596" t="n"/>
      <c r="V999" s="608" t="n"/>
    </row>
    <row r="1000">
      <c r="B1000" s="598" t="n"/>
      <c r="C1000" s="599" t="n"/>
      <c r="D1000" s="589" t="n"/>
      <c r="E1000" s="590" t="n"/>
      <c r="F1000" s="599" t="n"/>
      <c r="G1000" s="590" t="n"/>
      <c r="H1000" s="590" t="n"/>
      <c r="I1000" s="590" t="n"/>
      <c r="J1000" s="590" t="n"/>
      <c r="K1000" s="590" t="n"/>
      <c r="L1000" s="590" t="n"/>
      <c r="M1000" s="590" t="n"/>
      <c r="N1000" s="590" t="n"/>
      <c r="O1000" s="590" t="n"/>
      <c r="P1000" s="590" t="n"/>
      <c r="Q1000" s="590" t="n"/>
      <c r="R1000" s="590" t="n"/>
      <c r="S1000" s="590" t="n"/>
      <c r="T1000" s="595" t="n"/>
      <c r="U1000" s="596" t="n"/>
      <c r="V1000" s="608" t="n"/>
    </row>
    <row r="1001">
      <c r="B1001" s="598" t="n"/>
      <c r="C1001" s="599" t="n"/>
      <c r="D1001" s="589" t="n"/>
      <c r="E1001" s="590" t="n"/>
      <c r="F1001" s="599" t="n"/>
      <c r="G1001" s="590" t="n"/>
      <c r="H1001" s="590" t="n"/>
      <c r="I1001" s="590" t="n"/>
      <c r="J1001" s="590" t="n"/>
      <c r="K1001" s="590" t="n"/>
      <c r="L1001" s="590" t="n"/>
      <c r="M1001" s="590" t="n"/>
      <c r="N1001" s="590" t="n"/>
      <c r="O1001" s="590" t="n"/>
      <c r="P1001" s="590" t="n"/>
      <c r="Q1001" s="590" t="n"/>
      <c r="R1001" s="590" t="n"/>
      <c r="S1001" s="590" t="n"/>
      <c r="T1001" s="595" t="n"/>
      <c r="U1001" s="596" t="n"/>
      <c r="V1001" s="608" t="n"/>
    </row>
    <row r="1002">
      <c r="B1002" s="598" t="n"/>
      <c r="C1002" s="599" t="n"/>
      <c r="D1002" s="589" t="n"/>
      <c r="E1002" s="590" t="n"/>
      <c r="F1002" s="599" t="n"/>
      <c r="G1002" s="590" t="n"/>
      <c r="H1002" s="590" t="n"/>
      <c r="I1002" s="590" t="n"/>
      <c r="J1002" s="590" t="n"/>
      <c r="K1002" s="590" t="n"/>
      <c r="L1002" s="590" t="n"/>
      <c r="M1002" s="590" t="n"/>
      <c r="N1002" s="590" t="n"/>
      <c r="O1002" s="590" t="n"/>
      <c r="P1002" s="590" t="n"/>
      <c r="Q1002" s="590" t="n"/>
      <c r="R1002" s="590" t="n"/>
      <c r="S1002" s="590" t="n"/>
      <c r="T1002" s="595" t="n"/>
      <c r="U1002" s="596" t="n"/>
      <c r="V1002" s="608" t="n"/>
    </row>
    <row r="1003">
      <c r="B1003" s="598" t="n"/>
      <c r="C1003" s="599" t="n"/>
      <c r="D1003" s="589" t="n"/>
      <c r="E1003" s="590" t="n"/>
      <c r="F1003" s="599" t="n"/>
      <c r="G1003" s="590" t="n"/>
      <c r="H1003" s="590" t="n"/>
      <c r="I1003" s="590" t="n"/>
      <c r="J1003" s="590" t="n"/>
      <c r="K1003" s="590" t="n"/>
      <c r="L1003" s="590" t="n"/>
      <c r="M1003" s="590" t="n"/>
      <c r="N1003" s="590" t="n"/>
      <c r="O1003" s="590" t="n"/>
      <c r="P1003" s="590" t="n"/>
      <c r="Q1003" s="590" t="n"/>
      <c r="R1003" s="590" t="n"/>
      <c r="S1003" s="590" t="n"/>
      <c r="T1003" s="595" t="n"/>
      <c r="U1003" s="596" t="n"/>
      <c r="V1003" s="608" t="n"/>
    </row>
    <row r="1004">
      <c r="B1004" s="598" t="n"/>
      <c r="C1004" s="599" t="n"/>
      <c r="D1004" s="589" t="n"/>
      <c r="E1004" s="590" t="n"/>
      <c r="F1004" s="599" t="n"/>
      <c r="G1004" s="590" t="n"/>
      <c r="H1004" s="590" t="n"/>
      <c r="I1004" s="590" t="n"/>
      <c r="J1004" s="590" t="n"/>
      <c r="K1004" s="590" t="n"/>
      <c r="L1004" s="590" t="n"/>
      <c r="M1004" s="590" t="n"/>
      <c r="N1004" s="590" t="n"/>
      <c r="O1004" s="590" t="n"/>
      <c r="P1004" s="590" t="n"/>
      <c r="Q1004" s="590" t="n"/>
      <c r="R1004" s="590" t="n"/>
      <c r="S1004" s="590" t="n"/>
      <c r="T1004" s="595" t="n"/>
      <c r="U1004" s="596" t="n"/>
      <c r="V1004" s="608" t="n"/>
    </row>
    <row r="1005">
      <c r="B1005" s="598" t="n"/>
      <c r="C1005" s="599" t="n"/>
      <c r="D1005" s="589" t="n"/>
      <c r="E1005" s="590" t="n"/>
      <c r="F1005" s="599" t="n"/>
      <c r="G1005" s="590" t="n"/>
      <c r="H1005" s="590" t="n"/>
      <c r="I1005" s="590" t="n"/>
      <c r="J1005" s="590" t="n"/>
      <c r="K1005" s="590" t="n"/>
      <c r="L1005" s="590" t="n"/>
      <c r="M1005" s="590" t="n"/>
      <c r="N1005" s="590" t="n"/>
      <c r="O1005" s="590" t="n"/>
      <c r="P1005" s="590" t="n"/>
      <c r="Q1005" s="590" t="n"/>
      <c r="R1005" s="590" t="n"/>
      <c r="S1005" s="590" t="n"/>
      <c r="T1005" s="595" t="n"/>
      <c r="U1005" s="596" t="n"/>
      <c r="V1005" s="608" t="n"/>
    </row>
    <row r="1006">
      <c r="B1006" s="598" t="n"/>
      <c r="C1006" s="599" t="n"/>
      <c r="D1006" s="589" t="n"/>
      <c r="E1006" s="590" t="n"/>
      <c r="F1006" s="599" t="n"/>
      <c r="G1006" s="590" t="n"/>
      <c r="H1006" s="590" t="n"/>
      <c r="I1006" s="590" t="n"/>
      <c r="J1006" s="590" t="n"/>
      <c r="K1006" s="590" t="n"/>
      <c r="L1006" s="590" t="n"/>
      <c r="M1006" s="590" t="n"/>
      <c r="N1006" s="590" t="n"/>
      <c r="O1006" s="590" t="n"/>
      <c r="P1006" s="590" t="n"/>
      <c r="Q1006" s="590" t="n"/>
      <c r="R1006" s="590" t="n"/>
      <c r="S1006" s="590" t="n"/>
      <c r="T1006" s="595" t="n"/>
      <c r="U1006" s="596" t="n"/>
      <c r="V1006" s="608" t="n"/>
    </row>
    <row r="1007">
      <c r="B1007" s="598" t="n"/>
      <c r="C1007" s="599" t="n"/>
      <c r="D1007" s="589" t="n"/>
      <c r="E1007" s="590" t="n"/>
      <c r="F1007" s="599" t="n"/>
      <c r="G1007" s="590" t="n"/>
      <c r="H1007" s="590" t="n"/>
      <c r="I1007" s="590" t="n"/>
      <c r="J1007" s="590" t="n"/>
      <c r="K1007" s="590" t="n"/>
      <c r="L1007" s="590" t="n"/>
      <c r="M1007" s="590" t="n"/>
      <c r="N1007" s="590" t="n"/>
      <c r="O1007" s="590" t="n"/>
      <c r="P1007" s="590" t="n"/>
      <c r="Q1007" s="590" t="n"/>
      <c r="R1007" s="590" t="n"/>
      <c r="S1007" s="590" t="n"/>
      <c r="T1007" s="595" t="n"/>
      <c r="U1007" s="596" t="n"/>
      <c r="V1007" s="608" t="n"/>
    </row>
    <row r="1008">
      <c r="B1008" s="598" t="n"/>
      <c r="C1008" s="599" t="n"/>
      <c r="D1008" s="589" t="n"/>
      <c r="E1008" s="590" t="n"/>
      <c r="F1008" s="599" t="n"/>
      <c r="G1008" s="590" t="n"/>
      <c r="H1008" s="590" t="n"/>
      <c r="I1008" s="590" t="n"/>
      <c r="J1008" s="590" t="n"/>
      <c r="K1008" s="590" t="n"/>
      <c r="L1008" s="590" t="n"/>
      <c r="M1008" s="590" t="n"/>
      <c r="N1008" s="590" t="n"/>
      <c r="O1008" s="590" t="n"/>
      <c r="P1008" s="590" t="n"/>
      <c r="Q1008" s="590" t="n"/>
      <c r="R1008" s="590" t="n"/>
      <c r="S1008" s="590" t="n"/>
      <c r="T1008" s="595" t="n"/>
      <c r="U1008" s="596" t="n"/>
      <c r="V1008" s="608" t="n"/>
    </row>
    <row r="1009">
      <c r="B1009" s="598" t="n"/>
      <c r="C1009" s="599" t="n"/>
      <c r="D1009" s="589" t="n"/>
      <c r="E1009" s="590" t="n"/>
      <c r="F1009" s="599" t="n"/>
      <c r="G1009" s="590" t="n"/>
      <c r="H1009" s="590" t="n"/>
      <c r="I1009" s="590" t="n"/>
      <c r="J1009" s="590" t="n"/>
      <c r="K1009" s="590" t="n"/>
      <c r="L1009" s="590" t="n"/>
      <c r="M1009" s="590" t="n"/>
      <c r="N1009" s="590" t="n"/>
      <c r="O1009" s="590" t="n"/>
      <c r="P1009" s="590" t="n"/>
      <c r="Q1009" s="590" t="n"/>
      <c r="R1009" s="590" t="n"/>
      <c r="S1009" s="590" t="n"/>
      <c r="T1009" s="595" t="n"/>
      <c r="U1009" s="596" t="n"/>
      <c r="V1009" s="608" t="n"/>
    </row>
    <row r="1010">
      <c r="B1010" s="598" t="n"/>
      <c r="C1010" s="599" t="n"/>
      <c r="D1010" s="589" t="n"/>
      <c r="E1010" s="590" t="n"/>
      <c r="F1010" s="599" t="n"/>
      <c r="G1010" s="590" t="n"/>
      <c r="H1010" s="590" t="n"/>
      <c r="I1010" s="590" t="n"/>
      <c r="J1010" s="590" t="n"/>
      <c r="K1010" s="590" t="n"/>
      <c r="L1010" s="590" t="n"/>
      <c r="M1010" s="590" t="n"/>
      <c r="N1010" s="590" t="n"/>
      <c r="O1010" s="590" t="n"/>
      <c r="P1010" s="590" t="n"/>
      <c r="Q1010" s="590" t="n"/>
      <c r="R1010" s="590" t="n"/>
      <c r="S1010" s="590" t="n"/>
      <c r="T1010" s="595" t="n"/>
      <c r="U1010" s="596" t="n"/>
      <c r="V1010" s="608" t="n"/>
    </row>
    <row r="1011">
      <c r="B1011" s="598" t="n"/>
      <c r="C1011" s="599" t="n"/>
      <c r="D1011" s="589" t="n"/>
      <c r="E1011" s="590" t="n"/>
      <c r="F1011" s="599" t="n"/>
      <c r="G1011" s="590" t="n"/>
      <c r="H1011" s="590" t="n"/>
      <c r="I1011" s="590" t="n"/>
      <c r="J1011" s="590" t="n"/>
      <c r="K1011" s="590" t="n"/>
      <c r="L1011" s="590" t="n"/>
      <c r="M1011" s="590" t="n"/>
      <c r="N1011" s="590" t="n"/>
      <c r="O1011" s="590" t="n"/>
      <c r="P1011" s="590" t="n"/>
      <c r="Q1011" s="590" t="n"/>
      <c r="R1011" s="590" t="n"/>
      <c r="S1011" s="590" t="n"/>
      <c r="T1011" s="595" t="n"/>
      <c r="U1011" s="596" t="n"/>
      <c r="V1011" s="608" t="n"/>
    </row>
    <row r="1012">
      <c r="B1012" s="598" t="n"/>
      <c r="C1012" s="599" t="n"/>
      <c r="D1012" s="589" t="n"/>
      <c r="E1012" s="590" t="n"/>
      <c r="F1012" s="599" t="n"/>
      <c r="G1012" s="590" t="n"/>
      <c r="H1012" s="590" t="n"/>
      <c r="I1012" s="590" t="n"/>
      <c r="J1012" s="590" t="n"/>
      <c r="K1012" s="590" t="n"/>
      <c r="L1012" s="590" t="n"/>
      <c r="M1012" s="590" t="n"/>
      <c r="N1012" s="590" t="n"/>
      <c r="O1012" s="590" t="n"/>
      <c r="P1012" s="590" t="n"/>
      <c r="Q1012" s="590" t="n"/>
      <c r="R1012" s="590" t="n"/>
      <c r="S1012" s="590" t="n"/>
      <c r="T1012" s="595" t="n"/>
      <c r="U1012" s="596" t="n"/>
      <c r="V1012" s="608" t="n"/>
    </row>
    <row r="1013">
      <c r="B1013" s="598" t="n"/>
      <c r="C1013" s="599" t="n"/>
      <c r="D1013" s="589" t="n"/>
      <c r="E1013" s="590" t="n"/>
      <c r="F1013" s="599" t="n"/>
      <c r="G1013" s="590" t="n"/>
      <c r="H1013" s="590" t="n"/>
      <c r="I1013" s="590" t="n"/>
      <c r="J1013" s="590" t="n"/>
      <c r="K1013" s="590" t="n"/>
      <c r="L1013" s="590" t="n"/>
      <c r="M1013" s="590" t="n"/>
      <c r="N1013" s="590" t="n"/>
      <c r="O1013" s="590" t="n"/>
      <c r="P1013" s="590" t="n"/>
      <c r="Q1013" s="590" t="n"/>
      <c r="R1013" s="590" t="n"/>
      <c r="S1013" s="590" t="n"/>
      <c r="T1013" s="595" t="n"/>
      <c r="U1013" s="596" t="n"/>
      <c r="V1013" s="608" t="n"/>
    </row>
    <row r="1014">
      <c r="B1014" s="598" t="n"/>
      <c r="C1014" s="599" t="n"/>
      <c r="D1014" s="589" t="n"/>
      <c r="E1014" s="590" t="n"/>
      <c r="F1014" s="599" t="n"/>
      <c r="G1014" s="590" t="n"/>
      <c r="H1014" s="590" t="n"/>
      <c r="I1014" s="590" t="n"/>
      <c r="J1014" s="590" t="n"/>
      <c r="K1014" s="590" t="n"/>
      <c r="L1014" s="590" t="n"/>
      <c r="M1014" s="590" t="n"/>
      <c r="N1014" s="590" t="n"/>
      <c r="O1014" s="590" t="n"/>
      <c r="P1014" s="590" t="n"/>
      <c r="Q1014" s="590" t="n"/>
      <c r="R1014" s="590" t="n"/>
      <c r="S1014" s="590" t="n"/>
      <c r="T1014" s="595" t="n"/>
      <c r="U1014" s="596" t="n"/>
      <c r="V1014" s="608" t="n"/>
    </row>
    <row r="1015">
      <c r="B1015" s="598" t="n"/>
      <c r="C1015" s="599" t="n"/>
      <c r="D1015" s="589" t="n"/>
      <c r="E1015" s="590" t="n"/>
      <c r="F1015" s="599" t="n"/>
      <c r="G1015" s="590" t="n"/>
      <c r="H1015" s="590" t="n"/>
      <c r="I1015" s="590" t="n"/>
      <c r="J1015" s="590" t="n"/>
      <c r="K1015" s="590" t="n"/>
      <c r="L1015" s="590" t="n"/>
      <c r="M1015" s="590" t="n"/>
      <c r="N1015" s="590" t="n"/>
      <c r="O1015" s="590" t="n"/>
      <c r="P1015" s="590" t="n"/>
      <c r="Q1015" s="590" t="n"/>
      <c r="R1015" s="590" t="n"/>
      <c r="S1015" s="590" t="n"/>
      <c r="T1015" s="595" t="n"/>
      <c r="U1015" s="596" t="n"/>
      <c r="V1015" s="608" t="n"/>
    </row>
    <row r="1016">
      <c r="B1016" s="598" t="n"/>
      <c r="C1016" s="599" t="n"/>
      <c r="D1016" s="589" t="n"/>
      <c r="E1016" s="590" t="n"/>
      <c r="F1016" s="599" t="n"/>
      <c r="G1016" s="590" t="n"/>
      <c r="H1016" s="590" t="n"/>
      <c r="I1016" s="590" t="n"/>
      <c r="J1016" s="590" t="n"/>
      <c r="K1016" s="590" t="n"/>
      <c r="L1016" s="590" t="n"/>
      <c r="M1016" s="590" t="n"/>
      <c r="N1016" s="590" t="n"/>
      <c r="O1016" s="590" t="n"/>
      <c r="P1016" s="590" t="n"/>
      <c r="Q1016" s="590" t="n"/>
      <c r="R1016" s="590" t="n"/>
      <c r="S1016" s="590" t="n"/>
      <c r="T1016" s="595" t="n"/>
      <c r="U1016" s="596" t="n"/>
      <c r="V1016" s="608" t="n"/>
    </row>
    <row r="1017">
      <c r="B1017" s="598" t="n"/>
      <c r="C1017" s="599" t="n"/>
      <c r="D1017" s="589" t="n"/>
      <c r="E1017" s="590" t="n"/>
      <c r="F1017" s="599" t="n"/>
      <c r="G1017" s="590" t="n"/>
      <c r="H1017" s="590" t="n"/>
      <c r="I1017" s="590" t="n"/>
      <c r="J1017" s="590" t="n"/>
      <c r="K1017" s="590" t="n"/>
      <c r="L1017" s="590" t="n"/>
      <c r="M1017" s="590" t="n"/>
      <c r="N1017" s="590" t="n"/>
      <c r="O1017" s="590" t="n"/>
      <c r="P1017" s="590" t="n"/>
      <c r="Q1017" s="590" t="n"/>
      <c r="R1017" s="590" t="n"/>
      <c r="S1017" s="590" t="n"/>
      <c r="T1017" s="595" t="n"/>
      <c r="U1017" s="596" t="n"/>
      <c r="V1017" s="608" t="n"/>
    </row>
    <row r="1018">
      <c r="B1018" s="598" t="n"/>
      <c r="C1018" s="599" t="n"/>
      <c r="D1018" s="589" t="n"/>
      <c r="E1018" s="590" t="n"/>
      <c r="F1018" s="599" t="n"/>
      <c r="G1018" s="590" t="n"/>
      <c r="H1018" s="590" t="n"/>
      <c r="I1018" s="590" t="n"/>
      <c r="J1018" s="590" t="n"/>
      <c r="K1018" s="590" t="n"/>
      <c r="L1018" s="590" t="n"/>
      <c r="M1018" s="590" t="n"/>
      <c r="N1018" s="590" t="n"/>
      <c r="O1018" s="590" t="n"/>
      <c r="P1018" s="590" t="n"/>
      <c r="Q1018" s="590" t="n"/>
      <c r="R1018" s="590" t="n"/>
      <c r="S1018" s="590" t="n"/>
      <c r="T1018" s="595" t="n"/>
      <c r="U1018" s="596" t="n"/>
      <c r="V1018" s="608" t="n"/>
    </row>
    <row r="1019">
      <c r="B1019" s="598" t="n"/>
      <c r="C1019" s="599" t="n"/>
      <c r="D1019" s="589" t="n"/>
      <c r="E1019" s="590" t="n"/>
      <c r="F1019" s="599" t="n"/>
      <c r="G1019" s="590" t="n"/>
      <c r="H1019" s="590" t="n"/>
      <c r="I1019" s="590" t="n"/>
      <c r="J1019" s="590" t="n"/>
      <c r="K1019" s="590" t="n"/>
      <c r="L1019" s="590" t="n"/>
      <c r="M1019" s="590" t="n"/>
      <c r="N1019" s="590" t="n"/>
      <c r="O1019" s="590" t="n"/>
      <c r="P1019" s="590" t="n"/>
      <c r="Q1019" s="590" t="n"/>
      <c r="R1019" s="590" t="n"/>
      <c r="S1019" s="590" t="n"/>
      <c r="T1019" s="595" t="n"/>
      <c r="U1019" s="596" t="n"/>
      <c r="V1019" s="608" t="n"/>
    </row>
    <row r="1020">
      <c r="B1020" s="598" t="n"/>
      <c r="C1020" s="599" t="n"/>
      <c r="D1020" s="589" t="n"/>
      <c r="E1020" s="590" t="n"/>
      <c r="F1020" s="599" t="n"/>
      <c r="G1020" s="590" t="n"/>
      <c r="H1020" s="590" t="n"/>
      <c r="I1020" s="590" t="n"/>
      <c r="J1020" s="590" t="n"/>
      <c r="K1020" s="590" t="n"/>
      <c r="L1020" s="590" t="n"/>
      <c r="M1020" s="590" t="n"/>
      <c r="N1020" s="590" t="n"/>
      <c r="O1020" s="590" t="n"/>
      <c r="P1020" s="590" t="n"/>
      <c r="Q1020" s="590" t="n"/>
      <c r="R1020" s="590" t="n"/>
      <c r="S1020" s="590" t="n"/>
      <c r="T1020" s="595" t="n"/>
      <c r="U1020" s="596" t="n"/>
      <c r="V1020" s="608" t="n"/>
    </row>
    <row r="1021">
      <c r="B1021" s="598" t="n"/>
      <c r="C1021" s="599" t="n"/>
      <c r="D1021" s="589" t="n"/>
      <c r="E1021" s="590" t="n"/>
      <c r="F1021" s="599" t="n"/>
      <c r="G1021" s="590" t="n"/>
      <c r="H1021" s="590" t="n"/>
      <c r="I1021" s="590" t="n"/>
      <c r="J1021" s="590" t="n"/>
      <c r="K1021" s="590" t="n"/>
      <c r="L1021" s="590" t="n"/>
      <c r="M1021" s="590" t="n"/>
      <c r="N1021" s="590" t="n"/>
      <c r="O1021" s="590" t="n"/>
      <c r="P1021" s="590" t="n"/>
      <c r="Q1021" s="590" t="n"/>
      <c r="R1021" s="590" t="n"/>
      <c r="S1021" s="590" t="n"/>
      <c r="T1021" s="595" t="n"/>
      <c r="U1021" s="596" t="n"/>
      <c r="V1021" s="608" t="n"/>
    </row>
    <row r="1022">
      <c r="B1022" s="598" t="n"/>
      <c r="C1022" s="599" t="n"/>
      <c r="D1022" s="589" t="n"/>
      <c r="E1022" s="590" t="n"/>
      <c r="F1022" s="599" t="n"/>
      <c r="G1022" s="590" t="n"/>
      <c r="H1022" s="590" t="n"/>
      <c r="I1022" s="590" t="n"/>
      <c r="J1022" s="590" t="n"/>
      <c r="K1022" s="590" t="n"/>
      <c r="L1022" s="590" t="n"/>
      <c r="M1022" s="590" t="n"/>
      <c r="N1022" s="590" t="n"/>
      <c r="O1022" s="590" t="n"/>
      <c r="P1022" s="590" t="n"/>
      <c r="Q1022" s="590" t="n"/>
      <c r="R1022" s="590" t="n"/>
      <c r="S1022" s="590" t="n"/>
      <c r="T1022" s="595" t="n"/>
      <c r="U1022" s="596" t="n"/>
      <c r="V1022" s="608" t="n"/>
    </row>
    <row r="1023">
      <c r="B1023" s="598" t="n"/>
      <c r="C1023" s="599" t="n"/>
      <c r="D1023" s="589" t="n"/>
      <c r="E1023" s="590" t="n"/>
      <c r="F1023" s="599" t="n"/>
      <c r="G1023" s="590" t="n"/>
      <c r="H1023" s="590" t="n"/>
      <c r="I1023" s="590" t="n"/>
      <c r="J1023" s="590" t="n"/>
      <c r="K1023" s="590" t="n"/>
      <c r="L1023" s="590" t="n"/>
      <c r="M1023" s="590" t="n"/>
      <c r="N1023" s="590" t="n"/>
      <c r="O1023" s="590" t="n"/>
      <c r="P1023" s="590" t="n"/>
      <c r="Q1023" s="590" t="n"/>
      <c r="R1023" s="590" t="n"/>
      <c r="S1023" s="590" t="n"/>
      <c r="T1023" s="595" t="n"/>
      <c r="U1023" s="596" t="n"/>
      <c r="V1023" s="608" t="n"/>
    </row>
    <row r="1024">
      <c r="B1024" s="598" t="n"/>
      <c r="C1024" s="599" t="n"/>
      <c r="D1024" s="589" t="n"/>
      <c r="E1024" s="590" t="n"/>
      <c r="F1024" s="599" t="n"/>
      <c r="G1024" s="590" t="n"/>
      <c r="H1024" s="590" t="n"/>
      <c r="I1024" s="590" t="n"/>
      <c r="J1024" s="590" t="n"/>
      <c r="K1024" s="590" t="n"/>
      <c r="L1024" s="590" t="n"/>
      <c r="M1024" s="590" t="n"/>
      <c r="N1024" s="590" t="n"/>
      <c r="O1024" s="590" t="n"/>
      <c r="P1024" s="590" t="n"/>
      <c r="Q1024" s="590" t="n"/>
      <c r="R1024" s="590" t="n"/>
      <c r="S1024" s="590" t="n"/>
      <c r="T1024" s="595" t="n"/>
      <c r="U1024" s="596" t="n"/>
      <c r="V1024" s="608" t="n"/>
    </row>
    <row r="1025">
      <c r="B1025" s="598" t="n"/>
      <c r="C1025" s="599" t="n"/>
      <c r="D1025" s="589" t="n"/>
      <c r="E1025" s="590" t="n"/>
      <c r="F1025" s="599" t="n"/>
      <c r="G1025" s="590" t="n"/>
      <c r="H1025" s="590" t="n"/>
      <c r="I1025" s="590" t="n"/>
      <c r="J1025" s="590" t="n"/>
      <c r="K1025" s="590" t="n"/>
      <c r="L1025" s="590" t="n"/>
      <c r="M1025" s="590" t="n"/>
      <c r="N1025" s="590" t="n"/>
      <c r="O1025" s="590" t="n"/>
      <c r="P1025" s="590" t="n"/>
      <c r="Q1025" s="590" t="n"/>
      <c r="R1025" s="590" t="n"/>
      <c r="S1025" s="590" t="n"/>
      <c r="T1025" s="595" t="n"/>
      <c r="U1025" s="596" t="n"/>
      <c r="V1025" s="608" t="n"/>
    </row>
    <row r="1026">
      <c r="B1026" s="598" t="n"/>
      <c r="C1026" s="599" t="n"/>
      <c r="D1026" s="589" t="n"/>
      <c r="E1026" s="590" t="n"/>
      <c r="F1026" s="599" t="n"/>
      <c r="G1026" s="590" t="n"/>
      <c r="H1026" s="590" t="n"/>
      <c r="I1026" s="590" t="n"/>
      <c r="J1026" s="590" t="n"/>
      <c r="K1026" s="590" t="n"/>
      <c r="L1026" s="590" t="n"/>
      <c r="M1026" s="590" t="n"/>
      <c r="N1026" s="590" t="n"/>
      <c r="O1026" s="590" t="n"/>
      <c r="P1026" s="590" t="n"/>
      <c r="Q1026" s="590" t="n"/>
      <c r="R1026" s="590" t="n"/>
      <c r="S1026" s="590" t="n"/>
      <c r="T1026" s="595" t="n"/>
      <c r="U1026" s="596" t="n"/>
      <c r="V1026" s="608" t="n"/>
    </row>
    <row r="1027">
      <c r="B1027" s="598" t="n"/>
      <c r="C1027" s="599" t="n"/>
      <c r="D1027" s="589" t="n"/>
      <c r="E1027" s="590" t="n"/>
      <c r="F1027" s="599" t="n"/>
      <c r="G1027" s="590" t="n"/>
      <c r="H1027" s="590" t="n"/>
      <c r="I1027" s="590" t="n"/>
      <c r="J1027" s="590" t="n"/>
      <c r="K1027" s="590" t="n"/>
      <c r="L1027" s="590" t="n"/>
      <c r="M1027" s="590" t="n"/>
      <c r="N1027" s="590" t="n"/>
      <c r="O1027" s="590" t="n"/>
      <c r="P1027" s="590" t="n"/>
      <c r="Q1027" s="590" t="n"/>
      <c r="R1027" s="590" t="n"/>
      <c r="S1027" s="590" t="n"/>
      <c r="T1027" s="595" t="n"/>
      <c r="U1027" s="596" t="n"/>
      <c r="V1027" s="608" t="n"/>
    </row>
    <row r="1028">
      <c r="B1028" s="598" t="n"/>
      <c r="C1028" s="599" t="n"/>
      <c r="D1028" s="589" t="n"/>
      <c r="E1028" s="590" t="n"/>
      <c r="F1028" s="599" t="n"/>
      <c r="G1028" s="590" t="n"/>
      <c r="H1028" s="590" t="n"/>
      <c r="I1028" s="590" t="n"/>
      <c r="J1028" s="590" t="n"/>
      <c r="K1028" s="590" t="n"/>
      <c r="L1028" s="590" t="n"/>
      <c r="M1028" s="590" t="n"/>
      <c r="N1028" s="590" t="n"/>
      <c r="O1028" s="590" t="n"/>
      <c r="P1028" s="590" t="n"/>
      <c r="Q1028" s="590" t="n"/>
      <c r="R1028" s="590" t="n"/>
      <c r="S1028" s="590" t="n"/>
      <c r="T1028" s="595" t="n"/>
      <c r="U1028" s="596" t="n"/>
      <c r="V1028" s="608" t="n"/>
    </row>
    <row r="1029">
      <c r="B1029" s="598" t="n"/>
      <c r="C1029" s="599" t="n"/>
      <c r="D1029" s="589" t="n"/>
      <c r="E1029" s="590" t="n"/>
      <c r="F1029" s="599" t="n"/>
      <c r="G1029" s="590" t="n"/>
      <c r="H1029" s="590" t="n"/>
      <c r="I1029" s="590" t="n"/>
      <c r="J1029" s="590" t="n"/>
      <c r="K1029" s="590" t="n"/>
      <c r="L1029" s="590" t="n"/>
      <c r="M1029" s="590" t="n"/>
      <c r="N1029" s="590" t="n"/>
      <c r="O1029" s="590" t="n"/>
      <c r="P1029" s="590" t="n"/>
      <c r="Q1029" s="590" t="n"/>
      <c r="R1029" s="590" t="n"/>
      <c r="S1029" s="590" t="n"/>
      <c r="T1029" s="595" t="n"/>
      <c r="U1029" s="596" t="n"/>
      <c r="V1029" s="608" t="n"/>
    </row>
    <row r="1030">
      <c r="B1030" s="598" t="n"/>
      <c r="C1030" s="599" t="n"/>
      <c r="D1030" s="589" t="n"/>
      <c r="E1030" s="590" t="n"/>
      <c r="F1030" s="599" t="n"/>
      <c r="G1030" s="590" t="n"/>
      <c r="H1030" s="590" t="n"/>
      <c r="I1030" s="590" t="n"/>
      <c r="J1030" s="590" t="n"/>
      <c r="K1030" s="590" t="n"/>
      <c r="L1030" s="590" t="n"/>
      <c r="M1030" s="590" t="n"/>
      <c r="N1030" s="590" t="n"/>
      <c r="O1030" s="590" t="n"/>
      <c r="P1030" s="590" t="n"/>
      <c r="Q1030" s="590" t="n"/>
      <c r="R1030" s="590" t="n"/>
      <c r="S1030" s="590" t="n"/>
      <c r="T1030" s="595" t="n"/>
      <c r="U1030" s="596" t="n"/>
      <c r="V1030" s="608" t="n"/>
    </row>
    <row r="1031">
      <c r="B1031" s="598" t="n"/>
      <c r="C1031" s="599" t="n"/>
      <c r="D1031" s="589" t="n"/>
      <c r="E1031" s="590" t="n"/>
      <c r="F1031" s="599" t="n"/>
      <c r="G1031" s="590" t="n"/>
      <c r="H1031" s="590" t="n"/>
      <c r="I1031" s="590" t="n"/>
      <c r="J1031" s="590" t="n"/>
      <c r="K1031" s="590" t="n"/>
      <c r="L1031" s="590" t="n"/>
      <c r="M1031" s="590" t="n"/>
      <c r="N1031" s="590" t="n"/>
      <c r="O1031" s="590" t="n"/>
      <c r="P1031" s="590" t="n"/>
      <c r="Q1031" s="590" t="n"/>
      <c r="R1031" s="590" t="n"/>
      <c r="S1031" s="590" t="n"/>
      <c r="T1031" s="595" t="n"/>
      <c r="U1031" s="596" t="n"/>
      <c r="V1031" s="608" t="n"/>
    </row>
    <row r="1032">
      <c r="B1032" s="598" t="n"/>
      <c r="C1032" s="599" t="n"/>
      <c r="D1032" s="589" t="n"/>
      <c r="E1032" s="590" t="n"/>
      <c r="F1032" s="599" t="n"/>
      <c r="G1032" s="590" t="n"/>
      <c r="H1032" s="590" t="n"/>
      <c r="I1032" s="590" t="n"/>
      <c r="J1032" s="590" t="n"/>
      <c r="K1032" s="590" t="n"/>
      <c r="L1032" s="590" t="n"/>
      <c r="M1032" s="590" t="n"/>
      <c r="N1032" s="590" t="n"/>
      <c r="O1032" s="590" t="n"/>
      <c r="P1032" s="590" t="n"/>
      <c r="Q1032" s="590" t="n"/>
      <c r="R1032" s="590" t="n"/>
      <c r="S1032" s="590" t="n"/>
      <c r="T1032" s="595" t="n"/>
      <c r="U1032" s="596" t="n"/>
      <c r="V1032" s="608" t="n"/>
    </row>
    <row r="1033">
      <c r="B1033" s="598" t="n"/>
      <c r="C1033" s="599" t="n"/>
      <c r="D1033" s="589" t="n"/>
      <c r="E1033" s="590" t="n"/>
      <c r="F1033" s="599" t="n"/>
      <c r="G1033" s="590" t="n"/>
      <c r="H1033" s="590" t="n"/>
      <c r="I1033" s="590" t="n"/>
      <c r="J1033" s="590" t="n"/>
      <c r="K1033" s="590" t="n"/>
      <c r="L1033" s="590" t="n"/>
      <c r="M1033" s="590" t="n"/>
      <c r="N1033" s="590" t="n"/>
      <c r="O1033" s="590" t="n"/>
      <c r="P1033" s="590" t="n"/>
      <c r="Q1033" s="590" t="n"/>
      <c r="R1033" s="590" t="n"/>
      <c r="S1033" s="590" t="n"/>
      <c r="T1033" s="595" t="n"/>
      <c r="U1033" s="596" t="n"/>
      <c r="V1033" s="608" t="n"/>
    </row>
    <row r="1034">
      <c r="B1034" s="598" t="n"/>
      <c r="C1034" s="599" t="n"/>
      <c r="D1034" s="589" t="n"/>
      <c r="E1034" s="590" t="n"/>
      <c r="F1034" s="599" t="n"/>
      <c r="G1034" s="590" t="n"/>
      <c r="H1034" s="590" t="n"/>
      <c r="I1034" s="590" t="n"/>
      <c r="J1034" s="590" t="n"/>
      <c r="K1034" s="590" t="n"/>
      <c r="L1034" s="590" t="n"/>
      <c r="M1034" s="590" t="n"/>
      <c r="N1034" s="590" t="n"/>
      <c r="O1034" s="590" t="n"/>
      <c r="P1034" s="590" t="n"/>
      <c r="Q1034" s="590" t="n"/>
      <c r="R1034" s="590" t="n"/>
      <c r="S1034" s="590" t="n"/>
      <c r="T1034" s="595" t="n"/>
      <c r="U1034" s="596" t="n"/>
      <c r="V1034" s="608" t="n"/>
    </row>
    <row r="1035">
      <c r="B1035" s="598" t="n"/>
      <c r="C1035" s="599" t="n"/>
      <c r="D1035" s="589" t="n"/>
      <c r="E1035" s="590" t="n"/>
      <c r="F1035" s="599" t="n"/>
      <c r="G1035" s="590" t="n"/>
      <c r="H1035" s="590" t="n"/>
      <c r="I1035" s="590" t="n"/>
      <c r="J1035" s="590" t="n"/>
      <c r="K1035" s="590" t="n"/>
      <c r="L1035" s="590" t="n"/>
      <c r="M1035" s="590" t="n"/>
      <c r="N1035" s="590" t="n"/>
      <c r="O1035" s="590" t="n"/>
      <c r="P1035" s="590" t="n"/>
      <c r="Q1035" s="590" t="n"/>
      <c r="R1035" s="590" t="n"/>
      <c r="S1035" s="590" t="n"/>
      <c r="T1035" s="595" t="n"/>
      <c r="U1035" s="596" t="n"/>
      <c r="V1035" s="608" t="n"/>
    </row>
    <row r="1036">
      <c r="B1036" s="598" t="n"/>
      <c r="C1036" s="599" t="n"/>
      <c r="D1036" s="589" t="n"/>
      <c r="E1036" s="590" t="n"/>
      <c r="F1036" s="599" t="n"/>
      <c r="G1036" s="590" t="n"/>
      <c r="H1036" s="590" t="n"/>
      <c r="I1036" s="590" t="n"/>
      <c r="J1036" s="590" t="n"/>
      <c r="K1036" s="590" t="n"/>
      <c r="L1036" s="590" t="n"/>
      <c r="M1036" s="590" t="n"/>
      <c r="N1036" s="590" t="n"/>
      <c r="O1036" s="590" t="n"/>
      <c r="P1036" s="590" t="n"/>
      <c r="Q1036" s="590" t="n"/>
      <c r="R1036" s="590" t="n"/>
      <c r="S1036" s="590" t="n"/>
      <c r="T1036" s="595" t="n"/>
      <c r="U1036" s="596" t="n"/>
      <c r="V1036" s="608" t="n"/>
    </row>
    <row r="1037">
      <c r="B1037" s="598" t="n"/>
      <c r="C1037" s="599" t="n"/>
      <c r="D1037" s="589" t="n"/>
      <c r="E1037" s="590" t="n"/>
      <c r="F1037" s="599" t="n"/>
      <c r="G1037" s="590" t="n"/>
      <c r="H1037" s="590" t="n"/>
      <c r="I1037" s="590" t="n"/>
      <c r="J1037" s="590" t="n"/>
      <c r="K1037" s="590" t="n"/>
      <c r="L1037" s="590" t="n"/>
      <c r="M1037" s="590" t="n"/>
      <c r="N1037" s="590" t="n"/>
      <c r="O1037" s="590" t="n"/>
      <c r="P1037" s="590" t="n"/>
      <c r="Q1037" s="590" t="n"/>
      <c r="R1037" s="590" t="n"/>
      <c r="S1037" s="590" t="n"/>
      <c r="T1037" s="595" t="n"/>
      <c r="U1037" s="596" t="n"/>
      <c r="V1037" s="608" t="n"/>
    </row>
    <row r="1038">
      <c r="B1038" s="598" t="n"/>
      <c r="C1038" s="599" t="n"/>
      <c r="D1038" s="589" t="n"/>
      <c r="E1038" s="590" t="n"/>
      <c r="F1038" s="599" t="n"/>
      <c r="G1038" s="590" t="n"/>
      <c r="H1038" s="590" t="n"/>
      <c r="I1038" s="590" t="n"/>
      <c r="J1038" s="590" t="n"/>
      <c r="K1038" s="590" t="n"/>
      <c r="L1038" s="590" t="n"/>
      <c r="M1038" s="590" t="n"/>
      <c r="N1038" s="590" t="n"/>
      <c r="O1038" s="590" t="n"/>
      <c r="P1038" s="590" t="n"/>
      <c r="Q1038" s="590" t="n"/>
      <c r="R1038" s="590" t="n"/>
      <c r="S1038" s="590" t="n"/>
      <c r="T1038" s="595" t="n"/>
      <c r="U1038" s="596" t="n"/>
      <c r="V1038" s="608" t="n"/>
    </row>
    <row r="1039">
      <c r="B1039" s="598" t="n"/>
      <c r="C1039" s="599" t="n"/>
      <c r="D1039" s="589" t="n"/>
      <c r="E1039" s="590" t="n"/>
      <c r="F1039" s="599" t="n"/>
      <c r="G1039" s="590" t="n"/>
      <c r="H1039" s="590" t="n"/>
      <c r="I1039" s="590" t="n"/>
      <c r="J1039" s="590" t="n"/>
      <c r="K1039" s="590" t="n"/>
      <c r="L1039" s="590" t="n"/>
      <c r="M1039" s="590" t="n"/>
      <c r="N1039" s="590" t="n"/>
      <c r="O1039" s="590" t="n"/>
      <c r="P1039" s="590" t="n"/>
      <c r="Q1039" s="590" t="n"/>
      <c r="R1039" s="590" t="n"/>
      <c r="S1039" s="590" t="n"/>
      <c r="T1039" s="595" t="n"/>
      <c r="U1039" s="596" t="n"/>
      <c r="V1039" s="608" t="n"/>
    </row>
    <row r="1040">
      <c r="B1040" s="598" t="n"/>
      <c r="C1040" s="599" t="n"/>
      <c r="D1040" s="589" t="n"/>
      <c r="E1040" s="590" t="n"/>
      <c r="F1040" s="599" t="n"/>
      <c r="G1040" s="590" t="n"/>
      <c r="H1040" s="590" t="n"/>
      <c r="I1040" s="590" t="n"/>
      <c r="J1040" s="590" t="n"/>
      <c r="K1040" s="590" t="n"/>
      <c r="L1040" s="590" t="n"/>
      <c r="M1040" s="590" t="n"/>
      <c r="N1040" s="590" t="n"/>
      <c r="O1040" s="590" t="n"/>
      <c r="P1040" s="590" t="n"/>
      <c r="Q1040" s="590" t="n"/>
      <c r="R1040" s="590" t="n"/>
      <c r="S1040" s="590" t="n"/>
      <c r="T1040" s="595" t="n"/>
      <c r="U1040" s="596" t="n"/>
      <c r="V1040" s="608" t="n"/>
    </row>
    <row r="1041">
      <c r="B1041" s="598" t="n"/>
      <c r="C1041" s="599" t="n"/>
      <c r="D1041" s="589" t="n"/>
      <c r="E1041" s="590" t="n"/>
      <c r="F1041" s="599" t="n"/>
      <c r="G1041" s="590" t="n"/>
      <c r="H1041" s="590" t="n"/>
      <c r="I1041" s="590" t="n"/>
      <c r="J1041" s="590" t="n"/>
      <c r="K1041" s="590" t="n"/>
      <c r="L1041" s="590" t="n"/>
      <c r="M1041" s="590" t="n"/>
      <c r="N1041" s="590" t="n"/>
      <c r="O1041" s="590" t="n"/>
      <c r="P1041" s="590" t="n"/>
      <c r="Q1041" s="590" t="n"/>
      <c r="R1041" s="590" t="n"/>
      <c r="S1041" s="590" t="n"/>
      <c r="T1041" s="595" t="n"/>
      <c r="U1041" s="596" t="n"/>
      <c r="V1041" s="608" t="n"/>
    </row>
    <row r="1042">
      <c r="B1042" s="598" t="n"/>
      <c r="C1042" s="599" t="n"/>
      <c r="D1042" s="589" t="n"/>
      <c r="E1042" s="590" t="n"/>
      <c r="F1042" s="599" t="n"/>
      <c r="G1042" s="590" t="n"/>
      <c r="H1042" s="590" t="n"/>
      <c r="I1042" s="590" t="n"/>
      <c r="J1042" s="590" t="n"/>
      <c r="K1042" s="590" t="n"/>
      <c r="L1042" s="590" t="n"/>
      <c r="M1042" s="590" t="n"/>
      <c r="N1042" s="590" t="n"/>
      <c r="O1042" s="590" t="n"/>
      <c r="P1042" s="590" t="n"/>
      <c r="Q1042" s="590" t="n"/>
      <c r="R1042" s="590" t="n"/>
      <c r="S1042" s="590" t="n"/>
      <c r="T1042" s="595" t="n"/>
      <c r="U1042" s="596" t="n"/>
      <c r="V1042" s="608" t="n"/>
    </row>
    <row r="1043">
      <c r="B1043" s="598" t="n"/>
      <c r="C1043" s="599" t="n"/>
      <c r="D1043" s="589" t="n"/>
      <c r="E1043" s="590" t="n"/>
      <c r="F1043" s="599" t="n"/>
      <c r="G1043" s="590" t="n"/>
      <c r="H1043" s="590" t="n"/>
      <c r="I1043" s="590" t="n"/>
      <c r="J1043" s="590" t="n"/>
      <c r="K1043" s="590" t="n"/>
      <c r="L1043" s="590" t="n"/>
      <c r="M1043" s="590" t="n"/>
      <c r="N1043" s="590" t="n"/>
      <c r="O1043" s="590" t="n"/>
      <c r="P1043" s="590" t="n"/>
      <c r="Q1043" s="590" t="n"/>
      <c r="R1043" s="590" t="n"/>
      <c r="S1043" s="590" t="n"/>
      <c r="T1043" s="595" t="n"/>
      <c r="U1043" s="596" t="n"/>
      <c r="V1043" s="608" t="n"/>
    </row>
    <row r="1044">
      <c r="B1044" s="598" t="n"/>
      <c r="C1044" s="599" t="n"/>
      <c r="D1044" s="589" t="n"/>
      <c r="E1044" s="590" t="n"/>
      <c r="F1044" s="599" t="n"/>
      <c r="G1044" s="590" t="n"/>
      <c r="H1044" s="590" t="n"/>
      <c r="I1044" s="590" t="n"/>
      <c r="J1044" s="590" t="n"/>
      <c r="K1044" s="590" t="n"/>
      <c r="L1044" s="590" t="n"/>
      <c r="M1044" s="590" t="n"/>
      <c r="N1044" s="590" t="n"/>
      <c r="O1044" s="590" t="n"/>
      <c r="P1044" s="590" t="n"/>
      <c r="Q1044" s="590" t="n"/>
      <c r="R1044" s="590" t="n"/>
      <c r="S1044" s="590" t="n"/>
      <c r="T1044" s="595" t="n"/>
      <c r="U1044" s="596" t="n"/>
      <c r="V1044" s="608" t="n"/>
    </row>
    <row r="1045">
      <c r="B1045" s="598" t="n"/>
      <c r="C1045" s="599" t="n"/>
      <c r="D1045" s="589" t="n"/>
      <c r="E1045" s="590" t="n"/>
      <c r="F1045" s="599" t="n"/>
      <c r="G1045" s="590" t="n"/>
      <c r="H1045" s="590" t="n"/>
      <c r="I1045" s="590" t="n"/>
      <c r="J1045" s="590" t="n"/>
      <c r="K1045" s="590" t="n"/>
      <c r="L1045" s="590" t="n"/>
      <c r="M1045" s="590" t="n"/>
      <c r="N1045" s="590" t="n"/>
      <c r="O1045" s="590" t="n"/>
      <c r="P1045" s="590" t="n"/>
      <c r="Q1045" s="590" t="n"/>
      <c r="R1045" s="590" t="n"/>
      <c r="S1045" s="590" t="n"/>
      <c r="T1045" s="595" t="n"/>
      <c r="U1045" s="596" t="n"/>
      <c r="V1045" s="608" t="n"/>
    </row>
    <row r="1046">
      <c r="B1046" s="598" t="n"/>
      <c r="C1046" s="599" t="n"/>
      <c r="D1046" s="589" t="n"/>
      <c r="E1046" s="590" t="n"/>
      <c r="F1046" s="599" t="n"/>
      <c r="G1046" s="590" t="n"/>
      <c r="H1046" s="590" t="n"/>
      <c r="I1046" s="590" t="n"/>
      <c r="J1046" s="590" t="n"/>
      <c r="K1046" s="590" t="n"/>
      <c r="L1046" s="590" t="n"/>
      <c r="M1046" s="590" t="n"/>
      <c r="N1046" s="590" t="n"/>
      <c r="O1046" s="590" t="n"/>
      <c r="P1046" s="590" t="n"/>
      <c r="Q1046" s="590" t="n"/>
      <c r="R1046" s="590" t="n"/>
      <c r="S1046" s="590" t="n"/>
      <c r="T1046" s="595" t="n"/>
      <c r="U1046" s="596" t="n"/>
      <c r="V1046" s="608" t="n"/>
    </row>
    <row r="1047">
      <c r="B1047" s="598" t="n"/>
      <c r="C1047" s="599" t="n"/>
      <c r="D1047" s="589" t="n"/>
      <c r="E1047" s="590" t="n"/>
      <c r="F1047" s="599" t="n"/>
      <c r="G1047" s="590" t="n"/>
      <c r="H1047" s="590" t="n"/>
      <c r="I1047" s="590" t="n"/>
      <c r="J1047" s="590" t="n"/>
      <c r="K1047" s="590" t="n"/>
      <c r="L1047" s="590" t="n"/>
      <c r="M1047" s="590" t="n"/>
      <c r="N1047" s="590" t="n"/>
      <c r="O1047" s="590" t="n"/>
      <c r="P1047" s="590" t="n"/>
      <c r="Q1047" s="590" t="n"/>
      <c r="R1047" s="590" t="n"/>
      <c r="S1047" s="590" t="n"/>
      <c r="T1047" s="595" t="n"/>
      <c r="U1047" s="596" t="n"/>
      <c r="V1047" s="608" t="n"/>
    </row>
    <row r="1048">
      <c r="B1048" s="598" t="n"/>
      <c r="C1048" s="599" t="n"/>
      <c r="D1048" s="589" t="n"/>
      <c r="E1048" s="590" t="n"/>
      <c r="F1048" s="599" t="n"/>
      <c r="G1048" s="590" t="n"/>
      <c r="H1048" s="590" t="n"/>
      <c r="I1048" s="590" t="n"/>
      <c r="J1048" s="590" t="n"/>
      <c r="K1048" s="590" t="n"/>
      <c r="L1048" s="590" t="n"/>
      <c r="M1048" s="590" t="n"/>
      <c r="N1048" s="590" t="n"/>
      <c r="O1048" s="590" t="n"/>
      <c r="P1048" s="590" t="n"/>
      <c r="Q1048" s="590" t="n"/>
      <c r="R1048" s="590" t="n"/>
      <c r="S1048" s="590" t="n"/>
      <c r="T1048" s="595" t="n"/>
      <c r="U1048" s="596" t="n"/>
      <c r="V1048" s="608" t="n"/>
    </row>
    <row r="1049">
      <c r="B1049" s="598" t="n"/>
      <c r="C1049" s="599" t="n"/>
      <c r="D1049" s="589" t="n"/>
      <c r="E1049" s="590" t="n"/>
      <c r="F1049" s="599" t="n"/>
      <c r="G1049" s="590" t="n"/>
      <c r="H1049" s="590" t="n"/>
      <c r="I1049" s="590" t="n"/>
      <c r="J1049" s="590" t="n"/>
      <c r="K1049" s="590" t="n"/>
      <c r="L1049" s="590" t="n"/>
      <c r="M1049" s="590" t="n"/>
      <c r="N1049" s="590" t="n"/>
      <c r="O1049" s="590" t="n"/>
      <c r="P1049" s="590" t="n"/>
      <c r="Q1049" s="590" t="n"/>
      <c r="R1049" s="590" t="n"/>
      <c r="S1049" s="590" t="n"/>
      <c r="T1049" s="595" t="n"/>
      <c r="U1049" s="596" t="n"/>
      <c r="V1049" s="608" t="n"/>
    </row>
    <row r="1050">
      <c r="B1050" s="598" t="n"/>
      <c r="C1050" s="599" t="n"/>
      <c r="D1050" s="589" t="n"/>
      <c r="E1050" s="590" t="n"/>
      <c r="F1050" s="599" t="n"/>
      <c r="G1050" s="590" t="n"/>
      <c r="H1050" s="590" t="n"/>
      <c r="I1050" s="590" t="n"/>
      <c r="J1050" s="590" t="n"/>
      <c r="K1050" s="590" t="n"/>
      <c r="L1050" s="590" t="n"/>
      <c r="M1050" s="590" t="n"/>
      <c r="N1050" s="590" t="n"/>
      <c r="O1050" s="590" t="n"/>
      <c r="P1050" s="590" t="n"/>
      <c r="Q1050" s="590" t="n"/>
      <c r="R1050" s="590" t="n"/>
      <c r="S1050" s="590" t="n"/>
      <c r="T1050" s="595" t="n"/>
      <c r="U1050" s="596" t="n"/>
      <c r="V1050" s="608" t="n"/>
    </row>
    <row r="1051">
      <c r="B1051" s="598" t="n"/>
      <c r="C1051" s="599" t="n"/>
      <c r="D1051" s="589" t="n"/>
      <c r="E1051" s="590" t="n"/>
      <c r="F1051" s="599" t="n"/>
      <c r="G1051" s="590" t="n"/>
      <c r="H1051" s="590" t="n"/>
      <c r="I1051" s="590" t="n"/>
      <c r="J1051" s="590" t="n"/>
      <c r="K1051" s="590" t="n"/>
      <c r="L1051" s="590" t="n"/>
      <c r="M1051" s="590" t="n"/>
      <c r="N1051" s="590" t="n"/>
      <c r="O1051" s="590" t="n"/>
      <c r="P1051" s="590" t="n"/>
      <c r="Q1051" s="590" t="n"/>
      <c r="R1051" s="590" t="n"/>
      <c r="S1051" s="590" t="n"/>
      <c r="T1051" s="595" t="n"/>
      <c r="U1051" s="596" t="n"/>
      <c r="V1051" s="608" t="n"/>
    </row>
    <row r="1052">
      <c r="B1052" s="598" t="n"/>
      <c r="C1052" s="599" t="n"/>
      <c r="D1052" s="589" t="n"/>
      <c r="E1052" s="590" t="n"/>
      <c r="F1052" s="599" t="n"/>
      <c r="G1052" s="590" t="n"/>
      <c r="H1052" s="590" t="n"/>
      <c r="I1052" s="590" t="n"/>
      <c r="J1052" s="590" t="n"/>
      <c r="K1052" s="590" t="n"/>
      <c r="L1052" s="590" t="n"/>
      <c r="M1052" s="590" t="n"/>
      <c r="N1052" s="590" t="n"/>
      <c r="O1052" s="590" t="n"/>
      <c r="P1052" s="590" t="n"/>
      <c r="Q1052" s="590" t="n"/>
      <c r="R1052" s="590" t="n"/>
      <c r="S1052" s="590" t="n"/>
      <c r="T1052" s="595" t="n"/>
      <c r="U1052" s="596" t="n"/>
      <c r="V1052" s="608" t="n"/>
    </row>
    <row r="1053">
      <c r="B1053" s="598" t="n"/>
      <c r="C1053" s="599" t="n"/>
      <c r="D1053" s="589" t="n"/>
      <c r="E1053" s="590" t="n"/>
      <c r="F1053" s="599" t="n"/>
      <c r="G1053" s="590" t="n"/>
      <c r="H1053" s="590" t="n"/>
      <c r="I1053" s="590" t="n"/>
      <c r="J1053" s="590" t="n"/>
      <c r="K1053" s="590" t="n"/>
      <c r="L1053" s="590" t="n"/>
      <c r="M1053" s="590" t="n"/>
      <c r="N1053" s="590" t="n"/>
      <c r="O1053" s="590" t="n"/>
      <c r="P1053" s="590" t="n"/>
      <c r="Q1053" s="590" t="n"/>
      <c r="R1053" s="590" t="n"/>
      <c r="S1053" s="590" t="n"/>
      <c r="T1053" s="595" t="n"/>
      <c r="U1053" s="596" t="n"/>
      <c r="V1053" s="608" t="n"/>
    </row>
    <row r="1054">
      <c r="B1054" s="598" t="n"/>
      <c r="C1054" s="599" t="n"/>
      <c r="D1054" s="589" t="n"/>
      <c r="E1054" s="590" t="n"/>
      <c r="F1054" s="599" t="n"/>
      <c r="G1054" s="590" t="n"/>
      <c r="H1054" s="590" t="n"/>
      <c r="I1054" s="590" t="n"/>
      <c r="J1054" s="590" t="n"/>
      <c r="K1054" s="590" t="n"/>
      <c r="L1054" s="590" t="n"/>
      <c r="M1054" s="590" t="n"/>
      <c r="N1054" s="590" t="n"/>
      <c r="O1054" s="590" t="n"/>
      <c r="P1054" s="590" t="n"/>
      <c r="Q1054" s="590" t="n"/>
      <c r="R1054" s="590" t="n"/>
      <c r="S1054" s="590" t="n"/>
      <c r="T1054" s="595" t="n"/>
      <c r="U1054" s="596" t="n"/>
      <c r="V1054" s="608" t="n"/>
    </row>
    <row r="1055">
      <c r="B1055" s="598" t="n"/>
      <c r="C1055" s="599" t="n"/>
      <c r="D1055" s="589" t="n"/>
      <c r="E1055" s="590" t="n"/>
      <c r="F1055" s="599" t="n"/>
      <c r="G1055" s="590" t="n"/>
      <c r="H1055" s="590" t="n"/>
      <c r="I1055" s="590" t="n"/>
      <c r="J1055" s="590" t="n"/>
      <c r="K1055" s="590" t="n"/>
      <c r="L1055" s="590" t="n"/>
      <c r="M1055" s="590" t="n"/>
      <c r="N1055" s="590" t="n"/>
      <c r="O1055" s="590" t="n"/>
      <c r="P1055" s="590" t="n"/>
      <c r="Q1055" s="590" t="n"/>
      <c r="R1055" s="590" t="n"/>
      <c r="S1055" s="590" t="n"/>
      <c r="T1055" s="595" t="n"/>
      <c r="U1055" s="596" t="n"/>
      <c r="V1055" s="608" t="n"/>
    </row>
    <row r="1056">
      <c r="B1056" s="598" t="n"/>
      <c r="C1056" s="599" t="n"/>
      <c r="D1056" s="589" t="n"/>
      <c r="E1056" s="590" t="n"/>
      <c r="F1056" s="599" t="n"/>
      <c r="G1056" s="590" t="n"/>
      <c r="H1056" s="590" t="n"/>
      <c r="I1056" s="590" t="n"/>
      <c r="J1056" s="590" t="n"/>
      <c r="K1056" s="590" t="n"/>
      <c r="L1056" s="590" t="n"/>
      <c r="M1056" s="590" t="n"/>
      <c r="N1056" s="590" t="n"/>
      <c r="O1056" s="590" t="n"/>
      <c r="P1056" s="590" t="n"/>
      <c r="Q1056" s="590" t="n"/>
      <c r="R1056" s="590" t="n"/>
      <c r="S1056" s="590" t="n"/>
      <c r="T1056" s="595" t="n"/>
      <c r="U1056" s="596" t="n"/>
      <c r="V1056" s="608" t="n"/>
    </row>
    <row r="1057">
      <c r="B1057" s="598" t="n"/>
      <c r="C1057" s="599" t="n"/>
      <c r="D1057" s="589" t="n"/>
      <c r="E1057" s="590" t="n"/>
      <c r="F1057" s="599" t="n"/>
      <c r="G1057" s="590" t="n"/>
      <c r="H1057" s="590" t="n"/>
      <c r="I1057" s="590" t="n"/>
      <c r="J1057" s="590" t="n"/>
      <c r="K1057" s="590" t="n"/>
      <c r="L1057" s="590" t="n"/>
      <c r="M1057" s="590" t="n"/>
      <c r="N1057" s="590" t="n"/>
      <c r="O1057" s="590" t="n"/>
      <c r="P1057" s="590" t="n"/>
      <c r="Q1057" s="590" t="n"/>
      <c r="R1057" s="590" t="n"/>
      <c r="S1057" s="590" t="n"/>
      <c r="T1057" s="595" t="n"/>
      <c r="U1057" s="596" t="n"/>
      <c r="V1057" s="608" t="n"/>
    </row>
    <row r="1058">
      <c r="B1058" s="598" t="n"/>
      <c r="C1058" s="599" t="n"/>
      <c r="D1058" s="589" t="n"/>
      <c r="E1058" s="590" t="n"/>
      <c r="F1058" s="599" t="n"/>
      <c r="G1058" s="590" t="n"/>
      <c r="H1058" s="590" t="n"/>
      <c r="I1058" s="590" t="n"/>
      <c r="J1058" s="590" t="n"/>
      <c r="K1058" s="590" t="n"/>
      <c r="L1058" s="590" t="n"/>
      <c r="M1058" s="590" t="n"/>
      <c r="N1058" s="590" t="n"/>
      <c r="O1058" s="590" t="n"/>
      <c r="P1058" s="590" t="n"/>
      <c r="Q1058" s="590" t="n"/>
      <c r="R1058" s="590" t="n"/>
      <c r="S1058" s="590" t="n"/>
      <c r="T1058" s="595" t="n"/>
      <c r="U1058" s="596" t="n"/>
      <c r="V1058" s="608" t="n"/>
    </row>
    <row r="1059">
      <c r="B1059" s="598" t="n"/>
      <c r="C1059" s="599" t="n"/>
      <c r="D1059" s="589" t="n"/>
      <c r="E1059" s="590" t="n"/>
      <c r="F1059" s="599" t="n"/>
      <c r="G1059" s="590" t="n"/>
      <c r="H1059" s="590" t="n"/>
      <c r="I1059" s="590" t="n"/>
      <c r="J1059" s="590" t="n"/>
      <c r="K1059" s="590" t="n"/>
      <c r="L1059" s="590" t="n"/>
      <c r="M1059" s="590" t="n"/>
      <c r="N1059" s="590" t="n"/>
      <c r="O1059" s="590" t="n"/>
      <c r="P1059" s="590" t="n"/>
      <c r="Q1059" s="590" t="n"/>
      <c r="R1059" s="590" t="n"/>
      <c r="S1059" s="590" t="n"/>
      <c r="T1059" s="595" t="n"/>
      <c r="U1059" s="596" t="n"/>
      <c r="V1059" s="608" t="n"/>
    </row>
    <row r="1060">
      <c r="B1060" s="598" t="n"/>
      <c r="C1060" s="599" t="n"/>
      <c r="D1060" s="589" t="n"/>
      <c r="E1060" s="590" t="n"/>
      <c r="F1060" s="599" t="n"/>
      <c r="G1060" s="590" t="n"/>
      <c r="H1060" s="590" t="n"/>
      <c r="I1060" s="590" t="n"/>
      <c r="J1060" s="590" t="n"/>
      <c r="K1060" s="590" t="n"/>
      <c r="L1060" s="590" t="n"/>
      <c r="M1060" s="590" t="n"/>
      <c r="N1060" s="590" t="n"/>
      <c r="O1060" s="590" t="n"/>
      <c r="P1060" s="590" t="n"/>
      <c r="Q1060" s="590" t="n"/>
      <c r="R1060" s="590" t="n"/>
      <c r="S1060" s="590" t="n"/>
      <c r="T1060" s="595" t="n"/>
      <c r="U1060" s="596" t="n"/>
      <c r="V1060" s="608" t="n"/>
    </row>
    <row r="1061">
      <c r="B1061" s="598" t="n"/>
      <c r="C1061" s="599" t="n"/>
      <c r="D1061" s="589" t="n"/>
      <c r="E1061" s="590" t="n"/>
      <c r="F1061" s="599" t="n"/>
      <c r="G1061" s="590" t="n"/>
      <c r="H1061" s="590" t="n"/>
      <c r="I1061" s="590" t="n"/>
      <c r="J1061" s="590" t="n"/>
      <c r="K1061" s="590" t="n"/>
      <c r="L1061" s="590" t="n"/>
      <c r="M1061" s="590" t="n"/>
      <c r="N1061" s="590" t="n"/>
      <c r="O1061" s="590" t="n"/>
      <c r="P1061" s="590" t="n"/>
      <c r="Q1061" s="590" t="n"/>
      <c r="R1061" s="590" t="n"/>
      <c r="S1061" s="590" t="n"/>
      <c r="T1061" s="595" t="n"/>
      <c r="U1061" s="596" t="n"/>
      <c r="V1061" s="608" t="n"/>
    </row>
    <row r="1062">
      <c r="B1062" s="598" t="n"/>
      <c r="C1062" s="599" t="n"/>
      <c r="D1062" s="589" t="n"/>
      <c r="E1062" s="590" t="n"/>
      <c r="F1062" s="599" t="n"/>
      <c r="G1062" s="590" t="n"/>
      <c r="H1062" s="590" t="n"/>
      <c r="I1062" s="590" t="n"/>
      <c r="J1062" s="590" t="n"/>
      <c r="K1062" s="590" t="n"/>
      <c r="L1062" s="590" t="n"/>
      <c r="M1062" s="590" t="n"/>
      <c r="N1062" s="590" t="n"/>
      <c r="O1062" s="590" t="n"/>
      <c r="P1062" s="590" t="n"/>
      <c r="Q1062" s="590" t="n"/>
      <c r="R1062" s="590" t="n"/>
      <c r="S1062" s="590" t="n"/>
      <c r="T1062" s="595" t="n"/>
      <c r="U1062" s="596" t="n"/>
      <c r="V1062" s="608" t="n"/>
    </row>
    <row r="1063">
      <c r="B1063" s="598" t="n"/>
      <c r="C1063" s="599" t="n"/>
      <c r="D1063" s="589" t="n"/>
      <c r="E1063" s="590" t="n"/>
      <c r="F1063" s="599" t="n"/>
      <c r="G1063" s="590" t="n"/>
      <c r="H1063" s="590" t="n"/>
      <c r="I1063" s="590" t="n"/>
      <c r="J1063" s="590" t="n"/>
      <c r="K1063" s="590" t="n"/>
      <c r="L1063" s="590" t="n"/>
      <c r="M1063" s="590" t="n"/>
      <c r="N1063" s="590" t="n"/>
      <c r="O1063" s="590" t="n"/>
      <c r="P1063" s="590" t="n"/>
      <c r="Q1063" s="590" t="n"/>
      <c r="R1063" s="590" t="n"/>
      <c r="S1063" s="590" t="n"/>
      <c r="T1063" s="595" t="n"/>
      <c r="U1063" s="596" t="n"/>
      <c r="V1063" s="608" t="n"/>
    </row>
    <row r="1064">
      <c r="B1064" s="598" t="n"/>
      <c r="C1064" s="599" t="n"/>
      <c r="D1064" s="589" t="n"/>
      <c r="E1064" s="590" t="n"/>
      <c r="F1064" s="599" t="n"/>
      <c r="G1064" s="590" t="n"/>
      <c r="H1064" s="590" t="n"/>
      <c r="I1064" s="590" t="n"/>
      <c r="J1064" s="590" t="n"/>
      <c r="K1064" s="590" t="n"/>
      <c r="L1064" s="590" t="n"/>
      <c r="M1064" s="590" t="n"/>
      <c r="N1064" s="590" t="n"/>
      <c r="O1064" s="590" t="n"/>
      <c r="P1064" s="590" t="n"/>
      <c r="Q1064" s="590" t="n"/>
      <c r="R1064" s="590" t="n"/>
      <c r="S1064" s="590" t="n"/>
      <c r="T1064" s="595" t="n"/>
      <c r="U1064" s="596" t="n"/>
      <c r="V1064" s="608" t="n"/>
    </row>
    <row r="1065">
      <c r="B1065" s="598" t="n"/>
      <c r="C1065" s="599" t="n"/>
      <c r="D1065" s="589" t="n"/>
      <c r="E1065" s="590" t="n"/>
      <c r="F1065" s="599" t="n"/>
      <c r="G1065" s="590" t="n"/>
      <c r="H1065" s="590" t="n"/>
      <c r="I1065" s="590" t="n"/>
      <c r="J1065" s="590" t="n"/>
      <c r="K1065" s="590" t="n"/>
      <c r="L1065" s="590" t="n"/>
      <c r="M1065" s="590" t="n"/>
      <c r="N1065" s="590" t="n"/>
      <c r="O1065" s="590" t="n"/>
      <c r="P1065" s="590" t="n"/>
      <c r="Q1065" s="590" t="n"/>
      <c r="R1065" s="590" t="n"/>
      <c r="S1065" s="590" t="n"/>
      <c r="T1065" s="595" t="n"/>
      <c r="U1065" s="596" t="n"/>
      <c r="V1065" s="608" t="n"/>
    </row>
    <row r="1066">
      <c r="B1066" s="598" t="n"/>
      <c r="C1066" s="599" t="n"/>
      <c r="D1066" s="589" t="n"/>
      <c r="E1066" s="590" t="n"/>
      <c r="F1066" s="599" t="n"/>
      <c r="G1066" s="590" t="n"/>
      <c r="H1066" s="590" t="n"/>
      <c r="I1066" s="590" t="n"/>
      <c r="J1066" s="590" t="n"/>
      <c r="K1066" s="590" t="n"/>
      <c r="L1066" s="590" t="n"/>
      <c r="M1066" s="590" t="n"/>
      <c r="N1066" s="590" t="n"/>
      <c r="O1066" s="590" t="n"/>
      <c r="P1066" s="590" t="n"/>
      <c r="Q1066" s="590" t="n"/>
      <c r="R1066" s="590" t="n"/>
      <c r="S1066" s="590" t="n"/>
      <c r="T1066" s="595" t="n"/>
      <c r="U1066" s="596" t="n"/>
      <c r="V1066" s="608" t="n"/>
    </row>
    <row r="1067">
      <c r="B1067" s="598" t="n"/>
      <c r="C1067" s="599" t="n"/>
      <c r="D1067" s="589" t="n"/>
      <c r="E1067" s="590" t="n"/>
      <c r="F1067" s="599" t="n"/>
      <c r="G1067" s="590" t="n"/>
      <c r="H1067" s="590" t="n"/>
      <c r="I1067" s="590" t="n"/>
      <c r="J1067" s="590" t="n"/>
      <c r="K1067" s="590" t="n"/>
      <c r="L1067" s="590" t="n"/>
      <c r="M1067" s="590" t="n"/>
      <c r="N1067" s="590" t="n"/>
      <c r="O1067" s="590" t="n"/>
      <c r="P1067" s="590" t="n"/>
      <c r="Q1067" s="590" t="n"/>
      <c r="R1067" s="590" t="n"/>
      <c r="S1067" s="590" t="n"/>
      <c r="T1067" s="595" t="n"/>
      <c r="U1067" s="596" t="n"/>
      <c r="V1067" s="608" t="n"/>
    </row>
    <row r="1068">
      <c r="B1068" s="598" t="n"/>
      <c r="C1068" s="599" t="n"/>
      <c r="D1068" s="589" t="n"/>
      <c r="E1068" s="590" t="n"/>
      <c r="F1068" s="599" t="n"/>
      <c r="G1068" s="590" t="n"/>
      <c r="H1068" s="590" t="n"/>
      <c r="I1068" s="590" t="n"/>
      <c r="J1068" s="590" t="n"/>
      <c r="K1068" s="590" t="n"/>
      <c r="L1068" s="590" t="n"/>
      <c r="M1068" s="590" t="n"/>
      <c r="N1068" s="590" t="n"/>
      <c r="O1068" s="590" t="n"/>
      <c r="P1068" s="590" t="n"/>
      <c r="Q1068" s="590" t="n"/>
      <c r="R1068" s="590" t="n"/>
      <c r="S1068" s="590" t="n"/>
      <c r="T1068" s="595" t="n"/>
      <c r="U1068" s="596" t="n"/>
      <c r="V1068" s="608" t="n"/>
    </row>
    <row r="1069">
      <c r="B1069" s="598" t="n"/>
      <c r="C1069" s="599" t="n"/>
      <c r="D1069" s="589" t="n"/>
      <c r="E1069" s="590" t="n"/>
      <c r="F1069" s="599" t="n"/>
      <c r="G1069" s="590" t="n"/>
      <c r="H1069" s="590" t="n"/>
      <c r="I1069" s="590" t="n"/>
      <c r="J1069" s="590" t="n"/>
      <c r="K1069" s="590" t="n"/>
      <c r="L1069" s="590" t="n"/>
      <c r="M1069" s="590" t="n"/>
      <c r="N1069" s="590" t="n"/>
      <c r="O1069" s="590" t="n"/>
      <c r="P1069" s="590" t="n"/>
      <c r="Q1069" s="590" t="n"/>
      <c r="R1069" s="590" t="n"/>
      <c r="S1069" s="590" t="n"/>
      <c r="T1069" s="595" t="n"/>
      <c r="U1069" s="596" t="n"/>
      <c r="V1069" s="608" t="n"/>
    </row>
    <row r="1070">
      <c r="B1070" s="598" t="n"/>
      <c r="C1070" s="599" t="n"/>
      <c r="D1070" s="589" t="n"/>
      <c r="E1070" s="590" t="n"/>
      <c r="F1070" s="599" t="n"/>
      <c r="G1070" s="590" t="n"/>
      <c r="H1070" s="590" t="n"/>
      <c r="I1070" s="590" t="n"/>
      <c r="J1070" s="590" t="n"/>
      <c r="K1070" s="590" t="n"/>
      <c r="L1070" s="590" t="n"/>
      <c r="M1070" s="590" t="n"/>
      <c r="N1070" s="590" t="n"/>
      <c r="O1070" s="590" t="n"/>
      <c r="P1070" s="590" t="n"/>
      <c r="Q1070" s="590" t="n"/>
      <c r="R1070" s="590" t="n"/>
      <c r="S1070" s="590" t="n"/>
      <c r="T1070" s="595" t="n"/>
      <c r="U1070" s="596" t="n"/>
      <c r="V1070" s="608" t="n"/>
    </row>
    <row r="1071">
      <c r="B1071" s="598" t="n"/>
      <c r="C1071" s="599" t="n"/>
      <c r="D1071" s="589" t="n"/>
      <c r="E1071" s="590" t="n"/>
      <c r="F1071" s="599" t="n"/>
      <c r="G1071" s="590" t="n"/>
      <c r="H1071" s="590" t="n"/>
      <c r="I1071" s="590" t="n"/>
      <c r="J1071" s="590" t="n"/>
      <c r="K1071" s="590" t="n"/>
      <c r="L1071" s="590" t="n"/>
      <c r="M1071" s="590" t="n"/>
      <c r="N1071" s="590" t="n"/>
      <c r="O1071" s="590" t="n"/>
      <c r="P1071" s="590" t="n"/>
      <c r="Q1071" s="590" t="n"/>
      <c r="R1071" s="590" t="n"/>
      <c r="S1071" s="590" t="n"/>
      <c r="T1071" s="595" t="n"/>
      <c r="U1071" s="596" t="n"/>
      <c r="V1071" s="608" t="n"/>
    </row>
    <row r="1072">
      <c r="B1072" s="598" t="n"/>
      <c r="C1072" s="599" t="n"/>
      <c r="D1072" s="589" t="n"/>
      <c r="E1072" s="590" t="n"/>
      <c r="F1072" s="599" t="n"/>
      <c r="G1072" s="590" t="n"/>
      <c r="H1072" s="590" t="n"/>
      <c r="I1072" s="590" t="n"/>
      <c r="J1072" s="590" t="n"/>
      <c r="K1072" s="590" t="n"/>
      <c r="L1072" s="590" t="n"/>
      <c r="M1072" s="590" t="n"/>
      <c r="N1072" s="590" t="n"/>
      <c r="O1072" s="590" t="n"/>
      <c r="P1072" s="590" t="n"/>
      <c r="Q1072" s="590" t="n"/>
      <c r="R1072" s="590" t="n"/>
      <c r="S1072" s="590" t="n"/>
      <c r="T1072" s="595" t="n"/>
      <c r="U1072" s="596" t="n"/>
      <c r="V1072" s="608" t="n"/>
    </row>
    <row r="1073">
      <c r="B1073" s="598" t="n"/>
      <c r="C1073" s="599" t="n"/>
      <c r="D1073" s="589" t="n"/>
      <c r="E1073" s="590" t="n"/>
      <c r="F1073" s="599" t="n"/>
      <c r="G1073" s="590" t="n"/>
      <c r="H1073" s="590" t="n"/>
      <c r="I1073" s="590" t="n"/>
      <c r="J1073" s="590" t="n"/>
      <c r="K1073" s="590" t="n"/>
      <c r="L1073" s="590" t="n"/>
      <c r="M1073" s="590" t="n"/>
      <c r="N1073" s="590" t="n"/>
      <c r="O1073" s="590" t="n"/>
      <c r="P1073" s="590" t="n"/>
      <c r="Q1073" s="590" t="n"/>
      <c r="R1073" s="590" t="n"/>
      <c r="S1073" s="590" t="n"/>
      <c r="T1073" s="595" t="n"/>
      <c r="U1073" s="596" t="n"/>
      <c r="V1073" s="608" t="n"/>
    </row>
    <row r="1074">
      <c r="B1074" s="598" t="n"/>
      <c r="C1074" s="599" t="n"/>
      <c r="D1074" s="589" t="n"/>
      <c r="E1074" s="590" t="n"/>
      <c r="F1074" s="599" t="n"/>
      <c r="G1074" s="590" t="n"/>
      <c r="H1074" s="590" t="n"/>
      <c r="I1074" s="590" t="n"/>
      <c r="J1074" s="590" t="n"/>
      <c r="K1074" s="590" t="n"/>
      <c r="L1074" s="590" t="n"/>
      <c r="M1074" s="590" t="n"/>
      <c r="N1074" s="590" t="n"/>
      <c r="O1074" s="590" t="n"/>
      <c r="P1074" s="590" t="n"/>
      <c r="Q1074" s="590" t="n"/>
      <c r="R1074" s="590" t="n"/>
      <c r="S1074" s="590" t="n"/>
      <c r="T1074" s="595" t="n"/>
      <c r="U1074" s="596" t="n"/>
      <c r="V1074" s="608" t="n"/>
    </row>
    <row r="1075">
      <c r="B1075" s="598" t="n"/>
      <c r="C1075" s="599" t="n"/>
      <c r="D1075" s="589" t="n"/>
      <c r="E1075" s="590" t="n"/>
      <c r="F1075" s="599" t="n"/>
      <c r="G1075" s="590" t="n"/>
      <c r="H1075" s="590" t="n"/>
      <c r="I1075" s="590" t="n"/>
      <c r="J1075" s="590" t="n"/>
      <c r="K1075" s="590" t="n"/>
      <c r="L1075" s="590" t="n"/>
      <c r="M1075" s="590" t="n"/>
      <c r="N1075" s="590" t="n"/>
      <c r="O1075" s="590" t="n"/>
      <c r="P1075" s="590" t="n"/>
      <c r="Q1075" s="590" t="n"/>
      <c r="R1075" s="590" t="n"/>
      <c r="S1075" s="590" t="n"/>
      <c r="T1075" s="595" t="n"/>
      <c r="U1075" s="596" t="n"/>
      <c r="V1075" s="608" t="n"/>
    </row>
    <row r="1076">
      <c r="B1076" s="598" t="n"/>
      <c r="C1076" s="599" t="n"/>
      <c r="D1076" s="589" t="n"/>
      <c r="E1076" s="590" t="n"/>
      <c r="F1076" s="599" t="n"/>
      <c r="G1076" s="590" t="n"/>
      <c r="H1076" s="590" t="n"/>
      <c r="I1076" s="590" t="n"/>
      <c r="J1076" s="590" t="n"/>
      <c r="K1076" s="590" t="n"/>
      <c r="L1076" s="590" t="n"/>
      <c r="M1076" s="590" t="n"/>
      <c r="N1076" s="590" t="n"/>
      <c r="O1076" s="590" t="n"/>
      <c r="P1076" s="590" t="n"/>
      <c r="Q1076" s="590" t="n"/>
      <c r="R1076" s="590" t="n"/>
      <c r="S1076" s="590" t="n"/>
      <c r="T1076" s="595" t="n"/>
      <c r="U1076" s="596" t="n"/>
      <c r="V1076" s="608" t="n"/>
    </row>
    <row r="1077">
      <c r="B1077" s="598" t="n"/>
      <c r="C1077" s="599" t="n"/>
      <c r="D1077" s="589" t="n"/>
      <c r="E1077" s="590" t="n"/>
      <c r="F1077" s="599" t="n"/>
      <c r="G1077" s="590" t="n"/>
      <c r="H1077" s="590" t="n"/>
      <c r="I1077" s="590" t="n"/>
      <c r="J1077" s="590" t="n"/>
      <c r="K1077" s="590" t="n"/>
      <c r="L1077" s="590" t="n"/>
      <c r="M1077" s="590" t="n"/>
      <c r="N1077" s="590" t="n"/>
      <c r="O1077" s="590" t="n"/>
      <c r="P1077" s="590" t="n"/>
      <c r="Q1077" s="590" t="n"/>
      <c r="R1077" s="590" t="n"/>
      <c r="S1077" s="590" t="n"/>
      <c r="T1077" s="595" t="n"/>
      <c r="U1077" s="596" t="n"/>
      <c r="V1077" s="608" t="n"/>
    </row>
    <row r="1078">
      <c r="B1078" s="598" t="n"/>
      <c r="C1078" s="599" t="n"/>
      <c r="D1078" s="589" t="n"/>
      <c r="E1078" s="590" t="n"/>
      <c r="F1078" s="599" t="n"/>
      <c r="G1078" s="590" t="n"/>
      <c r="H1078" s="590" t="n"/>
      <c r="I1078" s="590" t="n"/>
      <c r="J1078" s="590" t="n"/>
      <c r="K1078" s="590" t="n"/>
      <c r="L1078" s="590" t="n"/>
      <c r="M1078" s="590" t="n"/>
      <c r="N1078" s="590" t="n"/>
      <c r="O1078" s="590" t="n"/>
      <c r="P1078" s="590" t="n"/>
      <c r="Q1078" s="590" t="n"/>
      <c r="R1078" s="590" t="n"/>
      <c r="S1078" s="590" t="n"/>
      <c r="T1078" s="595" t="n"/>
      <c r="U1078" s="596" t="n"/>
      <c r="V1078" s="608" t="n"/>
    </row>
    <row r="1079">
      <c r="B1079" s="598" t="n"/>
      <c r="C1079" s="599" t="n"/>
      <c r="D1079" s="589" t="n"/>
      <c r="E1079" s="590" t="n"/>
      <c r="F1079" s="599" t="n"/>
      <c r="G1079" s="590" t="n"/>
      <c r="H1079" s="590" t="n"/>
      <c r="I1079" s="590" t="n"/>
      <c r="J1079" s="590" t="n"/>
      <c r="K1079" s="590" t="n"/>
      <c r="L1079" s="590" t="n"/>
      <c r="M1079" s="590" t="n"/>
      <c r="N1079" s="590" t="n"/>
      <c r="O1079" s="590" t="n"/>
      <c r="P1079" s="590" t="n"/>
      <c r="Q1079" s="590" t="n"/>
      <c r="R1079" s="590" t="n"/>
      <c r="S1079" s="590" t="n"/>
      <c r="T1079" s="595" t="n"/>
      <c r="U1079" s="596" t="n"/>
      <c r="V1079" s="608" t="n"/>
    </row>
    <row r="1080">
      <c r="B1080" s="598" t="n"/>
      <c r="C1080" s="599" t="n"/>
      <c r="D1080" s="589" t="n"/>
      <c r="E1080" s="590" t="n"/>
      <c r="F1080" s="599" t="n"/>
      <c r="G1080" s="590" t="n"/>
      <c r="H1080" s="590" t="n"/>
      <c r="I1080" s="590" t="n"/>
      <c r="J1080" s="590" t="n"/>
      <c r="K1080" s="590" t="n"/>
      <c r="L1080" s="590" t="n"/>
      <c r="M1080" s="590" t="n"/>
      <c r="N1080" s="590" t="n"/>
      <c r="O1080" s="590" t="n"/>
      <c r="P1080" s="590" t="n"/>
      <c r="Q1080" s="590" t="n"/>
      <c r="R1080" s="590" t="n"/>
      <c r="S1080" s="590" t="n"/>
      <c r="T1080" s="595" t="n"/>
      <c r="U1080" s="596" t="n"/>
      <c r="V1080" s="608" t="n"/>
    </row>
    <row r="1081">
      <c r="B1081" s="598" t="n"/>
      <c r="C1081" s="599" t="n"/>
      <c r="D1081" s="589" t="n"/>
      <c r="E1081" s="590" t="n"/>
      <c r="F1081" s="599" t="n"/>
      <c r="G1081" s="590" t="n"/>
      <c r="H1081" s="590" t="n"/>
      <c r="I1081" s="590" t="n"/>
      <c r="J1081" s="590" t="n"/>
      <c r="K1081" s="590" t="n"/>
      <c r="L1081" s="590" t="n"/>
      <c r="M1081" s="590" t="n"/>
      <c r="N1081" s="590" t="n"/>
      <c r="O1081" s="590" t="n"/>
      <c r="P1081" s="590" t="n"/>
      <c r="Q1081" s="590" t="n"/>
      <c r="R1081" s="590" t="n"/>
      <c r="S1081" s="590" t="n"/>
      <c r="T1081" s="595" t="n"/>
      <c r="U1081" s="596" t="n"/>
      <c r="V1081" s="608" t="n"/>
    </row>
    <row r="1082">
      <c r="B1082" s="598" t="n"/>
      <c r="C1082" s="599" t="n"/>
      <c r="D1082" s="589" t="n"/>
      <c r="E1082" s="590" t="n"/>
      <c r="F1082" s="599" t="n"/>
      <c r="G1082" s="590" t="n"/>
      <c r="H1082" s="590" t="n"/>
      <c r="I1082" s="590" t="n"/>
      <c r="J1082" s="590" t="n"/>
      <c r="K1082" s="590" t="n"/>
      <c r="L1082" s="590" t="n"/>
      <c r="M1082" s="590" t="n"/>
      <c r="N1082" s="590" t="n"/>
      <c r="O1082" s="590" t="n"/>
      <c r="P1082" s="590" t="n"/>
      <c r="Q1082" s="590" t="n"/>
      <c r="R1082" s="590" t="n"/>
      <c r="S1082" s="590" t="n"/>
      <c r="T1082" s="595" t="n"/>
      <c r="U1082" s="596" t="n"/>
      <c r="V1082" s="608" t="n"/>
    </row>
    <row r="1083">
      <c r="B1083" s="598" t="n"/>
      <c r="C1083" s="599" t="n"/>
      <c r="D1083" s="589" t="n"/>
      <c r="E1083" s="590" t="n"/>
      <c r="F1083" s="599" t="n"/>
      <c r="G1083" s="590" t="n"/>
      <c r="H1083" s="590" t="n"/>
      <c r="I1083" s="590" t="n"/>
      <c r="J1083" s="590" t="n"/>
      <c r="K1083" s="590" t="n"/>
      <c r="L1083" s="590" t="n"/>
      <c r="M1083" s="590" t="n"/>
      <c r="N1083" s="590" t="n"/>
      <c r="O1083" s="590" t="n"/>
      <c r="P1083" s="590" t="n"/>
      <c r="Q1083" s="590" t="n"/>
      <c r="R1083" s="590" t="n"/>
      <c r="S1083" s="590" t="n"/>
      <c r="T1083" s="595" t="n"/>
      <c r="U1083" s="596" t="n"/>
      <c r="V1083" s="608" t="n"/>
    </row>
    <row r="1084">
      <c r="B1084" s="598" t="n"/>
      <c r="C1084" s="599" t="n"/>
      <c r="D1084" s="589" t="n"/>
      <c r="E1084" s="590" t="n"/>
      <c r="F1084" s="599" t="n"/>
      <c r="G1084" s="590" t="n"/>
      <c r="H1084" s="590" t="n"/>
      <c r="I1084" s="590" t="n"/>
      <c r="J1084" s="590" t="n"/>
      <c r="K1084" s="590" t="n"/>
      <c r="L1084" s="590" t="n"/>
      <c r="M1084" s="590" t="n"/>
      <c r="N1084" s="590" t="n"/>
      <c r="O1084" s="590" t="n"/>
      <c r="P1084" s="590" t="n"/>
      <c r="Q1084" s="590" t="n"/>
      <c r="R1084" s="590" t="n"/>
      <c r="S1084" s="590" t="n"/>
      <c r="T1084" s="595" t="n"/>
      <c r="U1084" s="596" t="n"/>
      <c r="V1084" s="608" t="n"/>
    </row>
    <row r="1085">
      <c r="B1085" s="598" t="n"/>
      <c r="C1085" s="599" t="n"/>
      <c r="D1085" s="589" t="n"/>
      <c r="E1085" s="590" t="n"/>
      <c r="F1085" s="599" t="n"/>
      <c r="G1085" s="590" t="n"/>
      <c r="H1085" s="590" t="n"/>
      <c r="I1085" s="590" t="n"/>
      <c r="J1085" s="590" t="n"/>
      <c r="K1085" s="590" t="n"/>
      <c r="L1085" s="590" t="n"/>
      <c r="M1085" s="590" t="n"/>
      <c r="N1085" s="590" t="n"/>
      <c r="O1085" s="590" t="n"/>
      <c r="P1085" s="590" t="n"/>
      <c r="Q1085" s="590" t="n"/>
      <c r="R1085" s="590" t="n"/>
      <c r="S1085" s="590" t="n"/>
      <c r="T1085" s="595" t="n"/>
      <c r="U1085" s="596" t="n"/>
      <c r="V1085" s="608" t="n"/>
    </row>
    <row r="1086">
      <c r="B1086" s="598" t="n"/>
      <c r="C1086" s="599" t="n"/>
      <c r="D1086" s="589" t="n"/>
      <c r="E1086" s="590" t="n"/>
      <c r="F1086" s="599" t="n"/>
      <c r="G1086" s="590" t="n"/>
      <c r="H1086" s="590" t="n"/>
      <c r="I1086" s="590" t="n"/>
      <c r="J1086" s="590" t="n"/>
      <c r="K1086" s="590" t="n"/>
      <c r="L1086" s="590" t="n"/>
      <c r="M1086" s="590" t="n"/>
      <c r="N1086" s="590" t="n"/>
      <c r="O1086" s="590" t="n"/>
      <c r="P1086" s="590" t="n"/>
      <c r="Q1086" s="590" t="n"/>
      <c r="R1086" s="590" t="n"/>
      <c r="S1086" s="590" t="n"/>
      <c r="T1086" s="595" t="n"/>
      <c r="U1086" s="596" t="n"/>
      <c r="V1086" s="608" t="n"/>
    </row>
    <row r="1087">
      <c r="B1087" s="598" t="n"/>
      <c r="C1087" s="599" t="n"/>
      <c r="D1087" s="589" t="n"/>
      <c r="E1087" s="590" t="n"/>
      <c r="F1087" s="599" t="n"/>
      <c r="G1087" s="590" t="n"/>
      <c r="H1087" s="590" t="n"/>
      <c r="I1087" s="590" t="n"/>
      <c r="J1087" s="590" t="n"/>
      <c r="K1087" s="590" t="n"/>
      <c r="L1087" s="590" t="n"/>
      <c r="M1087" s="590" t="n"/>
      <c r="N1087" s="590" t="n"/>
      <c r="O1087" s="590" t="n"/>
      <c r="P1087" s="590" t="n"/>
      <c r="Q1087" s="590" t="n"/>
      <c r="R1087" s="590" t="n"/>
      <c r="S1087" s="590" t="n"/>
      <c r="T1087" s="595" t="n"/>
      <c r="U1087" s="596" t="n"/>
      <c r="V1087" s="608" t="n"/>
    </row>
    <row r="1088">
      <c r="B1088" s="598" t="n"/>
      <c r="C1088" s="599" t="n"/>
      <c r="D1088" s="589" t="n"/>
      <c r="E1088" s="590" t="n"/>
      <c r="F1088" s="599" t="n"/>
      <c r="G1088" s="590" t="n"/>
      <c r="H1088" s="590" t="n"/>
      <c r="I1088" s="590" t="n"/>
      <c r="J1088" s="590" t="n"/>
      <c r="K1088" s="590" t="n"/>
      <c r="L1088" s="590" t="n"/>
      <c r="M1088" s="590" t="n"/>
      <c r="N1088" s="590" t="n"/>
      <c r="O1088" s="590" t="n"/>
      <c r="P1088" s="590" t="n"/>
      <c r="Q1088" s="590" t="n"/>
      <c r="R1088" s="590" t="n"/>
      <c r="S1088" s="590" t="n"/>
      <c r="T1088" s="595" t="n"/>
      <c r="U1088" s="596" t="n"/>
      <c r="V1088" s="608" t="n"/>
    </row>
    <row r="1089">
      <c r="B1089" s="598" t="n"/>
      <c r="C1089" s="599" t="n"/>
      <c r="D1089" s="589" t="n"/>
      <c r="E1089" s="590" t="n"/>
      <c r="F1089" s="599" t="n"/>
      <c r="G1089" s="590" t="n"/>
      <c r="H1089" s="590" t="n"/>
      <c r="I1089" s="590" t="n"/>
      <c r="J1089" s="590" t="n"/>
      <c r="K1089" s="590" t="n"/>
      <c r="L1089" s="590" t="n"/>
      <c r="M1089" s="590" t="n"/>
      <c r="N1089" s="590" t="n"/>
      <c r="O1089" s="590" t="n"/>
      <c r="P1089" s="590" t="n"/>
      <c r="Q1089" s="590" t="n"/>
      <c r="R1089" s="590" t="n"/>
      <c r="S1089" s="590" t="n"/>
      <c r="T1089" s="595" t="n"/>
      <c r="U1089" s="596" t="n"/>
      <c r="V1089" s="608" t="n"/>
    </row>
    <row r="1090">
      <c r="B1090" s="598" t="n"/>
      <c r="C1090" s="599" t="n"/>
      <c r="D1090" s="589" t="n"/>
      <c r="E1090" s="590" t="n"/>
      <c r="F1090" s="599" t="n"/>
      <c r="G1090" s="590" t="n"/>
      <c r="H1090" s="590" t="n"/>
      <c r="I1090" s="590" t="n"/>
      <c r="J1090" s="590" t="n"/>
      <c r="K1090" s="590" t="n"/>
      <c r="L1090" s="590" t="n"/>
      <c r="M1090" s="590" t="n"/>
      <c r="N1090" s="590" t="n"/>
      <c r="O1090" s="590" t="n"/>
      <c r="P1090" s="590" t="n"/>
      <c r="Q1090" s="590" t="n"/>
      <c r="R1090" s="590" t="n"/>
      <c r="S1090" s="590" t="n"/>
      <c r="T1090" s="595" t="n"/>
      <c r="U1090" s="596" t="n"/>
      <c r="V1090" s="608" t="n"/>
    </row>
    <row r="1091">
      <c r="B1091" s="598" t="n"/>
      <c r="C1091" s="599" t="n"/>
      <c r="D1091" s="589" t="n"/>
      <c r="E1091" s="590" t="n"/>
      <c r="F1091" s="599" t="n"/>
      <c r="G1091" s="590" t="n"/>
      <c r="H1091" s="590" t="n"/>
      <c r="I1091" s="590" t="n"/>
      <c r="J1091" s="590" t="n"/>
      <c r="K1091" s="590" t="n"/>
      <c r="L1091" s="590" t="n"/>
      <c r="M1091" s="590" t="n"/>
      <c r="N1091" s="590" t="n"/>
      <c r="O1091" s="590" t="n"/>
      <c r="P1091" s="590" t="n"/>
      <c r="Q1091" s="590" t="n"/>
      <c r="R1091" s="590" t="n"/>
      <c r="S1091" s="590" t="n"/>
      <c r="T1091" s="595" t="n"/>
      <c r="U1091" s="596" t="n"/>
      <c r="V1091" s="608" t="n"/>
    </row>
    <row r="1092">
      <c r="B1092" s="598" t="n"/>
      <c r="C1092" s="599" t="n"/>
      <c r="D1092" s="589" t="n"/>
      <c r="E1092" s="590" t="n"/>
      <c r="F1092" s="599" t="n"/>
      <c r="G1092" s="590" t="n"/>
      <c r="H1092" s="590" t="n"/>
      <c r="I1092" s="590" t="n"/>
      <c r="J1092" s="590" t="n"/>
      <c r="K1092" s="590" t="n"/>
      <c r="L1092" s="590" t="n"/>
      <c r="M1092" s="590" t="n"/>
      <c r="N1092" s="590" t="n"/>
      <c r="O1092" s="590" t="n"/>
      <c r="P1092" s="590" t="n"/>
      <c r="Q1092" s="590" t="n"/>
      <c r="R1092" s="590" t="n"/>
      <c r="S1092" s="590" t="n"/>
      <c r="T1092" s="595" t="n"/>
      <c r="U1092" s="596" t="n"/>
      <c r="V1092" s="608" t="n"/>
    </row>
    <row r="1093">
      <c r="B1093" s="598" t="n"/>
      <c r="C1093" s="599" t="n"/>
      <c r="D1093" s="589" t="n"/>
      <c r="E1093" s="590" t="n"/>
      <c r="F1093" s="599" t="n"/>
      <c r="G1093" s="590" t="n"/>
      <c r="H1093" s="590" t="n"/>
      <c r="I1093" s="590" t="n"/>
      <c r="J1093" s="590" t="n"/>
      <c r="K1093" s="590" t="n"/>
      <c r="L1093" s="590" t="n"/>
      <c r="M1093" s="590" t="n"/>
      <c r="N1093" s="590" t="n"/>
      <c r="O1093" s="590" t="n"/>
      <c r="P1093" s="590" t="n"/>
      <c r="Q1093" s="590" t="n"/>
      <c r="R1093" s="590" t="n"/>
      <c r="S1093" s="590" t="n"/>
      <c r="T1093" s="595" t="n"/>
      <c r="U1093" s="596" t="n"/>
      <c r="V1093" s="608" t="n"/>
    </row>
    <row r="1094">
      <c r="B1094" s="598" t="n"/>
      <c r="C1094" s="599" t="n"/>
      <c r="D1094" s="589" t="n"/>
      <c r="E1094" s="590" t="n"/>
      <c r="F1094" s="599" t="n"/>
      <c r="G1094" s="590" t="n"/>
      <c r="H1094" s="590" t="n"/>
      <c r="I1094" s="590" t="n"/>
      <c r="J1094" s="590" t="n"/>
      <c r="K1094" s="590" t="n"/>
      <c r="L1094" s="590" t="n"/>
      <c r="M1094" s="590" t="n"/>
      <c r="N1094" s="590" t="n"/>
      <c r="O1094" s="590" t="n"/>
      <c r="P1094" s="590" t="n"/>
      <c r="Q1094" s="590" t="n"/>
      <c r="R1094" s="590" t="n"/>
      <c r="S1094" s="590" t="n"/>
      <c r="T1094" s="595" t="n"/>
      <c r="U1094" s="596" t="n"/>
      <c r="V1094" s="608" t="n"/>
    </row>
    <row r="1095">
      <c r="B1095" s="598" t="n"/>
      <c r="C1095" s="599" t="n"/>
      <c r="D1095" s="589" t="n"/>
      <c r="E1095" s="590" t="n"/>
      <c r="F1095" s="599" t="n"/>
      <c r="G1095" s="590" t="n"/>
      <c r="H1095" s="590" t="n"/>
      <c r="I1095" s="590" t="n"/>
      <c r="J1095" s="590" t="n"/>
      <c r="K1095" s="590" t="n"/>
      <c r="L1095" s="590" t="n"/>
      <c r="M1095" s="590" t="n"/>
      <c r="N1095" s="590" t="n"/>
      <c r="O1095" s="590" t="n"/>
      <c r="P1095" s="590" t="n"/>
      <c r="Q1095" s="590" t="n"/>
      <c r="R1095" s="590" t="n"/>
      <c r="S1095" s="590" t="n"/>
      <c r="T1095" s="595" t="n"/>
      <c r="U1095" s="596" t="n"/>
      <c r="V1095" s="608" t="n"/>
    </row>
    <row r="1096">
      <c r="B1096" s="598" t="n"/>
      <c r="C1096" s="599" t="n"/>
      <c r="D1096" s="589" t="n"/>
      <c r="E1096" s="590" t="n"/>
      <c r="F1096" s="599" t="n"/>
      <c r="G1096" s="590" t="n"/>
      <c r="H1096" s="590" t="n"/>
      <c r="I1096" s="590" t="n"/>
      <c r="J1096" s="590" t="n"/>
      <c r="K1096" s="590" t="n"/>
      <c r="L1096" s="590" t="n"/>
      <c r="M1096" s="590" t="n"/>
      <c r="N1096" s="590" t="n"/>
      <c r="O1096" s="590" t="n"/>
      <c r="P1096" s="590" t="n"/>
      <c r="Q1096" s="590" t="n"/>
      <c r="R1096" s="590" t="n"/>
      <c r="S1096" s="590" t="n"/>
      <c r="T1096" s="595" t="n"/>
      <c r="U1096" s="596" t="n"/>
      <c r="V1096" s="608" t="n"/>
    </row>
    <row r="1097">
      <c r="B1097" s="598" t="n"/>
      <c r="C1097" s="599" t="n"/>
      <c r="D1097" s="589" t="n"/>
      <c r="E1097" s="590" t="n"/>
      <c r="F1097" s="599" t="n"/>
      <c r="G1097" s="590" t="n"/>
      <c r="H1097" s="590" t="n"/>
      <c r="I1097" s="590" t="n"/>
      <c r="J1097" s="590" t="n"/>
      <c r="K1097" s="590" t="n"/>
      <c r="L1097" s="590" t="n"/>
      <c r="M1097" s="590" t="n"/>
      <c r="N1097" s="590" t="n"/>
      <c r="O1097" s="590" t="n"/>
      <c r="P1097" s="590" t="n"/>
      <c r="Q1097" s="590" t="n"/>
      <c r="R1097" s="590" t="n"/>
      <c r="S1097" s="590" t="n"/>
      <c r="T1097" s="595" t="n"/>
      <c r="U1097" s="596" t="n"/>
      <c r="V1097" s="608" t="n"/>
    </row>
    <row r="1098">
      <c r="B1098" s="598" t="n"/>
      <c r="C1098" s="599" t="n"/>
      <c r="D1098" s="589" t="n"/>
      <c r="E1098" s="590" t="n"/>
      <c r="F1098" s="599" t="n"/>
      <c r="G1098" s="590" t="n"/>
      <c r="H1098" s="590" t="n"/>
      <c r="I1098" s="590" t="n"/>
      <c r="J1098" s="590" t="n"/>
      <c r="K1098" s="590" t="n"/>
      <c r="L1098" s="590" t="n"/>
      <c r="M1098" s="590" t="n"/>
      <c r="N1098" s="590" t="n"/>
      <c r="O1098" s="590" t="n"/>
      <c r="P1098" s="590" t="n"/>
      <c r="Q1098" s="590" t="n"/>
      <c r="R1098" s="590" t="n"/>
      <c r="S1098" s="590" t="n"/>
      <c r="T1098" s="595" t="n"/>
      <c r="U1098" s="596" t="n"/>
      <c r="V1098" s="608" t="n"/>
    </row>
    <row r="1099">
      <c r="B1099" s="598" t="n"/>
      <c r="C1099" s="599" t="n"/>
      <c r="D1099" s="589" t="n"/>
      <c r="E1099" s="590" t="n"/>
      <c r="F1099" s="599" t="n"/>
      <c r="G1099" s="590" t="n"/>
      <c r="H1099" s="590" t="n"/>
      <c r="I1099" s="590" t="n"/>
      <c r="J1099" s="590" t="n"/>
      <c r="K1099" s="590" t="n"/>
      <c r="L1099" s="590" t="n"/>
      <c r="M1099" s="590" t="n"/>
      <c r="N1099" s="590" t="n"/>
      <c r="O1099" s="590" t="n"/>
      <c r="P1099" s="590" t="n"/>
      <c r="Q1099" s="590" t="n"/>
      <c r="R1099" s="590" t="n"/>
      <c r="S1099" s="590" t="n"/>
      <c r="T1099" s="595" t="n"/>
      <c r="U1099" s="596" t="n"/>
      <c r="V1099" s="608" t="n"/>
    </row>
    <row r="1100">
      <c r="B1100" s="598" t="n"/>
      <c r="C1100" s="599" t="n"/>
      <c r="D1100" s="589" t="n"/>
      <c r="E1100" s="590" t="n"/>
      <c r="F1100" s="599" t="n"/>
      <c r="G1100" s="590" t="n"/>
      <c r="H1100" s="590" t="n"/>
      <c r="I1100" s="590" t="n"/>
      <c r="J1100" s="590" t="n"/>
      <c r="K1100" s="590" t="n"/>
      <c r="L1100" s="590" t="n"/>
      <c r="M1100" s="590" t="n"/>
      <c r="N1100" s="590" t="n"/>
      <c r="O1100" s="590" t="n"/>
      <c r="P1100" s="590" t="n"/>
      <c r="Q1100" s="590" t="n"/>
      <c r="R1100" s="590" t="n"/>
      <c r="S1100" s="590" t="n"/>
      <c r="T1100" s="595" t="n"/>
      <c r="U1100" s="596" t="n"/>
      <c r="V1100" s="608" t="n"/>
    </row>
    <row r="1101">
      <c r="B1101" s="598" t="n"/>
      <c r="C1101" s="599" t="n"/>
      <c r="D1101" s="589" t="n"/>
      <c r="E1101" s="590" t="n"/>
      <c r="F1101" s="599" t="n"/>
      <c r="G1101" s="590" t="n"/>
      <c r="H1101" s="590" t="n"/>
      <c r="I1101" s="590" t="n"/>
      <c r="J1101" s="590" t="n"/>
      <c r="K1101" s="590" t="n"/>
      <c r="L1101" s="590" t="n"/>
      <c r="M1101" s="590" t="n"/>
      <c r="N1101" s="590" t="n"/>
      <c r="O1101" s="590" t="n"/>
      <c r="P1101" s="590" t="n"/>
      <c r="Q1101" s="590" t="n"/>
      <c r="R1101" s="590" t="n"/>
      <c r="S1101" s="590" t="n"/>
      <c r="T1101" s="595" t="n"/>
      <c r="U1101" s="596" t="n"/>
      <c r="V1101" s="608" t="n"/>
    </row>
    <row r="1102">
      <c r="B1102" s="598" t="n"/>
      <c r="C1102" s="599" t="n"/>
      <c r="D1102" s="589" t="n"/>
      <c r="E1102" s="590" t="n"/>
      <c r="F1102" s="599" t="n"/>
      <c r="G1102" s="590" t="n"/>
      <c r="H1102" s="590" t="n"/>
      <c r="I1102" s="590" t="n"/>
      <c r="J1102" s="590" t="n"/>
      <c r="K1102" s="590" t="n"/>
      <c r="L1102" s="590" t="n"/>
      <c r="M1102" s="590" t="n"/>
      <c r="N1102" s="590" t="n"/>
      <c r="O1102" s="590" t="n"/>
      <c r="P1102" s="590" t="n"/>
      <c r="Q1102" s="590" t="n"/>
      <c r="R1102" s="590" t="n"/>
      <c r="S1102" s="590" t="n"/>
      <c r="T1102" s="595" t="n"/>
      <c r="U1102" s="596" t="n"/>
      <c r="V1102" s="608" t="n"/>
    </row>
    <row r="1103">
      <c r="B1103" s="598" t="n"/>
      <c r="C1103" s="599" t="n"/>
      <c r="D1103" s="589" t="n"/>
      <c r="E1103" s="590" t="n"/>
      <c r="F1103" s="599" t="n"/>
      <c r="G1103" s="590" t="n"/>
      <c r="H1103" s="590" t="n"/>
      <c r="I1103" s="590" t="n"/>
      <c r="J1103" s="590" t="n"/>
      <c r="K1103" s="590" t="n"/>
      <c r="L1103" s="590" t="n"/>
      <c r="M1103" s="590" t="n"/>
      <c r="N1103" s="590" t="n"/>
      <c r="O1103" s="590" t="n"/>
      <c r="P1103" s="590" t="n"/>
      <c r="Q1103" s="590" t="n"/>
      <c r="R1103" s="590" t="n"/>
      <c r="S1103" s="590" t="n"/>
      <c r="T1103" s="595" t="n"/>
      <c r="U1103" s="596" t="n"/>
      <c r="V1103" s="608" t="n"/>
    </row>
    <row r="1104">
      <c r="B1104" s="598" t="n"/>
      <c r="C1104" s="599" t="n"/>
      <c r="D1104" s="589" t="n"/>
      <c r="E1104" s="590" t="n"/>
      <c r="F1104" s="599" t="n"/>
      <c r="G1104" s="590" t="n"/>
      <c r="H1104" s="590" t="n"/>
      <c r="I1104" s="590" t="n"/>
      <c r="J1104" s="590" t="n"/>
      <c r="K1104" s="590" t="n"/>
      <c r="L1104" s="590" t="n"/>
      <c r="M1104" s="590" t="n"/>
      <c r="N1104" s="590" t="n"/>
      <c r="O1104" s="590" t="n"/>
      <c r="P1104" s="590" t="n"/>
      <c r="Q1104" s="590" t="n"/>
      <c r="R1104" s="590" t="n"/>
      <c r="S1104" s="590" t="n"/>
      <c r="T1104" s="595" t="n"/>
      <c r="U1104" s="596" t="n"/>
      <c r="V1104" s="608" t="n"/>
    </row>
    <row r="1105">
      <c r="B1105" s="598" t="n"/>
      <c r="C1105" s="599" t="n"/>
      <c r="D1105" s="589" t="n"/>
      <c r="E1105" s="590" t="n"/>
      <c r="F1105" s="599" t="n"/>
      <c r="G1105" s="590" t="n"/>
      <c r="H1105" s="590" t="n"/>
      <c r="I1105" s="590" t="n"/>
      <c r="J1105" s="590" t="n"/>
      <c r="K1105" s="590" t="n"/>
      <c r="L1105" s="590" t="n"/>
      <c r="M1105" s="590" t="n"/>
      <c r="N1105" s="590" t="n"/>
      <c r="O1105" s="590" t="n"/>
      <c r="P1105" s="590" t="n"/>
      <c r="Q1105" s="590" t="n"/>
      <c r="R1105" s="590" t="n"/>
      <c r="S1105" s="590" t="n"/>
      <c r="T1105" s="595" t="n"/>
      <c r="U1105" s="596" t="n"/>
      <c r="V1105" s="608" t="n"/>
    </row>
    <row r="1106">
      <c r="B1106" s="598" t="n"/>
      <c r="C1106" s="599" t="n"/>
      <c r="D1106" s="589" t="n"/>
      <c r="E1106" s="590" t="n"/>
      <c r="F1106" s="599" t="n"/>
      <c r="G1106" s="590" t="n"/>
      <c r="H1106" s="590" t="n"/>
      <c r="I1106" s="590" t="n"/>
      <c r="J1106" s="590" t="n"/>
      <c r="K1106" s="590" t="n"/>
      <c r="L1106" s="590" t="n"/>
      <c r="M1106" s="590" t="n"/>
      <c r="N1106" s="590" t="n"/>
      <c r="O1106" s="590" t="n"/>
      <c r="P1106" s="590" t="n"/>
      <c r="Q1106" s="590" t="n"/>
      <c r="R1106" s="590" t="n"/>
      <c r="S1106" s="590" t="n"/>
      <c r="T1106" s="595" t="n"/>
      <c r="U1106" s="596" t="n"/>
      <c r="V1106" s="608" t="n"/>
    </row>
    <row r="1107">
      <c r="B1107" s="598" t="n"/>
      <c r="C1107" s="599" t="n"/>
      <c r="D1107" s="589" t="n"/>
      <c r="E1107" s="590" t="n"/>
      <c r="F1107" s="599" t="n"/>
      <c r="G1107" s="590" t="n"/>
      <c r="H1107" s="590" t="n"/>
      <c r="I1107" s="590" t="n"/>
      <c r="J1107" s="590" t="n"/>
      <c r="K1107" s="590" t="n"/>
      <c r="L1107" s="590" t="n"/>
      <c r="M1107" s="590" t="n"/>
      <c r="N1107" s="590" t="n"/>
      <c r="O1107" s="590" t="n"/>
      <c r="P1107" s="590" t="n"/>
      <c r="Q1107" s="590" t="n"/>
      <c r="R1107" s="590" t="n"/>
      <c r="S1107" s="590" t="n"/>
      <c r="T1107" s="595" t="n"/>
      <c r="U1107" s="596" t="n"/>
      <c r="V1107" s="608" t="n"/>
    </row>
    <row r="1108">
      <c r="B1108" s="598" t="n"/>
      <c r="C1108" s="599" t="n"/>
      <c r="D1108" s="589" t="n"/>
      <c r="E1108" s="590" t="n"/>
      <c r="F1108" s="599" t="n"/>
      <c r="G1108" s="590" t="n"/>
      <c r="H1108" s="590" t="n"/>
      <c r="I1108" s="590" t="n"/>
      <c r="J1108" s="590" t="n"/>
      <c r="K1108" s="590" t="n"/>
      <c r="L1108" s="590" t="n"/>
      <c r="M1108" s="590" t="n"/>
      <c r="N1108" s="590" t="n"/>
      <c r="O1108" s="590" t="n"/>
      <c r="P1108" s="590" t="n"/>
      <c r="Q1108" s="590" t="n"/>
      <c r="R1108" s="590" t="n"/>
      <c r="S1108" s="590" t="n"/>
      <c r="T1108" s="595" t="n"/>
      <c r="U1108" s="596" t="n"/>
      <c r="V1108" s="608" t="n"/>
    </row>
    <row r="1109">
      <c r="B1109" s="598" t="n"/>
      <c r="C1109" s="599" t="n"/>
      <c r="D1109" s="589" t="n"/>
      <c r="E1109" s="590" t="n"/>
      <c r="F1109" s="599" t="n"/>
      <c r="G1109" s="590" t="n"/>
      <c r="H1109" s="590" t="n"/>
      <c r="I1109" s="590" t="n"/>
      <c r="J1109" s="590" t="n"/>
      <c r="K1109" s="590" t="n"/>
      <c r="L1109" s="590" t="n"/>
      <c r="M1109" s="590" t="n"/>
      <c r="N1109" s="590" t="n"/>
      <c r="O1109" s="590" t="n"/>
      <c r="P1109" s="590" t="n"/>
      <c r="Q1109" s="590" t="n"/>
      <c r="R1109" s="590" t="n"/>
      <c r="S1109" s="590" t="n"/>
      <c r="T1109" s="595" t="n"/>
      <c r="U1109" s="596" t="n"/>
      <c r="V1109" s="608" t="n"/>
    </row>
    <row r="1110">
      <c r="B1110" s="598" t="n"/>
      <c r="C1110" s="599" t="n"/>
      <c r="D1110" s="589" t="n"/>
      <c r="E1110" s="590" t="n"/>
      <c r="F1110" s="599" t="n"/>
      <c r="G1110" s="590" t="n"/>
      <c r="H1110" s="590" t="n"/>
      <c r="I1110" s="590" t="n"/>
      <c r="J1110" s="590" t="n"/>
      <c r="K1110" s="590" t="n"/>
      <c r="L1110" s="590" t="n"/>
      <c r="M1110" s="590" t="n"/>
      <c r="N1110" s="590" t="n"/>
      <c r="O1110" s="590" t="n"/>
      <c r="P1110" s="590" t="n"/>
      <c r="Q1110" s="590" t="n"/>
      <c r="R1110" s="590" t="n"/>
      <c r="S1110" s="590" t="n"/>
      <c r="T1110" s="595" t="n"/>
      <c r="U1110" s="596" t="n"/>
      <c r="V1110" s="608" t="n"/>
    </row>
    <row r="1111">
      <c r="B1111" s="598" t="n"/>
      <c r="C1111" s="599" t="n"/>
      <c r="D1111" s="589" t="n"/>
      <c r="E1111" s="590" t="n"/>
      <c r="F1111" s="599" t="n"/>
      <c r="G1111" s="590" t="n"/>
      <c r="H1111" s="590" t="n"/>
      <c r="I1111" s="590" t="n"/>
      <c r="J1111" s="590" t="n"/>
      <c r="K1111" s="590" t="n"/>
      <c r="L1111" s="590" t="n"/>
      <c r="M1111" s="590" t="n"/>
      <c r="N1111" s="590" t="n"/>
      <c r="O1111" s="590" t="n"/>
      <c r="P1111" s="590" t="n"/>
      <c r="Q1111" s="590" t="n"/>
      <c r="R1111" s="590" t="n"/>
      <c r="S1111" s="590" t="n"/>
      <c r="T1111" s="595" t="n"/>
      <c r="U1111" s="596" t="n"/>
      <c r="V1111" s="608" t="n"/>
    </row>
    <row r="1112">
      <c r="B1112" s="598" t="n"/>
      <c r="C1112" s="599" t="n"/>
      <c r="D1112" s="589" t="n"/>
      <c r="E1112" s="590" t="n"/>
      <c r="F1112" s="599" t="n"/>
      <c r="G1112" s="590" t="n"/>
      <c r="H1112" s="590" t="n"/>
      <c r="I1112" s="590" t="n"/>
      <c r="J1112" s="590" t="n"/>
      <c r="K1112" s="590" t="n"/>
      <c r="L1112" s="590" t="n"/>
      <c r="M1112" s="590" t="n"/>
      <c r="N1112" s="590" t="n"/>
      <c r="O1112" s="590" t="n"/>
      <c r="P1112" s="590" t="n"/>
      <c r="Q1112" s="590" t="n"/>
      <c r="R1112" s="590" t="n"/>
      <c r="S1112" s="590" t="n"/>
      <c r="T1112" s="595" t="n"/>
      <c r="U1112" s="596" t="n"/>
      <c r="V1112" s="608" t="n"/>
    </row>
    <row r="1113">
      <c r="B1113" s="598" t="n"/>
      <c r="C1113" s="599" t="n"/>
      <c r="D1113" s="589" t="n"/>
      <c r="E1113" s="590" t="n"/>
      <c r="F1113" s="599" t="n"/>
      <c r="G1113" s="590" t="n"/>
      <c r="H1113" s="590" t="n"/>
      <c r="I1113" s="590" t="n"/>
      <c r="J1113" s="590" t="n"/>
      <c r="K1113" s="590" t="n"/>
      <c r="L1113" s="590" t="n"/>
      <c r="M1113" s="590" t="n"/>
      <c r="N1113" s="590" t="n"/>
      <c r="O1113" s="590" t="n"/>
      <c r="P1113" s="590" t="n"/>
      <c r="Q1113" s="590" t="n"/>
      <c r="R1113" s="590" t="n"/>
      <c r="S1113" s="590" t="n"/>
      <c r="T1113" s="595" t="n"/>
      <c r="U1113" s="596" t="n"/>
      <c r="V1113" s="608" t="n"/>
    </row>
    <row r="1114">
      <c r="B1114" s="598" t="n"/>
      <c r="C1114" s="599" t="n"/>
      <c r="D1114" s="589" t="n"/>
      <c r="E1114" s="590" t="n"/>
      <c r="F1114" s="599" t="n"/>
      <c r="G1114" s="590" t="n"/>
      <c r="H1114" s="590" t="n"/>
      <c r="I1114" s="590" t="n"/>
      <c r="J1114" s="590" t="n"/>
      <c r="K1114" s="590" t="n"/>
      <c r="L1114" s="590" t="n"/>
      <c r="M1114" s="590" t="n"/>
      <c r="N1114" s="590" t="n"/>
      <c r="O1114" s="590" t="n"/>
      <c r="P1114" s="590" t="n"/>
      <c r="Q1114" s="590" t="n"/>
      <c r="R1114" s="590" t="n"/>
      <c r="S1114" s="590" t="n"/>
      <c r="T1114" s="595" t="n"/>
      <c r="U1114" s="596" t="n"/>
      <c r="V1114" s="608" t="n"/>
    </row>
    <row r="1115">
      <c r="B1115" s="598" t="n"/>
      <c r="C1115" s="599" t="n"/>
      <c r="D1115" s="589" t="n"/>
      <c r="E1115" s="590" t="n"/>
      <c r="F1115" s="599" t="n"/>
      <c r="G1115" s="590" t="n"/>
      <c r="H1115" s="590" t="n"/>
      <c r="I1115" s="590" t="n"/>
      <c r="J1115" s="590" t="n"/>
      <c r="K1115" s="590" t="n"/>
      <c r="L1115" s="590" t="n"/>
      <c r="M1115" s="590" t="n"/>
      <c r="N1115" s="590" t="n"/>
      <c r="O1115" s="590" t="n"/>
      <c r="P1115" s="590" t="n"/>
      <c r="Q1115" s="590" t="n"/>
      <c r="R1115" s="590" t="n"/>
      <c r="S1115" s="590" t="n"/>
      <c r="T1115" s="595" t="n"/>
      <c r="U1115" s="596" t="n"/>
      <c r="V1115" s="608" t="n"/>
    </row>
    <row r="1116">
      <c r="B1116" s="598" t="n"/>
      <c r="C1116" s="599" t="n"/>
      <c r="D1116" s="589" t="n"/>
      <c r="E1116" s="590" t="n"/>
      <c r="F1116" s="599" t="n"/>
      <c r="G1116" s="590" t="n"/>
      <c r="H1116" s="590" t="n"/>
      <c r="I1116" s="590" t="n"/>
      <c r="J1116" s="590" t="n"/>
      <c r="K1116" s="590" t="n"/>
      <c r="L1116" s="590" t="n"/>
      <c r="M1116" s="590" t="n"/>
      <c r="N1116" s="590" t="n"/>
      <c r="O1116" s="590" t="n"/>
      <c r="P1116" s="590" t="n"/>
      <c r="Q1116" s="590" t="n"/>
      <c r="R1116" s="590" t="n"/>
      <c r="S1116" s="590" t="n"/>
      <c r="T1116" s="595" t="n"/>
      <c r="U1116" s="596" t="n"/>
      <c r="V1116" s="608" t="n"/>
    </row>
    <row r="1117">
      <c r="B1117" s="598" t="n"/>
      <c r="C1117" s="599" t="n"/>
      <c r="D1117" s="589" t="n"/>
      <c r="E1117" s="590" t="n"/>
      <c r="F1117" s="599" t="n"/>
      <c r="G1117" s="590" t="n"/>
      <c r="H1117" s="590" t="n"/>
      <c r="I1117" s="590" t="n"/>
      <c r="J1117" s="590" t="n"/>
      <c r="K1117" s="590" t="n"/>
      <c r="L1117" s="590" t="n"/>
      <c r="M1117" s="590" t="n"/>
      <c r="N1117" s="590" t="n"/>
      <c r="O1117" s="590" t="n"/>
      <c r="P1117" s="590" t="n"/>
      <c r="Q1117" s="590" t="n"/>
      <c r="R1117" s="590" t="n"/>
      <c r="S1117" s="590" t="n"/>
      <c r="T1117" s="595" t="n"/>
      <c r="U1117" s="596" t="n"/>
      <c r="V1117" s="608" t="n"/>
    </row>
    <row r="1118">
      <c r="B1118" s="598" t="n"/>
      <c r="C1118" s="599" t="n"/>
      <c r="D1118" s="589" t="n"/>
      <c r="E1118" s="590" t="n"/>
      <c r="F1118" s="599" t="n"/>
      <c r="G1118" s="590" t="n"/>
      <c r="H1118" s="590" t="n"/>
      <c r="I1118" s="590" t="n"/>
      <c r="J1118" s="590" t="n"/>
      <c r="K1118" s="590" t="n"/>
      <c r="L1118" s="590" t="n"/>
      <c r="M1118" s="590" t="n"/>
      <c r="N1118" s="590" t="n"/>
      <c r="O1118" s="590" t="n"/>
      <c r="P1118" s="590" t="n"/>
      <c r="Q1118" s="590" t="n"/>
      <c r="R1118" s="590" t="n"/>
      <c r="S1118" s="590" t="n"/>
      <c r="T1118" s="595" t="n"/>
      <c r="U1118" s="596" t="n"/>
      <c r="V1118" s="608" t="n"/>
    </row>
    <row r="1119">
      <c r="B1119" s="598" t="n"/>
      <c r="C1119" s="599" t="n"/>
      <c r="D1119" s="589" t="n"/>
      <c r="E1119" s="590" t="n"/>
      <c r="F1119" s="599" t="n"/>
      <c r="G1119" s="590" t="n"/>
      <c r="H1119" s="590" t="n"/>
      <c r="I1119" s="590" t="n"/>
      <c r="J1119" s="590" t="n"/>
      <c r="K1119" s="590" t="n"/>
      <c r="L1119" s="590" t="n"/>
      <c r="M1119" s="590" t="n"/>
      <c r="N1119" s="590" t="n"/>
      <c r="O1119" s="590" t="n"/>
      <c r="P1119" s="590" t="n"/>
      <c r="Q1119" s="590" t="n"/>
      <c r="R1119" s="590" t="n"/>
      <c r="S1119" s="590" t="n"/>
      <c r="T1119" s="595" t="n"/>
      <c r="U1119" s="596" t="n"/>
      <c r="V1119" s="608" t="n"/>
    </row>
    <row r="1120">
      <c r="B1120" s="598" t="n"/>
      <c r="C1120" s="599" t="n"/>
      <c r="D1120" s="589" t="n"/>
      <c r="E1120" s="590" t="n"/>
      <c r="F1120" s="599" t="n"/>
      <c r="G1120" s="590" t="n"/>
      <c r="H1120" s="590" t="n"/>
      <c r="I1120" s="590" t="n"/>
      <c r="J1120" s="590" t="n"/>
      <c r="K1120" s="590" t="n"/>
      <c r="L1120" s="590" t="n"/>
      <c r="M1120" s="590" t="n"/>
      <c r="N1120" s="590" t="n"/>
      <c r="O1120" s="590" t="n"/>
      <c r="P1120" s="590" t="n"/>
      <c r="Q1120" s="590" t="n"/>
      <c r="R1120" s="590" t="n"/>
      <c r="S1120" s="590" t="n"/>
      <c r="T1120" s="595" t="n"/>
      <c r="U1120" s="596" t="n"/>
      <c r="V1120" s="608" t="n"/>
    </row>
    <row r="1121">
      <c r="B1121" s="598" t="n"/>
      <c r="C1121" s="599" t="n"/>
      <c r="D1121" s="589" t="n"/>
      <c r="E1121" s="590" t="n"/>
      <c r="F1121" s="599" t="n"/>
      <c r="G1121" s="590" t="n"/>
      <c r="H1121" s="590" t="n"/>
      <c r="I1121" s="590" t="n"/>
      <c r="J1121" s="590" t="n"/>
      <c r="K1121" s="590" t="n"/>
      <c r="L1121" s="590" t="n"/>
      <c r="M1121" s="590" t="n"/>
      <c r="N1121" s="590" t="n"/>
      <c r="O1121" s="590" t="n"/>
      <c r="P1121" s="590" t="n"/>
      <c r="Q1121" s="590" t="n"/>
      <c r="R1121" s="590" t="n"/>
      <c r="S1121" s="590" t="n"/>
      <c r="T1121" s="595" t="n"/>
      <c r="U1121" s="596" t="n"/>
      <c r="V1121" s="608" t="n"/>
    </row>
    <row r="1122">
      <c r="B1122" s="598" t="n"/>
      <c r="C1122" s="599" t="n"/>
      <c r="D1122" s="589" t="n"/>
      <c r="E1122" s="590" t="n"/>
      <c r="F1122" s="599" t="n"/>
      <c r="G1122" s="590" t="n"/>
      <c r="H1122" s="590" t="n"/>
      <c r="I1122" s="590" t="n"/>
      <c r="J1122" s="590" t="n"/>
      <c r="K1122" s="590" t="n"/>
      <c r="L1122" s="590" t="n"/>
      <c r="M1122" s="590" t="n"/>
      <c r="N1122" s="590" t="n"/>
      <c r="O1122" s="590" t="n"/>
      <c r="P1122" s="590" t="n"/>
      <c r="Q1122" s="590" t="n"/>
      <c r="R1122" s="590" t="n"/>
      <c r="S1122" s="590" t="n"/>
      <c r="T1122" s="595" t="n"/>
      <c r="U1122" s="596" t="n"/>
      <c r="V1122" s="608" t="n"/>
    </row>
    <row r="1123">
      <c r="B1123" s="598" t="n"/>
      <c r="C1123" s="599" t="n"/>
      <c r="D1123" s="589" t="n"/>
      <c r="E1123" s="590" t="n"/>
      <c r="F1123" s="599" t="n"/>
      <c r="G1123" s="590" t="n"/>
      <c r="H1123" s="590" t="n"/>
      <c r="I1123" s="590" t="n"/>
      <c r="J1123" s="590" t="n"/>
      <c r="K1123" s="590" t="n"/>
      <c r="L1123" s="590" t="n"/>
      <c r="M1123" s="590" t="n"/>
      <c r="N1123" s="590" t="n"/>
      <c r="O1123" s="590" t="n"/>
      <c r="P1123" s="590" t="n"/>
      <c r="Q1123" s="590" t="n"/>
      <c r="R1123" s="590" t="n"/>
      <c r="S1123" s="590" t="n"/>
      <c r="T1123" s="595" t="n"/>
      <c r="U1123" s="596" t="n"/>
      <c r="V1123" s="608" t="n"/>
    </row>
    <row r="1124">
      <c r="B1124" s="598" t="n"/>
      <c r="C1124" s="599" t="n"/>
      <c r="D1124" s="589" t="n"/>
      <c r="E1124" s="590" t="n"/>
      <c r="F1124" s="599" t="n"/>
      <c r="G1124" s="590" t="n"/>
      <c r="H1124" s="590" t="n"/>
      <c r="I1124" s="590" t="n"/>
      <c r="J1124" s="590" t="n"/>
      <c r="K1124" s="590" t="n"/>
      <c r="L1124" s="590" t="n"/>
      <c r="M1124" s="590" t="n"/>
      <c r="N1124" s="590" t="n"/>
      <c r="O1124" s="590" t="n"/>
      <c r="P1124" s="590" t="n"/>
      <c r="Q1124" s="590" t="n"/>
      <c r="R1124" s="590" t="n"/>
      <c r="S1124" s="590" t="n"/>
      <c r="T1124" s="595" t="n"/>
      <c r="U1124" s="596" t="n"/>
      <c r="V1124" s="608" t="n"/>
    </row>
    <row r="1125">
      <c r="B1125" s="598" t="n"/>
      <c r="C1125" s="599" t="n"/>
      <c r="D1125" s="589" t="n"/>
      <c r="E1125" s="590" t="n"/>
      <c r="F1125" s="599" t="n"/>
      <c r="G1125" s="590" t="n"/>
      <c r="H1125" s="590" t="n"/>
      <c r="I1125" s="590" t="n"/>
      <c r="J1125" s="590" t="n"/>
      <c r="K1125" s="590" t="n"/>
      <c r="L1125" s="590" t="n"/>
      <c r="M1125" s="590" t="n"/>
      <c r="N1125" s="590" t="n"/>
      <c r="O1125" s="590" t="n"/>
      <c r="P1125" s="590" t="n"/>
      <c r="Q1125" s="590" t="n"/>
      <c r="R1125" s="590" t="n"/>
      <c r="S1125" s="590" t="n"/>
      <c r="T1125" s="595" t="n"/>
      <c r="U1125" s="596" t="n"/>
      <c r="V1125" s="608" t="n"/>
    </row>
    <row r="1126">
      <c r="B1126" s="598" t="n"/>
      <c r="C1126" s="599" t="n"/>
      <c r="D1126" s="589" t="n"/>
      <c r="E1126" s="590" t="n"/>
      <c r="F1126" s="599" t="n"/>
      <c r="G1126" s="590" t="n"/>
      <c r="H1126" s="590" t="n"/>
      <c r="I1126" s="590" t="n"/>
      <c r="J1126" s="590" t="n"/>
      <c r="K1126" s="590" t="n"/>
      <c r="L1126" s="590" t="n"/>
      <c r="M1126" s="590" t="n"/>
      <c r="N1126" s="590" t="n"/>
      <c r="O1126" s="590" t="n"/>
      <c r="P1126" s="590" t="n"/>
      <c r="Q1126" s="590" t="n"/>
      <c r="R1126" s="590" t="n"/>
      <c r="S1126" s="590" t="n"/>
      <c r="T1126" s="595" t="n"/>
      <c r="U1126" s="596" t="n"/>
      <c r="V1126" s="608" t="n"/>
    </row>
    <row r="1127">
      <c r="B1127" s="598" t="n"/>
      <c r="C1127" s="599" t="n"/>
      <c r="D1127" s="589" t="n"/>
      <c r="E1127" s="590" t="n"/>
      <c r="F1127" s="599" t="n"/>
      <c r="G1127" s="590" t="n"/>
      <c r="H1127" s="590" t="n"/>
      <c r="I1127" s="590" t="n"/>
      <c r="J1127" s="590" t="n"/>
      <c r="K1127" s="590" t="n"/>
      <c r="L1127" s="590" t="n"/>
      <c r="M1127" s="590" t="n"/>
      <c r="N1127" s="590" t="n"/>
      <c r="O1127" s="590" t="n"/>
      <c r="P1127" s="590" t="n"/>
      <c r="Q1127" s="590" t="n"/>
      <c r="R1127" s="590" t="n"/>
      <c r="S1127" s="590" t="n"/>
      <c r="T1127" s="595" t="n"/>
      <c r="U1127" s="596" t="n"/>
      <c r="V1127" s="608" t="n"/>
    </row>
    <row r="1128">
      <c r="B1128" s="598" t="n"/>
      <c r="C1128" s="599" t="n"/>
      <c r="D1128" s="589" t="n"/>
      <c r="E1128" s="590" t="n"/>
      <c r="F1128" s="599" t="n"/>
      <c r="G1128" s="590" t="n"/>
      <c r="H1128" s="590" t="n"/>
      <c r="I1128" s="590" t="n"/>
      <c r="J1128" s="590" t="n"/>
      <c r="K1128" s="590" t="n"/>
      <c r="L1128" s="590" t="n"/>
      <c r="M1128" s="590" t="n"/>
      <c r="N1128" s="590" t="n"/>
      <c r="O1128" s="590" t="n"/>
      <c r="P1128" s="590" t="n"/>
      <c r="Q1128" s="590" t="n"/>
      <c r="R1128" s="590" t="n"/>
      <c r="S1128" s="590" t="n"/>
      <c r="T1128" s="595" t="n"/>
      <c r="U1128" s="596" t="n"/>
      <c r="V1128" s="608" t="n"/>
    </row>
    <row r="1129">
      <c r="B1129" s="598" t="n"/>
      <c r="C1129" s="599" t="n"/>
      <c r="D1129" s="589" t="n"/>
      <c r="E1129" s="590" t="n"/>
      <c r="F1129" s="599" t="n"/>
      <c r="G1129" s="590" t="n"/>
      <c r="H1129" s="590" t="n"/>
      <c r="I1129" s="590" t="n"/>
      <c r="J1129" s="590" t="n"/>
      <c r="K1129" s="590" t="n"/>
      <c r="L1129" s="590" t="n"/>
      <c r="M1129" s="590" t="n"/>
      <c r="N1129" s="590" t="n"/>
      <c r="O1129" s="590" t="n"/>
      <c r="P1129" s="590" t="n"/>
      <c r="Q1129" s="590" t="n"/>
      <c r="R1129" s="590" t="n"/>
      <c r="S1129" s="590" t="n"/>
      <c r="T1129" s="595" t="n"/>
      <c r="U1129" s="596" t="n"/>
      <c r="V1129" s="608" t="n"/>
    </row>
    <row r="1130">
      <c r="B1130" s="598" t="n"/>
      <c r="C1130" s="599" t="n"/>
      <c r="D1130" s="589" t="n"/>
      <c r="E1130" s="590" t="n"/>
      <c r="F1130" s="599" t="n"/>
      <c r="G1130" s="590" t="n"/>
      <c r="H1130" s="590" t="n"/>
      <c r="I1130" s="590" t="n"/>
      <c r="J1130" s="590" t="n"/>
      <c r="K1130" s="590" t="n"/>
      <c r="L1130" s="590" t="n"/>
      <c r="M1130" s="590" t="n"/>
      <c r="N1130" s="590" t="n"/>
      <c r="O1130" s="590" t="n"/>
      <c r="P1130" s="590" t="n"/>
      <c r="Q1130" s="590" t="n"/>
      <c r="R1130" s="590" t="n"/>
      <c r="S1130" s="590" t="n"/>
      <c r="T1130" s="595" t="n"/>
      <c r="U1130" s="596" t="n"/>
      <c r="V1130" s="608" t="n"/>
    </row>
    <row r="1131">
      <c r="B1131" s="598" t="n"/>
      <c r="C1131" s="599" t="n"/>
      <c r="D1131" s="589" t="n"/>
      <c r="E1131" s="590" t="n"/>
      <c r="F1131" s="599" t="n"/>
      <c r="G1131" s="590" t="n"/>
      <c r="H1131" s="590" t="n"/>
      <c r="I1131" s="590" t="n"/>
      <c r="J1131" s="590" t="n"/>
      <c r="K1131" s="590" t="n"/>
      <c r="L1131" s="590" t="n"/>
      <c r="M1131" s="590" t="n"/>
      <c r="N1131" s="590" t="n"/>
      <c r="O1131" s="590" t="n"/>
      <c r="P1131" s="590" t="n"/>
      <c r="Q1131" s="590" t="n"/>
      <c r="R1131" s="590" t="n"/>
      <c r="S1131" s="590" t="n"/>
      <c r="T1131" s="595" t="n"/>
      <c r="U1131" s="596" t="n"/>
      <c r="V1131" s="608" t="n"/>
    </row>
    <row r="1132">
      <c r="B1132" s="598" t="n"/>
      <c r="C1132" s="599" t="n"/>
      <c r="D1132" s="589" t="n"/>
      <c r="E1132" s="590" t="n"/>
      <c r="F1132" s="599" t="n"/>
      <c r="G1132" s="590" t="n"/>
      <c r="H1132" s="590" t="n"/>
      <c r="I1132" s="590" t="n"/>
      <c r="J1132" s="590" t="n"/>
      <c r="K1132" s="590" t="n"/>
      <c r="L1132" s="590" t="n"/>
      <c r="M1132" s="590" t="n"/>
      <c r="N1132" s="590" t="n"/>
      <c r="O1132" s="590" t="n"/>
      <c r="P1132" s="590" t="n"/>
      <c r="Q1132" s="590" t="n"/>
      <c r="R1132" s="590" t="n"/>
      <c r="S1132" s="590" t="n"/>
      <c r="T1132" s="595" t="n"/>
      <c r="U1132" s="596" t="n"/>
      <c r="V1132" s="608" t="n"/>
    </row>
    <row r="1133">
      <c r="B1133" s="598" t="n"/>
      <c r="C1133" s="599" t="n"/>
      <c r="D1133" s="589" t="n"/>
      <c r="E1133" s="590" t="n"/>
      <c r="F1133" s="599" t="n"/>
      <c r="G1133" s="590" t="n"/>
      <c r="H1133" s="590" t="n"/>
      <c r="I1133" s="590" t="n"/>
      <c r="J1133" s="590" t="n"/>
      <c r="K1133" s="590" t="n"/>
      <c r="L1133" s="590" t="n"/>
      <c r="M1133" s="590" t="n"/>
      <c r="N1133" s="590" t="n"/>
      <c r="O1133" s="590" t="n"/>
      <c r="P1133" s="590" t="n"/>
      <c r="Q1133" s="590" t="n"/>
      <c r="R1133" s="590" t="n"/>
      <c r="S1133" s="590" t="n"/>
      <c r="T1133" s="595" t="n"/>
      <c r="U1133" s="596" t="n"/>
      <c r="V1133" s="608" t="n"/>
    </row>
    <row r="1134">
      <c r="B1134" s="598" t="n"/>
      <c r="C1134" s="599" t="n"/>
      <c r="D1134" s="589" t="n"/>
      <c r="E1134" s="590" t="n"/>
      <c r="F1134" s="599" t="n"/>
      <c r="G1134" s="590" t="n"/>
      <c r="H1134" s="590" t="n"/>
      <c r="I1134" s="590" t="n"/>
      <c r="J1134" s="590" t="n"/>
      <c r="K1134" s="590" t="n"/>
      <c r="L1134" s="590" t="n"/>
      <c r="M1134" s="590" t="n"/>
      <c r="N1134" s="590" t="n"/>
      <c r="O1134" s="590" t="n"/>
      <c r="P1134" s="590" t="n"/>
      <c r="Q1134" s="590" t="n"/>
      <c r="R1134" s="590" t="n"/>
      <c r="S1134" s="590" t="n"/>
      <c r="T1134" s="595" t="n"/>
      <c r="U1134" s="596" t="n"/>
      <c r="V1134" s="608" t="n"/>
    </row>
    <row r="1135">
      <c r="B1135" s="598" t="n"/>
      <c r="C1135" s="599" t="n"/>
      <c r="D1135" s="589" t="n"/>
      <c r="E1135" s="590" t="n"/>
      <c r="F1135" s="599" t="n"/>
      <c r="G1135" s="590" t="n"/>
      <c r="H1135" s="590" t="n"/>
      <c r="I1135" s="590" t="n"/>
      <c r="J1135" s="590" t="n"/>
      <c r="K1135" s="590" t="n"/>
      <c r="L1135" s="590" t="n"/>
      <c r="M1135" s="590" t="n"/>
      <c r="N1135" s="590" t="n"/>
      <c r="O1135" s="590" t="n"/>
      <c r="P1135" s="590" t="n"/>
      <c r="Q1135" s="590" t="n"/>
      <c r="R1135" s="590" t="n"/>
      <c r="S1135" s="590" t="n"/>
      <c r="T1135" s="595" t="n"/>
      <c r="U1135" s="596" t="n"/>
      <c r="V1135" s="608" t="n"/>
    </row>
    <row r="1136">
      <c r="B1136" s="598" t="n"/>
      <c r="C1136" s="599" t="n"/>
      <c r="D1136" s="589" t="n"/>
      <c r="E1136" s="590" t="n"/>
      <c r="F1136" s="599" t="n"/>
      <c r="G1136" s="590" t="n"/>
      <c r="H1136" s="590" t="n"/>
      <c r="I1136" s="590" t="n"/>
      <c r="J1136" s="590" t="n"/>
      <c r="K1136" s="590" t="n"/>
      <c r="L1136" s="590" t="n"/>
      <c r="M1136" s="590" t="n"/>
      <c r="N1136" s="590" t="n"/>
      <c r="O1136" s="590" t="n"/>
      <c r="P1136" s="590" t="n"/>
      <c r="Q1136" s="590" t="n"/>
      <c r="R1136" s="590" t="n"/>
      <c r="S1136" s="590" t="n"/>
      <c r="T1136" s="595" t="n"/>
      <c r="U1136" s="596" t="n"/>
      <c r="V1136" s="608" t="n"/>
    </row>
    <row r="1137">
      <c r="B1137" s="598" t="n"/>
      <c r="C1137" s="599" t="n"/>
      <c r="D1137" s="589" t="n"/>
      <c r="E1137" s="590" t="n"/>
      <c r="F1137" s="599" t="n"/>
      <c r="G1137" s="590" t="n"/>
      <c r="H1137" s="590" t="n"/>
      <c r="I1137" s="590" t="n"/>
      <c r="J1137" s="590" t="n"/>
      <c r="K1137" s="590" t="n"/>
      <c r="L1137" s="590" t="n"/>
      <c r="M1137" s="590" t="n"/>
      <c r="N1137" s="590" t="n"/>
      <c r="O1137" s="590" t="n"/>
      <c r="P1137" s="590" t="n"/>
      <c r="Q1137" s="590" t="n"/>
      <c r="R1137" s="590" t="n"/>
      <c r="S1137" s="590" t="n"/>
      <c r="T1137" s="595" t="n"/>
      <c r="U1137" s="596" t="n"/>
      <c r="V1137" s="608" t="n"/>
    </row>
    <row r="1138">
      <c r="B1138" s="598" t="n"/>
      <c r="C1138" s="599" t="n"/>
      <c r="D1138" s="589" t="n"/>
      <c r="E1138" s="590" t="n"/>
      <c r="F1138" s="599" t="n"/>
      <c r="G1138" s="590" t="n"/>
      <c r="H1138" s="590" t="n"/>
      <c r="I1138" s="590" t="n"/>
      <c r="J1138" s="590" t="n"/>
      <c r="K1138" s="590" t="n"/>
      <c r="L1138" s="590" t="n"/>
      <c r="M1138" s="590" t="n"/>
      <c r="N1138" s="590" t="n"/>
      <c r="O1138" s="590" t="n"/>
      <c r="P1138" s="590" t="n"/>
      <c r="Q1138" s="590" t="n"/>
      <c r="R1138" s="590" t="n"/>
      <c r="S1138" s="590" t="n"/>
      <c r="T1138" s="595" t="n"/>
      <c r="U1138" s="596" t="n"/>
      <c r="V1138" s="608" t="n"/>
    </row>
    <row r="1139">
      <c r="B1139" s="598" t="n"/>
      <c r="C1139" s="599" t="n"/>
      <c r="D1139" s="589" t="n"/>
      <c r="E1139" s="590" t="n"/>
      <c r="F1139" s="599" t="n"/>
      <c r="G1139" s="590" t="n"/>
      <c r="H1139" s="590" t="n"/>
      <c r="I1139" s="590" t="n"/>
      <c r="J1139" s="590" t="n"/>
      <c r="K1139" s="590" t="n"/>
      <c r="L1139" s="590" t="n"/>
      <c r="M1139" s="590" t="n"/>
      <c r="N1139" s="590" t="n"/>
      <c r="O1139" s="590" t="n"/>
      <c r="P1139" s="590" t="n"/>
      <c r="Q1139" s="590" t="n"/>
      <c r="R1139" s="590" t="n"/>
      <c r="S1139" s="590" t="n"/>
      <c r="T1139" s="595" t="n"/>
      <c r="U1139" s="596" t="n"/>
      <c r="V1139" s="608" t="n"/>
    </row>
    <row r="1140">
      <c r="B1140" s="598" t="n"/>
      <c r="C1140" s="599" t="n"/>
      <c r="D1140" s="589" t="n"/>
      <c r="E1140" s="590" t="n"/>
      <c r="F1140" s="599" t="n"/>
      <c r="G1140" s="590" t="n"/>
      <c r="H1140" s="590" t="n"/>
      <c r="I1140" s="590" t="n"/>
      <c r="J1140" s="590" t="n"/>
      <c r="K1140" s="590" t="n"/>
      <c r="L1140" s="590" t="n"/>
      <c r="M1140" s="590" t="n"/>
      <c r="N1140" s="590" t="n"/>
      <c r="O1140" s="590" t="n"/>
      <c r="P1140" s="590" t="n"/>
      <c r="Q1140" s="590" t="n"/>
      <c r="R1140" s="590" t="n"/>
      <c r="S1140" s="590" t="n"/>
      <c r="T1140" s="595" t="n"/>
      <c r="U1140" s="596" t="n"/>
      <c r="V1140" s="608" t="n"/>
    </row>
    <row r="1141">
      <c r="B1141" s="598" t="n"/>
      <c r="C1141" s="599" t="n"/>
      <c r="D1141" s="589" t="n"/>
      <c r="E1141" s="590" t="n"/>
      <c r="F1141" s="599" t="n"/>
      <c r="G1141" s="590" t="n"/>
      <c r="H1141" s="590" t="n"/>
      <c r="I1141" s="590" t="n"/>
      <c r="J1141" s="590" t="n"/>
      <c r="K1141" s="590" t="n"/>
      <c r="L1141" s="590" t="n"/>
      <c r="M1141" s="590" t="n"/>
      <c r="N1141" s="590" t="n"/>
      <c r="O1141" s="590" t="n"/>
      <c r="P1141" s="590" t="n"/>
      <c r="Q1141" s="590" t="n"/>
      <c r="R1141" s="590" t="n"/>
      <c r="S1141" s="590" t="n"/>
      <c r="T1141" s="595" t="n"/>
      <c r="U1141" s="596" t="n"/>
      <c r="V1141" s="608" t="n"/>
    </row>
    <row r="1142">
      <c r="B1142" s="598" t="n"/>
      <c r="C1142" s="599" t="n"/>
      <c r="D1142" s="589" t="n"/>
      <c r="E1142" s="590" t="n"/>
      <c r="F1142" s="599" t="n"/>
      <c r="G1142" s="590" t="n"/>
      <c r="H1142" s="590" t="n"/>
      <c r="I1142" s="590" t="n"/>
      <c r="J1142" s="590" t="n"/>
      <c r="K1142" s="590" t="n"/>
      <c r="L1142" s="590" t="n"/>
      <c r="M1142" s="590" t="n"/>
      <c r="N1142" s="590" t="n"/>
      <c r="O1142" s="590" t="n"/>
      <c r="P1142" s="590" t="n"/>
      <c r="Q1142" s="590" t="n"/>
      <c r="R1142" s="590" t="n"/>
      <c r="S1142" s="590" t="n"/>
      <c r="T1142" s="595" t="n"/>
      <c r="U1142" s="596" t="n"/>
      <c r="V1142" s="608" t="n"/>
    </row>
    <row r="1143">
      <c r="B1143" s="598" t="n"/>
      <c r="C1143" s="599" t="n"/>
      <c r="D1143" s="589" t="n"/>
      <c r="E1143" s="590" t="n"/>
      <c r="F1143" s="599" t="n"/>
      <c r="G1143" s="590" t="n"/>
      <c r="H1143" s="590" t="n"/>
      <c r="I1143" s="590" t="n"/>
      <c r="J1143" s="590" t="n"/>
      <c r="K1143" s="590" t="n"/>
      <c r="L1143" s="590" t="n"/>
      <c r="M1143" s="590" t="n"/>
      <c r="N1143" s="590" t="n"/>
      <c r="O1143" s="590" t="n"/>
      <c r="P1143" s="590" t="n"/>
      <c r="Q1143" s="590" t="n"/>
      <c r="R1143" s="590" t="n"/>
      <c r="S1143" s="590" t="n"/>
      <c r="T1143" s="595" t="n"/>
      <c r="U1143" s="596" t="n"/>
      <c r="V1143" s="608" t="n"/>
    </row>
    <row r="1144">
      <c r="B1144" s="598" t="n"/>
      <c r="C1144" s="599" t="n"/>
      <c r="D1144" s="589" t="n"/>
      <c r="E1144" s="590" t="n"/>
      <c r="F1144" s="599" t="n"/>
      <c r="G1144" s="590" t="n"/>
      <c r="H1144" s="590" t="n"/>
      <c r="I1144" s="590" t="n"/>
      <c r="J1144" s="590" t="n"/>
      <c r="K1144" s="590" t="n"/>
      <c r="L1144" s="590" t="n"/>
      <c r="M1144" s="590" t="n"/>
      <c r="N1144" s="590" t="n"/>
      <c r="O1144" s="590" t="n"/>
      <c r="P1144" s="590" t="n"/>
      <c r="Q1144" s="590" t="n"/>
      <c r="R1144" s="590" t="n"/>
      <c r="S1144" s="590" t="n"/>
      <c r="T1144" s="595" t="n"/>
      <c r="U1144" s="596" t="n"/>
      <c r="V1144" s="608" t="n"/>
    </row>
    <row r="1145">
      <c r="B1145" s="598" t="n"/>
      <c r="C1145" s="599" t="n"/>
      <c r="D1145" s="589" t="n"/>
      <c r="E1145" s="590" t="n"/>
      <c r="F1145" s="599" t="n"/>
      <c r="G1145" s="590" t="n"/>
      <c r="H1145" s="590" t="n"/>
      <c r="I1145" s="590" t="n"/>
      <c r="J1145" s="590" t="n"/>
      <c r="K1145" s="590" t="n"/>
      <c r="L1145" s="590" t="n"/>
      <c r="M1145" s="590" t="n"/>
      <c r="N1145" s="590" t="n"/>
      <c r="O1145" s="590" t="n"/>
      <c r="P1145" s="590" t="n"/>
      <c r="Q1145" s="590" t="n"/>
      <c r="R1145" s="590" t="n"/>
      <c r="S1145" s="590" t="n"/>
      <c r="T1145" s="595" t="n"/>
      <c r="U1145" s="596" t="n"/>
      <c r="V1145" s="608" t="n"/>
    </row>
    <row r="1146">
      <c r="B1146" s="598" t="n"/>
      <c r="C1146" s="599" t="n"/>
      <c r="D1146" s="589" t="n"/>
      <c r="E1146" s="590" t="n"/>
      <c r="F1146" s="599" t="n"/>
      <c r="G1146" s="590" t="n"/>
      <c r="H1146" s="590" t="n"/>
      <c r="I1146" s="590" t="n"/>
      <c r="J1146" s="590" t="n"/>
      <c r="K1146" s="590" t="n"/>
      <c r="L1146" s="590" t="n"/>
      <c r="M1146" s="590" t="n"/>
      <c r="N1146" s="590" t="n"/>
      <c r="O1146" s="590" t="n"/>
      <c r="P1146" s="590" t="n"/>
      <c r="Q1146" s="590" t="n"/>
      <c r="R1146" s="590" t="n"/>
      <c r="S1146" s="590" t="n"/>
      <c r="T1146" s="595" t="n"/>
      <c r="U1146" s="596" t="n"/>
      <c r="V1146" s="608" t="n"/>
    </row>
    <row r="1147">
      <c r="B1147" s="598" t="n"/>
      <c r="C1147" s="599" t="n"/>
      <c r="D1147" s="589" t="n"/>
      <c r="E1147" s="590" t="n"/>
      <c r="F1147" s="599" t="n"/>
      <c r="G1147" s="590" t="n"/>
      <c r="H1147" s="590" t="n"/>
      <c r="I1147" s="590" t="n"/>
      <c r="J1147" s="590" t="n"/>
      <c r="K1147" s="590" t="n"/>
      <c r="L1147" s="590" t="n"/>
      <c r="M1147" s="590" t="n"/>
      <c r="N1147" s="590" t="n"/>
      <c r="O1147" s="590" t="n"/>
      <c r="P1147" s="590" t="n"/>
      <c r="Q1147" s="590" t="n"/>
      <c r="R1147" s="590" t="n"/>
      <c r="S1147" s="590" t="n"/>
      <c r="T1147" s="595" t="n"/>
      <c r="U1147" s="596" t="n"/>
      <c r="V1147" s="608" t="n"/>
    </row>
    <row r="1148">
      <c r="B1148" s="598" t="n"/>
      <c r="C1148" s="599" t="n"/>
      <c r="D1148" s="589" t="n"/>
      <c r="E1148" s="590" t="n"/>
      <c r="F1148" s="599" t="n"/>
      <c r="G1148" s="590" t="n"/>
      <c r="H1148" s="590" t="n"/>
      <c r="I1148" s="590" t="n"/>
      <c r="J1148" s="590" t="n"/>
      <c r="K1148" s="590" t="n"/>
      <c r="L1148" s="590" t="n"/>
      <c r="M1148" s="590" t="n"/>
      <c r="N1148" s="590" t="n"/>
      <c r="O1148" s="590" t="n"/>
      <c r="P1148" s="590" t="n"/>
      <c r="Q1148" s="590" t="n"/>
      <c r="R1148" s="590" t="n"/>
      <c r="S1148" s="590" t="n"/>
      <c r="T1148" s="595" t="n"/>
      <c r="U1148" s="596" t="n"/>
      <c r="V1148" s="608" t="n"/>
    </row>
    <row r="1149">
      <c r="B1149" s="598" t="n"/>
      <c r="C1149" s="599" t="n"/>
      <c r="D1149" s="589" t="n"/>
      <c r="E1149" s="590" t="n"/>
      <c r="F1149" s="599" t="n"/>
      <c r="G1149" s="590" t="n"/>
      <c r="H1149" s="590" t="n"/>
      <c r="I1149" s="590" t="n"/>
      <c r="J1149" s="590" t="n"/>
      <c r="K1149" s="590" t="n"/>
      <c r="L1149" s="590" t="n"/>
      <c r="M1149" s="590" t="n"/>
      <c r="N1149" s="590" t="n"/>
      <c r="O1149" s="590" t="n"/>
      <c r="P1149" s="590" t="n"/>
      <c r="Q1149" s="590" t="n"/>
      <c r="R1149" s="590" t="n"/>
      <c r="S1149" s="590" t="n"/>
      <c r="T1149" s="595" t="n"/>
      <c r="U1149" s="596" t="n"/>
      <c r="V1149" s="608" t="n"/>
    </row>
    <row r="1150">
      <c r="B1150" s="598" t="n"/>
      <c r="C1150" s="599" t="n"/>
      <c r="D1150" s="589" t="n"/>
      <c r="E1150" s="590" t="n"/>
      <c r="F1150" s="599" t="n"/>
      <c r="G1150" s="590" t="n"/>
      <c r="H1150" s="590" t="n"/>
      <c r="I1150" s="590" t="n"/>
      <c r="J1150" s="590" t="n"/>
      <c r="K1150" s="590" t="n"/>
      <c r="L1150" s="590" t="n"/>
      <c r="M1150" s="590" t="n"/>
      <c r="N1150" s="590" t="n"/>
      <c r="O1150" s="590" t="n"/>
      <c r="P1150" s="590" t="n"/>
      <c r="Q1150" s="590" t="n"/>
      <c r="R1150" s="590" t="n"/>
      <c r="S1150" s="590" t="n"/>
      <c r="T1150" s="595" t="n"/>
      <c r="U1150" s="596" t="n"/>
      <c r="V1150" s="608" t="n"/>
    </row>
    <row r="1151">
      <c r="B1151" s="598" t="n"/>
      <c r="C1151" s="599" t="n"/>
      <c r="D1151" s="589" t="n"/>
      <c r="E1151" s="590" t="n"/>
      <c r="F1151" s="599" t="n"/>
      <c r="G1151" s="590" t="n"/>
      <c r="H1151" s="590" t="n"/>
      <c r="I1151" s="590" t="n"/>
      <c r="J1151" s="590" t="n"/>
      <c r="K1151" s="590" t="n"/>
      <c r="L1151" s="590" t="n"/>
      <c r="M1151" s="590" t="n"/>
      <c r="N1151" s="590" t="n"/>
      <c r="O1151" s="590" t="n"/>
      <c r="P1151" s="590" t="n"/>
      <c r="Q1151" s="590" t="n"/>
      <c r="R1151" s="590" t="n"/>
      <c r="S1151" s="590" t="n"/>
      <c r="T1151" s="595" t="n"/>
      <c r="U1151" s="596" t="n"/>
      <c r="V1151" s="608" t="n"/>
    </row>
    <row r="1152">
      <c r="B1152" s="598" t="n"/>
      <c r="C1152" s="599" t="n"/>
      <c r="D1152" s="589" t="n"/>
      <c r="E1152" s="590" t="n"/>
      <c r="F1152" s="599" t="n"/>
      <c r="G1152" s="590" t="n"/>
      <c r="H1152" s="590" t="n"/>
      <c r="I1152" s="590" t="n"/>
      <c r="J1152" s="590" t="n"/>
      <c r="K1152" s="590" t="n"/>
      <c r="L1152" s="590" t="n"/>
      <c r="M1152" s="590" t="n"/>
      <c r="N1152" s="590" t="n"/>
      <c r="O1152" s="590" t="n"/>
      <c r="P1152" s="590" t="n"/>
      <c r="Q1152" s="590" t="n"/>
      <c r="R1152" s="590" t="n"/>
      <c r="S1152" s="590" t="n"/>
      <c r="T1152" s="595" t="n"/>
      <c r="U1152" s="596" t="n"/>
      <c r="V1152" s="608" t="n"/>
    </row>
    <row r="1153">
      <c r="B1153" s="598" t="n"/>
      <c r="C1153" s="599" t="n"/>
      <c r="D1153" s="589" t="n"/>
      <c r="E1153" s="590" t="n"/>
      <c r="F1153" s="599" t="n"/>
      <c r="G1153" s="590" t="n"/>
      <c r="H1153" s="590" t="n"/>
      <c r="I1153" s="590" t="n"/>
      <c r="J1153" s="590" t="n"/>
      <c r="K1153" s="590" t="n"/>
      <c r="L1153" s="590" t="n"/>
      <c r="M1153" s="590" t="n"/>
      <c r="N1153" s="590" t="n"/>
      <c r="O1153" s="590" t="n"/>
      <c r="P1153" s="590" t="n"/>
      <c r="Q1153" s="590" t="n"/>
      <c r="R1153" s="590" t="n"/>
      <c r="S1153" s="590" t="n"/>
      <c r="T1153" s="595" t="n"/>
      <c r="U1153" s="596" t="n"/>
      <c r="V1153" s="608" t="n"/>
    </row>
    <row r="1154">
      <c r="B1154" s="598" t="n"/>
      <c r="C1154" s="599" t="n"/>
      <c r="D1154" s="589" t="n"/>
      <c r="E1154" s="590" t="n"/>
      <c r="F1154" s="599" t="n"/>
      <c r="G1154" s="590" t="n"/>
      <c r="H1154" s="590" t="n"/>
      <c r="I1154" s="590" t="n"/>
      <c r="J1154" s="590" t="n"/>
      <c r="K1154" s="590" t="n"/>
      <c r="L1154" s="590" t="n"/>
      <c r="M1154" s="590" t="n"/>
      <c r="N1154" s="590" t="n"/>
      <c r="O1154" s="590" t="n"/>
      <c r="P1154" s="590" t="n"/>
      <c r="Q1154" s="590" t="n"/>
      <c r="R1154" s="590" t="n"/>
      <c r="S1154" s="590" t="n"/>
      <c r="T1154" s="595" t="n"/>
      <c r="U1154" s="596" t="n"/>
      <c r="V1154" s="608" t="n"/>
    </row>
    <row r="1155">
      <c r="B1155" s="598" t="n"/>
      <c r="C1155" s="599" t="n"/>
      <c r="D1155" s="589" t="n"/>
      <c r="E1155" s="590" t="n"/>
      <c r="F1155" s="599" t="n"/>
      <c r="G1155" s="590" t="n"/>
      <c r="H1155" s="590" t="n"/>
      <c r="I1155" s="590" t="n"/>
      <c r="J1155" s="590" t="n"/>
      <c r="K1155" s="590" t="n"/>
      <c r="L1155" s="590" t="n"/>
      <c r="M1155" s="590" t="n"/>
      <c r="N1155" s="590" t="n"/>
      <c r="O1155" s="590" t="n"/>
      <c r="P1155" s="590" t="n"/>
      <c r="Q1155" s="590" t="n"/>
      <c r="R1155" s="590" t="n"/>
      <c r="S1155" s="590" t="n"/>
      <c r="T1155" s="595" t="n"/>
      <c r="U1155" s="596" t="n"/>
      <c r="V1155" s="608" t="n"/>
    </row>
    <row r="1156">
      <c r="B1156" s="598" t="n"/>
      <c r="C1156" s="599" t="n"/>
      <c r="D1156" s="589" t="n"/>
      <c r="E1156" s="590" t="n"/>
      <c r="F1156" s="599" t="n"/>
      <c r="G1156" s="590" t="n"/>
      <c r="H1156" s="590" t="n"/>
      <c r="I1156" s="590" t="n"/>
      <c r="J1156" s="590" t="n"/>
      <c r="K1156" s="590" t="n"/>
      <c r="L1156" s="590" t="n"/>
      <c r="M1156" s="590" t="n"/>
      <c r="N1156" s="590" t="n"/>
      <c r="O1156" s="590" t="n"/>
      <c r="P1156" s="590" t="n"/>
      <c r="Q1156" s="590" t="n"/>
      <c r="R1156" s="590" t="n"/>
      <c r="S1156" s="590" t="n"/>
      <c r="T1156" s="595" t="n"/>
      <c r="U1156" s="596" t="n"/>
      <c r="V1156" s="608" t="n"/>
    </row>
    <row r="1157">
      <c r="B1157" s="598" t="n"/>
      <c r="C1157" s="599" t="n"/>
      <c r="D1157" s="589" t="n"/>
      <c r="E1157" s="590" t="n"/>
      <c r="F1157" s="599" t="n"/>
      <c r="G1157" s="590" t="n"/>
      <c r="H1157" s="590" t="n"/>
      <c r="I1157" s="590" t="n"/>
      <c r="J1157" s="590" t="n"/>
      <c r="K1157" s="590" t="n"/>
      <c r="L1157" s="590" t="n"/>
      <c r="M1157" s="590" t="n"/>
      <c r="N1157" s="590" t="n"/>
      <c r="O1157" s="590" t="n"/>
      <c r="P1157" s="590" t="n"/>
      <c r="Q1157" s="590" t="n"/>
      <c r="R1157" s="590" t="n"/>
      <c r="S1157" s="590" t="n"/>
      <c r="T1157" s="595" t="n"/>
      <c r="U1157" s="596" t="n"/>
      <c r="V1157" s="608" t="n"/>
    </row>
    <row r="1158">
      <c r="B1158" s="598" t="n"/>
      <c r="C1158" s="599" t="n"/>
      <c r="D1158" s="589" t="n"/>
      <c r="E1158" s="590" t="n"/>
      <c r="F1158" s="599" t="n"/>
      <c r="G1158" s="590" t="n"/>
      <c r="H1158" s="590" t="n"/>
      <c r="I1158" s="590" t="n"/>
      <c r="J1158" s="590" t="n"/>
      <c r="K1158" s="590" t="n"/>
      <c r="L1158" s="590" t="n"/>
      <c r="M1158" s="590" t="n"/>
      <c r="N1158" s="590" t="n"/>
      <c r="O1158" s="590" t="n"/>
      <c r="P1158" s="590" t="n"/>
      <c r="Q1158" s="590" t="n"/>
      <c r="R1158" s="590" t="n"/>
      <c r="S1158" s="590" t="n"/>
      <c r="T1158" s="595" t="n"/>
      <c r="U1158" s="596" t="n"/>
      <c r="V1158" s="608" t="n"/>
    </row>
    <row r="1159">
      <c r="B1159" s="598" t="n"/>
      <c r="C1159" s="599" t="n"/>
      <c r="D1159" s="589" t="n"/>
      <c r="E1159" s="590" t="n"/>
      <c r="F1159" s="599" t="n"/>
      <c r="G1159" s="590" t="n"/>
      <c r="H1159" s="590" t="n"/>
      <c r="I1159" s="590" t="n"/>
      <c r="J1159" s="590" t="n"/>
      <c r="K1159" s="590" t="n"/>
      <c r="L1159" s="590" t="n"/>
      <c r="M1159" s="590" t="n"/>
      <c r="N1159" s="590" t="n"/>
      <c r="O1159" s="590" t="n"/>
      <c r="P1159" s="590" t="n"/>
      <c r="Q1159" s="590" t="n"/>
      <c r="R1159" s="590" t="n"/>
      <c r="S1159" s="590" t="n"/>
      <c r="T1159" s="595" t="n"/>
      <c r="U1159" s="596" t="n"/>
      <c r="V1159" s="608" t="n"/>
    </row>
    <row r="1160">
      <c r="B1160" s="598" t="n"/>
      <c r="C1160" s="599" t="n"/>
      <c r="D1160" s="589" t="n"/>
      <c r="E1160" s="590" t="n"/>
      <c r="F1160" s="599" t="n"/>
      <c r="G1160" s="590" t="n"/>
      <c r="H1160" s="590" t="n"/>
      <c r="I1160" s="590" t="n"/>
      <c r="J1160" s="590" t="n"/>
      <c r="K1160" s="590" t="n"/>
      <c r="L1160" s="590" t="n"/>
      <c r="M1160" s="590" t="n"/>
      <c r="N1160" s="590" t="n"/>
      <c r="O1160" s="590" t="n"/>
      <c r="P1160" s="590" t="n"/>
      <c r="Q1160" s="590" t="n"/>
      <c r="R1160" s="590" t="n"/>
      <c r="S1160" s="590" t="n"/>
      <c r="T1160" s="595" t="n"/>
      <c r="U1160" s="596" t="n"/>
      <c r="V1160" s="608" t="n"/>
    </row>
    <row r="1161">
      <c r="B1161" s="598" t="n"/>
      <c r="C1161" s="599" t="n"/>
      <c r="D1161" s="589" t="n"/>
      <c r="E1161" s="590" t="n"/>
      <c r="F1161" s="599" t="n"/>
      <c r="G1161" s="590" t="n"/>
      <c r="H1161" s="590" t="n"/>
      <c r="I1161" s="590" t="n"/>
      <c r="J1161" s="590" t="n"/>
      <c r="K1161" s="590" t="n"/>
      <c r="L1161" s="590" t="n"/>
      <c r="M1161" s="590" t="n"/>
      <c r="N1161" s="590" t="n"/>
      <c r="O1161" s="590" t="n"/>
      <c r="P1161" s="590" t="n"/>
      <c r="Q1161" s="590" t="n"/>
      <c r="R1161" s="590" t="n"/>
      <c r="S1161" s="590" t="n"/>
      <c r="T1161" s="595" t="n"/>
      <c r="U1161" s="596" t="n"/>
      <c r="V1161" s="608" t="n"/>
    </row>
    <row r="1162">
      <c r="B1162" s="598" t="n"/>
      <c r="C1162" s="599" t="n"/>
      <c r="D1162" s="589" t="n"/>
      <c r="E1162" s="590" t="n"/>
      <c r="F1162" s="599" t="n"/>
      <c r="G1162" s="590" t="n"/>
      <c r="H1162" s="590" t="n"/>
      <c r="I1162" s="590" t="n"/>
      <c r="J1162" s="590" t="n"/>
      <c r="K1162" s="590" t="n"/>
      <c r="L1162" s="590" t="n"/>
      <c r="M1162" s="590" t="n"/>
      <c r="N1162" s="590" t="n"/>
      <c r="O1162" s="590" t="n"/>
      <c r="P1162" s="590" t="n"/>
      <c r="Q1162" s="590" t="n"/>
      <c r="R1162" s="590" t="n"/>
      <c r="S1162" s="590" t="n"/>
      <c r="T1162" s="595" t="n"/>
      <c r="U1162" s="596" t="n"/>
      <c r="V1162" s="608" t="n"/>
    </row>
    <row r="1163">
      <c r="B1163" s="598" t="n"/>
      <c r="C1163" s="599" t="n"/>
      <c r="D1163" s="589" t="n"/>
      <c r="E1163" s="590" t="n"/>
      <c r="F1163" s="599" t="n"/>
      <c r="G1163" s="590" t="n"/>
      <c r="H1163" s="590" t="n"/>
      <c r="I1163" s="590" t="n"/>
      <c r="J1163" s="590" t="n"/>
      <c r="K1163" s="590" t="n"/>
      <c r="L1163" s="590" t="n"/>
      <c r="M1163" s="590" t="n"/>
      <c r="N1163" s="590" t="n"/>
      <c r="O1163" s="590" t="n"/>
      <c r="P1163" s="590" t="n"/>
      <c r="Q1163" s="590" t="n"/>
      <c r="R1163" s="590" t="n"/>
      <c r="S1163" s="590" t="n"/>
      <c r="T1163" s="595" t="n"/>
      <c r="U1163" s="596" t="n"/>
      <c r="V1163" s="608" t="n"/>
    </row>
    <row r="1164">
      <c r="B1164" s="598" t="n"/>
      <c r="C1164" s="599" t="n"/>
      <c r="D1164" s="589" t="n"/>
      <c r="E1164" s="590" t="n"/>
      <c r="F1164" s="599" t="n"/>
      <c r="G1164" s="590" t="n"/>
      <c r="H1164" s="590" t="n"/>
      <c r="I1164" s="590" t="n"/>
      <c r="J1164" s="590" t="n"/>
      <c r="K1164" s="590" t="n"/>
      <c r="L1164" s="590" t="n"/>
      <c r="M1164" s="590" t="n"/>
      <c r="N1164" s="590" t="n"/>
      <c r="O1164" s="590" t="n"/>
      <c r="P1164" s="590" t="n"/>
      <c r="Q1164" s="590" t="n"/>
      <c r="R1164" s="590" t="n"/>
      <c r="S1164" s="590" t="n"/>
      <c r="T1164" s="595" t="n"/>
      <c r="U1164" s="596" t="n"/>
      <c r="V1164" s="608" t="n"/>
    </row>
    <row r="1165">
      <c r="B1165" s="598" t="n"/>
      <c r="C1165" s="599" t="n"/>
      <c r="D1165" s="589" t="n"/>
      <c r="E1165" s="590" t="n"/>
      <c r="F1165" s="599" t="n"/>
      <c r="G1165" s="590" t="n"/>
      <c r="H1165" s="590" t="n"/>
      <c r="I1165" s="590" t="n"/>
      <c r="J1165" s="590" t="n"/>
      <c r="K1165" s="590" t="n"/>
      <c r="L1165" s="590" t="n"/>
      <c r="M1165" s="590" t="n"/>
      <c r="N1165" s="590" t="n"/>
      <c r="O1165" s="590" t="n"/>
      <c r="P1165" s="590" t="n"/>
      <c r="Q1165" s="590" t="n"/>
      <c r="R1165" s="590" t="n"/>
      <c r="S1165" s="590" t="n"/>
      <c r="T1165" s="595" t="n"/>
      <c r="U1165" s="596" t="n"/>
      <c r="V1165" s="608" t="n"/>
    </row>
    <row r="1166">
      <c r="B1166" s="598" t="n"/>
      <c r="C1166" s="599" t="n"/>
      <c r="D1166" s="589" t="n"/>
      <c r="E1166" s="590" t="n"/>
      <c r="F1166" s="599" t="n"/>
      <c r="G1166" s="590" t="n"/>
      <c r="H1166" s="590" t="n"/>
      <c r="I1166" s="590" t="n"/>
      <c r="J1166" s="590" t="n"/>
      <c r="K1166" s="590" t="n"/>
      <c r="L1166" s="590" t="n"/>
      <c r="M1166" s="590" t="n"/>
      <c r="N1166" s="590" t="n"/>
      <c r="O1166" s="590" t="n"/>
      <c r="P1166" s="590" t="n"/>
      <c r="Q1166" s="590" t="n"/>
      <c r="R1166" s="590" t="n"/>
      <c r="S1166" s="590" t="n"/>
      <c r="T1166" s="595" t="n"/>
      <c r="U1166" s="596" t="n"/>
      <c r="V1166" s="608" t="n"/>
    </row>
    <row r="1167">
      <c r="B1167" s="598" t="n"/>
      <c r="C1167" s="599" t="n"/>
      <c r="D1167" s="589" t="n"/>
      <c r="E1167" s="590" t="n"/>
      <c r="F1167" s="599" t="n"/>
      <c r="G1167" s="590" t="n"/>
      <c r="H1167" s="590" t="n"/>
      <c r="I1167" s="590" t="n"/>
      <c r="J1167" s="590" t="n"/>
      <c r="K1167" s="590" t="n"/>
      <c r="L1167" s="590" t="n"/>
      <c r="M1167" s="590" t="n"/>
      <c r="N1167" s="590" t="n"/>
      <c r="O1167" s="590" t="n"/>
      <c r="P1167" s="590" t="n"/>
      <c r="Q1167" s="590" t="n"/>
      <c r="R1167" s="590" t="n"/>
      <c r="S1167" s="590" t="n"/>
      <c r="T1167" s="595" t="n"/>
      <c r="U1167" s="596" t="n"/>
      <c r="V1167" s="608" t="n"/>
    </row>
    <row r="1168">
      <c r="B1168" s="598" t="n"/>
      <c r="C1168" s="599" t="n"/>
      <c r="D1168" s="589" t="n"/>
      <c r="E1168" s="590" t="n"/>
      <c r="F1168" s="599" t="n"/>
      <c r="G1168" s="590" t="n"/>
      <c r="H1168" s="590" t="n"/>
      <c r="I1168" s="590" t="n"/>
      <c r="J1168" s="590" t="n"/>
      <c r="K1168" s="590" t="n"/>
      <c r="L1168" s="590" t="n"/>
      <c r="M1168" s="590" t="n"/>
      <c r="N1168" s="590" t="n"/>
      <c r="O1168" s="590" t="n"/>
      <c r="P1168" s="590" t="n"/>
      <c r="Q1168" s="590" t="n"/>
      <c r="R1168" s="590" t="n"/>
      <c r="S1168" s="590" t="n"/>
      <c r="T1168" s="595" t="n"/>
      <c r="U1168" s="596" t="n"/>
      <c r="V1168" s="608" t="n"/>
    </row>
    <row r="1169">
      <c r="B1169" s="598" t="n"/>
      <c r="C1169" s="599" t="n"/>
      <c r="D1169" s="589" t="n"/>
      <c r="E1169" s="590" t="n"/>
      <c r="F1169" s="599" t="n"/>
      <c r="G1169" s="590" t="n"/>
      <c r="H1169" s="590" t="n"/>
      <c r="I1169" s="590" t="n"/>
      <c r="J1169" s="590" t="n"/>
      <c r="K1169" s="590" t="n"/>
      <c r="L1169" s="590" t="n"/>
      <c r="M1169" s="590" t="n"/>
      <c r="N1169" s="590" t="n"/>
      <c r="O1169" s="590" t="n"/>
      <c r="P1169" s="590" t="n"/>
      <c r="Q1169" s="590" t="n"/>
      <c r="R1169" s="590" t="n"/>
      <c r="S1169" s="590" t="n"/>
      <c r="T1169" s="595" t="n"/>
      <c r="U1169" s="596" t="n"/>
      <c r="V1169" s="608" t="n"/>
    </row>
    <row r="1170">
      <c r="B1170" s="598" t="n"/>
      <c r="C1170" s="599" t="n"/>
      <c r="D1170" s="589" t="n"/>
      <c r="E1170" s="590" t="n"/>
      <c r="F1170" s="599" t="n"/>
      <c r="G1170" s="590" t="n"/>
      <c r="H1170" s="590" t="n"/>
      <c r="I1170" s="590" t="n"/>
      <c r="J1170" s="590" t="n"/>
      <c r="K1170" s="590" t="n"/>
      <c r="L1170" s="590" t="n"/>
      <c r="M1170" s="590" t="n"/>
      <c r="N1170" s="590" t="n"/>
      <c r="O1170" s="590" t="n"/>
      <c r="P1170" s="590" t="n"/>
      <c r="Q1170" s="590" t="n"/>
      <c r="R1170" s="590" t="n"/>
      <c r="S1170" s="590" t="n"/>
      <c r="T1170" s="595" t="n"/>
      <c r="U1170" s="596" t="n"/>
      <c r="V1170" s="608" t="n"/>
    </row>
    <row r="1171">
      <c r="B1171" s="598" t="n"/>
      <c r="C1171" s="599" t="n"/>
      <c r="D1171" s="589" t="n"/>
      <c r="E1171" s="590" t="n"/>
      <c r="F1171" s="599" t="n"/>
      <c r="G1171" s="590" t="n"/>
      <c r="H1171" s="590" t="n"/>
      <c r="I1171" s="590" t="n"/>
      <c r="J1171" s="590" t="n"/>
      <c r="K1171" s="590" t="n"/>
      <c r="L1171" s="590" t="n"/>
      <c r="M1171" s="590" t="n"/>
      <c r="N1171" s="590" t="n"/>
      <c r="O1171" s="590" t="n"/>
      <c r="P1171" s="590" t="n"/>
      <c r="Q1171" s="590" t="n"/>
      <c r="R1171" s="590" t="n"/>
      <c r="S1171" s="590" t="n"/>
      <c r="T1171" s="595" t="n"/>
      <c r="U1171" s="596" t="n"/>
      <c r="V1171" s="608" t="n"/>
    </row>
    <row r="1172">
      <c r="B1172" s="598" t="n"/>
      <c r="C1172" s="599" t="n"/>
      <c r="D1172" s="589" t="n"/>
      <c r="E1172" s="590" t="n"/>
      <c r="F1172" s="599" t="n"/>
      <c r="G1172" s="590" t="n"/>
      <c r="H1172" s="590" t="n"/>
      <c r="I1172" s="590" t="n"/>
      <c r="J1172" s="590" t="n"/>
      <c r="K1172" s="590" t="n"/>
      <c r="L1172" s="590" t="n"/>
      <c r="M1172" s="590" t="n"/>
      <c r="N1172" s="590" t="n"/>
      <c r="O1172" s="590" t="n"/>
      <c r="P1172" s="590" t="n"/>
      <c r="Q1172" s="590" t="n"/>
      <c r="R1172" s="590" t="n"/>
      <c r="S1172" s="590" t="n"/>
      <c r="T1172" s="595" t="n"/>
      <c r="U1172" s="596" t="n"/>
      <c r="V1172" s="608" t="n"/>
    </row>
    <row r="1173">
      <c r="B1173" s="598" t="n"/>
      <c r="C1173" s="599" t="n"/>
      <c r="D1173" s="589" t="n"/>
      <c r="E1173" s="590" t="n"/>
      <c r="F1173" s="599" t="n"/>
      <c r="G1173" s="590" t="n"/>
      <c r="H1173" s="590" t="n"/>
      <c r="I1173" s="590" t="n"/>
      <c r="J1173" s="590" t="n"/>
      <c r="K1173" s="590" t="n"/>
      <c r="L1173" s="590" t="n"/>
      <c r="M1173" s="590" t="n"/>
      <c r="N1173" s="590" t="n"/>
      <c r="O1173" s="590" t="n"/>
      <c r="P1173" s="590" t="n"/>
      <c r="Q1173" s="590" t="n"/>
      <c r="R1173" s="590" t="n"/>
      <c r="S1173" s="590" t="n"/>
      <c r="T1173" s="595" t="n"/>
      <c r="U1173" s="596" t="n"/>
      <c r="V1173" s="608" t="n"/>
    </row>
    <row r="1174">
      <c r="B1174" s="598" t="n"/>
      <c r="C1174" s="599" t="n"/>
      <c r="D1174" s="589" t="n"/>
      <c r="E1174" s="590" t="n"/>
      <c r="F1174" s="599" t="n"/>
      <c r="G1174" s="590" t="n"/>
      <c r="H1174" s="590" t="n"/>
      <c r="I1174" s="590" t="n"/>
      <c r="J1174" s="590" t="n"/>
      <c r="K1174" s="590" t="n"/>
      <c r="L1174" s="590" t="n"/>
      <c r="M1174" s="590" t="n"/>
      <c r="N1174" s="590" t="n"/>
      <c r="O1174" s="590" t="n"/>
      <c r="P1174" s="590" t="n"/>
      <c r="Q1174" s="590" t="n"/>
      <c r="R1174" s="590" t="n"/>
      <c r="S1174" s="590" t="n"/>
      <c r="T1174" s="595" t="n"/>
      <c r="U1174" s="596" t="n"/>
      <c r="V1174" s="608" t="n"/>
    </row>
    <row r="1175">
      <c r="B1175" s="598" t="n"/>
      <c r="C1175" s="599" t="n"/>
      <c r="D1175" s="589" t="n"/>
      <c r="E1175" s="590" t="n"/>
      <c r="F1175" s="599" t="n"/>
      <c r="G1175" s="590" t="n"/>
      <c r="H1175" s="590" t="n"/>
      <c r="I1175" s="590" t="n"/>
      <c r="J1175" s="590" t="n"/>
      <c r="K1175" s="590" t="n"/>
      <c r="L1175" s="590" t="n"/>
      <c r="M1175" s="590" t="n"/>
      <c r="N1175" s="590" t="n"/>
      <c r="O1175" s="590" t="n"/>
      <c r="P1175" s="590" t="n"/>
      <c r="Q1175" s="590" t="n"/>
      <c r="R1175" s="590" t="n"/>
      <c r="S1175" s="590" t="n"/>
      <c r="T1175" s="595" t="n"/>
      <c r="U1175" s="596" t="n"/>
      <c r="V1175" s="608" t="n"/>
    </row>
    <row r="1176">
      <c r="B1176" s="598" t="n"/>
      <c r="C1176" s="599" t="n"/>
      <c r="D1176" s="589" t="n"/>
      <c r="E1176" s="590" t="n"/>
      <c r="F1176" s="599" t="n"/>
      <c r="G1176" s="590" t="n"/>
      <c r="H1176" s="590" t="n"/>
      <c r="I1176" s="590" t="n"/>
      <c r="J1176" s="590" t="n"/>
      <c r="K1176" s="590" t="n"/>
      <c r="L1176" s="590" t="n"/>
      <c r="M1176" s="590" t="n"/>
      <c r="N1176" s="590" t="n"/>
      <c r="O1176" s="590" t="n"/>
      <c r="P1176" s="590" t="n"/>
      <c r="Q1176" s="590" t="n"/>
      <c r="R1176" s="590" t="n"/>
      <c r="S1176" s="590" t="n"/>
      <c r="T1176" s="595" t="n"/>
      <c r="U1176" s="596" t="n"/>
      <c r="V1176" s="608" t="n"/>
    </row>
    <row r="1177">
      <c r="B1177" s="598" t="n"/>
      <c r="C1177" s="599" t="n"/>
      <c r="D1177" s="589" t="n"/>
      <c r="E1177" s="590" t="n"/>
      <c r="F1177" s="599" t="n"/>
      <c r="G1177" s="590" t="n"/>
      <c r="H1177" s="590" t="n"/>
      <c r="I1177" s="590" t="n"/>
      <c r="J1177" s="590" t="n"/>
      <c r="K1177" s="590" t="n"/>
      <c r="L1177" s="590" t="n"/>
      <c r="M1177" s="590" t="n"/>
      <c r="N1177" s="590" t="n"/>
      <c r="O1177" s="590" t="n"/>
      <c r="P1177" s="590" t="n"/>
      <c r="Q1177" s="590" t="n"/>
      <c r="R1177" s="590" t="n"/>
      <c r="S1177" s="590" t="n"/>
      <c r="T1177" s="595" t="n"/>
      <c r="U1177" s="596" t="n"/>
      <c r="V1177" s="608" t="n"/>
    </row>
    <row r="1178">
      <c r="B1178" s="598" t="n"/>
      <c r="C1178" s="599" t="n"/>
      <c r="D1178" s="589" t="n"/>
      <c r="E1178" s="590" t="n"/>
      <c r="F1178" s="599" t="n"/>
      <c r="G1178" s="590" t="n"/>
      <c r="H1178" s="590" t="n"/>
      <c r="I1178" s="590" t="n"/>
      <c r="J1178" s="590" t="n"/>
      <c r="K1178" s="590" t="n"/>
      <c r="L1178" s="590" t="n"/>
      <c r="M1178" s="590" t="n"/>
      <c r="N1178" s="590" t="n"/>
      <c r="O1178" s="590" t="n"/>
      <c r="P1178" s="590" t="n"/>
      <c r="Q1178" s="590" t="n"/>
      <c r="R1178" s="590" t="n"/>
      <c r="S1178" s="590" t="n"/>
      <c r="T1178" s="595" t="n"/>
      <c r="U1178" s="596" t="n"/>
      <c r="V1178" s="608" t="n"/>
    </row>
    <row r="1179">
      <c r="B1179" s="598" t="n"/>
      <c r="C1179" s="599" t="n"/>
      <c r="D1179" s="589" t="n"/>
      <c r="E1179" s="590" t="n"/>
      <c r="F1179" s="599" t="n"/>
      <c r="G1179" s="590" t="n"/>
      <c r="H1179" s="590" t="n"/>
      <c r="I1179" s="590" t="n"/>
      <c r="J1179" s="590" t="n"/>
      <c r="K1179" s="590" t="n"/>
      <c r="L1179" s="590" t="n"/>
      <c r="M1179" s="590" t="n"/>
      <c r="N1179" s="590" t="n"/>
      <c r="O1179" s="590" t="n"/>
      <c r="P1179" s="590" t="n"/>
      <c r="Q1179" s="590" t="n"/>
      <c r="R1179" s="590" t="n"/>
      <c r="S1179" s="590" t="n"/>
      <c r="T1179" s="595" t="n"/>
      <c r="U1179" s="596" t="n"/>
      <c r="V1179" s="608" t="n"/>
    </row>
    <row r="1180">
      <c r="B1180" s="598" t="n"/>
      <c r="C1180" s="599" t="n"/>
      <c r="D1180" s="589" t="n"/>
      <c r="E1180" s="590" t="n"/>
      <c r="F1180" s="599" t="n"/>
      <c r="G1180" s="590" t="n"/>
      <c r="H1180" s="590" t="n"/>
      <c r="I1180" s="590" t="n"/>
      <c r="J1180" s="590" t="n"/>
      <c r="K1180" s="590" t="n"/>
      <c r="L1180" s="590" t="n"/>
      <c r="M1180" s="590" t="n"/>
      <c r="N1180" s="590" t="n"/>
      <c r="O1180" s="590" t="n"/>
      <c r="P1180" s="590" t="n"/>
      <c r="Q1180" s="590" t="n"/>
      <c r="R1180" s="590" t="n"/>
      <c r="S1180" s="590" t="n"/>
      <c r="T1180" s="595" t="n"/>
      <c r="U1180" s="596" t="n"/>
      <c r="V1180" s="608" t="n"/>
    </row>
    <row r="1181">
      <c r="B1181" s="598" t="n"/>
      <c r="C1181" s="599" t="n"/>
      <c r="D1181" s="589" t="n"/>
      <c r="E1181" s="590" t="n"/>
      <c r="F1181" s="599" t="n"/>
      <c r="G1181" s="590" t="n"/>
      <c r="H1181" s="590" t="n"/>
      <c r="I1181" s="590" t="n"/>
      <c r="J1181" s="590" t="n"/>
      <c r="K1181" s="590" t="n"/>
      <c r="L1181" s="590" t="n"/>
      <c r="M1181" s="590" t="n"/>
      <c r="N1181" s="590" t="n"/>
      <c r="O1181" s="590" t="n"/>
      <c r="P1181" s="590" t="n"/>
      <c r="Q1181" s="590" t="n"/>
      <c r="R1181" s="590" t="n"/>
      <c r="S1181" s="590" t="n"/>
      <c r="T1181" s="595" t="n"/>
      <c r="U1181" s="596" t="n"/>
      <c r="V1181" s="608" t="n"/>
    </row>
    <row r="1182">
      <c r="B1182" s="598" t="n"/>
      <c r="C1182" s="599" t="n"/>
      <c r="D1182" s="589" t="n"/>
      <c r="E1182" s="590" t="n"/>
      <c r="F1182" s="599" t="n"/>
      <c r="G1182" s="590" t="n"/>
      <c r="H1182" s="590" t="n"/>
      <c r="I1182" s="590" t="n"/>
      <c r="J1182" s="590" t="n"/>
      <c r="K1182" s="590" t="n"/>
      <c r="L1182" s="590" t="n"/>
      <c r="M1182" s="590" t="n"/>
      <c r="N1182" s="590" t="n"/>
      <c r="O1182" s="590" t="n"/>
      <c r="P1182" s="590" t="n"/>
      <c r="Q1182" s="590" t="n"/>
      <c r="R1182" s="590" t="n"/>
      <c r="S1182" s="590" t="n"/>
      <c r="T1182" s="595" t="n"/>
      <c r="U1182" s="596" t="n"/>
      <c r="V1182" s="608" t="n"/>
    </row>
    <row r="1183">
      <c r="B1183" s="598" t="n"/>
      <c r="C1183" s="599" t="n"/>
      <c r="D1183" s="589" t="n"/>
      <c r="E1183" s="590" t="n"/>
      <c r="F1183" s="599" t="n"/>
      <c r="G1183" s="590" t="n"/>
      <c r="H1183" s="590" t="n"/>
      <c r="I1183" s="590" t="n"/>
      <c r="J1183" s="590" t="n"/>
      <c r="K1183" s="590" t="n"/>
      <c r="L1183" s="590" t="n"/>
      <c r="M1183" s="590" t="n"/>
      <c r="N1183" s="590" t="n"/>
      <c r="O1183" s="590" t="n"/>
      <c r="P1183" s="590" t="n"/>
      <c r="Q1183" s="590" t="n"/>
      <c r="R1183" s="590" t="n"/>
      <c r="S1183" s="590" t="n"/>
      <c r="T1183" s="595" t="n"/>
      <c r="U1183" s="596" t="n"/>
      <c r="V1183" s="608" t="n"/>
    </row>
    <row r="1184">
      <c r="B1184" s="598" t="n"/>
      <c r="C1184" s="599" t="n"/>
      <c r="D1184" s="589" t="n"/>
      <c r="E1184" s="590" t="n"/>
      <c r="F1184" s="599" t="n"/>
      <c r="G1184" s="590" t="n"/>
      <c r="H1184" s="590" t="n"/>
      <c r="I1184" s="590" t="n"/>
      <c r="J1184" s="590" t="n"/>
      <c r="K1184" s="590" t="n"/>
      <c r="L1184" s="590" t="n"/>
      <c r="M1184" s="590" t="n"/>
      <c r="N1184" s="590" t="n"/>
      <c r="O1184" s="590" t="n"/>
      <c r="P1184" s="590" t="n"/>
      <c r="Q1184" s="590" t="n"/>
      <c r="R1184" s="590" t="n"/>
      <c r="S1184" s="590" t="n"/>
      <c r="T1184" s="595" t="n"/>
      <c r="U1184" s="596" t="n"/>
      <c r="V1184" s="608" t="n"/>
    </row>
    <row r="1185">
      <c r="B1185" s="598" t="n"/>
      <c r="C1185" s="599" t="n"/>
      <c r="D1185" s="589" t="n"/>
      <c r="E1185" s="590" t="n"/>
      <c r="F1185" s="599" t="n"/>
      <c r="G1185" s="590" t="n"/>
      <c r="H1185" s="590" t="n"/>
      <c r="I1185" s="590" t="n"/>
      <c r="J1185" s="590" t="n"/>
      <c r="K1185" s="590" t="n"/>
      <c r="L1185" s="590" t="n"/>
      <c r="M1185" s="590" t="n"/>
      <c r="N1185" s="590" t="n"/>
      <c r="O1185" s="590" t="n"/>
      <c r="P1185" s="590" t="n"/>
      <c r="Q1185" s="590" t="n"/>
      <c r="R1185" s="590" t="n"/>
      <c r="S1185" s="590" t="n"/>
      <c r="T1185" s="595" t="n"/>
      <c r="U1185" s="596" t="n"/>
      <c r="V1185" s="608" t="n"/>
    </row>
    <row r="1186">
      <c r="B1186" s="598" t="n"/>
      <c r="C1186" s="599" t="n"/>
      <c r="D1186" s="589" t="n"/>
      <c r="E1186" s="590" t="n"/>
      <c r="F1186" s="599" t="n"/>
      <c r="G1186" s="590" t="n"/>
      <c r="H1186" s="590" t="n"/>
      <c r="I1186" s="590" t="n"/>
      <c r="J1186" s="590" t="n"/>
      <c r="K1186" s="590" t="n"/>
      <c r="L1186" s="590" t="n"/>
      <c r="M1186" s="590" t="n"/>
      <c r="N1186" s="590" t="n"/>
      <c r="O1186" s="590" t="n"/>
      <c r="P1186" s="590" t="n"/>
      <c r="Q1186" s="590" t="n"/>
      <c r="R1186" s="590" t="n"/>
      <c r="S1186" s="590" t="n"/>
      <c r="T1186" s="595" t="n"/>
      <c r="U1186" s="596" t="n"/>
      <c r="V1186" s="608" t="n"/>
    </row>
    <row r="1187">
      <c r="B1187" s="598" t="n"/>
      <c r="C1187" s="599" t="n"/>
      <c r="D1187" s="589" t="n"/>
      <c r="E1187" s="590" t="n"/>
      <c r="F1187" s="599" t="n"/>
      <c r="G1187" s="590" t="n"/>
      <c r="H1187" s="590" t="n"/>
      <c r="I1187" s="590" t="n"/>
      <c r="J1187" s="590" t="n"/>
      <c r="K1187" s="590" t="n"/>
      <c r="L1187" s="590" t="n"/>
      <c r="M1187" s="590" t="n"/>
      <c r="N1187" s="590" t="n"/>
      <c r="O1187" s="590" t="n"/>
      <c r="P1187" s="590" t="n"/>
      <c r="Q1187" s="590" t="n"/>
      <c r="R1187" s="590" t="n"/>
      <c r="S1187" s="590" t="n"/>
      <c r="T1187" s="595" t="n"/>
      <c r="U1187" s="596" t="n"/>
      <c r="V1187" s="608" t="n"/>
    </row>
    <row r="1188">
      <c r="B1188" s="598" t="n"/>
      <c r="C1188" s="599" t="n"/>
      <c r="D1188" s="589" t="n"/>
      <c r="E1188" s="590" t="n"/>
      <c r="F1188" s="599" t="n"/>
      <c r="G1188" s="590" t="n"/>
      <c r="H1188" s="590" t="n"/>
      <c r="I1188" s="590" t="n"/>
      <c r="J1188" s="590" t="n"/>
      <c r="K1188" s="590" t="n"/>
      <c r="L1188" s="590" t="n"/>
      <c r="M1188" s="590" t="n"/>
      <c r="N1188" s="590" t="n"/>
      <c r="O1188" s="590" t="n"/>
      <c r="P1188" s="590" t="n"/>
      <c r="Q1188" s="590" t="n"/>
      <c r="R1188" s="590" t="n"/>
      <c r="S1188" s="590" t="n"/>
      <c r="T1188" s="595" t="n"/>
      <c r="U1188" s="596" t="n"/>
      <c r="V1188" s="608" t="n"/>
    </row>
    <row r="1189">
      <c r="B1189" s="598" t="n"/>
      <c r="C1189" s="599" t="n"/>
      <c r="D1189" s="589" t="n"/>
      <c r="E1189" s="590" t="n"/>
      <c r="F1189" s="599" t="n"/>
      <c r="G1189" s="590" t="n"/>
      <c r="H1189" s="590" t="n"/>
      <c r="I1189" s="590" t="n"/>
      <c r="J1189" s="590" t="n"/>
      <c r="K1189" s="590" t="n"/>
      <c r="L1189" s="590" t="n"/>
      <c r="M1189" s="590" t="n"/>
      <c r="N1189" s="590" t="n"/>
      <c r="O1189" s="590" t="n"/>
      <c r="P1189" s="590" t="n"/>
      <c r="Q1189" s="590" t="n"/>
      <c r="R1189" s="590" t="n"/>
      <c r="S1189" s="590" t="n"/>
      <c r="T1189" s="595" t="n"/>
      <c r="U1189" s="596" t="n"/>
      <c r="V1189" s="608" t="n"/>
    </row>
    <row r="1190">
      <c r="B1190" s="598" t="n"/>
      <c r="C1190" s="599" t="n"/>
      <c r="D1190" s="589" t="n"/>
      <c r="E1190" s="590" t="n"/>
      <c r="F1190" s="599" t="n"/>
      <c r="G1190" s="590" t="n"/>
      <c r="H1190" s="590" t="n"/>
      <c r="I1190" s="590" t="n"/>
      <c r="J1190" s="590" t="n"/>
      <c r="K1190" s="590" t="n"/>
      <c r="L1190" s="590" t="n"/>
      <c r="M1190" s="590" t="n"/>
      <c r="N1190" s="590" t="n"/>
      <c r="O1190" s="590" t="n"/>
      <c r="P1190" s="590" t="n"/>
      <c r="Q1190" s="590" t="n"/>
      <c r="R1190" s="590" t="n"/>
      <c r="S1190" s="590" t="n"/>
      <c r="T1190" s="595" t="n"/>
      <c r="U1190" s="596" t="n"/>
      <c r="V1190" s="608" t="n"/>
    </row>
    <row r="1191">
      <c r="B1191" s="598" t="n"/>
      <c r="C1191" s="599" t="n"/>
      <c r="D1191" s="589" t="n"/>
      <c r="E1191" s="590" t="n"/>
      <c r="F1191" s="599" t="n"/>
      <c r="G1191" s="590" t="n"/>
      <c r="H1191" s="590" t="n"/>
      <c r="I1191" s="590" t="n"/>
      <c r="J1191" s="590" t="n"/>
      <c r="K1191" s="590" t="n"/>
      <c r="L1191" s="590" t="n"/>
      <c r="M1191" s="590" t="n"/>
      <c r="N1191" s="590" t="n"/>
      <c r="O1191" s="590" t="n"/>
      <c r="P1191" s="590" t="n"/>
      <c r="Q1191" s="590" t="n"/>
      <c r="R1191" s="590" t="n"/>
      <c r="S1191" s="590" t="n"/>
      <c r="T1191" s="595" t="n"/>
      <c r="U1191" s="596" t="n"/>
      <c r="V1191" s="608" t="n"/>
    </row>
    <row r="1192">
      <c r="B1192" s="598" t="n"/>
      <c r="C1192" s="599" t="n"/>
      <c r="D1192" s="589" t="n"/>
      <c r="E1192" s="590" t="n"/>
      <c r="F1192" s="599" t="n"/>
      <c r="G1192" s="590" t="n"/>
      <c r="H1192" s="590" t="n"/>
      <c r="I1192" s="590" t="n"/>
      <c r="J1192" s="590" t="n"/>
      <c r="K1192" s="590" t="n"/>
      <c r="L1192" s="590" t="n"/>
      <c r="M1192" s="590" t="n"/>
      <c r="N1192" s="590" t="n"/>
      <c r="O1192" s="590" t="n"/>
      <c r="P1192" s="590" t="n"/>
      <c r="Q1192" s="590" t="n"/>
      <c r="R1192" s="590" t="n"/>
      <c r="S1192" s="590" t="n"/>
      <c r="T1192" s="595" t="n"/>
      <c r="U1192" s="596" t="n"/>
      <c r="V1192" s="608" t="n"/>
    </row>
    <row r="1193">
      <c r="B1193" s="598" t="n"/>
      <c r="C1193" s="599" t="n"/>
      <c r="D1193" s="589" t="n"/>
      <c r="E1193" s="590" t="n"/>
      <c r="F1193" s="599" t="n"/>
      <c r="G1193" s="590" t="n"/>
      <c r="H1193" s="590" t="n"/>
      <c r="I1193" s="590" t="n"/>
      <c r="J1193" s="590" t="n"/>
      <c r="K1193" s="590" t="n"/>
      <c r="L1193" s="590" t="n"/>
      <c r="M1193" s="590" t="n"/>
      <c r="N1193" s="590" t="n"/>
      <c r="O1193" s="590" t="n"/>
      <c r="P1193" s="590" t="n"/>
      <c r="Q1193" s="590" t="n"/>
      <c r="R1193" s="590" t="n"/>
      <c r="S1193" s="590" t="n"/>
      <c r="T1193" s="595" t="n"/>
      <c r="U1193" s="596" t="n"/>
      <c r="V1193" s="608" t="n"/>
    </row>
    <row r="1194">
      <c r="B1194" s="598" t="n"/>
      <c r="C1194" s="599" t="n"/>
      <c r="D1194" s="589" t="n"/>
      <c r="E1194" s="590" t="n"/>
      <c r="F1194" s="599" t="n"/>
      <c r="G1194" s="590" t="n"/>
      <c r="H1194" s="590" t="n"/>
      <c r="I1194" s="590" t="n"/>
      <c r="J1194" s="590" t="n"/>
      <c r="K1194" s="590" t="n"/>
      <c r="L1194" s="590" t="n"/>
      <c r="M1194" s="590" t="n"/>
      <c r="N1194" s="590" t="n"/>
      <c r="O1194" s="590" t="n"/>
      <c r="P1194" s="590" t="n"/>
      <c r="Q1194" s="590" t="n"/>
      <c r="R1194" s="590" t="n"/>
      <c r="S1194" s="590" t="n"/>
      <c r="T1194" s="595" t="n"/>
      <c r="U1194" s="596" t="n"/>
      <c r="V1194" s="608" t="n"/>
    </row>
    <row r="1195">
      <c r="B1195" s="598" t="n"/>
      <c r="C1195" s="599" t="n"/>
      <c r="D1195" s="589" t="n"/>
      <c r="E1195" s="590" t="n"/>
      <c r="F1195" s="599" t="n"/>
      <c r="G1195" s="590" t="n"/>
      <c r="H1195" s="590" t="n"/>
      <c r="I1195" s="590" t="n"/>
      <c r="J1195" s="590" t="n"/>
      <c r="K1195" s="590" t="n"/>
      <c r="L1195" s="590" t="n"/>
      <c r="M1195" s="590" t="n"/>
      <c r="N1195" s="590" t="n"/>
      <c r="O1195" s="590" t="n"/>
      <c r="P1195" s="590" t="n"/>
      <c r="Q1195" s="590" t="n"/>
      <c r="R1195" s="590" t="n"/>
      <c r="S1195" s="590" t="n"/>
      <c r="T1195" s="595" t="n"/>
      <c r="U1195" s="596" t="n"/>
      <c r="V1195" s="608" t="n"/>
    </row>
    <row r="1196">
      <c r="B1196" s="598" t="n"/>
      <c r="C1196" s="599" t="n"/>
      <c r="D1196" s="589" t="n"/>
      <c r="E1196" s="590" t="n"/>
      <c r="F1196" s="599" t="n"/>
      <c r="G1196" s="590" t="n"/>
      <c r="H1196" s="590" t="n"/>
      <c r="I1196" s="590" t="n"/>
      <c r="J1196" s="590" t="n"/>
      <c r="K1196" s="590" t="n"/>
      <c r="L1196" s="590" t="n"/>
      <c r="M1196" s="590" t="n"/>
      <c r="N1196" s="590" t="n"/>
      <c r="O1196" s="590" t="n"/>
      <c r="P1196" s="590" t="n"/>
      <c r="Q1196" s="590" t="n"/>
      <c r="R1196" s="590" t="n"/>
      <c r="S1196" s="590" t="n"/>
      <c r="T1196" s="595" t="n"/>
      <c r="U1196" s="596" t="n"/>
      <c r="V1196" s="608" t="n"/>
    </row>
    <row r="1197">
      <c r="B1197" s="598" t="n"/>
      <c r="C1197" s="599" t="n"/>
      <c r="D1197" s="589" t="n"/>
      <c r="E1197" s="590" t="n"/>
      <c r="F1197" s="599" t="n"/>
      <c r="G1197" s="590" t="n"/>
      <c r="H1197" s="590" t="n"/>
      <c r="I1197" s="590" t="n"/>
      <c r="J1197" s="590" t="n"/>
      <c r="K1197" s="590" t="n"/>
      <c r="L1197" s="590" t="n"/>
      <c r="M1197" s="590" t="n"/>
      <c r="N1197" s="590" t="n"/>
      <c r="O1197" s="590" t="n"/>
      <c r="P1197" s="590" t="n"/>
      <c r="Q1197" s="590" t="n"/>
      <c r="R1197" s="590" t="n"/>
      <c r="S1197" s="590" t="n"/>
      <c r="T1197" s="595" t="n"/>
      <c r="U1197" s="596" t="n"/>
      <c r="V1197" s="608" t="n"/>
    </row>
    <row r="1198">
      <c r="B1198" s="598" t="n"/>
      <c r="C1198" s="599" t="n"/>
      <c r="D1198" s="589" t="n"/>
      <c r="E1198" s="590" t="n"/>
      <c r="F1198" s="599" t="n"/>
      <c r="G1198" s="590" t="n"/>
      <c r="H1198" s="590" t="n"/>
      <c r="I1198" s="590" t="n"/>
      <c r="J1198" s="590" t="n"/>
      <c r="K1198" s="590" t="n"/>
      <c r="L1198" s="590" t="n"/>
      <c r="M1198" s="590" t="n"/>
      <c r="N1198" s="590" t="n"/>
      <c r="O1198" s="590" t="n"/>
      <c r="P1198" s="590" t="n"/>
      <c r="Q1198" s="590" t="n"/>
      <c r="R1198" s="590" t="n"/>
      <c r="S1198" s="590" t="n"/>
      <c r="T1198" s="595" t="n"/>
      <c r="U1198" s="596" t="n"/>
      <c r="V1198" s="608" t="n"/>
    </row>
    <row r="1199">
      <c r="B1199" s="598" t="n"/>
      <c r="C1199" s="599" t="n"/>
      <c r="D1199" s="589" t="n"/>
      <c r="E1199" s="590" t="n"/>
      <c r="F1199" s="599" t="n"/>
      <c r="G1199" s="590" t="n"/>
      <c r="H1199" s="590" t="n"/>
      <c r="I1199" s="590" t="n"/>
      <c r="J1199" s="590" t="n"/>
      <c r="K1199" s="590" t="n"/>
      <c r="L1199" s="590" t="n"/>
      <c r="M1199" s="590" t="n"/>
      <c r="N1199" s="590" t="n"/>
      <c r="O1199" s="590" t="n"/>
      <c r="P1199" s="590" t="n"/>
      <c r="Q1199" s="590" t="n"/>
      <c r="R1199" s="590" t="n"/>
      <c r="S1199" s="590" t="n"/>
      <c r="T1199" s="595" t="n"/>
      <c r="U1199" s="596" t="n"/>
      <c r="V1199" s="608" t="n"/>
    </row>
    <row r="1200">
      <c r="B1200" s="598" t="n"/>
      <c r="C1200" s="599" t="n"/>
      <c r="D1200" s="589" t="n"/>
      <c r="E1200" s="590" t="n"/>
      <c r="F1200" s="599" t="n"/>
      <c r="G1200" s="590" t="n"/>
      <c r="H1200" s="590" t="n"/>
      <c r="I1200" s="590" t="n"/>
      <c r="J1200" s="590" t="n"/>
      <c r="K1200" s="590" t="n"/>
      <c r="L1200" s="590" t="n"/>
      <c r="M1200" s="590" t="n"/>
      <c r="N1200" s="590" t="n"/>
      <c r="O1200" s="590" t="n"/>
      <c r="P1200" s="590" t="n"/>
      <c r="Q1200" s="590" t="n"/>
      <c r="R1200" s="590" t="n"/>
      <c r="S1200" s="590" t="n"/>
      <c r="T1200" s="595" t="n"/>
      <c r="U1200" s="596" t="n"/>
      <c r="V1200" s="608" t="n"/>
    </row>
    <row r="1201">
      <c r="B1201" s="598" t="n"/>
      <c r="C1201" s="599" t="n"/>
      <c r="D1201" s="589" t="n"/>
      <c r="E1201" s="590" t="n"/>
      <c r="F1201" s="599" t="n"/>
      <c r="G1201" s="590" t="n"/>
      <c r="H1201" s="590" t="n"/>
      <c r="I1201" s="590" t="n"/>
      <c r="J1201" s="590" t="n"/>
      <c r="K1201" s="590" t="n"/>
      <c r="L1201" s="590" t="n"/>
      <c r="M1201" s="590" t="n"/>
      <c r="N1201" s="590" t="n"/>
      <c r="O1201" s="590" t="n"/>
      <c r="P1201" s="590" t="n"/>
      <c r="Q1201" s="590" t="n"/>
      <c r="R1201" s="590" t="n"/>
      <c r="S1201" s="590" t="n"/>
      <c r="T1201" s="595" t="n"/>
      <c r="U1201" s="596" t="n"/>
      <c r="V1201" s="608" t="n"/>
    </row>
    <row r="1202">
      <c r="B1202" s="598" t="n"/>
      <c r="C1202" s="599" t="n"/>
      <c r="D1202" s="589" t="n"/>
      <c r="E1202" s="590" t="n"/>
      <c r="F1202" s="599" t="n"/>
      <c r="G1202" s="590" t="n"/>
      <c r="H1202" s="590" t="n"/>
      <c r="I1202" s="590" t="n"/>
      <c r="J1202" s="590" t="n"/>
      <c r="K1202" s="590" t="n"/>
      <c r="L1202" s="590" t="n"/>
      <c r="M1202" s="590" t="n"/>
      <c r="N1202" s="590" t="n"/>
      <c r="O1202" s="590" t="n"/>
      <c r="P1202" s="590" t="n"/>
      <c r="Q1202" s="590" t="n"/>
      <c r="R1202" s="590" t="n"/>
      <c r="S1202" s="590" t="n"/>
      <c r="T1202" s="595" t="n"/>
      <c r="U1202" s="596" t="n"/>
      <c r="V1202" s="608" t="n"/>
    </row>
    <row r="1203">
      <c r="B1203" s="598" t="n"/>
      <c r="C1203" s="599" t="n"/>
      <c r="D1203" s="589" t="n"/>
      <c r="E1203" s="590" t="n"/>
      <c r="F1203" s="599" t="n"/>
      <c r="G1203" s="590" t="n"/>
      <c r="H1203" s="590" t="n"/>
      <c r="I1203" s="590" t="n"/>
      <c r="J1203" s="590" t="n"/>
      <c r="K1203" s="590" t="n"/>
      <c r="L1203" s="590" t="n"/>
      <c r="M1203" s="590" t="n"/>
      <c r="N1203" s="590" t="n"/>
      <c r="O1203" s="590" t="n"/>
      <c r="P1203" s="590" t="n"/>
      <c r="Q1203" s="590" t="n"/>
      <c r="R1203" s="590" t="n"/>
      <c r="S1203" s="590" t="n"/>
      <c r="T1203" s="595" t="n"/>
      <c r="U1203" s="596" t="n"/>
      <c r="V1203" s="608" t="n"/>
    </row>
    <row r="1204">
      <c r="B1204" s="598" t="n"/>
      <c r="C1204" s="599" t="n"/>
      <c r="D1204" s="589" t="n"/>
      <c r="E1204" s="590" t="n"/>
      <c r="F1204" s="599" t="n"/>
      <c r="G1204" s="590" t="n"/>
      <c r="H1204" s="590" t="n"/>
      <c r="I1204" s="590" t="n"/>
      <c r="J1204" s="590" t="n"/>
      <c r="K1204" s="590" t="n"/>
      <c r="L1204" s="590" t="n"/>
      <c r="M1204" s="590" t="n"/>
      <c r="N1204" s="590" t="n"/>
      <c r="O1204" s="590" t="n"/>
      <c r="P1204" s="590" t="n"/>
      <c r="Q1204" s="590" t="n"/>
      <c r="R1204" s="590" t="n"/>
      <c r="S1204" s="590" t="n"/>
      <c r="T1204" s="595" t="n"/>
      <c r="U1204" s="596" t="n"/>
      <c r="V1204" s="608" t="n"/>
    </row>
    <row r="1205">
      <c r="B1205" s="598" t="n"/>
      <c r="C1205" s="599" t="n"/>
      <c r="D1205" s="589" t="n"/>
      <c r="E1205" s="590" t="n"/>
      <c r="F1205" s="599" t="n"/>
      <c r="G1205" s="590" t="n"/>
      <c r="H1205" s="590" t="n"/>
      <c r="I1205" s="590" t="n"/>
      <c r="J1205" s="590" t="n"/>
      <c r="K1205" s="590" t="n"/>
      <c r="L1205" s="590" t="n"/>
      <c r="M1205" s="590" t="n"/>
      <c r="N1205" s="590" t="n"/>
      <c r="O1205" s="590" t="n"/>
      <c r="P1205" s="590" t="n"/>
      <c r="Q1205" s="590" t="n"/>
      <c r="R1205" s="590" t="n"/>
      <c r="S1205" s="590" t="n"/>
      <c r="T1205" s="595" t="n"/>
      <c r="U1205" s="596" t="n"/>
      <c r="V1205" s="608" t="n"/>
    </row>
    <row r="1206">
      <c r="B1206" s="598" t="n"/>
      <c r="C1206" s="599" t="n"/>
      <c r="D1206" s="589" t="n"/>
      <c r="E1206" s="590" t="n"/>
      <c r="F1206" s="599" t="n"/>
      <c r="G1206" s="590" t="n"/>
      <c r="H1206" s="590" t="n"/>
      <c r="I1206" s="590" t="n"/>
      <c r="J1206" s="590" t="n"/>
      <c r="K1206" s="590" t="n"/>
      <c r="L1206" s="590" t="n"/>
      <c r="M1206" s="590" t="n"/>
      <c r="N1206" s="590" t="n"/>
      <c r="O1206" s="590" t="n"/>
      <c r="P1206" s="590" t="n"/>
      <c r="Q1206" s="590" t="n"/>
      <c r="R1206" s="590" t="n"/>
      <c r="S1206" s="590" t="n"/>
      <c r="T1206" s="595" t="n"/>
      <c r="U1206" s="596" t="n"/>
      <c r="V1206" s="608" t="n"/>
    </row>
    <row r="1207">
      <c r="B1207" s="598" t="n"/>
      <c r="C1207" s="599" t="n"/>
      <c r="D1207" s="589" t="n"/>
      <c r="E1207" s="590" t="n"/>
      <c r="F1207" s="599" t="n"/>
      <c r="G1207" s="590" t="n"/>
      <c r="H1207" s="590" t="n"/>
      <c r="I1207" s="590" t="n"/>
      <c r="J1207" s="590" t="n"/>
      <c r="K1207" s="590" t="n"/>
      <c r="L1207" s="590" t="n"/>
      <c r="M1207" s="590" t="n"/>
      <c r="N1207" s="590" t="n"/>
      <c r="O1207" s="590" t="n"/>
      <c r="P1207" s="590" t="n"/>
      <c r="Q1207" s="590" t="n"/>
      <c r="R1207" s="590" t="n"/>
      <c r="S1207" s="590" t="n"/>
      <c r="T1207" s="595" t="n"/>
      <c r="U1207" s="596" t="n"/>
      <c r="V1207" s="608" t="n"/>
    </row>
    <row r="1208">
      <c r="B1208" s="598" t="n"/>
      <c r="C1208" s="599" t="n"/>
      <c r="D1208" s="589" t="n"/>
      <c r="E1208" s="590" t="n"/>
      <c r="F1208" s="599" t="n"/>
      <c r="G1208" s="590" t="n"/>
      <c r="H1208" s="590" t="n"/>
      <c r="I1208" s="590" t="n"/>
      <c r="J1208" s="590" t="n"/>
      <c r="K1208" s="590" t="n"/>
      <c r="L1208" s="590" t="n"/>
      <c r="M1208" s="590" t="n"/>
      <c r="N1208" s="590" t="n"/>
      <c r="O1208" s="590" t="n"/>
      <c r="P1208" s="590" t="n"/>
      <c r="Q1208" s="590" t="n"/>
      <c r="R1208" s="590" t="n"/>
      <c r="S1208" s="590" t="n"/>
      <c r="T1208" s="595" t="n"/>
      <c r="U1208" s="596" t="n"/>
      <c r="V1208" s="608" t="n"/>
    </row>
    <row r="1209">
      <c r="B1209" s="598" t="n"/>
      <c r="C1209" s="599" t="n"/>
      <c r="D1209" s="589" t="n"/>
      <c r="E1209" s="590" t="n"/>
      <c r="F1209" s="599" t="n"/>
      <c r="G1209" s="590" t="n"/>
      <c r="H1209" s="590" t="n"/>
      <c r="I1209" s="590" t="n"/>
      <c r="J1209" s="590" t="n"/>
      <c r="K1209" s="590" t="n"/>
      <c r="L1209" s="590" t="n"/>
      <c r="M1209" s="590" t="n"/>
      <c r="N1209" s="590" t="n"/>
      <c r="O1209" s="590" t="n"/>
      <c r="P1209" s="590" t="n"/>
      <c r="Q1209" s="590" t="n"/>
      <c r="R1209" s="590" t="n"/>
      <c r="S1209" s="590" t="n"/>
      <c r="T1209" s="595" t="n"/>
      <c r="U1209" s="596" t="n"/>
      <c r="V1209" s="608" t="n"/>
    </row>
    <row r="1210">
      <c r="B1210" s="598" t="n"/>
      <c r="C1210" s="599" t="n"/>
      <c r="D1210" s="589" t="n"/>
      <c r="E1210" s="590" t="n"/>
      <c r="F1210" s="599" t="n"/>
      <c r="G1210" s="590" t="n"/>
      <c r="H1210" s="590" t="n"/>
      <c r="I1210" s="590" t="n"/>
      <c r="J1210" s="590" t="n"/>
      <c r="K1210" s="590" t="n"/>
      <c r="L1210" s="590" t="n"/>
      <c r="M1210" s="590" t="n"/>
      <c r="N1210" s="590" t="n"/>
      <c r="O1210" s="590" t="n"/>
      <c r="P1210" s="590" t="n"/>
      <c r="Q1210" s="590" t="n"/>
      <c r="R1210" s="590" t="n"/>
      <c r="S1210" s="590" t="n"/>
      <c r="T1210" s="595" t="n"/>
      <c r="U1210" s="596" t="n"/>
      <c r="V1210" s="608" t="n"/>
    </row>
    <row r="1211">
      <c r="B1211" s="598" t="n"/>
      <c r="C1211" s="599" t="n"/>
      <c r="D1211" s="589" t="n"/>
      <c r="E1211" s="590" t="n"/>
      <c r="F1211" s="599" t="n"/>
      <c r="G1211" s="590" t="n"/>
      <c r="H1211" s="590" t="n"/>
      <c r="I1211" s="590" t="n"/>
      <c r="J1211" s="590" t="n"/>
      <c r="K1211" s="590" t="n"/>
      <c r="L1211" s="590" t="n"/>
      <c r="M1211" s="590" t="n"/>
      <c r="N1211" s="590" t="n"/>
      <c r="O1211" s="590" t="n"/>
      <c r="P1211" s="590" t="n"/>
      <c r="Q1211" s="590" t="n"/>
      <c r="R1211" s="590" t="n"/>
      <c r="S1211" s="590" t="n"/>
      <c r="T1211" s="595" t="n"/>
      <c r="U1211" s="596" t="n"/>
      <c r="V1211" s="608" t="n"/>
    </row>
    <row r="1212">
      <c r="B1212" s="598" t="n"/>
      <c r="C1212" s="599" t="n"/>
      <c r="D1212" s="589" t="n"/>
      <c r="E1212" s="590" t="n"/>
      <c r="F1212" s="599" t="n"/>
      <c r="G1212" s="590" t="n"/>
      <c r="H1212" s="590" t="n"/>
      <c r="I1212" s="590" t="n"/>
      <c r="J1212" s="590" t="n"/>
      <c r="K1212" s="590" t="n"/>
      <c r="L1212" s="590" t="n"/>
      <c r="M1212" s="590" t="n"/>
      <c r="N1212" s="590" t="n"/>
      <c r="O1212" s="590" t="n"/>
      <c r="P1212" s="590" t="n"/>
      <c r="Q1212" s="590" t="n"/>
      <c r="R1212" s="590" t="n"/>
      <c r="S1212" s="590" t="n"/>
      <c r="T1212" s="595" t="n"/>
      <c r="U1212" s="596" t="n"/>
      <c r="V1212" s="608" t="n"/>
    </row>
    <row r="1213">
      <c r="B1213" s="598" t="n"/>
      <c r="C1213" s="599" t="n"/>
      <c r="D1213" s="589" t="n"/>
      <c r="E1213" s="590" t="n"/>
      <c r="F1213" s="599" t="n"/>
      <c r="G1213" s="590" t="n"/>
      <c r="H1213" s="590" t="n"/>
      <c r="I1213" s="590" t="n"/>
      <c r="J1213" s="590" t="n"/>
      <c r="K1213" s="590" t="n"/>
      <c r="L1213" s="590" t="n"/>
      <c r="M1213" s="590" t="n"/>
      <c r="N1213" s="590" t="n"/>
      <c r="O1213" s="590" t="n"/>
      <c r="P1213" s="590" t="n"/>
      <c r="Q1213" s="590" t="n"/>
      <c r="R1213" s="590" t="n"/>
      <c r="S1213" s="590" t="n"/>
      <c r="T1213" s="595" t="n"/>
      <c r="U1213" s="596" t="n"/>
      <c r="V1213" s="608" t="n"/>
    </row>
    <row r="1214">
      <c r="B1214" s="598" t="n"/>
      <c r="C1214" s="599" t="n"/>
      <c r="D1214" s="589" t="n"/>
      <c r="E1214" s="590" t="n"/>
      <c r="F1214" s="599" t="n"/>
      <c r="G1214" s="590" t="n"/>
      <c r="H1214" s="590" t="n"/>
      <c r="I1214" s="590" t="n"/>
      <c r="J1214" s="590" t="n"/>
      <c r="K1214" s="590" t="n"/>
      <c r="L1214" s="590" t="n"/>
      <c r="M1214" s="590" t="n"/>
      <c r="N1214" s="590" t="n"/>
      <c r="O1214" s="590" t="n"/>
      <c r="P1214" s="590" t="n"/>
      <c r="Q1214" s="590" t="n"/>
      <c r="R1214" s="590" t="n"/>
      <c r="S1214" s="590" t="n"/>
      <c r="T1214" s="595" t="n"/>
      <c r="U1214" s="596" t="n"/>
      <c r="V1214" s="608" t="n"/>
    </row>
    <row r="1215">
      <c r="B1215" s="598" t="n"/>
      <c r="C1215" s="599" t="n"/>
      <c r="D1215" s="589" t="n"/>
      <c r="E1215" s="590" t="n"/>
      <c r="F1215" s="599" t="n"/>
      <c r="G1215" s="590" t="n"/>
      <c r="H1215" s="590" t="n"/>
      <c r="I1215" s="590" t="n"/>
      <c r="J1215" s="590" t="n"/>
      <c r="K1215" s="590" t="n"/>
      <c r="L1215" s="590" t="n"/>
      <c r="M1215" s="590" t="n"/>
      <c r="N1215" s="590" t="n"/>
      <c r="O1215" s="590" t="n"/>
      <c r="P1215" s="590" t="n"/>
      <c r="Q1215" s="590" t="n"/>
      <c r="R1215" s="590" t="n"/>
      <c r="S1215" s="590" t="n"/>
      <c r="T1215" s="595" t="n"/>
      <c r="U1215" s="596" t="n"/>
      <c r="V1215" s="608" t="n"/>
    </row>
    <row r="1216">
      <c r="B1216" s="598" t="n"/>
      <c r="C1216" s="599" t="n"/>
      <c r="D1216" s="589" t="n"/>
      <c r="E1216" s="590" t="n"/>
      <c r="F1216" s="599" t="n"/>
      <c r="G1216" s="590" t="n"/>
      <c r="H1216" s="590" t="n"/>
      <c r="I1216" s="590" t="n"/>
      <c r="J1216" s="590" t="n"/>
      <c r="K1216" s="590" t="n"/>
      <c r="L1216" s="590" t="n"/>
      <c r="M1216" s="590" t="n"/>
      <c r="N1216" s="590" t="n"/>
      <c r="O1216" s="590" t="n"/>
      <c r="P1216" s="590" t="n"/>
      <c r="Q1216" s="590" t="n"/>
      <c r="R1216" s="590" t="n"/>
      <c r="S1216" s="590" t="n"/>
      <c r="T1216" s="595" t="n"/>
      <c r="U1216" s="596" t="n"/>
      <c r="V1216" s="608" t="n"/>
    </row>
    <row r="1217">
      <c r="B1217" s="598" t="n"/>
      <c r="C1217" s="599" t="n"/>
      <c r="D1217" s="589" t="n"/>
      <c r="E1217" s="590" t="n"/>
      <c r="F1217" s="599" t="n"/>
      <c r="G1217" s="590" t="n"/>
      <c r="H1217" s="590" t="n"/>
      <c r="I1217" s="590" t="n"/>
      <c r="J1217" s="590" t="n"/>
      <c r="K1217" s="590" t="n"/>
      <c r="L1217" s="590" t="n"/>
      <c r="M1217" s="590" t="n"/>
      <c r="N1217" s="590" t="n"/>
      <c r="O1217" s="590" t="n"/>
      <c r="P1217" s="590" t="n"/>
      <c r="Q1217" s="590" t="n"/>
      <c r="R1217" s="590" t="n"/>
      <c r="S1217" s="590" t="n"/>
      <c r="T1217" s="595" t="n"/>
      <c r="U1217" s="596" t="n"/>
      <c r="V1217" s="608" t="n"/>
    </row>
    <row r="1218">
      <c r="B1218" s="598" t="n"/>
      <c r="C1218" s="599" t="n"/>
      <c r="D1218" s="589" t="n"/>
      <c r="E1218" s="590" t="n"/>
      <c r="F1218" s="599" t="n"/>
      <c r="G1218" s="590" t="n"/>
      <c r="H1218" s="590" t="n"/>
      <c r="I1218" s="590" t="n"/>
      <c r="J1218" s="590" t="n"/>
      <c r="K1218" s="590" t="n"/>
      <c r="L1218" s="590" t="n"/>
      <c r="M1218" s="590" t="n"/>
      <c r="N1218" s="590" t="n"/>
      <c r="O1218" s="590" t="n"/>
      <c r="P1218" s="590" t="n"/>
      <c r="Q1218" s="590" t="n"/>
      <c r="R1218" s="590" t="n"/>
      <c r="S1218" s="590" t="n"/>
      <c r="T1218" s="595" t="n"/>
      <c r="U1218" s="596" t="n"/>
      <c r="V1218" s="608" t="n"/>
    </row>
    <row r="1219">
      <c r="B1219" s="598" t="n"/>
      <c r="C1219" s="599" t="n"/>
      <c r="D1219" s="589" t="n"/>
      <c r="E1219" s="590" t="n"/>
      <c r="F1219" s="599" t="n"/>
      <c r="G1219" s="590" t="n"/>
      <c r="H1219" s="590" t="n"/>
      <c r="I1219" s="590" t="n"/>
      <c r="J1219" s="590" t="n"/>
      <c r="K1219" s="590" t="n"/>
      <c r="L1219" s="590" t="n"/>
      <c r="M1219" s="590" t="n"/>
      <c r="N1219" s="590" t="n"/>
      <c r="O1219" s="590" t="n"/>
      <c r="P1219" s="590" t="n"/>
      <c r="Q1219" s="590" t="n"/>
      <c r="R1219" s="590" t="n"/>
      <c r="S1219" s="590" t="n"/>
      <c r="T1219" s="595" t="n"/>
      <c r="U1219" s="596" t="n"/>
      <c r="V1219" s="608" t="n"/>
    </row>
    <row r="1220">
      <c r="B1220" s="598" t="n"/>
      <c r="C1220" s="599" t="n"/>
      <c r="D1220" s="589" t="n"/>
      <c r="E1220" s="590" t="n"/>
      <c r="F1220" s="599" t="n"/>
      <c r="G1220" s="590" t="n"/>
      <c r="H1220" s="590" t="n"/>
      <c r="I1220" s="590" t="n"/>
      <c r="J1220" s="590" t="n"/>
      <c r="K1220" s="590" t="n"/>
      <c r="L1220" s="590" t="n"/>
      <c r="M1220" s="590" t="n"/>
      <c r="N1220" s="590" t="n"/>
      <c r="O1220" s="590" t="n"/>
      <c r="P1220" s="590" t="n"/>
      <c r="Q1220" s="590" t="n"/>
      <c r="R1220" s="590" t="n"/>
      <c r="S1220" s="590" t="n"/>
      <c r="T1220" s="595" t="n"/>
      <c r="U1220" s="596" t="n"/>
      <c r="V1220" s="608" t="n"/>
    </row>
    <row r="1221">
      <c r="B1221" s="598" t="n"/>
      <c r="C1221" s="599" t="n"/>
      <c r="D1221" s="589" t="n"/>
      <c r="E1221" s="590" t="n"/>
      <c r="F1221" s="599" t="n"/>
      <c r="G1221" s="590" t="n"/>
      <c r="H1221" s="590" t="n"/>
      <c r="I1221" s="590" t="n"/>
      <c r="J1221" s="590" t="n"/>
      <c r="K1221" s="590" t="n"/>
      <c r="L1221" s="590" t="n"/>
      <c r="M1221" s="590" t="n"/>
      <c r="N1221" s="590" t="n"/>
      <c r="O1221" s="590" t="n"/>
      <c r="P1221" s="590" t="n"/>
      <c r="Q1221" s="590" t="n"/>
      <c r="R1221" s="590" t="n"/>
      <c r="S1221" s="590" t="n"/>
      <c r="T1221" s="595" t="n"/>
      <c r="U1221" s="596" t="n"/>
      <c r="V1221" s="608" t="n"/>
    </row>
    <row r="1222">
      <c r="B1222" s="598" t="n"/>
      <c r="C1222" s="599" t="n"/>
      <c r="D1222" s="589" t="n"/>
      <c r="E1222" s="590" t="n"/>
      <c r="F1222" s="599" t="n"/>
      <c r="G1222" s="590" t="n"/>
      <c r="H1222" s="590" t="n"/>
      <c r="I1222" s="590" t="n"/>
      <c r="J1222" s="590" t="n"/>
      <c r="K1222" s="590" t="n"/>
      <c r="L1222" s="590" t="n"/>
      <c r="M1222" s="590" t="n"/>
      <c r="N1222" s="590" t="n"/>
      <c r="O1222" s="590" t="n"/>
      <c r="P1222" s="590" t="n"/>
      <c r="Q1222" s="590" t="n"/>
      <c r="R1222" s="590" t="n"/>
      <c r="S1222" s="590" t="n"/>
      <c r="T1222" s="595" t="n"/>
      <c r="U1222" s="596" t="n"/>
      <c r="V1222" s="608" t="n"/>
    </row>
    <row r="1223">
      <c r="B1223" s="598" t="n"/>
      <c r="C1223" s="599" t="n"/>
      <c r="D1223" s="589" t="n"/>
      <c r="E1223" s="590" t="n"/>
      <c r="F1223" s="599" t="n"/>
      <c r="G1223" s="590" t="n"/>
      <c r="H1223" s="590" t="n"/>
      <c r="I1223" s="590" t="n"/>
      <c r="J1223" s="590" t="n"/>
      <c r="K1223" s="590" t="n"/>
      <c r="L1223" s="590" t="n"/>
      <c r="M1223" s="590" t="n"/>
      <c r="N1223" s="590" t="n"/>
      <c r="O1223" s="590" t="n"/>
      <c r="P1223" s="590" t="n"/>
      <c r="Q1223" s="590" t="n"/>
      <c r="R1223" s="590" t="n"/>
      <c r="S1223" s="590" t="n"/>
      <c r="T1223" s="595" t="n"/>
      <c r="U1223" s="596" t="n"/>
      <c r="V1223" s="608" t="n"/>
    </row>
    <row r="1224">
      <c r="B1224" s="598" t="n"/>
      <c r="C1224" s="599" t="n"/>
      <c r="D1224" s="589" t="n"/>
      <c r="E1224" s="590" t="n"/>
      <c r="F1224" s="599" t="n"/>
      <c r="G1224" s="590" t="n"/>
      <c r="H1224" s="590" t="n"/>
      <c r="I1224" s="590" t="n"/>
      <c r="J1224" s="590" t="n"/>
      <c r="K1224" s="590" t="n"/>
      <c r="L1224" s="590" t="n"/>
      <c r="M1224" s="590" t="n"/>
      <c r="N1224" s="590" t="n"/>
      <c r="O1224" s="590" t="n"/>
      <c r="P1224" s="590" t="n"/>
      <c r="Q1224" s="590" t="n"/>
      <c r="R1224" s="590" t="n"/>
      <c r="S1224" s="590" t="n"/>
      <c r="T1224" s="595" t="n"/>
      <c r="U1224" s="596" t="n"/>
      <c r="V1224" s="608" t="n"/>
    </row>
    <row r="1225">
      <c r="B1225" s="598" t="n"/>
      <c r="C1225" s="599" t="n"/>
      <c r="D1225" s="589" t="n"/>
      <c r="E1225" s="590" t="n"/>
      <c r="F1225" s="599" t="n"/>
      <c r="G1225" s="590" t="n"/>
      <c r="H1225" s="590" t="n"/>
      <c r="I1225" s="590" t="n"/>
      <c r="J1225" s="590" t="n"/>
      <c r="K1225" s="590" t="n"/>
      <c r="L1225" s="590" t="n"/>
      <c r="M1225" s="590" t="n"/>
      <c r="N1225" s="590" t="n"/>
      <c r="O1225" s="590" t="n"/>
      <c r="P1225" s="590" t="n"/>
      <c r="Q1225" s="590" t="n"/>
      <c r="R1225" s="590" t="n"/>
      <c r="S1225" s="590" t="n"/>
      <c r="T1225" s="595" t="n"/>
      <c r="U1225" s="596" t="n"/>
      <c r="V1225" s="608" t="n"/>
    </row>
    <row r="1226">
      <c r="B1226" s="598" t="n"/>
      <c r="C1226" s="599" t="n"/>
      <c r="D1226" s="589" t="n"/>
      <c r="E1226" s="590" t="n"/>
      <c r="F1226" s="599" t="n"/>
      <c r="G1226" s="590" t="n"/>
      <c r="H1226" s="590" t="n"/>
      <c r="I1226" s="590" t="n"/>
      <c r="J1226" s="590" t="n"/>
      <c r="K1226" s="590" t="n"/>
      <c r="L1226" s="590" t="n"/>
      <c r="M1226" s="590" t="n"/>
      <c r="N1226" s="590" t="n"/>
      <c r="O1226" s="590" t="n"/>
      <c r="P1226" s="590" t="n"/>
      <c r="Q1226" s="590" t="n"/>
      <c r="R1226" s="590" t="n"/>
      <c r="S1226" s="590" t="n"/>
      <c r="T1226" s="595" t="n"/>
      <c r="U1226" s="596" t="n"/>
      <c r="V1226" s="608" t="n"/>
    </row>
    <row r="1227">
      <c r="B1227" s="598" t="n"/>
      <c r="C1227" s="599" t="n"/>
      <c r="D1227" s="589" t="n"/>
      <c r="E1227" s="590" t="n"/>
      <c r="F1227" s="599" t="n"/>
      <c r="G1227" s="590" t="n"/>
      <c r="H1227" s="590" t="n"/>
      <c r="I1227" s="590" t="n"/>
      <c r="J1227" s="590" t="n"/>
      <c r="K1227" s="590" t="n"/>
      <c r="L1227" s="590" t="n"/>
      <c r="M1227" s="590" t="n"/>
      <c r="N1227" s="590" t="n"/>
      <c r="O1227" s="590" t="n"/>
      <c r="P1227" s="590" t="n"/>
      <c r="Q1227" s="590" t="n"/>
      <c r="R1227" s="590" t="n"/>
      <c r="S1227" s="590" t="n"/>
      <c r="T1227" s="595" t="n"/>
      <c r="U1227" s="596" t="n"/>
      <c r="V1227" s="608" t="n"/>
    </row>
    <row r="1228">
      <c r="B1228" s="598" t="n"/>
      <c r="C1228" s="599" t="n"/>
      <c r="D1228" s="589" t="n"/>
      <c r="E1228" s="590" t="n"/>
      <c r="F1228" s="599" t="n"/>
      <c r="G1228" s="590" t="n"/>
      <c r="H1228" s="590" t="n"/>
      <c r="I1228" s="590" t="n"/>
      <c r="J1228" s="590" t="n"/>
      <c r="K1228" s="590" t="n"/>
      <c r="L1228" s="590" t="n"/>
      <c r="M1228" s="590" t="n"/>
      <c r="N1228" s="590" t="n"/>
      <c r="O1228" s="590" t="n"/>
      <c r="P1228" s="590" t="n"/>
      <c r="Q1228" s="590" t="n"/>
      <c r="R1228" s="590" t="n"/>
      <c r="S1228" s="590" t="n"/>
      <c r="T1228" s="595" t="n"/>
      <c r="U1228" s="596" t="n"/>
      <c r="V1228" s="608" t="n"/>
    </row>
    <row r="1229">
      <c r="B1229" s="598" t="n"/>
      <c r="C1229" s="599" t="n"/>
      <c r="D1229" s="589" t="n"/>
      <c r="E1229" s="590" t="n"/>
      <c r="F1229" s="599" t="n"/>
      <c r="G1229" s="590" t="n"/>
      <c r="H1229" s="590" t="n"/>
      <c r="I1229" s="590" t="n"/>
      <c r="J1229" s="590" t="n"/>
      <c r="K1229" s="590" t="n"/>
      <c r="L1229" s="590" t="n"/>
      <c r="M1229" s="590" t="n"/>
      <c r="N1229" s="590" t="n"/>
      <c r="O1229" s="590" t="n"/>
      <c r="P1229" s="590" t="n"/>
      <c r="Q1229" s="590" t="n"/>
      <c r="R1229" s="590" t="n"/>
      <c r="S1229" s="590" t="n"/>
      <c r="T1229" s="595" t="n"/>
      <c r="U1229" s="596" t="n"/>
      <c r="V1229" s="608" t="n"/>
    </row>
    <row r="1230">
      <c r="B1230" s="598" t="n"/>
      <c r="C1230" s="599" t="n"/>
      <c r="D1230" s="589" t="n"/>
      <c r="E1230" s="590" t="n"/>
      <c r="F1230" s="599" t="n"/>
      <c r="G1230" s="590" t="n"/>
      <c r="H1230" s="590" t="n"/>
      <c r="I1230" s="590" t="n"/>
      <c r="J1230" s="590" t="n"/>
      <c r="K1230" s="590" t="n"/>
      <c r="L1230" s="590" t="n"/>
      <c r="M1230" s="590" t="n"/>
      <c r="N1230" s="590" t="n"/>
      <c r="O1230" s="590" t="n"/>
      <c r="P1230" s="590" t="n"/>
      <c r="Q1230" s="590" t="n"/>
      <c r="R1230" s="590" t="n"/>
      <c r="S1230" s="590" t="n"/>
      <c r="T1230" s="595" t="n"/>
      <c r="U1230" s="596" t="n"/>
      <c r="V1230" s="608" t="n"/>
    </row>
    <row r="1231">
      <c r="B1231" s="598" t="n"/>
      <c r="C1231" s="599" t="n"/>
      <c r="D1231" s="589" t="n"/>
      <c r="E1231" s="590" t="n"/>
      <c r="F1231" s="599" t="n"/>
      <c r="G1231" s="590" t="n"/>
      <c r="H1231" s="590" t="n"/>
      <c r="I1231" s="590" t="n"/>
      <c r="J1231" s="590" t="n"/>
      <c r="K1231" s="590" t="n"/>
      <c r="L1231" s="590" t="n"/>
      <c r="M1231" s="590" t="n"/>
      <c r="N1231" s="590" t="n"/>
      <c r="O1231" s="590" t="n"/>
      <c r="P1231" s="590" t="n"/>
      <c r="Q1231" s="590" t="n"/>
      <c r="R1231" s="590" t="n"/>
      <c r="S1231" s="590" t="n"/>
      <c r="T1231" s="595" t="n"/>
      <c r="U1231" s="596" t="n"/>
      <c r="V1231" s="608" t="n"/>
    </row>
    <row r="1232">
      <c r="B1232" s="598" t="n"/>
      <c r="C1232" s="599" t="n"/>
      <c r="D1232" s="589" t="n"/>
      <c r="E1232" s="590" t="n"/>
      <c r="F1232" s="599" t="n"/>
      <c r="G1232" s="590" t="n"/>
      <c r="H1232" s="590" t="n"/>
      <c r="I1232" s="590" t="n"/>
      <c r="J1232" s="590" t="n"/>
      <c r="K1232" s="590" t="n"/>
      <c r="L1232" s="590" t="n"/>
      <c r="M1232" s="590" t="n"/>
      <c r="N1232" s="590" t="n"/>
      <c r="O1232" s="590" t="n"/>
      <c r="P1232" s="590" t="n"/>
      <c r="Q1232" s="590" t="n"/>
      <c r="R1232" s="590" t="n"/>
      <c r="S1232" s="590" t="n"/>
      <c r="T1232" s="595" t="n"/>
      <c r="U1232" s="596" t="n"/>
      <c r="V1232" s="608" t="n"/>
    </row>
    <row r="1233">
      <c r="B1233" s="598" t="n"/>
      <c r="C1233" s="599" t="n"/>
      <c r="D1233" s="589" t="n"/>
      <c r="E1233" s="590" t="n"/>
      <c r="F1233" s="599" t="n"/>
      <c r="G1233" s="590" t="n"/>
      <c r="H1233" s="590" t="n"/>
      <c r="I1233" s="590" t="n"/>
      <c r="J1233" s="590" t="n"/>
      <c r="K1233" s="590" t="n"/>
      <c r="L1233" s="590" t="n"/>
      <c r="M1233" s="590" t="n"/>
      <c r="N1233" s="590" t="n"/>
      <c r="O1233" s="590" t="n"/>
      <c r="P1233" s="590" t="n"/>
      <c r="Q1233" s="590" t="n"/>
      <c r="R1233" s="590" t="n"/>
      <c r="S1233" s="590" t="n"/>
      <c r="T1233" s="595" t="n"/>
      <c r="U1233" s="596" t="n"/>
      <c r="V1233" s="608" t="n"/>
    </row>
    <row r="1234">
      <c r="B1234" s="598" t="n"/>
      <c r="C1234" s="599" t="n"/>
      <c r="D1234" s="589" t="n"/>
      <c r="E1234" s="590" t="n"/>
      <c r="F1234" s="599" t="n"/>
      <c r="G1234" s="590" t="n"/>
      <c r="H1234" s="590" t="n"/>
      <c r="I1234" s="590" t="n"/>
      <c r="J1234" s="590" t="n"/>
      <c r="K1234" s="590" t="n"/>
      <c r="L1234" s="590" t="n"/>
      <c r="M1234" s="590" t="n"/>
      <c r="N1234" s="590" t="n"/>
      <c r="O1234" s="590" t="n"/>
      <c r="P1234" s="590" t="n"/>
      <c r="Q1234" s="590" t="n"/>
      <c r="R1234" s="590" t="n"/>
      <c r="S1234" s="590" t="n"/>
      <c r="T1234" s="595" t="n"/>
      <c r="U1234" s="596" t="n"/>
      <c r="V1234" s="608" t="n"/>
    </row>
    <row r="1235">
      <c r="B1235" s="598" t="n"/>
      <c r="C1235" s="599" t="n"/>
      <c r="D1235" s="589" t="n"/>
      <c r="E1235" s="590" t="n"/>
      <c r="F1235" s="599" t="n"/>
      <c r="G1235" s="590" t="n"/>
      <c r="H1235" s="590" t="n"/>
      <c r="I1235" s="590" t="n"/>
      <c r="J1235" s="590" t="n"/>
      <c r="K1235" s="590" t="n"/>
      <c r="L1235" s="590" t="n"/>
      <c r="M1235" s="590" t="n"/>
      <c r="N1235" s="590" t="n"/>
      <c r="O1235" s="590" t="n"/>
      <c r="P1235" s="590" t="n"/>
      <c r="Q1235" s="590" t="n"/>
      <c r="R1235" s="590" t="n"/>
      <c r="S1235" s="590" t="n"/>
      <c r="T1235" s="595" t="n"/>
      <c r="U1235" s="596" t="n"/>
      <c r="V1235" s="608" t="n"/>
    </row>
    <row r="1236">
      <c r="B1236" s="598" t="n"/>
      <c r="C1236" s="599" t="n"/>
      <c r="D1236" s="589" t="n"/>
      <c r="E1236" s="590" t="n"/>
      <c r="F1236" s="599" t="n"/>
      <c r="G1236" s="590" t="n"/>
      <c r="H1236" s="590" t="n"/>
      <c r="I1236" s="590" t="n"/>
      <c r="J1236" s="590" t="n"/>
      <c r="K1236" s="590" t="n"/>
      <c r="L1236" s="590" t="n"/>
      <c r="M1236" s="590" t="n"/>
      <c r="N1236" s="590" t="n"/>
      <c r="O1236" s="590" t="n"/>
      <c r="P1236" s="590" t="n"/>
      <c r="Q1236" s="590" t="n"/>
      <c r="R1236" s="590" t="n"/>
      <c r="S1236" s="590" t="n"/>
      <c r="T1236" s="595" t="n"/>
      <c r="U1236" s="596" t="n"/>
      <c r="V1236" s="608" t="n"/>
    </row>
    <row r="1237">
      <c r="B1237" s="598" t="n"/>
      <c r="C1237" s="599" t="n"/>
      <c r="D1237" s="589" t="n"/>
      <c r="E1237" s="590" t="n"/>
      <c r="F1237" s="599" t="n"/>
      <c r="G1237" s="590" t="n"/>
      <c r="H1237" s="590" t="n"/>
      <c r="I1237" s="590" t="n"/>
      <c r="J1237" s="590" t="n"/>
      <c r="K1237" s="590" t="n"/>
      <c r="L1237" s="590" t="n"/>
      <c r="M1237" s="590" t="n"/>
      <c r="N1237" s="590" t="n"/>
      <c r="O1237" s="590" t="n"/>
      <c r="P1237" s="590" t="n"/>
      <c r="Q1237" s="590" t="n"/>
      <c r="R1237" s="590" t="n"/>
      <c r="S1237" s="590" t="n"/>
      <c r="T1237" s="595" t="n"/>
      <c r="U1237" s="596" t="n"/>
      <c r="V1237" s="608" t="n"/>
    </row>
    <row r="1238">
      <c r="B1238" s="598" t="n"/>
      <c r="C1238" s="599" t="n"/>
      <c r="D1238" s="589" t="n"/>
      <c r="E1238" s="590" t="n"/>
      <c r="F1238" s="599" t="n"/>
      <c r="G1238" s="590" t="n"/>
      <c r="H1238" s="590" t="n"/>
      <c r="I1238" s="590" t="n"/>
      <c r="J1238" s="590" t="n"/>
      <c r="K1238" s="590" t="n"/>
      <c r="L1238" s="590" t="n"/>
      <c r="M1238" s="590" t="n"/>
      <c r="N1238" s="590" t="n"/>
      <c r="O1238" s="590" t="n"/>
      <c r="P1238" s="590" t="n"/>
      <c r="Q1238" s="590" t="n"/>
      <c r="R1238" s="590" t="n"/>
      <c r="S1238" s="590" t="n"/>
      <c r="T1238" s="595" t="n"/>
      <c r="U1238" s="596" t="n"/>
      <c r="V1238" s="608" t="n"/>
    </row>
    <row r="1239">
      <c r="B1239" s="598" t="n"/>
      <c r="C1239" s="599" t="n"/>
      <c r="D1239" s="589" t="n"/>
      <c r="E1239" s="590" t="n"/>
      <c r="F1239" s="599" t="n"/>
      <c r="G1239" s="590" t="n"/>
      <c r="H1239" s="590" t="n"/>
      <c r="I1239" s="590" t="n"/>
      <c r="J1239" s="590" t="n"/>
      <c r="K1239" s="590" t="n"/>
      <c r="L1239" s="590" t="n"/>
      <c r="M1239" s="590" t="n"/>
      <c r="N1239" s="590" t="n"/>
      <c r="O1239" s="590" t="n"/>
      <c r="P1239" s="590" t="n"/>
      <c r="Q1239" s="590" t="n"/>
      <c r="R1239" s="590" t="n"/>
      <c r="S1239" s="590" t="n"/>
      <c r="T1239" s="595" t="n"/>
      <c r="U1239" s="596" t="n"/>
      <c r="V1239" s="608" t="n"/>
    </row>
    <row r="1240">
      <c r="B1240" s="598" t="n"/>
      <c r="C1240" s="599" t="n"/>
      <c r="D1240" s="589" t="n"/>
      <c r="E1240" s="590" t="n"/>
      <c r="F1240" s="599" t="n"/>
      <c r="G1240" s="590" t="n"/>
      <c r="H1240" s="590" t="n"/>
      <c r="I1240" s="590" t="n"/>
      <c r="J1240" s="590" t="n"/>
      <c r="K1240" s="590" t="n"/>
      <c r="L1240" s="590" t="n"/>
      <c r="M1240" s="590" t="n"/>
      <c r="N1240" s="590" t="n"/>
      <c r="O1240" s="590" t="n"/>
      <c r="P1240" s="590" t="n"/>
      <c r="Q1240" s="590" t="n"/>
      <c r="R1240" s="590" t="n"/>
      <c r="S1240" s="590" t="n"/>
      <c r="T1240" s="595" t="n"/>
      <c r="U1240" s="596" t="n"/>
      <c r="V1240" s="608" t="n"/>
    </row>
    <row r="1241">
      <c r="B1241" s="598" t="n"/>
      <c r="C1241" s="599" t="n"/>
      <c r="D1241" s="589" t="n"/>
      <c r="E1241" s="590" t="n"/>
      <c r="F1241" s="599" t="n"/>
      <c r="G1241" s="590" t="n"/>
      <c r="H1241" s="590" t="n"/>
      <c r="I1241" s="590" t="n"/>
      <c r="J1241" s="590" t="n"/>
      <c r="K1241" s="590" t="n"/>
      <c r="L1241" s="590" t="n"/>
      <c r="M1241" s="590" t="n"/>
      <c r="N1241" s="590" t="n"/>
      <c r="O1241" s="590" t="n"/>
      <c r="P1241" s="590" t="n"/>
      <c r="Q1241" s="590" t="n"/>
      <c r="R1241" s="590" t="n"/>
      <c r="S1241" s="590" t="n"/>
      <c r="T1241" s="595" t="n"/>
      <c r="U1241" s="596" t="n"/>
      <c r="V1241" s="608" t="n"/>
    </row>
    <row r="1242">
      <c r="B1242" s="598" t="n"/>
      <c r="C1242" s="599" t="n"/>
      <c r="D1242" s="589" t="n"/>
      <c r="E1242" s="590" t="n"/>
      <c r="F1242" s="599" t="n"/>
      <c r="G1242" s="590" t="n"/>
      <c r="H1242" s="590" t="n"/>
      <c r="I1242" s="590" t="n"/>
      <c r="J1242" s="590" t="n"/>
      <c r="K1242" s="590" t="n"/>
      <c r="L1242" s="590" t="n"/>
      <c r="M1242" s="590" t="n"/>
      <c r="N1242" s="590" t="n"/>
      <c r="O1242" s="590" t="n"/>
      <c r="P1242" s="590" t="n"/>
      <c r="Q1242" s="590" t="n"/>
      <c r="R1242" s="590" t="n"/>
      <c r="S1242" s="590" t="n"/>
      <c r="T1242" s="595" t="n"/>
      <c r="U1242" s="596" t="n"/>
      <c r="V1242" s="608" t="n"/>
    </row>
    <row r="1243">
      <c r="B1243" s="598" t="n"/>
      <c r="C1243" s="599" t="n"/>
      <c r="D1243" s="589" t="n"/>
      <c r="E1243" s="590" t="n"/>
      <c r="F1243" s="599" t="n"/>
      <c r="G1243" s="590" t="n"/>
      <c r="H1243" s="590" t="n"/>
      <c r="I1243" s="590" t="n"/>
      <c r="J1243" s="590" t="n"/>
      <c r="K1243" s="590" t="n"/>
      <c r="L1243" s="590" t="n"/>
      <c r="M1243" s="590" t="n"/>
      <c r="N1243" s="590" t="n"/>
      <c r="O1243" s="590" t="n"/>
      <c r="P1243" s="590" t="n"/>
      <c r="Q1243" s="590" t="n"/>
      <c r="R1243" s="590" t="n"/>
      <c r="S1243" s="590" t="n"/>
      <c r="T1243" s="595" t="n"/>
      <c r="U1243" s="596" t="n"/>
      <c r="V1243" s="608" t="n"/>
    </row>
    <row r="1244">
      <c r="B1244" s="598" t="n"/>
      <c r="C1244" s="599" t="n"/>
      <c r="D1244" s="589" t="n"/>
      <c r="E1244" s="590" t="n"/>
      <c r="F1244" s="599" t="n"/>
      <c r="G1244" s="590" t="n"/>
      <c r="H1244" s="590" t="n"/>
      <c r="I1244" s="590" t="n"/>
      <c r="J1244" s="590" t="n"/>
      <c r="K1244" s="590" t="n"/>
      <c r="L1244" s="590" t="n"/>
      <c r="M1244" s="590" t="n"/>
      <c r="N1244" s="590" t="n"/>
      <c r="O1244" s="590" t="n"/>
      <c r="P1244" s="590" t="n"/>
      <c r="Q1244" s="590" t="n"/>
      <c r="R1244" s="590" t="n"/>
      <c r="S1244" s="590" t="n"/>
      <c r="T1244" s="595" t="n"/>
      <c r="U1244" s="596" t="n"/>
      <c r="V1244" s="608" t="n"/>
    </row>
    <row r="1245">
      <c r="B1245" s="598" t="n"/>
      <c r="C1245" s="599" t="n"/>
      <c r="D1245" s="589" t="n"/>
      <c r="E1245" s="590" t="n"/>
      <c r="F1245" s="599" t="n"/>
      <c r="G1245" s="590" t="n"/>
      <c r="H1245" s="590" t="n"/>
      <c r="I1245" s="590" t="n"/>
      <c r="J1245" s="590" t="n"/>
      <c r="K1245" s="590" t="n"/>
      <c r="L1245" s="590" t="n"/>
      <c r="M1245" s="590" t="n"/>
      <c r="N1245" s="590" t="n"/>
      <c r="O1245" s="590" t="n"/>
      <c r="P1245" s="590" t="n"/>
      <c r="Q1245" s="590" t="n"/>
      <c r="R1245" s="590" t="n"/>
      <c r="S1245" s="590" t="n"/>
      <c r="T1245" s="595" t="n"/>
      <c r="U1245" s="596" t="n"/>
      <c r="V1245" s="608" t="n"/>
    </row>
    <row r="1246">
      <c r="B1246" s="598" t="n"/>
      <c r="C1246" s="599" t="n"/>
      <c r="D1246" s="589" t="n"/>
      <c r="E1246" s="590" t="n"/>
      <c r="F1246" s="599" t="n"/>
      <c r="G1246" s="590" t="n"/>
      <c r="H1246" s="590" t="n"/>
      <c r="I1246" s="590" t="n"/>
      <c r="J1246" s="590" t="n"/>
      <c r="K1246" s="590" t="n"/>
      <c r="L1246" s="590" t="n"/>
      <c r="M1246" s="590" t="n"/>
      <c r="N1246" s="590" t="n"/>
      <c r="O1246" s="590" t="n"/>
      <c r="P1246" s="590" t="n"/>
      <c r="Q1246" s="590" t="n"/>
      <c r="R1246" s="590" t="n"/>
      <c r="S1246" s="590" t="n"/>
      <c r="T1246" s="595" t="n"/>
      <c r="U1246" s="596" t="n"/>
      <c r="V1246" s="608" t="n"/>
    </row>
    <row r="1247">
      <c r="B1247" s="598" t="n"/>
      <c r="C1247" s="599" t="n"/>
      <c r="D1247" s="589" t="n"/>
      <c r="E1247" s="590" t="n"/>
      <c r="F1247" s="599" t="n"/>
      <c r="G1247" s="590" t="n"/>
      <c r="H1247" s="590" t="n"/>
      <c r="I1247" s="590" t="n"/>
      <c r="J1247" s="590" t="n"/>
      <c r="K1247" s="590" t="n"/>
      <c r="L1247" s="590" t="n"/>
      <c r="M1247" s="590" t="n"/>
      <c r="N1247" s="590" t="n"/>
      <c r="O1247" s="590" t="n"/>
      <c r="P1247" s="590" t="n"/>
      <c r="Q1247" s="590" t="n"/>
      <c r="R1247" s="590" t="n"/>
      <c r="S1247" s="590" t="n"/>
      <c r="T1247" s="595" t="n"/>
      <c r="U1247" s="596" t="n"/>
      <c r="V1247" s="608" t="n"/>
    </row>
    <row r="1248">
      <c r="B1248" s="598" t="n"/>
      <c r="C1248" s="599" t="n"/>
      <c r="D1248" s="589" t="n"/>
      <c r="E1248" s="590" t="n"/>
      <c r="F1248" s="599" t="n"/>
      <c r="G1248" s="590" t="n"/>
      <c r="H1248" s="590" t="n"/>
      <c r="I1248" s="590" t="n"/>
      <c r="J1248" s="590" t="n"/>
      <c r="K1248" s="590" t="n"/>
      <c r="L1248" s="590" t="n"/>
      <c r="M1248" s="590" t="n"/>
      <c r="N1248" s="590" t="n"/>
      <c r="O1248" s="590" t="n"/>
      <c r="P1248" s="590" t="n"/>
      <c r="Q1248" s="590" t="n"/>
      <c r="R1248" s="590" t="n"/>
      <c r="S1248" s="590" t="n"/>
      <c r="T1248" s="595" t="n"/>
      <c r="U1248" s="596" t="n"/>
      <c r="V1248" s="608" t="n"/>
    </row>
    <row r="1249">
      <c r="B1249" s="598" t="n"/>
      <c r="C1249" s="599" t="n"/>
      <c r="D1249" s="589" t="n"/>
      <c r="E1249" s="590" t="n"/>
      <c r="F1249" s="599" t="n"/>
      <c r="G1249" s="590" t="n"/>
      <c r="H1249" s="590" t="n"/>
      <c r="I1249" s="590" t="n"/>
      <c r="J1249" s="590" t="n"/>
      <c r="K1249" s="590" t="n"/>
      <c r="L1249" s="590" t="n"/>
      <c r="M1249" s="590" t="n"/>
      <c r="N1249" s="590" t="n"/>
      <c r="O1249" s="590" t="n"/>
      <c r="P1249" s="590" t="n"/>
      <c r="Q1249" s="590" t="n"/>
      <c r="R1249" s="590" t="n"/>
      <c r="S1249" s="590" t="n"/>
      <c r="T1249" s="595" t="n"/>
      <c r="U1249" s="596" t="n"/>
      <c r="V1249" s="608" t="n"/>
    </row>
    <row r="1250">
      <c r="B1250" s="598" t="n"/>
      <c r="C1250" s="599" t="n"/>
      <c r="D1250" s="589" t="n"/>
      <c r="E1250" s="590" t="n"/>
      <c r="F1250" s="599" t="n"/>
      <c r="G1250" s="590" t="n"/>
      <c r="H1250" s="590" t="n"/>
      <c r="I1250" s="590" t="n"/>
      <c r="J1250" s="590" t="n"/>
      <c r="K1250" s="590" t="n"/>
      <c r="L1250" s="590" t="n"/>
      <c r="M1250" s="590" t="n"/>
      <c r="N1250" s="590" t="n"/>
      <c r="O1250" s="590" t="n"/>
      <c r="P1250" s="590" t="n"/>
      <c r="Q1250" s="590" t="n"/>
      <c r="R1250" s="590" t="n"/>
      <c r="S1250" s="590" t="n"/>
      <c r="T1250" s="595" t="n"/>
      <c r="U1250" s="596" t="n"/>
      <c r="V1250" s="608" t="n"/>
    </row>
    <row r="1251">
      <c r="B1251" s="598" t="n"/>
      <c r="C1251" s="599" t="n"/>
      <c r="D1251" s="589" t="n"/>
      <c r="E1251" s="590" t="n"/>
      <c r="F1251" s="599" t="n"/>
      <c r="G1251" s="590" t="n"/>
      <c r="H1251" s="590" t="n"/>
      <c r="I1251" s="590" t="n"/>
      <c r="J1251" s="590" t="n"/>
      <c r="K1251" s="590" t="n"/>
      <c r="L1251" s="590" t="n"/>
      <c r="M1251" s="590" t="n"/>
      <c r="N1251" s="590" t="n"/>
      <c r="O1251" s="590" t="n"/>
      <c r="P1251" s="590" t="n"/>
      <c r="Q1251" s="590" t="n"/>
      <c r="R1251" s="590" t="n"/>
      <c r="S1251" s="590" t="n"/>
      <c r="T1251" s="595" t="n"/>
      <c r="U1251" s="596" t="n"/>
      <c r="V1251" s="608" t="n"/>
    </row>
    <row r="1252">
      <c r="B1252" s="598" t="n"/>
      <c r="C1252" s="599" t="n"/>
      <c r="D1252" s="589" t="n"/>
      <c r="E1252" s="590" t="n"/>
      <c r="F1252" s="599" t="n"/>
      <c r="G1252" s="590" t="n"/>
      <c r="H1252" s="590" t="n"/>
      <c r="I1252" s="590" t="n"/>
      <c r="J1252" s="590" t="n"/>
      <c r="K1252" s="590" t="n"/>
      <c r="L1252" s="590" t="n"/>
      <c r="M1252" s="590" t="n"/>
      <c r="N1252" s="590" t="n"/>
      <c r="O1252" s="590" t="n"/>
      <c r="P1252" s="590" t="n"/>
      <c r="Q1252" s="590" t="n"/>
      <c r="R1252" s="590" t="n"/>
      <c r="S1252" s="590" t="n"/>
      <c r="T1252" s="595" t="n"/>
      <c r="U1252" s="596" t="n"/>
      <c r="V1252" s="608" t="n"/>
    </row>
    <row r="1253">
      <c r="B1253" s="598" t="n"/>
      <c r="C1253" s="599" t="n"/>
      <c r="D1253" s="589" t="n"/>
      <c r="E1253" s="590" t="n"/>
      <c r="F1253" s="599" t="n"/>
      <c r="G1253" s="590" t="n"/>
      <c r="H1253" s="590" t="n"/>
      <c r="I1253" s="590" t="n"/>
      <c r="J1253" s="590" t="n"/>
      <c r="K1253" s="590" t="n"/>
      <c r="L1253" s="590" t="n"/>
      <c r="M1253" s="590" t="n"/>
      <c r="N1253" s="590" t="n"/>
      <c r="O1253" s="590" t="n"/>
      <c r="P1253" s="590" t="n"/>
      <c r="Q1253" s="590" t="n"/>
      <c r="R1253" s="590" t="n"/>
      <c r="S1253" s="590" t="n"/>
      <c r="T1253" s="595" t="n"/>
      <c r="U1253" s="596" t="n"/>
      <c r="V1253" s="608" t="n"/>
    </row>
    <row r="1254">
      <c r="B1254" s="598" t="n"/>
      <c r="C1254" s="599" t="n"/>
      <c r="D1254" s="589" t="n"/>
      <c r="E1254" s="590" t="n"/>
      <c r="F1254" s="599" t="n"/>
      <c r="G1254" s="590" t="n"/>
      <c r="H1254" s="590" t="n"/>
      <c r="I1254" s="590" t="n"/>
      <c r="J1254" s="590" t="n"/>
      <c r="K1254" s="590" t="n"/>
      <c r="L1254" s="590" t="n"/>
      <c r="M1254" s="590" t="n"/>
      <c r="N1254" s="590" t="n"/>
      <c r="O1254" s="590" t="n"/>
      <c r="P1254" s="590" t="n"/>
      <c r="Q1254" s="590" t="n"/>
      <c r="R1254" s="590" t="n"/>
      <c r="S1254" s="590" t="n"/>
      <c r="T1254" s="595" t="n"/>
      <c r="U1254" s="596" t="n"/>
      <c r="V1254" s="608" t="n"/>
    </row>
    <row r="1255">
      <c r="B1255" s="598" t="n"/>
      <c r="C1255" s="599" t="n"/>
      <c r="D1255" s="589" t="n"/>
      <c r="E1255" s="590" t="n"/>
      <c r="F1255" s="599" t="n"/>
      <c r="G1255" s="590" t="n"/>
      <c r="H1255" s="590" t="n"/>
      <c r="I1255" s="590" t="n"/>
      <c r="J1255" s="590" t="n"/>
      <c r="K1255" s="590" t="n"/>
      <c r="L1255" s="590" t="n"/>
      <c r="M1255" s="590" t="n"/>
      <c r="N1255" s="590" t="n"/>
      <c r="O1255" s="590" t="n"/>
      <c r="P1255" s="590" t="n"/>
      <c r="Q1255" s="590" t="n"/>
      <c r="R1255" s="590" t="n"/>
      <c r="S1255" s="590" t="n"/>
      <c r="T1255" s="595" t="n"/>
      <c r="U1255" s="596" t="n"/>
      <c r="V1255" s="608" t="n"/>
    </row>
    <row r="1256">
      <c r="B1256" s="598" t="n"/>
      <c r="C1256" s="599" t="n"/>
      <c r="D1256" s="589" t="n"/>
      <c r="E1256" s="590" t="n"/>
      <c r="F1256" s="599" t="n"/>
      <c r="G1256" s="590" t="n"/>
      <c r="H1256" s="590" t="n"/>
      <c r="I1256" s="590" t="n"/>
      <c r="J1256" s="590" t="n"/>
      <c r="K1256" s="590" t="n"/>
      <c r="L1256" s="590" t="n"/>
      <c r="M1256" s="590" t="n"/>
      <c r="N1256" s="590" t="n"/>
      <c r="O1256" s="590" t="n"/>
      <c r="P1256" s="590" t="n"/>
      <c r="Q1256" s="590" t="n"/>
      <c r="R1256" s="590" t="n"/>
      <c r="S1256" s="590" t="n"/>
      <c r="T1256" s="595" t="n"/>
      <c r="U1256" s="596" t="n"/>
      <c r="V1256" s="608" t="n"/>
    </row>
    <row r="1257">
      <c r="B1257" s="598" t="n"/>
      <c r="C1257" s="599" t="n"/>
      <c r="D1257" s="589" t="n"/>
      <c r="E1257" s="590" t="n"/>
      <c r="F1257" s="599" t="n"/>
      <c r="G1257" s="590" t="n"/>
      <c r="H1257" s="590" t="n"/>
      <c r="I1257" s="590" t="n"/>
      <c r="J1257" s="590" t="n"/>
      <c r="K1257" s="590" t="n"/>
      <c r="L1257" s="590" t="n"/>
      <c r="M1257" s="590" t="n"/>
      <c r="N1257" s="590" t="n"/>
      <c r="O1257" s="590" t="n"/>
      <c r="P1257" s="590" t="n"/>
      <c r="Q1257" s="590" t="n"/>
      <c r="R1257" s="590" t="n"/>
      <c r="S1257" s="590" t="n"/>
      <c r="T1257" s="595" t="n"/>
      <c r="U1257" s="596" t="n"/>
      <c r="V1257" s="608" t="n"/>
    </row>
    <row r="1258">
      <c r="B1258" s="598" t="n"/>
      <c r="C1258" s="599" t="n"/>
      <c r="D1258" s="589" t="n"/>
      <c r="E1258" s="590" t="n"/>
      <c r="F1258" s="599" t="n"/>
      <c r="G1258" s="590" t="n"/>
      <c r="H1258" s="590" t="n"/>
      <c r="I1258" s="590" t="n"/>
      <c r="J1258" s="590" t="n"/>
      <c r="K1258" s="590" t="n"/>
      <c r="L1258" s="590" t="n"/>
      <c r="M1258" s="590" t="n"/>
      <c r="N1258" s="590" t="n"/>
      <c r="O1258" s="590" t="n"/>
      <c r="P1258" s="590" t="n"/>
      <c r="Q1258" s="590" t="n"/>
      <c r="R1258" s="590" t="n"/>
      <c r="S1258" s="590" t="n"/>
      <c r="T1258" s="595" t="n"/>
      <c r="U1258" s="596" t="n"/>
      <c r="V1258" s="608" t="n"/>
    </row>
    <row r="1259">
      <c r="B1259" s="598" t="n"/>
      <c r="C1259" s="599" t="n"/>
      <c r="D1259" s="589" t="n"/>
      <c r="E1259" s="590" t="n"/>
      <c r="F1259" s="599" t="n"/>
      <c r="G1259" s="590" t="n"/>
      <c r="H1259" s="590" t="n"/>
      <c r="I1259" s="590" t="n"/>
      <c r="J1259" s="590" t="n"/>
      <c r="K1259" s="590" t="n"/>
      <c r="L1259" s="590" t="n"/>
      <c r="M1259" s="590" t="n"/>
      <c r="N1259" s="590" t="n"/>
      <c r="O1259" s="590" t="n"/>
      <c r="P1259" s="590" t="n"/>
      <c r="Q1259" s="590" t="n"/>
      <c r="R1259" s="590" t="n"/>
      <c r="S1259" s="590" t="n"/>
      <c r="T1259" s="595" t="n"/>
      <c r="U1259" s="596" t="n"/>
      <c r="V1259" s="608" t="n"/>
    </row>
    <row r="1260">
      <c r="B1260" s="598" t="n"/>
      <c r="C1260" s="599" t="n"/>
      <c r="D1260" s="589" t="n"/>
      <c r="E1260" s="590" t="n"/>
      <c r="F1260" s="599" t="n"/>
      <c r="G1260" s="590" t="n"/>
      <c r="H1260" s="590" t="n"/>
      <c r="I1260" s="590" t="n"/>
      <c r="J1260" s="590" t="n"/>
      <c r="K1260" s="590" t="n"/>
      <c r="L1260" s="590" t="n"/>
      <c r="M1260" s="590" t="n"/>
      <c r="N1260" s="590" t="n"/>
      <c r="O1260" s="590" t="n"/>
      <c r="P1260" s="590" t="n"/>
      <c r="Q1260" s="590" t="n"/>
      <c r="R1260" s="590" t="n"/>
      <c r="S1260" s="590" t="n"/>
      <c r="T1260" s="595" t="n"/>
      <c r="U1260" s="596" t="n"/>
      <c r="V1260" s="608" t="n"/>
    </row>
    <row r="1261">
      <c r="B1261" s="598" t="n"/>
      <c r="C1261" s="599" t="n"/>
      <c r="D1261" s="589" t="n"/>
      <c r="E1261" s="590" t="n"/>
      <c r="F1261" s="599" t="n"/>
      <c r="G1261" s="590" t="n"/>
      <c r="H1261" s="590" t="n"/>
      <c r="I1261" s="590" t="n"/>
      <c r="J1261" s="590" t="n"/>
      <c r="K1261" s="590" t="n"/>
      <c r="L1261" s="590" t="n"/>
      <c r="M1261" s="590" t="n"/>
      <c r="N1261" s="590" t="n"/>
      <c r="O1261" s="590" t="n"/>
      <c r="P1261" s="590" t="n"/>
      <c r="Q1261" s="590" t="n"/>
      <c r="R1261" s="590" t="n"/>
      <c r="S1261" s="590" t="n"/>
      <c r="T1261" s="595" t="n"/>
      <c r="U1261" s="596" t="n"/>
      <c r="V1261" s="608" t="n"/>
    </row>
    <row r="1262">
      <c r="B1262" s="598" t="n"/>
      <c r="C1262" s="599" t="n"/>
      <c r="D1262" s="589" t="n"/>
      <c r="E1262" s="590" t="n"/>
      <c r="F1262" s="599" t="n"/>
      <c r="G1262" s="590" t="n"/>
      <c r="H1262" s="590" t="n"/>
      <c r="I1262" s="590" t="n"/>
      <c r="J1262" s="590" t="n"/>
      <c r="K1262" s="590" t="n"/>
      <c r="L1262" s="590" t="n"/>
      <c r="M1262" s="590" t="n"/>
      <c r="N1262" s="590" t="n"/>
      <c r="O1262" s="590" t="n"/>
      <c r="P1262" s="590" t="n"/>
      <c r="Q1262" s="590" t="n"/>
      <c r="R1262" s="590" t="n"/>
      <c r="S1262" s="590" t="n"/>
      <c r="T1262" s="595" t="n"/>
      <c r="U1262" s="596" t="n"/>
      <c r="V1262" s="608" t="n"/>
    </row>
    <row r="1263">
      <c r="B1263" s="598" t="n"/>
      <c r="C1263" s="599" t="n"/>
      <c r="D1263" s="589" t="n"/>
      <c r="E1263" s="590" t="n"/>
      <c r="F1263" s="599" t="n"/>
      <c r="G1263" s="590" t="n"/>
      <c r="H1263" s="590" t="n"/>
      <c r="I1263" s="590" t="n"/>
      <c r="J1263" s="590" t="n"/>
      <c r="K1263" s="590" t="n"/>
      <c r="L1263" s="590" t="n"/>
      <c r="M1263" s="590" t="n"/>
      <c r="N1263" s="590" t="n"/>
      <c r="O1263" s="590" t="n"/>
      <c r="P1263" s="590" t="n"/>
      <c r="Q1263" s="590" t="n"/>
      <c r="R1263" s="590" t="n"/>
      <c r="S1263" s="590" t="n"/>
      <c r="T1263" s="595" t="n"/>
      <c r="U1263" s="596" t="n"/>
      <c r="V1263" s="608" t="n"/>
    </row>
    <row r="1264">
      <c r="B1264" s="598" t="n"/>
      <c r="C1264" s="599" t="n"/>
      <c r="D1264" s="589" t="n"/>
      <c r="E1264" s="590" t="n"/>
      <c r="F1264" s="599" t="n"/>
      <c r="G1264" s="590" t="n"/>
      <c r="H1264" s="590" t="n"/>
      <c r="I1264" s="590" t="n"/>
      <c r="J1264" s="590" t="n"/>
      <c r="K1264" s="590" t="n"/>
      <c r="L1264" s="590" t="n"/>
      <c r="M1264" s="590" t="n"/>
      <c r="N1264" s="590" t="n"/>
      <c r="O1264" s="590" t="n"/>
      <c r="P1264" s="590" t="n"/>
      <c r="Q1264" s="590" t="n"/>
      <c r="R1264" s="590" t="n"/>
      <c r="S1264" s="590" t="n"/>
      <c r="T1264" s="595" t="n"/>
      <c r="U1264" s="596" t="n"/>
      <c r="V1264" s="608" t="n"/>
    </row>
    <row r="1265">
      <c r="B1265" s="598" t="n"/>
      <c r="C1265" s="599" t="n"/>
      <c r="D1265" s="589" t="n"/>
      <c r="E1265" s="590" t="n"/>
      <c r="F1265" s="599" t="n"/>
      <c r="G1265" s="590" t="n"/>
      <c r="H1265" s="590" t="n"/>
      <c r="I1265" s="590" t="n"/>
      <c r="J1265" s="590" t="n"/>
      <c r="K1265" s="590" t="n"/>
      <c r="L1265" s="590" t="n"/>
      <c r="M1265" s="590" t="n"/>
      <c r="N1265" s="590" t="n"/>
      <c r="O1265" s="590" t="n"/>
      <c r="P1265" s="590" t="n"/>
      <c r="Q1265" s="590" t="n"/>
      <c r="R1265" s="590" t="n"/>
      <c r="S1265" s="590" t="n"/>
      <c r="T1265" s="595" t="n"/>
      <c r="U1265" s="596" t="n"/>
      <c r="V1265" s="608" t="n"/>
    </row>
    <row r="1266">
      <c r="B1266" s="598" t="n"/>
      <c r="C1266" s="599" t="n"/>
      <c r="D1266" s="589" t="n"/>
      <c r="E1266" s="590" t="n"/>
      <c r="F1266" s="599" t="n"/>
      <c r="G1266" s="590" t="n"/>
      <c r="H1266" s="590" t="n"/>
      <c r="I1266" s="590" t="n"/>
      <c r="J1266" s="590" t="n"/>
      <c r="K1266" s="590" t="n"/>
      <c r="L1266" s="590" t="n"/>
      <c r="M1266" s="590" t="n"/>
      <c r="N1266" s="590" t="n"/>
      <c r="O1266" s="590" t="n"/>
      <c r="P1266" s="590" t="n"/>
      <c r="Q1266" s="590" t="n"/>
      <c r="R1266" s="590" t="n"/>
      <c r="S1266" s="590" t="n"/>
      <c r="T1266" s="595" t="n"/>
      <c r="U1266" s="596" t="n"/>
      <c r="V1266" s="608" t="n"/>
    </row>
    <row r="1267">
      <c r="B1267" s="598" t="n"/>
      <c r="C1267" s="599" t="n"/>
      <c r="D1267" s="589" t="n"/>
      <c r="E1267" s="590" t="n"/>
      <c r="F1267" s="599" t="n"/>
      <c r="G1267" s="590" t="n"/>
      <c r="H1267" s="590" t="n"/>
      <c r="I1267" s="590" t="n"/>
      <c r="J1267" s="590" t="n"/>
      <c r="K1267" s="590" t="n"/>
      <c r="L1267" s="590" t="n"/>
      <c r="M1267" s="590" t="n"/>
      <c r="N1267" s="590" t="n"/>
      <c r="O1267" s="590" t="n"/>
      <c r="P1267" s="590" t="n"/>
      <c r="Q1267" s="590" t="n"/>
      <c r="R1267" s="590" t="n"/>
      <c r="S1267" s="590" t="n"/>
      <c r="T1267" s="595" t="n"/>
      <c r="U1267" s="596" t="n"/>
      <c r="V1267" s="608" t="n"/>
    </row>
    <row r="1268">
      <c r="B1268" s="598" t="n"/>
      <c r="C1268" s="599" t="n"/>
      <c r="D1268" s="589" t="n"/>
      <c r="E1268" s="590" t="n"/>
      <c r="F1268" s="599" t="n"/>
      <c r="G1268" s="590" t="n"/>
      <c r="H1268" s="590" t="n"/>
      <c r="I1268" s="590" t="n"/>
      <c r="J1268" s="590" t="n"/>
      <c r="K1268" s="590" t="n"/>
      <c r="L1268" s="590" t="n"/>
      <c r="M1268" s="590" t="n"/>
      <c r="N1268" s="590" t="n"/>
      <c r="O1268" s="590" t="n"/>
      <c r="P1268" s="590" t="n"/>
      <c r="Q1268" s="590" t="n"/>
      <c r="R1268" s="590" t="n"/>
      <c r="S1268" s="590" t="n"/>
      <c r="T1268" s="595" t="n"/>
      <c r="U1268" s="596" t="n"/>
      <c r="V1268" s="608" t="n"/>
    </row>
    <row r="1269">
      <c r="B1269" s="598" t="n"/>
      <c r="C1269" s="599" t="n"/>
      <c r="D1269" s="589" t="n"/>
      <c r="E1269" s="590" t="n"/>
      <c r="F1269" s="599" t="n"/>
      <c r="G1269" s="590" t="n"/>
      <c r="H1269" s="590" t="n"/>
      <c r="I1269" s="590" t="n"/>
      <c r="J1269" s="590" t="n"/>
      <c r="K1269" s="590" t="n"/>
      <c r="L1269" s="590" t="n"/>
      <c r="M1269" s="590" t="n"/>
      <c r="N1269" s="590" t="n"/>
      <c r="O1269" s="590" t="n"/>
      <c r="P1269" s="590" t="n"/>
      <c r="Q1269" s="590" t="n"/>
      <c r="R1269" s="590" t="n"/>
      <c r="S1269" s="590" t="n"/>
      <c r="T1269" s="595" t="n"/>
      <c r="U1269" s="596" t="n"/>
      <c r="V1269" s="608" t="n"/>
    </row>
    <row r="1270">
      <c r="B1270" s="598" t="n"/>
      <c r="C1270" s="599" t="n"/>
      <c r="D1270" s="589" t="n"/>
      <c r="E1270" s="590" t="n"/>
      <c r="F1270" s="599" t="n"/>
      <c r="G1270" s="590" t="n"/>
      <c r="H1270" s="590" t="n"/>
      <c r="I1270" s="590" t="n"/>
      <c r="J1270" s="590" t="n"/>
      <c r="K1270" s="590" t="n"/>
      <c r="L1270" s="590" t="n"/>
      <c r="M1270" s="590" t="n"/>
      <c r="N1270" s="590" t="n"/>
      <c r="O1270" s="590" t="n"/>
      <c r="P1270" s="590" t="n"/>
      <c r="Q1270" s="590" t="n"/>
      <c r="R1270" s="590" t="n"/>
      <c r="S1270" s="590" t="n"/>
      <c r="T1270" s="595" t="n"/>
      <c r="U1270" s="596" t="n"/>
      <c r="V1270" s="608" t="n"/>
    </row>
    <row r="1271">
      <c r="B1271" s="598" t="n"/>
      <c r="C1271" s="599" t="n"/>
      <c r="D1271" s="589" t="n"/>
      <c r="E1271" s="590" t="n"/>
      <c r="F1271" s="599" t="n"/>
      <c r="G1271" s="590" t="n"/>
      <c r="H1271" s="590" t="n"/>
      <c r="I1271" s="590" t="n"/>
      <c r="J1271" s="590" t="n"/>
      <c r="K1271" s="590" t="n"/>
      <c r="L1271" s="590" t="n"/>
      <c r="M1271" s="590" t="n"/>
      <c r="N1271" s="590" t="n"/>
      <c r="O1271" s="590" t="n"/>
      <c r="P1271" s="590" t="n"/>
      <c r="Q1271" s="590" t="n"/>
      <c r="R1271" s="590" t="n"/>
      <c r="S1271" s="590" t="n"/>
      <c r="T1271" s="595" t="n"/>
      <c r="U1271" s="596" t="n"/>
      <c r="V1271" s="608" t="n"/>
    </row>
    <row r="1272">
      <c r="B1272" s="598" t="n"/>
      <c r="C1272" s="599" t="n"/>
      <c r="D1272" s="589" t="n"/>
      <c r="E1272" s="590" t="n"/>
      <c r="F1272" s="599" t="n"/>
      <c r="G1272" s="590" t="n"/>
      <c r="H1272" s="590" t="n"/>
      <c r="I1272" s="590" t="n"/>
      <c r="J1272" s="590" t="n"/>
      <c r="K1272" s="590" t="n"/>
      <c r="L1272" s="590" t="n"/>
      <c r="M1272" s="590" t="n"/>
      <c r="N1272" s="590" t="n"/>
      <c r="O1272" s="590" t="n"/>
      <c r="P1272" s="590" t="n"/>
      <c r="Q1272" s="590" t="n"/>
      <c r="R1272" s="590" t="n"/>
      <c r="S1272" s="590" t="n"/>
      <c r="T1272" s="595" t="n"/>
      <c r="U1272" s="596" t="n"/>
      <c r="V1272" s="608" t="n"/>
    </row>
    <row r="1273">
      <c r="B1273" s="598" t="n"/>
      <c r="C1273" s="599" t="n"/>
      <c r="D1273" s="589" t="n"/>
      <c r="E1273" s="590" t="n"/>
      <c r="F1273" s="599" t="n"/>
      <c r="G1273" s="590" t="n"/>
      <c r="H1273" s="590" t="n"/>
      <c r="I1273" s="590" t="n"/>
      <c r="J1273" s="590" t="n"/>
      <c r="K1273" s="590" t="n"/>
      <c r="L1273" s="590" t="n"/>
      <c r="M1273" s="590" t="n"/>
      <c r="N1273" s="590" t="n"/>
      <c r="O1273" s="590" t="n"/>
      <c r="P1273" s="590" t="n"/>
      <c r="Q1273" s="590" t="n"/>
      <c r="R1273" s="590" t="n"/>
      <c r="S1273" s="590" t="n"/>
      <c r="T1273" s="595" t="n"/>
      <c r="U1273" s="596" t="n"/>
      <c r="V1273" s="608" t="n"/>
    </row>
    <row r="1274">
      <c r="B1274" s="598" t="n"/>
      <c r="C1274" s="599" t="n"/>
      <c r="D1274" s="589" t="n"/>
      <c r="E1274" s="590" t="n"/>
      <c r="F1274" s="599" t="n"/>
      <c r="G1274" s="590" t="n"/>
      <c r="H1274" s="590" t="n"/>
      <c r="I1274" s="590" t="n"/>
      <c r="J1274" s="590" t="n"/>
      <c r="K1274" s="590" t="n"/>
      <c r="L1274" s="590" t="n"/>
      <c r="M1274" s="590" t="n"/>
      <c r="N1274" s="590" t="n"/>
      <c r="O1274" s="590" t="n"/>
      <c r="P1274" s="590" t="n"/>
      <c r="Q1274" s="590" t="n"/>
      <c r="R1274" s="590" t="n"/>
      <c r="S1274" s="590" t="n"/>
      <c r="T1274" s="595" t="n"/>
      <c r="U1274" s="596" t="n"/>
      <c r="V1274" s="608" t="n"/>
    </row>
    <row r="1275">
      <c r="B1275" s="598" t="n"/>
      <c r="C1275" s="599" t="n"/>
      <c r="D1275" s="589" t="n"/>
      <c r="E1275" s="590" t="n"/>
      <c r="F1275" s="599" t="n"/>
      <c r="G1275" s="590" t="n"/>
      <c r="H1275" s="590" t="n"/>
      <c r="I1275" s="590" t="n"/>
      <c r="J1275" s="590" t="n"/>
      <c r="K1275" s="590" t="n"/>
      <c r="L1275" s="590" t="n"/>
      <c r="M1275" s="590" t="n"/>
      <c r="N1275" s="590" t="n"/>
      <c r="O1275" s="590" t="n"/>
      <c r="P1275" s="590" t="n"/>
      <c r="Q1275" s="590" t="n"/>
      <c r="R1275" s="590" t="n"/>
      <c r="S1275" s="590" t="n"/>
      <c r="T1275" s="595" t="n"/>
      <c r="U1275" s="596" t="n"/>
      <c r="V1275" s="608" t="n"/>
    </row>
    <row r="1276">
      <c r="B1276" s="598" t="n"/>
      <c r="C1276" s="599" t="n"/>
      <c r="D1276" s="589" t="n"/>
      <c r="E1276" s="590" t="n"/>
      <c r="F1276" s="599" t="n"/>
      <c r="G1276" s="590" t="n"/>
      <c r="H1276" s="590" t="n"/>
      <c r="I1276" s="590" t="n"/>
      <c r="J1276" s="590" t="n"/>
      <c r="K1276" s="590" t="n"/>
      <c r="L1276" s="590" t="n"/>
      <c r="M1276" s="590" t="n"/>
      <c r="N1276" s="590" t="n"/>
      <c r="O1276" s="590" t="n"/>
      <c r="P1276" s="590" t="n"/>
      <c r="Q1276" s="590" t="n"/>
      <c r="R1276" s="590" t="n"/>
      <c r="S1276" s="590" t="n"/>
      <c r="T1276" s="595" t="n"/>
      <c r="U1276" s="596" t="n"/>
      <c r="V1276" s="608" t="n"/>
    </row>
    <row r="1277">
      <c r="B1277" s="598" t="n"/>
      <c r="C1277" s="599" t="n"/>
      <c r="D1277" s="589" t="n"/>
      <c r="E1277" s="590" t="n"/>
      <c r="F1277" s="599" t="n"/>
      <c r="G1277" s="590" t="n"/>
      <c r="H1277" s="590" t="n"/>
      <c r="I1277" s="590" t="n"/>
      <c r="J1277" s="590" t="n"/>
      <c r="K1277" s="590" t="n"/>
      <c r="L1277" s="590" t="n"/>
      <c r="M1277" s="590" t="n"/>
      <c r="N1277" s="590" t="n"/>
      <c r="O1277" s="590" t="n"/>
      <c r="P1277" s="590" t="n"/>
      <c r="Q1277" s="590" t="n"/>
      <c r="R1277" s="590" t="n"/>
      <c r="S1277" s="590" t="n"/>
      <c r="T1277" s="595" t="n"/>
      <c r="U1277" s="596" t="n"/>
      <c r="V1277" s="608" t="n"/>
    </row>
    <row r="1278">
      <c r="B1278" s="598" t="n"/>
      <c r="C1278" s="599" t="n"/>
      <c r="D1278" s="589" t="n"/>
      <c r="E1278" s="590" t="n"/>
      <c r="F1278" s="599" t="n"/>
      <c r="G1278" s="590" t="n"/>
      <c r="H1278" s="590" t="n"/>
      <c r="I1278" s="590" t="n"/>
      <c r="J1278" s="590" t="n"/>
      <c r="K1278" s="590" t="n"/>
      <c r="L1278" s="590" t="n"/>
      <c r="M1278" s="590" t="n"/>
      <c r="N1278" s="590" t="n"/>
      <c r="O1278" s="590" t="n"/>
      <c r="P1278" s="590" t="n"/>
      <c r="Q1278" s="590" t="n"/>
      <c r="R1278" s="590" t="n"/>
      <c r="S1278" s="590" t="n"/>
      <c r="T1278" s="595" t="n"/>
      <c r="U1278" s="596" t="n"/>
      <c r="V1278" s="608" t="n"/>
    </row>
    <row r="1279">
      <c r="B1279" s="598" t="n"/>
      <c r="C1279" s="599" t="n"/>
      <c r="D1279" s="589" t="n"/>
      <c r="E1279" s="590" t="n"/>
      <c r="F1279" s="599" t="n"/>
      <c r="G1279" s="590" t="n"/>
      <c r="H1279" s="590" t="n"/>
      <c r="I1279" s="590" t="n"/>
      <c r="J1279" s="590" t="n"/>
      <c r="K1279" s="590" t="n"/>
      <c r="L1279" s="590" t="n"/>
      <c r="M1279" s="590" t="n"/>
      <c r="N1279" s="590" t="n"/>
      <c r="O1279" s="590" t="n"/>
      <c r="P1279" s="590" t="n"/>
      <c r="Q1279" s="590" t="n"/>
      <c r="R1279" s="590" t="n"/>
      <c r="S1279" s="590" t="n"/>
      <c r="T1279" s="595" t="n"/>
      <c r="U1279" s="596" t="n"/>
      <c r="V1279" s="608" t="n"/>
    </row>
    <row r="1280">
      <c r="B1280" s="598" t="n"/>
      <c r="C1280" s="599" t="n"/>
      <c r="D1280" s="589" t="n"/>
      <c r="E1280" s="590" t="n"/>
      <c r="F1280" s="599" t="n"/>
      <c r="G1280" s="590" t="n"/>
      <c r="H1280" s="590" t="n"/>
      <c r="I1280" s="590" t="n"/>
      <c r="J1280" s="590" t="n"/>
      <c r="K1280" s="590" t="n"/>
      <c r="L1280" s="590" t="n"/>
      <c r="M1280" s="590" t="n"/>
      <c r="N1280" s="590" t="n"/>
      <c r="O1280" s="590" t="n"/>
      <c r="P1280" s="590" t="n"/>
      <c r="Q1280" s="590" t="n"/>
      <c r="R1280" s="590" t="n"/>
      <c r="S1280" s="590" t="n"/>
      <c r="T1280" s="595" t="n"/>
      <c r="U1280" s="596" t="n"/>
      <c r="V1280" s="608" t="n"/>
    </row>
    <row r="1281">
      <c r="B1281" s="598" t="n"/>
      <c r="C1281" s="599" t="n"/>
      <c r="D1281" s="589" t="n"/>
      <c r="E1281" s="590" t="n"/>
      <c r="F1281" s="599" t="n"/>
      <c r="G1281" s="590" t="n"/>
      <c r="H1281" s="590" t="n"/>
      <c r="I1281" s="590" t="n"/>
      <c r="J1281" s="590" t="n"/>
      <c r="K1281" s="590" t="n"/>
      <c r="L1281" s="590" t="n"/>
      <c r="M1281" s="590" t="n"/>
      <c r="N1281" s="590" t="n"/>
      <c r="O1281" s="590" t="n"/>
      <c r="P1281" s="590" t="n"/>
      <c r="Q1281" s="590" t="n"/>
      <c r="R1281" s="590" t="n"/>
      <c r="S1281" s="590" t="n"/>
      <c r="T1281" s="595" t="n"/>
      <c r="U1281" s="596" t="n"/>
      <c r="V1281" s="608" t="n"/>
    </row>
    <row r="1282">
      <c r="B1282" s="598" t="n"/>
      <c r="C1282" s="599" t="n"/>
      <c r="D1282" s="589" t="n"/>
      <c r="E1282" s="590" t="n"/>
      <c r="F1282" s="599" t="n"/>
      <c r="G1282" s="590" t="n"/>
      <c r="H1282" s="590" t="n"/>
      <c r="I1282" s="590" t="n"/>
      <c r="J1282" s="590" t="n"/>
      <c r="K1282" s="590" t="n"/>
      <c r="L1282" s="590" t="n"/>
      <c r="M1282" s="590" t="n"/>
      <c r="N1282" s="590" t="n"/>
      <c r="O1282" s="590" t="n"/>
      <c r="P1282" s="590" t="n"/>
      <c r="Q1282" s="590" t="n"/>
      <c r="R1282" s="590" t="n"/>
      <c r="S1282" s="590" t="n"/>
      <c r="T1282" s="595" t="n"/>
      <c r="U1282" s="596" t="n"/>
      <c r="V1282" s="608" t="n"/>
    </row>
    <row r="1283">
      <c r="B1283" s="598" t="n"/>
      <c r="C1283" s="599" t="n"/>
      <c r="D1283" s="589" t="n"/>
      <c r="E1283" s="590" t="n"/>
      <c r="F1283" s="599" t="n"/>
      <c r="G1283" s="590" t="n"/>
      <c r="H1283" s="590" t="n"/>
      <c r="I1283" s="590" t="n"/>
      <c r="J1283" s="590" t="n"/>
      <c r="K1283" s="590" t="n"/>
      <c r="L1283" s="590" t="n"/>
      <c r="M1283" s="590" t="n"/>
      <c r="N1283" s="590" t="n"/>
      <c r="O1283" s="590" t="n"/>
      <c r="P1283" s="590" t="n"/>
      <c r="Q1283" s="590" t="n"/>
      <c r="R1283" s="590" t="n"/>
      <c r="S1283" s="590" t="n"/>
      <c r="T1283" s="595" t="n"/>
      <c r="U1283" s="596" t="n"/>
      <c r="V1283" s="608" t="n"/>
    </row>
    <row r="1284">
      <c r="B1284" s="598" t="n"/>
      <c r="C1284" s="599" t="n"/>
      <c r="D1284" s="589" t="n"/>
      <c r="E1284" s="590" t="n"/>
      <c r="F1284" s="599" t="n"/>
      <c r="G1284" s="590" t="n"/>
      <c r="H1284" s="590" t="n"/>
      <c r="I1284" s="590" t="n"/>
      <c r="J1284" s="590" t="n"/>
      <c r="K1284" s="590" t="n"/>
      <c r="L1284" s="590" t="n"/>
      <c r="M1284" s="590" t="n"/>
      <c r="N1284" s="590" t="n"/>
      <c r="O1284" s="590" t="n"/>
      <c r="P1284" s="590" t="n"/>
      <c r="Q1284" s="590" t="n"/>
      <c r="R1284" s="590" t="n"/>
      <c r="S1284" s="590" t="n"/>
      <c r="T1284" s="595" t="n"/>
      <c r="U1284" s="596" t="n"/>
      <c r="V1284" s="608" t="n"/>
    </row>
    <row r="1285">
      <c r="B1285" s="598" t="n"/>
      <c r="C1285" s="599" t="n"/>
      <c r="D1285" s="589" t="n"/>
      <c r="E1285" s="590" t="n"/>
      <c r="F1285" s="599" t="n"/>
      <c r="G1285" s="590" t="n"/>
      <c r="H1285" s="590" t="n"/>
      <c r="I1285" s="590" t="n"/>
      <c r="J1285" s="590" t="n"/>
      <c r="K1285" s="590" t="n"/>
      <c r="L1285" s="590" t="n"/>
      <c r="M1285" s="590" t="n"/>
      <c r="N1285" s="590" t="n"/>
      <c r="O1285" s="590" t="n"/>
      <c r="P1285" s="590" t="n"/>
      <c r="Q1285" s="590" t="n"/>
      <c r="R1285" s="590" t="n"/>
      <c r="S1285" s="590" t="n"/>
      <c r="T1285" s="595" t="n"/>
      <c r="U1285" s="596" t="n"/>
      <c r="V1285" s="608" t="n"/>
    </row>
    <row r="1286">
      <c r="B1286" s="598" t="n"/>
      <c r="C1286" s="599" t="n"/>
      <c r="D1286" s="589" t="n"/>
      <c r="E1286" s="590" t="n"/>
      <c r="F1286" s="599" t="n"/>
      <c r="G1286" s="590" t="n"/>
      <c r="H1286" s="590" t="n"/>
      <c r="I1286" s="590" t="n"/>
      <c r="J1286" s="590" t="n"/>
      <c r="K1286" s="590" t="n"/>
      <c r="L1286" s="590" t="n"/>
      <c r="M1286" s="590" t="n"/>
      <c r="N1286" s="590" t="n"/>
      <c r="O1286" s="590" t="n"/>
      <c r="P1286" s="590" t="n"/>
      <c r="Q1286" s="590" t="n"/>
      <c r="R1286" s="590" t="n"/>
      <c r="S1286" s="590" t="n"/>
      <c r="T1286" s="595" t="n"/>
      <c r="U1286" s="596" t="n"/>
      <c r="V1286" s="608" t="n"/>
    </row>
    <row r="1287">
      <c r="B1287" s="598" t="n"/>
      <c r="C1287" s="599" t="n"/>
      <c r="D1287" s="589" t="n"/>
      <c r="E1287" s="590" t="n"/>
      <c r="F1287" s="599" t="n"/>
      <c r="G1287" s="590" t="n"/>
      <c r="H1287" s="590" t="n"/>
      <c r="I1287" s="590" t="n"/>
      <c r="J1287" s="590" t="n"/>
      <c r="K1287" s="590" t="n"/>
      <c r="L1287" s="590" t="n"/>
      <c r="M1287" s="590" t="n"/>
      <c r="N1287" s="590" t="n"/>
      <c r="O1287" s="590" t="n"/>
      <c r="P1287" s="590" t="n"/>
      <c r="Q1287" s="590" t="n"/>
      <c r="R1287" s="590" t="n"/>
      <c r="S1287" s="590" t="n"/>
      <c r="T1287" s="595" t="n"/>
      <c r="U1287" s="596" t="n"/>
      <c r="V1287" s="608" t="n"/>
    </row>
    <row r="1288">
      <c r="B1288" s="598" t="n"/>
      <c r="C1288" s="599" t="n"/>
      <c r="D1288" s="589" t="n"/>
      <c r="E1288" s="590" t="n"/>
      <c r="F1288" s="599" t="n"/>
      <c r="G1288" s="590" t="n"/>
      <c r="H1288" s="590" t="n"/>
      <c r="I1288" s="590" t="n"/>
      <c r="J1288" s="590" t="n"/>
      <c r="K1288" s="590" t="n"/>
      <c r="L1288" s="590" t="n"/>
      <c r="M1288" s="590" t="n"/>
      <c r="N1288" s="590" t="n"/>
      <c r="O1288" s="590" t="n"/>
      <c r="P1288" s="590" t="n"/>
      <c r="Q1288" s="590" t="n"/>
      <c r="R1288" s="590" t="n"/>
      <c r="S1288" s="590" t="n"/>
      <c r="T1288" s="595" t="n"/>
      <c r="U1288" s="596" t="n"/>
      <c r="V1288" s="608" t="n"/>
    </row>
    <row r="1289">
      <c r="B1289" s="598" t="n"/>
      <c r="C1289" s="599" t="n"/>
      <c r="D1289" s="589" t="n"/>
      <c r="E1289" s="590" t="n"/>
      <c r="F1289" s="599" t="n"/>
      <c r="G1289" s="590" t="n"/>
      <c r="H1289" s="590" t="n"/>
      <c r="I1289" s="590" t="n"/>
      <c r="J1289" s="590" t="n"/>
      <c r="K1289" s="590" t="n"/>
      <c r="L1289" s="590" t="n"/>
      <c r="M1289" s="590" t="n"/>
      <c r="N1289" s="590" t="n"/>
      <c r="O1289" s="590" t="n"/>
      <c r="P1289" s="590" t="n"/>
      <c r="Q1289" s="590" t="n"/>
      <c r="R1289" s="590" t="n"/>
      <c r="S1289" s="590" t="n"/>
      <c r="T1289" s="595" t="n"/>
      <c r="U1289" s="596" t="n"/>
      <c r="V1289" s="608" t="n"/>
    </row>
    <row r="1290">
      <c r="B1290" s="598" t="n"/>
      <c r="C1290" s="599" t="n"/>
      <c r="D1290" s="589" t="n"/>
      <c r="E1290" s="590" t="n"/>
      <c r="F1290" s="599" t="n"/>
      <c r="G1290" s="590" t="n"/>
      <c r="H1290" s="590" t="n"/>
      <c r="I1290" s="590" t="n"/>
      <c r="J1290" s="590" t="n"/>
      <c r="K1290" s="590" t="n"/>
      <c r="L1290" s="590" t="n"/>
      <c r="M1290" s="590" t="n"/>
      <c r="N1290" s="590" t="n"/>
      <c r="O1290" s="590" t="n"/>
      <c r="P1290" s="590" t="n"/>
      <c r="Q1290" s="590" t="n"/>
      <c r="R1290" s="590" t="n"/>
      <c r="S1290" s="590" t="n"/>
      <c r="T1290" s="595" t="n"/>
      <c r="U1290" s="596" t="n"/>
      <c r="V1290" s="608" t="n"/>
    </row>
    <row r="1291">
      <c r="B1291" s="598" t="n"/>
      <c r="C1291" s="599" t="n"/>
      <c r="D1291" s="589" t="n"/>
      <c r="E1291" s="590" t="n"/>
      <c r="F1291" s="599" t="n"/>
      <c r="G1291" s="590" t="n"/>
      <c r="H1291" s="590" t="n"/>
      <c r="I1291" s="590" t="n"/>
      <c r="J1291" s="590" t="n"/>
      <c r="K1291" s="590" t="n"/>
      <c r="L1291" s="590" t="n"/>
      <c r="M1291" s="590" t="n"/>
      <c r="N1291" s="590" t="n"/>
      <c r="O1291" s="590" t="n"/>
      <c r="P1291" s="590" t="n"/>
      <c r="Q1291" s="590" t="n"/>
      <c r="R1291" s="590" t="n"/>
      <c r="S1291" s="590" t="n"/>
      <c r="T1291" s="595" t="n"/>
      <c r="U1291" s="596" t="n"/>
      <c r="V1291" s="608" t="n"/>
    </row>
    <row r="1292">
      <c r="B1292" s="598" t="n"/>
      <c r="C1292" s="599" t="n"/>
      <c r="D1292" s="589" t="n"/>
      <c r="E1292" s="590" t="n"/>
      <c r="F1292" s="599" t="n"/>
      <c r="G1292" s="590" t="n"/>
      <c r="H1292" s="590" t="n"/>
      <c r="I1292" s="590" t="n"/>
      <c r="J1292" s="590" t="n"/>
      <c r="K1292" s="590" t="n"/>
      <c r="L1292" s="590" t="n"/>
      <c r="M1292" s="590" t="n"/>
      <c r="N1292" s="590" t="n"/>
      <c r="O1292" s="590" t="n"/>
      <c r="P1292" s="590" t="n"/>
      <c r="Q1292" s="590" t="n"/>
      <c r="R1292" s="590" t="n"/>
      <c r="S1292" s="590" t="n"/>
      <c r="T1292" s="595" t="n"/>
      <c r="U1292" s="596" t="n"/>
      <c r="V1292" s="608" t="n"/>
    </row>
    <row r="1293">
      <c r="B1293" s="598" t="n"/>
      <c r="C1293" s="599" t="n"/>
      <c r="D1293" s="589" t="n"/>
      <c r="E1293" s="590" t="n"/>
      <c r="F1293" s="599" t="n"/>
      <c r="G1293" s="590" t="n"/>
      <c r="H1293" s="590" t="n"/>
      <c r="I1293" s="590" t="n"/>
      <c r="J1293" s="590" t="n"/>
      <c r="K1293" s="590" t="n"/>
      <c r="L1293" s="590" t="n"/>
      <c r="M1293" s="590" t="n"/>
      <c r="N1293" s="590" t="n"/>
      <c r="O1293" s="590" t="n"/>
      <c r="P1293" s="590" t="n"/>
      <c r="Q1293" s="590" t="n"/>
      <c r="R1293" s="590" t="n"/>
      <c r="S1293" s="590" t="n"/>
      <c r="T1293" s="595" t="n"/>
      <c r="U1293" s="596" t="n"/>
      <c r="V1293" s="608" t="n"/>
    </row>
    <row r="1294">
      <c r="B1294" s="598" t="n"/>
      <c r="C1294" s="599" t="n"/>
      <c r="D1294" s="589" t="n"/>
      <c r="E1294" s="590" t="n"/>
      <c r="F1294" s="599" t="n"/>
      <c r="G1294" s="590" t="n"/>
      <c r="H1294" s="590" t="n"/>
      <c r="I1294" s="590" t="n"/>
      <c r="J1294" s="590" t="n"/>
      <c r="K1294" s="590" t="n"/>
      <c r="L1294" s="590" t="n"/>
      <c r="M1294" s="590" t="n"/>
      <c r="N1294" s="590" t="n"/>
      <c r="O1294" s="590" t="n"/>
      <c r="P1294" s="590" t="n"/>
      <c r="Q1294" s="590" t="n"/>
      <c r="R1294" s="590" t="n"/>
      <c r="S1294" s="590" t="n"/>
      <c r="T1294" s="595" t="n"/>
      <c r="U1294" s="596" t="n"/>
      <c r="V1294" s="608" t="n"/>
    </row>
    <row r="1295">
      <c r="B1295" s="598" t="n"/>
      <c r="C1295" s="599" t="n"/>
      <c r="D1295" s="589" t="n"/>
      <c r="E1295" s="590" t="n"/>
      <c r="F1295" s="599" t="n"/>
      <c r="G1295" s="590" t="n"/>
      <c r="H1295" s="590" t="n"/>
      <c r="I1295" s="590" t="n"/>
      <c r="J1295" s="590" t="n"/>
      <c r="K1295" s="590" t="n"/>
      <c r="L1295" s="590" t="n"/>
      <c r="M1295" s="590" t="n"/>
      <c r="N1295" s="590" t="n"/>
      <c r="O1295" s="590" t="n"/>
      <c r="P1295" s="590" t="n"/>
      <c r="Q1295" s="590" t="n"/>
      <c r="R1295" s="590" t="n"/>
      <c r="S1295" s="590" t="n"/>
      <c r="T1295" s="595" t="n"/>
      <c r="U1295" s="596" t="n"/>
      <c r="V1295" s="608" t="n"/>
    </row>
    <row r="1296">
      <c r="B1296" s="598" t="n"/>
      <c r="C1296" s="599" t="n"/>
      <c r="D1296" s="589" t="n"/>
      <c r="E1296" s="590" t="n"/>
      <c r="F1296" s="599" t="n"/>
      <c r="G1296" s="590" t="n"/>
      <c r="H1296" s="590" t="n"/>
      <c r="I1296" s="590" t="n"/>
      <c r="J1296" s="590" t="n"/>
      <c r="K1296" s="590" t="n"/>
      <c r="L1296" s="590" t="n"/>
      <c r="M1296" s="590" t="n"/>
      <c r="N1296" s="590" t="n"/>
      <c r="O1296" s="590" t="n"/>
      <c r="P1296" s="590" t="n"/>
      <c r="Q1296" s="590" t="n"/>
      <c r="R1296" s="590" t="n"/>
      <c r="S1296" s="590" t="n"/>
      <c r="T1296" s="595" t="n"/>
      <c r="U1296" s="596" t="n"/>
      <c r="V1296" s="608" t="n"/>
    </row>
    <row r="1297">
      <c r="B1297" s="598" t="n"/>
      <c r="C1297" s="599" t="n"/>
      <c r="D1297" s="589" t="n"/>
      <c r="E1297" s="590" t="n"/>
      <c r="F1297" s="599" t="n"/>
      <c r="G1297" s="590" t="n"/>
      <c r="H1297" s="590" t="n"/>
      <c r="I1297" s="590" t="n"/>
      <c r="J1297" s="590" t="n"/>
      <c r="K1297" s="590" t="n"/>
      <c r="L1297" s="590" t="n"/>
      <c r="M1297" s="590" t="n"/>
      <c r="N1297" s="590" t="n"/>
      <c r="O1297" s="590" t="n"/>
      <c r="P1297" s="590" t="n"/>
      <c r="Q1297" s="590" t="n"/>
      <c r="R1297" s="590" t="n"/>
      <c r="S1297" s="590" t="n"/>
      <c r="T1297" s="595" t="n"/>
      <c r="U1297" s="596" t="n"/>
      <c r="V1297" s="608" t="n"/>
    </row>
    <row r="1298">
      <c r="B1298" s="598" t="n"/>
      <c r="C1298" s="599" t="n"/>
      <c r="D1298" s="589" t="n"/>
      <c r="E1298" s="590" t="n"/>
      <c r="F1298" s="599" t="n"/>
      <c r="G1298" s="590" t="n"/>
      <c r="H1298" s="590" t="n"/>
      <c r="I1298" s="590" t="n"/>
      <c r="J1298" s="590" t="n"/>
      <c r="K1298" s="590" t="n"/>
      <c r="L1298" s="590" t="n"/>
      <c r="M1298" s="590" t="n"/>
      <c r="N1298" s="590" t="n"/>
      <c r="O1298" s="590" t="n"/>
      <c r="P1298" s="590" t="n"/>
      <c r="Q1298" s="590" t="n"/>
      <c r="R1298" s="590" t="n"/>
      <c r="S1298" s="590" t="n"/>
      <c r="T1298" s="595" t="n"/>
      <c r="U1298" s="596" t="n"/>
      <c r="V1298" s="608" t="n"/>
    </row>
    <row r="1299">
      <c r="B1299" s="598" t="n"/>
      <c r="C1299" s="599" t="n"/>
      <c r="D1299" s="589" t="n"/>
      <c r="E1299" s="590" t="n"/>
      <c r="F1299" s="599" t="n"/>
      <c r="G1299" s="590" t="n"/>
      <c r="H1299" s="590" t="n"/>
      <c r="I1299" s="590" t="n"/>
      <c r="J1299" s="590" t="n"/>
      <c r="K1299" s="590" t="n"/>
      <c r="L1299" s="590" t="n"/>
      <c r="M1299" s="590" t="n"/>
      <c r="N1299" s="590" t="n"/>
      <c r="O1299" s="590" t="n"/>
      <c r="P1299" s="590" t="n"/>
      <c r="Q1299" s="590" t="n"/>
      <c r="R1299" s="590" t="n"/>
      <c r="S1299" s="590" t="n"/>
      <c r="T1299" s="595" t="n"/>
      <c r="U1299" s="596" t="n"/>
      <c r="V1299" s="608" t="n"/>
    </row>
    <row r="1300">
      <c r="B1300" s="598" t="n"/>
      <c r="C1300" s="599" t="n"/>
      <c r="D1300" s="589" t="n"/>
      <c r="E1300" s="590" t="n"/>
      <c r="F1300" s="599" t="n"/>
      <c r="G1300" s="590" t="n"/>
      <c r="H1300" s="590" t="n"/>
      <c r="I1300" s="590" t="n"/>
      <c r="J1300" s="590" t="n"/>
      <c r="K1300" s="590" t="n"/>
      <c r="L1300" s="590" t="n"/>
      <c r="M1300" s="590" t="n"/>
      <c r="N1300" s="590" t="n"/>
      <c r="O1300" s="590" t="n"/>
      <c r="P1300" s="590" t="n"/>
      <c r="Q1300" s="590" t="n"/>
      <c r="R1300" s="590" t="n"/>
      <c r="S1300" s="590" t="n"/>
      <c r="T1300" s="595" t="n"/>
      <c r="U1300" s="596" t="n"/>
      <c r="V1300" s="608" t="n"/>
    </row>
    <row r="1301">
      <c r="B1301" s="598" t="n"/>
      <c r="C1301" s="599" t="n"/>
      <c r="D1301" s="589" t="n"/>
      <c r="E1301" s="590" t="n"/>
      <c r="F1301" s="599" t="n"/>
      <c r="G1301" s="590" t="n"/>
      <c r="H1301" s="590" t="n"/>
      <c r="I1301" s="590" t="n"/>
      <c r="J1301" s="590" t="n"/>
      <c r="K1301" s="590" t="n"/>
      <c r="L1301" s="590" t="n"/>
      <c r="M1301" s="590" t="n"/>
      <c r="N1301" s="590" t="n"/>
      <c r="O1301" s="590" t="n"/>
      <c r="P1301" s="590" t="n"/>
      <c r="Q1301" s="590" t="n"/>
      <c r="R1301" s="590" t="n"/>
      <c r="S1301" s="590" t="n"/>
      <c r="T1301" s="595" t="n"/>
      <c r="U1301" s="596" t="n"/>
      <c r="V1301" s="608" t="n"/>
    </row>
    <row r="1302">
      <c r="B1302" s="598" t="n"/>
      <c r="C1302" s="599" t="n"/>
      <c r="D1302" s="589" t="n"/>
      <c r="E1302" s="590" t="n"/>
      <c r="F1302" s="599" t="n"/>
      <c r="G1302" s="590" t="n"/>
      <c r="H1302" s="590" t="n"/>
      <c r="I1302" s="590" t="n"/>
      <c r="J1302" s="590" t="n"/>
      <c r="K1302" s="590" t="n"/>
      <c r="L1302" s="590" t="n"/>
      <c r="M1302" s="590" t="n"/>
      <c r="N1302" s="590" t="n"/>
      <c r="O1302" s="590" t="n"/>
      <c r="P1302" s="590" t="n"/>
      <c r="Q1302" s="590" t="n"/>
      <c r="R1302" s="590" t="n"/>
      <c r="S1302" s="590" t="n"/>
      <c r="T1302" s="595" t="n"/>
      <c r="U1302" s="596" t="n"/>
      <c r="V1302" s="608" t="n"/>
    </row>
    <row r="1303">
      <c r="B1303" s="598" t="n"/>
      <c r="C1303" s="599" t="n"/>
      <c r="D1303" s="589" t="n"/>
      <c r="E1303" s="590" t="n"/>
      <c r="F1303" s="599" t="n"/>
      <c r="G1303" s="590" t="n"/>
      <c r="H1303" s="590" t="n"/>
      <c r="I1303" s="590" t="n"/>
      <c r="J1303" s="590" t="n"/>
      <c r="K1303" s="590" t="n"/>
      <c r="L1303" s="590" t="n"/>
      <c r="M1303" s="590" t="n"/>
      <c r="N1303" s="590" t="n"/>
      <c r="O1303" s="590" t="n"/>
      <c r="P1303" s="590" t="n"/>
      <c r="Q1303" s="590" t="n"/>
      <c r="R1303" s="590" t="n"/>
      <c r="S1303" s="590" t="n"/>
      <c r="T1303" s="595" t="n"/>
      <c r="U1303" s="596" t="n"/>
      <c r="V1303" s="608" t="n"/>
    </row>
    <row r="1304">
      <c r="B1304" s="598" t="n"/>
      <c r="C1304" s="599" t="n"/>
      <c r="D1304" s="589" t="n"/>
      <c r="E1304" s="590" t="n"/>
      <c r="F1304" s="599" t="n"/>
      <c r="G1304" s="590" t="n"/>
      <c r="H1304" s="590" t="n"/>
      <c r="I1304" s="590" t="n"/>
      <c r="J1304" s="590" t="n"/>
      <c r="K1304" s="590" t="n"/>
      <c r="L1304" s="590" t="n"/>
      <c r="M1304" s="590" t="n"/>
      <c r="N1304" s="590" t="n"/>
      <c r="O1304" s="590" t="n"/>
      <c r="P1304" s="590" t="n"/>
      <c r="Q1304" s="590" t="n"/>
      <c r="R1304" s="590" t="n"/>
      <c r="S1304" s="590" t="n"/>
      <c r="T1304" s="595" t="n"/>
      <c r="U1304" s="596" t="n"/>
      <c r="V1304" s="608" t="n"/>
    </row>
    <row r="1305">
      <c r="B1305" s="598" t="n"/>
      <c r="C1305" s="599" t="n"/>
      <c r="D1305" s="589" t="n"/>
      <c r="E1305" s="590" t="n"/>
      <c r="F1305" s="599" t="n"/>
      <c r="G1305" s="590" t="n"/>
      <c r="H1305" s="590" t="n"/>
      <c r="I1305" s="590" t="n"/>
      <c r="J1305" s="590" t="n"/>
      <c r="K1305" s="590" t="n"/>
      <c r="L1305" s="590" t="n"/>
      <c r="M1305" s="590" t="n"/>
      <c r="N1305" s="590" t="n"/>
      <c r="O1305" s="590" t="n"/>
      <c r="P1305" s="590" t="n"/>
      <c r="Q1305" s="590" t="n"/>
      <c r="R1305" s="590" t="n"/>
      <c r="S1305" s="590" t="n"/>
      <c r="T1305" s="595" t="n"/>
      <c r="U1305" s="596" t="n"/>
      <c r="V1305" s="608" t="n"/>
    </row>
    <row r="1306">
      <c r="B1306" s="598" t="n"/>
      <c r="C1306" s="599" t="n"/>
      <c r="D1306" s="589" t="n"/>
      <c r="E1306" s="590" t="n"/>
      <c r="F1306" s="599" t="n"/>
      <c r="G1306" s="590" t="n"/>
      <c r="H1306" s="590" t="n"/>
      <c r="I1306" s="590" t="n"/>
      <c r="J1306" s="590" t="n"/>
      <c r="K1306" s="590" t="n"/>
      <c r="L1306" s="590" t="n"/>
      <c r="M1306" s="590" t="n"/>
      <c r="N1306" s="590" t="n"/>
      <c r="O1306" s="590" t="n"/>
      <c r="P1306" s="590" t="n"/>
      <c r="Q1306" s="590" t="n"/>
      <c r="R1306" s="590" t="n"/>
      <c r="S1306" s="590" t="n"/>
      <c r="T1306" s="595" t="n"/>
      <c r="U1306" s="596" t="n"/>
      <c r="V1306" s="608" t="n"/>
    </row>
    <row r="1307">
      <c r="B1307" s="598" t="n"/>
      <c r="C1307" s="599" t="n"/>
      <c r="D1307" s="589" t="n"/>
      <c r="E1307" s="590" t="n"/>
      <c r="F1307" s="599" t="n"/>
      <c r="G1307" s="590" t="n"/>
      <c r="H1307" s="590" t="n"/>
      <c r="I1307" s="590" t="n"/>
      <c r="J1307" s="590" t="n"/>
      <c r="K1307" s="590" t="n"/>
      <c r="L1307" s="590" t="n"/>
      <c r="M1307" s="590" t="n"/>
      <c r="N1307" s="590" t="n"/>
      <c r="O1307" s="590" t="n"/>
      <c r="P1307" s="590" t="n"/>
      <c r="Q1307" s="590" t="n"/>
      <c r="R1307" s="590" t="n"/>
      <c r="S1307" s="590" t="n"/>
      <c r="T1307" s="595" t="n"/>
      <c r="U1307" s="596" t="n"/>
      <c r="V1307" s="608" t="n"/>
    </row>
    <row r="1308">
      <c r="B1308" s="598" t="n"/>
      <c r="C1308" s="599" t="n"/>
      <c r="D1308" s="589" t="n"/>
      <c r="E1308" s="590" t="n"/>
      <c r="F1308" s="599" t="n"/>
      <c r="G1308" s="590" t="n"/>
      <c r="H1308" s="590" t="n"/>
      <c r="I1308" s="590" t="n"/>
      <c r="J1308" s="590" t="n"/>
      <c r="K1308" s="590" t="n"/>
      <c r="L1308" s="590" t="n"/>
      <c r="M1308" s="590" t="n"/>
      <c r="N1308" s="590" t="n"/>
      <c r="O1308" s="590" t="n"/>
      <c r="P1308" s="590" t="n"/>
      <c r="Q1308" s="590" t="n"/>
      <c r="R1308" s="590" t="n"/>
      <c r="S1308" s="590" t="n"/>
      <c r="T1308" s="595" t="n"/>
      <c r="U1308" s="596" t="n"/>
      <c r="V1308" s="608" t="n"/>
    </row>
    <row r="1309">
      <c r="B1309" s="598" t="n"/>
      <c r="C1309" s="599" t="n"/>
      <c r="D1309" s="589" t="n"/>
      <c r="E1309" s="590" t="n"/>
      <c r="F1309" s="599" t="n"/>
      <c r="G1309" s="590" t="n"/>
      <c r="H1309" s="590" t="n"/>
      <c r="I1309" s="590" t="n"/>
      <c r="J1309" s="590" t="n"/>
      <c r="K1309" s="590" t="n"/>
      <c r="L1309" s="590" t="n"/>
      <c r="M1309" s="590" t="n"/>
      <c r="N1309" s="590" t="n"/>
      <c r="O1309" s="590" t="n"/>
      <c r="P1309" s="590" t="n"/>
      <c r="Q1309" s="590" t="n"/>
      <c r="R1309" s="590" t="n"/>
      <c r="S1309" s="590" t="n"/>
      <c r="T1309" s="595" t="n"/>
      <c r="U1309" s="596" t="n"/>
      <c r="V1309" s="608" t="n"/>
    </row>
    <row r="1310">
      <c r="B1310" s="598" t="n"/>
      <c r="C1310" s="599" t="n"/>
      <c r="D1310" s="589" t="n"/>
      <c r="E1310" s="590" t="n"/>
      <c r="F1310" s="599" t="n"/>
      <c r="G1310" s="590" t="n"/>
      <c r="H1310" s="590" t="n"/>
      <c r="I1310" s="590" t="n"/>
      <c r="J1310" s="590" t="n"/>
      <c r="K1310" s="590" t="n"/>
      <c r="L1310" s="590" t="n"/>
      <c r="M1310" s="590" t="n"/>
      <c r="N1310" s="590" t="n"/>
      <c r="O1310" s="590" t="n"/>
      <c r="P1310" s="590" t="n"/>
      <c r="Q1310" s="590" t="n"/>
      <c r="R1310" s="590" t="n"/>
      <c r="S1310" s="590" t="n"/>
      <c r="T1310" s="595" t="n"/>
      <c r="U1310" s="596" t="n"/>
      <c r="V1310" s="608" t="n"/>
    </row>
    <row r="1311">
      <c r="B1311" s="598" t="n"/>
      <c r="C1311" s="599" t="n"/>
      <c r="D1311" s="589" t="n"/>
      <c r="E1311" s="590" t="n"/>
      <c r="F1311" s="599" t="n"/>
      <c r="G1311" s="590" t="n"/>
      <c r="H1311" s="590" t="n"/>
      <c r="I1311" s="590" t="n"/>
      <c r="J1311" s="590" t="n"/>
      <c r="K1311" s="590" t="n"/>
      <c r="L1311" s="590" t="n"/>
      <c r="M1311" s="590" t="n"/>
      <c r="N1311" s="590" t="n"/>
      <c r="O1311" s="590" t="n"/>
      <c r="P1311" s="590" t="n"/>
      <c r="Q1311" s="590" t="n"/>
      <c r="R1311" s="590" t="n"/>
      <c r="S1311" s="590" t="n"/>
      <c r="T1311" s="595" t="n"/>
      <c r="U1311" s="596" t="n"/>
      <c r="V1311" s="608" t="n"/>
    </row>
    <row r="1312">
      <c r="B1312" s="598" t="n"/>
      <c r="C1312" s="599" t="n"/>
      <c r="D1312" s="589" t="n"/>
      <c r="E1312" s="590" t="n"/>
      <c r="F1312" s="599" t="n"/>
      <c r="G1312" s="590" t="n"/>
      <c r="H1312" s="590" t="n"/>
      <c r="I1312" s="590" t="n"/>
      <c r="J1312" s="590" t="n"/>
      <c r="K1312" s="590" t="n"/>
      <c r="L1312" s="590" t="n"/>
      <c r="M1312" s="590" t="n"/>
      <c r="N1312" s="590" t="n"/>
      <c r="O1312" s="590" t="n"/>
      <c r="P1312" s="590" t="n"/>
      <c r="Q1312" s="590" t="n"/>
      <c r="R1312" s="590" t="n"/>
      <c r="S1312" s="590" t="n"/>
      <c r="T1312" s="595" t="n"/>
      <c r="U1312" s="596" t="n"/>
      <c r="V1312" s="608" t="n"/>
    </row>
    <row r="1313">
      <c r="B1313" s="598" t="n"/>
      <c r="C1313" s="599" t="n"/>
      <c r="D1313" s="589" t="n"/>
      <c r="E1313" s="590" t="n"/>
      <c r="F1313" s="599" t="n"/>
      <c r="G1313" s="590" t="n"/>
      <c r="H1313" s="590" t="n"/>
      <c r="I1313" s="590" t="n"/>
      <c r="J1313" s="590" t="n"/>
      <c r="K1313" s="590" t="n"/>
      <c r="L1313" s="590" t="n"/>
      <c r="M1313" s="590" t="n"/>
      <c r="N1313" s="590" t="n"/>
      <c r="O1313" s="590" t="n"/>
      <c r="P1313" s="590" t="n"/>
      <c r="Q1313" s="590" t="n"/>
      <c r="R1313" s="590" t="n"/>
      <c r="S1313" s="590" t="n"/>
      <c r="T1313" s="595" t="n"/>
      <c r="U1313" s="596" t="n"/>
      <c r="V1313" s="608" t="n"/>
    </row>
    <row r="1314">
      <c r="B1314" s="598" t="n"/>
      <c r="C1314" s="599" t="n"/>
      <c r="D1314" s="589" t="n"/>
      <c r="E1314" s="590" t="n"/>
      <c r="F1314" s="599" t="n"/>
      <c r="G1314" s="590" t="n"/>
      <c r="H1314" s="590" t="n"/>
      <c r="I1314" s="590" t="n"/>
      <c r="J1314" s="590" t="n"/>
      <c r="K1314" s="590" t="n"/>
      <c r="L1314" s="590" t="n"/>
      <c r="M1314" s="590" t="n"/>
      <c r="N1314" s="590" t="n"/>
      <c r="O1314" s="590" t="n"/>
      <c r="P1314" s="590" t="n"/>
      <c r="Q1314" s="590" t="n"/>
      <c r="R1314" s="590" t="n"/>
      <c r="S1314" s="590" t="n"/>
      <c r="T1314" s="595" t="n"/>
      <c r="U1314" s="596" t="n"/>
      <c r="V1314" s="608" t="n"/>
    </row>
    <row r="1315">
      <c r="B1315" s="598" t="n"/>
      <c r="C1315" s="599" t="n"/>
      <c r="D1315" s="589" t="n"/>
      <c r="E1315" s="590" t="n"/>
      <c r="F1315" s="599" t="n"/>
      <c r="G1315" s="590" t="n"/>
      <c r="H1315" s="590" t="n"/>
      <c r="I1315" s="590" t="n"/>
      <c r="J1315" s="590" t="n"/>
      <c r="K1315" s="590" t="n"/>
      <c r="L1315" s="590" t="n"/>
      <c r="M1315" s="590" t="n"/>
      <c r="N1315" s="590" t="n"/>
      <c r="O1315" s="590" t="n"/>
      <c r="P1315" s="590" t="n"/>
      <c r="Q1315" s="590" t="n"/>
      <c r="R1315" s="590" t="n"/>
      <c r="S1315" s="590" t="n"/>
      <c r="T1315" s="595" t="n"/>
      <c r="U1315" s="596" t="n"/>
      <c r="V1315" s="608" t="n"/>
    </row>
    <row r="1316">
      <c r="B1316" s="598" t="n"/>
      <c r="C1316" s="599" t="n"/>
      <c r="D1316" s="589" t="n"/>
      <c r="E1316" s="590" t="n"/>
      <c r="F1316" s="599" t="n"/>
      <c r="G1316" s="590" t="n"/>
      <c r="H1316" s="590" t="n"/>
      <c r="I1316" s="590" t="n"/>
      <c r="J1316" s="590" t="n"/>
      <c r="K1316" s="590" t="n"/>
      <c r="L1316" s="590" t="n"/>
      <c r="M1316" s="590" t="n"/>
      <c r="N1316" s="590" t="n"/>
      <c r="O1316" s="590" t="n"/>
      <c r="P1316" s="590" t="n"/>
      <c r="Q1316" s="590" t="n"/>
      <c r="R1316" s="590" t="n"/>
      <c r="S1316" s="590" t="n"/>
      <c r="T1316" s="595" t="n"/>
      <c r="U1316" s="596" t="n"/>
      <c r="V1316" s="608" t="n"/>
    </row>
    <row r="1317">
      <c r="B1317" s="598" t="n"/>
      <c r="C1317" s="599" t="n"/>
      <c r="D1317" s="589" t="n"/>
      <c r="E1317" s="590" t="n"/>
      <c r="F1317" s="599" t="n"/>
      <c r="G1317" s="590" t="n"/>
      <c r="H1317" s="590" t="n"/>
      <c r="I1317" s="590" t="n"/>
      <c r="J1317" s="590" t="n"/>
      <c r="K1317" s="590" t="n"/>
      <c r="L1317" s="590" t="n"/>
      <c r="M1317" s="590" t="n"/>
      <c r="N1317" s="590" t="n"/>
      <c r="O1317" s="590" t="n"/>
      <c r="P1317" s="590" t="n"/>
      <c r="Q1317" s="590" t="n"/>
      <c r="R1317" s="590" t="n"/>
      <c r="S1317" s="590" t="n"/>
      <c r="T1317" s="595" t="n"/>
      <c r="U1317" s="596" t="n"/>
      <c r="V1317" s="608" t="n"/>
    </row>
    <row r="1318">
      <c r="B1318" s="598" t="n"/>
      <c r="C1318" s="599" t="n"/>
      <c r="D1318" s="589" t="n"/>
      <c r="E1318" s="590" t="n"/>
      <c r="F1318" s="599" t="n"/>
      <c r="G1318" s="590" t="n"/>
      <c r="H1318" s="590" t="n"/>
      <c r="I1318" s="590" t="n"/>
      <c r="J1318" s="590" t="n"/>
      <c r="K1318" s="590" t="n"/>
      <c r="L1318" s="590" t="n"/>
      <c r="M1318" s="590" t="n"/>
      <c r="N1318" s="590" t="n"/>
      <c r="O1318" s="590" t="n"/>
      <c r="P1318" s="590" t="n"/>
      <c r="Q1318" s="590" t="n"/>
      <c r="R1318" s="590" t="n"/>
      <c r="S1318" s="590" t="n"/>
      <c r="T1318" s="595" t="n"/>
      <c r="U1318" s="596" t="n"/>
      <c r="V1318" s="608" t="n"/>
    </row>
    <row r="1319">
      <c r="B1319" s="598" t="n"/>
      <c r="C1319" s="599" t="n"/>
      <c r="D1319" s="589" t="n"/>
      <c r="E1319" s="590" t="n"/>
      <c r="F1319" s="599" t="n"/>
      <c r="G1319" s="590" t="n"/>
      <c r="H1319" s="590" t="n"/>
      <c r="I1319" s="590" t="n"/>
      <c r="J1319" s="590" t="n"/>
      <c r="K1319" s="590" t="n"/>
      <c r="L1319" s="590" t="n"/>
      <c r="M1319" s="590" t="n"/>
      <c r="N1319" s="590" t="n"/>
      <c r="O1319" s="590" t="n"/>
      <c r="P1319" s="590" t="n"/>
      <c r="Q1319" s="590" t="n"/>
      <c r="R1319" s="590" t="n"/>
      <c r="S1319" s="590" t="n"/>
      <c r="T1319" s="595" t="n"/>
      <c r="U1319" s="596" t="n"/>
      <c r="V1319" s="608" t="n"/>
    </row>
    <row r="1320">
      <c r="B1320" s="598" t="n"/>
      <c r="C1320" s="599" t="n"/>
      <c r="D1320" s="589" t="n"/>
      <c r="E1320" s="590" t="n"/>
      <c r="F1320" s="599" t="n"/>
      <c r="G1320" s="590" t="n"/>
      <c r="H1320" s="590" t="n"/>
      <c r="I1320" s="590" t="n"/>
      <c r="J1320" s="590" t="n"/>
      <c r="K1320" s="590" t="n"/>
      <c r="L1320" s="590" t="n"/>
      <c r="M1320" s="590" t="n"/>
      <c r="N1320" s="590" t="n"/>
      <c r="O1320" s="590" t="n"/>
      <c r="P1320" s="590" t="n"/>
      <c r="Q1320" s="590" t="n"/>
      <c r="R1320" s="590" t="n"/>
      <c r="S1320" s="590" t="n"/>
      <c r="T1320" s="595" t="n"/>
      <c r="U1320" s="596" t="n"/>
      <c r="V1320" s="608" t="n"/>
    </row>
    <row r="1321">
      <c r="B1321" s="598" t="n"/>
      <c r="C1321" s="599" t="n"/>
      <c r="D1321" s="589" t="n"/>
      <c r="E1321" s="590" t="n"/>
      <c r="F1321" s="599" t="n"/>
      <c r="G1321" s="590" t="n"/>
      <c r="H1321" s="590" t="n"/>
      <c r="I1321" s="590" t="n"/>
      <c r="J1321" s="590" t="n"/>
      <c r="K1321" s="590" t="n"/>
      <c r="L1321" s="590" t="n"/>
      <c r="M1321" s="590" t="n"/>
      <c r="N1321" s="590" t="n"/>
      <c r="O1321" s="590" t="n"/>
      <c r="P1321" s="590" t="n"/>
      <c r="Q1321" s="590" t="n"/>
      <c r="R1321" s="590" t="n"/>
      <c r="S1321" s="590" t="n"/>
      <c r="T1321" s="595" t="n"/>
      <c r="U1321" s="596" t="n"/>
      <c r="V1321" s="608" t="n"/>
    </row>
    <row r="1322">
      <c r="B1322" s="598" t="n"/>
      <c r="C1322" s="599" t="n"/>
      <c r="D1322" s="589" t="n"/>
      <c r="E1322" s="590" t="n"/>
      <c r="F1322" s="599" t="n"/>
      <c r="G1322" s="590" t="n"/>
      <c r="H1322" s="590" t="n"/>
      <c r="I1322" s="590" t="n"/>
      <c r="J1322" s="590" t="n"/>
      <c r="K1322" s="590" t="n"/>
      <c r="L1322" s="590" t="n"/>
      <c r="M1322" s="590" t="n"/>
      <c r="N1322" s="590" t="n"/>
      <c r="O1322" s="590" t="n"/>
      <c r="P1322" s="590" t="n"/>
      <c r="Q1322" s="590" t="n"/>
      <c r="R1322" s="590" t="n"/>
      <c r="S1322" s="590" t="n"/>
      <c r="T1322" s="595" t="n"/>
      <c r="U1322" s="596" t="n"/>
      <c r="V1322" s="608" t="n"/>
    </row>
    <row r="1323">
      <c r="B1323" s="598" t="n"/>
      <c r="C1323" s="599" t="n"/>
      <c r="D1323" s="589" t="n"/>
      <c r="E1323" s="590" t="n"/>
      <c r="F1323" s="599" t="n"/>
      <c r="G1323" s="590" t="n"/>
      <c r="H1323" s="590" t="n"/>
      <c r="I1323" s="590" t="n"/>
      <c r="J1323" s="590" t="n"/>
      <c r="K1323" s="590" t="n"/>
      <c r="L1323" s="590" t="n"/>
      <c r="M1323" s="590" t="n"/>
      <c r="N1323" s="590" t="n"/>
      <c r="O1323" s="590" t="n"/>
      <c r="P1323" s="590" t="n"/>
      <c r="Q1323" s="590" t="n"/>
      <c r="R1323" s="590" t="n"/>
      <c r="S1323" s="590" t="n"/>
      <c r="T1323" s="595" t="n"/>
      <c r="U1323" s="596" t="n"/>
      <c r="V1323" s="608" t="n"/>
    </row>
    <row r="1324">
      <c r="B1324" s="598" t="n"/>
      <c r="C1324" s="599" t="n"/>
      <c r="D1324" s="589" t="n"/>
      <c r="E1324" s="590" t="n"/>
      <c r="F1324" s="599" t="n"/>
      <c r="G1324" s="590" t="n"/>
      <c r="H1324" s="590" t="n"/>
      <c r="I1324" s="590" t="n"/>
      <c r="J1324" s="590" t="n"/>
      <c r="K1324" s="590" t="n"/>
      <c r="L1324" s="590" t="n"/>
      <c r="M1324" s="590" t="n"/>
      <c r="N1324" s="590" t="n"/>
      <c r="O1324" s="590" t="n"/>
      <c r="P1324" s="590" t="n"/>
      <c r="Q1324" s="590" t="n"/>
      <c r="R1324" s="590" t="n"/>
      <c r="S1324" s="590" t="n"/>
      <c r="T1324" s="595" t="n"/>
      <c r="U1324" s="596" t="n"/>
      <c r="V1324" s="608" t="n"/>
    </row>
    <row r="1325">
      <c r="B1325" s="598" t="n"/>
      <c r="C1325" s="599" t="n"/>
      <c r="D1325" s="589" t="n"/>
      <c r="E1325" s="590" t="n"/>
      <c r="F1325" s="599" t="n"/>
      <c r="G1325" s="590" t="n"/>
      <c r="H1325" s="590" t="n"/>
      <c r="I1325" s="590" t="n"/>
      <c r="J1325" s="590" t="n"/>
      <c r="K1325" s="590" t="n"/>
      <c r="L1325" s="590" t="n"/>
      <c r="M1325" s="590" t="n"/>
      <c r="N1325" s="590" t="n"/>
      <c r="O1325" s="590" t="n"/>
      <c r="P1325" s="590" t="n"/>
      <c r="Q1325" s="590" t="n"/>
      <c r="R1325" s="590" t="n"/>
      <c r="S1325" s="590" t="n"/>
      <c r="T1325" s="595" t="n"/>
      <c r="U1325" s="596" t="n"/>
      <c r="V1325" s="608" t="n"/>
    </row>
    <row r="1326">
      <c r="B1326" s="598" t="n"/>
      <c r="C1326" s="599" t="n"/>
      <c r="D1326" s="589" t="n"/>
      <c r="E1326" s="590" t="n"/>
      <c r="F1326" s="599" t="n"/>
      <c r="G1326" s="590" t="n"/>
      <c r="H1326" s="590" t="n"/>
      <c r="I1326" s="590" t="n"/>
      <c r="J1326" s="590" t="n"/>
      <c r="K1326" s="590" t="n"/>
      <c r="L1326" s="590" t="n"/>
      <c r="M1326" s="590" t="n"/>
      <c r="N1326" s="590" t="n"/>
      <c r="O1326" s="590" t="n"/>
      <c r="P1326" s="590" t="n"/>
      <c r="Q1326" s="590" t="n"/>
      <c r="R1326" s="590" t="n"/>
      <c r="S1326" s="590" t="n"/>
      <c r="T1326" s="595" t="n"/>
      <c r="U1326" s="596" t="n"/>
      <c r="V1326" s="608" t="n"/>
    </row>
    <row r="1327">
      <c r="B1327" s="598" t="n"/>
      <c r="C1327" s="599" t="n"/>
      <c r="D1327" s="589" t="n"/>
      <c r="E1327" s="590" t="n"/>
      <c r="F1327" s="599" t="n"/>
      <c r="G1327" s="590" t="n"/>
      <c r="H1327" s="590" t="n"/>
      <c r="I1327" s="590" t="n"/>
      <c r="J1327" s="590" t="n"/>
      <c r="K1327" s="590" t="n"/>
      <c r="L1327" s="590" t="n"/>
      <c r="M1327" s="590" t="n"/>
      <c r="N1327" s="590" t="n"/>
      <c r="O1327" s="590" t="n"/>
      <c r="P1327" s="590" t="n"/>
      <c r="Q1327" s="590" t="n"/>
      <c r="R1327" s="590" t="n"/>
      <c r="S1327" s="590" t="n"/>
      <c r="T1327" s="595" t="n"/>
      <c r="U1327" s="596" t="n"/>
      <c r="V1327" s="608" t="n"/>
    </row>
    <row r="1328">
      <c r="B1328" s="598" t="n"/>
      <c r="C1328" s="599" t="n"/>
      <c r="D1328" s="589" t="n"/>
      <c r="E1328" s="590" t="n"/>
      <c r="F1328" s="599" t="n"/>
      <c r="G1328" s="590" t="n"/>
      <c r="H1328" s="590" t="n"/>
      <c r="I1328" s="590" t="n"/>
      <c r="J1328" s="590" t="n"/>
      <c r="K1328" s="590" t="n"/>
      <c r="L1328" s="590" t="n"/>
      <c r="M1328" s="590" t="n"/>
      <c r="N1328" s="590" t="n"/>
      <c r="O1328" s="590" t="n"/>
      <c r="P1328" s="590" t="n"/>
      <c r="Q1328" s="590" t="n"/>
      <c r="R1328" s="590" t="n"/>
      <c r="S1328" s="590" t="n"/>
      <c r="T1328" s="595" t="n"/>
      <c r="U1328" s="596" t="n"/>
      <c r="V1328" s="608" t="n"/>
    </row>
    <row r="1329">
      <c r="B1329" s="598" t="n"/>
      <c r="C1329" s="599" t="n"/>
      <c r="D1329" s="589" t="n"/>
      <c r="E1329" s="590" t="n"/>
      <c r="F1329" s="599" t="n"/>
      <c r="G1329" s="590" t="n"/>
      <c r="H1329" s="590" t="n"/>
      <c r="I1329" s="590" t="n"/>
      <c r="J1329" s="590" t="n"/>
      <c r="K1329" s="590" t="n"/>
      <c r="L1329" s="590" t="n"/>
      <c r="M1329" s="590" t="n"/>
      <c r="N1329" s="590" t="n"/>
      <c r="O1329" s="590" t="n"/>
      <c r="P1329" s="590" t="n"/>
      <c r="Q1329" s="590" t="n"/>
      <c r="R1329" s="590" t="n"/>
      <c r="S1329" s="590" t="n"/>
      <c r="T1329" s="595" t="n"/>
      <c r="U1329" s="596" t="n"/>
      <c r="V1329" s="608" t="n"/>
    </row>
    <row r="1330">
      <c r="B1330" s="598" t="n"/>
      <c r="C1330" s="599" t="n"/>
      <c r="D1330" s="589" t="n"/>
      <c r="E1330" s="590" t="n"/>
      <c r="F1330" s="599" t="n"/>
      <c r="G1330" s="590" t="n"/>
      <c r="H1330" s="590" t="n"/>
      <c r="I1330" s="590" t="n"/>
      <c r="J1330" s="590" t="n"/>
      <c r="K1330" s="590" t="n"/>
      <c r="L1330" s="590" t="n"/>
      <c r="M1330" s="590" t="n"/>
      <c r="N1330" s="590" t="n"/>
      <c r="O1330" s="590" t="n"/>
      <c r="P1330" s="590" t="n"/>
      <c r="Q1330" s="590" t="n"/>
      <c r="R1330" s="590" t="n"/>
      <c r="S1330" s="590" t="n"/>
      <c r="T1330" s="595" t="n"/>
      <c r="U1330" s="596" t="n"/>
      <c r="V1330" s="608" t="n"/>
    </row>
    <row r="1331">
      <c r="B1331" s="598" t="n"/>
      <c r="C1331" s="599" t="n"/>
      <c r="D1331" s="589" t="n"/>
      <c r="E1331" s="590" t="n"/>
      <c r="F1331" s="599" t="n"/>
      <c r="G1331" s="590" t="n"/>
      <c r="H1331" s="590" t="n"/>
      <c r="I1331" s="590" t="n"/>
      <c r="J1331" s="590" t="n"/>
      <c r="K1331" s="590" t="n"/>
      <c r="L1331" s="590" t="n"/>
      <c r="M1331" s="590" t="n"/>
      <c r="N1331" s="590" t="n"/>
      <c r="O1331" s="590" t="n"/>
      <c r="P1331" s="590" t="n"/>
      <c r="Q1331" s="590" t="n"/>
      <c r="R1331" s="590" t="n"/>
      <c r="S1331" s="590" t="n"/>
      <c r="T1331" s="595" t="n"/>
      <c r="U1331" s="596" t="n"/>
      <c r="V1331" s="608" t="n"/>
    </row>
    <row r="1332">
      <c r="B1332" s="598" t="n"/>
      <c r="C1332" s="599" t="n"/>
      <c r="D1332" s="589" t="n"/>
      <c r="E1332" s="590" t="n"/>
      <c r="F1332" s="599" t="n"/>
      <c r="G1332" s="590" t="n"/>
      <c r="H1332" s="590" t="n"/>
      <c r="I1332" s="590" t="n"/>
      <c r="J1332" s="590" t="n"/>
      <c r="K1332" s="590" t="n"/>
      <c r="L1332" s="590" t="n"/>
      <c r="M1332" s="590" t="n"/>
      <c r="N1332" s="590" t="n"/>
      <c r="O1332" s="590" t="n"/>
      <c r="P1332" s="590" t="n"/>
      <c r="Q1332" s="590" t="n"/>
      <c r="R1332" s="590" t="n"/>
      <c r="S1332" s="590" t="n"/>
      <c r="T1332" s="595" t="n"/>
      <c r="U1332" s="596" t="n"/>
      <c r="V1332" s="608" t="n"/>
    </row>
    <row r="1333">
      <c r="B1333" s="598" t="n"/>
      <c r="C1333" s="599" t="n"/>
      <c r="D1333" s="589" t="n"/>
      <c r="E1333" s="590" t="n"/>
      <c r="F1333" s="599" t="n"/>
      <c r="G1333" s="590" t="n"/>
      <c r="H1333" s="590" t="n"/>
      <c r="I1333" s="590" t="n"/>
      <c r="J1333" s="590" t="n"/>
      <c r="K1333" s="590" t="n"/>
      <c r="L1333" s="590" t="n"/>
      <c r="M1333" s="590" t="n"/>
      <c r="N1333" s="590" t="n"/>
      <c r="O1333" s="590" t="n"/>
      <c r="P1333" s="590" t="n"/>
      <c r="Q1333" s="590" t="n"/>
      <c r="R1333" s="590" t="n"/>
      <c r="S1333" s="590" t="n"/>
      <c r="T1333" s="595" t="n"/>
      <c r="U1333" s="596" t="n"/>
      <c r="V1333" s="608" t="n"/>
    </row>
    <row r="1334">
      <c r="B1334" s="598" t="n"/>
      <c r="C1334" s="599" t="n"/>
      <c r="D1334" s="589" t="n"/>
      <c r="E1334" s="590" t="n"/>
      <c r="F1334" s="599" t="n"/>
      <c r="G1334" s="590" t="n"/>
      <c r="H1334" s="590" t="n"/>
      <c r="I1334" s="590" t="n"/>
      <c r="J1334" s="590" t="n"/>
      <c r="K1334" s="590" t="n"/>
      <c r="L1334" s="590" t="n"/>
      <c r="M1334" s="590" t="n"/>
      <c r="N1334" s="590" t="n"/>
      <c r="O1334" s="590" t="n"/>
      <c r="P1334" s="590" t="n"/>
      <c r="Q1334" s="590" t="n"/>
      <c r="R1334" s="590" t="n"/>
      <c r="S1334" s="590" t="n"/>
      <c r="T1334" s="595" t="n"/>
      <c r="U1334" s="596" t="n"/>
      <c r="V1334" s="608" t="n"/>
    </row>
    <row r="1335">
      <c r="B1335" s="598" t="n"/>
      <c r="C1335" s="599" t="n"/>
      <c r="D1335" s="589" t="n"/>
      <c r="E1335" s="590" t="n"/>
      <c r="F1335" s="599" t="n"/>
      <c r="G1335" s="590" t="n"/>
      <c r="H1335" s="590" t="n"/>
      <c r="I1335" s="590" t="n"/>
      <c r="J1335" s="590" t="n"/>
      <c r="K1335" s="590" t="n"/>
      <c r="L1335" s="590" t="n"/>
      <c r="M1335" s="590" t="n"/>
      <c r="N1335" s="590" t="n"/>
      <c r="O1335" s="590" t="n"/>
      <c r="P1335" s="590" t="n"/>
      <c r="Q1335" s="590" t="n"/>
      <c r="R1335" s="590" t="n"/>
      <c r="S1335" s="590" t="n"/>
      <c r="T1335" s="595" t="n"/>
      <c r="U1335" s="596" t="n"/>
      <c r="V1335" s="608" t="n"/>
    </row>
    <row r="1336">
      <c r="B1336" s="598" t="n"/>
      <c r="C1336" s="599" t="n"/>
      <c r="D1336" s="589" t="n"/>
      <c r="E1336" s="590" t="n"/>
      <c r="F1336" s="599" t="n"/>
      <c r="G1336" s="590" t="n"/>
      <c r="H1336" s="590" t="n"/>
      <c r="I1336" s="590" t="n"/>
      <c r="J1336" s="590" t="n"/>
      <c r="K1336" s="590" t="n"/>
      <c r="L1336" s="590" t="n"/>
      <c r="M1336" s="590" t="n"/>
      <c r="N1336" s="590" t="n"/>
      <c r="O1336" s="590" t="n"/>
      <c r="P1336" s="590" t="n"/>
      <c r="Q1336" s="590" t="n"/>
      <c r="R1336" s="590" t="n"/>
      <c r="S1336" s="590" t="n"/>
      <c r="T1336" s="595" t="n"/>
      <c r="U1336" s="596" t="n"/>
      <c r="V1336" s="608" t="n"/>
    </row>
    <row r="1337">
      <c r="B1337" s="598" t="n"/>
      <c r="C1337" s="599" t="n"/>
      <c r="D1337" s="589" t="n"/>
      <c r="E1337" s="590" t="n"/>
      <c r="F1337" s="599" t="n"/>
      <c r="G1337" s="590" t="n"/>
      <c r="H1337" s="590" t="n"/>
      <c r="I1337" s="590" t="n"/>
      <c r="J1337" s="590" t="n"/>
      <c r="K1337" s="590" t="n"/>
      <c r="L1337" s="590" t="n"/>
      <c r="M1337" s="590" t="n"/>
      <c r="N1337" s="590" t="n"/>
      <c r="O1337" s="590" t="n"/>
      <c r="P1337" s="590" t="n"/>
      <c r="Q1337" s="590" t="n"/>
      <c r="R1337" s="590" t="n"/>
      <c r="S1337" s="590" t="n"/>
      <c r="T1337" s="595" t="n"/>
      <c r="U1337" s="596" t="n"/>
      <c r="V1337" s="608" t="n"/>
    </row>
    <row r="1338">
      <c r="B1338" s="598" t="n"/>
      <c r="C1338" s="599" t="n"/>
      <c r="D1338" s="589" t="n"/>
      <c r="E1338" s="590" t="n"/>
      <c r="F1338" s="599" t="n"/>
      <c r="G1338" s="590" t="n"/>
      <c r="H1338" s="590" t="n"/>
      <c r="I1338" s="590" t="n"/>
      <c r="J1338" s="590" t="n"/>
      <c r="K1338" s="590" t="n"/>
      <c r="L1338" s="590" t="n"/>
      <c r="M1338" s="590" t="n"/>
      <c r="N1338" s="590" t="n"/>
      <c r="O1338" s="590" t="n"/>
      <c r="P1338" s="590" t="n"/>
      <c r="Q1338" s="590" t="n"/>
      <c r="R1338" s="590" t="n"/>
      <c r="S1338" s="590" t="n"/>
      <c r="T1338" s="595" t="n"/>
      <c r="U1338" s="596" t="n"/>
      <c r="V1338" s="608" t="n"/>
    </row>
    <row r="1339">
      <c r="B1339" s="598" t="n"/>
      <c r="C1339" s="599" t="n"/>
      <c r="D1339" s="589" t="n"/>
      <c r="E1339" s="590" t="n"/>
      <c r="F1339" s="599" t="n"/>
      <c r="G1339" s="590" t="n"/>
      <c r="H1339" s="590" t="n"/>
      <c r="I1339" s="590" t="n"/>
      <c r="J1339" s="590" t="n"/>
      <c r="K1339" s="590" t="n"/>
      <c r="L1339" s="590" t="n"/>
      <c r="M1339" s="590" t="n"/>
      <c r="N1339" s="590" t="n"/>
      <c r="O1339" s="590" t="n"/>
      <c r="P1339" s="590" t="n"/>
      <c r="Q1339" s="590" t="n"/>
      <c r="R1339" s="590" t="n"/>
      <c r="S1339" s="590" t="n"/>
      <c r="T1339" s="595" t="n"/>
      <c r="U1339" s="596" t="n"/>
      <c r="V1339" s="608" t="n"/>
    </row>
    <row r="1340">
      <c r="B1340" s="598" t="n"/>
      <c r="C1340" s="599" t="n"/>
      <c r="D1340" s="589" t="n"/>
      <c r="E1340" s="590" t="n"/>
      <c r="F1340" s="599" t="n"/>
      <c r="G1340" s="590" t="n"/>
      <c r="H1340" s="590" t="n"/>
      <c r="I1340" s="590" t="n"/>
      <c r="J1340" s="590" t="n"/>
      <c r="K1340" s="590" t="n"/>
      <c r="L1340" s="590" t="n"/>
      <c r="M1340" s="590" t="n"/>
      <c r="N1340" s="590" t="n"/>
      <c r="O1340" s="590" t="n"/>
      <c r="P1340" s="590" t="n"/>
      <c r="Q1340" s="590" t="n"/>
      <c r="R1340" s="590" t="n"/>
      <c r="S1340" s="590" t="n"/>
      <c r="T1340" s="595" t="n"/>
      <c r="U1340" s="596" t="n"/>
      <c r="V1340" s="608" t="n"/>
    </row>
    <row r="1341">
      <c r="B1341" s="598" t="n"/>
      <c r="C1341" s="599" t="n"/>
      <c r="D1341" s="589" t="n"/>
      <c r="E1341" s="590" t="n"/>
      <c r="F1341" s="599" t="n"/>
      <c r="G1341" s="590" t="n"/>
      <c r="H1341" s="590" t="n"/>
      <c r="I1341" s="590" t="n"/>
      <c r="J1341" s="590" t="n"/>
      <c r="K1341" s="590" t="n"/>
      <c r="L1341" s="590" t="n"/>
      <c r="M1341" s="590" t="n"/>
      <c r="N1341" s="590" t="n"/>
      <c r="O1341" s="590" t="n"/>
      <c r="P1341" s="590" t="n"/>
      <c r="Q1341" s="590" t="n"/>
      <c r="R1341" s="590" t="n"/>
      <c r="S1341" s="590" t="n"/>
      <c r="T1341" s="595" t="n"/>
      <c r="U1341" s="596" t="n"/>
      <c r="V1341" s="608" t="n"/>
    </row>
    <row r="1342">
      <c r="B1342" s="598" t="n"/>
      <c r="C1342" s="599" t="n"/>
      <c r="D1342" s="589" t="n"/>
      <c r="E1342" s="590" t="n"/>
      <c r="F1342" s="599" t="n"/>
      <c r="G1342" s="590" t="n"/>
      <c r="H1342" s="590" t="n"/>
      <c r="I1342" s="590" t="n"/>
      <c r="J1342" s="590" t="n"/>
      <c r="K1342" s="590" t="n"/>
      <c r="L1342" s="590" t="n"/>
      <c r="M1342" s="590" t="n"/>
      <c r="N1342" s="590" t="n"/>
      <c r="O1342" s="590" t="n"/>
      <c r="P1342" s="590" t="n"/>
      <c r="Q1342" s="590" t="n"/>
      <c r="R1342" s="590" t="n"/>
      <c r="S1342" s="590" t="n"/>
      <c r="T1342" s="595" t="n"/>
      <c r="U1342" s="596" t="n"/>
      <c r="V1342" s="608" t="n"/>
    </row>
    <row r="1343">
      <c r="B1343" s="598" t="n"/>
      <c r="C1343" s="599" t="n"/>
      <c r="D1343" s="589" t="n"/>
      <c r="E1343" s="590" t="n"/>
      <c r="F1343" s="599" t="n"/>
      <c r="G1343" s="590" t="n"/>
      <c r="H1343" s="590" t="n"/>
      <c r="I1343" s="590" t="n"/>
      <c r="J1343" s="590" t="n"/>
      <c r="K1343" s="590" t="n"/>
      <c r="L1343" s="590" t="n"/>
      <c r="M1343" s="590" t="n"/>
      <c r="N1343" s="590" t="n"/>
      <c r="O1343" s="590" t="n"/>
      <c r="P1343" s="590" t="n"/>
      <c r="Q1343" s="590" t="n"/>
      <c r="R1343" s="590" t="n"/>
      <c r="S1343" s="590" t="n"/>
      <c r="T1343" s="595" t="n"/>
      <c r="U1343" s="596" t="n"/>
      <c r="V1343" s="608" t="n"/>
    </row>
    <row r="1344">
      <c r="B1344" s="598" t="n"/>
      <c r="C1344" s="599" t="n"/>
      <c r="D1344" s="589" t="n"/>
      <c r="E1344" s="590" t="n"/>
      <c r="F1344" s="599" t="n"/>
      <c r="G1344" s="590" t="n"/>
      <c r="H1344" s="590" t="n"/>
      <c r="I1344" s="590" t="n"/>
      <c r="J1344" s="590" t="n"/>
      <c r="K1344" s="590" t="n"/>
      <c r="L1344" s="590" t="n"/>
      <c r="M1344" s="590" t="n"/>
      <c r="N1344" s="590" t="n"/>
      <c r="O1344" s="590" t="n"/>
      <c r="P1344" s="590" t="n"/>
      <c r="Q1344" s="590" t="n"/>
      <c r="R1344" s="590" t="n"/>
      <c r="S1344" s="590" t="n"/>
      <c r="T1344" s="595" t="n"/>
      <c r="U1344" s="596" t="n"/>
      <c r="V1344" s="608" t="n"/>
    </row>
    <row r="1345">
      <c r="B1345" s="598" t="n"/>
      <c r="C1345" s="599" t="n"/>
      <c r="D1345" s="589" t="n"/>
      <c r="E1345" s="590" t="n"/>
      <c r="F1345" s="599" t="n"/>
      <c r="G1345" s="590" t="n"/>
      <c r="H1345" s="590" t="n"/>
      <c r="I1345" s="590" t="n"/>
      <c r="J1345" s="590" t="n"/>
      <c r="K1345" s="590" t="n"/>
      <c r="L1345" s="590" t="n"/>
      <c r="M1345" s="590" t="n"/>
      <c r="N1345" s="590" t="n"/>
      <c r="O1345" s="590" t="n"/>
      <c r="P1345" s="590" t="n"/>
      <c r="Q1345" s="590" t="n"/>
      <c r="R1345" s="590" t="n"/>
      <c r="S1345" s="590" t="n"/>
      <c r="T1345" s="595" t="n"/>
      <c r="U1345" s="596" t="n"/>
      <c r="V1345" s="608" t="n"/>
    </row>
    <row r="1346">
      <c r="B1346" s="598" t="n"/>
      <c r="C1346" s="599" t="n"/>
      <c r="D1346" s="589" t="n"/>
      <c r="E1346" s="590" t="n"/>
      <c r="F1346" s="599" t="n"/>
      <c r="G1346" s="590" t="n"/>
      <c r="H1346" s="590" t="n"/>
      <c r="I1346" s="590" t="n"/>
      <c r="J1346" s="590" t="n"/>
      <c r="K1346" s="590" t="n"/>
      <c r="L1346" s="590" t="n"/>
      <c r="M1346" s="590" t="n"/>
      <c r="N1346" s="590" t="n"/>
      <c r="O1346" s="590" t="n"/>
      <c r="P1346" s="590" t="n"/>
      <c r="Q1346" s="590" t="n"/>
      <c r="R1346" s="590" t="n"/>
      <c r="S1346" s="590" t="n"/>
      <c r="T1346" s="595" t="n"/>
      <c r="U1346" s="596" t="n"/>
      <c r="V1346" s="608" t="n"/>
    </row>
    <row r="1347">
      <c r="B1347" s="598" t="n"/>
      <c r="C1347" s="599" t="n"/>
      <c r="D1347" s="589" t="n"/>
      <c r="E1347" s="590" t="n"/>
      <c r="F1347" s="599" t="n"/>
      <c r="G1347" s="590" t="n"/>
      <c r="H1347" s="590" t="n"/>
      <c r="I1347" s="590" t="n"/>
      <c r="J1347" s="590" t="n"/>
      <c r="K1347" s="590" t="n"/>
      <c r="L1347" s="590" t="n"/>
      <c r="M1347" s="590" t="n"/>
      <c r="N1347" s="590" t="n"/>
      <c r="O1347" s="590" t="n"/>
      <c r="P1347" s="590" t="n"/>
      <c r="Q1347" s="590" t="n"/>
      <c r="R1347" s="590" t="n"/>
      <c r="S1347" s="590" t="n"/>
      <c r="T1347" s="595" t="n"/>
      <c r="U1347" s="596" t="n"/>
      <c r="V1347" s="608" t="n"/>
    </row>
    <row r="1348">
      <c r="B1348" s="598" t="n"/>
      <c r="C1348" s="599" t="n"/>
      <c r="D1348" s="589" t="n"/>
      <c r="E1348" s="590" t="n"/>
      <c r="F1348" s="599" t="n"/>
      <c r="G1348" s="590" t="n"/>
      <c r="H1348" s="590" t="n"/>
      <c r="I1348" s="590" t="n"/>
      <c r="J1348" s="590" t="n"/>
      <c r="K1348" s="590" t="n"/>
      <c r="L1348" s="590" t="n"/>
      <c r="M1348" s="590" t="n"/>
      <c r="N1348" s="590" t="n"/>
      <c r="O1348" s="590" t="n"/>
      <c r="P1348" s="590" t="n"/>
      <c r="Q1348" s="590" t="n"/>
      <c r="R1348" s="590" t="n"/>
      <c r="S1348" s="590" t="n"/>
      <c r="T1348" s="595" t="n"/>
      <c r="U1348" s="596" t="n"/>
      <c r="V1348" s="608" t="n"/>
    </row>
    <row r="1349">
      <c r="B1349" s="598" t="n"/>
      <c r="C1349" s="599" t="n"/>
      <c r="D1349" s="589" t="n"/>
      <c r="E1349" s="590" t="n"/>
      <c r="F1349" s="599" t="n"/>
      <c r="G1349" s="590" t="n"/>
      <c r="H1349" s="590" t="n"/>
      <c r="I1349" s="590" t="n"/>
      <c r="J1349" s="590" t="n"/>
      <c r="K1349" s="590" t="n"/>
      <c r="L1349" s="590" t="n"/>
      <c r="M1349" s="590" t="n"/>
      <c r="N1349" s="590" t="n"/>
      <c r="O1349" s="590" t="n"/>
      <c r="P1349" s="590" t="n"/>
      <c r="Q1349" s="590" t="n"/>
      <c r="R1349" s="590" t="n"/>
      <c r="S1349" s="590" t="n"/>
      <c r="T1349" s="595" t="n"/>
      <c r="U1349" s="596" t="n"/>
      <c r="V1349" s="608" t="n"/>
    </row>
    <row r="1350">
      <c r="B1350" s="598" t="n"/>
      <c r="C1350" s="599" t="n"/>
      <c r="D1350" s="589" t="n"/>
      <c r="E1350" s="590" t="n"/>
      <c r="F1350" s="599" t="n"/>
      <c r="G1350" s="590" t="n"/>
      <c r="H1350" s="590" t="n"/>
      <c r="I1350" s="590" t="n"/>
      <c r="J1350" s="590" t="n"/>
      <c r="K1350" s="590" t="n"/>
      <c r="L1350" s="590" t="n"/>
      <c r="M1350" s="590" t="n"/>
      <c r="N1350" s="590" t="n"/>
      <c r="O1350" s="590" t="n"/>
      <c r="P1350" s="590" t="n"/>
      <c r="Q1350" s="590" t="n"/>
      <c r="R1350" s="590" t="n"/>
      <c r="S1350" s="590" t="n"/>
      <c r="T1350" s="595" t="n"/>
      <c r="U1350" s="596" t="n"/>
      <c r="V1350" s="608" t="n"/>
    </row>
    <row r="1351">
      <c r="B1351" s="598" t="n"/>
      <c r="C1351" s="599" t="n"/>
      <c r="D1351" s="589" t="n"/>
      <c r="E1351" s="590" t="n"/>
      <c r="F1351" s="599" t="n"/>
      <c r="G1351" s="590" t="n"/>
      <c r="H1351" s="590" t="n"/>
      <c r="I1351" s="590" t="n"/>
      <c r="J1351" s="590" t="n"/>
      <c r="K1351" s="590" t="n"/>
      <c r="L1351" s="590" t="n"/>
      <c r="M1351" s="590" t="n"/>
      <c r="N1351" s="590" t="n"/>
      <c r="O1351" s="590" t="n"/>
      <c r="P1351" s="590" t="n"/>
      <c r="Q1351" s="590" t="n"/>
      <c r="R1351" s="590" t="n"/>
      <c r="S1351" s="590" t="n"/>
      <c r="T1351" s="595" t="n"/>
      <c r="U1351" s="596" t="n"/>
      <c r="V1351" s="608" t="n"/>
    </row>
    <row r="1352">
      <c r="B1352" s="598" t="n"/>
      <c r="C1352" s="599" t="n"/>
      <c r="D1352" s="589" t="n"/>
      <c r="E1352" s="590" t="n"/>
      <c r="F1352" s="599" t="n"/>
      <c r="G1352" s="590" t="n"/>
      <c r="H1352" s="590" t="n"/>
      <c r="I1352" s="590" t="n"/>
      <c r="J1352" s="590" t="n"/>
      <c r="K1352" s="590" t="n"/>
      <c r="L1352" s="590" t="n"/>
      <c r="M1352" s="590" t="n"/>
      <c r="N1352" s="590" t="n"/>
      <c r="O1352" s="590" t="n"/>
      <c r="P1352" s="590" t="n"/>
      <c r="Q1352" s="590" t="n"/>
      <c r="R1352" s="590" t="n"/>
      <c r="S1352" s="590" t="n"/>
      <c r="T1352" s="595" t="n"/>
      <c r="U1352" s="596" t="n"/>
      <c r="V1352" s="608" t="n"/>
    </row>
    <row r="1353">
      <c r="B1353" s="598" t="n"/>
      <c r="C1353" s="599" t="n"/>
      <c r="D1353" s="589" t="n"/>
      <c r="E1353" s="590" t="n"/>
      <c r="F1353" s="599" t="n"/>
      <c r="G1353" s="590" t="n"/>
      <c r="H1353" s="590" t="n"/>
      <c r="I1353" s="590" t="n"/>
      <c r="J1353" s="590" t="n"/>
      <c r="K1353" s="590" t="n"/>
      <c r="L1353" s="590" t="n"/>
      <c r="M1353" s="590" t="n"/>
      <c r="N1353" s="590" t="n"/>
      <c r="O1353" s="590" t="n"/>
      <c r="P1353" s="590" t="n"/>
      <c r="Q1353" s="590" t="n"/>
      <c r="R1353" s="590" t="n"/>
      <c r="S1353" s="590" t="n"/>
      <c r="T1353" s="595" t="n"/>
      <c r="U1353" s="596" t="n"/>
      <c r="V1353" s="608" t="n"/>
    </row>
    <row r="1354">
      <c r="B1354" s="598" t="n"/>
      <c r="C1354" s="599" t="n"/>
      <c r="D1354" s="589" t="n"/>
      <c r="E1354" s="590" t="n"/>
      <c r="F1354" s="599" t="n"/>
      <c r="G1354" s="590" t="n"/>
      <c r="H1354" s="590" t="n"/>
      <c r="I1354" s="590" t="n"/>
      <c r="J1354" s="590" t="n"/>
      <c r="K1354" s="590" t="n"/>
      <c r="L1354" s="590" t="n"/>
      <c r="M1354" s="590" t="n"/>
      <c r="N1354" s="590" t="n"/>
      <c r="O1354" s="590" t="n"/>
      <c r="P1354" s="590" t="n"/>
      <c r="Q1354" s="590" t="n"/>
      <c r="R1354" s="590" t="n"/>
      <c r="S1354" s="590" t="n"/>
      <c r="T1354" s="595" t="n"/>
      <c r="U1354" s="596" t="n"/>
      <c r="V1354" s="608" t="n"/>
    </row>
    <row r="1355">
      <c r="B1355" s="598" t="n"/>
      <c r="C1355" s="599" t="n"/>
      <c r="D1355" s="589" t="n"/>
      <c r="E1355" s="590" t="n"/>
      <c r="F1355" s="599" t="n"/>
      <c r="G1355" s="590" t="n"/>
      <c r="H1355" s="590" t="n"/>
      <c r="I1355" s="590" t="n"/>
      <c r="J1355" s="590" t="n"/>
      <c r="K1355" s="590" t="n"/>
      <c r="L1355" s="590" t="n"/>
      <c r="M1355" s="590" t="n"/>
      <c r="N1355" s="590" t="n"/>
      <c r="O1355" s="590" t="n"/>
      <c r="P1355" s="590" t="n"/>
      <c r="Q1355" s="590" t="n"/>
      <c r="R1355" s="590" t="n"/>
      <c r="S1355" s="590" t="n"/>
      <c r="T1355" s="595" t="n"/>
      <c r="U1355" s="596" t="n"/>
      <c r="V1355" s="608" t="n"/>
    </row>
    <row r="1356">
      <c r="B1356" s="598" t="n"/>
      <c r="C1356" s="599" t="n"/>
      <c r="D1356" s="589" t="n"/>
      <c r="E1356" s="590" t="n"/>
      <c r="F1356" s="599" t="n"/>
      <c r="G1356" s="590" t="n"/>
      <c r="H1356" s="590" t="n"/>
      <c r="I1356" s="590" t="n"/>
      <c r="J1356" s="590" t="n"/>
      <c r="K1356" s="590" t="n"/>
      <c r="L1356" s="590" t="n"/>
      <c r="M1356" s="590" t="n"/>
      <c r="N1356" s="590" t="n"/>
      <c r="O1356" s="590" t="n"/>
      <c r="P1356" s="590" t="n"/>
      <c r="Q1356" s="590" t="n"/>
      <c r="R1356" s="590" t="n"/>
      <c r="S1356" s="590" t="n"/>
      <c r="T1356" s="595" t="n"/>
      <c r="U1356" s="596" t="n"/>
      <c r="V1356" s="608" t="n"/>
    </row>
    <row r="1357">
      <c r="B1357" s="598" t="n"/>
      <c r="C1357" s="599" t="n"/>
      <c r="D1357" s="589" t="n"/>
      <c r="E1357" s="590" t="n"/>
      <c r="F1357" s="599" t="n"/>
      <c r="G1357" s="590" t="n"/>
      <c r="H1357" s="590" t="n"/>
      <c r="I1357" s="590" t="n"/>
      <c r="J1357" s="590" t="n"/>
      <c r="K1357" s="590" t="n"/>
      <c r="L1357" s="590" t="n"/>
      <c r="M1357" s="590" t="n"/>
      <c r="N1357" s="590" t="n"/>
      <c r="O1357" s="590" t="n"/>
      <c r="P1357" s="590" t="n"/>
      <c r="Q1357" s="590" t="n"/>
      <c r="R1357" s="590" t="n"/>
      <c r="S1357" s="590" t="n"/>
      <c r="T1357" s="595" t="n"/>
      <c r="U1357" s="596" t="n"/>
      <c r="V1357" s="608" t="n"/>
    </row>
    <row r="1358">
      <c r="B1358" s="598" t="n"/>
      <c r="C1358" s="599" t="n"/>
      <c r="D1358" s="589" t="n"/>
      <c r="E1358" s="590" t="n"/>
      <c r="F1358" s="599" t="n"/>
      <c r="G1358" s="590" t="n"/>
      <c r="H1358" s="590" t="n"/>
      <c r="I1358" s="590" t="n"/>
      <c r="J1358" s="590" t="n"/>
      <c r="K1358" s="590" t="n"/>
      <c r="L1358" s="590" t="n"/>
      <c r="M1358" s="590" t="n"/>
      <c r="N1358" s="590" t="n"/>
      <c r="O1358" s="590" t="n"/>
      <c r="P1358" s="590" t="n"/>
      <c r="Q1358" s="590" t="n"/>
      <c r="R1358" s="590" t="n"/>
      <c r="S1358" s="590" t="n"/>
      <c r="T1358" s="595" t="n"/>
      <c r="U1358" s="596" t="n"/>
      <c r="V1358" s="608" t="n"/>
    </row>
    <row r="1359">
      <c r="B1359" s="598" t="n"/>
      <c r="C1359" s="599" t="n"/>
      <c r="D1359" s="589" t="n"/>
      <c r="E1359" s="590" t="n"/>
      <c r="F1359" s="599" t="n"/>
      <c r="G1359" s="590" t="n"/>
      <c r="H1359" s="590" t="n"/>
      <c r="I1359" s="590" t="n"/>
      <c r="J1359" s="590" t="n"/>
      <c r="K1359" s="590" t="n"/>
      <c r="L1359" s="590" t="n"/>
      <c r="M1359" s="590" t="n"/>
      <c r="N1359" s="590" t="n"/>
      <c r="O1359" s="590" t="n"/>
      <c r="P1359" s="590" t="n"/>
      <c r="Q1359" s="590" t="n"/>
      <c r="R1359" s="590" t="n"/>
      <c r="S1359" s="590" t="n"/>
      <c r="T1359" s="595" t="n"/>
      <c r="U1359" s="596" t="n"/>
      <c r="V1359" s="608" t="n"/>
    </row>
    <row r="1360">
      <c r="B1360" s="598" t="n"/>
      <c r="C1360" s="599" t="n"/>
      <c r="D1360" s="589" t="n"/>
      <c r="E1360" s="590" t="n"/>
      <c r="F1360" s="599" t="n"/>
      <c r="G1360" s="590" t="n"/>
      <c r="H1360" s="590" t="n"/>
      <c r="I1360" s="590" t="n"/>
      <c r="J1360" s="590" t="n"/>
      <c r="K1360" s="590" t="n"/>
      <c r="L1360" s="590" t="n"/>
      <c r="M1360" s="590" t="n"/>
      <c r="N1360" s="590" t="n"/>
      <c r="O1360" s="590" t="n"/>
      <c r="P1360" s="590" t="n"/>
      <c r="Q1360" s="590" t="n"/>
      <c r="R1360" s="590" t="n"/>
      <c r="S1360" s="590" t="n"/>
      <c r="T1360" s="595" t="n"/>
      <c r="U1360" s="596" t="n"/>
      <c r="V1360" s="608" t="n"/>
    </row>
    <row r="1361">
      <c r="B1361" s="598" t="n"/>
      <c r="C1361" s="599" t="n"/>
      <c r="D1361" s="589" t="n"/>
      <c r="E1361" s="590" t="n"/>
      <c r="F1361" s="599" t="n"/>
      <c r="G1361" s="590" t="n"/>
      <c r="H1361" s="590" t="n"/>
      <c r="I1361" s="590" t="n"/>
      <c r="J1361" s="590" t="n"/>
      <c r="K1361" s="590" t="n"/>
      <c r="L1361" s="590" t="n"/>
      <c r="M1361" s="590" t="n"/>
      <c r="N1361" s="590" t="n"/>
      <c r="O1361" s="590" t="n"/>
      <c r="P1361" s="590" t="n"/>
      <c r="Q1361" s="590" t="n"/>
      <c r="R1361" s="590" t="n"/>
      <c r="S1361" s="590" t="n"/>
      <c r="T1361" s="595" t="n"/>
      <c r="U1361" s="596" t="n"/>
      <c r="V1361" s="608" t="n"/>
    </row>
    <row r="1362">
      <c r="B1362" s="598" t="n"/>
      <c r="C1362" s="599" t="n"/>
      <c r="D1362" s="589" t="n"/>
      <c r="E1362" s="590" t="n"/>
      <c r="F1362" s="599" t="n"/>
      <c r="G1362" s="590" t="n"/>
      <c r="H1362" s="590" t="n"/>
      <c r="I1362" s="590" t="n"/>
      <c r="J1362" s="590" t="n"/>
      <c r="K1362" s="590" t="n"/>
      <c r="L1362" s="590" t="n"/>
      <c r="M1362" s="590" t="n"/>
      <c r="N1362" s="590" t="n"/>
      <c r="O1362" s="590" t="n"/>
      <c r="P1362" s="590" t="n"/>
      <c r="Q1362" s="590" t="n"/>
      <c r="R1362" s="590" t="n"/>
      <c r="S1362" s="590" t="n"/>
      <c r="T1362" s="595" t="n"/>
      <c r="U1362" s="596" t="n"/>
      <c r="V1362" s="608" t="n"/>
    </row>
    <row r="1363">
      <c r="B1363" s="598" t="n"/>
      <c r="C1363" s="599" t="n"/>
      <c r="D1363" s="589" t="n"/>
      <c r="E1363" s="590" t="n"/>
      <c r="F1363" s="599" t="n"/>
      <c r="G1363" s="590" t="n"/>
      <c r="H1363" s="590" t="n"/>
      <c r="I1363" s="590" t="n"/>
      <c r="J1363" s="590" t="n"/>
      <c r="K1363" s="590" t="n"/>
      <c r="L1363" s="590" t="n"/>
      <c r="M1363" s="590" t="n"/>
      <c r="N1363" s="590" t="n"/>
      <c r="O1363" s="590" t="n"/>
      <c r="P1363" s="590" t="n"/>
      <c r="Q1363" s="590" t="n"/>
      <c r="R1363" s="590" t="n"/>
      <c r="S1363" s="590" t="n"/>
      <c r="T1363" s="595" t="n"/>
      <c r="U1363" s="596" t="n"/>
      <c r="V1363" s="608" t="n"/>
    </row>
    <row r="1364">
      <c r="B1364" s="598" t="n"/>
      <c r="C1364" s="599" t="n"/>
      <c r="D1364" s="589" t="n"/>
      <c r="E1364" s="590" t="n"/>
      <c r="F1364" s="599" t="n"/>
      <c r="G1364" s="590" t="n"/>
      <c r="H1364" s="590" t="n"/>
      <c r="I1364" s="590" t="n"/>
      <c r="J1364" s="590" t="n"/>
      <c r="K1364" s="590" t="n"/>
      <c r="L1364" s="590" t="n"/>
      <c r="M1364" s="590" t="n"/>
      <c r="N1364" s="590" t="n"/>
      <c r="O1364" s="590" t="n"/>
      <c r="P1364" s="590" t="n"/>
      <c r="Q1364" s="590" t="n"/>
      <c r="R1364" s="590" t="n"/>
      <c r="S1364" s="590" t="n"/>
      <c r="T1364" s="595" t="n"/>
      <c r="U1364" s="596" t="n"/>
      <c r="V1364" s="608" t="n"/>
    </row>
    <row r="1365">
      <c r="B1365" s="598" t="n"/>
      <c r="C1365" s="599" t="n"/>
      <c r="D1365" s="589" t="n"/>
      <c r="E1365" s="590" t="n"/>
      <c r="F1365" s="599" t="n"/>
      <c r="G1365" s="590" t="n"/>
      <c r="H1365" s="590" t="n"/>
      <c r="I1365" s="590" t="n"/>
      <c r="J1365" s="590" t="n"/>
      <c r="K1365" s="590" t="n"/>
      <c r="L1365" s="590" t="n"/>
      <c r="M1365" s="590" t="n"/>
      <c r="N1365" s="590" t="n"/>
      <c r="O1365" s="590" t="n"/>
      <c r="P1365" s="590" t="n"/>
      <c r="Q1365" s="590" t="n"/>
      <c r="R1365" s="590" t="n"/>
      <c r="S1365" s="590" t="n"/>
      <c r="T1365" s="595" t="n"/>
      <c r="U1365" s="596" t="n"/>
      <c r="V1365" s="608" t="n"/>
    </row>
    <row r="1366">
      <c r="B1366" s="598" t="n"/>
      <c r="C1366" s="599" t="n"/>
      <c r="D1366" s="589" t="n"/>
      <c r="E1366" s="590" t="n"/>
      <c r="F1366" s="599" t="n"/>
      <c r="G1366" s="590" t="n"/>
      <c r="H1366" s="590" t="n"/>
      <c r="I1366" s="590" t="n"/>
      <c r="J1366" s="590" t="n"/>
      <c r="K1366" s="590" t="n"/>
      <c r="L1366" s="590" t="n"/>
      <c r="M1366" s="590" t="n"/>
      <c r="N1366" s="590" t="n"/>
      <c r="O1366" s="590" t="n"/>
      <c r="P1366" s="590" t="n"/>
      <c r="Q1366" s="590" t="n"/>
      <c r="R1366" s="590" t="n"/>
      <c r="S1366" s="590" t="n"/>
      <c r="T1366" s="595" t="n"/>
      <c r="U1366" s="596" t="n"/>
      <c r="V1366" s="608" t="n"/>
    </row>
    <row r="1367">
      <c r="B1367" s="598" t="n"/>
      <c r="C1367" s="599" t="n"/>
      <c r="D1367" s="589" t="n"/>
      <c r="E1367" s="590" t="n"/>
      <c r="F1367" s="599" t="n"/>
      <c r="G1367" s="590" t="n"/>
      <c r="H1367" s="590" t="n"/>
      <c r="I1367" s="590" t="n"/>
      <c r="J1367" s="590" t="n"/>
      <c r="K1367" s="590" t="n"/>
      <c r="L1367" s="590" t="n"/>
      <c r="M1367" s="590" t="n"/>
      <c r="N1367" s="590" t="n"/>
      <c r="O1367" s="590" t="n"/>
      <c r="P1367" s="590" t="n"/>
      <c r="Q1367" s="590" t="n"/>
      <c r="R1367" s="590" t="n"/>
      <c r="S1367" s="590" t="n"/>
      <c r="T1367" s="595" t="n"/>
      <c r="U1367" s="596" t="n"/>
      <c r="V1367" s="608" t="n"/>
    </row>
    <row r="1368">
      <c r="B1368" s="598" t="n"/>
      <c r="C1368" s="599" t="n"/>
      <c r="D1368" s="589" t="n"/>
      <c r="E1368" s="590" t="n"/>
      <c r="F1368" s="599" t="n"/>
      <c r="G1368" s="590" t="n"/>
      <c r="H1368" s="590" t="n"/>
      <c r="I1368" s="590" t="n"/>
      <c r="J1368" s="590" t="n"/>
      <c r="K1368" s="590" t="n"/>
      <c r="L1368" s="590" t="n"/>
      <c r="M1368" s="590" t="n"/>
      <c r="N1368" s="590" t="n"/>
      <c r="O1368" s="590" t="n"/>
      <c r="P1368" s="590" t="n"/>
      <c r="Q1368" s="590" t="n"/>
      <c r="R1368" s="590" t="n"/>
      <c r="S1368" s="590" t="n"/>
      <c r="T1368" s="595" t="n"/>
      <c r="U1368" s="596" t="n"/>
      <c r="V1368" s="608" t="n"/>
    </row>
    <row r="1369">
      <c r="B1369" s="598" t="n"/>
      <c r="C1369" s="599" t="n"/>
      <c r="D1369" s="589" t="n"/>
      <c r="E1369" s="590" t="n"/>
      <c r="F1369" s="599" t="n"/>
      <c r="G1369" s="590" t="n"/>
      <c r="H1369" s="590" t="n"/>
      <c r="I1369" s="590" t="n"/>
      <c r="J1369" s="590" t="n"/>
      <c r="K1369" s="590" t="n"/>
      <c r="L1369" s="590" t="n"/>
      <c r="M1369" s="590" t="n"/>
      <c r="N1369" s="590" t="n"/>
      <c r="O1369" s="590" t="n"/>
      <c r="P1369" s="590" t="n"/>
      <c r="Q1369" s="590" t="n"/>
      <c r="R1369" s="590" t="n"/>
      <c r="S1369" s="590" t="n"/>
      <c r="T1369" s="595" t="n"/>
      <c r="U1369" s="596" t="n"/>
      <c r="V1369" s="608" t="n"/>
    </row>
    <row r="1370">
      <c r="B1370" s="598" t="n"/>
      <c r="C1370" s="599" t="n"/>
      <c r="D1370" s="589" t="n"/>
      <c r="E1370" s="590" t="n"/>
      <c r="F1370" s="599" t="n"/>
      <c r="G1370" s="590" t="n"/>
      <c r="H1370" s="590" t="n"/>
      <c r="I1370" s="590" t="n"/>
      <c r="J1370" s="590" t="n"/>
      <c r="K1370" s="590" t="n"/>
      <c r="L1370" s="590" t="n"/>
      <c r="M1370" s="590" t="n"/>
      <c r="N1370" s="590" t="n"/>
      <c r="O1370" s="590" t="n"/>
      <c r="P1370" s="590" t="n"/>
      <c r="Q1370" s="590" t="n"/>
      <c r="R1370" s="590" t="n"/>
      <c r="S1370" s="590" t="n"/>
      <c r="T1370" s="595" t="n"/>
      <c r="U1370" s="596" t="n"/>
      <c r="V1370" s="608" t="n"/>
    </row>
    <row r="1371">
      <c r="B1371" s="598" t="n"/>
      <c r="C1371" s="599" t="n"/>
      <c r="D1371" s="589" t="n"/>
      <c r="E1371" s="590" t="n"/>
      <c r="F1371" s="599" t="n"/>
      <c r="G1371" s="590" t="n"/>
      <c r="H1371" s="590" t="n"/>
      <c r="I1371" s="590" t="n"/>
      <c r="J1371" s="590" t="n"/>
      <c r="K1371" s="590" t="n"/>
      <c r="L1371" s="590" t="n"/>
      <c r="M1371" s="590" t="n"/>
      <c r="N1371" s="590" t="n"/>
      <c r="O1371" s="590" t="n"/>
      <c r="P1371" s="590" t="n"/>
      <c r="Q1371" s="590" t="n"/>
      <c r="R1371" s="590" t="n"/>
      <c r="S1371" s="590" t="n"/>
      <c r="T1371" s="595" t="n"/>
      <c r="U1371" s="596" t="n"/>
      <c r="V1371" s="608" t="n"/>
    </row>
    <row r="1372">
      <c r="B1372" s="598" t="n"/>
      <c r="C1372" s="599" t="n"/>
      <c r="D1372" s="589" t="n"/>
      <c r="E1372" s="590" t="n"/>
      <c r="F1372" s="599" t="n"/>
      <c r="G1372" s="590" t="n"/>
      <c r="H1372" s="590" t="n"/>
      <c r="I1372" s="590" t="n"/>
      <c r="J1372" s="590" t="n"/>
      <c r="K1372" s="590" t="n"/>
      <c r="L1372" s="590" t="n"/>
      <c r="M1372" s="590" t="n"/>
      <c r="N1372" s="590" t="n"/>
      <c r="O1372" s="590" t="n"/>
      <c r="P1372" s="590" t="n"/>
      <c r="Q1372" s="590" t="n"/>
      <c r="R1372" s="590" t="n"/>
      <c r="S1372" s="590" t="n"/>
      <c r="T1372" s="595" t="n"/>
      <c r="U1372" s="596" t="n"/>
      <c r="V1372" s="608" t="n"/>
    </row>
    <row r="1373">
      <c r="B1373" s="598" t="n"/>
      <c r="C1373" s="599" t="n"/>
      <c r="D1373" s="589" t="n"/>
      <c r="E1373" s="590" t="n"/>
      <c r="F1373" s="599" t="n"/>
      <c r="G1373" s="590" t="n"/>
      <c r="H1373" s="590" t="n"/>
      <c r="I1373" s="590" t="n"/>
      <c r="J1373" s="590" t="n"/>
      <c r="K1373" s="590" t="n"/>
      <c r="L1373" s="590" t="n"/>
      <c r="M1373" s="590" t="n"/>
      <c r="N1373" s="590" t="n"/>
      <c r="O1373" s="590" t="n"/>
      <c r="P1373" s="590" t="n"/>
      <c r="Q1373" s="590" t="n"/>
      <c r="R1373" s="590" t="n"/>
      <c r="S1373" s="590" t="n"/>
      <c r="T1373" s="595" t="n"/>
      <c r="U1373" s="596" t="n"/>
      <c r="V1373" s="608" t="n"/>
    </row>
    <row r="1374">
      <c r="B1374" s="598" t="n"/>
      <c r="C1374" s="599" t="n"/>
      <c r="D1374" s="589" t="n"/>
      <c r="E1374" s="590" t="n"/>
      <c r="F1374" s="599" t="n"/>
      <c r="G1374" s="590" t="n"/>
      <c r="H1374" s="590" t="n"/>
      <c r="I1374" s="590" t="n"/>
      <c r="J1374" s="590" t="n"/>
      <c r="K1374" s="590" t="n"/>
      <c r="L1374" s="590" t="n"/>
      <c r="M1374" s="590" t="n"/>
      <c r="N1374" s="590" t="n"/>
      <c r="O1374" s="590" t="n"/>
      <c r="P1374" s="590" t="n"/>
      <c r="Q1374" s="590" t="n"/>
      <c r="R1374" s="590" t="n"/>
      <c r="S1374" s="590" t="n"/>
      <c r="T1374" s="595" t="n"/>
      <c r="U1374" s="596" t="n"/>
      <c r="V1374" s="608" t="n"/>
    </row>
    <row r="1375">
      <c r="B1375" s="598" t="n"/>
      <c r="C1375" s="599" t="n"/>
      <c r="D1375" s="589" t="n"/>
      <c r="E1375" s="590" t="n"/>
      <c r="F1375" s="599" t="n"/>
      <c r="G1375" s="590" t="n"/>
      <c r="H1375" s="590" t="n"/>
      <c r="I1375" s="590" t="n"/>
      <c r="J1375" s="590" t="n"/>
      <c r="K1375" s="590" t="n"/>
      <c r="L1375" s="590" t="n"/>
      <c r="M1375" s="590" t="n"/>
      <c r="N1375" s="590" t="n"/>
      <c r="O1375" s="590" t="n"/>
      <c r="P1375" s="590" t="n"/>
      <c r="Q1375" s="590" t="n"/>
      <c r="R1375" s="590" t="n"/>
      <c r="S1375" s="590" t="n"/>
      <c r="T1375" s="595" t="n"/>
      <c r="U1375" s="596" t="n"/>
      <c r="V1375" s="608" t="n"/>
    </row>
    <row r="1376">
      <c r="B1376" s="598" t="n"/>
      <c r="C1376" s="599" t="n"/>
      <c r="D1376" s="589" t="n"/>
      <c r="E1376" s="590" t="n"/>
      <c r="F1376" s="599" t="n"/>
      <c r="G1376" s="590" t="n"/>
      <c r="H1376" s="590" t="n"/>
      <c r="I1376" s="590" t="n"/>
      <c r="J1376" s="590" t="n"/>
      <c r="K1376" s="590" t="n"/>
      <c r="L1376" s="590" t="n"/>
      <c r="M1376" s="590" t="n"/>
      <c r="N1376" s="590" t="n"/>
      <c r="O1376" s="590" t="n"/>
      <c r="P1376" s="590" t="n"/>
      <c r="Q1376" s="590" t="n"/>
      <c r="R1376" s="590" t="n"/>
      <c r="S1376" s="590" t="n"/>
      <c r="T1376" s="595" t="n"/>
      <c r="U1376" s="596" t="n"/>
      <c r="V1376" s="608" t="n"/>
    </row>
    <row r="1377">
      <c r="B1377" s="598" t="n"/>
      <c r="C1377" s="599" t="n"/>
      <c r="D1377" s="589" t="n"/>
      <c r="E1377" s="590" t="n"/>
      <c r="F1377" s="599" t="n"/>
      <c r="G1377" s="590" t="n"/>
      <c r="H1377" s="590" t="n"/>
      <c r="I1377" s="590" t="n"/>
      <c r="J1377" s="590" t="n"/>
      <c r="K1377" s="590" t="n"/>
      <c r="L1377" s="590" t="n"/>
      <c r="M1377" s="590" t="n"/>
      <c r="N1377" s="590" t="n"/>
      <c r="O1377" s="590" t="n"/>
      <c r="P1377" s="590" t="n"/>
      <c r="Q1377" s="590" t="n"/>
      <c r="R1377" s="590" t="n"/>
      <c r="S1377" s="590" t="n"/>
      <c r="T1377" s="595" t="n"/>
      <c r="U1377" s="596" t="n"/>
      <c r="V1377" s="608" t="n"/>
    </row>
    <row r="1378">
      <c r="B1378" s="598" t="n"/>
      <c r="C1378" s="599" t="n"/>
      <c r="D1378" s="589" t="n"/>
      <c r="E1378" s="590" t="n"/>
      <c r="F1378" s="599" t="n"/>
      <c r="G1378" s="590" t="n"/>
      <c r="H1378" s="590" t="n"/>
      <c r="I1378" s="590" t="n"/>
      <c r="J1378" s="590" t="n"/>
      <c r="K1378" s="590" t="n"/>
      <c r="L1378" s="590" t="n"/>
      <c r="M1378" s="590" t="n"/>
      <c r="N1378" s="590" t="n"/>
      <c r="O1378" s="590" t="n"/>
      <c r="P1378" s="590" t="n"/>
      <c r="Q1378" s="590" t="n"/>
      <c r="R1378" s="590" t="n"/>
      <c r="S1378" s="590" t="n"/>
      <c r="T1378" s="595" t="n"/>
      <c r="U1378" s="596" t="n"/>
      <c r="V1378" s="608" t="n"/>
    </row>
    <row r="1379">
      <c r="B1379" s="598" t="n"/>
      <c r="C1379" s="599" t="n"/>
      <c r="D1379" s="589" t="n"/>
      <c r="E1379" s="590" t="n"/>
      <c r="F1379" s="599" t="n"/>
      <c r="G1379" s="590" t="n"/>
      <c r="H1379" s="590" t="n"/>
      <c r="I1379" s="590" t="n"/>
      <c r="J1379" s="590" t="n"/>
      <c r="K1379" s="590" t="n"/>
      <c r="L1379" s="590" t="n"/>
      <c r="M1379" s="590" t="n"/>
      <c r="N1379" s="590" t="n"/>
      <c r="O1379" s="590" t="n"/>
      <c r="P1379" s="590" t="n"/>
      <c r="Q1379" s="590" t="n"/>
      <c r="R1379" s="590" t="n"/>
      <c r="S1379" s="590" t="n"/>
      <c r="T1379" s="595" t="n"/>
      <c r="U1379" s="596" t="n"/>
      <c r="V1379" s="608" t="n"/>
    </row>
    <row r="1380">
      <c r="B1380" s="598" t="n"/>
      <c r="C1380" s="599" t="n"/>
      <c r="D1380" s="589" t="n"/>
      <c r="E1380" s="590" t="n"/>
      <c r="F1380" s="599" t="n"/>
      <c r="G1380" s="590" t="n"/>
      <c r="H1380" s="590" t="n"/>
      <c r="I1380" s="590" t="n"/>
      <c r="J1380" s="590" t="n"/>
      <c r="K1380" s="590" t="n"/>
      <c r="L1380" s="590" t="n"/>
      <c r="M1380" s="590" t="n"/>
      <c r="N1380" s="590" t="n"/>
      <c r="O1380" s="590" t="n"/>
      <c r="P1380" s="590" t="n"/>
      <c r="Q1380" s="590" t="n"/>
      <c r="R1380" s="590" t="n"/>
      <c r="S1380" s="590" t="n"/>
      <c r="T1380" s="595" t="n"/>
      <c r="U1380" s="596" t="n"/>
      <c r="V1380" s="608" t="n"/>
    </row>
    <row r="1381">
      <c r="B1381" s="598" t="n"/>
      <c r="C1381" s="599" t="n"/>
      <c r="D1381" s="589" t="n"/>
      <c r="E1381" s="590" t="n"/>
      <c r="F1381" s="599" t="n"/>
      <c r="G1381" s="590" t="n"/>
      <c r="H1381" s="590" t="n"/>
      <c r="I1381" s="590" t="n"/>
      <c r="J1381" s="590" t="n"/>
      <c r="K1381" s="590" t="n"/>
      <c r="L1381" s="590" t="n"/>
      <c r="M1381" s="590" t="n"/>
      <c r="N1381" s="590" t="n"/>
      <c r="O1381" s="590" t="n"/>
      <c r="P1381" s="590" t="n"/>
      <c r="Q1381" s="590" t="n"/>
      <c r="R1381" s="590" t="n"/>
      <c r="S1381" s="590" t="n"/>
      <c r="T1381" s="595" t="n"/>
      <c r="U1381" s="596" t="n"/>
      <c r="V1381" s="608" t="n"/>
    </row>
    <row r="1382">
      <c r="B1382" s="598" t="n"/>
      <c r="C1382" s="599" t="n"/>
      <c r="D1382" s="589" t="n"/>
      <c r="E1382" s="590" t="n"/>
      <c r="F1382" s="599" t="n"/>
      <c r="G1382" s="590" t="n"/>
      <c r="H1382" s="590" t="n"/>
      <c r="I1382" s="590" t="n"/>
      <c r="J1382" s="590" t="n"/>
      <c r="K1382" s="590" t="n"/>
      <c r="L1382" s="590" t="n"/>
      <c r="M1382" s="590" t="n"/>
      <c r="N1382" s="590" t="n"/>
      <c r="O1382" s="590" t="n"/>
      <c r="P1382" s="590" t="n"/>
      <c r="Q1382" s="590" t="n"/>
      <c r="R1382" s="590" t="n"/>
      <c r="S1382" s="590" t="n"/>
      <c r="T1382" s="595" t="n"/>
      <c r="U1382" s="596" t="n"/>
      <c r="V1382" s="608" t="n"/>
    </row>
    <row r="1383">
      <c r="B1383" s="598" t="n"/>
      <c r="C1383" s="599" t="n"/>
      <c r="D1383" s="589" t="n"/>
      <c r="E1383" s="590" t="n"/>
      <c r="F1383" s="599" t="n"/>
      <c r="G1383" s="590" t="n"/>
      <c r="H1383" s="590" t="n"/>
      <c r="I1383" s="590" t="n"/>
      <c r="J1383" s="590" t="n"/>
      <c r="K1383" s="590" t="n"/>
      <c r="L1383" s="590" t="n"/>
      <c r="M1383" s="590" t="n"/>
      <c r="N1383" s="590" t="n"/>
      <c r="O1383" s="590" t="n"/>
      <c r="P1383" s="590" t="n"/>
      <c r="Q1383" s="590" t="n"/>
      <c r="R1383" s="590" t="n"/>
      <c r="S1383" s="590" t="n"/>
      <c r="T1383" s="595" t="n"/>
      <c r="U1383" s="596" t="n"/>
      <c r="V1383" s="608" t="n"/>
    </row>
    <row r="1384">
      <c r="B1384" s="598" t="n"/>
      <c r="C1384" s="599" t="n"/>
      <c r="D1384" s="589" t="n"/>
      <c r="E1384" s="590" t="n"/>
      <c r="F1384" s="599" t="n"/>
      <c r="G1384" s="590" t="n"/>
      <c r="H1384" s="590" t="n"/>
      <c r="I1384" s="590" t="n"/>
      <c r="J1384" s="590" t="n"/>
      <c r="K1384" s="590" t="n"/>
      <c r="L1384" s="590" t="n"/>
      <c r="M1384" s="590" t="n"/>
      <c r="N1384" s="590" t="n"/>
      <c r="O1384" s="590" t="n"/>
      <c r="P1384" s="590" t="n"/>
      <c r="Q1384" s="590" t="n"/>
      <c r="R1384" s="590" t="n"/>
      <c r="S1384" s="590" t="n"/>
      <c r="T1384" s="595" t="n"/>
      <c r="U1384" s="596" t="n"/>
      <c r="V1384" s="608" t="n"/>
    </row>
    <row r="1385">
      <c r="B1385" s="598" t="n"/>
      <c r="C1385" s="599" t="n"/>
      <c r="D1385" s="589" t="n"/>
      <c r="E1385" s="590" t="n"/>
      <c r="F1385" s="599" t="n"/>
      <c r="G1385" s="590" t="n"/>
      <c r="H1385" s="590" t="n"/>
      <c r="I1385" s="590" t="n"/>
      <c r="J1385" s="590" t="n"/>
      <c r="K1385" s="590" t="n"/>
      <c r="L1385" s="590" t="n"/>
      <c r="M1385" s="590" t="n"/>
      <c r="N1385" s="590" t="n"/>
      <c r="O1385" s="590" t="n"/>
      <c r="P1385" s="590" t="n"/>
      <c r="Q1385" s="590" t="n"/>
      <c r="R1385" s="590" t="n"/>
      <c r="S1385" s="590" t="n"/>
      <c r="T1385" s="595" t="n"/>
      <c r="U1385" s="596" t="n"/>
      <c r="V1385" s="608" t="n"/>
    </row>
    <row r="1386">
      <c r="B1386" s="598" t="n"/>
      <c r="C1386" s="599" t="n"/>
      <c r="D1386" s="589" t="n"/>
      <c r="E1386" s="590" t="n"/>
      <c r="F1386" s="599" t="n"/>
      <c r="G1386" s="590" t="n"/>
      <c r="H1386" s="590" t="n"/>
      <c r="I1386" s="590" t="n"/>
      <c r="J1386" s="590" t="n"/>
      <c r="K1386" s="590" t="n"/>
      <c r="L1386" s="590" t="n"/>
      <c r="M1386" s="590" t="n"/>
      <c r="N1386" s="590" t="n"/>
      <c r="O1386" s="590" t="n"/>
      <c r="P1386" s="590" t="n"/>
      <c r="Q1386" s="590" t="n"/>
      <c r="R1386" s="590" t="n"/>
      <c r="S1386" s="590" t="n"/>
      <c r="T1386" s="595" t="n"/>
      <c r="U1386" s="596" t="n"/>
      <c r="V1386" s="608" t="n"/>
    </row>
    <row r="1387">
      <c r="B1387" s="598" t="n"/>
      <c r="C1387" s="599" t="n"/>
      <c r="D1387" s="589" t="n"/>
      <c r="E1387" s="590" t="n"/>
      <c r="F1387" s="599" t="n"/>
      <c r="G1387" s="590" t="n"/>
      <c r="H1387" s="590" t="n"/>
      <c r="I1387" s="590" t="n"/>
      <c r="J1387" s="590" t="n"/>
      <c r="K1387" s="590" t="n"/>
      <c r="L1387" s="590" t="n"/>
      <c r="M1387" s="590" t="n"/>
      <c r="N1387" s="590" t="n"/>
      <c r="O1387" s="590" t="n"/>
      <c r="P1387" s="590" t="n"/>
      <c r="Q1387" s="590" t="n"/>
      <c r="R1387" s="590" t="n"/>
      <c r="S1387" s="590" t="n"/>
      <c r="T1387" s="595" t="n"/>
      <c r="U1387" s="596" t="n"/>
      <c r="V1387" s="608" t="n"/>
    </row>
    <row r="1388">
      <c r="B1388" s="598" t="n"/>
      <c r="C1388" s="599" t="n"/>
      <c r="D1388" s="589" t="n"/>
      <c r="E1388" s="590" t="n"/>
      <c r="F1388" s="599" t="n"/>
      <c r="G1388" s="590" t="n"/>
      <c r="H1388" s="590" t="n"/>
      <c r="I1388" s="590" t="n"/>
      <c r="J1388" s="590" t="n"/>
      <c r="K1388" s="590" t="n"/>
      <c r="L1388" s="590" t="n"/>
      <c r="M1388" s="590" t="n"/>
      <c r="N1388" s="590" t="n"/>
      <c r="O1388" s="590" t="n"/>
      <c r="P1388" s="590" t="n"/>
      <c r="Q1388" s="590" t="n"/>
      <c r="R1388" s="590" t="n"/>
      <c r="S1388" s="590" t="n"/>
      <c r="T1388" s="595" t="n"/>
      <c r="U1388" s="596" t="n"/>
      <c r="V1388" s="608" t="n"/>
    </row>
    <row r="1389">
      <c r="B1389" s="598" t="n"/>
      <c r="C1389" s="599" t="n"/>
      <c r="D1389" s="589" t="n"/>
      <c r="E1389" s="590" t="n"/>
      <c r="F1389" s="599" t="n"/>
      <c r="G1389" s="590" t="n"/>
      <c r="H1389" s="590" t="n"/>
      <c r="I1389" s="590" t="n"/>
      <c r="J1389" s="590" t="n"/>
      <c r="K1389" s="590" t="n"/>
      <c r="L1389" s="590" t="n"/>
      <c r="M1389" s="590" t="n"/>
      <c r="N1389" s="590" t="n"/>
      <c r="O1389" s="590" t="n"/>
      <c r="P1389" s="590" t="n"/>
      <c r="Q1389" s="590" t="n"/>
      <c r="R1389" s="590" t="n"/>
      <c r="S1389" s="590" t="n"/>
      <c r="T1389" s="595" t="n"/>
      <c r="U1389" s="596" t="n"/>
      <c r="V1389" s="608" t="n"/>
    </row>
    <row r="1390">
      <c r="B1390" s="598" t="n"/>
      <c r="C1390" s="599" t="n"/>
      <c r="D1390" s="589" t="n"/>
      <c r="E1390" s="590" t="n"/>
      <c r="F1390" s="599" t="n"/>
      <c r="G1390" s="590" t="n"/>
      <c r="H1390" s="590" t="n"/>
      <c r="I1390" s="590" t="n"/>
      <c r="J1390" s="590" t="n"/>
      <c r="K1390" s="590" t="n"/>
      <c r="L1390" s="590" t="n"/>
      <c r="M1390" s="590" t="n"/>
      <c r="N1390" s="590" t="n"/>
      <c r="O1390" s="590" t="n"/>
      <c r="P1390" s="590" t="n"/>
      <c r="Q1390" s="590" t="n"/>
      <c r="R1390" s="590" t="n"/>
      <c r="S1390" s="590" t="n"/>
      <c r="T1390" s="595" t="n"/>
      <c r="U1390" s="596" t="n"/>
      <c r="V1390" s="608" t="n"/>
    </row>
    <row r="1391">
      <c r="B1391" s="598" t="n"/>
      <c r="C1391" s="599" t="n"/>
      <c r="D1391" s="589" t="n"/>
      <c r="E1391" s="590" t="n"/>
      <c r="F1391" s="599" t="n"/>
      <c r="G1391" s="590" t="n"/>
      <c r="H1391" s="590" t="n"/>
      <c r="I1391" s="590" t="n"/>
      <c r="J1391" s="590" t="n"/>
      <c r="K1391" s="590" t="n"/>
      <c r="L1391" s="590" t="n"/>
      <c r="M1391" s="590" t="n"/>
      <c r="N1391" s="590" t="n"/>
      <c r="O1391" s="590" t="n"/>
      <c r="P1391" s="590" t="n"/>
      <c r="Q1391" s="590" t="n"/>
      <c r="R1391" s="590" t="n"/>
      <c r="S1391" s="590" t="n"/>
      <c r="T1391" s="595" t="n"/>
      <c r="U1391" s="596" t="n"/>
      <c r="V1391" s="608" t="n"/>
    </row>
    <row r="1392">
      <c r="B1392" s="598" t="n"/>
      <c r="C1392" s="599" t="n"/>
      <c r="D1392" s="589" t="n"/>
      <c r="E1392" s="590" t="n"/>
      <c r="F1392" s="599" t="n"/>
      <c r="G1392" s="590" t="n"/>
      <c r="H1392" s="590" t="n"/>
      <c r="I1392" s="590" t="n"/>
      <c r="J1392" s="590" t="n"/>
      <c r="K1392" s="590" t="n"/>
      <c r="L1392" s="590" t="n"/>
      <c r="M1392" s="590" t="n"/>
      <c r="N1392" s="590" t="n"/>
      <c r="O1392" s="590" t="n"/>
      <c r="P1392" s="590" t="n"/>
      <c r="Q1392" s="590" t="n"/>
      <c r="R1392" s="590" t="n"/>
      <c r="S1392" s="590" t="n"/>
      <c r="T1392" s="595" t="n"/>
      <c r="U1392" s="596" t="n"/>
      <c r="V1392" s="608" t="n"/>
    </row>
    <row r="1393">
      <c r="B1393" s="598" t="n"/>
      <c r="C1393" s="599" t="n"/>
      <c r="D1393" s="589" t="n"/>
      <c r="E1393" s="590" t="n"/>
      <c r="F1393" s="599" t="n"/>
      <c r="G1393" s="590" t="n"/>
      <c r="H1393" s="590" t="n"/>
      <c r="I1393" s="590" t="n"/>
      <c r="J1393" s="590" t="n"/>
      <c r="K1393" s="590" t="n"/>
      <c r="L1393" s="590" t="n"/>
      <c r="M1393" s="590" t="n"/>
      <c r="N1393" s="590" t="n"/>
      <c r="O1393" s="590" t="n"/>
      <c r="P1393" s="590" t="n"/>
      <c r="Q1393" s="590" t="n"/>
      <c r="R1393" s="590" t="n"/>
      <c r="S1393" s="590" t="n"/>
      <c r="T1393" s="595" t="n"/>
      <c r="U1393" s="596" t="n"/>
      <c r="V1393" s="608" t="n"/>
    </row>
    <row r="1394">
      <c r="B1394" s="598" t="n"/>
      <c r="C1394" s="599" t="n"/>
      <c r="D1394" s="589" t="n"/>
      <c r="E1394" s="590" t="n"/>
      <c r="F1394" s="599" t="n"/>
      <c r="G1394" s="590" t="n"/>
      <c r="H1394" s="590" t="n"/>
      <c r="I1394" s="590" t="n"/>
      <c r="J1394" s="590" t="n"/>
      <c r="K1394" s="590" t="n"/>
      <c r="L1394" s="590" t="n"/>
      <c r="M1394" s="590" t="n"/>
      <c r="N1394" s="590" t="n"/>
      <c r="O1394" s="590" t="n"/>
      <c r="P1394" s="590" t="n"/>
      <c r="Q1394" s="590" t="n"/>
      <c r="R1394" s="590" t="n"/>
      <c r="S1394" s="590" t="n"/>
      <c r="T1394" s="595" t="n"/>
      <c r="U1394" s="596" t="n"/>
      <c r="V1394" s="608" t="n"/>
    </row>
    <row r="1395">
      <c r="B1395" s="598" t="n"/>
      <c r="C1395" s="599" t="n"/>
      <c r="D1395" s="589" t="n"/>
      <c r="E1395" s="590" t="n"/>
      <c r="F1395" s="599" t="n"/>
      <c r="G1395" s="590" t="n"/>
      <c r="H1395" s="590" t="n"/>
      <c r="I1395" s="590" t="n"/>
      <c r="J1395" s="590" t="n"/>
      <c r="K1395" s="590" t="n"/>
      <c r="L1395" s="590" t="n"/>
      <c r="M1395" s="590" t="n"/>
      <c r="N1395" s="590" t="n"/>
      <c r="O1395" s="590" t="n"/>
      <c r="P1395" s="590" t="n"/>
      <c r="Q1395" s="590" t="n"/>
      <c r="R1395" s="590" t="n"/>
      <c r="S1395" s="590" t="n"/>
      <c r="T1395" s="595" t="n"/>
      <c r="U1395" s="596" t="n"/>
      <c r="V1395" s="608" t="n"/>
    </row>
    <row r="1396">
      <c r="B1396" s="598" t="n"/>
      <c r="C1396" s="599" t="n"/>
      <c r="D1396" s="589" t="n"/>
      <c r="E1396" s="590" t="n"/>
      <c r="F1396" s="599" t="n"/>
      <c r="G1396" s="590" t="n"/>
      <c r="H1396" s="590" t="n"/>
      <c r="I1396" s="590" t="n"/>
      <c r="J1396" s="590" t="n"/>
      <c r="K1396" s="590" t="n"/>
      <c r="L1396" s="590" t="n"/>
      <c r="M1396" s="590" t="n"/>
      <c r="N1396" s="590" t="n"/>
      <c r="O1396" s="590" t="n"/>
      <c r="P1396" s="590" t="n"/>
      <c r="Q1396" s="590" t="n"/>
      <c r="R1396" s="590" t="n"/>
      <c r="S1396" s="590" t="n"/>
      <c r="T1396" s="595" t="n"/>
      <c r="U1396" s="596" t="n"/>
      <c r="V1396" s="608" t="n"/>
    </row>
    <row r="1397">
      <c r="B1397" s="598" t="n"/>
      <c r="C1397" s="599" t="n"/>
      <c r="D1397" s="589" t="n"/>
      <c r="E1397" s="590" t="n"/>
      <c r="F1397" s="599" t="n"/>
      <c r="G1397" s="590" t="n"/>
      <c r="H1397" s="590" t="n"/>
      <c r="I1397" s="590" t="n"/>
      <c r="J1397" s="590" t="n"/>
      <c r="K1397" s="590" t="n"/>
      <c r="L1397" s="590" t="n"/>
      <c r="M1397" s="590" t="n"/>
      <c r="N1397" s="590" t="n"/>
      <c r="O1397" s="590" t="n"/>
      <c r="P1397" s="590" t="n"/>
      <c r="Q1397" s="590" t="n"/>
      <c r="R1397" s="590" t="n"/>
      <c r="S1397" s="590" t="n"/>
      <c r="T1397" s="595" t="n"/>
      <c r="U1397" s="596" t="n"/>
      <c r="V1397" s="608" t="n"/>
    </row>
    <row r="1398">
      <c r="B1398" s="598" t="n"/>
      <c r="C1398" s="599" t="n"/>
      <c r="D1398" s="589" t="n"/>
      <c r="E1398" s="590" t="n"/>
      <c r="F1398" s="599" t="n"/>
      <c r="G1398" s="590" t="n"/>
      <c r="H1398" s="590" t="n"/>
      <c r="I1398" s="590" t="n"/>
      <c r="J1398" s="590" t="n"/>
      <c r="K1398" s="590" t="n"/>
      <c r="L1398" s="590" t="n"/>
      <c r="M1398" s="590" t="n"/>
      <c r="N1398" s="590" t="n"/>
      <c r="O1398" s="590" t="n"/>
      <c r="P1398" s="590" t="n"/>
      <c r="Q1398" s="590" t="n"/>
      <c r="R1398" s="590" t="n"/>
      <c r="S1398" s="590" t="n"/>
      <c r="T1398" s="595" t="n"/>
      <c r="U1398" s="596" t="n"/>
      <c r="V1398" s="608" t="n"/>
    </row>
    <row r="1399">
      <c r="B1399" s="598" t="n"/>
      <c r="C1399" s="599" t="n"/>
      <c r="D1399" s="589" t="n"/>
      <c r="E1399" s="590" t="n"/>
      <c r="F1399" s="599" t="n"/>
      <c r="G1399" s="590" t="n"/>
      <c r="H1399" s="590" t="n"/>
      <c r="I1399" s="590" t="n"/>
      <c r="J1399" s="590" t="n"/>
      <c r="K1399" s="590" t="n"/>
      <c r="L1399" s="590" t="n"/>
      <c r="M1399" s="590" t="n"/>
      <c r="N1399" s="590" t="n"/>
      <c r="O1399" s="590" t="n"/>
      <c r="P1399" s="590" t="n"/>
      <c r="Q1399" s="590" t="n"/>
      <c r="R1399" s="590" t="n"/>
      <c r="S1399" s="590" t="n"/>
      <c r="T1399" s="595" t="n"/>
      <c r="U1399" s="596" t="n"/>
      <c r="V1399" s="608" t="n"/>
    </row>
    <row r="1400">
      <c r="B1400" s="598" t="n"/>
      <c r="C1400" s="599" t="n"/>
      <c r="D1400" s="589" t="n"/>
      <c r="E1400" s="590" t="n"/>
      <c r="F1400" s="599" t="n"/>
      <c r="G1400" s="590" t="n"/>
      <c r="H1400" s="590" t="n"/>
      <c r="I1400" s="590" t="n"/>
      <c r="J1400" s="590" t="n"/>
      <c r="K1400" s="590" t="n"/>
      <c r="L1400" s="590" t="n"/>
      <c r="M1400" s="590" t="n"/>
      <c r="N1400" s="590" t="n"/>
      <c r="O1400" s="590" t="n"/>
      <c r="P1400" s="590" t="n"/>
      <c r="Q1400" s="590" t="n"/>
      <c r="R1400" s="590" t="n"/>
      <c r="S1400" s="590" t="n"/>
      <c r="T1400" s="595" t="n"/>
      <c r="U1400" s="596" t="n"/>
      <c r="V1400" s="608" t="n"/>
    </row>
    <row r="1401">
      <c r="B1401" s="598" t="n"/>
      <c r="C1401" s="599" t="n"/>
      <c r="D1401" s="589" t="n"/>
      <c r="E1401" s="590" t="n"/>
      <c r="F1401" s="599" t="n"/>
      <c r="G1401" s="590" t="n"/>
      <c r="H1401" s="590" t="n"/>
      <c r="I1401" s="590" t="n"/>
      <c r="J1401" s="590" t="n"/>
      <c r="K1401" s="590" t="n"/>
      <c r="L1401" s="590" t="n"/>
      <c r="M1401" s="590" t="n"/>
      <c r="N1401" s="590" t="n"/>
      <c r="O1401" s="590" t="n"/>
      <c r="P1401" s="590" t="n"/>
      <c r="Q1401" s="590" t="n"/>
      <c r="R1401" s="590" t="n"/>
      <c r="S1401" s="590" t="n"/>
      <c r="T1401" s="595" t="n"/>
      <c r="U1401" s="596" t="n"/>
      <c r="V1401" s="608" t="n"/>
    </row>
    <row r="1402">
      <c r="B1402" s="598" t="n"/>
      <c r="C1402" s="599" t="n"/>
      <c r="D1402" s="589" t="n"/>
      <c r="E1402" s="590" t="n"/>
      <c r="F1402" s="599" t="n"/>
      <c r="G1402" s="590" t="n"/>
      <c r="H1402" s="590" t="n"/>
      <c r="I1402" s="590" t="n"/>
      <c r="J1402" s="590" t="n"/>
      <c r="K1402" s="590" t="n"/>
      <c r="L1402" s="590" t="n"/>
      <c r="M1402" s="590" t="n"/>
      <c r="N1402" s="590" t="n"/>
      <c r="O1402" s="590" t="n"/>
      <c r="P1402" s="590" t="n"/>
      <c r="Q1402" s="590" t="n"/>
      <c r="R1402" s="590" t="n"/>
      <c r="S1402" s="590" t="n"/>
      <c r="T1402" s="595" t="n"/>
      <c r="U1402" s="596" t="n"/>
      <c r="V1402" s="608" t="n"/>
    </row>
    <row r="1403">
      <c r="B1403" s="598" t="n"/>
      <c r="C1403" s="599" t="n"/>
      <c r="D1403" s="589" t="n"/>
      <c r="E1403" s="590" t="n"/>
      <c r="F1403" s="599" t="n"/>
      <c r="G1403" s="590" t="n"/>
      <c r="H1403" s="590" t="n"/>
      <c r="I1403" s="590" t="n"/>
      <c r="J1403" s="590" t="n"/>
      <c r="K1403" s="590" t="n"/>
      <c r="L1403" s="590" t="n"/>
      <c r="M1403" s="590" t="n"/>
      <c r="N1403" s="590" t="n"/>
      <c r="O1403" s="590" t="n"/>
      <c r="P1403" s="590" t="n"/>
      <c r="Q1403" s="590" t="n"/>
      <c r="R1403" s="590" t="n"/>
      <c r="S1403" s="590" t="n"/>
      <c r="T1403" s="595" t="n"/>
      <c r="U1403" s="596" t="n"/>
      <c r="V1403" s="608" t="n"/>
    </row>
    <row r="1404">
      <c r="B1404" s="598" t="n"/>
      <c r="C1404" s="599" t="n"/>
      <c r="D1404" s="589" t="n"/>
      <c r="E1404" s="590" t="n"/>
      <c r="F1404" s="599" t="n"/>
      <c r="G1404" s="590" t="n"/>
      <c r="H1404" s="590" t="n"/>
      <c r="I1404" s="590" t="n"/>
      <c r="J1404" s="590" t="n"/>
      <c r="K1404" s="590" t="n"/>
      <c r="L1404" s="590" t="n"/>
      <c r="M1404" s="590" t="n"/>
      <c r="N1404" s="590" t="n"/>
      <c r="O1404" s="590" t="n"/>
      <c r="P1404" s="590" t="n"/>
      <c r="Q1404" s="590" t="n"/>
      <c r="R1404" s="590" t="n"/>
      <c r="S1404" s="590" t="n"/>
      <c r="T1404" s="595" t="n"/>
      <c r="U1404" s="596" t="n"/>
      <c r="V1404" s="608" t="n"/>
    </row>
    <row r="1405">
      <c r="B1405" s="598" t="n"/>
      <c r="C1405" s="599" t="n"/>
      <c r="D1405" s="589" t="n"/>
      <c r="E1405" s="590" t="n"/>
      <c r="F1405" s="599" t="n"/>
      <c r="G1405" s="590" t="n"/>
      <c r="H1405" s="590" t="n"/>
      <c r="I1405" s="590" t="n"/>
      <c r="J1405" s="590" t="n"/>
      <c r="K1405" s="590" t="n"/>
      <c r="L1405" s="590" t="n"/>
      <c r="M1405" s="590" t="n"/>
      <c r="N1405" s="590" t="n"/>
      <c r="O1405" s="590" t="n"/>
      <c r="P1405" s="590" t="n"/>
      <c r="Q1405" s="590" t="n"/>
      <c r="R1405" s="590" t="n"/>
      <c r="S1405" s="590" t="n"/>
      <c r="T1405" s="595" t="n"/>
      <c r="U1405" s="596" t="n"/>
      <c r="V1405" s="608" t="n"/>
    </row>
    <row r="1406">
      <c r="B1406" s="598" t="n"/>
      <c r="C1406" s="599" t="n"/>
      <c r="D1406" s="589" t="n"/>
      <c r="E1406" s="590" t="n"/>
      <c r="F1406" s="599" t="n"/>
      <c r="G1406" s="590" t="n"/>
      <c r="H1406" s="590" t="n"/>
      <c r="I1406" s="590" t="n"/>
      <c r="J1406" s="590" t="n"/>
      <c r="K1406" s="590" t="n"/>
      <c r="L1406" s="590" t="n"/>
      <c r="M1406" s="590" t="n"/>
      <c r="N1406" s="590" t="n"/>
      <c r="O1406" s="590" t="n"/>
      <c r="P1406" s="590" t="n"/>
      <c r="Q1406" s="590" t="n"/>
      <c r="R1406" s="590" t="n"/>
      <c r="S1406" s="590" t="n"/>
      <c r="T1406" s="595" t="n"/>
      <c r="U1406" s="596" t="n"/>
      <c r="V1406" s="608" t="n"/>
    </row>
    <row r="1407">
      <c r="B1407" s="598" t="n"/>
      <c r="C1407" s="599" t="n"/>
      <c r="D1407" s="589" t="n"/>
      <c r="E1407" s="590" t="n"/>
      <c r="F1407" s="599" t="n"/>
      <c r="G1407" s="590" t="n"/>
      <c r="H1407" s="590" t="n"/>
      <c r="I1407" s="590" t="n"/>
      <c r="J1407" s="590" t="n"/>
      <c r="K1407" s="590" t="n"/>
      <c r="L1407" s="590" t="n"/>
      <c r="M1407" s="590" t="n"/>
      <c r="N1407" s="590" t="n"/>
      <c r="O1407" s="590" t="n"/>
      <c r="P1407" s="590" t="n"/>
      <c r="Q1407" s="590" t="n"/>
      <c r="R1407" s="590" t="n"/>
      <c r="S1407" s="590" t="n"/>
      <c r="T1407" s="595" t="n"/>
      <c r="U1407" s="596" t="n"/>
      <c r="V1407" s="608" t="n"/>
    </row>
    <row r="1408">
      <c r="B1408" s="598" t="n"/>
      <c r="C1408" s="599" t="n"/>
      <c r="D1408" s="589" t="n"/>
      <c r="E1408" s="590" t="n"/>
      <c r="F1408" s="599" t="n"/>
      <c r="G1408" s="590" t="n"/>
      <c r="H1408" s="590" t="n"/>
      <c r="I1408" s="590" t="n"/>
      <c r="J1408" s="590" t="n"/>
      <c r="K1408" s="590" t="n"/>
      <c r="L1408" s="590" t="n"/>
      <c r="M1408" s="590" t="n"/>
      <c r="N1408" s="590" t="n"/>
      <c r="O1408" s="590" t="n"/>
      <c r="P1408" s="590" t="n"/>
      <c r="Q1408" s="590" t="n"/>
      <c r="R1408" s="590" t="n"/>
      <c r="S1408" s="590" t="n"/>
      <c r="T1408" s="595" t="n"/>
      <c r="U1408" s="596" t="n"/>
      <c r="V1408" s="608" t="n"/>
    </row>
    <row r="1409">
      <c r="B1409" s="598" t="n"/>
      <c r="C1409" s="599" t="n"/>
      <c r="D1409" s="589" t="n"/>
      <c r="E1409" s="590" t="n"/>
      <c r="F1409" s="599" t="n"/>
      <c r="G1409" s="590" t="n"/>
      <c r="H1409" s="590" t="n"/>
      <c r="I1409" s="590" t="n"/>
      <c r="J1409" s="590" t="n"/>
      <c r="K1409" s="590" t="n"/>
      <c r="L1409" s="590" t="n"/>
      <c r="M1409" s="590" t="n"/>
      <c r="N1409" s="590" t="n"/>
      <c r="O1409" s="590" t="n"/>
      <c r="P1409" s="590" t="n"/>
      <c r="Q1409" s="590" t="n"/>
      <c r="R1409" s="590" t="n"/>
      <c r="S1409" s="590" t="n"/>
      <c r="T1409" s="595" t="n"/>
      <c r="U1409" s="596" t="n"/>
      <c r="V1409" s="608" t="n"/>
    </row>
    <row r="1410">
      <c r="B1410" s="598" t="n"/>
      <c r="C1410" s="599" t="n"/>
      <c r="D1410" s="589" t="n"/>
      <c r="E1410" s="590" t="n"/>
      <c r="F1410" s="599" t="n"/>
      <c r="G1410" s="590" t="n"/>
      <c r="H1410" s="590" t="n"/>
      <c r="I1410" s="590" t="n"/>
      <c r="J1410" s="590" t="n"/>
      <c r="K1410" s="590" t="n"/>
      <c r="L1410" s="590" t="n"/>
      <c r="M1410" s="590" t="n"/>
      <c r="N1410" s="590" t="n"/>
      <c r="O1410" s="590" t="n"/>
      <c r="P1410" s="590" t="n"/>
      <c r="Q1410" s="590" t="n"/>
      <c r="R1410" s="590" t="n"/>
      <c r="S1410" s="590" t="n"/>
      <c r="T1410" s="595" t="n"/>
      <c r="U1410" s="596" t="n"/>
      <c r="V1410" s="608" t="n"/>
    </row>
    <row r="1411">
      <c r="B1411" s="598" t="n"/>
      <c r="C1411" s="599" t="n"/>
      <c r="D1411" s="589" t="n"/>
      <c r="E1411" s="590" t="n"/>
      <c r="F1411" s="599" t="n"/>
      <c r="G1411" s="590" t="n"/>
      <c r="H1411" s="590" t="n"/>
      <c r="I1411" s="590" t="n"/>
      <c r="J1411" s="590" t="n"/>
      <c r="K1411" s="590" t="n"/>
      <c r="L1411" s="590" t="n"/>
      <c r="M1411" s="590" t="n"/>
      <c r="N1411" s="590" t="n"/>
      <c r="O1411" s="590" t="n"/>
      <c r="P1411" s="590" t="n"/>
      <c r="Q1411" s="590" t="n"/>
      <c r="R1411" s="590" t="n"/>
      <c r="S1411" s="590" t="n"/>
      <c r="T1411" s="595" t="n"/>
      <c r="U1411" s="596" t="n"/>
      <c r="V1411" s="608" t="n"/>
    </row>
    <row r="1412">
      <c r="B1412" s="598" t="n"/>
      <c r="C1412" s="599" t="n"/>
      <c r="D1412" s="589" t="n"/>
      <c r="E1412" s="590" t="n"/>
      <c r="F1412" s="599" t="n"/>
      <c r="G1412" s="590" t="n"/>
      <c r="H1412" s="590" t="n"/>
      <c r="I1412" s="590" t="n"/>
      <c r="J1412" s="590" t="n"/>
      <c r="K1412" s="590" t="n"/>
      <c r="L1412" s="590" t="n"/>
      <c r="M1412" s="590" t="n"/>
      <c r="N1412" s="590" t="n"/>
      <c r="O1412" s="590" t="n"/>
      <c r="P1412" s="590" t="n"/>
      <c r="Q1412" s="590" t="n"/>
      <c r="R1412" s="590" t="n"/>
      <c r="S1412" s="590" t="n"/>
      <c r="T1412" s="595" t="n"/>
      <c r="U1412" s="596" t="n"/>
      <c r="V1412" s="608" t="n"/>
    </row>
    <row r="1413">
      <c r="B1413" s="598" t="n"/>
      <c r="C1413" s="599" t="n"/>
      <c r="D1413" s="589" t="n"/>
      <c r="E1413" s="590" t="n"/>
      <c r="F1413" s="599" t="n"/>
      <c r="G1413" s="590" t="n"/>
      <c r="H1413" s="590" t="n"/>
      <c r="I1413" s="590" t="n"/>
      <c r="J1413" s="590" t="n"/>
      <c r="K1413" s="590" t="n"/>
      <c r="L1413" s="590" t="n"/>
      <c r="M1413" s="590" t="n"/>
      <c r="N1413" s="590" t="n"/>
      <c r="O1413" s="590" t="n"/>
      <c r="P1413" s="590" t="n"/>
      <c r="Q1413" s="590" t="n"/>
      <c r="R1413" s="590" t="n"/>
      <c r="S1413" s="590" t="n"/>
      <c r="T1413" s="595" t="n"/>
      <c r="U1413" s="596" t="n"/>
      <c r="V1413" s="608" t="n"/>
    </row>
    <row r="1414">
      <c r="B1414" s="598" t="n"/>
      <c r="C1414" s="599" t="n"/>
      <c r="D1414" s="589" t="n"/>
      <c r="E1414" s="590" t="n"/>
      <c r="F1414" s="599" t="n"/>
      <c r="G1414" s="590" t="n"/>
      <c r="H1414" s="590" t="n"/>
      <c r="I1414" s="590" t="n"/>
      <c r="J1414" s="590" t="n"/>
      <c r="K1414" s="590" t="n"/>
      <c r="L1414" s="590" t="n"/>
      <c r="M1414" s="590" t="n"/>
      <c r="N1414" s="590" t="n"/>
      <c r="O1414" s="590" t="n"/>
      <c r="P1414" s="590" t="n"/>
      <c r="Q1414" s="590" t="n"/>
      <c r="R1414" s="590" t="n"/>
      <c r="S1414" s="590" t="n"/>
      <c r="T1414" s="595" t="n"/>
      <c r="U1414" s="596" t="n"/>
      <c r="V1414" s="608" t="n"/>
    </row>
    <row r="1415">
      <c r="B1415" s="598" t="n"/>
      <c r="C1415" s="599" t="n"/>
      <c r="D1415" s="589" t="n"/>
      <c r="E1415" s="590" t="n"/>
      <c r="F1415" s="599" t="n"/>
      <c r="G1415" s="590" t="n"/>
      <c r="H1415" s="590" t="n"/>
      <c r="I1415" s="590" t="n"/>
      <c r="J1415" s="590" t="n"/>
      <c r="K1415" s="590" t="n"/>
      <c r="L1415" s="590" t="n"/>
      <c r="M1415" s="590" t="n"/>
      <c r="N1415" s="590" t="n"/>
      <c r="O1415" s="590" t="n"/>
      <c r="P1415" s="590" t="n"/>
      <c r="Q1415" s="590" t="n"/>
      <c r="R1415" s="590" t="n"/>
      <c r="S1415" s="590" t="n"/>
      <c r="T1415" s="595" t="n"/>
      <c r="U1415" s="596" t="n"/>
      <c r="V1415" s="608" t="n"/>
    </row>
    <row r="1416">
      <c r="B1416" s="598" t="n"/>
      <c r="C1416" s="599" t="n"/>
      <c r="D1416" s="589" t="n"/>
      <c r="E1416" s="590" t="n"/>
      <c r="F1416" s="599" t="n"/>
      <c r="G1416" s="590" t="n"/>
      <c r="H1416" s="590" t="n"/>
      <c r="I1416" s="590" t="n"/>
      <c r="J1416" s="590" t="n"/>
      <c r="K1416" s="590" t="n"/>
      <c r="L1416" s="590" t="n"/>
      <c r="M1416" s="590" t="n"/>
      <c r="N1416" s="590" t="n"/>
      <c r="O1416" s="590" t="n"/>
      <c r="P1416" s="590" t="n"/>
      <c r="Q1416" s="590" t="n"/>
      <c r="R1416" s="590" t="n"/>
      <c r="S1416" s="590" t="n"/>
      <c r="T1416" s="595" t="n"/>
      <c r="U1416" s="596" t="n"/>
      <c r="V1416" s="608" t="n"/>
    </row>
    <row r="1417">
      <c r="B1417" s="598" t="n"/>
      <c r="C1417" s="599" t="n"/>
      <c r="D1417" s="589" t="n"/>
      <c r="E1417" s="590" t="n"/>
      <c r="F1417" s="599" t="n"/>
      <c r="G1417" s="590" t="n"/>
      <c r="H1417" s="590" t="n"/>
      <c r="I1417" s="590" t="n"/>
      <c r="J1417" s="590" t="n"/>
      <c r="K1417" s="590" t="n"/>
      <c r="L1417" s="590" t="n"/>
      <c r="M1417" s="590" t="n"/>
      <c r="N1417" s="590" t="n"/>
      <c r="O1417" s="590" t="n"/>
      <c r="P1417" s="590" t="n"/>
      <c r="Q1417" s="590" t="n"/>
      <c r="R1417" s="590" t="n"/>
      <c r="S1417" s="590" t="n"/>
      <c r="T1417" s="595" t="n"/>
      <c r="U1417" s="596" t="n"/>
      <c r="V1417" s="608" t="n"/>
    </row>
    <row r="1418">
      <c r="B1418" s="598" t="n"/>
      <c r="C1418" s="599" t="n"/>
      <c r="D1418" s="589" t="n"/>
      <c r="E1418" s="590" t="n"/>
      <c r="F1418" s="599" t="n"/>
      <c r="G1418" s="590" t="n"/>
      <c r="H1418" s="590" t="n"/>
      <c r="I1418" s="590" t="n"/>
      <c r="J1418" s="590" t="n"/>
      <c r="K1418" s="590" t="n"/>
      <c r="L1418" s="590" t="n"/>
      <c r="M1418" s="590" t="n"/>
      <c r="N1418" s="590" t="n"/>
      <c r="O1418" s="590" t="n"/>
      <c r="P1418" s="590" t="n"/>
      <c r="Q1418" s="590" t="n"/>
      <c r="R1418" s="590" t="n"/>
      <c r="S1418" s="590" t="n"/>
      <c r="T1418" s="595" t="n"/>
      <c r="U1418" s="596" t="n"/>
      <c r="V1418" s="608" t="n"/>
    </row>
    <row r="1419">
      <c r="B1419" s="598" t="n"/>
      <c r="C1419" s="599" t="n"/>
      <c r="D1419" s="589" t="n"/>
      <c r="E1419" s="590" t="n"/>
      <c r="F1419" s="599" t="n"/>
      <c r="G1419" s="590" t="n"/>
      <c r="H1419" s="590" t="n"/>
      <c r="I1419" s="590" t="n"/>
      <c r="J1419" s="590" t="n"/>
      <c r="K1419" s="590" t="n"/>
      <c r="L1419" s="590" t="n"/>
      <c r="M1419" s="590" t="n"/>
      <c r="N1419" s="590" t="n"/>
      <c r="O1419" s="590" t="n"/>
      <c r="P1419" s="590" t="n"/>
      <c r="Q1419" s="590" t="n"/>
      <c r="R1419" s="590" t="n"/>
      <c r="S1419" s="590" t="n"/>
      <c r="T1419" s="595" t="n"/>
      <c r="U1419" s="596" t="n"/>
      <c r="V1419" s="608" t="n"/>
    </row>
    <row r="1420">
      <c r="B1420" s="598" t="n"/>
      <c r="C1420" s="599" t="n"/>
      <c r="D1420" s="589" t="n"/>
      <c r="E1420" s="590" t="n"/>
      <c r="F1420" s="599" t="n"/>
      <c r="G1420" s="590" t="n"/>
      <c r="H1420" s="590" t="n"/>
      <c r="I1420" s="590" t="n"/>
      <c r="J1420" s="590" t="n"/>
      <c r="K1420" s="590" t="n"/>
      <c r="L1420" s="590" t="n"/>
      <c r="M1420" s="590" t="n"/>
      <c r="N1420" s="590" t="n"/>
      <c r="O1420" s="590" t="n"/>
      <c r="P1420" s="590" t="n"/>
      <c r="Q1420" s="590" t="n"/>
      <c r="R1420" s="590" t="n"/>
      <c r="S1420" s="590" t="n"/>
      <c r="T1420" s="595" t="n"/>
      <c r="U1420" s="596" t="n"/>
      <c r="V1420" s="608" t="n"/>
    </row>
    <row r="1421">
      <c r="B1421" s="598" t="n"/>
      <c r="C1421" s="599" t="n"/>
      <c r="D1421" s="589" t="n"/>
      <c r="E1421" s="590" t="n"/>
      <c r="F1421" s="599" t="n"/>
      <c r="G1421" s="590" t="n"/>
      <c r="H1421" s="590" t="n"/>
      <c r="I1421" s="590" t="n"/>
      <c r="J1421" s="590" t="n"/>
      <c r="K1421" s="590" t="n"/>
      <c r="L1421" s="590" t="n"/>
      <c r="M1421" s="590" t="n"/>
      <c r="N1421" s="590" t="n"/>
      <c r="O1421" s="590" t="n"/>
      <c r="P1421" s="590" t="n"/>
      <c r="Q1421" s="590" t="n"/>
      <c r="R1421" s="590" t="n"/>
      <c r="S1421" s="590" t="n"/>
      <c r="T1421" s="595" t="n"/>
      <c r="U1421" s="596" t="n"/>
      <c r="V1421" s="608" t="n"/>
    </row>
    <row r="1422">
      <c r="B1422" s="598" t="n"/>
      <c r="C1422" s="599" t="n"/>
      <c r="D1422" s="589" t="n"/>
      <c r="E1422" s="590" t="n"/>
      <c r="F1422" s="599" t="n"/>
      <c r="G1422" s="590" t="n"/>
      <c r="H1422" s="590" t="n"/>
      <c r="I1422" s="590" t="n"/>
      <c r="J1422" s="590" t="n"/>
      <c r="K1422" s="590" t="n"/>
      <c r="L1422" s="590" t="n"/>
      <c r="M1422" s="590" t="n"/>
      <c r="N1422" s="590" t="n"/>
      <c r="O1422" s="590" t="n"/>
      <c r="P1422" s="590" t="n"/>
      <c r="Q1422" s="590" t="n"/>
      <c r="R1422" s="590" t="n"/>
      <c r="S1422" s="590" t="n"/>
      <c r="T1422" s="595" t="n"/>
      <c r="U1422" s="596" t="n"/>
      <c r="V1422" s="608" t="n"/>
    </row>
    <row r="1423">
      <c r="B1423" s="598" t="n"/>
      <c r="C1423" s="599" t="n"/>
      <c r="D1423" s="589" t="n"/>
      <c r="E1423" s="590" t="n"/>
      <c r="F1423" s="599" t="n"/>
      <c r="G1423" s="590" t="n"/>
      <c r="H1423" s="590" t="n"/>
      <c r="I1423" s="590" t="n"/>
      <c r="J1423" s="590" t="n"/>
      <c r="K1423" s="590" t="n"/>
      <c r="L1423" s="590" t="n"/>
      <c r="M1423" s="590" t="n"/>
      <c r="N1423" s="590" t="n"/>
      <c r="O1423" s="590" t="n"/>
      <c r="P1423" s="590" t="n"/>
      <c r="Q1423" s="590" t="n"/>
      <c r="R1423" s="590" t="n"/>
      <c r="S1423" s="590" t="n"/>
      <c r="T1423" s="595" t="n"/>
      <c r="U1423" s="596" t="n"/>
      <c r="V1423" s="608" t="n"/>
    </row>
    <row r="1424">
      <c r="B1424" s="598" t="n"/>
      <c r="C1424" s="599" t="n"/>
      <c r="D1424" s="589" t="n"/>
      <c r="E1424" s="590" t="n"/>
      <c r="F1424" s="599" t="n"/>
      <c r="G1424" s="590" t="n"/>
      <c r="H1424" s="590" t="n"/>
      <c r="I1424" s="590" t="n"/>
      <c r="J1424" s="590" t="n"/>
      <c r="K1424" s="590" t="n"/>
      <c r="L1424" s="590" t="n"/>
      <c r="M1424" s="590" t="n"/>
      <c r="N1424" s="590" t="n"/>
      <c r="O1424" s="590" t="n"/>
      <c r="P1424" s="590" t="n"/>
      <c r="Q1424" s="590" t="n"/>
      <c r="R1424" s="590" t="n"/>
      <c r="S1424" s="590" t="n"/>
      <c r="T1424" s="595" t="n"/>
      <c r="U1424" s="596" t="n"/>
      <c r="V1424" s="608" t="n"/>
    </row>
    <row r="1425">
      <c r="B1425" s="598" t="n"/>
      <c r="C1425" s="599" t="n"/>
      <c r="D1425" s="589" t="n"/>
      <c r="E1425" s="590" t="n"/>
      <c r="F1425" s="599" t="n"/>
      <c r="G1425" s="590" t="n"/>
      <c r="H1425" s="590" t="n"/>
      <c r="I1425" s="590" t="n"/>
      <c r="J1425" s="590" t="n"/>
      <c r="K1425" s="590" t="n"/>
      <c r="L1425" s="590" t="n"/>
      <c r="M1425" s="590" t="n"/>
      <c r="N1425" s="590" t="n"/>
      <c r="O1425" s="590" t="n"/>
      <c r="P1425" s="590" t="n"/>
      <c r="Q1425" s="590" t="n"/>
      <c r="R1425" s="590" t="n"/>
      <c r="S1425" s="590" t="n"/>
      <c r="T1425" s="595" t="n"/>
      <c r="U1425" s="596" t="n"/>
      <c r="V1425" s="608" t="n"/>
    </row>
    <row r="1426">
      <c r="B1426" s="598" t="n"/>
      <c r="C1426" s="599" t="n"/>
      <c r="D1426" s="589" t="n"/>
      <c r="E1426" s="590" t="n"/>
      <c r="F1426" s="599" t="n"/>
      <c r="G1426" s="590" t="n"/>
      <c r="H1426" s="590" t="n"/>
      <c r="I1426" s="590" t="n"/>
      <c r="J1426" s="590" t="n"/>
      <c r="K1426" s="590" t="n"/>
      <c r="L1426" s="590" t="n"/>
      <c r="M1426" s="590" t="n"/>
      <c r="N1426" s="590" t="n"/>
      <c r="O1426" s="590" t="n"/>
      <c r="P1426" s="590" t="n"/>
      <c r="Q1426" s="590" t="n"/>
      <c r="R1426" s="590" t="n"/>
      <c r="S1426" s="590" t="n"/>
      <c r="T1426" s="595" t="n"/>
      <c r="U1426" s="596" t="n"/>
      <c r="V1426" s="608" t="n"/>
    </row>
    <row r="1427">
      <c r="B1427" s="598" t="n"/>
      <c r="C1427" s="599" t="n"/>
      <c r="D1427" s="589" t="n"/>
      <c r="E1427" s="590" t="n"/>
      <c r="F1427" s="599" t="n"/>
      <c r="G1427" s="590" t="n"/>
      <c r="H1427" s="590" t="n"/>
      <c r="I1427" s="590" t="n"/>
      <c r="J1427" s="590" t="n"/>
      <c r="K1427" s="590" t="n"/>
      <c r="L1427" s="590" t="n"/>
      <c r="M1427" s="590" t="n"/>
      <c r="N1427" s="590" t="n"/>
      <c r="O1427" s="590" t="n"/>
      <c r="P1427" s="590" t="n"/>
      <c r="Q1427" s="590" t="n"/>
      <c r="R1427" s="590" t="n"/>
      <c r="S1427" s="590" t="n"/>
      <c r="T1427" s="595" t="n"/>
      <c r="U1427" s="596" t="n"/>
      <c r="V1427" s="608" t="n"/>
    </row>
    <row r="1428">
      <c r="B1428" s="598" t="n"/>
      <c r="C1428" s="599" t="n"/>
      <c r="D1428" s="589" t="n"/>
      <c r="E1428" s="590" t="n"/>
      <c r="F1428" s="599" t="n"/>
      <c r="G1428" s="590" t="n"/>
      <c r="H1428" s="590" t="n"/>
      <c r="I1428" s="590" t="n"/>
      <c r="J1428" s="590" t="n"/>
      <c r="K1428" s="590" t="n"/>
      <c r="L1428" s="590" t="n"/>
      <c r="M1428" s="590" t="n"/>
      <c r="N1428" s="590" t="n"/>
      <c r="O1428" s="590" t="n"/>
      <c r="P1428" s="590" t="n"/>
      <c r="Q1428" s="590" t="n"/>
      <c r="R1428" s="590" t="n"/>
      <c r="S1428" s="590" t="n"/>
      <c r="T1428" s="595" t="n"/>
      <c r="U1428" s="596" t="n"/>
      <c r="V1428" s="608" t="n"/>
    </row>
    <row r="1429">
      <c r="B1429" s="598" t="n"/>
      <c r="C1429" s="599" t="n"/>
      <c r="D1429" s="589" t="n"/>
      <c r="E1429" s="590" t="n"/>
      <c r="F1429" s="599" t="n"/>
      <c r="G1429" s="590" t="n"/>
      <c r="H1429" s="590" t="n"/>
      <c r="I1429" s="590" t="n"/>
      <c r="J1429" s="590" t="n"/>
      <c r="K1429" s="590" t="n"/>
      <c r="L1429" s="590" t="n"/>
      <c r="M1429" s="590" t="n"/>
      <c r="N1429" s="590" t="n"/>
      <c r="O1429" s="590" t="n"/>
      <c r="P1429" s="590" t="n"/>
      <c r="Q1429" s="590" t="n"/>
      <c r="R1429" s="590" t="n"/>
      <c r="S1429" s="590" t="n"/>
      <c r="T1429" s="595" t="n"/>
      <c r="U1429" s="596" t="n"/>
      <c r="V1429" s="608" t="n"/>
    </row>
    <row r="1430">
      <c r="B1430" s="598" t="n"/>
      <c r="C1430" s="599" t="n"/>
      <c r="D1430" s="589" t="n"/>
      <c r="E1430" s="590" t="n"/>
      <c r="F1430" s="599" t="n"/>
      <c r="G1430" s="590" t="n"/>
      <c r="H1430" s="590" t="n"/>
      <c r="I1430" s="590" t="n"/>
      <c r="J1430" s="590" t="n"/>
      <c r="K1430" s="590" t="n"/>
      <c r="L1430" s="590" t="n"/>
      <c r="M1430" s="590" t="n"/>
      <c r="N1430" s="590" t="n"/>
      <c r="O1430" s="590" t="n"/>
      <c r="P1430" s="590" t="n"/>
      <c r="Q1430" s="590" t="n"/>
      <c r="R1430" s="590" t="n"/>
      <c r="S1430" s="590" t="n"/>
      <c r="T1430" s="595" t="n"/>
      <c r="U1430" s="596" t="n"/>
      <c r="V1430" s="608" t="n"/>
    </row>
    <row r="1431">
      <c r="B1431" s="598" t="n"/>
      <c r="C1431" s="599" t="n"/>
      <c r="D1431" s="589" t="n"/>
      <c r="E1431" s="590" t="n"/>
      <c r="F1431" s="599" t="n"/>
      <c r="G1431" s="590" t="n"/>
      <c r="H1431" s="590" t="n"/>
      <c r="I1431" s="590" t="n"/>
      <c r="J1431" s="590" t="n"/>
      <c r="K1431" s="590" t="n"/>
      <c r="L1431" s="590" t="n"/>
      <c r="M1431" s="590" t="n"/>
      <c r="N1431" s="590" t="n"/>
      <c r="O1431" s="590" t="n"/>
      <c r="P1431" s="590" t="n"/>
      <c r="Q1431" s="590" t="n"/>
      <c r="R1431" s="590" t="n"/>
      <c r="S1431" s="590" t="n"/>
      <c r="T1431" s="595" t="n"/>
      <c r="U1431" s="596" t="n"/>
      <c r="V1431" s="608" t="n"/>
    </row>
    <row r="1432">
      <c r="B1432" s="598" t="n"/>
      <c r="C1432" s="599" t="n"/>
      <c r="D1432" s="589" t="n"/>
      <c r="E1432" s="590" t="n"/>
      <c r="F1432" s="599" t="n"/>
      <c r="G1432" s="590" t="n"/>
      <c r="H1432" s="590" t="n"/>
      <c r="I1432" s="590" t="n"/>
      <c r="J1432" s="590" t="n"/>
      <c r="K1432" s="590" t="n"/>
      <c r="L1432" s="590" t="n"/>
      <c r="M1432" s="590" t="n"/>
      <c r="N1432" s="590" t="n"/>
      <c r="O1432" s="590" t="n"/>
      <c r="P1432" s="590" t="n"/>
      <c r="Q1432" s="590" t="n"/>
      <c r="R1432" s="590" t="n"/>
      <c r="S1432" s="590" t="n"/>
      <c r="T1432" s="595" t="n"/>
      <c r="U1432" s="596" t="n"/>
      <c r="V1432" s="608" t="n"/>
    </row>
    <row r="1433">
      <c r="B1433" s="598" t="n"/>
      <c r="C1433" s="599" t="n"/>
      <c r="D1433" s="589" t="n"/>
      <c r="E1433" s="590" t="n"/>
      <c r="F1433" s="599" t="n"/>
      <c r="G1433" s="590" t="n"/>
      <c r="H1433" s="590" t="n"/>
      <c r="I1433" s="590" t="n"/>
      <c r="J1433" s="590" t="n"/>
      <c r="K1433" s="590" t="n"/>
      <c r="L1433" s="590" t="n"/>
      <c r="M1433" s="590" t="n"/>
      <c r="N1433" s="590" t="n"/>
      <c r="O1433" s="590" t="n"/>
      <c r="P1433" s="590" t="n"/>
      <c r="Q1433" s="590" t="n"/>
      <c r="R1433" s="590" t="n"/>
      <c r="S1433" s="590" t="n"/>
      <c r="T1433" s="595" t="n"/>
      <c r="U1433" s="596" t="n"/>
      <c r="V1433" s="608" t="n"/>
    </row>
    <row r="1434">
      <c r="B1434" s="598" t="n"/>
      <c r="C1434" s="599" t="n"/>
      <c r="D1434" s="589" t="n"/>
      <c r="E1434" s="590" t="n"/>
      <c r="F1434" s="599" t="n"/>
      <c r="G1434" s="590" t="n"/>
      <c r="H1434" s="590" t="n"/>
      <c r="I1434" s="590" t="n"/>
      <c r="J1434" s="590" t="n"/>
      <c r="K1434" s="590" t="n"/>
      <c r="L1434" s="590" t="n"/>
      <c r="M1434" s="590" t="n"/>
      <c r="N1434" s="590" t="n"/>
      <c r="O1434" s="590" t="n"/>
      <c r="P1434" s="590" t="n"/>
      <c r="Q1434" s="590" t="n"/>
      <c r="R1434" s="590" t="n"/>
      <c r="S1434" s="590" t="n"/>
      <c r="T1434" s="595" t="n"/>
      <c r="U1434" s="596" t="n"/>
      <c r="V1434" s="608" t="n"/>
    </row>
    <row r="1435">
      <c r="B1435" s="598" t="n"/>
      <c r="C1435" s="599" t="n"/>
      <c r="D1435" s="589" t="n"/>
      <c r="E1435" s="590" t="n"/>
      <c r="F1435" s="599" t="n"/>
      <c r="G1435" s="590" t="n"/>
      <c r="H1435" s="590" t="n"/>
      <c r="I1435" s="590" t="n"/>
      <c r="J1435" s="590" t="n"/>
      <c r="K1435" s="590" t="n"/>
      <c r="L1435" s="590" t="n"/>
      <c r="M1435" s="590" t="n"/>
      <c r="N1435" s="590" t="n"/>
      <c r="O1435" s="590" t="n"/>
      <c r="P1435" s="590" t="n"/>
      <c r="Q1435" s="590" t="n"/>
      <c r="R1435" s="590" t="n"/>
      <c r="S1435" s="590" t="n"/>
      <c r="T1435" s="595" t="n"/>
      <c r="U1435" s="596" t="n"/>
      <c r="V1435" s="608" t="n"/>
    </row>
    <row r="1436">
      <c r="B1436" s="598" t="n"/>
      <c r="C1436" s="599" t="n"/>
      <c r="D1436" s="589" t="n"/>
      <c r="E1436" s="590" t="n"/>
      <c r="F1436" s="599" t="n"/>
      <c r="G1436" s="590" t="n"/>
      <c r="H1436" s="590" t="n"/>
      <c r="I1436" s="590" t="n"/>
      <c r="J1436" s="590" t="n"/>
      <c r="K1436" s="590" t="n"/>
      <c r="L1436" s="590" t="n"/>
      <c r="M1436" s="590" t="n"/>
      <c r="N1436" s="590" t="n"/>
      <c r="O1436" s="590" t="n"/>
      <c r="P1436" s="590" t="n"/>
      <c r="Q1436" s="590" t="n"/>
      <c r="R1436" s="590" t="n"/>
      <c r="S1436" s="590" t="n"/>
      <c r="T1436" s="595" t="n"/>
      <c r="U1436" s="596" t="n"/>
      <c r="V1436" s="608" t="n"/>
    </row>
    <row r="1437">
      <c r="B1437" s="598" t="n"/>
      <c r="C1437" s="599" t="n"/>
      <c r="D1437" s="589" t="n"/>
      <c r="E1437" s="590" t="n"/>
      <c r="F1437" s="599" t="n"/>
      <c r="G1437" s="590" t="n"/>
      <c r="H1437" s="590" t="n"/>
      <c r="I1437" s="590" t="n"/>
      <c r="J1437" s="590" t="n"/>
      <c r="K1437" s="590" t="n"/>
      <c r="L1437" s="590" t="n"/>
      <c r="M1437" s="590" t="n"/>
      <c r="N1437" s="590" t="n"/>
      <c r="O1437" s="590" t="n"/>
      <c r="P1437" s="590" t="n"/>
      <c r="Q1437" s="590" t="n"/>
      <c r="R1437" s="590" t="n"/>
      <c r="S1437" s="590" t="n"/>
      <c r="T1437" s="595" t="n"/>
      <c r="U1437" s="596" t="n"/>
      <c r="V1437" s="608" t="n"/>
    </row>
    <row r="1438">
      <c r="B1438" s="598" t="n"/>
      <c r="C1438" s="599" t="n"/>
      <c r="D1438" s="589" t="n"/>
      <c r="E1438" s="590" t="n"/>
      <c r="F1438" s="599" t="n"/>
      <c r="G1438" s="590" t="n"/>
      <c r="H1438" s="590" t="n"/>
      <c r="I1438" s="590" t="n"/>
      <c r="J1438" s="590" t="n"/>
      <c r="K1438" s="590" t="n"/>
      <c r="L1438" s="590" t="n"/>
      <c r="M1438" s="590" t="n"/>
      <c r="N1438" s="590" t="n"/>
      <c r="O1438" s="590" t="n"/>
      <c r="P1438" s="590" t="n"/>
      <c r="Q1438" s="590" t="n"/>
      <c r="R1438" s="590" t="n"/>
      <c r="S1438" s="590" t="n"/>
      <c r="T1438" s="595" t="n"/>
      <c r="U1438" s="596" t="n"/>
      <c r="V1438" s="608" t="n"/>
    </row>
    <row r="1439">
      <c r="B1439" s="598" t="n"/>
      <c r="C1439" s="599" t="n"/>
      <c r="D1439" s="589" t="n"/>
      <c r="E1439" s="590" t="n"/>
      <c r="F1439" s="599" t="n"/>
      <c r="G1439" s="590" t="n"/>
      <c r="H1439" s="590" t="n"/>
      <c r="I1439" s="590" t="n"/>
      <c r="J1439" s="590" t="n"/>
      <c r="K1439" s="590" t="n"/>
      <c r="L1439" s="590" t="n"/>
      <c r="M1439" s="590" t="n"/>
      <c r="N1439" s="590" t="n"/>
      <c r="O1439" s="590" t="n"/>
      <c r="P1439" s="590" t="n"/>
      <c r="Q1439" s="590" t="n"/>
      <c r="R1439" s="590" t="n"/>
      <c r="S1439" s="590" t="n"/>
      <c r="T1439" s="595" t="n"/>
      <c r="U1439" s="596" t="n"/>
      <c r="V1439" s="608" t="n"/>
    </row>
    <row r="1440">
      <c r="B1440" s="598" t="n"/>
      <c r="C1440" s="599" t="n"/>
      <c r="D1440" s="589" t="n"/>
      <c r="E1440" s="590" t="n"/>
      <c r="F1440" s="599" t="n"/>
      <c r="G1440" s="590" t="n"/>
      <c r="H1440" s="590" t="n"/>
      <c r="I1440" s="590" t="n"/>
      <c r="J1440" s="590" t="n"/>
      <c r="K1440" s="590" t="n"/>
      <c r="L1440" s="590" t="n"/>
      <c r="M1440" s="590" t="n"/>
      <c r="N1440" s="590" t="n"/>
      <c r="O1440" s="590" t="n"/>
      <c r="P1440" s="590" t="n"/>
      <c r="Q1440" s="590" t="n"/>
      <c r="R1440" s="590" t="n"/>
      <c r="S1440" s="590" t="n"/>
      <c r="T1440" s="595" t="n"/>
      <c r="U1440" s="596" t="n"/>
      <c r="V1440" s="608" t="n"/>
    </row>
    <row r="1441">
      <c r="B1441" s="598" t="n"/>
      <c r="C1441" s="599" t="n"/>
      <c r="D1441" s="589" t="n"/>
      <c r="E1441" s="590" t="n"/>
      <c r="F1441" s="599" t="n"/>
      <c r="G1441" s="590" t="n"/>
      <c r="H1441" s="590" t="n"/>
      <c r="I1441" s="590" t="n"/>
      <c r="J1441" s="590" t="n"/>
      <c r="K1441" s="590" t="n"/>
      <c r="L1441" s="590" t="n"/>
      <c r="M1441" s="590" t="n"/>
      <c r="N1441" s="590" t="n"/>
      <c r="O1441" s="590" t="n"/>
      <c r="P1441" s="590" t="n"/>
      <c r="Q1441" s="590" t="n"/>
      <c r="R1441" s="590" t="n"/>
      <c r="S1441" s="590" t="n"/>
      <c r="T1441" s="595" t="n"/>
      <c r="U1441" s="596" t="n"/>
      <c r="V1441" s="608" t="n"/>
    </row>
    <row r="1442">
      <c r="B1442" s="598" t="n"/>
      <c r="C1442" s="599" t="n"/>
      <c r="D1442" s="589" t="n"/>
      <c r="E1442" s="590" t="n"/>
      <c r="F1442" s="599" t="n"/>
      <c r="G1442" s="590" t="n"/>
      <c r="H1442" s="590" t="n"/>
      <c r="I1442" s="590" t="n"/>
      <c r="J1442" s="590" t="n"/>
      <c r="K1442" s="590" t="n"/>
      <c r="L1442" s="590" t="n"/>
      <c r="M1442" s="590" t="n"/>
      <c r="N1442" s="590" t="n"/>
      <c r="O1442" s="590" t="n"/>
      <c r="P1442" s="590" t="n"/>
      <c r="Q1442" s="590" t="n"/>
      <c r="R1442" s="590" t="n"/>
      <c r="S1442" s="590" t="n"/>
      <c r="T1442" s="595" t="n"/>
      <c r="U1442" s="596" t="n"/>
      <c r="V1442" s="608" t="n"/>
    </row>
    <row r="1443">
      <c r="B1443" s="598" t="n"/>
      <c r="C1443" s="599" t="n"/>
      <c r="D1443" s="589" t="n"/>
      <c r="E1443" s="590" t="n"/>
      <c r="F1443" s="599" t="n"/>
      <c r="G1443" s="590" t="n"/>
      <c r="H1443" s="590" t="n"/>
      <c r="I1443" s="590" t="n"/>
      <c r="J1443" s="590" t="n"/>
      <c r="K1443" s="590" t="n"/>
      <c r="L1443" s="590" t="n"/>
      <c r="M1443" s="590" t="n"/>
      <c r="N1443" s="590" t="n"/>
      <c r="O1443" s="590" t="n"/>
      <c r="P1443" s="590" t="n"/>
      <c r="Q1443" s="590" t="n"/>
      <c r="R1443" s="590" t="n"/>
      <c r="S1443" s="590" t="n"/>
      <c r="T1443" s="595" t="n"/>
      <c r="U1443" s="596" t="n"/>
      <c r="V1443" s="608" t="n"/>
    </row>
    <row r="1444">
      <c r="B1444" s="598" t="n"/>
      <c r="C1444" s="599" t="n"/>
      <c r="D1444" s="589" t="n"/>
      <c r="E1444" s="590" t="n"/>
      <c r="F1444" s="599" t="n"/>
      <c r="G1444" s="590" t="n"/>
      <c r="H1444" s="590" t="n"/>
      <c r="I1444" s="590" t="n"/>
      <c r="J1444" s="590" t="n"/>
      <c r="K1444" s="590" t="n"/>
      <c r="L1444" s="590" t="n"/>
      <c r="M1444" s="590" t="n"/>
      <c r="N1444" s="590" t="n"/>
      <c r="O1444" s="590" t="n"/>
      <c r="P1444" s="590" t="n"/>
      <c r="Q1444" s="590" t="n"/>
      <c r="R1444" s="590" t="n"/>
      <c r="S1444" s="590" t="n"/>
      <c r="T1444" s="595" t="n"/>
      <c r="U1444" s="596" t="n"/>
      <c r="V1444" s="608" t="n"/>
    </row>
    <row r="1445">
      <c r="B1445" s="598" t="n"/>
      <c r="C1445" s="599" t="n"/>
      <c r="D1445" s="589" t="n"/>
      <c r="E1445" s="590" t="n"/>
      <c r="F1445" s="599" t="n"/>
      <c r="G1445" s="590" t="n"/>
      <c r="H1445" s="590" t="n"/>
      <c r="I1445" s="590" t="n"/>
      <c r="J1445" s="590" t="n"/>
      <c r="K1445" s="590" t="n"/>
      <c r="L1445" s="590" t="n"/>
      <c r="M1445" s="590" t="n"/>
      <c r="N1445" s="590" t="n"/>
      <c r="O1445" s="590" t="n"/>
      <c r="P1445" s="590" t="n"/>
      <c r="Q1445" s="590" t="n"/>
      <c r="R1445" s="590" t="n"/>
      <c r="S1445" s="590" t="n"/>
      <c r="T1445" s="595" t="n"/>
      <c r="U1445" s="596" t="n"/>
      <c r="V1445" s="608" t="n"/>
    </row>
    <row r="1446">
      <c r="B1446" s="598" t="n"/>
      <c r="C1446" s="599" t="n"/>
      <c r="D1446" s="589" t="n"/>
      <c r="E1446" s="590" t="n"/>
      <c r="F1446" s="599" t="n"/>
      <c r="G1446" s="590" t="n"/>
      <c r="H1446" s="590" t="n"/>
      <c r="I1446" s="590" t="n"/>
      <c r="J1446" s="590" t="n"/>
      <c r="K1446" s="590" t="n"/>
      <c r="L1446" s="590" t="n"/>
      <c r="M1446" s="590" t="n"/>
      <c r="N1446" s="590" t="n"/>
      <c r="O1446" s="590" t="n"/>
      <c r="P1446" s="590" t="n"/>
      <c r="Q1446" s="590" t="n"/>
      <c r="R1446" s="590" t="n"/>
      <c r="S1446" s="590" t="n"/>
      <c r="T1446" s="595" t="n"/>
      <c r="U1446" s="596" t="n"/>
      <c r="V1446" s="608" t="n"/>
    </row>
    <row r="1447">
      <c r="B1447" s="598" t="n"/>
      <c r="C1447" s="599" t="n"/>
      <c r="D1447" s="589" t="n"/>
      <c r="E1447" s="590" t="n"/>
      <c r="F1447" s="599" t="n"/>
      <c r="G1447" s="590" t="n"/>
      <c r="H1447" s="590" t="n"/>
      <c r="I1447" s="590" t="n"/>
      <c r="J1447" s="590" t="n"/>
      <c r="K1447" s="590" t="n"/>
      <c r="L1447" s="590" t="n"/>
      <c r="M1447" s="590" t="n"/>
      <c r="N1447" s="590" t="n"/>
      <c r="O1447" s="590" t="n"/>
      <c r="P1447" s="590" t="n"/>
      <c r="Q1447" s="590" t="n"/>
      <c r="R1447" s="590" t="n"/>
      <c r="S1447" s="590" t="n"/>
      <c r="T1447" s="595" t="n"/>
      <c r="U1447" s="596" t="n"/>
      <c r="V1447" s="608" t="n"/>
    </row>
    <row r="1448">
      <c r="B1448" s="598" t="n"/>
      <c r="C1448" s="599" t="n"/>
      <c r="D1448" s="589" t="n"/>
      <c r="E1448" s="590" t="n"/>
      <c r="F1448" s="599" t="n"/>
      <c r="G1448" s="590" t="n"/>
      <c r="H1448" s="590" t="n"/>
      <c r="I1448" s="590" t="n"/>
      <c r="J1448" s="590" t="n"/>
      <c r="K1448" s="590" t="n"/>
      <c r="L1448" s="590" t="n"/>
      <c r="M1448" s="590" t="n"/>
      <c r="N1448" s="590" t="n"/>
      <c r="O1448" s="590" t="n"/>
      <c r="P1448" s="590" t="n"/>
      <c r="Q1448" s="590" t="n"/>
      <c r="R1448" s="590" t="n"/>
      <c r="S1448" s="590" t="n"/>
      <c r="T1448" s="595" t="n"/>
      <c r="U1448" s="596" t="n"/>
      <c r="V1448" s="608" t="n"/>
    </row>
    <row r="1449">
      <c r="B1449" s="598" t="n"/>
      <c r="C1449" s="599" t="n"/>
      <c r="D1449" s="589" t="n"/>
      <c r="E1449" s="590" t="n"/>
      <c r="F1449" s="599" t="n"/>
      <c r="G1449" s="590" t="n"/>
      <c r="H1449" s="590" t="n"/>
      <c r="I1449" s="590" t="n"/>
      <c r="J1449" s="590" t="n"/>
      <c r="K1449" s="590" t="n"/>
      <c r="L1449" s="590" t="n"/>
      <c r="M1449" s="590" t="n"/>
      <c r="N1449" s="590" t="n"/>
      <c r="O1449" s="590" t="n"/>
      <c r="P1449" s="590" t="n"/>
      <c r="Q1449" s="590" t="n"/>
      <c r="R1449" s="590" t="n"/>
      <c r="S1449" s="590" t="n"/>
      <c r="T1449" s="595" t="n"/>
      <c r="U1449" s="596" t="n"/>
      <c r="V1449" s="608" t="n"/>
    </row>
    <row r="1450">
      <c r="B1450" s="598" t="n"/>
      <c r="C1450" s="599" t="n"/>
      <c r="D1450" s="589" t="n"/>
      <c r="E1450" s="590" t="n"/>
      <c r="F1450" s="599" t="n"/>
      <c r="G1450" s="590" t="n"/>
      <c r="H1450" s="590" t="n"/>
      <c r="I1450" s="590" t="n"/>
      <c r="J1450" s="590" t="n"/>
      <c r="K1450" s="590" t="n"/>
      <c r="L1450" s="590" t="n"/>
      <c r="M1450" s="590" t="n"/>
      <c r="N1450" s="590" t="n"/>
      <c r="O1450" s="590" t="n"/>
      <c r="P1450" s="590" t="n"/>
      <c r="Q1450" s="590" t="n"/>
      <c r="R1450" s="590" t="n"/>
      <c r="S1450" s="590" t="n"/>
      <c r="T1450" s="595" t="n"/>
      <c r="U1450" s="596" t="n"/>
      <c r="V1450" s="608" t="n"/>
    </row>
    <row r="1451">
      <c r="B1451" s="598" t="n"/>
      <c r="C1451" s="599" t="n"/>
      <c r="D1451" s="589" t="n"/>
      <c r="E1451" s="590" t="n"/>
      <c r="F1451" s="599" t="n"/>
      <c r="G1451" s="590" t="n"/>
      <c r="H1451" s="590" t="n"/>
      <c r="I1451" s="590" t="n"/>
      <c r="J1451" s="590" t="n"/>
      <c r="K1451" s="590" t="n"/>
      <c r="L1451" s="590" t="n"/>
      <c r="M1451" s="590" t="n"/>
      <c r="N1451" s="590" t="n"/>
      <c r="O1451" s="590" t="n"/>
      <c r="P1451" s="590" t="n"/>
      <c r="Q1451" s="590" t="n"/>
      <c r="R1451" s="590" t="n"/>
      <c r="S1451" s="590" t="n"/>
      <c r="T1451" s="595" t="n"/>
      <c r="U1451" s="596" t="n"/>
      <c r="V1451" s="608" t="n"/>
    </row>
    <row r="1452">
      <c r="B1452" s="598" t="n"/>
      <c r="C1452" s="599" t="n"/>
      <c r="D1452" s="589" t="n"/>
      <c r="E1452" s="590" t="n"/>
      <c r="F1452" s="599" t="n"/>
      <c r="G1452" s="590" t="n"/>
      <c r="H1452" s="590" t="n"/>
      <c r="I1452" s="590" t="n"/>
      <c r="J1452" s="590" t="n"/>
      <c r="K1452" s="590" t="n"/>
      <c r="L1452" s="590" t="n"/>
      <c r="M1452" s="590" t="n"/>
      <c r="N1452" s="590" t="n"/>
      <c r="O1452" s="590" t="n"/>
      <c r="P1452" s="590" t="n"/>
      <c r="Q1452" s="590" t="n"/>
      <c r="R1452" s="590" t="n"/>
      <c r="S1452" s="590" t="n"/>
      <c r="T1452" s="595" t="n"/>
      <c r="U1452" s="596" t="n"/>
      <c r="V1452" s="608" t="n"/>
    </row>
    <row r="1453">
      <c r="B1453" s="598" t="n"/>
      <c r="C1453" s="599" t="n"/>
      <c r="D1453" s="589" t="n"/>
      <c r="E1453" s="590" t="n"/>
      <c r="F1453" s="599" t="n"/>
      <c r="G1453" s="590" t="n"/>
      <c r="H1453" s="590" t="n"/>
      <c r="I1453" s="590" t="n"/>
      <c r="J1453" s="590" t="n"/>
      <c r="K1453" s="590" t="n"/>
      <c r="L1453" s="590" t="n"/>
      <c r="M1453" s="590" t="n"/>
      <c r="N1453" s="590" t="n"/>
      <c r="O1453" s="590" t="n"/>
      <c r="P1453" s="590" t="n"/>
      <c r="Q1453" s="590" t="n"/>
      <c r="R1453" s="590" t="n"/>
      <c r="S1453" s="590" t="n"/>
      <c r="T1453" s="595" t="n"/>
      <c r="U1453" s="596" t="n"/>
      <c r="V1453" s="608" t="n"/>
    </row>
    <row r="1454">
      <c r="B1454" s="598" t="n"/>
      <c r="C1454" s="599" t="n"/>
      <c r="D1454" s="589" t="n"/>
      <c r="E1454" s="590" t="n"/>
      <c r="F1454" s="599" t="n"/>
      <c r="G1454" s="590" t="n"/>
      <c r="H1454" s="590" t="n"/>
      <c r="I1454" s="590" t="n"/>
      <c r="J1454" s="590" t="n"/>
      <c r="K1454" s="590" t="n"/>
      <c r="L1454" s="590" t="n"/>
      <c r="M1454" s="590" t="n"/>
      <c r="N1454" s="590" t="n"/>
      <c r="O1454" s="590" t="n"/>
      <c r="P1454" s="590" t="n"/>
      <c r="Q1454" s="590" t="n"/>
      <c r="R1454" s="590" t="n"/>
      <c r="S1454" s="590" t="n"/>
      <c r="T1454" s="595" t="n"/>
      <c r="U1454" s="596" t="n"/>
      <c r="V1454" s="608" t="n"/>
    </row>
    <row r="1455">
      <c r="B1455" s="598" t="n"/>
      <c r="C1455" s="599" t="n"/>
      <c r="D1455" s="589" t="n"/>
      <c r="E1455" s="590" t="n"/>
      <c r="F1455" s="599" t="n"/>
      <c r="G1455" s="590" t="n"/>
      <c r="H1455" s="590" t="n"/>
      <c r="I1455" s="590" t="n"/>
      <c r="J1455" s="590" t="n"/>
      <c r="K1455" s="590" t="n"/>
      <c r="L1455" s="590" t="n"/>
      <c r="M1455" s="590" t="n"/>
      <c r="N1455" s="590" t="n"/>
      <c r="O1455" s="590" t="n"/>
      <c r="P1455" s="590" t="n"/>
      <c r="Q1455" s="590" t="n"/>
      <c r="R1455" s="590" t="n"/>
      <c r="S1455" s="590" t="n"/>
      <c r="T1455" s="595" t="n"/>
      <c r="U1455" s="596" t="n"/>
      <c r="V1455" s="608" t="n"/>
    </row>
    <row r="1456">
      <c r="B1456" s="598" t="n"/>
      <c r="C1456" s="599" t="n"/>
      <c r="D1456" s="589" t="n"/>
      <c r="E1456" s="590" t="n"/>
      <c r="F1456" s="599" t="n"/>
      <c r="G1456" s="590" t="n"/>
      <c r="H1456" s="590" t="n"/>
      <c r="I1456" s="590" t="n"/>
      <c r="J1456" s="590" t="n"/>
      <c r="K1456" s="590" t="n"/>
      <c r="L1456" s="590" t="n"/>
      <c r="M1456" s="590" t="n"/>
      <c r="N1456" s="590" t="n"/>
      <c r="O1456" s="590" t="n"/>
      <c r="P1456" s="590" t="n"/>
      <c r="Q1456" s="590" t="n"/>
      <c r="R1456" s="590" t="n"/>
      <c r="S1456" s="590" t="n"/>
      <c r="T1456" s="595" t="n"/>
      <c r="U1456" s="596" t="n"/>
      <c r="V1456" s="608" t="n"/>
    </row>
    <row r="1457">
      <c r="B1457" s="598" t="n"/>
      <c r="C1457" s="599" t="n"/>
      <c r="D1457" s="589" t="n"/>
      <c r="E1457" s="590" t="n"/>
      <c r="F1457" s="599" t="n"/>
      <c r="G1457" s="590" t="n"/>
      <c r="H1457" s="590" t="n"/>
      <c r="I1457" s="590" t="n"/>
      <c r="J1457" s="590" t="n"/>
      <c r="K1457" s="590" t="n"/>
      <c r="L1457" s="590" t="n"/>
      <c r="M1457" s="590" t="n"/>
      <c r="N1457" s="590" t="n"/>
      <c r="O1457" s="590" t="n"/>
      <c r="P1457" s="590" t="n"/>
      <c r="Q1457" s="590" t="n"/>
      <c r="R1457" s="590" t="n"/>
      <c r="S1457" s="590" t="n"/>
      <c r="T1457" s="595" t="n"/>
      <c r="U1457" s="596" t="n"/>
      <c r="V1457" s="608" t="n"/>
    </row>
    <row r="1458">
      <c r="B1458" s="598" t="n"/>
      <c r="C1458" s="599" t="n"/>
      <c r="D1458" s="589" t="n"/>
      <c r="E1458" s="590" t="n"/>
      <c r="F1458" s="599" t="n"/>
      <c r="G1458" s="590" t="n"/>
      <c r="H1458" s="590" t="n"/>
      <c r="I1458" s="590" t="n"/>
      <c r="J1458" s="590" t="n"/>
      <c r="K1458" s="590" t="n"/>
      <c r="L1458" s="590" t="n"/>
      <c r="M1458" s="590" t="n"/>
      <c r="N1458" s="590" t="n"/>
      <c r="O1458" s="590" t="n"/>
      <c r="P1458" s="590" t="n"/>
      <c r="Q1458" s="590" t="n"/>
      <c r="R1458" s="590" t="n"/>
      <c r="S1458" s="590" t="n"/>
      <c r="T1458" s="595" t="n"/>
      <c r="U1458" s="596" t="n"/>
      <c r="V1458" s="608" t="n"/>
    </row>
    <row r="1459">
      <c r="B1459" s="598" t="n"/>
      <c r="C1459" s="599" t="n"/>
      <c r="D1459" s="589" t="n"/>
      <c r="E1459" s="590" t="n"/>
      <c r="F1459" s="599" t="n"/>
      <c r="G1459" s="590" t="n"/>
      <c r="H1459" s="590" t="n"/>
      <c r="I1459" s="590" t="n"/>
      <c r="J1459" s="590" t="n"/>
      <c r="K1459" s="590" t="n"/>
      <c r="L1459" s="590" t="n"/>
      <c r="M1459" s="590" t="n"/>
      <c r="N1459" s="590" t="n"/>
      <c r="O1459" s="590" t="n"/>
      <c r="P1459" s="590" t="n"/>
      <c r="Q1459" s="590" t="n"/>
      <c r="R1459" s="590" t="n"/>
      <c r="S1459" s="590" t="n"/>
      <c r="T1459" s="595" t="n"/>
      <c r="U1459" s="596" t="n"/>
      <c r="V1459" s="608" t="n"/>
    </row>
    <row r="1460">
      <c r="B1460" s="598" t="n"/>
      <c r="C1460" s="599" t="n"/>
      <c r="D1460" s="589" t="n"/>
      <c r="E1460" s="590" t="n"/>
      <c r="F1460" s="599" t="n"/>
      <c r="G1460" s="590" t="n"/>
      <c r="H1460" s="590" t="n"/>
      <c r="I1460" s="590" t="n"/>
      <c r="J1460" s="590" t="n"/>
      <c r="K1460" s="590" t="n"/>
      <c r="L1460" s="590" t="n"/>
      <c r="M1460" s="590" t="n"/>
      <c r="N1460" s="590" t="n"/>
      <c r="O1460" s="590" t="n"/>
      <c r="P1460" s="590" t="n"/>
      <c r="Q1460" s="590" t="n"/>
      <c r="R1460" s="590" t="n"/>
      <c r="S1460" s="590" t="n"/>
      <c r="T1460" s="595" t="n"/>
      <c r="U1460" s="596" t="n"/>
      <c r="V1460" s="608" t="n"/>
    </row>
    <row r="1461">
      <c r="B1461" s="598" t="n"/>
      <c r="C1461" s="599" t="n"/>
      <c r="D1461" s="589" t="n"/>
      <c r="E1461" s="590" t="n"/>
      <c r="F1461" s="599" t="n"/>
      <c r="G1461" s="590" t="n"/>
      <c r="H1461" s="590" t="n"/>
      <c r="I1461" s="590" t="n"/>
      <c r="J1461" s="590" t="n"/>
      <c r="K1461" s="590" t="n"/>
      <c r="L1461" s="590" t="n"/>
      <c r="M1461" s="590" t="n"/>
      <c r="N1461" s="590" t="n"/>
      <c r="O1461" s="590" t="n"/>
      <c r="P1461" s="590" t="n"/>
      <c r="Q1461" s="590" t="n"/>
      <c r="R1461" s="590" t="n"/>
      <c r="S1461" s="590" t="n"/>
      <c r="T1461" s="595" t="n"/>
      <c r="U1461" s="596" t="n"/>
      <c r="V1461" s="608" t="n"/>
    </row>
    <row r="1462">
      <c r="B1462" s="598" t="n"/>
      <c r="C1462" s="599" t="n"/>
      <c r="D1462" s="589" t="n"/>
      <c r="E1462" s="590" t="n"/>
      <c r="F1462" s="599" t="n"/>
      <c r="G1462" s="590" t="n"/>
      <c r="H1462" s="590" t="n"/>
      <c r="I1462" s="590" t="n"/>
      <c r="J1462" s="590" t="n"/>
      <c r="K1462" s="590" t="n"/>
      <c r="L1462" s="590" t="n"/>
      <c r="M1462" s="590" t="n"/>
      <c r="N1462" s="590" t="n"/>
      <c r="O1462" s="590" t="n"/>
      <c r="P1462" s="590" t="n"/>
      <c r="Q1462" s="590" t="n"/>
      <c r="R1462" s="590" t="n"/>
      <c r="S1462" s="590" t="n"/>
      <c r="T1462" s="595" t="n"/>
      <c r="U1462" s="596" t="n"/>
      <c r="V1462" s="608" t="n"/>
    </row>
    <row r="1463">
      <c r="B1463" s="598" t="n"/>
      <c r="C1463" s="599" t="n"/>
      <c r="D1463" s="589" t="n"/>
      <c r="E1463" s="590" t="n"/>
      <c r="F1463" s="599" t="n"/>
      <c r="G1463" s="590" t="n"/>
      <c r="H1463" s="590" t="n"/>
      <c r="I1463" s="590" t="n"/>
      <c r="J1463" s="590" t="n"/>
      <c r="K1463" s="590" t="n"/>
      <c r="L1463" s="590" t="n"/>
      <c r="M1463" s="590" t="n"/>
      <c r="N1463" s="590" t="n"/>
      <c r="O1463" s="590" t="n"/>
      <c r="P1463" s="590" t="n"/>
      <c r="Q1463" s="590" t="n"/>
      <c r="R1463" s="590" t="n"/>
      <c r="S1463" s="590" t="n"/>
      <c r="T1463" s="595" t="n"/>
      <c r="U1463" s="596" t="n"/>
      <c r="V1463" s="608" t="n"/>
    </row>
    <row r="1464">
      <c r="B1464" s="598" t="n"/>
      <c r="C1464" s="599" t="n"/>
      <c r="D1464" s="589" t="n"/>
      <c r="E1464" s="590" t="n"/>
      <c r="F1464" s="599" t="n"/>
      <c r="G1464" s="590" t="n"/>
      <c r="H1464" s="590" t="n"/>
      <c r="I1464" s="590" t="n"/>
      <c r="J1464" s="590" t="n"/>
      <c r="K1464" s="590" t="n"/>
      <c r="L1464" s="590" t="n"/>
      <c r="M1464" s="590" t="n"/>
      <c r="N1464" s="590" t="n"/>
      <c r="O1464" s="590" t="n"/>
      <c r="P1464" s="590" t="n"/>
      <c r="Q1464" s="590" t="n"/>
      <c r="R1464" s="590" t="n"/>
      <c r="S1464" s="590" t="n"/>
      <c r="T1464" s="595" t="n"/>
      <c r="U1464" s="596" t="n"/>
      <c r="V1464" s="608" t="n"/>
    </row>
    <row r="1465">
      <c r="B1465" s="598" t="n"/>
      <c r="C1465" s="599" t="n"/>
      <c r="D1465" s="589" t="n"/>
      <c r="E1465" s="590" t="n"/>
      <c r="F1465" s="599" t="n"/>
      <c r="G1465" s="590" t="n"/>
      <c r="H1465" s="590" t="n"/>
      <c r="I1465" s="590" t="n"/>
      <c r="J1465" s="590" t="n"/>
      <c r="K1465" s="590" t="n"/>
      <c r="L1465" s="590" t="n"/>
      <c r="M1465" s="590" t="n"/>
      <c r="N1465" s="590" t="n"/>
      <c r="O1465" s="590" t="n"/>
      <c r="P1465" s="590" t="n"/>
      <c r="Q1465" s="590" t="n"/>
      <c r="R1465" s="590" t="n"/>
      <c r="S1465" s="590" t="n"/>
      <c r="T1465" s="595" t="n"/>
      <c r="U1465" s="596" t="n"/>
      <c r="V1465" s="608" t="n"/>
    </row>
    <row r="1466">
      <c r="B1466" s="598" t="n"/>
      <c r="C1466" s="599" t="n"/>
      <c r="D1466" s="589" t="n"/>
      <c r="E1466" s="590" t="n"/>
      <c r="F1466" s="599" t="n"/>
      <c r="G1466" s="590" t="n"/>
      <c r="H1466" s="590" t="n"/>
      <c r="I1466" s="590" t="n"/>
      <c r="J1466" s="590" t="n"/>
      <c r="K1466" s="590" t="n"/>
      <c r="L1466" s="590" t="n"/>
      <c r="M1466" s="590" t="n"/>
      <c r="N1466" s="590" t="n"/>
      <c r="O1466" s="590" t="n"/>
      <c r="P1466" s="590" t="n"/>
      <c r="Q1466" s="590" t="n"/>
      <c r="R1466" s="590" t="n"/>
      <c r="S1466" s="590" t="n"/>
      <c r="T1466" s="595" t="n"/>
      <c r="U1466" s="596" t="n"/>
      <c r="V1466" s="608" t="n"/>
    </row>
    <row r="1467">
      <c r="B1467" s="598" t="n"/>
      <c r="C1467" s="599" t="n"/>
      <c r="D1467" s="589" t="n"/>
      <c r="E1467" s="590" t="n"/>
      <c r="F1467" s="599" t="n"/>
      <c r="G1467" s="590" t="n"/>
      <c r="H1467" s="590" t="n"/>
      <c r="I1467" s="590" t="n"/>
      <c r="J1467" s="590" t="n"/>
      <c r="K1467" s="590" t="n"/>
      <c r="L1467" s="590" t="n"/>
      <c r="M1467" s="590" t="n"/>
      <c r="N1467" s="590" t="n"/>
      <c r="O1467" s="590" t="n"/>
      <c r="P1467" s="590" t="n"/>
      <c r="Q1467" s="590" t="n"/>
      <c r="R1467" s="590" t="n"/>
      <c r="S1467" s="590" t="n"/>
      <c r="T1467" s="595" t="n"/>
      <c r="U1467" s="596" t="n"/>
      <c r="V1467" s="608" t="n"/>
    </row>
    <row r="1468">
      <c r="B1468" s="598" t="n"/>
      <c r="C1468" s="599" t="n"/>
      <c r="D1468" s="589" t="n"/>
      <c r="E1468" s="590" t="n"/>
      <c r="F1468" s="599" t="n"/>
      <c r="G1468" s="590" t="n"/>
      <c r="H1468" s="590" t="n"/>
      <c r="I1468" s="590" t="n"/>
      <c r="J1468" s="590" t="n"/>
      <c r="K1468" s="590" t="n"/>
      <c r="L1468" s="590" t="n"/>
      <c r="M1468" s="590" t="n"/>
      <c r="N1468" s="590" t="n"/>
      <c r="O1468" s="590" t="n"/>
      <c r="P1468" s="590" t="n"/>
      <c r="Q1468" s="590" t="n"/>
      <c r="R1468" s="590" t="n"/>
      <c r="S1468" s="590" t="n"/>
      <c r="T1468" s="595" t="n"/>
      <c r="U1468" s="596" t="n"/>
      <c r="V1468" s="608" t="n"/>
    </row>
    <row r="1469">
      <c r="B1469" s="598" t="n"/>
      <c r="C1469" s="599" t="n"/>
      <c r="D1469" s="589" t="n"/>
      <c r="E1469" s="590" t="n"/>
      <c r="F1469" s="599" t="n"/>
      <c r="G1469" s="590" t="n"/>
      <c r="H1469" s="590" t="n"/>
      <c r="I1469" s="590" t="n"/>
      <c r="J1469" s="590" t="n"/>
      <c r="K1469" s="590" t="n"/>
      <c r="L1469" s="590" t="n"/>
      <c r="M1469" s="590" t="n"/>
      <c r="N1469" s="590" t="n"/>
      <c r="O1469" s="590" t="n"/>
      <c r="P1469" s="590" t="n"/>
      <c r="Q1469" s="590" t="n"/>
      <c r="R1469" s="590" t="n"/>
      <c r="S1469" s="590" t="n"/>
      <c r="T1469" s="595" t="n"/>
      <c r="U1469" s="596" t="n"/>
      <c r="V1469" s="608" t="n"/>
    </row>
    <row r="1470">
      <c r="B1470" s="598" t="n"/>
      <c r="C1470" s="599" t="n"/>
      <c r="D1470" s="589" t="n"/>
      <c r="E1470" s="590" t="n"/>
      <c r="F1470" s="599" t="n"/>
      <c r="G1470" s="590" t="n"/>
      <c r="H1470" s="590" t="n"/>
      <c r="I1470" s="590" t="n"/>
      <c r="J1470" s="590" t="n"/>
      <c r="K1470" s="590" t="n"/>
      <c r="L1470" s="590" t="n"/>
      <c r="M1470" s="590" t="n"/>
      <c r="N1470" s="590" t="n"/>
      <c r="O1470" s="590" t="n"/>
      <c r="P1470" s="590" t="n"/>
      <c r="Q1470" s="590" t="n"/>
      <c r="R1470" s="590" t="n"/>
      <c r="S1470" s="590" t="n"/>
      <c r="T1470" s="595" t="n"/>
      <c r="U1470" s="596" t="n"/>
      <c r="V1470" s="608" t="n"/>
    </row>
    <row r="1471">
      <c r="B1471" s="598" t="n"/>
      <c r="C1471" s="599" t="n"/>
      <c r="D1471" s="589" t="n"/>
      <c r="E1471" s="590" t="n"/>
      <c r="F1471" s="599" t="n"/>
      <c r="G1471" s="590" t="n"/>
      <c r="H1471" s="590" t="n"/>
      <c r="I1471" s="590" t="n"/>
      <c r="J1471" s="590" t="n"/>
      <c r="K1471" s="590" t="n"/>
      <c r="L1471" s="590" t="n"/>
      <c r="M1471" s="590" t="n"/>
      <c r="N1471" s="590" t="n"/>
      <c r="O1471" s="590" t="n"/>
      <c r="P1471" s="590" t="n"/>
      <c r="Q1471" s="590" t="n"/>
      <c r="R1471" s="590" t="n"/>
      <c r="S1471" s="590" t="n"/>
      <c r="T1471" s="595" t="n"/>
      <c r="U1471" s="596" t="n"/>
      <c r="V1471" s="608" t="n"/>
    </row>
    <row r="1472">
      <c r="B1472" s="598" t="n"/>
      <c r="C1472" s="599" t="n"/>
      <c r="D1472" s="589" t="n"/>
      <c r="E1472" s="590" t="n"/>
      <c r="F1472" s="599" t="n"/>
      <c r="G1472" s="590" t="n"/>
      <c r="H1472" s="590" t="n"/>
      <c r="I1472" s="590" t="n"/>
      <c r="J1472" s="590" t="n"/>
      <c r="K1472" s="590" t="n"/>
      <c r="L1472" s="590" t="n"/>
      <c r="M1472" s="590" t="n"/>
      <c r="N1472" s="590" t="n"/>
      <c r="O1472" s="590" t="n"/>
      <c r="P1472" s="590" t="n"/>
      <c r="Q1472" s="590" t="n"/>
      <c r="R1472" s="590" t="n"/>
      <c r="S1472" s="590" t="n"/>
      <c r="T1472" s="595" t="n"/>
      <c r="U1472" s="596" t="n"/>
      <c r="V1472" s="608" t="n"/>
    </row>
    <row r="1473">
      <c r="B1473" s="598" t="n"/>
      <c r="C1473" s="599" t="n"/>
      <c r="D1473" s="589" t="n"/>
      <c r="E1473" s="590" t="n"/>
      <c r="F1473" s="599" t="n"/>
      <c r="G1473" s="590" t="n"/>
      <c r="H1473" s="590" t="n"/>
      <c r="I1473" s="590" t="n"/>
      <c r="J1473" s="590" t="n"/>
      <c r="K1473" s="590" t="n"/>
      <c r="L1473" s="590" t="n"/>
      <c r="M1473" s="590" t="n"/>
      <c r="N1473" s="590" t="n"/>
      <c r="O1473" s="590" t="n"/>
      <c r="P1473" s="590" t="n"/>
      <c r="Q1473" s="590" t="n"/>
      <c r="R1473" s="590" t="n"/>
      <c r="S1473" s="590" t="n"/>
      <c r="T1473" s="595" t="n"/>
      <c r="U1473" s="596" t="n"/>
      <c r="V1473" s="608" t="n"/>
    </row>
    <row r="1474">
      <c r="B1474" s="598" t="n"/>
      <c r="C1474" s="599" t="n"/>
      <c r="D1474" s="589" t="n"/>
      <c r="E1474" s="590" t="n"/>
      <c r="F1474" s="599" t="n"/>
      <c r="G1474" s="590" t="n"/>
      <c r="H1474" s="590" t="n"/>
      <c r="I1474" s="590" t="n"/>
      <c r="J1474" s="590" t="n"/>
      <c r="K1474" s="590" t="n"/>
      <c r="L1474" s="590" t="n"/>
      <c r="M1474" s="590" t="n"/>
      <c r="N1474" s="590" t="n"/>
      <c r="O1474" s="590" t="n"/>
      <c r="P1474" s="590" t="n"/>
      <c r="Q1474" s="590" t="n"/>
      <c r="R1474" s="590" t="n"/>
      <c r="S1474" s="590" t="n"/>
      <c r="T1474" s="595" t="n"/>
      <c r="U1474" s="596" t="n"/>
      <c r="V1474" s="608" t="n"/>
    </row>
    <row r="1475">
      <c r="B1475" s="598" t="n"/>
      <c r="C1475" s="599" t="n"/>
      <c r="D1475" s="589" t="n"/>
      <c r="E1475" s="590" t="n"/>
      <c r="F1475" s="599" t="n"/>
      <c r="G1475" s="590" t="n"/>
      <c r="H1475" s="590" t="n"/>
      <c r="I1475" s="590" t="n"/>
      <c r="J1475" s="590" t="n"/>
      <c r="K1475" s="590" t="n"/>
      <c r="L1475" s="590" t="n"/>
      <c r="M1475" s="590" t="n"/>
      <c r="N1475" s="590" t="n"/>
      <c r="O1475" s="590" t="n"/>
      <c r="P1475" s="590" t="n"/>
      <c r="Q1475" s="590" t="n"/>
      <c r="R1475" s="590" t="n"/>
      <c r="S1475" s="590" t="n"/>
      <c r="T1475" s="595" t="n"/>
      <c r="U1475" s="596" t="n"/>
      <c r="V1475" s="608" t="n"/>
    </row>
    <row r="1476">
      <c r="B1476" s="598" t="n"/>
      <c r="C1476" s="599" t="n"/>
      <c r="D1476" s="589" t="n"/>
      <c r="E1476" s="590" t="n"/>
      <c r="F1476" s="599" t="n"/>
      <c r="G1476" s="590" t="n"/>
      <c r="H1476" s="590" t="n"/>
      <c r="I1476" s="590" t="n"/>
      <c r="J1476" s="590" t="n"/>
      <c r="K1476" s="590" t="n"/>
      <c r="L1476" s="590" t="n"/>
      <c r="M1476" s="590" t="n"/>
      <c r="N1476" s="590" t="n"/>
      <c r="O1476" s="590" t="n"/>
      <c r="P1476" s="590" t="n"/>
      <c r="Q1476" s="590" t="n"/>
      <c r="R1476" s="590" t="n"/>
      <c r="S1476" s="590" t="n"/>
      <c r="T1476" s="595" t="n"/>
      <c r="U1476" s="596" t="n"/>
      <c r="V1476" s="608" t="n"/>
    </row>
    <row r="1477">
      <c r="B1477" s="598" t="n"/>
      <c r="C1477" s="599" t="n"/>
      <c r="D1477" s="589" t="n"/>
      <c r="E1477" s="590" t="n"/>
      <c r="F1477" s="599" t="n"/>
      <c r="G1477" s="590" t="n"/>
      <c r="H1477" s="590" t="n"/>
      <c r="I1477" s="590" t="n"/>
      <c r="J1477" s="590" t="n"/>
      <c r="K1477" s="590" t="n"/>
      <c r="L1477" s="590" t="n"/>
      <c r="M1477" s="590" t="n"/>
      <c r="N1477" s="590" t="n"/>
      <c r="O1477" s="590" t="n"/>
      <c r="P1477" s="590" t="n"/>
      <c r="Q1477" s="590" t="n"/>
      <c r="R1477" s="590" t="n"/>
      <c r="S1477" s="590" t="n"/>
      <c r="T1477" s="595" t="n"/>
      <c r="U1477" s="596" t="n"/>
      <c r="V1477" s="608" t="n"/>
    </row>
    <row r="1478">
      <c r="B1478" s="598" t="n"/>
      <c r="C1478" s="599" t="n"/>
      <c r="D1478" s="589" t="n"/>
      <c r="E1478" s="590" t="n"/>
      <c r="F1478" s="599" t="n"/>
      <c r="G1478" s="590" t="n"/>
      <c r="H1478" s="590" t="n"/>
      <c r="I1478" s="590" t="n"/>
      <c r="J1478" s="590" t="n"/>
      <c r="K1478" s="590" t="n"/>
      <c r="L1478" s="590" t="n"/>
      <c r="M1478" s="590" t="n"/>
      <c r="N1478" s="590" t="n"/>
      <c r="O1478" s="590" t="n"/>
      <c r="P1478" s="590" t="n"/>
      <c r="Q1478" s="590" t="n"/>
      <c r="R1478" s="590" t="n"/>
      <c r="S1478" s="590" t="n"/>
      <c r="T1478" s="595" t="n"/>
      <c r="U1478" s="596" t="n"/>
      <c r="V1478" s="608" t="n"/>
    </row>
    <row r="1479">
      <c r="B1479" s="598" t="n"/>
      <c r="C1479" s="599" t="n"/>
      <c r="D1479" s="589" t="n"/>
      <c r="E1479" s="590" t="n"/>
      <c r="F1479" s="599" t="n"/>
      <c r="G1479" s="590" t="n"/>
      <c r="H1479" s="590" t="n"/>
      <c r="I1479" s="590" t="n"/>
      <c r="J1479" s="590" t="n"/>
      <c r="K1479" s="590" t="n"/>
      <c r="L1479" s="590" t="n"/>
      <c r="M1479" s="590" t="n"/>
      <c r="N1479" s="590" t="n"/>
      <c r="O1479" s="590" t="n"/>
      <c r="P1479" s="590" t="n"/>
      <c r="Q1479" s="590" t="n"/>
      <c r="R1479" s="590" t="n"/>
      <c r="S1479" s="590" t="n"/>
      <c r="T1479" s="595" t="n"/>
      <c r="U1479" s="596" t="n"/>
      <c r="V1479" s="608" t="n"/>
    </row>
    <row r="1480">
      <c r="B1480" s="598" t="n"/>
      <c r="C1480" s="599" t="n"/>
      <c r="D1480" s="589" t="n"/>
      <c r="E1480" s="590" t="n"/>
      <c r="F1480" s="599" t="n"/>
      <c r="G1480" s="590" t="n"/>
      <c r="H1480" s="590" t="n"/>
      <c r="I1480" s="590" t="n"/>
      <c r="J1480" s="590" t="n"/>
      <c r="K1480" s="590" t="n"/>
      <c r="L1480" s="590" t="n"/>
      <c r="M1480" s="590" t="n"/>
      <c r="N1480" s="590" t="n"/>
      <c r="O1480" s="590" t="n"/>
      <c r="P1480" s="590" t="n"/>
      <c r="Q1480" s="590" t="n"/>
      <c r="R1480" s="590" t="n"/>
      <c r="S1480" s="590" t="n"/>
      <c r="T1480" s="595" t="n"/>
      <c r="U1480" s="596" t="n"/>
      <c r="V1480" s="608" t="n"/>
    </row>
    <row r="1481">
      <c r="B1481" s="598" t="n"/>
      <c r="C1481" s="599" t="n"/>
      <c r="D1481" s="589" t="n"/>
      <c r="E1481" s="590" t="n"/>
      <c r="F1481" s="599" t="n"/>
      <c r="G1481" s="590" t="n"/>
      <c r="H1481" s="590" t="n"/>
      <c r="I1481" s="590" t="n"/>
      <c r="J1481" s="590" t="n"/>
      <c r="K1481" s="590" t="n"/>
      <c r="L1481" s="590" t="n"/>
      <c r="M1481" s="590" t="n"/>
      <c r="N1481" s="590" t="n"/>
      <c r="O1481" s="590" t="n"/>
      <c r="P1481" s="590" t="n"/>
      <c r="Q1481" s="590" t="n"/>
      <c r="R1481" s="590" t="n"/>
      <c r="S1481" s="590" t="n"/>
      <c r="T1481" s="595" t="n"/>
      <c r="U1481" s="596" t="n"/>
      <c r="V1481" s="608" t="n"/>
    </row>
    <row r="1482">
      <c r="B1482" s="598" t="n"/>
      <c r="C1482" s="599" t="n"/>
      <c r="D1482" s="589" t="n"/>
      <c r="E1482" s="590" t="n"/>
      <c r="F1482" s="599" t="n"/>
      <c r="G1482" s="590" t="n"/>
      <c r="H1482" s="590" t="n"/>
      <c r="I1482" s="590" t="n"/>
      <c r="J1482" s="590" t="n"/>
      <c r="K1482" s="590" t="n"/>
      <c r="L1482" s="590" t="n"/>
      <c r="M1482" s="590" t="n"/>
      <c r="N1482" s="590" t="n"/>
      <c r="O1482" s="590" t="n"/>
      <c r="P1482" s="590" t="n"/>
      <c r="Q1482" s="590" t="n"/>
      <c r="R1482" s="590" t="n"/>
      <c r="S1482" s="590" t="n"/>
      <c r="T1482" s="595" t="n"/>
      <c r="U1482" s="596" t="n"/>
      <c r="V1482" s="608" t="n"/>
    </row>
    <row r="1483">
      <c r="B1483" s="598" t="n"/>
      <c r="C1483" s="599" t="n"/>
      <c r="D1483" s="589" t="n"/>
      <c r="E1483" s="590" t="n"/>
      <c r="F1483" s="599" t="n"/>
      <c r="G1483" s="590" t="n"/>
      <c r="H1483" s="590" t="n"/>
      <c r="I1483" s="590" t="n"/>
      <c r="J1483" s="590" t="n"/>
      <c r="K1483" s="590" t="n"/>
      <c r="L1483" s="590" t="n"/>
      <c r="M1483" s="590" t="n"/>
      <c r="N1483" s="590" t="n"/>
      <c r="O1483" s="590" t="n"/>
      <c r="P1483" s="590" t="n"/>
      <c r="Q1483" s="590" t="n"/>
      <c r="R1483" s="590" t="n"/>
      <c r="S1483" s="590" t="n"/>
      <c r="T1483" s="595" t="n"/>
      <c r="U1483" s="596" t="n"/>
      <c r="V1483" s="608" t="n"/>
    </row>
    <row r="1484">
      <c r="B1484" s="598" t="n"/>
      <c r="C1484" s="599" t="n"/>
      <c r="D1484" s="589" t="n"/>
      <c r="E1484" s="590" t="n"/>
      <c r="F1484" s="599" t="n"/>
      <c r="G1484" s="590" t="n"/>
      <c r="H1484" s="590" t="n"/>
      <c r="I1484" s="590" t="n"/>
      <c r="J1484" s="590" t="n"/>
      <c r="K1484" s="590" t="n"/>
      <c r="L1484" s="590" t="n"/>
      <c r="M1484" s="590" t="n"/>
      <c r="N1484" s="590" t="n"/>
      <c r="O1484" s="590" t="n"/>
      <c r="P1484" s="590" t="n"/>
      <c r="Q1484" s="590" t="n"/>
      <c r="R1484" s="590" t="n"/>
      <c r="S1484" s="590" t="n"/>
      <c r="T1484" s="595" t="n"/>
      <c r="U1484" s="596" t="n"/>
      <c r="V1484" s="608" t="n"/>
    </row>
    <row r="1485">
      <c r="B1485" s="598" t="n"/>
      <c r="C1485" s="599" t="n"/>
      <c r="D1485" s="589" t="n"/>
      <c r="E1485" s="590" t="n"/>
      <c r="F1485" s="599" t="n"/>
      <c r="G1485" s="590" t="n"/>
      <c r="H1485" s="590" t="n"/>
      <c r="I1485" s="590" t="n"/>
      <c r="J1485" s="590" t="n"/>
      <c r="K1485" s="590" t="n"/>
      <c r="L1485" s="590" t="n"/>
      <c r="M1485" s="590" t="n"/>
      <c r="N1485" s="590" t="n"/>
      <c r="O1485" s="590" t="n"/>
      <c r="P1485" s="590" t="n"/>
      <c r="Q1485" s="590" t="n"/>
      <c r="R1485" s="590" t="n"/>
      <c r="S1485" s="590" t="n"/>
      <c r="T1485" s="595" t="n"/>
      <c r="U1485" s="596" t="n"/>
      <c r="V1485" s="608" t="n"/>
    </row>
    <row r="1486">
      <c r="B1486" s="598" t="n"/>
      <c r="C1486" s="599" t="n"/>
      <c r="D1486" s="589" t="n"/>
      <c r="E1486" s="590" t="n"/>
      <c r="F1486" s="599" t="n"/>
      <c r="G1486" s="590" t="n"/>
      <c r="H1486" s="590" t="n"/>
      <c r="I1486" s="590" t="n"/>
      <c r="J1486" s="590" t="n"/>
      <c r="K1486" s="590" t="n"/>
      <c r="L1486" s="590" t="n"/>
      <c r="M1486" s="590" t="n"/>
      <c r="N1486" s="590" t="n"/>
      <c r="O1486" s="590" t="n"/>
      <c r="P1486" s="590" t="n"/>
      <c r="Q1486" s="590" t="n"/>
      <c r="R1486" s="590" t="n"/>
      <c r="S1486" s="590" t="n"/>
      <c r="T1486" s="595" t="n"/>
      <c r="U1486" s="596" t="n"/>
      <c r="V1486" s="608" t="n"/>
    </row>
    <row r="1487">
      <c r="B1487" s="598" t="n"/>
      <c r="C1487" s="599" t="n"/>
      <c r="D1487" s="589" t="n"/>
      <c r="E1487" s="590" t="n"/>
      <c r="F1487" s="599" t="n"/>
      <c r="G1487" s="590" t="n"/>
      <c r="H1487" s="590" t="n"/>
      <c r="I1487" s="590" t="n"/>
      <c r="J1487" s="590" t="n"/>
      <c r="K1487" s="590" t="n"/>
      <c r="L1487" s="590" t="n"/>
      <c r="M1487" s="590" t="n"/>
      <c r="N1487" s="590" t="n"/>
      <c r="O1487" s="590" t="n"/>
      <c r="P1487" s="590" t="n"/>
      <c r="Q1487" s="590" t="n"/>
      <c r="R1487" s="590" t="n"/>
      <c r="S1487" s="590" t="n"/>
      <c r="T1487" s="595" t="n"/>
      <c r="U1487" s="596" t="n"/>
      <c r="V1487" s="608" t="n"/>
    </row>
    <row r="1488">
      <c r="B1488" s="598" t="n"/>
      <c r="C1488" s="599" t="n"/>
      <c r="D1488" s="589" t="n"/>
      <c r="E1488" s="590" t="n"/>
      <c r="F1488" s="599" t="n"/>
      <c r="G1488" s="590" t="n"/>
      <c r="H1488" s="590" t="n"/>
      <c r="I1488" s="590" t="n"/>
      <c r="J1488" s="590" t="n"/>
      <c r="K1488" s="590" t="n"/>
      <c r="L1488" s="590" t="n"/>
      <c r="M1488" s="590" t="n"/>
      <c r="N1488" s="590" t="n"/>
      <c r="O1488" s="590" t="n"/>
      <c r="P1488" s="590" t="n"/>
      <c r="Q1488" s="590" t="n"/>
      <c r="R1488" s="590" t="n"/>
      <c r="S1488" s="590" t="n"/>
      <c r="T1488" s="595" t="n"/>
      <c r="U1488" s="596" t="n"/>
      <c r="V1488" s="608" t="n"/>
    </row>
    <row r="1489">
      <c r="B1489" s="598" t="n"/>
      <c r="C1489" s="599" t="n"/>
      <c r="D1489" s="589" t="n"/>
      <c r="E1489" s="590" t="n"/>
      <c r="F1489" s="599" t="n"/>
      <c r="G1489" s="590" t="n"/>
      <c r="H1489" s="590" t="n"/>
      <c r="I1489" s="590" t="n"/>
      <c r="J1489" s="590" t="n"/>
      <c r="K1489" s="590" t="n"/>
      <c r="L1489" s="590" t="n"/>
      <c r="M1489" s="590" t="n"/>
      <c r="N1489" s="590" t="n"/>
      <c r="O1489" s="590" t="n"/>
      <c r="P1489" s="590" t="n"/>
      <c r="Q1489" s="590" t="n"/>
      <c r="R1489" s="590" t="n"/>
      <c r="S1489" s="590" t="n"/>
      <c r="T1489" s="595" t="n"/>
      <c r="U1489" s="596" t="n"/>
      <c r="V1489" s="608" t="n"/>
    </row>
    <row r="1490">
      <c r="B1490" s="598" t="n"/>
      <c r="C1490" s="599" t="n"/>
      <c r="D1490" s="589" t="n"/>
      <c r="E1490" s="590" t="n"/>
      <c r="F1490" s="599" t="n"/>
      <c r="G1490" s="590" t="n"/>
      <c r="H1490" s="590" t="n"/>
      <c r="I1490" s="590" t="n"/>
      <c r="J1490" s="590" t="n"/>
      <c r="K1490" s="590" t="n"/>
      <c r="L1490" s="590" t="n"/>
      <c r="M1490" s="590" t="n"/>
      <c r="N1490" s="590" t="n"/>
      <c r="O1490" s="590" t="n"/>
      <c r="P1490" s="590" t="n"/>
      <c r="Q1490" s="590" t="n"/>
      <c r="R1490" s="590" t="n"/>
      <c r="S1490" s="590" t="n"/>
      <c r="T1490" s="595" t="n"/>
      <c r="U1490" s="596" t="n"/>
      <c r="V1490" s="608" t="n"/>
    </row>
    <row r="1491">
      <c r="B1491" s="598" t="n"/>
      <c r="C1491" s="599" t="n"/>
      <c r="D1491" s="589" t="n"/>
      <c r="E1491" s="590" t="n"/>
      <c r="F1491" s="599" t="n"/>
      <c r="G1491" s="590" t="n"/>
      <c r="H1491" s="590" t="n"/>
      <c r="I1491" s="590" t="n"/>
      <c r="J1491" s="590" t="n"/>
      <c r="K1491" s="590" t="n"/>
      <c r="L1491" s="590" t="n"/>
      <c r="M1491" s="590" t="n"/>
      <c r="N1491" s="590" t="n"/>
      <c r="O1491" s="590" t="n"/>
      <c r="P1491" s="590" t="n"/>
      <c r="Q1491" s="590" t="n"/>
      <c r="R1491" s="590" t="n"/>
      <c r="S1491" s="590" t="n"/>
      <c r="T1491" s="595" t="n"/>
      <c r="U1491" s="596" t="n"/>
      <c r="V1491" s="608" t="n"/>
    </row>
    <row r="1492">
      <c r="B1492" s="598" t="n"/>
      <c r="C1492" s="599" t="n"/>
      <c r="D1492" s="589" t="n"/>
      <c r="E1492" s="590" t="n"/>
      <c r="F1492" s="599" t="n"/>
      <c r="G1492" s="590" t="n"/>
      <c r="H1492" s="590" t="n"/>
      <c r="I1492" s="590" t="n"/>
      <c r="J1492" s="590" t="n"/>
      <c r="K1492" s="590" t="n"/>
      <c r="L1492" s="590" t="n"/>
      <c r="M1492" s="590" t="n"/>
      <c r="N1492" s="590" t="n"/>
      <c r="O1492" s="590" t="n"/>
      <c r="P1492" s="590" t="n"/>
      <c r="Q1492" s="590" t="n"/>
      <c r="R1492" s="590" t="n"/>
      <c r="S1492" s="590" t="n"/>
      <c r="T1492" s="595" t="n"/>
      <c r="U1492" s="596" t="n"/>
      <c r="V1492" s="608" t="n"/>
    </row>
    <row r="1493">
      <c r="B1493" s="598" t="n"/>
      <c r="C1493" s="599" t="n"/>
      <c r="D1493" s="589" t="n"/>
      <c r="E1493" s="590" t="n"/>
      <c r="F1493" s="599" t="n"/>
      <c r="G1493" s="590" t="n"/>
      <c r="H1493" s="590" t="n"/>
      <c r="I1493" s="590" t="n"/>
      <c r="J1493" s="590" t="n"/>
      <c r="K1493" s="590" t="n"/>
      <c r="L1493" s="590" t="n"/>
      <c r="M1493" s="590" t="n"/>
      <c r="N1493" s="590" t="n"/>
      <c r="O1493" s="590" t="n"/>
      <c r="P1493" s="590" t="n"/>
      <c r="Q1493" s="590" t="n"/>
      <c r="R1493" s="590" t="n"/>
      <c r="S1493" s="590" t="n"/>
      <c r="T1493" s="595" t="n"/>
      <c r="U1493" s="596" t="n"/>
      <c r="V1493" s="608" t="n"/>
    </row>
    <row r="1494">
      <c r="B1494" s="598" t="n"/>
      <c r="C1494" s="599" t="n"/>
      <c r="D1494" s="589" t="n"/>
      <c r="E1494" s="590" t="n"/>
      <c r="F1494" s="599" t="n"/>
      <c r="G1494" s="590" t="n"/>
      <c r="H1494" s="590" t="n"/>
      <c r="I1494" s="590" t="n"/>
      <c r="J1494" s="590" t="n"/>
      <c r="K1494" s="590" t="n"/>
      <c r="L1494" s="590" t="n"/>
      <c r="M1494" s="590" t="n"/>
      <c r="N1494" s="590" t="n"/>
      <c r="O1494" s="590" t="n"/>
      <c r="P1494" s="590" t="n"/>
      <c r="Q1494" s="590" t="n"/>
      <c r="R1494" s="590" t="n"/>
      <c r="S1494" s="590" t="n"/>
      <c r="T1494" s="595" t="n"/>
      <c r="U1494" s="596" t="n"/>
      <c r="V1494" s="608" t="n"/>
    </row>
    <row r="1495">
      <c r="B1495" s="598" t="n"/>
      <c r="C1495" s="599" t="n"/>
      <c r="D1495" s="589" t="n"/>
      <c r="E1495" s="590" t="n"/>
      <c r="F1495" s="599" t="n"/>
      <c r="G1495" s="590" t="n"/>
      <c r="H1495" s="590" t="n"/>
      <c r="I1495" s="590" t="n"/>
      <c r="J1495" s="590" t="n"/>
      <c r="K1495" s="590" t="n"/>
      <c r="L1495" s="590" t="n"/>
      <c r="M1495" s="590" t="n"/>
      <c r="N1495" s="590" t="n"/>
      <c r="O1495" s="590" t="n"/>
      <c r="P1495" s="590" t="n"/>
      <c r="Q1495" s="590" t="n"/>
      <c r="R1495" s="590" t="n"/>
      <c r="S1495" s="590" t="n"/>
      <c r="T1495" s="595" t="n"/>
      <c r="U1495" s="596" t="n"/>
      <c r="V1495" s="608" t="n"/>
    </row>
    <row r="1496">
      <c r="B1496" s="598" t="n"/>
      <c r="C1496" s="599" t="n"/>
      <c r="D1496" s="589" t="n"/>
      <c r="E1496" s="590" t="n"/>
      <c r="F1496" s="599" t="n"/>
      <c r="G1496" s="590" t="n"/>
      <c r="H1496" s="590" t="n"/>
      <c r="I1496" s="590" t="n"/>
      <c r="J1496" s="590" t="n"/>
      <c r="K1496" s="590" t="n"/>
      <c r="L1496" s="590" t="n"/>
      <c r="M1496" s="590" t="n"/>
      <c r="N1496" s="590" t="n"/>
      <c r="O1496" s="590" t="n"/>
      <c r="P1496" s="590" t="n"/>
      <c r="Q1496" s="590" t="n"/>
      <c r="R1496" s="590" t="n"/>
      <c r="S1496" s="590" t="n"/>
      <c r="T1496" s="595" t="n"/>
      <c r="U1496" s="596" t="n"/>
      <c r="V1496" s="608" t="n"/>
    </row>
    <row r="1497">
      <c r="B1497" s="598" t="n"/>
      <c r="C1497" s="599" t="n"/>
      <c r="D1497" s="589" t="n"/>
      <c r="E1497" s="590" t="n"/>
      <c r="F1497" s="599" t="n"/>
      <c r="G1497" s="590" t="n"/>
      <c r="H1497" s="590" t="n"/>
      <c r="I1497" s="590" t="n"/>
      <c r="J1497" s="590" t="n"/>
      <c r="K1497" s="590" t="n"/>
      <c r="L1497" s="590" t="n"/>
      <c r="M1497" s="590" t="n"/>
      <c r="N1497" s="590" t="n"/>
      <c r="O1497" s="590" t="n"/>
      <c r="P1497" s="590" t="n"/>
      <c r="Q1497" s="590" t="n"/>
      <c r="R1497" s="590" t="n"/>
      <c r="S1497" s="590" t="n"/>
      <c r="T1497" s="595" t="n"/>
      <c r="U1497" s="596" t="n"/>
      <c r="V1497" s="608" t="n"/>
    </row>
    <row r="1498">
      <c r="B1498" s="598" t="n"/>
      <c r="C1498" s="599" t="n"/>
      <c r="D1498" s="589" t="n"/>
      <c r="E1498" s="590" t="n"/>
      <c r="F1498" s="599" t="n"/>
      <c r="G1498" s="590" t="n"/>
      <c r="H1498" s="590" t="n"/>
      <c r="I1498" s="590" t="n"/>
      <c r="J1498" s="590" t="n"/>
      <c r="K1498" s="590" t="n"/>
      <c r="L1498" s="590" t="n"/>
      <c r="M1498" s="590" t="n"/>
      <c r="N1498" s="590" t="n"/>
      <c r="O1498" s="590" t="n"/>
      <c r="P1498" s="590" t="n"/>
      <c r="Q1498" s="590" t="n"/>
      <c r="R1498" s="590" t="n"/>
      <c r="S1498" s="590" t="n"/>
      <c r="T1498" s="595" t="n"/>
      <c r="U1498" s="596" t="n"/>
      <c r="V1498" s="608" t="n"/>
    </row>
    <row r="1499">
      <c r="B1499" s="598" t="n"/>
      <c r="C1499" s="599" t="n"/>
      <c r="D1499" s="589" t="n"/>
      <c r="E1499" s="590" t="n"/>
      <c r="F1499" s="599" t="n"/>
      <c r="G1499" s="590" t="n"/>
      <c r="H1499" s="590" t="n"/>
      <c r="I1499" s="590" t="n"/>
      <c r="J1499" s="590" t="n"/>
      <c r="K1499" s="590" t="n"/>
      <c r="L1499" s="590" t="n"/>
      <c r="M1499" s="590" t="n"/>
      <c r="N1499" s="590" t="n"/>
      <c r="O1499" s="590" t="n"/>
      <c r="P1499" s="590" t="n"/>
      <c r="Q1499" s="590" t="n"/>
      <c r="R1499" s="590" t="n"/>
      <c r="S1499" s="590" t="n"/>
      <c r="T1499" s="595" t="n"/>
      <c r="U1499" s="596" t="n"/>
      <c r="V1499" s="608" t="n"/>
    </row>
    <row r="1500">
      <c r="B1500" s="598" t="n"/>
      <c r="C1500" s="599" t="n"/>
      <c r="D1500" s="589" t="n"/>
      <c r="E1500" s="590" t="n"/>
      <c r="F1500" s="599" t="n"/>
      <c r="G1500" s="590" t="n"/>
      <c r="H1500" s="590" t="n"/>
      <c r="I1500" s="590" t="n"/>
      <c r="J1500" s="590" t="n"/>
      <c r="K1500" s="590" t="n"/>
      <c r="L1500" s="590" t="n"/>
      <c r="M1500" s="590" t="n"/>
      <c r="N1500" s="590" t="n"/>
      <c r="O1500" s="590" t="n"/>
      <c r="P1500" s="590" t="n"/>
      <c r="Q1500" s="590" t="n"/>
      <c r="R1500" s="590" t="n"/>
      <c r="S1500" s="590" t="n"/>
      <c r="T1500" s="595" t="n"/>
      <c r="U1500" s="596" t="n"/>
      <c r="V1500" s="608" t="n"/>
    </row>
    <row r="1501">
      <c r="B1501" s="598" t="n"/>
      <c r="C1501" s="599" t="n"/>
      <c r="D1501" s="589" t="n"/>
      <c r="E1501" s="590" t="n"/>
      <c r="F1501" s="599" t="n"/>
      <c r="G1501" s="590" t="n"/>
      <c r="H1501" s="590" t="n"/>
      <c r="I1501" s="590" t="n"/>
      <c r="J1501" s="590" t="n"/>
      <c r="K1501" s="590" t="n"/>
      <c r="L1501" s="590" t="n"/>
      <c r="M1501" s="590" t="n"/>
      <c r="N1501" s="590" t="n"/>
      <c r="O1501" s="590" t="n"/>
      <c r="P1501" s="590" t="n"/>
      <c r="Q1501" s="590" t="n"/>
      <c r="R1501" s="590" t="n"/>
      <c r="S1501" s="590" t="n"/>
      <c r="T1501" s="595" t="n"/>
      <c r="U1501" s="596" t="n"/>
      <c r="V1501" s="608" t="n"/>
    </row>
    <row r="1502">
      <c r="B1502" s="598" t="n"/>
      <c r="C1502" s="599" t="n"/>
      <c r="D1502" s="589" t="n"/>
      <c r="E1502" s="590" t="n"/>
      <c r="F1502" s="599" t="n"/>
      <c r="G1502" s="590" t="n"/>
      <c r="H1502" s="590" t="n"/>
      <c r="I1502" s="590" t="n"/>
      <c r="J1502" s="590" t="n"/>
      <c r="K1502" s="590" t="n"/>
      <c r="L1502" s="590" t="n"/>
      <c r="M1502" s="590" t="n"/>
      <c r="N1502" s="590" t="n"/>
      <c r="O1502" s="590" t="n"/>
      <c r="P1502" s="590" t="n"/>
      <c r="Q1502" s="590" t="n"/>
      <c r="R1502" s="590" t="n"/>
      <c r="S1502" s="590" t="n"/>
      <c r="T1502" s="595" t="n"/>
      <c r="U1502" s="596" t="n"/>
      <c r="V1502" s="608" t="n"/>
    </row>
    <row r="1503">
      <c r="B1503" s="598" t="n"/>
      <c r="C1503" s="599" t="n"/>
      <c r="D1503" s="589" t="n"/>
      <c r="E1503" s="590" t="n"/>
      <c r="F1503" s="599" t="n"/>
      <c r="G1503" s="590" t="n"/>
      <c r="H1503" s="590" t="n"/>
      <c r="I1503" s="590" t="n"/>
      <c r="J1503" s="590" t="n"/>
      <c r="K1503" s="590" t="n"/>
      <c r="L1503" s="590" t="n"/>
      <c r="M1503" s="590" t="n"/>
      <c r="N1503" s="590" t="n"/>
      <c r="O1503" s="590" t="n"/>
      <c r="P1503" s="590" t="n"/>
      <c r="Q1503" s="590" t="n"/>
      <c r="R1503" s="590" t="n"/>
      <c r="S1503" s="590" t="n"/>
      <c r="T1503" s="595" t="n"/>
      <c r="U1503" s="596" t="n"/>
      <c r="V1503" s="608" t="n"/>
    </row>
    <row r="1504">
      <c r="B1504" s="598" t="n"/>
      <c r="C1504" s="599" t="n"/>
      <c r="D1504" s="589" t="n"/>
      <c r="E1504" s="590" t="n"/>
      <c r="F1504" s="599" t="n"/>
      <c r="G1504" s="590" t="n"/>
      <c r="H1504" s="590" t="n"/>
      <c r="I1504" s="590" t="n"/>
      <c r="J1504" s="590" t="n"/>
      <c r="K1504" s="590" t="n"/>
      <c r="L1504" s="590" t="n"/>
      <c r="M1504" s="590" t="n"/>
      <c r="N1504" s="590" t="n"/>
      <c r="O1504" s="590" t="n"/>
      <c r="P1504" s="590" t="n"/>
      <c r="Q1504" s="590" t="n"/>
      <c r="R1504" s="590" t="n"/>
      <c r="S1504" s="590" t="n"/>
      <c r="T1504" s="595" t="n"/>
      <c r="U1504" s="596" t="n"/>
      <c r="V1504" s="608" t="n"/>
    </row>
    <row r="1505">
      <c r="B1505" s="598" t="n"/>
      <c r="C1505" s="599" t="n"/>
      <c r="D1505" s="589" t="n"/>
      <c r="E1505" s="590" t="n"/>
      <c r="F1505" s="599" t="n"/>
      <c r="G1505" s="590" t="n"/>
      <c r="H1505" s="590" t="n"/>
      <c r="I1505" s="590" t="n"/>
      <c r="J1505" s="590" t="n"/>
      <c r="K1505" s="590" t="n"/>
      <c r="L1505" s="590" t="n"/>
      <c r="M1505" s="590" t="n"/>
      <c r="N1505" s="590" t="n"/>
      <c r="O1505" s="590" t="n"/>
      <c r="P1505" s="590" t="n"/>
      <c r="Q1505" s="590" t="n"/>
      <c r="R1505" s="590" t="n"/>
      <c r="S1505" s="590" t="n"/>
      <c r="T1505" s="595" t="n"/>
      <c r="U1505" s="596" t="n"/>
      <c r="V1505" s="608" t="n"/>
    </row>
    <row r="1506">
      <c r="B1506" s="598" t="n"/>
      <c r="C1506" s="599" t="n"/>
      <c r="D1506" s="589" t="n"/>
      <c r="E1506" s="590" t="n"/>
      <c r="F1506" s="599" t="n"/>
      <c r="G1506" s="590" t="n"/>
      <c r="H1506" s="590" t="n"/>
      <c r="I1506" s="590" t="n"/>
      <c r="J1506" s="590" t="n"/>
      <c r="K1506" s="590" t="n"/>
      <c r="L1506" s="590" t="n"/>
      <c r="M1506" s="590" t="n"/>
      <c r="N1506" s="590" t="n"/>
      <c r="O1506" s="590" t="n"/>
      <c r="P1506" s="590" t="n"/>
      <c r="Q1506" s="590" t="n"/>
      <c r="R1506" s="590" t="n"/>
      <c r="S1506" s="590" t="n"/>
      <c r="T1506" s="595" t="n"/>
      <c r="U1506" s="596" t="n"/>
      <c r="V1506" s="608" t="n"/>
    </row>
    <row r="1507">
      <c r="B1507" s="598" t="n"/>
      <c r="C1507" s="599" t="n"/>
      <c r="D1507" s="589" t="n"/>
      <c r="E1507" s="590" t="n"/>
      <c r="F1507" s="599" t="n"/>
      <c r="G1507" s="590" t="n"/>
      <c r="H1507" s="590" t="n"/>
      <c r="I1507" s="590" t="n"/>
      <c r="J1507" s="590" t="n"/>
      <c r="K1507" s="590" t="n"/>
      <c r="L1507" s="590" t="n"/>
      <c r="M1507" s="590" t="n"/>
      <c r="N1507" s="590" t="n"/>
      <c r="O1507" s="590" t="n"/>
      <c r="P1507" s="590" t="n"/>
      <c r="Q1507" s="590" t="n"/>
      <c r="R1507" s="590" t="n"/>
      <c r="S1507" s="590" t="n"/>
      <c r="T1507" s="595" t="n"/>
      <c r="U1507" s="596" t="n"/>
      <c r="V1507" s="608" t="n"/>
    </row>
    <row r="1508">
      <c r="B1508" s="598" t="n"/>
      <c r="C1508" s="599" t="n"/>
      <c r="D1508" s="589" t="n"/>
      <c r="E1508" s="590" t="n"/>
      <c r="F1508" s="599" t="n"/>
      <c r="G1508" s="590" t="n"/>
      <c r="H1508" s="590" t="n"/>
      <c r="I1508" s="590" t="n"/>
      <c r="J1508" s="590" t="n"/>
      <c r="K1508" s="590" t="n"/>
      <c r="L1508" s="590" t="n"/>
      <c r="M1508" s="590" t="n"/>
      <c r="N1508" s="590" t="n"/>
      <c r="O1508" s="590" t="n"/>
      <c r="P1508" s="590" t="n"/>
      <c r="Q1508" s="590" t="n"/>
      <c r="R1508" s="590" t="n"/>
      <c r="S1508" s="590" t="n"/>
      <c r="T1508" s="595" t="n"/>
      <c r="U1508" s="596" t="n"/>
      <c r="V1508" s="608" t="n"/>
    </row>
    <row r="1509">
      <c r="B1509" s="598" t="n"/>
      <c r="C1509" s="599" t="n"/>
      <c r="D1509" s="589" t="n"/>
      <c r="E1509" s="590" t="n"/>
      <c r="F1509" s="599" t="n"/>
      <c r="G1509" s="590" t="n"/>
      <c r="H1509" s="590" t="n"/>
      <c r="I1509" s="590" t="n"/>
      <c r="J1509" s="590" t="n"/>
      <c r="K1509" s="590" t="n"/>
      <c r="L1509" s="590" t="n"/>
      <c r="M1509" s="590" t="n"/>
      <c r="N1509" s="590" t="n"/>
      <c r="O1509" s="590" t="n"/>
      <c r="P1509" s="590" t="n"/>
      <c r="Q1509" s="590" t="n"/>
      <c r="R1509" s="590" t="n"/>
      <c r="S1509" s="590" t="n"/>
      <c r="T1509" s="595" t="n"/>
      <c r="U1509" s="596" t="n"/>
      <c r="V1509" s="608" t="n"/>
    </row>
    <row r="1510">
      <c r="B1510" s="598" t="n"/>
      <c r="C1510" s="599" t="n"/>
      <c r="D1510" s="589" t="n"/>
      <c r="E1510" s="590" t="n"/>
      <c r="F1510" s="599" t="n"/>
      <c r="G1510" s="590" t="n"/>
      <c r="H1510" s="590" t="n"/>
      <c r="I1510" s="590" t="n"/>
      <c r="J1510" s="590" t="n"/>
      <c r="K1510" s="590" t="n"/>
      <c r="L1510" s="590" t="n"/>
      <c r="M1510" s="590" t="n"/>
      <c r="N1510" s="590" t="n"/>
      <c r="O1510" s="590" t="n"/>
      <c r="P1510" s="590" t="n"/>
      <c r="Q1510" s="590" t="n"/>
      <c r="R1510" s="590" t="n"/>
      <c r="S1510" s="590" t="n"/>
      <c r="T1510" s="595" t="n"/>
      <c r="U1510" s="596" t="n"/>
      <c r="V1510" s="608" t="n"/>
    </row>
    <row r="1511">
      <c r="B1511" s="598" t="n"/>
      <c r="C1511" s="599" t="n"/>
      <c r="D1511" s="589" t="n"/>
      <c r="E1511" s="590" t="n"/>
      <c r="F1511" s="599" t="n"/>
      <c r="G1511" s="590" t="n"/>
      <c r="H1511" s="590" t="n"/>
      <c r="I1511" s="590" t="n"/>
      <c r="J1511" s="590" t="n"/>
      <c r="K1511" s="590" t="n"/>
      <c r="L1511" s="590" t="n"/>
      <c r="M1511" s="590" t="n"/>
      <c r="N1511" s="590" t="n"/>
      <c r="O1511" s="590" t="n"/>
      <c r="P1511" s="590" t="n"/>
      <c r="Q1511" s="590" t="n"/>
      <c r="R1511" s="590" t="n"/>
      <c r="S1511" s="590" t="n"/>
      <c r="T1511" s="595" t="n"/>
      <c r="U1511" s="596" t="n"/>
      <c r="V1511" s="608" t="n"/>
    </row>
    <row r="1512">
      <c r="B1512" s="598" t="n"/>
      <c r="C1512" s="599" t="n"/>
      <c r="D1512" s="589" t="n"/>
      <c r="E1512" s="590" t="n"/>
      <c r="F1512" s="599" t="n"/>
      <c r="G1512" s="590" t="n"/>
      <c r="H1512" s="590" t="n"/>
      <c r="I1512" s="590" t="n"/>
      <c r="J1512" s="590" t="n"/>
      <c r="K1512" s="590" t="n"/>
      <c r="L1512" s="590" t="n"/>
      <c r="M1512" s="590" t="n"/>
      <c r="N1512" s="590" t="n"/>
      <c r="O1512" s="590" t="n"/>
      <c r="P1512" s="590" t="n"/>
      <c r="Q1512" s="590" t="n"/>
      <c r="R1512" s="590" t="n"/>
      <c r="S1512" s="590" t="n"/>
      <c r="T1512" s="595" t="n"/>
      <c r="U1512" s="596" t="n"/>
      <c r="V1512" s="608" t="n"/>
    </row>
    <row r="1513">
      <c r="B1513" s="598" t="n"/>
      <c r="C1513" s="599" t="n"/>
      <c r="D1513" s="589" t="n"/>
      <c r="E1513" s="590" t="n"/>
      <c r="F1513" s="599" t="n"/>
      <c r="G1513" s="590" t="n"/>
      <c r="H1513" s="590" t="n"/>
      <c r="I1513" s="590" t="n"/>
      <c r="J1513" s="590" t="n"/>
      <c r="K1513" s="590" t="n"/>
      <c r="L1513" s="590" t="n"/>
      <c r="M1513" s="590" t="n"/>
      <c r="N1513" s="590" t="n"/>
      <c r="O1513" s="590" t="n"/>
      <c r="P1513" s="590" t="n"/>
      <c r="Q1513" s="590" t="n"/>
      <c r="R1513" s="590" t="n"/>
      <c r="S1513" s="590" t="n"/>
      <c r="T1513" s="595" t="n"/>
      <c r="U1513" s="596" t="n"/>
      <c r="V1513" s="608" t="n"/>
    </row>
    <row r="1514">
      <c r="B1514" s="598" t="n"/>
      <c r="C1514" s="599" t="n"/>
      <c r="D1514" s="589" t="n"/>
      <c r="E1514" s="590" t="n"/>
      <c r="F1514" s="599" t="n"/>
      <c r="G1514" s="590" t="n"/>
      <c r="H1514" s="590" t="n"/>
      <c r="I1514" s="590" t="n"/>
      <c r="J1514" s="590" t="n"/>
      <c r="K1514" s="590" t="n"/>
      <c r="L1514" s="590" t="n"/>
      <c r="M1514" s="590" t="n"/>
      <c r="N1514" s="590" t="n"/>
      <c r="O1514" s="590" t="n"/>
      <c r="P1514" s="590" t="n"/>
      <c r="Q1514" s="590" t="n"/>
      <c r="R1514" s="590" t="n"/>
      <c r="S1514" s="590" t="n"/>
      <c r="T1514" s="595" t="n"/>
      <c r="U1514" s="596" t="n"/>
      <c r="V1514" s="608" t="n"/>
    </row>
    <row r="1515">
      <c r="B1515" s="598" t="n"/>
      <c r="C1515" s="599" t="n"/>
      <c r="D1515" s="589" t="n"/>
      <c r="E1515" s="590" t="n"/>
      <c r="F1515" s="599" t="n"/>
      <c r="G1515" s="590" t="n"/>
      <c r="H1515" s="590" t="n"/>
      <c r="I1515" s="590" t="n"/>
      <c r="J1515" s="590" t="n"/>
      <c r="K1515" s="590" t="n"/>
      <c r="L1515" s="590" t="n"/>
      <c r="M1515" s="590" t="n"/>
      <c r="N1515" s="590" t="n"/>
      <c r="O1515" s="590" t="n"/>
      <c r="P1515" s="590" t="n"/>
      <c r="Q1515" s="590" t="n"/>
      <c r="R1515" s="590" t="n"/>
      <c r="S1515" s="590" t="n"/>
      <c r="T1515" s="595" t="n"/>
      <c r="U1515" s="596" t="n"/>
      <c r="V1515" s="608" t="n"/>
    </row>
    <row r="1516">
      <c r="B1516" s="598" t="n"/>
      <c r="C1516" s="599" t="n"/>
      <c r="D1516" s="589" t="n"/>
      <c r="E1516" s="590" t="n"/>
      <c r="F1516" s="599" t="n"/>
      <c r="G1516" s="590" t="n"/>
      <c r="H1516" s="590" t="n"/>
      <c r="I1516" s="590" t="n"/>
      <c r="J1516" s="590" t="n"/>
      <c r="K1516" s="590" t="n"/>
      <c r="L1516" s="590" t="n"/>
      <c r="M1516" s="590" t="n"/>
      <c r="N1516" s="590" t="n"/>
      <c r="O1516" s="590" t="n"/>
      <c r="P1516" s="590" t="n"/>
      <c r="Q1516" s="590" t="n"/>
      <c r="R1516" s="590" t="n"/>
      <c r="S1516" s="590" t="n"/>
      <c r="T1516" s="595" t="n"/>
      <c r="U1516" s="596" t="n"/>
      <c r="V1516" s="608" t="n"/>
    </row>
    <row r="1517">
      <c r="B1517" s="598" t="n"/>
      <c r="C1517" s="599" t="n"/>
      <c r="D1517" s="589" t="n"/>
      <c r="E1517" s="590" t="n"/>
      <c r="F1517" s="599" t="n"/>
      <c r="G1517" s="590" t="n"/>
      <c r="H1517" s="590" t="n"/>
      <c r="I1517" s="590" t="n"/>
      <c r="J1517" s="590" t="n"/>
      <c r="K1517" s="590" t="n"/>
      <c r="L1517" s="590" t="n"/>
      <c r="M1517" s="590" t="n"/>
      <c r="N1517" s="590" t="n"/>
      <c r="O1517" s="590" t="n"/>
      <c r="P1517" s="590" t="n"/>
      <c r="Q1517" s="590" t="n"/>
      <c r="R1517" s="590" t="n"/>
      <c r="S1517" s="590" t="n"/>
      <c r="T1517" s="595" t="n"/>
      <c r="U1517" s="596" t="n"/>
      <c r="V1517" s="608" t="n"/>
    </row>
    <row r="1518">
      <c r="B1518" s="598" t="n"/>
      <c r="C1518" s="599" t="n"/>
      <c r="D1518" s="589" t="n"/>
      <c r="E1518" s="590" t="n"/>
      <c r="F1518" s="599" t="n"/>
      <c r="G1518" s="590" t="n"/>
      <c r="H1518" s="590" t="n"/>
      <c r="I1518" s="590" t="n"/>
      <c r="J1518" s="590" t="n"/>
      <c r="K1518" s="590" t="n"/>
      <c r="L1518" s="590" t="n"/>
      <c r="M1518" s="590" t="n"/>
      <c r="N1518" s="590" t="n"/>
      <c r="O1518" s="590" t="n"/>
      <c r="P1518" s="590" t="n"/>
      <c r="Q1518" s="590" t="n"/>
      <c r="R1518" s="590" t="n"/>
      <c r="S1518" s="590" t="n"/>
      <c r="T1518" s="595" t="n"/>
      <c r="U1518" s="596" t="n"/>
      <c r="V1518" s="608" t="n"/>
    </row>
    <row r="1519">
      <c r="B1519" s="598" t="n"/>
      <c r="C1519" s="599" t="n"/>
      <c r="D1519" s="589" t="n"/>
      <c r="E1519" s="590" t="n"/>
      <c r="F1519" s="599" t="n"/>
      <c r="G1519" s="590" t="n"/>
      <c r="H1519" s="590" t="n"/>
      <c r="I1519" s="590" t="n"/>
      <c r="J1519" s="590" t="n"/>
      <c r="K1519" s="590" t="n"/>
      <c r="L1519" s="590" t="n"/>
      <c r="M1519" s="590" t="n"/>
      <c r="N1519" s="590" t="n"/>
      <c r="O1519" s="590" t="n"/>
      <c r="P1519" s="590" t="n"/>
      <c r="Q1519" s="590" t="n"/>
      <c r="R1519" s="590" t="n"/>
      <c r="S1519" s="590" t="n"/>
      <c r="T1519" s="595" t="n"/>
      <c r="U1519" s="596" t="n"/>
      <c r="V1519" s="608" t="n"/>
    </row>
    <row r="1520">
      <c r="B1520" s="598" t="n"/>
      <c r="C1520" s="599" t="n"/>
      <c r="D1520" s="589" t="n"/>
      <c r="E1520" s="590" t="n"/>
      <c r="F1520" s="599" t="n"/>
      <c r="G1520" s="590" t="n"/>
      <c r="H1520" s="590" t="n"/>
      <c r="I1520" s="590" t="n"/>
      <c r="J1520" s="590" t="n"/>
      <c r="K1520" s="590" t="n"/>
      <c r="L1520" s="590" t="n"/>
      <c r="M1520" s="590" t="n"/>
      <c r="N1520" s="590" t="n"/>
      <c r="O1520" s="590" t="n"/>
      <c r="P1520" s="590" t="n"/>
      <c r="Q1520" s="590" t="n"/>
      <c r="R1520" s="590" t="n"/>
      <c r="S1520" s="590" t="n"/>
      <c r="T1520" s="595" t="n"/>
      <c r="U1520" s="596" t="n"/>
      <c r="V1520" s="608" t="n"/>
    </row>
    <row r="1521">
      <c r="B1521" s="598" t="n"/>
      <c r="C1521" s="599" t="n"/>
      <c r="D1521" s="589" t="n"/>
      <c r="E1521" s="590" t="n"/>
      <c r="F1521" s="599" t="n"/>
      <c r="G1521" s="590" t="n"/>
      <c r="H1521" s="590" t="n"/>
      <c r="I1521" s="590" t="n"/>
      <c r="J1521" s="590" t="n"/>
      <c r="K1521" s="590" t="n"/>
      <c r="L1521" s="590" t="n"/>
      <c r="M1521" s="590" t="n"/>
      <c r="N1521" s="590" t="n"/>
      <c r="O1521" s="590" t="n"/>
      <c r="P1521" s="590" t="n"/>
      <c r="Q1521" s="590" t="n"/>
      <c r="R1521" s="590" t="n"/>
      <c r="S1521" s="590" t="n"/>
      <c r="T1521" s="595" t="n"/>
      <c r="U1521" s="596" t="n"/>
      <c r="V1521" s="608" t="n"/>
    </row>
    <row r="1522">
      <c r="B1522" s="598" t="n"/>
      <c r="C1522" s="599" t="n"/>
      <c r="D1522" s="589" t="n"/>
      <c r="E1522" s="590" t="n"/>
      <c r="F1522" s="599" t="n"/>
      <c r="G1522" s="590" t="n"/>
      <c r="H1522" s="590" t="n"/>
      <c r="I1522" s="590" t="n"/>
      <c r="J1522" s="590" t="n"/>
      <c r="K1522" s="590" t="n"/>
      <c r="L1522" s="590" t="n"/>
      <c r="M1522" s="590" t="n"/>
      <c r="N1522" s="590" t="n"/>
      <c r="O1522" s="590" t="n"/>
      <c r="P1522" s="590" t="n"/>
      <c r="Q1522" s="590" t="n"/>
      <c r="R1522" s="590" t="n"/>
      <c r="S1522" s="590" t="n"/>
      <c r="T1522" s="595" t="n"/>
      <c r="U1522" s="596" t="n"/>
      <c r="V1522" s="608" t="n"/>
    </row>
    <row r="1523">
      <c r="B1523" s="598" t="n"/>
      <c r="C1523" s="599" t="n"/>
      <c r="D1523" s="589" t="n"/>
      <c r="E1523" s="590" t="n"/>
      <c r="F1523" s="599" t="n"/>
      <c r="G1523" s="590" t="n"/>
      <c r="H1523" s="590" t="n"/>
      <c r="I1523" s="590" t="n"/>
      <c r="J1523" s="590" t="n"/>
      <c r="K1523" s="590" t="n"/>
      <c r="L1523" s="590" t="n"/>
      <c r="M1523" s="590" t="n"/>
      <c r="N1523" s="590" t="n"/>
      <c r="O1523" s="590" t="n"/>
      <c r="P1523" s="590" t="n"/>
      <c r="Q1523" s="590" t="n"/>
      <c r="R1523" s="590" t="n"/>
      <c r="S1523" s="590" t="n"/>
      <c r="T1523" s="595" t="n"/>
      <c r="U1523" s="596" t="n"/>
      <c r="V1523" s="608" t="n"/>
    </row>
    <row r="1524">
      <c r="B1524" s="598" t="n"/>
      <c r="C1524" s="599" t="n"/>
      <c r="D1524" s="589" t="n"/>
      <c r="E1524" s="590" t="n"/>
      <c r="F1524" s="599" t="n"/>
      <c r="G1524" s="590" t="n"/>
      <c r="H1524" s="590" t="n"/>
      <c r="I1524" s="590" t="n"/>
      <c r="J1524" s="590" t="n"/>
      <c r="K1524" s="590" t="n"/>
      <c r="L1524" s="590" t="n"/>
      <c r="M1524" s="590" t="n"/>
      <c r="N1524" s="590" t="n"/>
      <c r="O1524" s="590" t="n"/>
      <c r="P1524" s="590" t="n"/>
      <c r="Q1524" s="590" t="n"/>
      <c r="R1524" s="590" t="n"/>
      <c r="S1524" s="590" t="n"/>
      <c r="T1524" s="595" t="n"/>
      <c r="U1524" s="596" t="n"/>
      <c r="V1524" s="608" t="n"/>
    </row>
    <row r="1525">
      <c r="B1525" s="598" t="n"/>
      <c r="C1525" s="599" t="n"/>
      <c r="D1525" s="589" t="n"/>
      <c r="E1525" s="590" t="n"/>
      <c r="F1525" s="599" t="n"/>
      <c r="G1525" s="590" t="n"/>
      <c r="H1525" s="590" t="n"/>
      <c r="I1525" s="590" t="n"/>
      <c r="J1525" s="590" t="n"/>
      <c r="K1525" s="590" t="n"/>
      <c r="L1525" s="590" t="n"/>
      <c r="M1525" s="590" t="n"/>
      <c r="N1525" s="590" t="n"/>
      <c r="O1525" s="590" t="n"/>
      <c r="P1525" s="590" t="n"/>
      <c r="Q1525" s="590" t="n"/>
      <c r="R1525" s="590" t="n"/>
      <c r="S1525" s="590" t="n"/>
      <c r="T1525" s="595" t="n"/>
      <c r="U1525" s="596" t="n"/>
      <c r="V1525" s="608" t="n"/>
    </row>
    <row r="1526">
      <c r="B1526" s="598" t="n"/>
      <c r="C1526" s="599" t="n"/>
      <c r="D1526" s="589" t="n"/>
      <c r="E1526" s="590" t="n"/>
      <c r="F1526" s="599" t="n"/>
      <c r="G1526" s="590" t="n"/>
      <c r="H1526" s="590" t="n"/>
      <c r="I1526" s="590" t="n"/>
      <c r="J1526" s="590" t="n"/>
      <c r="K1526" s="590" t="n"/>
      <c r="L1526" s="590" t="n"/>
      <c r="M1526" s="590" t="n"/>
      <c r="N1526" s="590" t="n"/>
      <c r="O1526" s="590" t="n"/>
      <c r="P1526" s="590" t="n"/>
      <c r="Q1526" s="590" t="n"/>
      <c r="R1526" s="590" t="n"/>
      <c r="S1526" s="590" t="n"/>
      <c r="T1526" s="595" t="n"/>
      <c r="U1526" s="596" t="n"/>
      <c r="V1526" s="608" t="n"/>
    </row>
    <row r="1527">
      <c r="B1527" s="598" t="n"/>
      <c r="C1527" s="599" t="n"/>
      <c r="D1527" s="589" t="n"/>
      <c r="E1527" s="590" t="n"/>
      <c r="F1527" s="599" t="n"/>
      <c r="G1527" s="590" t="n"/>
      <c r="H1527" s="590" t="n"/>
      <c r="I1527" s="590" t="n"/>
      <c r="J1527" s="590" t="n"/>
      <c r="K1527" s="590" t="n"/>
      <c r="L1527" s="590" t="n"/>
      <c r="M1527" s="590" t="n"/>
      <c r="N1527" s="590" t="n"/>
      <c r="O1527" s="590" t="n"/>
      <c r="P1527" s="590" t="n"/>
      <c r="Q1527" s="590" t="n"/>
      <c r="R1527" s="590" t="n"/>
      <c r="S1527" s="590" t="n"/>
      <c r="T1527" s="595" t="n"/>
      <c r="U1527" s="596" t="n"/>
      <c r="V1527" s="608" t="n"/>
    </row>
    <row r="1528">
      <c r="B1528" s="598" t="n"/>
      <c r="C1528" s="599" t="n"/>
      <c r="D1528" s="589" t="n"/>
      <c r="E1528" s="590" t="n"/>
      <c r="F1528" s="599" t="n"/>
      <c r="G1528" s="590" t="n"/>
      <c r="H1528" s="590" t="n"/>
      <c r="I1528" s="590" t="n"/>
      <c r="J1528" s="590" t="n"/>
      <c r="K1528" s="590" t="n"/>
      <c r="L1528" s="590" t="n"/>
      <c r="M1528" s="590" t="n"/>
      <c r="N1528" s="590" t="n"/>
      <c r="O1528" s="590" t="n"/>
      <c r="P1528" s="590" t="n"/>
      <c r="Q1528" s="590" t="n"/>
      <c r="R1528" s="590" t="n"/>
      <c r="S1528" s="590" t="n"/>
      <c r="T1528" s="595" t="n"/>
      <c r="U1528" s="596" t="n"/>
      <c r="V1528" s="608" t="n"/>
    </row>
    <row r="1529">
      <c r="B1529" s="598" t="n"/>
      <c r="C1529" s="599" t="n"/>
      <c r="D1529" s="589" t="n"/>
      <c r="E1529" s="590" t="n"/>
      <c r="F1529" s="599" t="n"/>
      <c r="G1529" s="590" t="n"/>
      <c r="H1529" s="590" t="n"/>
      <c r="I1529" s="590" t="n"/>
      <c r="J1529" s="590" t="n"/>
      <c r="K1529" s="590" t="n"/>
      <c r="L1529" s="590" t="n"/>
      <c r="M1529" s="590" t="n"/>
      <c r="N1529" s="590" t="n"/>
      <c r="O1529" s="590" t="n"/>
      <c r="P1529" s="590" t="n"/>
      <c r="Q1529" s="590" t="n"/>
      <c r="R1529" s="590" t="n"/>
      <c r="S1529" s="590" t="n"/>
      <c r="T1529" s="595" t="n"/>
      <c r="U1529" s="596" t="n"/>
      <c r="V1529" s="608" t="n"/>
    </row>
    <row r="1530">
      <c r="B1530" s="598" t="n"/>
      <c r="C1530" s="599" t="n"/>
      <c r="D1530" s="589" t="n"/>
      <c r="E1530" s="590" t="n"/>
      <c r="F1530" s="599" t="n"/>
      <c r="G1530" s="590" t="n"/>
      <c r="H1530" s="590" t="n"/>
      <c r="I1530" s="590" t="n"/>
      <c r="J1530" s="590" t="n"/>
      <c r="K1530" s="590" t="n"/>
      <c r="L1530" s="590" t="n"/>
      <c r="M1530" s="590" t="n"/>
      <c r="N1530" s="590" t="n"/>
      <c r="O1530" s="590" t="n"/>
      <c r="P1530" s="590" t="n"/>
      <c r="Q1530" s="590" t="n"/>
      <c r="R1530" s="590" t="n"/>
      <c r="S1530" s="590" t="n"/>
      <c r="T1530" s="595" t="n"/>
      <c r="U1530" s="596" t="n"/>
      <c r="V1530" s="608" t="n"/>
    </row>
    <row r="1531">
      <c r="B1531" s="598" t="n"/>
      <c r="C1531" s="599" t="n"/>
      <c r="D1531" s="589" t="n"/>
      <c r="E1531" s="590" t="n"/>
      <c r="F1531" s="599" t="n"/>
      <c r="G1531" s="590" t="n"/>
      <c r="H1531" s="590" t="n"/>
      <c r="I1531" s="590" t="n"/>
      <c r="J1531" s="590" t="n"/>
      <c r="K1531" s="590" t="n"/>
      <c r="L1531" s="590" t="n"/>
      <c r="M1531" s="590" t="n"/>
      <c r="N1531" s="590" t="n"/>
      <c r="O1531" s="590" t="n"/>
      <c r="P1531" s="590" t="n"/>
      <c r="Q1531" s="590" t="n"/>
      <c r="R1531" s="590" t="n"/>
      <c r="S1531" s="590" t="n"/>
      <c r="T1531" s="595" t="n"/>
      <c r="U1531" s="596" t="n"/>
      <c r="V1531" s="608" t="n"/>
    </row>
    <row r="1532">
      <c r="B1532" s="598" t="n"/>
      <c r="C1532" s="599" t="n"/>
      <c r="D1532" s="589" t="n"/>
      <c r="E1532" s="590" t="n"/>
      <c r="F1532" s="599" t="n"/>
      <c r="G1532" s="590" t="n"/>
      <c r="H1532" s="590" t="n"/>
      <c r="I1532" s="590" t="n"/>
      <c r="J1532" s="590" t="n"/>
      <c r="K1532" s="590" t="n"/>
      <c r="L1532" s="590" t="n"/>
      <c r="M1532" s="590" t="n"/>
      <c r="N1532" s="590" t="n"/>
      <c r="O1532" s="590" t="n"/>
      <c r="P1532" s="590" t="n"/>
      <c r="Q1532" s="590" t="n"/>
      <c r="R1532" s="590" t="n"/>
      <c r="S1532" s="590" t="n"/>
      <c r="T1532" s="595" t="n"/>
      <c r="U1532" s="596" t="n"/>
      <c r="V1532" s="608" t="n"/>
    </row>
    <row r="1533">
      <c r="B1533" s="598" t="n"/>
      <c r="C1533" s="599" t="n"/>
      <c r="D1533" s="589" t="n"/>
      <c r="E1533" s="590" t="n"/>
      <c r="F1533" s="599" t="n"/>
      <c r="G1533" s="590" t="n"/>
      <c r="H1533" s="590" t="n"/>
      <c r="I1533" s="590" t="n"/>
      <c r="J1533" s="590" t="n"/>
      <c r="K1533" s="590" t="n"/>
      <c r="L1533" s="590" t="n"/>
      <c r="M1533" s="590" t="n"/>
      <c r="N1533" s="590" t="n"/>
      <c r="O1533" s="590" t="n"/>
      <c r="P1533" s="590" t="n"/>
      <c r="Q1533" s="590" t="n"/>
      <c r="R1533" s="590" t="n"/>
      <c r="S1533" s="590" t="n"/>
      <c r="T1533" s="595" t="n"/>
      <c r="U1533" s="596" t="n"/>
      <c r="V1533" s="608" t="n"/>
    </row>
    <row r="1534">
      <c r="B1534" s="598" t="n"/>
      <c r="C1534" s="599" t="n"/>
      <c r="D1534" s="589" t="n"/>
      <c r="E1534" s="590" t="n"/>
      <c r="F1534" s="599" t="n"/>
      <c r="G1534" s="590" t="n"/>
      <c r="H1534" s="590" t="n"/>
      <c r="I1534" s="590" t="n"/>
      <c r="J1534" s="590" t="n"/>
      <c r="K1534" s="590" t="n"/>
      <c r="L1534" s="590" t="n"/>
      <c r="M1534" s="590" t="n"/>
      <c r="N1534" s="590" t="n"/>
      <c r="O1534" s="590" t="n"/>
      <c r="P1534" s="590" t="n"/>
      <c r="Q1534" s="590" t="n"/>
      <c r="R1534" s="590" t="n"/>
      <c r="S1534" s="590" t="n"/>
      <c r="T1534" s="595" t="n"/>
      <c r="U1534" s="596" t="n"/>
      <c r="V1534" s="608" t="n"/>
    </row>
    <row r="1535">
      <c r="B1535" s="598" t="n"/>
      <c r="C1535" s="599" t="n"/>
      <c r="D1535" s="589" t="n"/>
      <c r="E1535" s="590" t="n"/>
      <c r="F1535" s="599" t="n"/>
      <c r="G1535" s="590" t="n"/>
      <c r="H1535" s="590" t="n"/>
      <c r="I1535" s="590" t="n"/>
      <c r="J1535" s="590" t="n"/>
      <c r="K1535" s="590" t="n"/>
      <c r="L1535" s="590" t="n"/>
      <c r="M1535" s="590" t="n"/>
      <c r="N1535" s="590" t="n"/>
      <c r="O1535" s="590" t="n"/>
      <c r="P1535" s="590" t="n"/>
      <c r="Q1535" s="590" t="n"/>
      <c r="R1535" s="590" t="n"/>
      <c r="S1535" s="590" t="n"/>
      <c r="T1535" s="595" t="n"/>
      <c r="U1535" s="596" t="n"/>
      <c r="V1535" s="608" t="n"/>
    </row>
    <row r="1536">
      <c r="B1536" s="598" t="n"/>
      <c r="C1536" s="599" t="n"/>
      <c r="D1536" s="589" t="n"/>
      <c r="E1536" s="590" t="n"/>
      <c r="F1536" s="599" t="n"/>
      <c r="G1536" s="590" t="n"/>
      <c r="H1536" s="590" t="n"/>
      <c r="I1536" s="590" t="n"/>
      <c r="J1536" s="590" t="n"/>
      <c r="K1536" s="590" t="n"/>
      <c r="L1536" s="590" t="n"/>
      <c r="M1536" s="590" t="n"/>
      <c r="N1536" s="590" t="n"/>
      <c r="O1536" s="590" t="n"/>
      <c r="P1536" s="590" t="n"/>
      <c r="Q1536" s="590" t="n"/>
      <c r="R1536" s="590" t="n"/>
      <c r="S1536" s="590" t="n"/>
      <c r="T1536" s="595" t="n"/>
      <c r="U1536" s="596" t="n"/>
      <c r="V1536" s="608" t="n"/>
    </row>
    <row r="1537">
      <c r="B1537" s="598" t="n"/>
      <c r="C1537" s="599" t="n"/>
      <c r="D1537" s="589" t="n"/>
      <c r="E1537" s="590" t="n"/>
      <c r="F1537" s="599" t="n"/>
      <c r="G1537" s="590" t="n"/>
      <c r="H1537" s="590" t="n"/>
      <c r="I1537" s="590" t="n"/>
      <c r="J1537" s="590" t="n"/>
      <c r="K1537" s="590" t="n"/>
      <c r="L1537" s="590" t="n"/>
      <c r="M1537" s="590" t="n"/>
      <c r="N1537" s="590" t="n"/>
      <c r="O1537" s="590" t="n"/>
      <c r="P1537" s="590" t="n"/>
      <c r="Q1537" s="590" t="n"/>
      <c r="R1537" s="590" t="n"/>
      <c r="S1537" s="590" t="n"/>
      <c r="T1537" s="595" t="n"/>
      <c r="U1537" s="596" t="n"/>
      <c r="V1537" s="608" t="n"/>
    </row>
    <row r="1538">
      <c r="B1538" s="598" t="n"/>
      <c r="C1538" s="599" t="n"/>
      <c r="D1538" s="589" t="n"/>
      <c r="E1538" s="590" t="n"/>
      <c r="F1538" s="599" t="n"/>
      <c r="G1538" s="590" t="n"/>
      <c r="H1538" s="590" t="n"/>
      <c r="I1538" s="590" t="n"/>
      <c r="J1538" s="590" t="n"/>
      <c r="K1538" s="590" t="n"/>
      <c r="L1538" s="590" t="n"/>
      <c r="M1538" s="590" t="n"/>
      <c r="N1538" s="590" t="n"/>
      <c r="O1538" s="590" t="n"/>
      <c r="P1538" s="590" t="n"/>
      <c r="Q1538" s="590" t="n"/>
      <c r="R1538" s="590" t="n"/>
      <c r="S1538" s="590" t="n"/>
      <c r="T1538" s="595" t="n"/>
      <c r="U1538" s="596" t="n"/>
      <c r="V1538" s="608" t="n"/>
    </row>
    <row r="1539">
      <c r="B1539" s="598" t="n"/>
      <c r="C1539" s="599" t="n"/>
      <c r="D1539" s="589" t="n"/>
      <c r="E1539" s="590" t="n"/>
      <c r="F1539" s="599" t="n"/>
      <c r="G1539" s="590" t="n"/>
      <c r="H1539" s="590" t="n"/>
      <c r="I1539" s="590" t="n"/>
      <c r="J1539" s="590" t="n"/>
      <c r="K1539" s="590" t="n"/>
      <c r="L1539" s="590" t="n"/>
      <c r="M1539" s="590" t="n"/>
      <c r="N1539" s="590" t="n"/>
      <c r="O1539" s="590" t="n"/>
      <c r="P1539" s="590" t="n"/>
      <c r="Q1539" s="590" t="n"/>
      <c r="R1539" s="590" t="n"/>
      <c r="S1539" s="590" t="n"/>
      <c r="T1539" s="595" t="n"/>
      <c r="U1539" s="596" t="n"/>
      <c r="V1539" s="608" t="n"/>
    </row>
    <row r="1540">
      <c r="B1540" s="598" t="n"/>
      <c r="C1540" s="599" t="n"/>
      <c r="D1540" s="589" t="n"/>
      <c r="E1540" s="590" t="n"/>
      <c r="F1540" s="599" t="n"/>
      <c r="G1540" s="590" t="n"/>
      <c r="H1540" s="590" t="n"/>
      <c r="I1540" s="590" t="n"/>
      <c r="J1540" s="590" t="n"/>
      <c r="K1540" s="590" t="n"/>
      <c r="L1540" s="590" t="n"/>
      <c r="M1540" s="590" t="n"/>
      <c r="N1540" s="590" t="n"/>
      <c r="O1540" s="590" t="n"/>
      <c r="P1540" s="590" t="n"/>
      <c r="Q1540" s="590" t="n"/>
      <c r="R1540" s="590" t="n"/>
      <c r="S1540" s="590" t="n"/>
      <c r="T1540" s="595" t="n"/>
      <c r="U1540" s="596" t="n"/>
      <c r="V1540" s="608" t="n"/>
    </row>
    <row r="1541">
      <c r="B1541" s="598" t="n"/>
      <c r="C1541" s="599" t="n"/>
      <c r="D1541" s="589" t="n"/>
      <c r="E1541" s="590" t="n"/>
      <c r="F1541" s="599" t="n"/>
      <c r="G1541" s="590" t="n"/>
      <c r="H1541" s="590" t="n"/>
      <c r="I1541" s="590" t="n"/>
      <c r="J1541" s="590" t="n"/>
      <c r="K1541" s="590" t="n"/>
      <c r="L1541" s="590" t="n"/>
      <c r="M1541" s="590" t="n"/>
      <c r="N1541" s="590" t="n"/>
      <c r="O1541" s="590" t="n"/>
      <c r="P1541" s="590" t="n"/>
      <c r="Q1541" s="590" t="n"/>
      <c r="R1541" s="590" t="n"/>
      <c r="S1541" s="590" t="n"/>
      <c r="T1541" s="595" t="n"/>
      <c r="U1541" s="596" t="n"/>
      <c r="V1541" s="608" t="n"/>
    </row>
    <row r="1542">
      <c r="B1542" s="598" t="n"/>
      <c r="C1542" s="599" t="n"/>
      <c r="D1542" s="589" t="n"/>
      <c r="E1542" s="590" t="n"/>
      <c r="F1542" s="599" t="n"/>
      <c r="G1542" s="590" t="n"/>
      <c r="H1542" s="590" t="n"/>
      <c r="I1542" s="590" t="n"/>
      <c r="J1542" s="590" t="n"/>
      <c r="K1542" s="590" t="n"/>
      <c r="L1542" s="590" t="n"/>
      <c r="M1542" s="590" t="n"/>
      <c r="N1542" s="590" t="n"/>
      <c r="O1542" s="590" t="n"/>
      <c r="P1542" s="590" t="n"/>
      <c r="Q1542" s="590" t="n"/>
      <c r="R1542" s="590" t="n"/>
      <c r="S1542" s="590" t="n"/>
      <c r="T1542" s="595" t="n"/>
      <c r="U1542" s="596" t="n"/>
      <c r="V1542" s="608" t="n"/>
    </row>
    <row r="1543">
      <c r="B1543" s="598" t="n"/>
      <c r="C1543" s="599" t="n"/>
      <c r="D1543" s="589" t="n"/>
      <c r="E1543" s="590" t="n"/>
      <c r="F1543" s="599" t="n"/>
      <c r="G1543" s="590" t="n"/>
      <c r="H1543" s="590" t="n"/>
      <c r="I1543" s="590" t="n"/>
      <c r="J1543" s="590" t="n"/>
      <c r="K1543" s="590" t="n"/>
      <c r="L1543" s="590" t="n"/>
      <c r="M1543" s="590" t="n"/>
      <c r="N1543" s="590" t="n"/>
      <c r="O1543" s="590" t="n"/>
      <c r="P1543" s="590" t="n"/>
      <c r="Q1543" s="590" t="n"/>
      <c r="R1543" s="590" t="n"/>
      <c r="S1543" s="590" t="n"/>
      <c r="T1543" s="595" t="n"/>
      <c r="U1543" s="596" t="n"/>
      <c r="V1543" s="608" t="n"/>
    </row>
    <row r="1544">
      <c r="B1544" s="598" t="n"/>
      <c r="C1544" s="599" t="n"/>
      <c r="D1544" s="589" t="n"/>
      <c r="E1544" s="590" t="n"/>
      <c r="F1544" s="599" t="n"/>
      <c r="G1544" s="590" t="n"/>
      <c r="H1544" s="590" t="n"/>
      <c r="I1544" s="590" t="n"/>
      <c r="J1544" s="590" t="n"/>
      <c r="K1544" s="590" t="n"/>
      <c r="L1544" s="590" t="n"/>
      <c r="M1544" s="590" t="n"/>
      <c r="N1544" s="590" t="n"/>
      <c r="O1544" s="590" t="n"/>
      <c r="P1544" s="590" t="n"/>
      <c r="Q1544" s="590" t="n"/>
      <c r="R1544" s="590" t="n"/>
      <c r="S1544" s="590" t="n"/>
      <c r="T1544" s="595" t="n"/>
      <c r="U1544" s="596" t="n"/>
      <c r="V1544" s="608" t="n"/>
    </row>
    <row r="1545">
      <c r="B1545" s="598" t="n"/>
      <c r="C1545" s="599" t="n"/>
      <c r="D1545" s="589" t="n"/>
      <c r="E1545" s="590" t="n"/>
      <c r="F1545" s="599" t="n"/>
      <c r="G1545" s="590" t="n"/>
      <c r="H1545" s="590" t="n"/>
      <c r="I1545" s="590" t="n"/>
      <c r="J1545" s="590" t="n"/>
      <c r="K1545" s="590" t="n"/>
      <c r="L1545" s="590" t="n"/>
      <c r="M1545" s="590" t="n"/>
      <c r="N1545" s="590" t="n"/>
      <c r="O1545" s="590" t="n"/>
      <c r="P1545" s="590" t="n"/>
      <c r="Q1545" s="590" t="n"/>
      <c r="R1545" s="590" t="n"/>
      <c r="S1545" s="590" t="n"/>
      <c r="T1545" s="595" t="n"/>
      <c r="U1545" s="596" t="n"/>
      <c r="V1545" s="608" t="n"/>
    </row>
    <row r="1546">
      <c r="B1546" s="598" t="n"/>
      <c r="C1546" s="599" t="n"/>
      <c r="D1546" s="589" t="n"/>
      <c r="E1546" s="590" t="n"/>
      <c r="F1546" s="599" t="n"/>
      <c r="G1546" s="590" t="n"/>
      <c r="H1546" s="590" t="n"/>
      <c r="I1546" s="590" t="n"/>
      <c r="J1546" s="590" t="n"/>
      <c r="K1546" s="590" t="n"/>
      <c r="L1546" s="590" t="n"/>
      <c r="M1546" s="590" t="n"/>
      <c r="N1546" s="590" t="n"/>
      <c r="O1546" s="590" t="n"/>
      <c r="P1546" s="590" t="n"/>
      <c r="Q1546" s="590" t="n"/>
      <c r="R1546" s="590" t="n"/>
      <c r="S1546" s="590" t="n"/>
      <c r="T1546" s="595" t="n"/>
      <c r="U1546" s="596" t="n"/>
      <c r="V1546" s="608" t="n"/>
    </row>
    <row r="1547">
      <c r="B1547" s="598" t="n"/>
      <c r="C1547" s="599" t="n"/>
      <c r="D1547" s="589" t="n"/>
      <c r="E1547" s="590" t="n"/>
      <c r="F1547" s="599" t="n"/>
      <c r="G1547" s="590" t="n"/>
      <c r="H1547" s="590" t="n"/>
      <c r="I1547" s="590" t="n"/>
      <c r="J1547" s="590" t="n"/>
      <c r="K1547" s="590" t="n"/>
      <c r="L1547" s="590" t="n"/>
      <c r="M1547" s="590" t="n"/>
      <c r="N1547" s="590" t="n"/>
      <c r="O1547" s="590" t="n"/>
      <c r="P1547" s="590" t="n"/>
      <c r="Q1547" s="590" t="n"/>
      <c r="R1547" s="590" t="n"/>
      <c r="S1547" s="590" t="n"/>
      <c r="T1547" s="595" t="n"/>
      <c r="U1547" s="596" t="n"/>
      <c r="V1547" s="608" t="n"/>
    </row>
    <row r="1548">
      <c r="B1548" s="598" t="n"/>
      <c r="C1548" s="599" t="n"/>
      <c r="D1548" s="589" t="n"/>
      <c r="E1548" s="590" t="n"/>
      <c r="F1548" s="599" t="n"/>
      <c r="G1548" s="590" t="n"/>
      <c r="H1548" s="590" t="n"/>
      <c r="I1548" s="590" t="n"/>
      <c r="J1548" s="590" t="n"/>
      <c r="K1548" s="590" t="n"/>
      <c r="L1548" s="590" t="n"/>
      <c r="M1548" s="590" t="n"/>
      <c r="N1548" s="590" t="n"/>
      <c r="O1548" s="590" t="n"/>
      <c r="P1548" s="590" t="n"/>
      <c r="Q1548" s="590" t="n"/>
      <c r="R1548" s="590" t="n"/>
      <c r="S1548" s="590" t="n"/>
      <c r="T1548" s="595" t="n"/>
      <c r="U1548" s="596" t="n"/>
      <c r="V1548" s="608" t="n"/>
    </row>
    <row r="1549">
      <c r="B1549" s="598" t="n"/>
      <c r="C1549" s="599" t="n"/>
      <c r="D1549" s="589" t="n"/>
      <c r="E1549" s="590" t="n"/>
      <c r="F1549" s="599" t="n"/>
      <c r="G1549" s="590" t="n"/>
      <c r="H1549" s="590" t="n"/>
      <c r="I1549" s="590" t="n"/>
      <c r="J1549" s="590" t="n"/>
      <c r="K1549" s="590" t="n"/>
      <c r="L1549" s="590" t="n"/>
      <c r="M1549" s="590" t="n"/>
      <c r="N1549" s="590" t="n"/>
      <c r="O1549" s="590" t="n"/>
      <c r="P1549" s="590" t="n"/>
      <c r="Q1549" s="590" t="n"/>
      <c r="R1549" s="590" t="n"/>
      <c r="S1549" s="590" t="n"/>
      <c r="T1549" s="595" t="n"/>
      <c r="U1549" s="596" t="n"/>
      <c r="V1549" s="608" t="n"/>
    </row>
    <row r="1550">
      <c r="B1550" s="598" t="n"/>
      <c r="C1550" s="599" t="n"/>
      <c r="D1550" s="589" t="n"/>
      <c r="E1550" s="590" t="n"/>
      <c r="F1550" s="599" t="n"/>
      <c r="G1550" s="590" t="n"/>
      <c r="H1550" s="590" t="n"/>
      <c r="I1550" s="590" t="n"/>
      <c r="J1550" s="590" t="n"/>
      <c r="K1550" s="590" t="n"/>
      <c r="L1550" s="590" t="n"/>
      <c r="M1550" s="590" t="n"/>
      <c r="N1550" s="590" t="n"/>
      <c r="O1550" s="590" t="n"/>
      <c r="P1550" s="590" t="n"/>
      <c r="Q1550" s="590" t="n"/>
      <c r="R1550" s="590" t="n"/>
      <c r="S1550" s="590" t="n"/>
      <c r="T1550" s="595" t="n"/>
      <c r="U1550" s="596" t="n"/>
      <c r="V1550" s="608" t="n"/>
    </row>
    <row r="1551">
      <c r="B1551" s="598" t="n"/>
      <c r="C1551" s="599" t="n"/>
      <c r="D1551" s="589" t="n"/>
      <c r="E1551" s="590" t="n"/>
      <c r="F1551" s="599" t="n"/>
      <c r="G1551" s="590" t="n"/>
      <c r="H1551" s="590" t="n"/>
      <c r="I1551" s="590" t="n"/>
      <c r="J1551" s="590" t="n"/>
      <c r="K1551" s="590" t="n"/>
      <c r="L1551" s="590" t="n"/>
      <c r="M1551" s="590" t="n"/>
      <c r="N1551" s="590" t="n"/>
      <c r="O1551" s="590" t="n"/>
      <c r="P1551" s="590" t="n"/>
      <c r="Q1551" s="590" t="n"/>
      <c r="R1551" s="590" t="n"/>
      <c r="S1551" s="590" t="n"/>
      <c r="T1551" s="595" t="n"/>
      <c r="U1551" s="596" t="n"/>
      <c r="V1551" s="608" t="n"/>
    </row>
    <row r="1552">
      <c r="B1552" s="598" t="n"/>
      <c r="C1552" s="599" t="n"/>
      <c r="D1552" s="589" t="n"/>
      <c r="E1552" s="590" t="n"/>
      <c r="F1552" s="599" t="n"/>
      <c r="G1552" s="590" t="n"/>
      <c r="H1552" s="590" t="n"/>
      <c r="I1552" s="590" t="n"/>
      <c r="J1552" s="590" t="n"/>
      <c r="K1552" s="590" t="n"/>
      <c r="L1552" s="590" t="n"/>
      <c r="M1552" s="590" t="n"/>
      <c r="N1552" s="590" t="n"/>
      <c r="O1552" s="590" t="n"/>
      <c r="P1552" s="590" t="n"/>
      <c r="Q1552" s="590" t="n"/>
      <c r="R1552" s="590" t="n"/>
      <c r="S1552" s="590" t="n"/>
      <c r="T1552" s="595" t="n"/>
      <c r="U1552" s="596" t="n"/>
      <c r="V1552" s="608" t="n"/>
    </row>
    <row r="1553">
      <c r="B1553" s="598" t="n"/>
      <c r="C1553" s="599" t="n"/>
      <c r="D1553" s="589" t="n"/>
      <c r="E1553" s="590" t="n"/>
      <c r="F1553" s="599" t="n"/>
      <c r="G1553" s="590" t="n"/>
      <c r="H1553" s="590" t="n"/>
      <c r="I1553" s="590" t="n"/>
      <c r="J1553" s="590" t="n"/>
      <c r="K1553" s="590" t="n"/>
      <c r="L1553" s="590" t="n"/>
      <c r="M1553" s="590" t="n"/>
      <c r="N1553" s="590" t="n"/>
      <c r="O1553" s="590" t="n"/>
      <c r="P1553" s="590" t="n"/>
      <c r="Q1553" s="590" t="n"/>
      <c r="R1553" s="590" t="n"/>
      <c r="S1553" s="590" t="n"/>
      <c r="T1553" s="595" t="n"/>
      <c r="U1553" s="596" t="n"/>
      <c r="V1553" s="608" t="n"/>
    </row>
    <row r="1554">
      <c r="B1554" s="598" t="n"/>
      <c r="C1554" s="599" t="n"/>
      <c r="D1554" s="589" t="n"/>
      <c r="E1554" s="590" t="n"/>
      <c r="F1554" s="599" t="n"/>
      <c r="G1554" s="590" t="n"/>
      <c r="H1554" s="590" t="n"/>
      <c r="I1554" s="590" t="n"/>
      <c r="J1554" s="590" t="n"/>
      <c r="K1554" s="590" t="n"/>
      <c r="L1554" s="590" t="n"/>
      <c r="M1554" s="590" t="n"/>
      <c r="N1554" s="590" t="n"/>
      <c r="O1554" s="590" t="n"/>
      <c r="P1554" s="590" t="n"/>
      <c r="Q1554" s="590" t="n"/>
      <c r="R1554" s="590" t="n"/>
      <c r="S1554" s="590" t="n"/>
      <c r="T1554" s="595" t="n"/>
      <c r="U1554" s="596" t="n"/>
      <c r="V1554" s="608" t="n"/>
    </row>
    <row r="1555">
      <c r="B1555" s="598" t="n"/>
      <c r="C1555" s="599" t="n"/>
      <c r="D1555" s="589" t="n"/>
      <c r="E1555" s="590" t="n"/>
      <c r="F1555" s="599" t="n"/>
      <c r="G1555" s="590" t="n"/>
      <c r="H1555" s="590" t="n"/>
      <c r="I1555" s="590" t="n"/>
      <c r="J1555" s="590" t="n"/>
      <c r="K1555" s="590" t="n"/>
      <c r="L1555" s="590" t="n"/>
      <c r="M1555" s="590" t="n"/>
      <c r="N1555" s="590" t="n"/>
      <c r="O1555" s="590" t="n"/>
      <c r="P1555" s="590" t="n"/>
      <c r="Q1555" s="590" t="n"/>
      <c r="R1555" s="590" t="n"/>
      <c r="S1555" s="590" t="n"/>
      <c r="T1555" s="595" t="n"/>
      <c r="U1555" s="596" t="n"/>
      <c r="V1555" s="608" t="n"/>
    </row>
    <row r="1556">
      <c r="B1556" s="598" t="n"/>
      <c r="C1556" s="599" t="n"/>
      <c r="D1556" s="589" t="n"/>
      <c r="E1556" s="590" t="n"/>
      <c r="F1556" s="599" t="n"/>
      <c r="G1556" s="590" t="n"/>
      <c r="H1556" s="590" t="n"/>
      <c r="I1556" s="590" t="n"/>
      <c r="J1556" s="590" t="n"/>
      <c r="K1556" s="590" t="n"/>
      <c r="L1556" s="590" t="n"/>
      <c r="M1556" s="590" t="n"/>
      <c r="N1556" s="590" t="n"/>
      <c r="O1556" s="590" t="n"/>
      <c r="P1556" s="590" t="n"/>
      <c r="Q1556" s="590" t="n"/>
      <c r="R1556" s="590" t="n"/>
      <c r="S1556" s="590" t="n"/>
      <c r="T1556" s="595" t="n"/>
      <c r="U1556" s="596" t="n"/>
      <c r="V1556" s="608" t="n"/>
    </row>
    <row r="1557">
      <c r="B1557" s="598" t="n"/>
      <c r="C1557" s="599" t="n"/>
      <c r="D1557" s="589" t="n"/>
      <c r="E1557" s="590" t="n"/>
      <c r="F1557" s="599" t="n"/>
      <c r="G1557" s="590" t="n"/>
      <c r="H1557" s="590" t="n"/>
      <c r="I1557" s="590" t="n"/>
      <c r="J1557" s="590" t="n"/>
      <c r="K1557" s="590" t="n"/>
      <c r="L1557" s="590" t="n"/>
      <c r="M1557" s="590" t="n"/>
      <c r="N1557" s="590" t="n"/>
      <c r="O1557" s="590" t="n"/>
      <c r="P1557" s="590" t="n"/>
      <c r="Q1557" s="590" t="n"/>
      <c r="R1557" s="590" t="n"/>
      <c r="S1557" s="590" t="n"/>
      <c r="T1557" s="595" t="n"/>
      <c r="U1557" s="596" t="n"/>
      <c r="V1557" s="608" t="n"/>
    </row>
    <row r="1558">
      <c r="B1558" s="598" t="n"/>
      <c r="C1558" s="599" t="n"/>
      <c r="D1558" s="589" t="n"/>
      <c r="E1558" s="590" t="n"/>
      <c r="F1558" s="599" t="n"/>
      <c r="G1558" s="590" t="n"/>
      <c r="H1558" s="590" t="n"/>
      <c r="I1558" s="590" t="n"/>
      <c r="J1558" s="590" t="n"/>
      <c r="K1558" s="590" t="n"/>
      <c r="L1558" s="590" t="n"/>
      <c r="M1558" s="590" t="n"/>
      <c r="N1558" s="590" t="n"/>
      <c r="O1558" s="590" t="n"/>
      <c r="P1558" s="590" t="n"/>
      <c r="Q1558" s="590" t="n"/>
      <c r="R1558" s="590" t="n"/>
      <c r="S1558" s="590" t="n"/>
      <c r="T1558" s="595" t="n"/>
      <c r="U1558" s="596" t="n"/>
      <c r="V1558" s="608" t="n"/>
    </row>
    <row r="1559">
      <c r="B1559" s="598" t="n"/>
      <c r="C1559" s="599" t="n"/>
      <c r="D1559" s="589" t="n"/>
      <c r="E1559" s="590" t="n"/>
      <c r="F1559" s="599" t="n"/>
      <c r="G1559" s="590" t="n"/>
      <c r="H1559" s="590" t="n"/>
      <c r="I1559" s="590" t="n"/>
      <c r="J1559" s="590" t="n"/>
      <c r="K1559" s="590" t="n"/>
      <c r="L1559" s="590" t="n"/>
      <c r="M1559" s="590" t="n"/>
      <c r="N1559" s="590" t="n"/>
      <c r="O1559" s="590" t="n"/>
      <c r="P1559" s="590" t="n"/>
      <c r="Q1559" s="590" t="n"/>
      <c r="R1559" s="590" t="n"/>
      <c r="S1559" s="590" t="n"/>
      <c r="T1559" s="595" t="n"/>
      <c r="U1559" s="596" t="n"/>
      <c r="V1559" s="608" t="n"/>
    </row>
    <row r="1560">
      <c r="B1560" s="598" t="n"/>
      <c r="C1560" s="599" t="n"/>
      <c r="D1560" s="589" t="n"/>
      <c r="E1560" s="590" t="n"/>
      <c r="F1560" s="599" t="n"/>
      <c r="G1560" s="590" t="n"/>
      <c r="H1560" s="590" t="n"/>
      <c r="I1560" s="590" t="n"/>
      <c r="J1560" s="590" t="n"/>
      <c r="K1560" s="590" t="n"/>
      <c r="L1560" s="590" t="n"/>
      <c r="M1560" s="590" t="n"/>
      <c r="N1560" s="590" t="n"/>
      <c r="O1560" s="590" t="n"/>
      <c r="P1560" s="590" t="n"/>
      <c r="Q1560" s="590" t="n"/>
      <c r="R1560" s="590" t="n"/>
      <c r="S1560" s="590" t="n"/>
      <c r="T1560" s="595" t="n"/>
      <c r="U1560" s="596" t="n"/>
      <c r="V1560" s="608" t="n"/>
    </row>
    <row r="1561">
      <c r="B1561" s="598" t="n"/>
      <c r="C1561" s="599" t="n"/>
      <c r="D1561" s="589" t="n"/>
      <c r="E1561" s="590" t="n"/>
      <c r="F1561" s="599" t="n"/>
      <c r="G1561" s="590" t="n"/>
      <c r="H1561" s="590" t="n"/>
      <c r="I1561" s="590" t="n"/>
      <c r="J1561" s="590" t="n"/>
      <c r="K1561" s="590" t="n"/>
      <c r="L1561" s="590" t="n"/>
      <c r="M1561" s="590" t="n"/>
      <c r="N1561" s="590" t="n"/>
      <c r="O1561" s="590" t="n"/>
      <c r="P1561" s="590" t="n"/>
      <c r="Q1561" s="590" t="n"/>
      <c r="R1561" s="590" t="n"/>
      <c r="S1561" s="590" t="n"/>
      <c r="T1561" s="595" t="n"/>
      <c r="U1561" s="596" t="n"/>
      <c r="V1561" s="608" t="n"/>
    </row>
    <row r="1562">
      <c r="B1562" s="598" t="n"/>
      <c r="C1562" s="599" t="n"/>
      <c r="D1562" s="589" t="n"/>
      <c r="E1562" s="590" t="n"/>
      <c r="F1562" s="599" t="n"/>
      <c r="G1562" s="590" t="n"/>
      <c r="H1562" s="590" t="n"/>
      <c r="I1562" s="590" t="n"/>
      <c r="J1562" s="590" t="n"/>
      <c r="K1562" s="590" t="n"/>
      <c r="L1562" s="590" t="n"/>
      <c r="M1562" s="590" t="n"/>
      <c r="N1562" s="590" t="n"/>
      <c r="O1562" s="590" t="n"/>
      <c r="P1562" s="590" t="n"/>
      <c r="Q1562" s="590" t="n"/>
      <c r="R1562" s="590" t="n"/>
      <c r="S1562" s="590" t="n"/>
      <c r="T1562" s="595" t="n"/>
      <c r="U1562" s="596" t="n"/>
      <c r="V1562" s="608" t="n"/>
    </row>
    <row r="1563">
      <c r="B1563" s="598" t="n"/>
      <c r="C1563" s="599" t="n"/>
      <c r="D1563" s="589" t="n"/>
      <c r="E1563" s="590" t="n"/>
      <c r="F1563" s="599" t="n"/>
      <c r="G1563" s="590" t="n"/>
      <c r="H1563" s="590" t="n"/>
      <c r="I1563" s="590" t="n"/>
      <c r="J1563" s="590" t="n"/>
      <c r="K1563" s="590" t="n"/>
      <c r="L1563" s="590" t="n"/>
      <c r="M1563" s="590" t="n"/>
      <c r="N1563" s="590" t="n"/>
      <c r="O1563" s="590" t="n"/>
      <c r="P1563" s="590" t="n"/>
      <c r="Q1563" s="590" t="n"/>
      <c r="R1563" s="590" t="n"/>
      <c r="S1563" s="590" t="n"/>
      <c r="T1563" s="595" t="n"/>
      <c r="U1563" s="596" t="n"/>
      <c r="V1563" s="608" t="n"/>
    </row>
    <row r="1564">
      <c r="B1564" s="598" t="n"/>
      <c r="C1564" s="599" t="n"/>
      <c r="D1564" s="589" t="n"/>
      <c r="E1564" s="590" t="n"/>
      <c r="F1564" s="599" t="n"/>
      <c r="G1564" s="590" t="n"/>
      <c r="H1564" s="590" t="n"/>
      <c r="I1564" s="590" t="n"/>
      <c r="J1564" s="590" t="n"/>
      <c r="K1564" s="590" t="n"/>
      <c r="L1564" s="590" t="n"/>
      <c r="M1564" s="590" t="n"/>
      <c r="N1564" s="590" t="n"/>
      <c r="O1564" s="590" t="n"/>
      <c r="P1564" s="590" t="n"/>
      <c r="Q1564" s="590" t="n"/>
      <c r="R1564" s="590" t="n"/>
      <c r="S1564" s="590" t="n"/>
      <c r="T1564" s="595" t="n"/>
      <c r="U1564" s="596" t="n"/>
      <c r="V1564" s="608" t="n"/>
    </row>
    <row r="1565">
      <c r="B1565" s="598" t="n"/>
      <c r="C1565" s="599" t="n"/>
      <c r="D1565" s="589" t="n"/>
      <c r="E1565" s="590" t="n"/>
      <c r="F1565" s="599" t="n"/>
      <c r="G1565" s="590" t="n"/>
      <c r="H1565" s="590" t="n"/>
      <c r="I1565" s="590" t="n"/>
      <c r="J1565" s="590" t="n"/>
      <c r="K1565" s="590" t="n"/>
      <c r="L1565" s="590" t="n"/>
      <c r="M1565" s="590" t="n"/>
      <c r="N1565" s="590" t="n"/>
      <c r="O1565" s="590" t="n"/>
      <c r="P1565" s="590" t="n"/>
      <c r="Q1565" s="590" t="n"/>
      <c r="R1565" s="590" t="n"/>
      <c r="S1565" s="590" t="n"/>
      <c r="T1565" s="595" t="n"/>
      <c r="U1565" s="596" t="n"/>
      <c r="V1565" s="608" t="n"/>
    </row>
    <row r="1566">
      <c r="B1566" s="598" t="n"/>
      <c r="C1566" s="599" t="n"/>
      <c r="D1566" s="589" t="n"/>
      <c r="E1566" s="590" t="n"/>
      <c r="F1566" s="599" t="n"/>
      <c r="G1566" s="590" t="n"/>
      <c r="H1566" s="590" t="n"/>
      <c r="I1566" s="590" t="n"/>
      <c r="J1566" s="590" t="n"/>
      <c r="K1566" s="590" t="n"/>
      <c r="L1566" s="590" t="n"/>
      <c r="M1566" s="590" t="n"/>
      <c r="N1566" s="590" t="n"/>
      <c r="O1566" s="590" t="n"/>
      <c r="P1566" s="590" t="n"/>
      <c r="Q1566" s="590" t="n"/>
      <c r="R1566" s="590" t="n"/>
      <c r="S1566" s="590" t="n"/>
      <c r="T1566" s="595" t="n"/>
      <c r="U1566" s="596" t="n"/>
      <c r="V1566" s="608" t="n"/>
    </row>
    <row r="1567">
      <c r="B1567" s="598" t="n"/>
      <c r="C1567" s="599" t="n"/>
      <c r="D1567" s="589" t="n"/>
      <c r="E1567" s="590" t="n"/>
      <c r="F1567" s="599" t="n"/>
      <c r="G1567" s="590" t="n"/>
      <c r="H1567" s="590" t="n"/>
      <c r="I1567" s="590" t="n"/>
      <c r="J1567" s="590" t="n"/>
      <c r="K1567" s="590" t="n"/>
      <c r="L1567" s="590" t="n"/>
      <c r="M1567" s="590" t="n"/>
      <c r="N1567" s="590" t="n"/>
      <c r="O1567" s="590" t="n"/>
      <c r="P1567" s="590" t="n"/>
      <c r="Q1567" s="590" t="n"/>
      <c r="R1567" s="590" t="n"/>
      <c r="S1567" s="590" t="n"/>
      <c r="T1567" s="595" t="n"/>
      <c r="U1567" s="596" t="n"/>
      <c r="V1567" s="608" t="n"/>
    </row>
    <row r="1568">
      <c r="B1568" s="598" t="n"/>
      <c r="C1568" s="599" t="n"/>
      <c r="D1568" s="589" t="n"/>
      <c r="E1568" s="590" t="n"/>
      <c r="F1568" s="599" t="n"/>
      <c r="G1568" s="590" t="n"/>
      <c r="H1568" s="590" t="n"/>
      <c r="I1568" s="590" t="n"/>
      <c r="J1568" s="590" t="n"/>
      <c r="K1568" s="590" t="n"/>
      <c r="L1568" s="590" t="n"/>
      <c r="M1568" s="590" t="n"/>
      <c r="N1568" s="590" t="n"/>
      <c r="O1568" s="590" t="n"/>
      <c r="P1568" s="590" t="n"/>
      <c r="Q1568" s="590" t="n"/>
      <c r="R1568" s="590" t="n"/>
      <c r="S1568" s="590" t="n"/>
      <c r="T1568" s="595" t="n"/>
      <c r="U1568" s="596" t="n"/>
      <c r="V1568" s="608" t="n"/>
    </row>
    <row r="1569">
      <c r="B1569" s="598" t="n"/>
      <c r="C1569" s="599" t="n"/>
      <c r="D1569" s="589" t="n"/>
      <c r="E1569" s="590" t="n"/>
      <c r="F1569" s="599" t="n"/>
      <c r="G1569" s="590" t="n"/>
      <c r="H1569" s="590" t="n"/>
      <c r="I1569" s="590" t="n"/>
      <c r="J1569" s="590" t="n"/>
      <c r="K1569" s="590" t="n"/>
      <c r="L1569" s="590" t="n"/>
      <c r="M1569" s="590" t="n"/>
      <c r="N1569" s="590" t="n"/>
      <c r="O1569" s="590" t="n"/>
      <c r="P1569" s="590" t="n"/>
      <c r="Q1569" s="590" t="n"/>
      <c r="R1569" s="590" t="n"/>
      <c r="S1569" s="590" t="n"/>
      <c r="T1569" s="595" t="n"/>
      <c r="U1569" s="596" t="n"/>
      <c r="V1569" s="608" t="n"/>
    </row>
    <row r="1570">
      <c r="B1570" s="598" t="n"/>
      <c r="C1570" s="599" t="n"/>
      <c r="D1570" s="589" t="n"/>
      <c r="E1570" s="590" t="n"/>
      <c r="F1570" s="599" t="n"/>
      <c r="G1570" s="590" t="n"/>
      <c r="H1570" s="590" t="n"/>
      <c r="I1570" s="590" t="n"/>
      <c r="J1570" s="590" t="n"/>
      <c r="K1570" s="590" t="n"/>
      <c r="L1570" s="590" t="n"/>
      <c r="M1570" s="590" t="n"/>
      <c r="N1570" s="590" t="n"/>
      <c r="O1570" s="590" t="n"/>
      <c r="P1570" s="590" t="n"/>
      <c r="Q1570" s="590" t="n"/>
      <c r="R1570" s="590" t="n"/>
      <c r="S1570" s="590" t="n"/>
      <c r="T1570" s="595" t="n"/>
      <c r="U1570" s="596" t="n"/>
      <c r="V1570" s="608" t="n"/>
    </row>
    <row r="1571">
      <c r="B1571" s="598" t="n"/>
      <c r="C1571" s="599" t="n"/>
      <c r="D1571" s="589" t="n"/>
      <c r="E1571" s="590" t="n"/>
      <c r="F1571" s="599" t="n"/>
      <c r="G1571" s="590" t="n"/>
      <c r="H1571" s="590" t="n"/>
      <c r="I1571" s="590" t="n"/>
      <c r="J1571" s="590" t="n"/>
      <c r="K1571" s="590" t="n"/>
      <c r="L1571" s="590" t="n"/>
      <c r="M1571" s="590" t="n"/>
      <c r="N1571" s="590" t="n"/>
      <c r="O1571" s="590" t="n"/>
      <c r="P1571" s="590" t="n"/>
      <c r="Q1571" s="590" t="n"/>
      <c r="R1571" s="590" t="n"/>
      <c r="S1571" s="590" t="n"/>
      <c r="T1571" s="595" t="n"/>
      <c r="U1571" s="596" t="n"/>
      <c r="V1571" s="608" t="n"/>
    </row>
    <row r="1572">
      <c r="B1572" s="598" t="n"/>
      <c r="C1572" s="599" t="n"/>
      <c r="D1572" s="589" t="n"/>
      <c r="E1572" s="590" t="n"/>
      <c r="F1572" s="599" t="n"/>
      <c r="G1572" s="590" t="n"/>
      <c r="H1572" s="590" t="n"/>
      <c r="I1572" s="590" t="n"/>
      <c r="J1572" s="590" t="n"/>
      <c r="K1572" s="590" t="n"/>
      <c r="L1572" s="590" t="n"/>
      <c r="M1572" s="590" t="n"/>
      <c r="N1572" s="590" t="n"/>
      <c r="O1572" s="590" t="n"/>
      <c r="P1572" s="590" t="n"/>
      <c r="Q1572" s="590" t="n"/>
      <c r="R1572" s="590" t="n"/>
      <c r="S1572" s="590" t="n"/>
      <c r="T1572" s="595" t="n"/>
      <c r="U1572" s="596" t="n"/>
      <c r="V1572" s="608" t="n"/>
    </row>
    <row r="1573">
      <c r="B1573" s="598" t="n"/>
      <c r="C1573" s="599" t="n"/>
      <c r="D1573" s="589" t="n"/>
      <c r="E1573" s="590" t="n"/>
      <c r="F1573" s="599" t="n"/>
      <c r="G1573" s="590" t="n"/>
      <c r="H1573" s="590" t="n"/>
      <c r="I1573" s="590" t="n"/>
      <c r="J1573" s="590" t="n"/>
      <c r="K1573" s="590" t="n"/>
      <c r="L1573" s="590" t="n"/>
      <c r="M1573" s="590" t="n"/>
      <c r="N1573" s="590" t="n"/>
      <c r="O1573" s="590" t="n"/>
      <c r="P1573" s="590" t="n"/>
      <c r="Q1573" s="590" t="n"/>
      <c r="R1573" s="590" t="n"/>
      <c r="S1573" s="590" t="n"/>
      <c r="T1573" s="595" t="n"/>
      <c r="U1573" s="596" t="n"/>
      <c r="V1573" s="608" t="n"/>
    </row>
    <row r="1574">
      <c r="B1574" s="598" t="n"/>
      <c r="C1574" s="599" t="n"/>
      <c r="D1574" s="589" t="n"/>
      <c r="E1574" s="590" t="n"/>
      <c r="F1574" s="599" t="n"/>
      <c r="G1574" s="590" t="n"/>
      <c r="H1574" s="590" t="n"/>
      <c r="I1574" s="590" t="n"/>
      <c r="J1574" s="590" t="n"/>
      <c r="K1574" s="590" t="n"/>
      <c r="L1574" s="590" t="n"/>
      <c r="M1574" s="590" t="n"/>
      <c r="N1574" s="590" t="n"/>
      <c r="O1574" s="590" t="n"/>
      <c r="P1574" s="590" t="n"/>
      <c r="Q1574" s="590" t="n"/>
      <c r="R1574" s="590" t="n"/>
      <c r="S1574" s="590" t="n"/>
      <c r="T1574" s="595" t="n"/>
      <c r="U1574" s="596" t="n"/>
      <c r="V1574" s="608" t="n"/>
    </row>
    <row r="1575">
      <c r="B1575" s="598" t="n"/>
      <c r="C1575" s="599" t="n"/>
      <c r="D1575" s="589" t="n"/>
      <c r="E1575" s="590" t="n"/>
      <c r="F1575" s="599" t="n"/>
      <c r="G1575" s="590" t="n"/>
      <c r="H1575" s="590" t="n"/>
      <c r="I1575" s="590" t="n"/>
      <c r="J1575" s="590" t="n"/>
      <c r="K1575" s="590" t="n"/>
      <c r="L1575" s="590" t="n"/>
      <c r="M1575" s="590" t="n"/>
      <c r="N1575" s="590" t="n"/>
      <c r="O1575" s="590" t="n"/>
      <c r="P1575" s="590" t="n"/>
      <c r="Q1575" s="590" t="n"/>
      <c r="R1575" s="590" t="n"/>
      <c r="S1575" s="590" t="n"/>
      <c r="T1575" s="595" t="n"/>
      <c r="U1575" s="596" t="n"/>
      <c r="V1575" s="608" t="n"/>
    </row>
    <row r="1576">
      <c r="B1576" s="598" t="n"/>
      <c r="C1576" s="599" t="n"/>
      <c r="D1576" s="589" t="n"/>
      <c r="E1576" s="590" t="n"/>
      <c r="F1576" s="599" t="n"/>
      <c r="G1576" s="590" t="n"/>
      <c r="H1576" s="590" t="n"/>
      <c r="I1576" s="590" t="n"/>
      <c r="J1576" s="590" t="n"/>
      <c r="K1576" s="590" t="n"/>
      <c r="L1576" s="590" t="n"/>
      <c r="M1576" s="590" t="n"/>
      <c r="N1576" s="590" t="n"/>
      <c r="O1576" s="590" t="n"/>
      <c r="P1576" s="590" t="n"/>
      <c r="Q1576" s="590" t="n"/>
      <c r="R1576" s="590" t="n"/>
      <c r="S1576" s="590" t="n"/>
      <c r="T1576" s="595" t="n"/>
      <c r="U1576" s="596" t="n"/>
      <c r="V1576" s="608" t="n"/>
    </row>
    <row r="1577">
      <c r="B1577" s="598" t="n"/>
      <c r="C1577" s="599" t="n"/>
      <c r="D1577" s="589" t="n"/>
      <c r="E1577" s="590" t="n"/>
      <c r="F1577" s="599" t="n"/>
      <c r="G1577" s="590" t="n"/>
      <c r="H1577" s="590" t="n"/>
      <c r="I1577" s="590" t="n"/>
      <c r="J1577" s="590" t="n"/>
      <c r="K1577" s="590" t="n"/>
      <c r="L1577" s="590" t="n"/>
      <c r="M1577" s="590" t="n"/>
      <c r="N1577" s="590" t="n"/>
      <c r="O1577" s="590" t="n"/>
      <c r="P1577" s="590" t="n"/>
      <c r="Q1577" s="590" t="n"/>
      <c r="R1577" s="590" t="n"/>
      <c r="S1577" s="590" t="n"/>
      <c r="T1577" s="595" t="n"/>
      <c r="U1577" s="596" t="n"/>
      <c r="V1577" s="608" t="n"/>
    </row>
    <row r="1578">
      <c r="B1578" s="598" t="n"/>
      <c r="C1578" s="599" t="n"/>
      <c r="D1578" s="589" t="n"/>
      <c r="E1578" s="590" t="n"/>
      <c r="F1578" s="599" t="n"/>
      <c r="G1578" s="590" t="n"/>
      <c r="H1578" s="590" t="n"/>
      <c r="I1578" s="590" t="n"/>
      <c r="J1578" s="590" t="n"/>
      <c r="K1578" s="590" t="n"/>
      <c r="L1578" s="590" t="n"/>
      <c r="M1578" s="590" t="n"/>
      <c r="N1578" s="590" t="n"/>
      <c r="O1578" s="590" t="n"/>
      <c r="P1578" s="590" t="n"/>
      <c r="Q1578" s="590" t="n"/>
      <c r="R1578" s="590" t="n"/>
      <c r="S1578" s="590" t="n"/>
      <c r="T1578" s="595" t="n"/>
      <c r="U1578" s="596" t="n"/>
      <c r="V1578" s="608" t="n"/>
    </row>
    <row r="1579">
      <c r="B1579" s="598" t="n"/>
      <c r="C1579" s="599" t="n"/>
      <c r="D1579" s="589" t="n"/>
      <c r="E1579" s="590" t="n"/>
      <c r="F1579" s="599" t="n"/>
      <c r="G1579" s="590" t="n"/>
      <c r="H1579" s="590" t="n"/>
      <c r="I1579" s="590" t="n"/>
      <c r="J1579" s="590" t="n"/>
      <c r="K1579" s="590" t="n"/>
      <c r="L1579" s="590" t="n"/>
      <c r="M1579" s="590" t="n"/>
      <c r="N1579" s="590" t="n"/>
      <c r="O1579" s="590" t="n"/>
      <c r="P1579" s="590" t="n"/>
      <c r="Q1579" s="590" t="n"/>
      <c r="R1579" s="590" t="n"/>
      <c r="S1579" s="590" t="n"/>
      <c r="T1579" s="595" t="n"/>
      <c r="U1579" s="596" t="n"/>
      <c r="V1579" s="608" t="n"/>
    </row>
    <row r="1580">
      <c r="B1580" s="598" t="n"/>
      <c r="C1580" s="599" t="n"/>
      <c r="D1580" s="589" t="n"/>
      <c r="E1580" s="590" t="n"/>
      <c r="F1580" s="599" t="n"/>
      <c r="G1580" s="590" t="n"/>
      <c r="H1580" s="590" t="n"/>
      <c r="I1580" s="590" t="n"/>
      <c r="J1580" s="590" t="n"/>
      <c r="K1580" s="590" t="n"/>
      <c r="L1580" s="590" t="n"/>
      <c r="M1580" s="590" t="n"/>
      <c r="N1580" s="590" t="n"/>
      <c r="O1580" s="590" t="n"/>
      <c r="P1580" s="590" t="n"/>
      <c r="Q1580" s="590" t="n"/>
      <c r="R1580" s="590" t="n"/>
      <c r="S1580" s="590" t="n"/>
      <c r="T1580" s="595" t="n"/>
      <c r="U1580" s="596" t="n"/>
      <c r="V1580" s="608" t="n"/>
    </row>
    <row r="1581">
      <c r="B1581" s="598" t="n"/>
      <c r="C1581" s="599" t="n"/>
      <c r="D1581" s="589" t="n"/>
      <c r="E1581" s="590" t="n"/>
      <c r="F1581" s="599" t="n"/>
      <c r="G1581" s="590" t="n"/>
      <c r="H1581" s="590" t="n"/>
      <c r="I1581" s="590" t="n"/>
      <c r="J1581" s="590" t="n"/>
      <c r="K1581" s="590" t="n"/>
      <c r="L1581" s="590" t="n"/>
      <c r="M1581" s="590" t="n"/>
      <c r="N1581" s="590" t="n"/>
      <c r="O1581" s="590" t="n"/>
      <c r="P1581" s="590" t="n"/>
      <c r="Q1581" s="590" t="n"/>
      <c r="R1581" s="590" t="n"/>
      <c r="S1581" s="590" t="n"/>
      <c r="T1581" s="595" t="n"/>
      <c r="U1581" s="596" t="n"/>
      <c r="V1581" s="608" t="n"/>
    </row>
    <row r="1582">
      <c r="B1582" s="598" t="n"/>
      <c r="C1582" s="599" t="n"/>
      <c r="D1582" s="589" t="n"/>
      <c r="E1582" s="590" t="n"/>
      <c r="F1582" s="599" t="n"/>
      <c r="G1582" s="590" t="n"/>
      <c r="H1582" s="590" t="n"/>
      <c r="I1582" s="590" t="n"/>
      <c r="J1582" s="590" t="n"/>
      <c r="K1582" s="590" t="n"/>
      <c r="L1582" s="590" t="n"/>
      <c r="M1582" s="590" t="n"/>
      <c r="N1582" s="590" t="n"/>
      <c r="O1582" s="590" t="n"/>
      <c r="P1582" s="590" t="n"/>
      <c r="Q1582" s="590" t="n"/>
      <c r="R1582" s="590" t="n"/>
      <c r="S1582" s="590" t="n"/>
      <c r="T1582" s="595" t="n"/>
      <c r="U1582" s="596" t="n"/>
      <c r="V1582" s="608" t="n"/>
    </row>
    <row r="1583">
      <c r="B1583" s="598" t="n"/>
      <c r="C1583" s="599" t="n"/>
      <c r="D1583" s="589" t="n"/>
      <c r="E1583" s="590" t="n"/>
      <c r="F1583" s="599" t="n"/>
      <c r="G1583" s="590" t="n"/>
      <c r="H1583" s="590" t="n"/>
      <c r="I1583" s="590" t="n"/>
      <c r="J1583" s="590" t="n"/>
      <c r="K1583" s="590" t="n"/>
      <c r="L1583" s="590" t="n"/>
      <c r="M1583" s="590" t="n"/>
      <c r="N1583" s="590" t="n"/>
      <c r="O1583" s="590" t="n"/>
      <c r="P1583" s="590" t="n"/>
      <c r="Q1583" s="590" t="n"/>
      <c r="R1583" s="590" t="n"/>
      <c r="S1583" s="590" t="n"/>
      <c r="T1583" s="595" t="n"/>
      <c r="U1583" s="596" t="n"/>
      <c r="V1583" s="608" t="n"/>
    </row>
    <row r="1584">
      <c r="B1584" s="598" t="n"/>
      <c r="C1584" s="599" t="n"/>
      <c r="D1584" s="589" t="n"/>
      <c r="E1584" s="590" t="n"/>
      <c r="F1584" s="599" t="n"/>
      <c r="G1584" s="590" t="n"/>
      <c r="H1584" s="590" t="n"/>
      <c r="I1584" s="590" t="n"/>
      <c r="J1584" s="590" t="n"/>
      <c r="K1584" s="590" t="n"/>
      <c r="L1584" s="590" t="n"/>
      <c r="M1584" s="590" t="n"/>
      <c r="N1584" s="590" t="n"/>
      <c r="O1584" s="590" t="n"/>
      <c r="P1584" s="590" t="n"/>
      <c r="Q1584" s="590" t="n"/>
      <c r="R1584" s="590" t="n"/>
      <c r="S1584" s="590" t="n"/>
      <c r="T1584" s="595" t="n"/>
      <c r="U1584" s="596" t="n"/>
      <c r="V1584" s="608" t="n"/>
    </row>
    <row r="1585">
      <c r="B1585" s="598" t="n"/>
      <c r="C1585" s="599" t="n"/>
      <c r="D1585" s="589" t="n"/>
      <c r="E1585" s="590" t="n"/>
      <c r="F1585" s="599" t="n"/>
      <c r="G1585" s="590" t="n"/>
      <c r="H1585" s="590" t="n"/>
      <c r="I1585" s="590" t="n"/>
      <c r="J1585" s="590" t="n"/>
      <c r="K1585" s="590" t="n"/>
      <c r="L1585" s="590" t="n"/>
      <c r="M1585" s="590" t="n"/>
      <c r="N1585" s="590" t="n"/>
      <c r="O1585" s="590" t="n"/>
      <c r="P1585" s="590" t="n"/>
      <c r="Q1585" s="590" t="n"/>
      <c r="R1585" s="590" t="n"/>
      <c r="S1585" s="590" t="n"/>
      <c r="T1585" s="595" t="n"/>
      <c r="U1585" s="596" t="n"/>
      <c r="V1585" s="608" t="n"/>
    </row>
    <row r="1586">
      <c r="B1586" s="598" t="n"/>
      <c r="C1586" s="599" t="n"/>
      <c r="D1586" s="589" t="n"/>
      <c r="E1586" s="590" t="n"/>
      <c r="F1586" s="599" t="n"/>
      <c r="G1586" s="590" t="n"/>
      <c r="H1586" s="590" t="n"/>
      <c r="I1586" s="590" t="n"/>
      <c r="J1586" s="590" t="n"/>
      <c r="K1586" s="590" t="n"/>
      <c r="L1586" s="590" t="n"/>
      <c r="M1586" s="590" t="n"/>
      <c r="N1586" s="590" t="n"/>
      <c r="O1586" s="590" t="n"/>
      <c r="P1586" s="590" t="n"/>
      <c r="Q1586" s="590" t="n"/>
      <c r="R1586" s="590" t="n"/>
      <c r="S1586" s="590" t="n"/>
      <c r="T1586" s="595" t="n"/>
      <c r="U1586" s="596" t="n"/>
      <c r="V1586" s="608" t="n"/>
    </row>
    <row r="1587">
      <c r="B1587" s="598" t="n"/>
      <c r="C1587" s="599" t="n"/>
      <c r="D1587" s="589" t="n"/>
      <c r="E1587" s="590" t="n"/>
      <c r="F1587" s="599" t="n"/>
      <c r="G1587" s="590" t="n"/>
      <c r="H1587" s="590" t="n"/>
      <c r="I1587" s="590" t="n"/>
      <c r="J1587" s="590" t="n"/>
      <c r="K1587" s="590" t="n"/>
      <c r="L1587" s="590" t="n"/>
      <c r="M1587" s="590" t="n"/>
      <c r="N1587" s="590" t="n"/>
      <c r="O1587" s="590" t="n"/>
      <c r="P1587" s="590" t="n"/>
      <c r="Q1587" s="590" t="n"/>
      <c r="R1587" s="590" t="n"/>
      <c r="S1587" s="590" t="n"/>
      <c r="T1587" s="595" t="n"/>
      <c r="U1587" s="596" t="n"/>
      <c r="V1587" s="608" t="n"/>
    </row>
    <row r="1588">
      <c r="B1588" s="598" t="n"/>
      <c r="C1588" s="599" t="n"/>
      <c r="D1588" s="589" t="n"/>
      <c r="E1588" s="590" t="n"/>
      <c r="F1588" s="599" t="n"/>
      <c r="G1588" s="590" t="n"/>
      <c r="H1588" s="590" t="n"/>
      <c r="I1588" s="590" t="n"/>
      <c r="J1588" s="590" t="n"/>
      <c r="K1588" s="590" t="n"/>
      <c r="L1588" s="590" t="n"/>
      <c r="M1588" s="590" t="n"/>
      <c r="N1588" s="590" t="n"/>
      <c r="O1588" s="590" t="n"/>
      <c r="P1588" s="590" t="n"/>
      <c r="Q1588" s="590" t="n"/>
      <c r="R1588" s="590" t="n"/>
      <c r="S1588" s="590" t="n"/>
      <c r="T1588" s="595" t="n"/>
      <c r="U1588" s="596" t="n"/>
      <c r="V1588" s="608" t="n"/>
    </row>
    <row r="1589">
      <c r="B1589" s="598" t="n"/>
      <c r="C1589" s="599" t="n"/>
      <c r="D1589" s="589" t="n"/>
      <c r="E1589" s="590" t="n"/>
      <c r="F1589" s="599" t="n"/>
      <c r="G1589" s="590" t="n"/>
      <c r="H1589" s="590" t="n"/>
      <c r="I1589" s="590" t="n"/>
      <c r="J1589" s="590" t="n"/>
      <c r="K1589" s="590" t="n"/>
      <c r="L1589" s="590" t="n"/>
      <c r="M1589" s="590" t="n"/>
      <c r="N1589" s="590" t="n"/>
      <c r="O1589" s="590" t="n"/>
      <c r="P1589" s="590" t="n"/>
      <c r="Q1589" s="590" t="n"/>
      <c r="R1589" s="590" t="n"/>
      <c r="S1589" s="590" t="n"/>
      <c r="T1589" s="595" t="n"/>
      <c r="U1589" s="596" t="n"/>
      <c r="V1589" s="608" t="n"/>
    </row>
    <row r="1590">
      <c r="B1590" s="598" t="n"/>
      <c r="C1590" s="599" t="n"/>
      <c r="D1590" s="589" t="n"/>
      <c r="E1590" s="590" t="n"/>
      <c r="F1590" s="599" t="n"/>
      <c r="G1590" s="590" t="n"/>
      <c r="H1590" s="590" t="n"/>
      <c r="I1590" s="590" t="n"/>
      <c r="J1590" s="590" t="n"/>
      <c r="K1590" s="590" t="n"/>
      <c r="L1590" s="590" t="n"/>
      <c r="M1590" s="590" t="n"/>
      <c r="N1590" s="590" t="n"/>
      <c r="O1590" s="590" t="n"/>
      <c r="P1590" s="590" t="n"/>
      <c r="Q1590" s="590" t="n"/>
      <c r="R1590" s="590" t="n"/>
      <c r="S1590" s="590" t="n"/>
      <c r="T1590" s="595" t="n"/>
      <c r="U1590" s="596" t="n"/>
      <c r="V1590" s="608" t="n"/>
    </row>
    <row r="1591">
      <c r="B1591" s="598" t="n"/>
      <c r="C1591" s="599" t="n"/>
      <c r="D1591" s="589" t="n"/>
      <c r="E1591" s="590" t="n"/>
      <c r="F1591" s="599" t="n"/>
      <c r="G1591" s="590" t="n"/>
      <c r="H1591" s="590" t="n"/>
      <c r="I1591" s="590" t="n"/>
      <c r="J1591" s="590" t="n"/>
      <c r="K1591" s="590" t="n"/>
      <c r="L1591" s="590" t="n"/>
      <c r="M1591" s="590" t="n"/>
      <c r="N1591" s="590" t="n"/>
      <c r="O1591" s="590" t="n"/>
      <c r="P1591" s="590" t="n"/>
      <c r="Q1591" s="590" t="n"/>
      <c r="R1591" s="590" t="n"/>
      <c r="S1591" s="590" t="n"/>
      <c r="T1591" s="595" t="n"/>
      <c r="U1591" s="596" t="n"/>
      <c r="V1591" s="608" t="n"/>
    </row>
    <row r="1592">
      <c r="B1592" s="598" t="n"/>
      <c r="C1592" s="599" t="n"/>
      <c r="D1592" s="589" t="n"/>
      <c r="E1592" s="590" t="n"/>
      <c r="F1592" s="599" t="n"/>
      <c r="G1592" s="590" t="n"/>
      <c r="H1592" s="590" t="n"/>
      <c r="I1592" s="590" t="n"/>
      <c r="J1592" s="590" t="n"/>
      <c r="K1592" s="590" t="n"/>
      <c r="L1592" s="590" t="n"/>
      <c r="M1592" s="590" t="n"/>
      <c r="N1592" s="590" t="n"/>
      <c r="O1592" s="590" t="n"/>
      <c r="P1592" s="590" t="n"/>
      <c r="Q1592" s="590" t="n"/>
      <c r="R1592" s="590" t="n"/>
      <c r="S1592" s="590" t="n"/>
      <c r="T1592" s="595" t="n"/>
      <c r="U1592" s="596" t="n"/>
      <c r="V1592" s="608" t="n"/>
    </row>
    <row r="1593">
      <c r="B1593" s="598" t="n"/>
      <c r="C1593" s="599" t="n"/>
      <c r="D1593" s="589" t="n"/>
      <c r="E1593" s="590" t="n"/>
      <c r="F1593" s="599" t="n"/>
      <c r="G1593" s="590" t="n"/>
      <c r="H1593" s="590" t="n"/>
      <c r="I1593" s="590" t="n"/>
      <c r="J1593" s="590" t="n"/>
      <c r="K1593" s="590" t="n"/>
      <c r="L1593" s="590" t="n"/>
      <c r="M1593" s="590" t="n"/>
      <c r="N1593" s="590" t="n"/>
      <c r="O1593" s="590" t="n"/>
      <c r="P1593" s="590" t="n"/>
      <c r="Q1593" s="590" t="n"/>
      <c r="R1593" s="590" t="n"/>
      <c r="S1593" s="590" t="n"/>
      <c r="T1593" s="595" t="n"/>
      <c r="U1593" s="596" t="n"/>
      <c r="V1593" s="608" t="n"/>
    </row>
    <row r="1594">
      <c r="B1594" s="598" t="n"/>
      <c r="C1594" s="599" t="n"/>
      <c r="D1594" s="589" t="n"/>
      <c r="E1594" s="590" t="n"/>
      <c r="F1594" s="599" t="n"/>
      <c r="G1594" s="590" t="n"/>
      <c r="H1594" s="590" t="n"/>
      <c r="I1594" s="590" t="n"/>
      <c r="J1594" s="590" t="n"/>
      <c r="K1594" s="590" t="n"/>
      <c r="L1594" s="590" t="n"/>
      <c r="M1594" s="590" t="n"/>
      <c r="N1594" s="590" t="n"/>
      <c r="O1594" s="590" t="n"/>
      <c r="P1594" s="590" t="n"/>
      <c r="Q1594" s="590" t="n"/>
      <c r="R1594" s="590" t="n"/>
      <c r="S1594" s="590" t="n"/>
      <c r="T1594" s="595" t="n"/>
      <c r="U1594" s="596" t="n"/>
      <c r="V1594" s="608" t="n"/>
    </row>
    <row r="1595">
      <c r="B1595" s="598" t="n"/>
      <c r="C1595" s="599" t="n"/>
      <c r="D1595" s="589" t="n"/>
      <c r="E1595" s="590" t="n"/>
      <c r="F1595" s="599" t="n"/>
      <c r="G1595" s="590" t="n"/>
      <c r="H1595" s="590" t="n"/>
      <c r="I1595" s="590" t="n"/>
      <c r="J1595" s="590" t="n"/>
      <c r="K1595" s="590" t="n"/>
      <c r="L1595" s="590" t="n"/>
      <c r="M1595" s="590" t="n"/>
      <c r="N1595" s="590" t="n"/>
      <c r="O1595" s="590" t="n"/>
      <c r="P1595" s="590" t="n"/>
      <c r="Q1595" s="590" t="n"/>
      <c r="R1595" s="590" t="n"/>
      <c r="S1595" s="590" t="n"/>
      <c r="T1595" s="595" t="n"/>
      <c r="U1595" s="596" t="n"/>
      <c r="V1595" s="608" t="n"/>
    </row>
    <row r="1596">
      <c r="B1596" s="598" t="n"/>
      <c r="C1596" s="599" t="n"/>
      <c r="D1596" s="589" t="n"/>
      <c r="E1596" s="590" t="n"/>
      <c r="F1596" s="599" t="n"/>
      <c r="G1596" s="590" t="n"/>
      <c r="H1596" s="590" t="n"/>
      <c r="I1596" s="590" t="n"/>
      <c r="J1596" s="590" t="n"/>
      <c r="K1596" s="590" t="n"/>
      <c r="L1596" s="590" t="n"/>
      <c r="M1596" s="590" t="n"/>
      <c r="N1596" s="590" t="n"/>
      <c r="O1596" s="590" t="n"/>
      <c r="P1596" s="590" t="n"/>
      <c r="Q1596" s="590" t="n"/>
      <c r="R1596" s="590" t="n"/>
      <c r="S1596" s="590" t="n"/>
      <c r="T1596" s="595" t="n"/>
      <c r="U1596" s="596" t="n"/>
      <c r="V1596" s="608" t="n"/>
    </row>
    <row r="1597">
      <c r="B1597" s="598" t="n"/>
      <c r="C1597" s="599" t="n"/>
      <c r="D1597" s="589" t="n"/>
      <c r="E1597" s="590" t="n"/>
      <c r="F1597" s="599" t="n"/>
      <c r="G1597" s="590" t="n"/>
      <c r="H1597" s="590" t="n"/>
      <c r="I1597" s="590" t="n"/>
      <c r="J1597" s="590" t="n"/>
      <c r="K1597" s="590" t="n"/>
      <c r="L1597" s="590" t="n"/>
      <c r="M1597" s="590" t="n"/>
      <c r="N1597" s="590" t="n"/>
      <c r="O1597" s="590" t="n"/>
      <c r="P1597" s="590" t="n"/>
      <c r="Q1597" s="590" t="n"/>
      <c r="R1597" s="590" t="n"/>
      <c r="S1597" s="590" t="n"/>
      <c r="T1597" s="595" t="n"/>
      <c r="U1597" s="596" t="n"/>
      <c r="V1597" s="608" t="n"/>
    </row>
    <row r="1598">
      <c r="B1598" s="598" t="n"/>
      <c r="C1598" s="599" t="n"/>
      <c r="D1598" s="589" t="n"/>
      <c r="E1598" s="590" t="n"/>
      <c r="F1598" s="599" t="n"/>
      <c r="G1598" s="590" t="n"/>
      <c r="H1598" s="590" t="n"/>
      <c r="I1598" s="590" t="n"/>
      <c r="J1598" s="590" t="n"/>
      <c r="K1598" s="590" t="n"/>
      <c r="L1598" s="590" t="n"/>
      <c r="M1598" s="590" t="n"/>
      <c r="N1598" s="590" t="n"/>
      <c r="O1598" s="590" t="n"/>
      <c r="P1598" s="590" t="n"/>
      <c r="Q1598" s="590" t="n"/>
      <c r="R1598" s="590" t="n"/>
      <c r="S1598" s="590" t="n"/>
      <c r="T1598" s="595" t="n"/>
      <c r="U1598" s="596" t="n"/>
      <c r="V1598" s="608" t="n"/>
    </row>
    <row r="1599">
      <c r="B1599" s="598" t="n"/>
      <c r="C1599" s="599" t="n"/>
      <c r="D1599" s="589" t="n"/>
      <c r="E1599" s="590" t="n"/>
      <c r="F1599" s="599" t="n"/>
      <c r="G1599" s="590" t="n"/>
      <c r="H1599" s="590" t="n"/>
      <c r="I1599" s="590" t="n"/>
      <c r="J1599" s="590" t="n"/>
      <c r="K1599" s="590" t="n"/>
      <c r="L1599" s="590" t="n"/>
      <c r="M1599" s="590" t="n"/>
      <c r="N1599" s="590" t="n"/>
      <c r="O1599" s="590" t="n"/>
      <c r="P1599" s="590" t="n"/>
      <c r="Q1599" s="590" t="n"/>
      <c r="R1599" s="590" t="n"/>
      <c r="S1599" s="590" t="n"/>
      <c r="T1599" s="595" t="n"/>
      <c r="U1599" s="596" t="n"/>
      <c r="V1599" s="608" t="n"/>
    </row>
    <row r="1600">
      <c r="B1600" s="598" t="n"/>
      <c r="C1600" s="599" t="n"/>
      <c r="D1600" s="589" t="n"/>
      <c r="E1600" s="590" t="n"/>
      <c r="F1600" s="599" t="n"/>
      <c r="G1600" s="590" t="n"/>
      <c r="H1600" s="590" t="n"/>
      <c r="I1600" s="590" t="n"/>
      <c r="J1600" s="590" t="n"/>
      <c r="K1600" s="590" t="n"/>
      <c r="L1600" s="590" t="n"/>
      <c r="M1600" s="590" t="n"/>
      <c r="N1600" s="590" t="n"/>
      <c r="O1600" s="590" t="n"/>
      <c r="P1600" s="590" t="n"/>
      <c r="Q1600" s="590" t="n"/>
      <c r="R1600" s="590" t="n"/>
      <c r="S1600" s="590" t="n"/>
      <c r="T1600" s="595" t="n"/>
      <c r="U1600" s="596" t="n"/>
      <c r="V1600" s="608" t="n"/>
    </row>
    <row r="1601">
      <c r="B1601" s="598" t="n"/>
      <c r="C1601" s="599" t="n"/>
      <c r="D1601" s="589" t="n"/>
      <c r="E1601" s="590" t="n"/>
      <c r="F1601" s="599" t="n"/>
      <c r="G1601" s="590" t="n"/>
      <c r="H1601" s="590" t="n"/>
      <c r="I1601" s="590" t="n"/>
      <c r="J1601" s="590" t="n"/>
      <c r="K1601" s="590" t="n"/>
      <c r="L1601" s="590" t="n"/>
      <c r="M1601" s="590" t="n"/>
      <c r="N1601" s="590" t="n"/>
      <c r="O1601" s="590" t="n"/>
      <c r="P1601" s="590" t="n"/>
      <c r="Q1601" s="590" t="n"/>
      <c r="R1601" s="590" t="n"/>
      <c r="S1601" s="590" t="n"/>
      <c r="T1601" s="595" t="n"/>
      <c r="U1601" s="596" t="n"/>
      <c r="V1601" s="608" t="n"/>
    </row>
    <row r="1602">
      <c r="B1602" s="598" t="n"/>
      <c r="C1602" s="599" t="n"/>
      <c r="D1602" s="589" t="n"/>
      <c r="E1602" s="590" t="n"/>
      <c r="F1602" s="599" t="n"/>
      <c r="G1602" s="590" t="n"/>
      <c r="H1602" s="590" t="n"/>
      <c r="I1602" s="590" t="n"/>
      <c r="J1602" s="590" t="n"/>
      <c r="K1602" s="590" t="n"/>
      <c r="L1602" s="590" t="n"/>
      <c r="M1602" s="590" t="n"/>
      <c r="N1602" s="590" t="n"/>
      <c r="O1602" s="590" t="n"/>
      <c r="P1602" s="590" t="n"/>
      <c r="Q1602" s="590" t="n"/>
      <c r="R1602" s="590" t="n"/>
      <c r="S1602" s="590" t="n"/>
      <c r="T1602" s="595" t="n"/>
      <c r="U1602" s="596" t="n"/>
      <c r="V1602" s="608" t="n"/>
    </row>
    <row r="1603">
      <c r="B1603" s="598" t="n"/>
      <c r="C1603" s="599" t="n"/>
      <c r="D1603" s="589" t="n"/>
      <c r="E1603" s="590" t="n"/>
      <c r="F1603" s="599" t="n"/>
      <c r="G1603" s="590" t="n"/>
      <c r="H1603" s="590" t="n"/>
      <c r="I1603" s="590" t="n"/>
      <c r="J1603" s="590" t="n"/>
      <c r="K1603" s="590" t="n"/>
      <c r="L1603" s="590" t="n"/>
      <c r="M1603" s="590" t="n"/>
      <c r="N1603" s="590" t="n"/>
      <c r="O1603" s="590" t="n"/>
      <c r="P1603" s="590" t="n"/>
      <c r="Q1603" s="590" t="n"/>
      <c r="R1603" s="590" t="n"/>
      <c r="S1603" s="590" t="n"/>
      <c r="T1603" s="595" t="n"/>
      <c r="U1603" s="596" t="n"/>
      <c r="V1603" s="608" t="n"/>
    </row>
    <row r="1604">
      <c r="B1604" s="598" t="n"/>
      <c r="C1604" s="599" t="n"/>
      <c r="D1604" s="589" t="n"/>
      <c r="E1604" s="590" t="n"/>
      <c r="F1604" s="599" t="n"/>
      <c r="G1604" s="590" t="n"/>
      <c r="H1604" s="590" t="n"/>
      <c r="I1604" s="590" t="n"/>
      <c r="J1604" s="590" t="n"/>
      <c r="K1604" s="590" t="n"/>
      <c r="L1604" s="590" t="n"/>
      <c r="M1604" s="590" t="n"/>
      <c r="N1604" s="590" t="n"/>
      <c r="O1604" s="590" t="n"/>
      <c r="P1604" s="590" t="n"/>
      <c r="Q1604" s="590" t="n"/>
      <c r="R1604" s="590" t="n"/>
      <c r="S1604" s="590" t="n"/>
      <c r="T1604" s="595" t="n"/>
      <c r="U1604" s="596" t="n"/>
      <c r="V1604" s="608" t="n"/>
    </row>
    <row r="1605">
      <c r="B1605" s="598" t="n"/>
      <c r="C1605" s="599" t="n"/>
      <c r="D1605" s="589" t="n"/>
      <c r="E1605" s="590" t="n"/>
      <c r="F1605" s="599" t="n"/>
      <c r="G1605" s="590" t="n"/>
      <c r="H1605" s="590" t="n"/>
      <c r="I1605" s="590" t="n"/>
      <c r="J1605" s="590" t="n"/>
      <c r="K1605" s="590" t="n"/>
      <c r="L1605" s="590" t="n"/>
      <c r="M1605" s="590" t="n"/>
      <c r="N1605" s="590" t="n"/>
      <c r="O1605" s="590" t="n"/>
      <c r="P1605" s="590" t="n"/>
      <c r="Q1605" s="590" t="n"/>
      <c r="R1605" s="590" t="n"/>
      <c r="S1605" s="590" t="n"/>
      <c r="T1605" s="595" t="n"/>
      <c r="U1605" s="596" t="n"/>
      <c r="V1605" s="608" t="n"/>
    </row>
    <row r="1606">
      <c r="B1606" s="598" t="n"/>
      <c r="C1606" s="599" t="n"/>
      <c r="D1606" s="589" t="n"/>
      <c r="E1606" s="590" t="n"/>
      <c r="F1606" s="599" t="n"/>
      <c r="G1606" s="590" t="n"/>
      <c r="H1606" s="590" t="n"/>
      <c r="I1606" s="590" t="n"/>
      <c r="J1606" s="590" t="n"/>
      <c r="K1606" s="590" t="n"/>
      <c r="L1606" s="590" t="n"/>
      <c r="M1606" s="590" t="n"/>
      <c r="N1606" s="590" t="n"/>
      <c r="O1606" s="590" t="n"/>
      <c r="P1606" s="590" t="n"/>
      <c r="Q1606" s="590" t="n"/>
      <c r="R1606" s="590" t="n"/>
      <c r="S1606" s="590" t="n"/>
      <c r="T1606" s="595" t="n"/>
      <c r="U1606" s="596" t="n"/>
      <c r="V1606" s="608" t="n"/>
    </row>
    <row r="1607">
      <c r="B1607" s="598" t="n"/>
      <c r="C1607" s="599" t="n"/>
      <c r="D1607" s="589" t="n"/>
      <c r="E1607" s="590" t="n"/>
      <c r="F1607" s="599" t="n"/>
      <c r="G1607" s="590" t="n"/>
      <c r="H1607" s="590" t="n"/>
      <c r="I1607" s="590" t="n"/>
      <c r="J1607" s="590" t="n"/>
      <c r="K1607" s="590" t="n"/>
      <c r="L1607" s="590" t="n"/>
      <c r="M1607" s="590" t="n"/>
      <c r="N1607" s="590" t="n"/>
      <c r="O1607" s="590" t="n"/>
      <c r="P1607" s="590" t="n"/>
      <c r="Q1607" s="590" t="n"/>
      <c r="R1607" s="590" t="n"/>
      <c r="S1607" s="590" t="n"/>
      <c r="T1607" s="595" t="n"/>
      <c r="U1607" s="596" t="n"/>
      <c r="V1607" s="608" t="n"/>
    </row>
    <row r="1608">
      <c r="B1608" s="598" t="n"/>
      <c r="C1608" s="599" t="n"/>
      <c r="D1608" s="589" t="n"/>
      <c r="E1608" s="590" t="n"/>
      <c r="F1608" s="599" t="n"/>
      <c r="G1608" s="590" t="n"/>
      <c r="H1608" s="590" t="n"/>
      <c r="I1608" s="590" t="n"/>
      <c r="J1608" s="590" t="n"/>
      <c r="K1608" s="590" t="n"/>
      <c r="L1608" s="590" t="n"/>
      <c r="M1608" s="590" t="n"/>
      <c r="N1608" s="590" t="n"/>
      <c r="O1608" s="590" t="n"/>
      <c r="P1608" s="590" t="n"/>
      <c r="Q1608" s="590" t="n"/>
      <c r="R1608" s="590" t="n"/>
      <c r="S1608" s="590" t="n"/>
      <c r="T1608" s="595" t="n"/>
      <c r="U1608" s="596" t="n"/>
      <c r="V1608" s="608" t="n"/>
    </row>
    <row r="1609">
      <c r="B1609" s="598" t="n"/>
      <c r="C1609" s="599" t="n"/>
      <c r="D1609" s="589" t="n"/>
      <c r="E1609" s="590" t="n"/>
      <c r="F1609" s="599" t="n"/>
      <c r="G1609" s="590" t="n"/>
      <c r="H1609" s="590" t="n"/>
      <c r="I1609" s="590" t="n"/>
      <c r="J1609" s="590" t="n"/>
      <c r="K1609" s="590" t="n"/>
      <c r="L1609" s="590" t="n"/>
      <c r="M1609" s="590" t="n"/>
      <c r="N1609" s="590" t="n"/>
      <c r="O1609" s="590" t="n"/>
      <c r="P1609" s="590" t="n"/>
      <c r="Q1609" s="590" t="n"/>
      <c r="R1609" s="590" t="n"/>
      <c r="S1609" s="590" t="n"/>
      <c r="T1609" s="595" t="n"/>
      <c r="U1609" s="596" t="n"/>
      <c r="V1609" s="608" t="n"/>
    </row>
    <row r="1610">
      <c r="B1610" s="598" t="n"/>
      <c r="C1610" s="599" t="n"/>
      <c r="D1610" s="589" t="n"/>
      <c r="E1610" s="590" t="n"/>
      <c r="F1610" s="599" t="n"/>
      <c r="G1610" s="590" t="n"/>
      <c r="H1610" s="590" t="n"/>
      <c r="I1610" s="590" t="n"/>
      <c r="J1610" s="590" t="n"/>
      <c r="K1610" s="590" t="n"/>
      <c r="L1610" s="590" t="n"/>
      <c r="M1610" s="590" t="n"/>
      <c r="N1610" s="590" t="n"/>
      <c r="O1610" s="590" t="n"/>
      <c r="P1610" s="590" t="n"/>
      <c r="Q1610" s="590" t="n"/>
      <c r="R1610" s="590" t="n"/>
      <c r="S1610" s="590" t="n"/>
      <c r="T1610" s="595" t="n"/>
      <c r="U1610" s="596" t="n"/>
      <c r="V1610" s="608" t="n"/>
    </row>
    <row r="1611">
      <c r="B1611" s="598" t="n"/>
      <c r="C1611" s="599" t="n"/>
      <c r="D1611" s="589" t="n"/>
      <c r="E1611" s="590" t="n"/>
      <c r="F1611" s="599" t="n"/>
      <c r="G1611" s="590" t="n"/>
      <c r="H1611" s="590" t="n"/>
      <c r="I1611" s="590" t="n"/>
      <c r="J1611" s="590" t="n"/>
      <c r="K1611" s="590" t="n"/>
      <c r="L1611" s="590" t="n"/>
      <c r="M1611" s="590" t="n"/>
      <c r="N1611" s="590" t="n"/>
      <c r="O1611" s="590" t="n"/>
      <c r="P1611" s="590" t="n"/>
      <c r="Q1611" s="590" t="n"/>
      <c r="R1611" s="590" t="n"/>
      <c r="S1611" s="590" t="n"/>
      <c r="T1611" s="595" t="n"/>
      <c r="U1611" s="596" t="n"/>
      <c r="V1611" s="608" t="n"/>
    </row>
    <row r="1612">
      <c r="B1612" s="598" t="n"/>
      <c r="C1612" s="599" t="n"/>
      <c r="D1612" s="589" t="n"/>
      <c r="E1612" s="590" t="n"/>
      <c r="F1612" s="599" t="n"/>
      <c r="G1612" s="590" t="n"/>
      <c r="H1612" s="590" t="n"/>
      <c r="I1612" s="590" t="n"/>
      <c r="J1612" s="590" t="n"/>
      <c r="K1612" s="590" t="n"/>
      <c r="L1612" s="590" t="n"/>
      <c r="M1612" s="590" t="n"/>
      <c r="N1612" s="590" t="n"/>
      <c r="O1612" s="590" t="n"/>
      <c r="P1612" s="590" t="n"/>
      <c r="Q1612" s="590" t="n"/>
      <c r="R1612" s="590" t="n"/>
      <c r="S1612" s="590" t="n"/>
      <c r="T1612" s="595" t="n"/>
      <c r="U1612" s="596" t="n"/>
      <c r="V1612" s="608" t="n"/>
    </row>
    <row r="1613">
      <c r="B1613" s="598" t="n"/>
      <c r="C1613" s="599" t="n"/>
      <c r="D1613" s="589" t="n"/>
      <c r="E1613" s="590" t="n"/>
      <c r="F1613" s="599" t="n"/>
      <c r="G1613" s="590" t="n"/>
      <c r="H1613" s="590" t="n"/>
      <c r="I1613" s="590" t="n"/>
      <c r="J1613" s="590" t="n"/>
      <c r="K1613" s="590" t="n"/>
      <c r="L1613" s="590" t="n"/>
      <c r="M1613" s="590" t="n"/>
      <c r="N1613" s="590" t="n"/>
      <c r="O1613" s="590" t="n"/>
      <c r="P1613" s="590" t="n"/>
      <c r="Q1613" s="590" t="n"/>
      <c r="R1613" s="590" t="n"/>
      <c r="S1613" s="590" t="n"/>
      <c r="T1613" s="595" t="n"/>
      <c r="U1613" s="596" t="n"/>
      <c r="V1613" s="608" t="n"/>
    </row>
    <row r="1614">
      <c r="B1614" s="598" t="n"/>
      <c r="C1614" s="599" t="n"/>
      <c r="D1614" s="589" t="n"/>
      <c r="E1614" s="590" t="n"/>
      <c r="F1614" s="599" t="n"/>
      <c r="G1614" s="590" t="n"/>
      <c r="H1614" s="590" t="n"/>
      <c r="I1614" s="590" t="n"/>
      <c r="J1614" s="590" t="n"/>
      <c r="K1614" s="590" t="n"/>
      <c r="L1614" s="590" t="n"/>
      <c r="M1614" s="590" t="n"/>
      <c r="N1614" s="590" t="n"/>
      <c r="O1614" s="590" t="n"/>
      <c r="P1614" s="590" t="n"/>
      <c r="Q1614" s="590" t="n"/>
      <c r="R1614" s="590" t="n"/>
      <c r="S1614" s="590" t="n"/>
      <c r="T1614" s="595" t="n"/>
      <c r="U1614" s="596" t="n"/>
      <c r="V1614" s="608" t="n"/>
    </row>
    <row r="1615">
      <c r="B1615" s="598" t="n"/>
      <c r="C1615" s="599" t="n"/>
      <c r="D1615" s="589" t="n"/>
      <c r="E1615" s="590" t="n"/>
      <c r="F1615" s="599" t="n"/>
      <c r="G1615" s="590" t="n"/>
      <c r="H1615" s="590" t="n"/>
      <c r="I1615" s="590" t="n"/>
      <c r="J1615" s="590" t="n"/>
      <c r="K1615" s="590" t="n"/>
      <c r="L1615" s="590" t="n"/>
      <c r="M1615" s="590" t="n"/>
      <c r="N1615" s="590" t="n"/>
      <c r="O1615" s="590" t="n"/>
      <c r="P1615" s="590" t="n"/>
      <c r="Q1615" s="590" t="n"/>
      <c r="R1615" s="590" t="n"/>
      <c r="S1615" s="590" t="n"/>
      <c r="T1615" s="595" t="n"/>
      <c r="U1615" s="596" t="n"/>
      <c r="V1615" s="608" t="n"/>
    </row>
    <row r="1616">
      <c r="B1616" s="598" t="n"/>
      <c r="C1616" s="599" t="n"/>
      <c r="D1616" s="589" t="n"/>
      <c r="E1616" s="590" t="n"/>
      <c r="F1616" s="599" t="n"/>
      <c r="G1616" s="590" t="n"/>
      <c r="H1616" s="590" t="n"/>
      <c r="I1616" s="590" t="n"/>
      <c r="J1616" s="590" t="n"/>
      <c r="K1616" s="590" t="n"/>
      <c r="L1616" s="590" t="n"/>
      <c r="M1616" s="590" t="n"/>
      <c r="N1616" s="590" t="n"/>
      <c r="O1616" s="590" t="n"/>
      <c r="P1616" s="590" t="n"/>
      <c r="Q1616" s="590" t="n"/>
      <c r="R1616" s="590" t="n"/>
      <c r="S1616" s="590" t="n"/>
      <c r="T1616" s="595" t="n"/>
      <c r="U1616" s="596" t="n"/>
      <c r="V1616" s="608" t="n"/>
    </row>
    <row r="1617">
      <c r="B1617" s="598" t="n"/>
      <c r="C1617" s="599" t="n"/>
      <c r="D1617" s="589" t="n"/>
      <c r="E1617" s="590" t="n"/>
      <c r="F1617" s="599" t="n"/>
      <c r="G1617" s="590" t="n"/>
      <c r="H1617" s="590" t="n"/>
      <c r="I1617" s="590" t="n"/>
      <c r="J1617" s="590" t="n"/>
      <c r="K1617" s="590" t="n"/>
      <c r="L1617" s="590" t="n"/>
      <c r="M1617" s="590" t="n"/>
      <c r="N1617" s="590" t="n"/>
      <c r="O1617" s="590" t="n"/>
      <c r="P1617" s="590" t="n"/>
      <c r="Q1617" s="590" t="n"/>
      <c r="R1617" s="590" t="n"/>
      <c r="S1617" s="590" t="n"/>
      <c r="T1617" s="595" t="n"/>
      <c r="U1617" s="596" t="n"/>
      <c r="V1617" s="608" t="n"/>
    </row>
    <row r="1618">
      <c r="B1618" s="598" t="n"/>
      <c r="C1618" s="599" t="n"/>
      <c r="D1618" s="589" t="n"/>
      <c r="E1618" s="590" t="n"/>
      <c r="F1618" s="599" t="n"/>
      <c r="G1618" s="590" t="n"/>
      <c r="H1618" s="590" t="n"/>
      <c r="I1618" s="590" t="n"/>
      <c r="J1618" s="590" t="n"/>
      <c r="K1618" s="590" t="n"/>
      <c r="L1618" s="590" t="n"/>
      <c r="M1618" s="590" t="n"/>
      <c r="N1618" s="590" t="n"/>
      <c r="O1618" s="590" t="n"/>
      <c r="P1618" s="590" t="n"/>
      <c r="Q1618" s="590" t="n"/>
      <c r="R1618" s="590" t="n"/>
      <c r="S1618" s="590" t="n"/>
      <c r="T1618" s="595" t="n"/>
      <c r="U1618" s="596" t="n"/>
      <c r="V1618" s="608" t="n"/>
    </row>
    <row r="1619">
      <c r="B1619" s="598" t="n"/>
      <c r="C1619" s="599" t="n"/>
      <c r="D1619" s="589" t="n"/>
      <c r="E1619" s="590" t="n"/>
      <c r="F1619" s="599" t="n"/>
      <c r="G1619" s="590" t="n"/>
      <c r="H1619" s="590" t="n"/>
      <c r="I1619" s="590" t="n"/>
      <c r="J1619" s="590" t="n"/>
      <c r="K1619" s="590" t="n"/>
      <c r="L1619" s="590" t="n"/>
      <c r="M1619" s="590" t="n"/>
      <c r="N1619" s="590" t="n"/>
      <c r="O1619" s="590" t="n"/>
      <c r="P1619" s="590" t="n"/>
      <c r="Q1619" s="590" t="n"/>
      <c r="R1619" s="590" t="n"/>
      <c r="S1619" s="590" t="n"/>
      <c r="T1619" s="595" t="n"/>
      <c r="U1619" s="596" t="n"/>
      <c r="V1619" s="608" t="n"/>
    </row>
    <row r="1620">
      <c r="B1620" s="598" t="n"/>
      <c r="C1620" s="599" t="n"/>
      <c r="D1620" s="589" t="n"/>
      <c r="E1620" s="590" t="n"/>
      <c r="F1620" s="599" t="n"/>
      <c r="G1620" s="590" t="n"/>
      <c r="H1620" s="590" t="n"/>
      <c r="I1620" s="590" t="n"/>
      <c r="J1620" s="590" t="n"/>
      <c r="K1620" s="590" t="n"/>
      <c r="L1620" s="590" t="n"/>
      <c r="M1620" s="590" t="n"/>
      <c r="N1620" s="590" t="n"/>
      <c r="O1620" s="590" t="n"/>
      <c r="P1620" s="590" t="n"/>
      <c r="Q1620" s="590" t="n"/>
      <c r="R1620" s="590" t="n"/>
      <c r="S1620" s="590" t="n"/>
      <c r="T1620" s="595" t="n"/>
      <c r="U1620" s="596" t="n"/>
      <c r="V1620" s="608" t="n"/>
    </row>
    <row r="1621">
      <c r="B1621" s="598" t="n"/>
      <c r="C1621" s="599" t="n"/>
      <c r="D1621" s="589" t="n"/>
      <c r="E1621" s="590" t="n"/>
      <c r="F1621" s="599" t="n"/>
      <c r="G1621" s="590" t="n"/>
      <c r="H1621" s="590" t="n"/>
      <c r="I1621" s="590" t="n"/>
      <c r="J1621" s="590" t="n"/>
      <c r="K1621" s="590" t="n"/>
      <c r="L1621" s="590" t="n"/>
      <c r="M1621" s="590" t="n"/>
      <c r="N1621" s="590" t="n"/>
      <c r="O1621" s="590" t="n"/>
      <c r="P1621" s="590" t="n"/>
      <c r="Q1621" s="590" t="n"/>
      <c r="R1621" s="590" t="n"/>
      <c r="S1621" s="590" t="n"/>
      <c r="T1621" s="595" t="n"/>
      <c r="U1621" s="596" t="n"/>
      <c r="V1621" s="608" t="n"/>
    </row>
    <row r="1622">
      <c r="B1622" s="598" t="n"/>
      <c r="C1622" s="599" t="n"/>
      <c r="D1622" s="589" t="n"/>
      <c r="E1622" s="590" t="n"/>
      <c r="F1622" s="599" t="n"/>
      <c r="G1622" s="590" t="n"/>
      <c r="H1622" s="590" t="n"/>
      <c r="I1622" s="590" t="n"/>
      <c r="J1622" s="590" t="n"/>
      <c r="K1622" s="590" t="n"/>
      <c r="L1622" s="590" t="n"/>
      <c r="M1622" s="590" t="n"/>
      <c r="N1622" s="590" t="n"/>
      <c r="O1622" s="590" t="n"/>
      <c r="P1622" s="590" t="n"/>
      <c r="Q1622" s="590" t="n"/>
      <c r="R1622" s="590" t="n"/>
      <c r="S1622" s="590" t="n"/>
      <c r="T1622" s="595" t="n"/>
      <c r="U1622" s="596" t="n"/>
      <c r="V1622" s="608" t="n"/>
    </row>
    <row r="1623">
      <c r="B1623" s="598" t="n"/>
      <c r="C1623" s="599" t="n"/>
      <c r="D1623" s="589" t="n"/>
      <c r="E1623" s="590" t="n"/>
      <c r="F1623" s="599" t="n"/>
      <c r="G1623" s="590" t="n"/>
      <c r="H1623" s="590" t="n"/>
      <c r="I1623" s="590" t="n"/>
      <c r="J1623" s="590" t="n"/>
      <c r="K1623" s="590" t="n"/>
      <c r="L1623" s="590" t="n"/>
      <c r="M1623" s="590" t="n"/>
      <c r="N1623" s="590" t="n"/>
      <c r="O1623" s="590" t="n"/>
      <c r="P1623" s="590" t="n"/>
      <c r="Q1623" s="590" t="n"/>
      <c r="R1623" s="590" t="n"/>
      <c r="S1623" s="590" t="n"/>
      <c r="T1623" s="595" t="n"/>
      <c r="U1623" s="596" t="n"/>
      <c r="V1623" s="608" t="n"/>
    </row>
    <row r="1624">
      <c r="B1624" s="598" t="n"/>
      <c r="C1624" s="599" t="n"/>
      <c r="D1624" s="589" t="n"/>
      <c r="E1624" s="590" t="n"/>
      <c r="F1624" s="599" t="n"/>
      <c r="G1624" s="590" t="n"/>
      <c r="H1624" s="590" t="n"/>
      <c r="I1624" s="590" t="n"/>
      <c r="J1624" s="590" t="n"/>
      <c r="K1624" s="590" t="n"/>
      <c r="L1624" s="590" t="n"/>
      <c r="M1624" s="590" t="n"/>
      <c r="N1624" s="590" t="n"/>
      <c r="O1624" s="590" t="n"/>
      <c r="P1624" s="590" t="n"/>
      <c r="Q1624" s="590" t="n"/>
      <c r="R1624" s="590" t="n"/>
      <c r="S1624" s="590" t="n"/>
      <c r="T1624" s="595" t="n"/>
      <c r="U1624" s="596" t="n"/>
      <c r="V1624" s="608" t="n"/>
    </row>
    <row r="1625">
      <c r="B1625" s="598" t="n"/>
      <c r="C1625" s="599" t="n"/>
      <c r="D1625" s="589" t="n"/>
      <c r="E1625" s="590" t="n"/>
      <c r="F1625" s="599" t="n"/>
      <c r="G1625" s="590" t="n"/>
      <c r="H1625" s="590" t="n"/>
      <c r="I1625" s="590" t="n"/>
      <c r="J1625" s="590" t="n"/>
      <c r="K1625" s="590" t="n"/>
      <c r="L1625" s="590" t="n"/>
      <c r="M1625" s="590" t="n"/>
      <c r="N1625" s="590" t="n"/>
      <c r="O1625" s="590" t="n"/>
      <c r="P1625" s="590" t="n"/>
      <c r="Q1625" s="590" t="n"/>
      <c r="R1625" s="590" t="n"/>
      <c r="S1625" s="590" t="n"/>
      <c r="T1625" s="595" t="n"/>
      <c r="U1625" s="596" t="n"/>
      <c r="V1625" s="608" t="n"/>
    </row>
    <row r="1626">
      <c r="B1626" s="598" t="n"/>
      <c r="C1626" s="599" t="n"/>
      <c r="D1626" s="589" t="n"/>
      <c r="E1626" s="590" t="n"/>
      <c r="F1626" s="599" t="n"/>
      <c r="G1626" s="590" t="n"/>
      <c r="H1626" s="590" t="n"/>
      <c r="I1626" s="590" t="n"/>
      <c r="J1626" s="590" t="n"/>
      <c r="K1626" s="590" t="n"/>
      <c r="L1626" s="590" t="n"/>
      <c r="M1626" s="590" t="n"/>
      <c r="N1626" s="590" t="n"/>
      <c r="O1626" s="590" t="n"/>
      <c r="P1626" s="590" t="n"/>
      <c r="Q1626" s="590" t="n"/>
      <c r="R1626" s="590" t="n"/>
      <c r="S1626" s="590" t="n"/>
      <c r="T1626" s="595" t="n"/>
      <c r="U1626" s="596" t="n"/>
      <c r="V1626" s="608" t="n"/>
    </row>
    <row r="1627">
      <c r="B1627" s="598" t="n"/>
      <c r="C1627" s="599" t="n"/>
      <c r="D1627" s="589" t="n"/>
      <c r="E1627" s="590" t="n"/>
      <c r="F1627" s="599" t="n"/>
      <c r="G1627" s="590" t="n"/>
      <c r="H1627" s="590" t="n"/>
      <c r="I1627" s="590" t="n"/>
      <c r="J1627" s="590" t="n"/>
      <c r="K1627" s="590" t="n"/>
      <c r="L1627" s="590" t="n"/>
      <c r="M1627" s="590" t="n"/>
      <c r="N1627" s="590" t="n"/>
      <c r="O1627" s="590" t="n"/>
      <c r="P1627" s="590" t="n"/>
      <c r="Q1627" s="590" t="n"/>
      <c r="R1627" s="590" t="n"/>
      <c r="S1627" s="590" t="n"/>
      <c r="T1627" s="595" t="n"/>
      <c r="U1627" s="596" t="n"/>
      <c r="V1627" s="608" t="n"/>
    </row>
    <row r="1628">
      <c r="B1628" s="598" t="n"/>
      <c r="C1628" s="599" t="n"/>
      <c r="D1628" s="589" t="n"/>
      <c r="E1628" s="590" t="n"/>
      <c r="F1628" s="599" t="n"/>
      <c r="G1628" s="590" t="n"/>
      <c r="H1628" s="590" t="n"/>
      <c r="I1628" s="590" t="n"/>
      <c r="J1628" s="590" t="n"/>
      <c r="K1628" s="590" t="n"/>
      <c r="L1628" s="590" t="n"/>
      <c r="M1628" s="590" t="n"/>
      <c r="N1628" s="590" t="n"/>
      <c r="O1628" s="590" t="n"/>
      <c r="P1628" s="590" t="n"/>
      <c r="Q1628" s="590" t="n"/>
      <c r="R1628" s="590" t="n"/>
      <c r="S1628" s="590" t="n"/>
      <c r="T1628" s="595" t="n"/>
      <c r="U1628" s="596" t="n"/>
      <c r="V1628" s="608" t="n"/>
    </row>
    <row r="1629">
      <c r="B1629" s="598" t="n"/>
      <c r="C1629" s="599" t="n"/>
      <c r="D1629" s="589" t="n"/>
      <c r="E1629" s="590" t="n"/>
      <c r="F1629" s="599" t="n"/>
      <c r="G1629" s="590" t="n"/>
      <c r="H1629" s="590" t="n"/>
      <c r="I1629" s="590" t="n"/>
      <c r="J1629" s="590" t="n"/>
      <c r="K1629" s="590" t="n"/>
      <c r="L1629" s="590" t="n"/>
      <c r="M1629" s="590" t="n"/>
      <c r="N1629" s="590" t="n"/>
      <c r="O1629" s="590" t="n"/>
      <c r="P1629" s="590" t="n"/>
      <c r="Q1629" s="590" t="n"/>
      <c r="R1629" s="590" t="n"/>
      <c r="S1629" s="590" t="n"/>
      <c r="T1629" s="595" t="n"/>
      <c r="U1629" s="596" t="n"/>
      <c r="V1629" s="608" t="n"/>
    </row>
    <row r="1630">
      <c r="B1630" s="598" t="n"/>
      <c r="C1630" s="599" t="n"/>
      <c r="D1630" s="589" t="n"/>
      <c r="E1630" s="590" t="n"/>
      <c r="F1630" s="599" t="n"/>
      <c r="G1630" s="590" t="n"/>
      <c r="H1630" s="590" t="n"/>
      <c r="I1630" s="590" t="n"/>
      <c r="J1630" s="590" t="n"/>
      <c r="K1630" s="590" t="n"/>
      <c r="L1630" s="590" t="n"/>
      <c r="M1630" s="590" t="n"/>
      <c r="N1630" s="590" t="n"/>
      <c r="O1630" s="590" t="n"/>
      <c r="P1630" s="590" t="n"/>
      <c r="Q1630" s="590" t="n"/>
      <c r="R1630" s="590" t="n"/>
      <c r="S1630" s="590" t="n"/>
      <c r="T1630" s="595" t="n"/>
      <c r="U1630" s="596" t="n"/>
      <c r="V1630" s="608" t="n"/>
    </row>
    <row r="1631">
      <c r="B1631" s="598" t="n"/>
      <c r="C1631" s="599" t="n"/>
      <c r="D1631" s="589" t="n"/>
      <c r="E1631" s="590" t="n"/>
      <c r="F1631" s="599" t="n"/>
      <c r="G1631" s="590" t="n"/>
      <c r="H1631" s="590" t="n"/>
      <c r="I1631" s="590" t="n"/>
      <c r="J1631" s="590" t="n"/>
      <c r="K1631" s="590" t="n"/>
      <c r="L1631" s="590" t="n"/>
      <c r="M1631" s="590" t="n"/>
      <c r="N1631" s="590" t="n"/>
      <c r="O1631" s="590" t="n"/>
      <c r="P1631" s="590" t="n"/>
      <c r="Q1631" s="590" t="n"/>
      <c r="R1631" s="590" t="n"/>
      <c r="S1631" s="590" t="n"/>
      <c r="T1631" s="595" t="n"/>
      <c r="U1631" s="596" t="n"/>
      <c r="V1631" s="608" t="n"/>
    </row>
    <row r="1632">
      <c r="B1632" s="598" t="n"/>
      <c r="C1632" s="599" t="n"/>
      <c r="D1632" s="589" t="n"/>
      <c r="E1632" s="590" t="n"/>
      <c r="F1632" s="599" t="n"/>
      <c r="G1632" s="590" t="n"/>
      <c r="H1632" s="590" t="n"/>
      <c r="I1632" s="590" t="n"/>
      <c r="J1632" s="590" t="n"/>
      <c r="K1632" s="590" t="n"/>
      <c r="L1632" s="590" t="n"/>
      <c r="M1632" s="590" t="n"/>
      <c r="N1632" s="590" t="n"/>
      <c r="O1632" s="590" t="n"/>
      <c r="P1632" s="590" t="n"/>
      <c r="Q1632" s="590" t="n"/>
      <c r="R1632" s="590" t="n"/>
      <c r="S1632" s="590" t="n"/>
      <c r="T1632" s="595" t="n"/>
      <c r="U1632" s="596" t="n"/>
      <c r="V1632" s="608" t="n"/>
    </row>
    <row r="1633">
      <c r="B1633" s="598" t="n"/>
      <c r="C1633" s="599" t="n"/>
      <c r="D1633" s="589" t="n"/>
      <c r="E1633" s="590" t="n"/>
      <c r="F1633" s="599" t="n"/>
      <c r="G1633" s="590" t="n"/>
      <c r="H1633" s="590" t="n"/>
      <c r="I1633" s="590" t="n"/>
      <c r="J1633" s="590" t="n"/>
      <c r="K1633" s="590" t="n"/>
      <c r="L1633" s="590" t="n"/>
      <c r="M1633" s="590" t="n"/>
      <c r="N1633" s="590" t="n"/>
      <c r="O1633" s="590" t="n"/>
      <c r="P1633" s="590" t="n"/>
      <c r="Q1633" s="590" t="n"/>
      <c r="R1633" s="590" t="n"/>
      <c r="S1633" s="590" t="n"/>
      <c r="T1633" s="595" t="n"/>
      <c r="U1633" s="596" t="n"/>
      <c r="V1633" s="608" t="n"/>
    </row>
    <row r="1634">
      <c r="B1634" s="598" t="n"/>
      <c r="C1634" s="599" t="n"/>
      <c r="D1634" s="589" t="n"/>
      <c r="E1634" s="590" t="n"/>
      <c r="F1634" s="599" t="n"/>
      <c r="G1634" s="590" t="n"/>
      <c r="H1634" s="590" t="n"/>
      <c r="I1634" s="590" t="n"/>
      <c r="J1634" s="590" t="n"/>
      <c r="K1634" s="590" t="n"/>
      <c r="L1634" s="590" t="n"/>
      <c r="M1634" s="590" t="n"/>
      <c r="N1634" s="590" t="n"/>
      <c r="O1634" s="590" t="n"/>
      <c r="P1634" s="590" t="n"/>
      <c r="Q1634" s="590" t="n"/>
      <c r="R1634" s="590" t="n"/>
      <c r="S1634" s="590" t="n"/>
      <c r="T1634" s="595" t="n"/>
      <c r="U1634" s="596" t="n"/>
      <c r="V1634" s="608" t="n"/>
    </row>
    <row r="1635">
      <c r="B1635" s="598" t="n"/>
      <c r="C1635" s="599" t="n"/>
      <c r="D1635" s="589" t="n"/>
      <c r="E1635" s="590" t="n"/>
      <c r="F1635" s="599" t="n"/>
      <c r="G1635" s="590" t="n"/>
      <c r="H1635" s="590" t="n"/>
      <c r="I1635" s="590" t="n"/>
      <c r="J1635" s="590" t="n"/>
      <c r="K1635" s="590" t="n"/>
      <c r="L1635" s="590" t="n"/>
      <c r="M1635" s="590" t="n"/>
      <c r="N1635" s="590" t="n"/>
      <c r="O1635" s="590" t="n"/>
      <c r="P1635" s="590" t="n"/>
      <c r="Q1635" s="590" t="n"/>
      <c r="R1635" s="590" t="n"/>
      <c r="S1635" s="590" t="n"/>
      <c r="T1635" s="595" t="n"/>
      <c r="U1635" s="596" t="n"/>
      <c r="V1635" s="608" t="n"/>
    </row>
    <row r="1636">
      <c r="B1636" s="598" t="n"/>
      <c r="C1636" s="599" t="n"/>
      <c r="D1636" s="589" t="n"/>
      <c r="E1636" s="590" t="n"/>
      <c r="F1636" s="599" t="n"/>
      <c r="G1636" s="590" t="n"/>
      <c r="H1636" s="590" t="n"/>
      <c r="I1636" s="590" t="n"/>
      <c r="J1636" s="590" t="n"/>
      <c r="K1636" s="590" t="n"/>
      <c r="L1636" s="590" t="n"/>
      <c r="M1636" s="590" t="n"/>
      <c r="N1636" s="590" t="n"/>
      <c r="O1636" s="590" t="n"/>
      <c r="P1636" s="590" t="n"/>
      <c r="Q1636" s="590" t="n"/>
      <c r="R1636" s="590" t="n"/>
      <c r="S1636" s="590" t="n"/>
      <c r="T1636" s="595" t="n"/>
      <c r="U1636" s="596" t="n"/>
      <c r="V1636" s="608" t="n"/>
    </row>
    <row r="1637">
      <c r="B1637" s="598" t="n"/>
      <c r="C1637" s="599" t="n"/>
      <c r="D1637" s="589" t="n"/>
      <c r="E1637" s="590" t="n"/>
      <c r="F1637" s="599" t="n"/>
      <c r="G1637" s="590" t="n"/>
      <c r="H1637" s="590" t="n"/>
      <c r="I1637" s="590" t="n"/>
      <c r="J1637" s="590" t="n"/>
      <c r="K1637" s="590" t="n"/>
      <c r="L1637" s="590" t="n"/>
      <c r="M1637" s="590" t="n"/>
      <c r="N1637" s="590" t="n"/>
      <c r="O1637" s="590" t="n"/>
      <c r="P1637" s="590" t="n"/>
      <c r="Q1637" s="590" t="n"/>
      <c r="R1637" s="590" t="n"/>
      <c r="S1637" s="590" t="n"/>
      <c r="T1637" s="595" t="n"/>
      <c r="U1637" s="596" t="n"/>
      <c r="V1637" s="608" t="n"/>
    </row>
    <row r="1638">
      <c r="B1638" s="598" t="n"/>
      <c r="C1638" s="599" t="n"/>
      <c r="D1638" s="589" t="n"/>
      <c r="E1638" s="590" t="n"/>
      <c r="F1638" s="599" t="n"/>
      <c r="G1638" s="590" t="n"/>
      <c r="H1638" s="590" t="n"/>
      <c r="I1638" s="590" t="n"/>
      <c r="J1638" s="590" t="n"/>
      <c r="K1638" s="590" t="n"/>
      <c r="L1638" s="590" t="n"/>
      <c r="M1638" s="590" t="n"/>
      <c r="N1638" s="590" t="n"/>
      <c r="O1638" s="590" t="n"/>
      <c r="P1638" s="590" t="n"/>
      <c r="Q1638" s="590" t="n"/>
      <c r="R1638" s="590" t="n"/>
      <c r="S1638" s="590" t="n"/>
      <c r="T1638" s="595" t="n"/>
      <c r="U1638" s="596" t="n"/>
      <c r="V1638" s="608" t="n"/>
    </row>
    <row r="1639">
      <c r="B1639" s="598" t="n"/>
      <c r="C1639" s="599" t="n"/>
      <c r="D1639" s="589" t="n"/>
      <c r="E1639" s="590" t="n"/>
      <c r="F1639" s="599" t="n"/>
      <c r="G1639" s="590" t="n"/>
      <c r="H1639" s="590" t="n"/>
      <c r="I1639" s="590" t="n"/>
      <c r="J1639" s="590" t="n"/>
      <c r="K1639" s="590" t="n"/>
      <c r="L1639" s="590" t="n"/>
      <c r="M1639" s="590" t="n"/>
      <c r="N1639" s="590" t="n"/>
      <c r="O1639" s="590" t="n"/>
      <c r="P1639" s="590" t="n"/>
      <c r="Q1639" s="590" t="n"/>
      <c r="R1639" s="590" t="n"/>
      <c r="S1639" s="590" t="n"/>
      <c r="T1639" s="595" t="n"/>
      <c r="U1639" s="596" t="n"/>
      <c r="V1639" s="608" t="n"/>
    </row>
    <row r="1640">
      <c r="B1640" s="598" t="n"/>
      <c r="C1640" s="599" t="n"/>
      <c r="D1640" s="589" t="n"/>
      <c r="E1640" s="590" t="n"/>
      <c r="F1640" s="599" t="n"/>
      <c r="G1640" s="590" t="n"/>
      <c r="H1640" s="590" t="n"/>
      <c r="I1640" s="590" t="n"/>
      <c r="J1640" s="590" t="n"/>
      <c r="K1640" s="590" t="n"/>
      <c r="L1640" s="590" t="n"/>
      <c r="M1640" s="590" t="n"/>
      <c r="N1640" s="590" t="n"/>
      <c r="O1640" s="590" t="n"/>
      <c r="P1640" s="590" t="n"/>
      <c r="Q1640" s="590" t="n"/>
      <c r="R1640" s="590" t="n"/>
      <c r="S1640" s="590" t="n"/>
      <c r="T1640" s="595" t="n"/>
      <c r="U1640" s="596" t="n"/>
      <c r="V1640" s="608" t="n"/>
    </row>
    <row r="1641">
      <c r="B1641" s="598" t="n"/>
      <c r="C1641" s="599" t="n"/>
      <c r="D1641" s="589" t="n"/>
      <c r="E1641" s="590" t="n"/>
      <c r="F1641" s="599" t="n"/>
      <c r="G1641" s="590" t="n"/>
      <c r="H1641" s="590" t="n"/>
      <c r="I1641" s="590" t="n"/>
      <c r="J1641" s="590" t="n"/>
      <c r="K1641" s="590" t="n"/>
      <c r="L1641" s="590" t="n"/>
      <c r="M1641" s="590" t="n"/>
      <c r="N1641" s="590" t="n"/>
      <c r="O1641" s="590" t="n"/>
      <c r="P1641" s="590" t="n"/>
      <c r="Q1641" s="590" t="n"/>
      <c r="R1641" s="590" t="n"/>
      <c r="S1641" s="590" t="n"/>
      <c r="T1641" s="595" t="n"/>
      <c r="U1641" s="596" t="n"/>
      <c r="V1641" s="608" t="n"/>
    </row>
    <row r="1642">
      <c r="B1642" s="598" t="n"/>
      <c r="C1642" s="599" t="n"/>
      <c r="D1642" s="589" t="n"/>
      <c r="E1642" s="590" t="n"/>
      <c r="F1642" s="599" t="n"/>
      <c r="G1642" s="590" t="n"/>
      <c r="H1642" s="590" t="n"/>
      <c r="I1642" s="590" t="n"/>
      <c r="J1642" s="590" t="n"/>
      <c r="K1642" s="590" t="n"/>
      <c r="L1642" s="590" t="n"/>
      <c r="M1642" s="590" t="n"/>
      <c r="N1642" s="590" t="n"/>
      <c r="O1642" s="590" t="n"/>
      <c r="P1642" s="590" t="n"/>
      <c r="Q1642" s="590" t="n"/>
      <c r="R1642" s="590" t="n"/>
      <c r="S1642" s="590" t="n"/>
      <c r="T1642" s="595" t="n"/>
      <c r="U1642" s="596" t="n"/>
      <c r="V1642" s="608" t="n"/>
    </row>
    <row r="1643">
      <c r="B1643" s="598" t="n"/>
      <c r="C1643" s="599" t="n"/>
      <c r="D1643" s="589" t="n"/>
      <c r="E1643" s="590" t="n"/>
      <c r="F1643" s="599" t="n"/>
      <c r="G1643" s="590" t="n"/>
      <c r="H1643" s="590" t="n"/>
      <c r="I1643" s="590" t="n"/>
      <c r="J1643" s="590" t="n"/>
      <c r="K1643" s="590" t="n"/>
      <c r="L1643" s="590" t="n"/>
      <c r="M1643" s="590" t="n"/>
      <c r="N1643" s="590" t="n"/>
      <c r="O1643" s="590" t="n"/>
      <c r="P1643" s="590" t="n"/>
      <c r="Q1643" s="590" t="n"/>
      <c r="R1643" s="590" t="n"/>
      <c r="S1643" s="590" t="n"/>
      <c r="T1643" s="595" t="n"/>
      <c r="U1643" s="596" t="n"/>
      <c r="V1643" s="608" t="n"/>
    </row>
    <row r="1644">
      <c r="B1644" s="598" t="n"/>
      <c r="C1644" s="599" t="n"/>
      <c r="D1644" s="589" t="n"/>
      <c r="E1644" s="590" t="n"/>
      <c r="F1644" s="599" t="n"/>
      <c r="G1644" s="590" t="n"/>
      <c r="H1644" s="590" t="n"/>
      <c r="I1644" s="590" t="n"/>
      <c r="J1644" s="590" t="n"/>
      <c r="K1644" s="590" t="n"/>
      <c r="L1644" s="590" t="n"/>
      <c r="M1644" s="590" t="n"/>
      <c r="N1644" s="590" t="n"/>
      <c r="O1644" s="590" t="n"/>
      <c r="P1644" s="590" t="n"/>
      <c r="Q1644" s="590" t="n"/>
      <c r="R1644" s="590" t="n"/>
      <c r="S1644" s="590" t="n"/>
      <c r="T1644" s="595" t="n"/>
      <c r="U1644" s="596" t="n"/>
      <c r="V1644" s="608" t="n"/>
    </row>
    <row r="1645">
      <c r="B1645" s="598" t="n"/>
      <c r="C1645" s="599" t="n"/>
      <c r="D1645" s="589" t="n"/>
      <c r="E1645" s="590" t="n"/>
      <c r="F1645" s="599" t="n"/>
      <c r="G1645" s="590" t="n"/>
      <c r="H1645" s="590" t="n"/>
      <c r="I1645" s="590" t="n"/>
      <c r="J1645" s="590" t="n"/>
      <c r="K1645" s="590" t="n"/>
      <c r="L1645" s="590" t="n"/>
      <c r="M1645" s="590" t="n"/>
      <c r="N1645" s="590" t="n"/>
      <c r="O1645" s="590" t="n"/>
      <c r="P1645" s="590" t="n"/>
      <c r="Q1645" s="590" t="n"/>
      <c r="R1645" s="590" t="n"/>
      <c r="S1645" s="590" t="n"/>
      <c r="T1645" s="595" t="n"/>
      <c r="U1645" s="596" t="n"/>
      <c r="V1645" s="608" t="n"/>
    </row>
    <row r="1646">
      <c r="B1646" s="598" t="n"/>
      <c r="C1646" s="599" t="n"/>
      <c r="D1646" s="589" t="n"/>
      <c r="E1646" s="590" t="n"/>
      <c r="F1646" s="599" t="n"/>
      <c r="G1646" s="590" t="n"/>
      <c r="H1646" s="590" t="n"/>
      <c r="I1646" s="590" t="n"/>
      <c r="J1646" s="590" t="n"/>
      <c r="K1646" s="590" t="n"/>
      <c r="L1646" s="590" t="n"/>
      <c r="M1646" s="590" t="n"/>
      <c r="N1646" s="590" t="n"/>
      <c r="O1646" s="590" t="n"/>
      <c r="P1646" s="590" t="n"/>
      <c r="Q1646" s="590" t="n"/>
      <c r="R1646" s="590" t="n"/>
      <c r="S1646" s="590" t="n"/>
      <c r="T1646" s="595" t="n"/>
      <c r="U1646" s="596" t="n"/>
      <c r="V1646" s="608" t="n"/>
    </row>
    <row r="1647">
      <c r="B1647" s="598" t="n"/>
      <c r="C1647" s="599" t="n"/>
      <c r="D1647" s="589" t="n"/>
      <c r="E1647" s="590" t="n"/>
      <c r="F1647" s="599" t="n"/>
      <c r="G1647" s="590" t="n"/>
      <c r="H1647" s="590" t="n"/>
      <c r="I1647" s="590" t="n"/>
      <c r="J1647" s="590" t="n"/>
      <c r="K1647" s="590" t="n"/>
      <c r="L1647" s="590" t="n"/>
      <c r="M1647" s="590" t="n"/>
      <c r="N1647" s="590" t="n"/>
      <c r="O1647" s="590" t="n"/>
      <c r="P1647" s="590" t="n"/>
      <c r="Q1647" s="590" t="n"/>
      <c r="R1647" s="590" t="n"/>
      <c r="S1647" s="590" t="n"/>
      <c r="T1647" s="595" t="n"/>
      <c r="U1647" s="596" t="n"/>
      <c r="V1647" s="608" t="n"/>
    </row>
    <row r="1648">
      <c r="B1648" s="598" t="n"/>
      <c r="C1648" s="599" t="n"/>
      <c r="D1648" s="589" t="n"/>
      <c r="E1648" s="590" t="n"/>
      <c r="F1648" s="599" t="n"/>
      <c r="G1648" s="590" t="n"/>
      <c r="H1648" s="590" t="n"/>
      <c r="I1648" s="590" t="n"/>
      <c r="J1648" s="590" t="n"/>
      <c r="K1648" s="590" t="n"/>
      <c r="L1648" s="590" t="n"/>
      <c r="M1648" s="590" t="n"/>
      <c r="N1648" s="590" t="n"/>
      <c r="O1648" s="590" t="n"/>
      <c r="P1648" s="590" t="n"/>
      <c r="Q1648" s="590" t="n"/>
      <c r="R1648" s="590" t="n"/>
      <c r="S1648" s="590" t="n"/>
      <c r="T1648" s="595" t="n"/>
      <c r="U1648" s="596" t="n"/>
      <c r="V1648" s="608" t="n"/>
    </row>
    <row r="1649">
      <c r="B1649" s="598" t="n"/>
      <c r="C1649" s="599" t="n"/>
      <c r="D1649" s="589" t="n"/>
      <c r="E1649" s="590" t="n"/>
      <c r="F1649" s="599" t="n"/>
      <c r="G1649" s="590" t="n"/>
      <c r="H1649" s="590" t="n"/>
      <c r="I1649" s="590" t="n"/>
      <c r="J1649" s="590" t="n"/>
      <c r="K1649" s="590" t="n"/>
      <c r="L1649" s="590" t="n"/>
      <c r="M1649" s="590" t="n"/>
      <c r="N1649" s="590" t="n"/>
      <c r="O1649" s="590" t="n"/>
      <c r="P1649" s="590" t="n"/>
      <c r="Q1649" s="590" t="n"/>
      <c r="R1649" s="590" t="n"/>
      <c r="S1649" s="590" t="n"/>
      <c r="T1649" s="595" t="n"/>
      <c r="U1649" s="596" t="n"/>
      <c r="V1649" s="608" t="n"/>
    </row>
    <row r="1650">
      <c r="B1650" s="598" t="n"/>
      <c r="C1650" s="599" t="n"/>
      <c r="D1650" s="589" t="n"/>
      <c r="E1650" s="590" t="n"/>
      <c r="F1650" s="599" t="n"/>
      <c r="G1650" s="590" t="n"/>
      <c r="H1650" s="590" t="n"/>
      <c r="I1650" s="590" t="n"/>
      <c r="J1650" s="590" t="n"/>
      <c r="K1650" s="590" t="n"/>
      <c r="L1650" s="590" t="n"/>
      <c r="M1650" s="590" t="n"/>
      <c r="N1650" s="590" t="n"/>
      <c r="O1650" s="590" t="n"/>
      <c r="P1650" s="590" t="n"/>
      <c r="Q1650" s="590" t="n"/>
      <c r="R1650" s="590" t="n"/>
      <c r="S1650" s="590" t="n"/>
      <c r="T1650" s="595" t="n"/>
      <c r="U1650" s="596" t="n"/>
      <c r="V1650" s="608" t="n"/>
    </row>
    <row r="1651">
      <c r="B1651" s="598" t="n"/>
      <c r="C1651" s="599" t="n"/>
      <c r="D1651" s="589" t="n"/>
      <c r="E1651" s="590" t="n"/>
      <c r="F1651" s="599" t="n"/>
      <c r="G1651" s="590" t="n"/>
      <c r="H1651" s="590" t="n"/>
      <c r="I1651" s="590" t="n"/>
      <c r="J1651" s="590" t="n"/>
      <c r="K1651" s="590" t="n"/>
      <c r="L1651" s="590" t="n"/>
      <c r="M1651" s="590" t="n"/>
      <c r="N1651" s="590" t="n"/>
      <c r="O1651" s="590" t="n"/>
      <c r="P1651" s="590" t="n"/>
      <c r="Q1651" s="590" t="n"/>
      <c r="R1651" s="590" t="n"/>
      <c r="S1651" s="590" t="n"/>
      <c r="T1651" s="595" t="n"/>
      <c r="U1651" s="596" t="n"/>
      <c r="V1651" s="608" t="n"/>
    </row>
    <row r="1652">
      <c r="B1652" s="598" t="n"/>
      <c r="C1652" s="599" t="n"/>
      <c r="D1652" s="589" t="n"/>
      <c r="E1652" s="590" t="n"/>
      <c r="F1652" s="599" t="n"/>
      <c r="G1652" s="590" t="n"/>
      <c r="H1652" s="590" t="n"/>
      <c r="I1652" s="590" t="n"/>
      <c r="J1652" s="590" t="n"/>
      <c r="K1652" s="590" t="n"/>
      <c r="L1652" s="590" t="n"/>
      <c r="M1652" s="590" t="n"/>
      <c r="N1652" s="590" t="n"/>
      <c r="O1652" s="590" t="n"/>
      <c r="P1652" s="590" t="n"/>
      <c r="Q1652" s="590" t="n"/>
      <c r="R1652" s="590" t="n"/>
      <c r="S1652" s="590" t="n"/>
      <c r="T1652" s="595" t="n"/>
      <c r="U1652" s="596" t="n"/>
      <c r="V1652" s="608" t="n"/>
    </row>
    <row r="1653">
      <c r="B1653" s="598" t="n"/>
      <c r="C1653" s="599" t="n"/>
      <c r="D1653" s="589" t="n"/>
      <c r="E1653" s="590" t="n"/>
      <c r="F1653" s="599" t="n"/>
      <c r="G1653" s="590" t="n"/>
      <c r="H1653" s="590" t="n"/>
      <c r="I1653" s="590" t="n"/>
      <c r="J1653" s="590" t="n"/>
      <c r="K1653" s="590" t="n"/>
      <c r="L1653" s="590" t="n"/>
      <c r="M1653" s="590" t="n"/>
      <c r="N1653" s="590" t="n"/>
      <c r="O1653" s="590" t="n"/>
      <c r="P1653" s="590" t="n"/>
      <c r="Q1653" s="590" t="n"/>
      <c r="R1653" s="590" t="n"/>
      <c r="S1653" s="590" t="n"/>
      <c r="T1653" s="595" t="n"/>
      <c r="U1653" s="596" t="n"/>
      <c r="V1653" s="608" t="n"/>
    </row>
    <row r="1654">
      <c r="B1654" s="598" t="n"/>
      <c r="C1654" s="599" t="n"/>
      <c r="D1654" s="589" t="n"/>
      <c r="E1654" s="590" t="n"/>
      <c r="F1654" s="599" t="n"/>
      <c r="G1654" s="590" t="n"/>
      <c r="H1654" s="590" t="n"/>
      <c r="I1654" s="590" t="n"/>
      <c r="J1654" s="590" t="n"/>
      <c r="K1654" s="590" t="n"/>
      <c r="L1654" s="590" t="n"/>
      <c r="M1654" s="590" t="n"/>
      <c r="N1654" s="590" t="n"/>
      <c r="O1654" s="590" t="n"/>
      <c r="P1654" s="590" t="n"/>
      <c r="Q1654" s="590" t="n"/>
      <c r="R1654" s="590" t="n"/>
      <c r="S1654" s="590" t="n"/>
      <c r="T1654" s="595" t="n"/>
      <c r="U1654" s="596" t="n"/>
      <c r="V1654" s="608" t="n"/>
    </row>
    <row r="1655">
      <c r="B1655" s="598" t="n"/>
      <c r="C1655" s="599" t="n"/>
      <c r="D1655" s="589" t="n"/>
      <c r="E1655" s="590" t="n"/>
      <c r="F1655" s="599" t="n"/>
      <c r="G1655" s="590" t="n"/>
      <c r="H1655" s="590" t="n"/>
      <c r="I1655" s="590" t="n"/>
      <c r="J1655" s="590" t="n"/>
      <c r="K1655" s="590" t="n"/>
      <c r="L1655" s="590" t="n"/>
      <c r="M1655" s="590" t="n"/>
      <c r="N1655" s="590" t="n"/>
      <c r="O1655" s="590" t="n"/>
      <c r="P1655" s="590" t="n"/>
      <c r="Q1655" s="590" t="n"/>
      <c r="R1655" s="590" t="n"/>
      <c r="S1655" s="590" t="n"/>
      <c r="T1655" s="595" t="n"/>
      <c r="U1655" s="596" t="n"/>
      <c r="V1655" s="608" t="n"/>
    </row>
    <row r="1656">
      <c r="B1656" s="598" t="n"/>
      <c r="C1656" s="599" t="n"/>
      <c r="D1656" s="589" t="n"/>
      <c r="E1656" s="590" t="n"/>
      <c r="F1656" s="599" t="n"/>
      <c r="G1656" s="590" t="n"/>
      <c r="H1656" s="590" t="n"/>
      <c r="I1656" s="590" t="n"/>
      <c r="J1656" s="590" t="n"/>
      <c r="K1656" s="590" t="n"/>
      <c r="L1656" s="590" t="n"/>
      <c r="M1656" s="590" t="n"/>
      <c r="N1656" s="590" t="n"/>
      <c r="O1656" s="590" t="n"/>
      <c r="P1656" s="590" t="n"/>
      <c r="Q1656" s="590" t="n"/>
      <c r="R1656" s="590" t="n"/>
      <c r="S1656" s="590" t="n"/>
      <c r="T1656" s="595" t="n"/>
      <c r="U1656" s="596" t="n"/>
      <c r="V1656" s="608" t="n"/>
    </row>
    <row r="1657">
      <c r="B1657" s="598" t="n"/>
      <c r="C1657" s="599" t="n"/>
      <c r="D1657" s="589" t="n"/>
      <c r="E1657" s="590" t="n"/>
      <c r="F1657" s="599" t="n"/>
      <c r="G1657" s="590" t="n"/>
      <c r="H1657" s="590" t="n"/>
      <c r="I1657" s="590" t="n"/>
      <c r="J1657" s="590" t="n"/>
      <c r="K1657" s="590" t="n"/>
      <c r="L1657" s="590" t="n"/>
      <c r="M1657" s="590" t="n"/>
      <c r="N1657" s="590" t="n"/>
      <c r="O1657" s="590" t="n"/>
      <c r="P1657" s="590" t="n"/>
      <c r="Q1657" s="590" t="n"/>
      <c r="R1657" s="590" t="n"/>
      <c r="S1657" s="590" t="n"/>
      <c r="T1657" s="595" t="n"/>
      <c r="U1657" s="596" t="n"/>
      <c r="V1657" s="608" t="n"/>
    </row>
    <row r="1658">
      <c r="B1658" s="598" t="n"/>
      <c r="C1658" s="599" t="n"/>
      <c r="D1658" s="589" t="n"/>
      <c r="E1658" s="590" t="n"/>
      <c r="F1658" s="599" t="n"/>
      <c r="G1658" s="590" t="n"/>
      <c r="H1658" s="590" t="n"/>
      <c r="I1658" s="590" t="n"/>
      <c r="J1658" s="590" t="n"/>
      <c r="K1658" s="590" t="n"/>
      <c r="L1658" s="590" t="n"/>
      <c r="M1658" s="590" t="n"/>
      <c r="N1658" s="590" t="n"/>
      <c r="O1658" s="590" t="n"/>
      <c r="P1658" s="590" t="n"/>
      <c r="Q1658" s="590" t="n"/>
      <c r="R1658" s="590" t="n"/>
      <c r="S1658" s="590" t="n"/>
      <c r="T1658" s="595" t="n"/>
      <c r="U1658" s="596" t="n"/>
      <c r="V1658" s="608" t="n"/>
    </row>
    <row r="1659">
      <c r="B1659" s="598" t="n"/>
      <c r="C1659" s="599" t="n"/>
      <c r="D1659" s="589" t="n"/>
      <c r="E1659" s="590" t="n"/>
      <c r="F1659" s="599" t="n"/>
      <c r="G1659" s="590" t="n"/>
      <c r="H1659" s="590" t="n"/>
      <c r="I1659" s="590" t="n"/>
      <c r="J1659" s="590" t="n"/>
      <c r="K1659" s="590" t="n"/>
      <c r="L1659" s="590" t="n"/>
      <c r="M1659" s="590" t="n"/>
      <c r="N1659" s="590" t="n"/>
      <c r="O1659" s="590" t="n"/>
      <c r="P1659" s="590" t="n"/>
      <c r="Q1659" s="590" t="n"/>
      <c r="R1659" s="590" t="n"/>
      <c r="S1659" s="590" t="n"/>
      <c r="T1659" s="595" t="n"/>
      <c r="U1659" s="596" t="n"/>
      <c r="V1659" s="608" t="n"/>
    </row>
    <row r="1660">
      <c r="B1660" s="598" t="n"/>
      <c r="C1660" s="599" t="n"/>
      <c r="D1660" s="589" t="n"/>
      <c r="E1660" s="590" t="n"/>
      <c r="F1660" s="599" t="n"/>
      <c r="G1660" s="590" t="n"/>
      <c r="H1660" s="590" t="n"/>
      <c r="I1660" s="590" t="n"/>
      <c r="J1660" s="590" t="n"/>
      <c r="K1660" s="590" t="n"/>
      <c r="L1660" s="590" t="n"/>
      <c r="M1660" s="590" t="n"/>
      <c r="N1660" s="590" t="n"/>
      <c r="O1660" s="590" t="n"/>
      <c r="P1660" s="590" t="n"/>
      <c r="Q1660" s="590" t="n"/>
      <c r="R1660" s="590" t="n"/>
      <c r="S1660" s="590" t="n"/>
      <c r="T1660" s="595" t="n"/>
      <c r="U1660" s="596" t="n"/>
      <c r="V1660" s="608" t="n"/>
    </row>
    <row r="1661">
      <c r="B1661" s="598" t="n"/>
      <c r="C1661" s="599" t="n"/>
      <c r="D1661" s="589" t="n"/>
      <c r="E1661" s="590" t="n"/>
      <c r="F1661" s="599" t="n"/>
      <c r="G1661" s="590" t="n"/>
      <c r="H1661" s="590" t="n"/>
      <c r="I1661" s="590" t="n"/>
      <c r="J1661" s="590" t="n"/>
      <c r="K1661" s="590" t="n"/>
      <c r="L1661" s="590" t="n"/>
      <c r="M1661" s="590" t="n"/>
      <c r="N1661" s="590" t="n"/>
      <c r="O1661" s="590" t="n"/>
      <c r="P1661" s="590" t="n"/>
      <c r="Q1661" s="590" t="n"/>
      <c r="R1661" s="590" t="n"/>
      <c r="S1661" s="590" t="n"/>
      <c r="T1661" s="595" t="n"/>
      <c r="U1661" s="596" t="n"/>
      <c r="V1661" s="608" t="n"/>
    </row>
    <row r="1662">
      <c r="B1662" s="598" t="n"/>
      <c r="C1662" s="599" t="n"/>
      <c r="D1662" s="589" t="n"/>
      <c r="E1662" s="590" t="n"/>
      <c r="F1662" s="599" t="n"/>
      <c r="G1662" s="590" t="n"/>
      <c r="H1662" s="590" t="n"/>
      <c r="I1662" s="590" t="n"/>
      <c r="J1662" s="590" t="n"/>
      <c r="K1662" s="590" t="n"/>
      <c r="L1662" s="590" t="n"/>
      <c r="M1662" s="590" t="n"/>
      <c r="N1662" s="590" t="n"/>
      <c r="O1662" s="590" t="n"/>
      <c r="P1662" s="590" t="n"/>
      <c r="Q1662" s="590" t="n"/>
      <c r="R1662" s="590" t="n"/>
      <c r="S1662" s="590" t="n"/>
      <c r="T1662" s="595" t="n"/>
      <c r="U1662" s="596" t="n"/>
      <c r="V1662" s="608" t="n"/>
    </row>
    <row r="1663">
      <c r="B1663" s="598" t="n"/>
      <c r="C1663" s="599" t="n"/>
      <c r="D1663" s="589" t="n"/>
      <c r="E1663" s="590" t="n"/>
      <c r="F1663" s="599" t="n"/>
      <c r="G1663" s="590" t="n"/>
      <c r="H1663" s="590" t="n"/>
      <c r="I1663" s="590" t="n"/>
      <c r="J1663" s="590" t="n"/>
      <c r="K1663" s="590" t="n"/>
      <c r="L1663" s="590" t="n"/>
      <c r="M1663" s="590" t="n"/>
      <c r="N1663" s="590" t="n"/>
      <c r="O1663" s="590" t="n"/>
      <c r="P1663" s="590" t="n"/>
      <c r="Q1663" s="590" t="n"/>
      <c r="R1663" s="590" t="n"/>
      <c r="S1663" s="590" t="n"/>
      <c r="T1663" s="595" t="n"/>
      <c r="U1663" s="596" t="n"/>
      <c r="V1663" s="608" t="n"/>
    </row>
    <row r="1664">
      <c r="B1664" s="598" t="n"/>
      <c r="C1664" s="599" t="n"/>
      <c r="D1664" s="589" t="n"/>
      <c r="E1664" s="590" t="n"/>
      <c r="F1664" s="599" t="n"/>
      <c r="G1664" s="590" t="n"/>
      <c r="H1664" s="590" t="n"/>
      <c r="I1664" s="590" t="n"/>
      <c r="J1664" s="590" t="n"/>
      <c r="K1664" s="590" t="n"/>
      <c r="L1664" s="590" t="n"/>
      <c r="M1664" s="590" t="n"/>
      <c r="N1664" s="590" t="n"/>
      <c r="O1664" s="590" t="n"/>
      <c r="P1664" s="590" t="n"/>
      <c r="Q1664" s="590" t="n"/>
      <c r="R1664" s="590" t="n"/>
      <c r="S1664" s="590" t="n"/>
      <c r="T1664" s="595" t="n"/>
      <c r="U1664" s="596" t="n"/>
      <c r="V1664" s="608" t="n"/>
    </row>
    <row r="1665">
      <c r="B1665" s="598" t="n"/>
      <c r="C1665" s="599" t="n"/>
      <c r="D1665" s="589" t="n"/>
      <c r="E1665" s="590" t="n"/>
      <c r="F1665" s="599" t="n"/>
      <c r="G1665" s="590" t="n"/>
      <c r="H1665" s="590" t="n"/>
      <c r="I1665" s="590" t="n"/>
      <c r="J1665" s="590" t="n"/>
      <c r="K1665" s="590" t="n"/>
      <c r="L1665" s="590" t="n"/>
      <c r="M1665" s="590" t="n"/>
      <c r="N1665" s="590" t="n"/>
      <c r="O1665" s="590" t="n"/>
      <c r="P1665" s="590" t="n"/>
      <c r="Q1665" s="590" t="n"/>
      <c r="R1665" s="590" t="n"/>
      <c r="S1665" s="590" t="n"/>
      <c r="T1665" s="595" t="n"/>
      <c r="U1665" s="596" t="n"/>
      <c r="V1665" s="608" t="n"/>
    </row>
    <row r="1666">
      <c r="B1666" s="598" t="n"/>
      <c r="C1666" s="599" t="n"/>
      <c r="D1666" s="589" t="n"/>
      <c r="E1666" s="590" t="n"/>
      <c r="F1666" s="599" t="n"/>
      <c r="G1666" s="590" t="n"/>
      <c r="H1666" s="590" t="n"/>
      <c r="I1666" s="590" t="n"/>
      <c r="J1666" s="590" t="n"/>
      <c r="K1666" s="590" t="n"/>
      <c r="L1666" s="590" t="n"/>
      <c r="M1666" s="590" t="n"/>
      <c r="N1666" s="590" t="n"/>
      <c r="O1666" s="590" t="n"/>
      <c r="P1666" s="590" t="n"/>
      <c r="Q1666" s="590" t="n"/>
      <c r="R1666" s="590" t="n"/>
      <c r="S1666" s="590" t="n"/>
      <c r="T1666" s="595" t="n"/>
      <c r="U1666" s="596" t="n"/>
      <c r="V1666" s="608" t="n"/>
    </row>
    <row r="1667">
      <c r="B1667" s="598" t="n"/>
      <c r="C1667" s="599" t="n"/>
      <c r="D1667" s="589" t="n"/>
      <c r="E1667" s="590" t="n"/>
      <c r="F1667" s="599" t="n"/>
      <c r="G1667" s="590" t="n"/>
      <c r="H1667" s="590" t="n"/>
      <c r="I1667" s="590" t="n"/>
      <c r="J1667" s="590" t="n"/>
      <c r="K1667" s="590" t="n"/>
      <c r="L1667" s="590" t="n"/>
      <c r="M1667" s="590" t="n"/>
      <c r="N1667" s="590" t="n"/>
      <c r="O1667" s="590" t="n"/>
      <c r="P1667" s="590" t="n"/>
      <c r="Q1667" s="590" t="n"/>
      <c r="R1667" s="590" t="n"/>
      <c r="S1667" s="590" t="n"/>
      <c r="T1667" s="595" t="n"/>
      <c r="U1667" s="596" t="n"/>
      <c r="V1667" s="608" t="n"/>
    </row>
    <row r="1668">
      <c r="B1668" s="598" t="n"/>
      <c r="C1668" s="599" t="n"/>
      <c r="D1668" s="589" t="n"/>
      <c r="E1668" s="590" t="n"/>
      <c r="F1668" s="599" t="n"/>
      <c r="G1668" s="590" t="n"/>
      <c r="H1668" s="590" t="n"/>
      <c r="I1668" s="590" t="n"/>
      <c r="J1668" s="590" t="n"/>
      <c r="K1668" s="590" t="n"/>
      <c r="L1668" s="590" t="n"/>
      <c r="M1668" s="590" t="n"/>
      <c r="N1668" s="590" t="n"/>
      <c r="O1668" s="590" t="n"/>
      <c r="P1668" s="590" t="n"/>
      <c r="Q1668" s="590" t="n"/>
      <c r="R1668" s="590" t="n"/>
      <c r="S1668" s="590" t="n"/>
      <c r="T1668" s="595" t="n"/>
      <c r="U1668" s="596" t="n"/>
      <c r="V1668" s="608" t="n"/>
    </row>
    <row r="1669">
      <c r="B1669" s="598" t="n"/>
      <c r="C1669" s="599" t="n"/>
      <c r="D1669" s="589" t="n"/>
      <c r="E1669" s="590" t="n"/>
      <c r="F1669" s="599" t="n"/>
      <c r="G1669" s="590" t="n"/>
      <c r="H1669" s="590" t="n"/>
      <c r="I1669" s="590" t="n"/>
      <c r="J1669" s="590" t="n"/>
      <c r="K1669" s="590" t="n"/>
      <c r="L1669" s="590" t="n"/>
      <c r="M1669" s="590" t="n"/>
      <c r="N1669" s="590" t="n"/>
      <c r="O1669" s="590" t="n"/>
      <c r="P1669" s="590" t="n"/>
      <c r="Q1669" s="590" t="n"/>
      <c r="R1669" s="590" t="n"/>
      <c r="S1669" s="590" t="n"/>
      <c r="T1669" s="595" t="n"/>
      <c r="U1669" s="596" t="n"/>
      <c r="V1669" s="608" t="n"/>
    </row>
    <row r="1670">
      <c r="B1670" s="598" t="n"/>
      <c r="C1670" s="599" t="n"/>
      <c r="D1670" s="589" t="n"/>
      <c r="E1670" s="590" t="n"/>
      <c r="F1670" s="599" t="n"/>
      <c r="G1670" s="590" t="n"/>
      <c r="H1670" s="590" t="n"/>
      <c r="I1670" s="590" t="n"/>
      <c r="J1670" s="590" t="n"/>
      <c r="K1670" s="590" t="n"/>
      <c r="L1670" s="590" t="n"/>
      <c r="M1670" s="590" t="n"/>
      <c r="N1670" s="590" t="n"/>
      <c r="O1670" s="590" t="n"/>
      <c r="P1670" s="590" t="n"/>
      <c r="Q1670" s="590" t="n"/>
      <c r="R1670" s="590" t="n"/>
      <c r="S1670" s="590" t="n"/>
      <c r="T1670" s="595" t="n"/>
      <c r="U1670" s="596" t="n"/>
      <c r="V1670" s="608" t="n"/>
    </row>
    <row r="1671">
      <c r="B1671" s="598" t="n"/>
      <c r="C1671" s="599" t="n"/>
      <c r="D1671" s="589" t="n"/>
      <c r="E1671" s="590" t="n"/>
      <c r="F1671" s="599" t="n"/>
      <c r="G1671" s="590" t="n"/>
      <c r="H1671" s="590" t="n"/>
      <c r="I1671" s="590" t="n"/>
      <c r="J1671" s="590" t="n"/>
      <c r="K1671" s="590" t="n"/>
      <c r="L1671" s="590" t="n"/>
      <c r="M1671" s="590" t="n"/>
      <c r="N1671" s="590" t="n"/>
      <c r="O1671" s="590" t="n"/>
      <c r="P1671" s="590" t="n"/>
      <c r="Q1671" s="590" t="n"/>
      <c r="R1671" s="590" t="n"/>
      <c r="S1671" s="590" t="n"/>
      <c r="T1671" s="595" t="n"/>
      <c r="U1671" s="596" t="n"/>
      <c r="V1671" s="608" t="n"/>
    </row>
    <row r="1672">
      <c r="B1672" s="598" t="n"/>
      <c r="C1672" s="599" t="n"/>
      <c r="D1672" s="589" t="n"/>
      <c r="E1672" s="590" t="n"/>
      <c r="F1672" s="599" t="n"/>
      <c r="G1672" s="590" t="n"/>
      <c r="H1672" s="590" t="n"/>
      <c r="I1672" s="590" t="n"/>
      <c r="J1672" s="590" t="n"/>
      <c r="K1672" s="590" t="n"/>
      <c r="L1672" s="590" t="n"/>
      <c r="M1672" s="590" t="n"/>
      <c r="N1672" s="590" t="n"/>
      <c r="O1672" s="590" t="n"/>
      <c r="P1672" s="590" t="n"/>
      <c r="Q1672" s="590" t="n"/>
      <c r="R1672" s="590" t="n"/>
      <c r="S1672" s="590" t="n"/>
      <c r="T1672" s="595" t="n"/>
      <c r="U1672" s="596" t="n"/>
      <c r="V1672" s="608" t="n"/>
    </row>
    <row r="1673">
      <c r="B1673" s="598" t="n"/>
      <c r="C1673" s="599" t="n"/>
      <c r="D1673" s="589" t="n"/>
      <c r="E1673" s="590" t="n"/>
      <c r="F1673" s="599" t="n"/>
      <c r="G1673" s="590" t="n"/>
      <c r="H1673" s="590" t="n"/>
      <c r="I1673" s="590" t="n"/>
      <c r="J1673" s="590" t="n"/>
      <c r="K1673" s="590" t="n"/>
      <c r="L1673" s="590" t="n"/>
      <c r="M1673" s="590" t="n"/>
      <c r="N1673" s="590" t="n"/>
      <c r="O1673" s="590" t="n"/>
      <c r="P1673" s="590" t="n"/>
      <c r="Q1673" s="590" t="n"/>
      <c r="R1673" s="590" t="n"/>
      <c r="S1673" s="590" t="n"/>
      <c r="T1673" s="595" t="n"/>
      <c r="U1673" s="596" t="n"/>
      <c r="V1673" s="608" t="n"/>
    </row>
    <row r="1674">
      <c r="B1674" s="598" t="n"/>
      <c r="C1674" s="599" t="n"/>
      <c r="D1674" s="589" t="n"/>
      <c r="E1674" s="590" t="n"/>
      <c r="F1674" s="599" t="n"/>
      <c r="G1674" s="590" t="n"/>
      <c r="H1674" s="590" t="n"/>
      <c r="I1674" s="590" t="n"/>
      <c r="J1674" s="590" t="n"/>
      <c r="K1674" s="590" t="n"/>
      <c r="L1674" s="590" t="n"/>
      <c r="M1674" s="590" t="n"/>
      <c r="N1674" s="590" t="n"/>
      <c r="O1674" s="590" t="n"/>
      <c r="P1674" s="590" t="n"/>
      <c r="Q1674" s="590" t="n"/>
      <c r="R1674" s="590" t="n"/>
      <c r="S1674" s="590" t="n"/>
      <c r="T1674" s="595" t="n"/>
      <c r="U1674" s="596" t="n"/>
      <c r="V1674" s="608" t="n"/>
    </row>
    <row r="1675">
      <c r="B1675" s="598" t="n"/>
      <c r="C1675" s="599" t="n"/>
      <c r="D1675" s="589" t="n"/>
      <c r="E1675" s="590" t="n"/>
      <c r="F1675" s="599" t="n"/>
      <c r="G1675" s="590" t="n"/>
      <c r="H1675" s="590" t="n"/>
      <c r="I1675" s="590" t="n"/>
      <c r="J1675" s="590" t="n"/>
      <c r="K1675" s="590" t="n"/>
      <c r="L1675" s="590" t="n"/>
      <c r="M1675" s="590" t="n"/>
      <c r="N1675" s="590" t="n"/>
      <c r="O1675" s="590" t="n"/>
      <c r="P1675" s="590" t="n"/>
      <c r="Q1675" s="590" t="n"/>
      <c r="R1675" s="590" t="n"/>
      <c r="S1675" s="590" t="n"/>
      <c r="T1675" s="595" t="n"/>
      <c r="U1675" s="596" t="n"/>
      <c r="V1675" s="608" t="n"/>
    </row>
    <row r="1676">
      <c r="B1676" s="598" t="n"/>
      <c r="C1676" s="599" t="n"/>
      <c r="D1676" s="589" t="n"/>
      <c r="E1676" s="590" t="n"/>
      <c r="F1676" s="599" t="n"/>
      <c r="G1676" s="590" t="n"/>
      <c r="H1676" s="590" t="n"/>
      <c r="I1676" s="590" t="n"/>
      <c r="J1676" s="590" t="n"/>
      <c r="K1676" s="590" t="n"/>
      <c r="L1676" s="590" t="n"/>
      <c r="M1676" s="590" t="n"/>
      <c r="N1676" s="590" t="n"/>
      <c r="O1676" s="590" t="n"/>
      <c r="P1676" s="590" t="n"/>
      <c r="Q1676" s="590" t="n"/>
      <c r="R1676" s="590" t="n"/>
      <c r="S1676" s="590" t="n"/>
      <c r="T1676" s="595" t="n"/>
      <c r="U1676" s="596" t="n"/>
      <c r="V1676" s="608" t="n"/>
    </row>
    <row r="1677">
      <c r="B1677" s="598" t="n"/>
      <c r="C1677" s="599" t="n"/>
      <c r="D1677" s="589" t="n"/>
      <c r="E1677" s="590" t="n"/>
      <c r="F1677" s="599" t="n"/>
      <c r="G1677" s="590" t="n"/>
      <c r="H1677" s="590" t="n"/>
      <c r="I1677" s="590" t="n"/>
      <c r="J1677" s="590" t="n"/>
      <c r="K1677" s="590" t="n"/>
      <c r="L1677" s="590" t="n"/>
      <c r="M1677" s="590" t="n"/>
      <c r="N1677" s="590" t="n"/>
      <c r="O1677" s="590" t="n"/>
      <c r="P1677" s="590" t="n"/>
      <c r="Q1677" s="590" t="n"/>
      <c r="R1677" s="590" t="n"/>
      <c r="S1677" s="590" t="n"/>
      <c r="T1677" s="595" t="n"/>
      <c r="U1677" s="596" t="n"/>
      <c r="V1677" s="608" t="n"/>
    </row>
    <row r="1678">
      <c r="B1678" s="598" t="n"/>
      <c r="C1678" s="599" t="n"/>
      <c r="D1678" s="589" t="n"/>
      <c r="E1678" s="590" t="n"/>
      <c r="F1678" s="599" t="n"/>
      <c r="G1678" s="590" t="n"/>
      <c r="H1678" s="590" t="n"/>
      <c r="I1678" s="590" t="n"/>
      <c r="J1678" s="590" t="n"/>
      <c r="K1678" s="590" t="n"/>
      <c r="L1678" s="590" t="n"/>
      <c r="M1678" s="590" t="n"/>
      <c r="N1678" s="590" t="n"/>
      <c r="O1678" s="590" t="n"/>
      <c r="P1678" s="590" t="n"/>
      <c r="Q1678" s="590" t="n"/>
      <c r="R1678" s="590" t="n"/>
      <c r="S1678" s="590" t="n"/>
      <c r="T1678" s="595" t="n"/>
      <c r="U1678" s="596" t="n"/>
      <c r="V1678" s="608" t="n"/>
    </row>
    <row r="1679">
      <c r="B1679" s="598" t="n"/>
      <c r="C1679" s="599" t="n"/>
      <c r="D1679" s="589" t="n"/>
      <c r="E1679" s="590" t="n"/>
      <c r="F1679" s="599" t="n"/>
      <c r="G1679" s="590" t="n"/>
      <c r="H1679" s="590" t="n"/>
      <c r="I1679" s="590" t="n"/>
      <c r="J1679" s="590" t="n"/>
      <c r="K1679" s="590" t="n"/>
      <c r="L1679" s="590" t="n"/>
      <c r="M1679" s="590" t="n"/>
      <c r="N1679" s="590" t="n"/>
      <c r="O1679" s="590" t="n"/>
      <c r="P1679" s="590" t="n"/>
      <c r="Q1679" s="590" t="n"/>
      <c r="R1679" s="590" t="n"/>
      <c r="S1679" s="590" t="n"/>
      <c r="T1679" s="595" t="n"/>
      <c r="U1679" s="596" t="n"/>
      <c r="V1679" s="608" t="n"/>
    </row>
    <row r="1680">
      <c r="B1680" s="598" t="n"/>
      <c r="C1680" s="599" t="n"/>
      <c r="D1680" s="589" t="n"/>
      <c r="E1680" s="590" t="n"/>
      <c r="F1680" s="599" t="n"/>
      <c r="G1680" s="590" t="n"/>
      <c r="H1680" s="590" t="n"/>
      <c r="I1680" s="590" t="n"/>
      <c r="J1680" s="590" t="n"/>
      <c r="K1680" s="590" t="n"/>
      <c r="L1680" s="590" t="n"/>
      <c r="M1680" s="590" t="n"/>
      <c r="N1680" s="590" t="n"/>
      <c r="O1680" s="590" t="n"/>
      <c r="P1680" s="590" t="n"/>
      <c r="Q1680" s="590" t="n"/>
      <c r="R1680" s="590" t="n"/>
      <c r="S1680" s="590" t="n"/>
      <c r="T1680" s="595" t="n"/>
      <c r="U1680" s="596" t="n"/>
      <c r="V1680" s="608" t="n"/>
    </row>
    <row r="1681">
      <c r="B1681" s="598" t="n"/>
      <c r="C1681" s="599" t="n"/>
      <c r="D1681" s="589" t="n"/>
      <c r="E1681" s="590" t="n"/>
      <c r="F1681" s="599" t="n"/>
      <c r="G1681" s="590" t="n"/>
      <c r="H1681" s="590" t="n"/>
      <c r="I1681" s="590" t="n"/>
      <c r="J1681" s="590" t="n"/>
      <c r="K1681" s="590" t="n"/>
      <c r="L1681" s="590" t="n"/>
      <c r="M1681" s="590" t="n"/>
      <c r="N1681" s="590" t="n"/>
      <c r="O1681" s="590" t="n"/>
      <c r="P1681" s="590" t="n"/>
      <c r="Q1681" s="590" t="n"/>
      <c r="R1681" s="590" t="n"/>
      <c r="S1681" s="590" t="n"/>
      <c r="T1681" s="595" t="n"/>
      <c r="U1681" s="596" t="n"/>
      <c r="V1681" s="608" t="n"/>
    </row>
    <row r="1682">
      <c r="B1682" s="598" t="n"/>
      <c r="C1682" s="599" t="n"/>
      <c r="D1682" s="589" t="n"/>
      <c r="E1682" s="590" t="n"/>
      <c r="F1682" s="599" t="n"/>
      <c r="G1682" s="590" t="n"/>
      <c r="H1682" s="590" t="n"/>
      <c r="I1682" s="590" t="n"/>
      <c r="J1682" s="590" t="n"/>
      <c r="K1682" s="590" t="n"/>
      <c r="L1682" s="590" t="n"/>
      <c r="M1682" s="590" t="n"/>
      <c r="N1682" s="590" t="n"/>
      <c r="O1682" s="590" t="n"/>
      <c r="P1682" s="590" t="n"/>
      <c r="Q1682" s="590" t="n"/>
      <c r="R1682" s="590" t="n"/>
      <c r="S1682" s="590" t="n"/>
      <c r="T1682" s="595" t="n"/>
      <c r="U1682" s="596" t="n"/>
      <c r="V1682" s="608" t="n"/>
    </row>
    <row r="1683">
      <c r="B1683" s="598" t="n"/>
      <c r="C1683" s="599" t="n"/>
      <c r="D1683" s="589" t="n"/>
      <c r="E1683" s="590" t="n"/>
      <c r="F1683" s="599" t="n"/>
      <c r="G1683" s="590" t="n"/>
      <c r="H1683" s="590" t="n"/>
      <c r="I1683" s="590" t="n"/>
      <c r="J1683" s="590" t="n"/>
      <c r="K1683" s="590" t="n"/>
      <c r="L1683" s="590" t="n"/>
      <c r="M1683" s="590" t="n"/>
      <c r="N1683" s="590" t="n"/>
      <c r="O1683" s="590" t="n"/>
      <c r="P1683" s="590" t="n"/>
      <c r="Q1683" s="590" t="n"/>
      <c r="R1683" s="590" t="n"/>
      <c r="S1683" s="590" t="n"/>
      <c r="T1683" s="595" t="n"/>
      <c r="U1683" s="596" t="n"/>
      <c r="V1683" s="608" t="n"/>
    </row>
    <row r="1684">
      <c r="B1684" s="598" t="n"/>
      <c r="C1684" s="599" t="n"/>
      <c r="D1684" s="589" t="n"/>
      <c r="E1684" s="590" t="n"/>
      <c r="F1684" s="599" t="n"/>
      <c r="G1684" s="590" t="n"/>
      <c r="H1684" s="590" t="n"/>
      <c r="I1684" s="590" t="n"/>
      <c r="J1684" s="590" t="n"/>
      <c r="K1684" s="590" t="n"/>
      <c r="L1684" s="590" t="n"/>
      <c r="M1684" s="590" t="n"/>
      <c r="N1684" s="590" t="n"/>
      <c r="O1684" s="590" t="n"/>
      <c r="P1684" s="590" t="n"/>
      <c r="Q1684" s="590" t="n"/>
      <c r="R1684" s="590" t="n"/>
      <c r="S1684" s="590" t="n"/>
      <c r="T1684" s="595" t="n"/>
      <c r="U1684" s="596" t="n"/>
      <c r="V1684" s="608" t="n"/>
    </row>
    <row r="1685">
      <c r="B1685" s="598" t="n"/>
      <c r="C1685" s="599" t="n"/>
      <c r="D1685" s="589" t="n"/>
      <c r="E1685" s="590" t="n"/>
      <c r="F1685" s="599" t="n"/>
      <c r="G1685" s="590" t="n"/>
      <c r="H1685" s="590" t="n"/>
      <c r="I1685" s="590" t="n"/>
      <c r="J1685" s="590" t="n"/>
      <c r="K1685" s="590" t="n"/>
      <c r="L1685" s="590" t="n"/>
      <c r="M1685" s="590" t="n"/>
      <c r="N1685" s="590" t="n"/>
      <c r="O1685" s="590" t="n"/>
      <c r="P1685" s="590" t="n"/>
      <c r="Q1685" s="590" t="n"/>
      <c r="R1685" s="590" t="n"/>
      <c r="S1685" s="590" t="n"/>
      <c r="T1685" s="595" t="n"/>
      <c r="U1685" s="596" t="n"/>
      <c r="V1685" s="608" t="n"/>
    </row>
    <row r="1686">
      <c r="B1686" s="598" t="n"/>
      <c r="C1686" s="599" t="n"/>
      <c r="D1686" s="589" t="n"/>
      <c r="E1686" s="590" t="n"/>
      <c r="F1686" s="599" t="n"/>
      <c r="G1686" s="590" t="n"/>
      <c r="H1686" s="590" t="n"/>
      <c r="I1686" s="590" t="n"/>
      <c r="J1686" s="590" t="n"/>
      <c r="K1686" s="590" t="n"/>
      <c r="L1686" s="590" t="n"/>
      <c r="M1686" s="590" t="n"/>
      <c r="N1686" s="590" t="n"/>
      <c r="O1686" s="590" t="n"/>
      <c r="P1686" s="590" t="n"/>
      <c r="Q1686" s="590" t="n"/>
      <c r="R1686" s="590" t="n"/>
      <c r="S1686" s="590" t="n"/>
      <c r="T1686" s="595" t="n"/>
      <c r="U1686" s="596" t="n"/>
      <c r="V1686" s="608" t="n"/>
    </row>
    <row r="1687">
      <c r="B1687" s="598" t="n"/>
      <c r="C1687" s="599" t="n"/>
      <c r="D1687" s="589" t="n"/>
      <c r="E1687" s="590" t="n"/>
      <c r="F1687" s="599" t="n"/>
      <c r="G1687" s="590" t="n"/>
      <c r="H1687" s="590" t="n"/>
      <c r="I1687" s="590" t="n"/>
      <c r="J1687" s="590" t="n"/>
      <c r="K1687" s="590" t="n"/>
      <c r="L1687" s="590" t="n"/>
      <c r="M1687" s="590" t="n"/>
      <c r="N1687" s="590" t="n"/>
      <c r="O1687" s="590" t="n"/>
      <c r="P1687" s="590" t="n"/>
      <c r="Q1687" s="590" t="n"/>
      <c r="R1687" s="590" t="n"/>
      <c r="S1687" s="590" t="n"/>
      <c r="T1687" s="595" t="n"/>
      <c r="U1687" s="596" t="n"/>
      <c r="V1687" s="608" t="n"/>
    </row>
    <row r="1688">
      <c r="B1688" s="598" t="n"/>
      <c r="C1688" s="599" t="n"/>
      <c r="D1688" s="589" t="n"/>
      <c r="E1688" s="590" t="n"/>
      <c r="F1688" s="599" t="n"/>
      <c r="G1688" s="590" t="n"/>
      <c r="H1688" s="590" t="n"/>
      <c r="I1688" s="590" t="n"/>
      <c r="J1688" s="590" t="n"/>
      <c r="K1688" s="590" t="n"/>
      <c r="L1688" s="590" t="n"/>
      <c r="M1688" s="590" t="n"/>
      <c r="N1688" s="590" t="n"/>
      <c r="O1688" s="590" t="n"/>
      <c r="P1688" s="590" t="n"/>
      <c r="Q1688" s="590" t="n"/>
      <c r="R1688" s="590" t="n"/>
      <c r="S1688" s="590" t="n"/>
      <c r="T1688" s="595" t="n"/>
      <c r="U1688" s="596" t="n"/>
      <c r="V1688" s="608" t="n"/>
    </row>
    <row r="1689">
      <c r="B1689" s="598" t="n"/>
      <c r="C1689" s="599" t="n"/>
      <c r="D1689" s="589" t="n"/>
      <c r="E1689" s="590" t="n"/>
      <c r="F1689" s="599" t="n"/>
      <c r="G1689" s="590" t="n"/>
      <c r="H1689" s="590" t="n"/>
      <c r="I1689" s="590" t="n"/>
      <c r="J1689" s="590" t="n"/>
      <c r="K1689" s="590" t="n"/>
      <c r="L1689" s="590" t="n"/>
      <c r="M1689" s="590" t="n"/>
      <c r="N1689" s="590" t="n"/>
      <c r="O1689" s="590" t="n"/>
      <c r="P1689" s="590" t="n"/>
      <c r="Q1689" s="590" t="n"/>
      <c r="R1689" s="590" t="n"/>
      <c r="S1689" s="590" t="n"/>
      <c r="T1689" s="595" t="n"/>
      <c r="U1689" s="596" t="n"/>
      <c r="V1689" s="608" t="n"/>
    </row>
    <row r="1690">
      <c r="B1690" s="598" t="n"/>
      <c r="C1690" s="599" t="n"/>
      <c r="D1690" s="589" t="n"/>
      <c r="E1690" s="590" t="n"/>
      <c r="F1690" s="599" t="n"/>
      <c r="G1690" s="590" t="n"/>
      <c r="H1690" s="590" t="n"/>
      <c r="I1690" s="590" t="n"/>
      <c r="J1690" s="590" t="n"/>
      <c r="K1690" s="590" t="n"/>
      <c r="L1690" s="590" t="n"/>
      <c r="M1690" s="590" t="n"/>
      <c r="N1690" s="590" t="n"/>
      <c r="O1690" s="590" t="n"/>
      <c r="P1690" s="590" t="n"/>
      <c r="Q1690" s="590" t="n"/>
      <c r="R1690" s="590" t="n"/>
      <c r="S1690" s="590" t="n"/>
      <c r="T1690" s="595" t="n"/>
      <c r="U1690" s="596" t="n"/>
      <c r="V1690" s="608" t="n"/>
    </row>
    <row r="1691">
      <c r="B1691" s="598" t="n"/>
      <c r="C1691" s="599" t="n"/>
      <c r="D1691" s="589" t="n"/>
      <c r="E1691" s="590" t="n"/>
      <c r="F1691" s="599" t="n"/>
      <c r="G1691" s="590" t="n"/>
      <c r="H1691" s="590" t="n"/>
      <c r="I1691" s="590" t="n"/>
      <c r="J1691" s="590" t="n"/>
      <c r="K1691" s="590" t="n"/>
      <c r="L1691" s="590" t="n"/>
      <c r="M1691" s="590" t="n"/>
      <c r="N1691" s="590" t="n"/>
      <c r="O1691" s="590" t="n"/>
      <c r="P1691" s="590" t="n"/>
      <c r="Q1691" s="590" t="n"/>
      <c r="R1691" s="590" t="n"/>
      <c r="S1691" s="590" t="n"/>
      <c r="T1691" s="595" t="n"/>
      <c r="U1691" s="596" t="n"/>
      <c r="V1691" s="608" t="n"/>
    </row>
    <row r="1692">
      <c r="B1692" s="598" t="n"/>
      <c r="C1692" s="599" t="n"/>
      <c r="D1692" s="589" t="n"/>
      <c r="E1692" s="590" t="n"/>
      <c r="F1692" s="599" t="n"/>
      <c r="G1692" s="590" t="n"/>
      <c r="H1692" s="590" t="n"/>
      <c r="I1692" s="590" t="n"/>
      <c r="J1692" s="590" t="n"/>
      <c r="K1692" s="590" t="n"/>
      <c r="L1692" s="590" t="n"/>
      <c r="M1692" s="590" t="n"/>
      <c r="N1692" s="590" t="n"/>
      <c r="O1692" s="590" t="n"/>
      <c r="P1692" s="590" t="n"/>
      <c r="Q1692" s="590" t="n"/>
      <c r="R1692" s="590" t="n"/>
      <c r="S1692" s="590" t="n"/>
      <c r="T1692" s="595" t="n"/>
      <c r="U1692" s="596" t="n"/>
      <c r="V1692" s="608" t="n"/>
    </row>
    <row r="1693">
      <c r="B1693" s="598" t="n"/>
      <c r="C1693" s="599" t="n"/>
      <c r="D1693" s="589" t="n"/>
      <c r="E1693" s="590" t="n"/>
      <c r="F1693" s="599" t="n"/>
      <c r="G1693" s="590" t="n"/>
      <c r="H1693" s="590" t="n"/>
      <c r="I1693" s="590" t="n"/>
      <c r="J1693" s="590" t="n"/>
      <c r="K1693" s="590" t="n"/>
      <c r="L1693" s="590" t="n"/>
      <c r="M1693" s="590" t="n"/>
      <c r="N1693" s="590" t="n"/>
      <c r="O1693" s="590" t="n"/>
      <c r="P1693" s="590" t="n"/>
      <c r="Q1693" s="590" t="n"/>
      <c r="R1693" s="590" t="n"/>
      <c r="S1693" s="590" t="n"/>
      <c r="T1693" s="595" t="n"/>
      <c r="U1693" s="596" t="n"/>
      <c r="V1693" s="608" t="n"/>
    </row>
    <row r="1694">
      <c r="B1694" s="598" t="n"/>
      <c r="C1694" s="599" t="n"/>
      <c r="D1694" s="589" t="n"/>
      <c r="E1694" s="590" t="n"/>
      <c r="F1694" s="599" t="n"/>
      <c r="G1694" s="590" t="n"/>
      <c r="H1694" s="590" t="n"/>
      <c r="I1694" s="590" t="n"/>
      <c r="J1694" s="590" t="n"/>
      <c r="K1694" s="590" t="n"/>
      <c r="L1694" s="590" t="n"/>
      <c r="M1694" s="590" t="n"/>
      <c r="N1694" s="590" t="n"/>
      <c r="O1694" s="590" t="n"/>
      <c r="P1694" s="590" t="n"/>
      <c r="Q1694" s="590" t="n"/>
      <c r="R1694" s="590" t="n"/>
      <c r="S1694" s="590" t="n"/>
      <c r="T1694" s="595" t="n"/>
      <c r="U1694" s="596" t="n"/>
      <c r="V1694" s="608" t="n"/>
    </row>
    <row r="1695">
      <c r="B1695" s="598" t="n"/>
      <c r="C1695" s="599" t="n"/>
      <c r="D1695" s="589" t="n"/>
      <c r="E1695" s="590" t="n"/>
      <c r="F1695" s="599" t="n"/>
      <c r="G1695" s="590" t="n"/>
      <c r="H1695" s="590" t="n"/>
      <c r="I1695" s="590" t="n"/>
      <c r="J1695" s="590" t="n"/>
      <c r="K1695" s="590" t="n"/>
      <c r="L1695" s="590" t="n"/>
      <c r="M1695" s="590" t="n"/>
      <c r="N1695" s="590" t="n"/>
      <c r="O1695" s="590" t="n"/>
      <c r="P1695" s="590" t="n"/>
      <c r="Q1695" s="590" t="n"/>
      <c r="R1695" s="590" t="n"/>
      <c r="S1695" s="590" t="n"/>
      <c r="T1695" s="595" t="n"/>
      <c r="U1695" s="596" t="n"/>
      <c r="V1695" s="608" t="n"/>
    </row>
    <row r="1696">
      <c r="B1696" s="598" t="n"/>
      <c r="C1696" s="599" t="n"/>
      <c r="D1696" s="589" t="n"/>
      <c r="E1696" s="590" t="n"/>
      <c r="F1696" s="599" t="n"/>
      <c r="G1696" s="590" t="n"/>
      <c r="H1696" s="590" t="n"/>
      <c r="I1696" s="590" t="n"/>
      <c r="J1696" s="590" t="n"/>
      <c r="K1696" s="590" t="n"/>
      <c r="L1696" s="590" t="n"/>
      <c r="M1696" s="590" t="n"/>
      <c r="N1696" s="590" t="n"/>
      <c r="O1696" s="590" t="n"/>
      <c r="P1696" s="590" t="n"/>
      <c r="Q1696" s="590" t="n"/>
      <c r="R1696" s="590" t="n"/>
      <c r="S1696" s="590" t="n"/>
      <c r="T1696" s="595" t="n"/>
      <c r="U1696" s="596" t="n"/>
      <c r="V1696" s="608" t="n"/>
    </row>
    <row r="1697">
      <c r="B1697" s="598" t="n"/>
      <c r="C1697" s="599" t="n"/>
      <c r="D1697" s="589" t="n"/>
      <c r="E1697" s="590" t="n"/>
      <c r="F1697" s="599" t="n"/>
      <c r="G1697" s="590" t="n"/>
      <c r="H1697" s="590" t="n"/>
      <c r="I1697" s="590" t="n"/>
      <c r="J1697" s="590" t="n"/>
      <c r="K1697" s="590" t="n"/>
      <c r="L1697" s="590" t="n"/>
      <c r="M1697" s="590" t="n"/>
      <c r="N1697" s="590" t="n"/>
      <c r="O1697" s="590" t="n"/>
      <c r="P1697" s="590" t="n"/>
      <c r="Q1697" s="590" t="n"/>
      <c r="R1697" s="590" t="n"/>
      <c r="S1697" s="590" t="n"/>
      <c r="T1697" s="595" t="n"/>
      <c r="U1697" s="596" t="n"/>
      <c r="V1697" s="608" t="n"/>
    </row>
    <row r="1698">
      <c r="B1698" s="598" t="n"/>
      <c r="C1698" s="599" t="n"/>
      <c r="D1698" s="589" t="n"/>
      <c r="E1698" s="590" t="n"/>
      <c r="F1698" s="599" t="n"/>
      <c r="G1698" s="590" t="n"/>
      <c r="H1698" s="590" t="n"/>
      <c r="I1698" s="590" t="n"/>
      <c r="J1698" s="590" t="n"/>
      <c r="K1698" s="590" t="n"/>
      <c r="L1698" s="590" t="n"/>
      <c r="M1698" s="590" t="n"/>
      <c r="N1698" s="590" t="n"/>
      <c r="O1698" s="590" t="n"/>
      <c r="P1698" s="590" t="n"/>
      <c r="Q1698" s="590" t="n"/>
      <c r="R1698" s="590" t="n"/>
      <c r="S1698" s="590" t="n"/>
      <c r="T1698" s="595" t="n"/>
      <c r="U1698" s="596" t="n"/>
      <c r="V1698" s="608" t="n"/>
    </row>
    <row r="1699">
      <c r="B1699" s="598" t="n"/>
      <c r="C1699" s="599" t="n"/>
      <c r="D1699" s="589" t="n"/>
      <c r="E1699" s="590" t="n"/>
      <c r="F1699" s="599" t="n"/>
      <c r="G1699" s="590" t="n"/>
      <c r="H1699" s="590" t="n"/>
      <c r="I1699" s="590" t="n"/>
      <c r="J1699" s="590" t="n"/>
      <c r="K1699" s="590" t="n"/>
      <c r="L1699" s="590" t="n"/>
      <c r="M1699" s="590" t="n"/>
      <c r="N1699" s="590" t="n"/>
      <c r="O1699" s="590" t="n"/>
      <c r="P1699" s="590" t="n"/>
      <c r="Q1699" s="590" t="n"/>
      <c r="R1699" s="590" t="n"/>
      <c r="S1699" s="590" t="n"/>
      <c r="T1699" s="595" t="n"/>
      <c r="U1699" s="596" t="n"/>
      <c r="V1699" s="608" t="n"/>
    </row>
    <row r="1700">
      <c r="B1700" s="598" t="n"/>
      <c r="C1700" s="599" t="n"/>
      <c r="D1700" s="589" t="n"/>
      <c r="E1700" s="590" t="n"/>
      <c r="F1700" s="599" t="n"/>
      <c r="G1700" s="590" t="n"/>
      <c r="H1700" s="590" t="n"/>
      <c r="I1700" s="590" t="n"/>
      <c r="J1700" s="590" t="n"/>
      <c r="K1700" s="590" t="n"/>
      <c r="L1700" s="590" t="n"/>
      <c r="M1700" s="590" t="n"/>
      <c r="N1700" s="590" t="n"/>
      <c r="O1700" s="590" t="n"/>
      <c r="P1700" s="590" t="n"/>
      <c r="Q1700" s="590" t="n"/>
      <c r="R1700" s="590" t="n"/>
      <c r="S1700" s="590" t="n"/>
      <c r="T1700" s="595" t="n"/>
      <c r="U1700" s="596" t="n"/>
      <c r="V1700" s="608" t="n"/>
    </row>
    <row r="1701">
      <c r="B1701" s="598" t="n"/>
      <c r="C1701" s="599" t="n"/>
      <c r="D1701" s="589" t="n"/>
      <c r="E1701" s="590" t="n"/>
      <c r="F1701" s="599" t="n"/>
      <c r="G1701" s="590" t="n"/>
      <c r="H1701" s="590" t="n"/>
      <c r="I1701" s="590" t="n"/>
      <c r="J1701" s="590" t="n"/>
      <c r="K1701" s="590" t="n"/>
      <c r="L1701" s="590" t="n"/>
      <c r="M1701" s="590" t="n"/>
      <c r="N1701" s="590" t="n"/>
      <c r="O1701" s="590" t="n"/>
      <c r="P1701" s="590" t="n"/>
      <c r="Q1701" s="590" t="n"/>
      <c r="R1701" s="590" t="n"/>
      <c r="S1701" s="590" t="n"/>
      <c r="T1701" s="595" t="n"/>
      <c r="U1701" s="596" t="n"/>
      <c r="V1701" s="608" t="n"/>
    </row>
    <row r="1702">
      <c r="B1702" s="598" t="n"/>
      <c r="C1702" s="599" t="n"/>
      <c r="D1702" s="589" t="n"/>
      <c r="E1702" s="590" t="n"/>
      <c r="F1702" s="599" t="n"/>
      <c r="G1702" s="590" t="n"/>
      <c r="H1702" s="590" t="n"/>
      <c r="I1702" s="590" t="n"/>
      <c r="J1702" s="590" t="n"/>
      <c r="K1702" s="590" t="n"/>
      <c r="L1702" s="590" t="n"/>
      <c r="M1702" s="590" t="n"/>
      <c r="N1702" s="590" t="n"/>
      <c r="O1702" s="590" t="n"/>
      <c r="P1702" s="590" t="n"/>
      <c r="Q1702" s="590" t="n"/>
      <c r="R1702" s="590" t="n"/>
      <c r="S1702" s="590" t="n"/>
      <c r="T1702" s="595" t="n"/>
      <c r="U1702" s="596" t="n"/>
      <c r="V1702" s="608" t="n"/>
    </row>
    <row r="1703">
      <c r="B1703" s="598" t="n"/>
      <c r="C1703" s="599" t="n"/>
      <c r="D1703" s="589" t="n"/>
      <c r="E1703" s="590" t="n"/>
      <c r="F1703" s="599" t="n"/>
      <c r="G1703" s="590" t="n"/>
      <c r="H1703" s="590" t="n"/>
      <c r="I1703" s="590" t="n"/>
      <c r="J1703" s="590" t="n"/>
      <c r="K1703" s="590" t="n"/>
      <c r="L1703" s="590" t="n"/>
      <c r="M1703" s="590" t="n"/>
      <c r="N1703" s="590" t="n"/>
      <c r="O1703" s="590" t="n"/>
      <c r="P1703" s="590" t="n"/>
      <c r="Q1703" s="590" t="n"/>
      <c r="R1703" s="590" t="n"/>
      <c r="S1703" s="590" t="n"/>
      <c r="T1703" s="595" t="n"/>
      <c r="U1703" s="596" t="n"/>
      <c r="V1703" s="608" t="n"/>
    </row>
    <row r="1704">
      <c r="B1704" s="598" t="n"/>
      <c r="C1704" s="599" t="n"/>
      <c r="D1704" s="589" t="n"/>
      <c r="E1704" s="590" t="n"/>
      <c r="F1704" s="599" t="n"/>
      <c r="G1704" s="590" t="n"/>
      <c r="H1704" s="590" t="n"/>
      <c r="I1704" s="590" t="n"/>
      <c r="J1704" s="590" t="n"/>
      <c r="K1704" s="590" t="n"/>
      <c r="L1704" s="590" t="n"/>
      <c r="M1704" s="590" t="n"/>
      <c r="N1704" s="590" t="n"/>
      <c r="O1704" s="590" t="n"/>
      <c r="P1704" s="590" t="n"/>
      <c r="Q1704" s="590" t="n"/>
      <c r="R1704" s="590" t="n"/>
      <c r="S1704" s="590" t="n"/>
      <c r="T1704" s="595" t="n"/>
      <c r="U1704" s="596" t="n"/>
      <c r="V1704" s="608" t="n"/>
    </row>
    <row r="1705">
      <c r="B1705" s="598" t="n"/>
      <c r="C1705" s="599" t="n"/>
      <c r="D1705" s="589" t="n"/>
      <c r="E1705" s="590" t="n"/>
      <c r="F1705" s="599" t="n"/>
      <c r="G1705" s="590" t="n"/>
      <c r="H1705" s="590" t="n"/>
      <c r="I1705" s="590" t="n"/>
      <c r="J1705" s="590" t="n"/>
      <c r="K1705" s="590" t="n"/>
      <c r="L1705" s="590" t="n"/>
      <c r="M1705" s="590" t="n"/>
      <c r="N1705" s="590" t="n"/>
      <c r="O1705" s="590" t="n"/>
      <c r="P1705" s="590" t="n"/>
      <c r="Q1705" s="590" t="n"/>
      <c r="R1705" s="590" t="n"/>
      <c r="S1705" s="590" t="n"/>
      <c r="T1705" s="595" t="n"/>
      <c r="U1705" s="596" t="n"/>
      <c r="V1705" s="608" t="n"/>
    </row>
    <row r="1706">
      <c r="B1706" s="598" t="n"/>
      <c r="C1706" s="599" t="n"/>
      <c r="D1706" s="589" t="n"/>
      <c r="E1706" s="590" t="n"/>
      <c r="F1706" s="599" t="n"/>
      <c r="G1706" s="590" t="n"/>
      <c r="H1706" s="590" t="n"/>
      <c r="I1706" s="590" t="n"/>
      <c r="J1706" s="590" t="n"/>
      <c r="K1706" s="590" t="n"/>
      <c r="L1706" s="590" t="n"/>
      <c r="M1706" s="590" t="n"/>
      <c r="N1706" s="590" t="n"/>
      <c r="O1706" s="590" t="n"/>
      <c r="P1706" s="590" t="n"/>
      <c r="Q1706" s="590" t="n"/>
      <c r="R1706" s="590" t="n"/>
      <c r="S1706" s="590" t="n"/>
      <c r="T1706" s="595" t="n"/>
      <c r="U1706" s="596" t="n"/>
      <c r="V1706" s="608" t="n"/>
    </row>
    <row r="1707">
      <c r="B1707" s="598" t="n"/>
      <c r="C1707" s="599" t="n"/>
      <c r="D1707" s="589" t="n"/>
      <c r="E1707" s="590" t="n"/>
      <c r="F1707" s="599" t="n"/>
      <c r="G1707" s="590" t="n"/>
      <c r="H1707" s="590" t="n"/>
      <c r="I1707" s="590" t="n"/>
      <c r="J1707" s="590" t="n"/>
      <c r="K1707" s="590" t="n"/>
      <c r="L1707" s="590" t="n"/>
      <c r="M1707" s="590" t="n"/>
      <c r="N1707" s="590" t="n"/>
      <c r="O1707" s="590" t="n"/>
      <c r="P1707" s="590" t="n"/>
      <c r="Q1707" s="590" t="n"/>
      <c r="R1707" s="590" t="n"/>
      <c r="S1707" s="590" t="n"/>
      <c r="T1707" s="595" t="n"/>
      <c r="U1707" s="596" t="n"/>
      <c r="V1707" s="608" t="n"/>
    </row>
    <row r="1708">
      <c r="B1708" s="598" t="n"/>
      <c r="C1708" s="599" t="n"/>
      <c r="D1708" s="589" t="n"/>
      <c r="E1708" s="590" t="n"/>
      <c r="F1708" s="599" t="n"/>
      <c r="G1708" s="590" t="n"/>
      <c r="H1708" s="590" t="n"/>
      <c r="I1708" s="590" t="n"/>
      <c r="J1708" s="590" t="n"/>
      <c r="K1708" s="590" t="n"/>
      <c r="L1708" s="590" t="n"/>
      <c r="M1708" s="590" t="n"/>
      <c r="N1708" s="590" t="n"/>
      <c r="O1708" s="590" t="n"/>
      <c r="P1708" s="590" t="n"/>
      <c r="Q1708" s="590" t="n"/>
      <c r="R1708" s="590" t="n"/>
      <c r="S1708" s="590" t="n"/>
      <c r="T1708" s="595" t="n"/>
      <c r="U1708" s="596" t="n"/>
      <c r="V1708" s="608" t="n"/>
    </row>
    <row r="1709">
      <c r="B1709" s="598" t="n"/>
      <c r="C1709" s="599" t="n"/>
      <c r="D1709" s="589" t="n"/>
      <c r="E1709" s="590" t="n"/>
      <c r="F1709" s="599" t="n"/>
      <c r="G1709" s="590" t="n"/>
      <c r="H1709" s="590" t="n"/>
      <c r="I1709" s="590" t="n"/>
      <c r="J1709" s="590" t="n"/>
      <c r="K1709" s="590" t="n"/>
      <c r="L1709" s="590" t="n"/>
      <c r="M1709" s="590" t="n"/>
      <c r="N1709" s="590" t="n"/>
      <c r="O1709" s="590" t="n"/>
      <c r="P1709" s="590" t="n"/>
      <c r="Q1709" s="590" t="n"/>
      <c r="R1709" s="590" t="n"/>
      <c r="S1709" s="590" t="n"/>
      <c r="T1709" s="595" t="n"/>
      <c r="U1709" s="596" t="n"/>
      <c r="V1709" s="608" t="n"/>
    </row>
    <row r="1710">
      <c r="B1710" s="598" t="n"/>
      <c r="C1710" s="599" t="n"/>
      <c r="D1710" s="589" t="n"/>
      <c r="E1710" s="590" t="n"/>
      <c r="F1710" s="599" t="n"/>
      <c r="G1710" s="590" t="n"/>
      <c r="H1710" s="590" t="n"/>
      <c r="I1710" s="590" t="n"/>
      <c r="J1710" s="590" t="n"/>
      <c r="K1710" s="590" t="n"/>
      <c r="L1710" s="590" t="n"/>
      <c r="M1710" s="590" t="n"/>
      <c r="N1710" s="590" t="n"/>
      <c r="O1710" s="590" t="n"/>
      <c r="P1710" s="590" t="n"/>
      <c r="Q1710" s="590" t="n"/>
      <c r="R1710" s="590" t="n"/>
      <c r="S1710" s="590" t="n"/>
      <c r="T1710" s="595" t="n"/>
      <c r="U1710" s="596" t="n"/>
      <c r="V1710" s="608" t="n"/>
    </row>
    <row r="1711">
      <c r="B1711" s="598" t="n"/>
      <c r="C1711" s="599" t="n"/>
      <c r="D1711" s="589" t="n"/>
      <c r="E1711" s="590" t="n"/>
      <c r="F1711" s="599" t="n"/>
      <c r="G1711" s="590" t="n"/>
      <c r="H1711" s="590" t="n"/>
      <c r="I1711" s="590" t="n"/>
      <c r="J1711" s="590" t="n"/>
      <c r="K1711" s="590" t="n"/>
      <c r="L1711" s="590" t="n"/>
      <c r="M1711" s="590" t="n"/>
      <c r="N1711" s="590" t="n"/>
      <c r="O1711" s="590" t="n"/>
      <c r="P1711" s="590" t="n"/>
      <c r="Q1711" s="590" t="n"/>
      <c r="R1711" s="590" t="n"/>
      <c r="S1711" s="590" t="n"/>
      <c r="T1711" s="595" t="n"/>
      <c r="U1711" s="596" t="n"/>
      <c r="V1711" s="608" t="n"/>
    </row>
    <row r="1712">
      <c r="B1712" s="598" t="n"/>
      <c r="C1712" s="599" t="n"/>
      <c r="D1712" s="589" t="n"/>
      <c r="E1712" s="590" t="n"/>
      <c r="F1712" s="599" t="n"/>
      <c r="G1712" s="590" t="n"/>
      <c r="H1712" s="590" t="n"/>
      <c r="I1712" s="590" t="n"/>
      <c r="J1712" s="590" t="n"/>
      <c r="K1712" s="590" t="n"/>
      <c r="L1712" s="590" t="n"/>
      <c r="M1712" s="590" t="n"/>
      <c r="N1712" s="590" t="n"/>
      <c r="O1712" s="590" t="n"/>
      <c r="P1712" s="590" t="n"/>
      <c r="Q1712" s="590" t="n"/>
      <c r="R1712" s="590" t="n"/>
      <c r="S1712" s="590" t="n"/>
      <c r="T1712" s="595" t="n"/>
      <c r="U1712" s="596" t="n"/>
      <c r="V1712" s="608" t="n"/>
    </row>
    <row r="1713">
      <c r="B1713" s="598" t="n"/>
      <c r="C1713" s="599" t="n"/>
      <c r="D1713" s="589" t="n"/>
      <c r="E1713" s="590" t="n"/>
      <c r="F1713" s="599" t="n"/>
      <c r="G1713" s="590" t="n"/>
      <c r="H1713" s="590" t="n"/>
      <c r="I1713" s="590" t="n"/>
      <c r="J1713" s="590" t="n"/>
      <c r="K1713" s="590" t="n"/>
      <c r="L1713" s="590" t="n"/>
      <c r="M1713" s="590" t="n"/>
      <c r="N1713" s="590" t="n"/>
      <c r="O1713" s="590" t="n"/>
      <c r="P1713" s="590" t="n"/>
      <c r="Q1713" s="590" t="n"/>
      <c r="R1713" s="590" t="n"/>
      <c r="S1713" s="590" t="n"/>
      <c r="T1713" s="595" t="n"/>
      <c r="U1713" s="596" t="n"/>
      <c r="V1713" s="608" t="n"/>
    </row>
    <row r="1714">
      <c r="B1714" s="598" t="n"/>
      <c r="C1714" s="599" t="n"/>
      <c r="D1714" s="589" t="n"/>
      <c r="E1714" s="590" t="n"/>
      <c r="F1714" s="599" t="n"/>
      <c r="G1714" s="590" t="n"/>
      <c r="H1714" s="590" t="n"/>
      <c r="I1714" s="590" t="n"/>
      <c r="J1714" s="590" t="n"/>
      <c r="K1714" s="590" t="n"/>
      <c r="L1714" s="590" t="n"/>
      <c r="M1714" s="590" t="n"/>
      <c r="N1714" s="590" t="n"/>
      <c r="O1714" s="590" t="n"/>
      <c r="P1714" s="590" t="n"/>
      <c r="Q1714" s="590" t="n"/>
      <c r="R1714" s="590" t="n"/>
      <c r="S1714" s="590" t="n"/>
      <c r="T1714" s="595" t="n"/>
      <c r="U1714" s="596" t="n"/>
      <c r="V1714" s="608" t="n"/>
    </row>
    <row r="1715">
      <c r="B1715" s="598" t="n"/>
      <c r="C1715" s="599" t="n"/>
      <c r="D1715" s="589" t="n"/>
      <c r="E1715" s="590" t="n"/>
      <c r="F1715" s="599" t="n"/>
      <c r="G1715" s="590" t="n"/>
      <c r="H1715" s="590" t="n"/>
      <c r="I1715" s="590" t="n"/>
      <c r="J1715" s="590" t="n"/>
      <c r="K1715" s="590" t="n"/>
      <c r="L1715" s="590" t="n"/>
      <c r="M1715" s="590" t="n"/>
      <c r="N1715" s="590" t="n"/>
      <c r="O1715" s="590" t="n"/>
      <c r="P1715" s="590" t="n"/>
      <c r="Q1715" s="590" t="n"/>
      <c r="R1715" s="590" t="n"/>
      <c r="S1715" s="590" t="n"/>
      <c r="T1715" s="595" t="n"/>
      <c r="U1715" s="596" t="n"/>
      <c r="V1715" s="608" t="n"/>
    </row>
    <row r="1716">
      <c r="B1716" s="598" t="n"/>
      <c r="C1716" s="599" t="n"/>
      <c r="D1716" s="589" t="n"/>
      <c r="E1716" s="590" t="n"/>
      <c r="F1716" s="599" t="n"/>
      <c r="G1716" s="590" t="n"/>
      <c r="H1716" s="590" t="n"/>
      <c r="I1716" s="590" t="n"/>
      <c r="J1716" s="590" t="n"/>
      <c r="K1716" s="590" t="n"/>
      <c r="L1716" s="590" t="n"/>
      <c r="M1716" s="590" t="n"/>
      <c r="N1716" s="590" t="n"/>
      <c r="O1716" s="590" t="n"/>
      <c r="P1716" s="590" t="n"/>
      <c r="Q1716" s="590" t="n"/>
      <c r="R1716" s="590" t="n"/>
      <c r="S1716" s="590" t="n"/>
      <c r="T1716" s="595" t="n"/>
      <c r="U1716" s="596" t="n"/>
      <c r="V1716" s="608" t="n"/>
    </row>
    <row r="1717">
      <c r="B1717" s="598" t="n"/>
      <c r="C1717" s="599" t="n"/>
      <c r="D1717" s="589" t="n"/>
      <c r="E1717" s="590" t="n"/>
      <c r="F1717" s="599" t="n"/>
      <c r="G1717" s="590" t="n"/>
      <c r="H1717" s="590" t="n"/>
      <c r="I1717" s="590" t="n"/>
      <c r="J1717" s="590" t="n"/>
      <c r="K1717" s="590" t="n"/>
      <c r="L1717" s="590" t="n"/>
      <c r="M1717" s="590" t="n"/>
      <c r="N1717" s="590" t="n"/>
      <c r="O1717" s="590" t="n"/>
      <c r="P1717" s="590" t="n"/>
      <c r="Q1717" s="590" t="n"/>
      <c r="R1717" s="590" t="n"/>
      <c r="S1717" s="590" t="n"/>
      <c r="T1717" s="595" t="n"/>
      <c r="U1717" s="596" t="n"/>
      <c r="V1717" s="608" t="n"/>
    </row>
    <row r="1718">
      <c r="B1718" s="598" t="n"/>
      <c r="C1718" s="599" t="n"/>
      <c r="D1718" s="589" t="n"/>
      <c r="E1718" s="590" t="n"/>
      <c r="F1718" s="599" t="n"/>
      <c r="G1718" s="590" t="n"/>
      <c r="H1718" s="590" t="n"/>
      <c r="I1718" s="590" t="n"/>
      <c r="J1718" s="590" t="n"/>
      <c r="K1718" s="590" t="n"/>
      <c r="L1718" s="590" t="n"/>
      <c r="M1718" s="590" t="n"/>
      <c r="N1718" s="590" t="n"/>
      <c r="O1718" s="590" t="n"/>
      <c r="P1718" s="590" t="n"/>
      <c r="Q1718" s="590" t="n"/>
      <c r="R1718" s="590" t="n"/>
      <c r="S1718" s="590" t="n"/>
      <c r="T1718" s="595" t="n"/>
      <c r="U1718" s="596" t="n"/>
      <c r="V1718" s="608" t="n"/>
    </row>
    <row r="1719">
      <c r="B1719" s="598" t="n"/>
      <c r="C1719" s="599" t="n"/>
      <c r="D1719" s="589" t="n"/>
      <c r="E1719" s="590" t="n"/>
      <c r="F1719" s="599" t="n"/>
      <c r="G1719" s="590" t="n"/>
      <c r="H1719" s="590" t="n"/>
      <c r="I1719" s="590" t="n"/>
      <c r="J1719" s="590" t="n"/>
      <c r="K1719" s="590" t="n"/>
      <c r="L1719" s="590" t="n"/>
      <c r="M1719" s="590" t="n"/>
      <c r="N1719" s="590" t="n"/>
      <c r="O1719" s="590" t="n"/>
      <c r="P1719" s="590" t="n"/>
      <c r="Q1719" s="590" t="n"/>
      <c r="R1719" s="590" t="n"/>
      <c r="S1719" s="590" t="n"/>
      <c r="T1719" s="595" t="n"/>
      <c r="U1719" s="596" t="n"/>
      <c r="V1719" s="608" t="n"/>
    </row>
    <row r="1720">
      <c r="B1720" s="598" t="n"/>
      <c r="C1720" s="599" t="n"/>
      <c r="D1720" s="589" t="n"/>
      <c r="E1720" s="590" t="n"/>
      <c r="F1720" s="599" t="n"/>
      <c r="G1720" s="590" t="n"/>
      <c r="H1720" s="590" t="n"/>
      <c r="I1720" s="590" t="n"/>
      <c r="J1720" s="590" t="n"/>
      <c r="K1720" s="590" t="n"/>
      <c r="L1720" s="590" t="n"/>
      <c r="M1720" s="590" t="n"/>
      <c r="N1720" s="590" t="n"/>
      <c r="O1720" s="590" t="n"/>
      <c r="P1720" s="590" t="n"/>
      <c r="Q1720" s="590" t="n"/>
      <c r="R1720" s="590" t="n"/>
      <c r="S1720" s="590" t="n"/>
      <c r="T1720" s="595" t="n"/>
      <c r="U1720" s="596" t="n"/>
      <c r="V1720" s="608" t="n"/>
    </row>
    <row r="1721">
      <c r="B1721" s="598" t="n"/>
      <c r="C1721" s="599" t="n"/>
      <c r="D1721" s="589" t="n"/>
      <c r="E1721" s="590" t="n"/>
      <c r="F1721" s="599" t="n"/>
      <c r="G1721" s="590" t="n"/>
      <c r="H1721" s="590" t="n"/>
      <c r="I1721" s="590" t="n"/>
      <c r="J1721" s="590" t="n"/>
      <c r="K1721" s="590" t="n"/>
      <c r="L1721" s="590" t="n"/>
      <c r="M1721" s="590" t="n"/>
      <c r="N1721" s="590" t="n"/>
      <c r="O1721" s="590" t="n"/>
      <c r="P1721" s="590" t="n"/>
      <c r="Q1721" s="590" t="n"/>
      <c r="R1721" s="590" t="n"/>
      <c r="S1721" s="590" t="n"/>
      <c r="T1721" s="595" t="n"/>
      <c r="U1721" s="596" t="n"/>
      <c r="V1721" s="608" t="n"/>
    </row>
    <row r="1722">
      <c r="B1722" s="598" t="n"/>
      <c r="C1722" s="599" t="n"/>
      <c r="D1722" s="589" t="n"/>
      <c r="E1722" s="590" t="n"/>
      <c r="F1722" s="599" t="n"/>
      <c r="G1722" s="590" t="n"/>
      <c r="H1722" s="590" t="n"/>
      <c r="I1722" s="590" t="n"/>
      <c r="J1722" s="590" t="n"/>
      <c r="K1722" s="590" t="n"/>
      <c r="L1722" s="590" t="n"/>
      <c r="M1722" s="590" t="n"/>
      <c r="N1722" s="590" t="n"/>
      <c r="O1722" s="590" t="n"/>
      <c r="P1722" s="590" t="n"/>
      <c r="Q1722" s="590" t="n"/>
      <c r="R1722" s="590" t="n"/>
      <c r="S1722" s="590" t="n"/>
      <c r="T1722" s="595" t="n"/>
      <c r="U1722" s="596" t="n"/>
      <c r="V1722" s="608" t="n"/>
    </row>
    <row r="1723">
      <c r="B1723" s="598" t="n"/>
      <c r="C1723" s="599" t="n"/>
      <c r="D1723" s="589" t="n"/>
      <c r="E1723" s="590" t="n"/>
      <c r="F1723" s="599" t="n"/>
      <c r="G1723" s="590" t="n"/>
      <c r="H1723" s="590" t="n"/>
      <c r="I1723" s="590" t="n"/>
      <c r="J1723" s="590" t="n"/>
      <c r="K1723" s="590" t="n"/>
      <c r="L1723" s="590" t="n"/>
      <c r="M1723" s="590" t="n"/>
      <c r="N1723" s="590" t="n"/>
      <c r="O1723" s="590" t="n"/>
      <c r="P1723" s="590" t="n"/>
      <c r="Q1723" s="590" t="n"/>
      <c r="R1723" s="590" t="n"/>
      <c r="S1723" s="590" t="n"/>
      <c r="T1723" s="595" t="n"/>
      <c r="U1723" s="596" t="n"/>
      <c r="V1723" s="608" t="n"/>
    </row>
    <row r="1724">
      <c r="B1724" s="598" t="n"/>
      <c r="C1724" s="599" t="n"/>
      <c r="D1724" s="589" t="n"/>
      <c r="E1724" s="590" t="n"/>
      <c r="F1724" s="599" t="n"/>
      <c r="G1724" s="590" t="n"/>
      <c r="H1724" s="590" t="n"/>
      <c r="I1724" s="590" t="n"/>
      <c r="J1724" s="590" t="n"/>
      <c r="K1724" s="590" t="n"/>
      <c r="L1724" s="590" t="n"/>
      <c r="M1724" s="590" t="n"/>
      <c r="N1724" s="590" t="n"/>
      <c r="O1724" s="590" t="n"/>
      <c r="P1724" s="590" t="n"/>
      <c r="Q1724" s="590" t="n"/>
      <c r="R1724" s="590" t="n"/>
      <c r="S1724" s="590" t="n"/>
      <c r="T1724" s="595" t="n"/>
      <c r="U1724" s="596" t="n"/>
      <c r="V1724" s="608" t="n"/>
    </row>
    <row r="1725">
      <c r="B1725" s="598" t="n"/>
      <c r="C1725" s="599" t="n"/>
      <c r="D1725" s="589" t="n"/>
      <c r="E1725" s="590" t="n"/>
      <c r="F1725" s="599" t="n"/>
      <c r="G1725" s="590" t="n"/>
      <c r="H1725" s="590" t="n"/>
      <c r="I1725" s="590" t="n"/>
      <c r="J1725" s="590" t="n"/>
      <c r="K1725" s="590" t="n"/>
      <c r="L1725" s="590" t="n"/>
      <c r="M1725" s="590" t="n"/>
      <c r="N1725" s="590" t="n"/>
      <c r="O1725" s="590" t="n"/>
      <c r="P1725" s="590" t="n"/>
      <c r="Q1725" s="590" t="n"/>
      <c r="R1725" s="590" t="n"/>
      <c r="S1725" s="590" t="n"/>
      <c r="T1725" s="595" t="n"/>
      <c r="U1725" s="596" t="n"/>
      <c r="V1725" s="608" t="n"/>
    </row>
    <row r="1726">
      <c r="B1726" s="598" t="n"/>
      <c r="C1726" s="599" t="n"/>
      <c r="D1726" s="589" t="n"/>
      <c r="E1726" s="590" t="n"/>
      <c r="F1726" s="599" t="n"/>
      <c r="G1726" s="590" t="n"/>
      <c r="H1726" s="590" t="n"/>
      <c r="I1726" s="590" t="n"/>
      <c r="J1726" s="590" t="n"/>
      <c r="K1726" s="590" t="n"/>
      <c r="L1726" s="590" t="n"/>
      <c r="M1726" s="590" t="n"/>
      <c r="N1726" s="590" t="n"/>
      <c r="O1726" s="590" t="n"/>
      <c r="P1726" s="590" t="n"/>
      <c r="Q1726" s="590" t="n"/>
      <c r="R1726" s="590" t="n"/>
      <c r="S1726" s="590" t="n"/>
      <c r="T1726" s="595" t="n"/>
      <c r="U1726" s="596" t="n"/>
      <c r="V1726" s="608" t="n"/>
    </row>
    <row r="1727">
      <c r="B1727" s="598" t="n"/>
      <c r="C1727" s="599" t="n"/>
      <c r="D1727" s="589" t="n"/>
      <c r="E1727" s="590" t="n"/>
      <c r="F1727" s="599" t="n"/>
      <c r="G1727" s="590" t="n"/>
      <c r="H1727" s="590" t="n"/>
      <c r="I1727" s="590" t="n"/>
      <c r="J1727" s="590" t="n"/>
      <c r="K1727" s="590" t="n"/>
      <c r="L1727" s="590" t="n"/>
      <c r="M1727" s="590" t="n"/>
      <c r="N1727" s="590" t="n"/>
      <c r="O1727" s="590" t="n"/>
      <c r="P1727" s="590" t="n"/>
      <c r="Q1727" s="590" t="n"/>
      <c r="R1727" s="590" t="n"/>
      <c r="S1727" s="590" t="n"/>
      <c r="T1727" s="595" t="n"/>
      <c r="U1727" s="596" t="n"/>
      <c r="V1727" s="608" t="n"/>
    </row>
    <row r="1728">
      <c r="B1728" s="598" t="n"/>
      <c r="C1728" s="599" t="n"/>
      <c r="D1728" s="589" t="n"/>
      <c r="E1728" s="590" t="n"/>
      <c r="F1728" s="599" t="n"/>
      <c r="G1728" s="590" t="n"/>
      <c r="H1728" s="590" t="n"/>
      <c r="I1728" s="590" t="n"/>
      <c r="J1728" s="590" t="n"/>
      <c r="K1728" s="590" t="n"/>
      <c r="L1728" s="590" t="n"/>
      <c r="M1728" s="590" t="n"/>
      <c r="N1728" s="590" t="n"/>
      <c r="O1728" s="590" t="n"/>
      <c r="P1728" s="590" t="n"/>
      <c r="Q1728" s="590" t="n"/>
      <c r="R1728" s="590" t="n"/>
      <c r="S1728" s="590" t="n"/>
      <c r="T1728" s="595" t="n"/>
      <c r="U1728" s="596" t="n"/>
      <c r="V1728" s="608" t="n"/>
    </row>
    <row r="1729">
      <c r="B1729" s="598" t="n"/>
      <c r="C1729" s="599" t="n"/>
      <c r="D1729" s="589" t="n"/>
      <c r="E1729" s="590" t="n"/>
      <c r="F1729" s="599" t="n"/>
      <c r="G1729" s="590" t="n"/>
      <c r="H1729" s="590" t="n"/>
      <c r="I1729" s="590" t="n"/>
      <c r="J1729" s="590" t="n"/>
      <c r="K1729" s="590" t="n"/>
      <c r="L1729" s="590" t="n"/>
      <c r="M1729" s="590" t="n"/>
      <c r="N1729" s="590" t="n"/>
      <c r="O1729" s="590" t="n"/>
      <c r="P1729" s="590" t="n"/>
      <c r="Q1729" s="590" t="n"/>
      <c r="R1729" s="590" t="n"/>
      <c r="S1729" s="590" t="n"/>
      <c r="T1729" s="595" t="n"/>
      <c r="U1729" s="596" t="n"/>
      <c r="V1729" s="608" t="n"/>
    </row>
    <row r="1730">
      <c r="B1730" s="598" t="n"/>
      <c r="C1730" s="599" t="n"/>
      <c r="D1730" s="589" t="n"/>
      <c r="E1730" s="590" t="n"/>
      <c r="F1730" s="599" t="n"/>
      <c r="G1730" s="590" t="n"/>
      <c r="H1730" s="590" t="n"/>
      <c r="I1730" s="590" t="n"/>
      <c r="J1730" s="590" t="n"/>
      <c r="K1730" s="590" t="n"/>
      <c r="L1730" s="590" t="n"/>
      <c r="M1730" s="590" t="n"/>
      <c r="N1730" s="590" t="n"/>
      <c r="O1730" s="590" t="n"/>
      <c r="P1730" s="590" t="n"/>
      <c r="Q1730" s="590" t="n"/>
      <c r="R1730" s="590" t="n"/>
      <c r="S1730" s="590" t="n"/>
      <c r="T1730" s="595" t="n"/>
      <c r="U1730" s="596" t="n"/>
      <c r="V1730" s="608" t="n"/>
    </row>
    <row r="1731">
      <c r="B1731" s="598" t="n"/>
      <c r="C1731" s="599" t="n"/>
      <c r="D1731" s="589" t="n"/>
      <c r="E1731" s="590" t="n"/>
      <c r="F1731" s="599" t="n"/>
      <c r="G1731" s="590" t="n"/>
      <c r="H1731" s="590" t="n"/>
      <c r="I1731" s="590" t="n"/>
      <c r="J1731" s="590" t="n"/>
      <c r="K1731" s="590" t="n"/>
      <c r="L1731" s="590" t="n"/>
      <c r="M1731" s="590" t="n"/>
      <c r="N1731" s="590" t="n"/>
      <c r="O1731" s="590" t="n"/>
      <c r="P1731" s="590" t="n"/>
      <c r="Q1731" s="590" t="n"/>
      <c r="R1731" s="590" t="n"/>
      <c r="S1731" s="590" t="n"/>
      <c r="T1731" s="595" t="n"/>
      <c r="U1731" s="596" t="n"/>
      <c r="V1731" s="608" t="n"/>
    </row>
    <row r="1732">
      <c r="B1732" s="598" t="n"/>
      <c r="C1732" s="599" t="n"/>
      <c r="D1732" s="589" t="n"/>
      <c r="E1732" s="590" t="n"/>
      <c r="F1732" s="599" t="n"/>
      <c r="G1732" s="590" t="n"/>
      <c r="H1732" s="590" t="n"/>
      <c r="I1732" s="590" t="n"/>
      <c r="J1732" s="590" t="n"/>
      <c r="K1732" s="590" t="n"/>
      <c r="L1732" s="590" t="n"/>
      <c r="M1732" s="590" t="n"/>
      <c r="N1732" s="590" t="n"/>
      <c r="O1732" s="590" t="n"/>
      <c r="P1732" s="590" t="n"/>
      <c r="Q1732" s="590" t="n"/>
      <c r="R1732" s="590" t="n"/>
      <c r="S1732" s="590" t="n"/>
      <c r="T1732" s="595" t="n"/>
      <c r="U1732" s="596" t="n"/>
      <c r="V1732" s="608" t="n"/>
    </row>
    <row r="1733">
      <c r="B1733" s="598" t="n"/>
      <c r="C1733" s="599" t="n"/>
      <c r="D1733" s="589" t="n"/>
      <c r="E1733" s="590" t="n"/>
      <c r="F1733" s="599" t="n"/>
      <c r="G1733" s="590" t="n"/>
      <c r="H1733" s="590" t="n"/>
      <c r="I1733" s="590" t="n"/>
      <c r="J1733" s="590" t="n"/>
      <c r="K1733" s="590" t="n"/>
      <c r="L1733" s="590" t="n"/>
      <c r="M1733" s="590" t="n"/>
      <c r="N1733" s="590" t="n"/>
      <c r="O1733" s="590" t="n"/>
      <c r="P1733" s="590" t="n"/>
      <c r="Q1733" s="590" t="n"/>
      <c r="R1733" s="590" t="n"/>
      <c r="S1733" s="590" t="n"/>
      <c r="T1733" s="595" t="n"/>
      <c r="U1733" s="596" t="n"/>
      <c r="V1733" s="608" t="n"/>
    </row>
    <row r="1734">
      <c r="B1734" s="598" t="n"/>
      <c r="C1734" s="599" t="n"/>
      <c r="D1734" s="589" t="n"/>
      <c r="E1734" s="590" t="n"/>
      <c r="F1734" s="599" t="n"/>
      <c r="G1734" s="590" t="n"/>
      <c r="H1734" s="590" t="n"/>
      <c r="I1734" s="590" t="n"/>
      <c r="J1734" s="590" t="n"/>
      <c r="K1734" s="590" t="n"/>
      <c r="L1734" s="590" t="n"/>
      <c r="M1734" s="590" t="n"/>
      <c r="N1734" s="590" t="n"/>
      <c r="O1734" s="590" t="n"/>
      <c r="P1734" s="590" t="n"/>
      <c r="Q1734" s="590" t="n"/>
      <c r="R1734" s="590" t="n"/>
      <c r="S1734" s="590" t="n"/>
      <c r="T1734" s="595" t="n"/>
      <c r="U1734" s="596" t="n"/>
      <c r="V1734" s="608" t="n"/>
    </row>
    <row r="1735">
      <c r="B1735" s="598" t="n"/>
      <c r="C1735" s="599" t="n"/>
      <c r="D1735" s="589" t="n"/>
      <c r="E1735" s="590" t="n"/>
      <c r="F1735" s="599" t="n"/>
      <c r="G1735" s="590" t="n"/>
      <c r="H1735" s="590" t="n"/>
      <c r="I1735" s="590" t="n"/>
      <c r="J1735" s="590" t="n"/>
      <c r="K1735" s="590" t="n"/>
      <c r="L1735" s="590" t="n"/>
      <c r="M1735" s="590" t="n"/>
      <c r="N1735" s="590" t="n"/>
      <c r="O1735" s="590" t="n"/>
      <c r="P1735" s="590" t="n"/>
      <c r="Q1735" s="590" t="n"/>
      <c r="R1735" s="590" t="n"/>
      <c r="S1735" s="590" t="n"/>
      <c r="T1735" s="595" t="n"/>
      <c r="U1735" s="596" t="n"/>
      <c r="V1735" s="608" t="n"/>
    </row>
    <row r="1736">
      <c r="B1736" s="598" t="n"/>
      <c r="C1736" s="599" t="n"/>
      <c r="D1736" s="589" t="n"/>
      <c r="E1736" s="590" t="n"/>
      <c r="F1736" s="599" t="n"/>
      <c r="G1736" s="590" t="n"/>
      <c r="H1736" s="590" t="n"/>
      <c r="I1736" s="590" t="n"/>
      <c r="J1736" s="590" t="n"/>
      <c r="K1736" s="590" t="n"/>
      <c r="L1736" s="590" t="n"/>
      <c r="M1736" s="590" t="n"/>
      <c r="N1736" s="590" t="n"/>
      <c r="O1736" s="590" t="n"/>
      <c r="P1736" s="590" t="n"/>
      <c r="Q1736" s="590" t="n"/>
      <c r="R1736" s="590" t="n"/>
      <c r="S1736" s="590" t="n"/>
      <c r="T1736" s="595" t="n"/>
      <c r="U1736" s="596" t="n"/>
      <c r="V1736" s="608" t="n"/>
    </row>
    <row r="1737">
      <c r="B1737" s="598" t="n"/>
      <c r="C1737" s="599" t="n"/>
      <c r="D1737" s="589" t="n"/>
      <c r="E1737" s="590" t="n"/>
      <c r="F1737" s="599" t="n"/>
      <c r="G1737" s="590" t="n"/>
      <c r="H1737" s="590" t="n"/>
      <c r="I1737" s="590" t="n"/>
      <c r="J1737" s="590" t="n"/>
      <c r="K1737" s="590" t="n"/>
      <c r="L1737" s="590" t="n"/>
      <c r="M1737" s="590" t="n"/>
      <c r="N1737" s="590" t="n"/>
      <c r="O1737" s="590" t="n"/>
      <c r="P1737" s="590" t="n"/>
      <c r="Q1737" s="590" t="n"/>
      <c r="R1737" s="590" t="n"/>
      <c r="S1737" s="590" t="n"/>
      <c r="T1737" s="595" t="n"/>
      <c r="U1737" s="596" t="n"/>
      <c r="V1737" s="608" t="n"/>
    </row>
    <row r="1738">
      <c r="B1738" s="598" t="n"/>
      <c r="C1738" s="599" t="n"/>
      <c r="D1738" s="589" t="n"/>
      <c r="E1738" s="590" t="n"/>
      <c r="F1738" s="599" t="n"/>
      <c r="G1738" s="590" t="n"/>
      <c r="H1738" s="590" t="n"/>
      <c r="I1738" s="590" t="n"/>
      <c r="J1738" s="590" t="n"/>
      <c r="K1738" s="590" t="n"/>
      <c r="L1738" s="590" t="n"/>
      <c r="M1738" s="590" t="n"/>
      <c r="N1738" s="590" t="n"/>
      <c r="O1738" s="590" t="n"/>
      <c r="P1738" s="590" t="n"/>
      <c r="Q1738" s="590" t="n"/>
      <c r="R1738" s="590" t="n"/>
      <c r="S1738" s="590" t="n"/>
      <c r="T1738" s="595" t="n"/>
      <c r="U1738" s="596" t="n"/>
      <c r="V1738" s="608" t="n"/>
    </row>
    <row r="1739">
      <c r="B1739" s="598" t="n"/>
      <c r="C1739" s="599" t="n"/>
      <c r="D1739" s="589" t="n"/>
      <c r="E1739" s="590" t="n"/>
      <c r="F1739" s="599" t="n"/>
      <c r="G1739" s="590" t="n"/>
      <c r="H1739" s="590" t="n"/>
      <c r="I1739" s="590" t="n"/>
      <c r="J1739" s="590" t="n"/>
      <c r="K1739" s="590" t="n"/>
      <c r="L1739" s="590" t="n"/>
      <c r="M1739" s="590" t="n"/>
      <c r="N1739" s="590" t="n"/>
      <c r="O1739" s="590" t="n"/>
      <c r="P1739" s="590" t="n"/>
      <c r="Q1739" s="590" t="n"/>
      <c r="R1739" s="590" t="n"/>
      <c r="S1739" s="590" t="n"/>
      <c r="T1739" s="595" t="n"/>
      <c r="U1739" s="596" t="n"/>
      <c r="V1739" s="608" t="n"/>
    </row>
    <row r="1740">
      <c r="B1740" s="598" t="n"/>
      <c r="C1740" s="599" t="n"/>
      <c r="D1740" s="589" t="n"/>
      <c r="E1740" s="590" t="n"/>
      <c r="F1740" s="599" t="n"/>
      <c r="G1740" s="590" t="n"/>
      <c r="H1740" s="590" t="n"/>
      <c r="I1740" s="590" t="n"/>
      <c r="J1740" s="590" t="n"/>
      <c r="K1740" s="590" t="n"/>
      <c r="L1740" s="590" t="n"/>
      <c r="M1740" s="590" t="n"/>
      <c r="N1740" s="590" t="n"/>
      <c r="O1740" s="590" t="n"/>
      <c r="P1740" s="590" t="n"/>
      <c r="Q1740" s="590" t="n"/>
      <c r="R1740" s="590" t="n"/>
      <c r="S1740" s="590" t="n"/>
      <c r="T1740" s="595" t="n"/>
      <c r="U1740" s="596" t="n"/>
      <c r="V1740" s="608" t="n"/>
    </row>
    <row r="1741">
      <c r="B1741" s="598" t="n"/>
      <c r="C1741" s="599" t="n"/>
      <c r="D1741" s="589" t="n"/>
      <c r="E1741" s="590" t="n"/>
      <c r="F1741" s="599" t="n"/>
      <c r="G1741" s="590" t="n"/>
      <c r="H1741" s="590" t="n"/>
      <c r="I1741" s="590" t="n"/>
      <c r="J1741" s="590" t="n"/>
      <c r="K1741" s="590" t="n"/>
      <c r="L1741" s="590" t="n"/>
      <c r="M1741" s="590" t="n"/>
      <c r="N1741" s="590" t="n"/>
      <c r="O1741" s="590" t="n"/>
      <c r="P1741" s="590" t="n"/>
      <c r="Q1741" s="590" t="n"/>
      <c r="R1741" s="590" t="n"/>
      <c r="S1741" s="590" t="n"/>
      <c r="T1741" s="595" t="n"/>
      <c r="U1741" s="596" t="n"/>
      <c r="V1741" s="608" t="n"/>
    </row>
    <row r="1742">
      <c r="B1742" s="598" t="n"/>
      <c r="C1742" s="599" t="n"/>
      <c r="D1742" s="589" t="n"/>
      <c r="E1742" s="590" t="n"/>
      <c r="F1742" s="599" t="n"/>
      <c r="G1742" s="590" t="n"/>
      <c r="H1742" s="590" t="n"/>
      <c r="I1742" s="590" t="n"/>
      <c r="J1742" s="590" t="n"/>
      <c r="K1742" s="590" t="n"/>
      <c r="L1742" s="590" t="n"/>
      <c r="M1742" s="590" t="n"/>
      <c r="N1742" s="590" t="n"/>
      <c r="O1742" s="590" t="n"/>
      <c r="P1742" s="590" t="n"/>
      <c r="Q1742" s="590" t="n"/>
      <c r="R1742" s="590" t="n"/>
      <c r="S1742" s="590" t="n"/>
      <c r="T1742" s="595" t="n"/>
      <c r="U1742" s="596" t="n"/>
      <c r="V1742" s="608" t="n"/>
    </row>
    <row r="1743">
      <c r="B1743" s="598" t="n"/>
      <c r="C1743" s="599" t="n"/>
      <c r="D1743" s="589" t="n"/>
      <c r="E1743" s="590" t="n"/>
      <c r="F1743" s="599" t="n"/>
      <c r="G1743" s="590" t="n"/>
      <c r="H1743" s="590" t="n"/>
      <c r="I1743" s="590" t="n"/>
      <c r="J1743" s="590" t="n"/>
      <c r="K1743" s="590" t="n"/>
      <c r="L1743" s="590" t="n"/>
      <c r="M1743" s="590" t="n"/>
      <c r="N1743" s="590" t="n"/>
      <c r="O1743" s="590" t="n"/>
      <c r="P1743" s="590" t="n"/>
      <c r="Q1743" s="590" t="n"/>
      <c r="R1743" s="590" t="n"/>
      <c r="S1743" s="590" t="n"/>
      <c r="T1743" s="595" t="n"/>
      <c r="U1743" s="596" t="n"/>
      <c r="V1743" s="608" t="n"/>
    </row>
    <row r="1744">
      <c r="B1744" s="598" t="n"/>
      <c r="C1744" s="599" t="n"/>
      <c r="D1744" s="589" t="n"/>
      <c r="E1744" s="590" t="n"/>
      <c r="F1744" s="599" t="n"/>
      <c r="G1744" s="590" t="n"/>
      <c r="H1744" s="590" t="n"/>
      <c r="I1744" s="590" t="n"/>
      <c r="J1744" s="590" t="n"/>
      <c r="K1744" s="590" t="n"/>
      <c r="L1744" s="590" t="n"/>
      <c r="M1744" s="590" t="n"/>
      <c r="N1744" s="590" t="n"/>
      <c r="O1744" s="590" t="n"/>
      <c r="P1744" s="590" t="n"/>
      <c r="Q1744" s="590" t="n"/>
      <c r="R1744" s="590" t="n"/>
      <c r="S1744" s="590" t="n"/>
      <c r="T1744" s="595" t="n"/>
      <c r="U1744" s="596" t="n"/>
      <c r="V1744" s="608" t="n"/>
    </row>
    <row r="1745">
      <c r="B1745" s="598" t="n"/>
      <c r="C1745" s="599" t="n"/>
      <c r="D1745" s="589" t="n"/>
      <c r="E1745" s="590" t="n"/>
      <c r="F1745" s="599" t="n"/>
      <c r="G1745" s="590" t="n"/>
      <c r="H1745" s="590" t="n"/>
      <c r="I1745" s="590" t="n"/>
      <c r="J1745" s="590" t="n"/>
      <c r="K1745" s="590" t="n"/>
      <c r="L1745" s="590" t="n"/>
      <c r="M1745" s="590" t="n"/>
      <c r="N1745" s="590" t="n"/>
      <c r="O1745" s="590" t="n"/>
      <c r="P1745" s="590" t="n"/>
      <c r="Q1745" s="590" t="n"/>
      <c r="R1745" s="590" t="n"/>
      <c r="S1745" s="590" t="n"/>
      <c r="T1745" s="595" t="n"/>
      <c r="U1745" s="596" t="n"/>
      <c r="V1745" s="608" t="n"/>
    </row>
    <row r="1746">
      <c r="B1746" s="598" t="n"/>
      <c r="C1746" s="599" t="n"/>
      <c r="D1746" s="589" t="n"/>
      <c r="E1746" s="590" t="n"/>
      <c r="F1746" s="599" t="n"/>
      <c r="G1746" s="590" t="n"/>
      <c r="H1746" s="590" t="n"/>
      <c r="I1746" s="590" t="n"/>
      <c r="J1746" s="590" t="n"/>
      <c r="K1746" s="590" t="n"/>
      <c r="L1746" s="590" t="n"/>
      <c r="M1746" s="590" t="n"/>
      <c r="N1746" s="590" t="n"/>
      <c r="O1746" s="590" t="n"/>
      <c r="P1746" s="590" t="n"/>
      <c r="Q1746" s="590" t="n"/>
      <c r="R1746" s="590" t="n"/>
      <c r="S1746" s="590" t="n"/>
      <c r="T1746" s="595" t="n"/>
      <c r="U1746" s="596" t="n"/>
      <c r="V1746" s="608" t="n"/>
    </row>
    <row r="1747">
      <c r="B1747" s="598" t="n"/>
      <c r="C1747" s="599" t="n"/>
      <c r="D1747" s="589" t="n"/>
      <c r="E1747" s="590" t="n"/>
      <c r="F1747" s="599" t="n"/>
      <c r="G1747" s="590" t="n"/>
      <c r="H1747" s="590" t="n"/>
      <c r="I1747" s="590" t="n"/>
      <c r="J1747" s="590" t="n"/>
      <c r="K1747" s="590" t="n"/>
      <c r="L1747" s="590" t="n"/>
      <c r="M1747" s="590" t="n"/>
      <c r="N1747" s="590" t="n"/>
      <c r="O1747" s="590" t="n"/>
      <c r="P1747" s="590" t="n"/>
      <c r="Q1747" s="590" t="n"/>
      <c r="R1747" s="590" t="n"/>
      <c r="S1747" s="590" t="n"/>
      <c r="T1747" s="595" t="n"/>
      <c r="U1747" s="596" t="n"/>
      <c r="V1747" s="608" t="n"/>
    </row>
    <row r="1748">
      <c r="B1748" s="598" t="n"/>
      <c r="C1748" s="599" t="n"/>
      <c r="D1748" s="589" t="n"/>
      <c r="E1748" s="590" t="n"/>
      <c r="F1748" s="599" t="n"/>
      <c r="G1748" s="590" t="n"/>
      <c r="H1748" s="590" t="n"/>
      <c r="I1748" s="590" t="n"/>
      <c r="J1748" s="590" t="n"/>
      <c r="K1748" s="590" t="n"/>
      <c r="L1748" s="590" t="n"/>
      <c r="M1748" s="590" t="n"/>
      <c r="N1748" s="590" t="n"/>
      <c r="O1748" s="590" t="n"/>
      <c r="P1748" s="590" t="n"/>
      <c r="Q1748" s="590" t="n"/>
      <c r="R1748" s="590" t="n"/>
      <c r="S1748" s="590" t="n"/>
      <c r="T1748" s="595" t="n"/>
      <c r="U1748" s="596" t="n"/>
      <c r="V1748" s="608" t="n"/>
    </row>
    <row r="1749">
      <c r="B1749" s="598" t="n"/>
      <c r="C1749" s="599" t="n"/>
      <c r="D1749" s="589" t="n"/>
      <c r="E1749" s="590" t="n"/>
      <c r="F1749" s="599" t="n"/>
      <c r="G1749" s="590" t="n"/>
      <c r="H1749" s="590" t="n"/>
      <c r="I1749" s="590" t="n"/>
      <c r="J1749" s="590" t="n"/>
      <c r="K1749" s="590" t="n"/>
      <c r="L1749" s="590" t="n"/>
      <c r="M1749" s="590" t="n"/>
      <c r="N1749" s="590" t="n"/>
      <c r="O1749" s="590" t="n"/>
      <c r="P1749" s="590" t="n"/>
      <c r="Q1749" s="590" t="n"/>
      <c r="R1749" s="590" t="n"/>
      <c r="S1749" s="590" t="n"/>
      <c r="T1749" s="595" t="n"/>
      <c r="U1749" s="596" t="n"/>
      <c r="V1749" s="608" t="n"/>
    </row>
    <row r="1750">
      <c r="B1750" s="598" t="n"/>
      <c r="C1750" s="599" t="n"/>
      <c r="D1750" s="589" t="n"/>
      <c r="E1750" s="590" t="n"/>
      <c r="F1750" s="599" t="n"/>
      <c r="G1750" s="590" t="n"/>
      <c r="H1750" s="590" t="n"/>
      <c r="I1750" s="590" t="n"/>
      <c r="J1750" s="590" t="n"/>
      <c r="K1750" s="590" t="n"/>
      <c r="L1750" s="590" t="n"/>
      <c r="M1750" s="590" t="n"/>
      <c r="N1750" s="590" t="n"/>
      <c r="O1750" s="590" t="n"/>
      <c r="P1750" s="590" t="n"/>
      <c r="Q1750" s="590" t="n"/>
      <c r="R1750" s="590" t="n"/>
      <c r="S1750" s="590" t="n"/>
      <c r="T1750" s="595" t="n"/>
      <c r="U1750" s="596" t="n"/>
      <c r="V1750" s="608" t="n"/>
    </row>
    <row r="1751">
      <c r="B1751" s="598" t="n"/>
      <c r="C1751" s="599" t="n"/>
      <c r="D1751" s="589" t="n"/>
      <c r="E1751" s="590" t="n"/>
      <c r="F1751" s="599" t="n"/>
      <c r="G1751" s="590" t="n"/>
      <c r="H1751" s="590" t="n"/>
      <c r="I1751" s="590" t="n"/>
      <c r="J1751" s="590" t="n"/>
      <c r="K1751" s="590" t="n"/>
      <c r="L1751" s="590" t="n"/>
      <c r="M1751" s="590" t="n"/>
      <c r="N1751" s="590" t="n"/>
      <c r="O1751" s="590" t="n"/>
      <c r="P1751" s="590" t="n"/>
      <c r="Q1751" s="590" t="n"/>
      <c r="R1751" s="590" t="n"/>
      <c r="S1751" s="590" t="n"/>
      <c r="T1751" s="595" t="n"/>
      <c r="U1751" s="596" t="n"/>
      <c r="V1751" s="608" t="n"/>
    </row>
    <row r="1752">
      <c r="B1752" s="598" t="n"/>
      <c r="C1752" s="599" t="n"/>
      <c r="D1752" s="589" t="n"/>
      <c r="E1752" s="590" t="n"/>
      <c r="F1752" s="599" t="n"/>
      <c r="G1752" s="590" t="n"/>
      <c r="H1752" s="590" t="n"/>
      <c r="I1752" s="590" t="n"/>
      <c r="J1752" s="590" t="n"/>
      <c r="K1752" s="590" t="n"/>
      <c r="L1752" s="590" t="n"/>
      <c r="M1752" s="590" t="n"/>
      <c r="N1752" s="590" t="n"/>
      <c r="O1752" s="590" t="n"/>
      <c r="P1752" s="590" t="n"/>
      <c r="Q1752" s="590" t="n"/>
      <c r="R1752" s="590" t="n"/>
      <c r="S1752" s="590" t="n"/>
      <c r="T1752" s="595" t="n"/>
      <c r="U1752" s="596" t="n"/>
      <c r="V1752" s="608" t="n"/>
    </row>
    <row r="1753">
      <c r="B1753" s="598" t="n"/>
      <c r="C1753" s="599" t="n"/>
      <c r="D1753" s="589" t="n"/>
      <c r="E1753" s="590" t="n"/>
      <c r="F1753" s="599" t="n"/>
      <c r="G1753" s="590" t="n"/>
      <c r="H1753" s="590" t="n"/>
      <c r="I1753" s="590" t="n"/>
      <c r="J1753" s="590" t="n"/>
      <c r="K1753" s="590" t="n"/>
      <c r="L1753" s="590" t="n"/>
      <c r="M1753" s="590" t="n"/>
      <c r="N1753" s="590" t="n"/>
      <c r="O1753" s="590" t="n"/>
      <c r="P1753" s="590" t="n"/>
      <c r="Q1753" s="590" t="n"/>
      <c r="R1753" s="590" t="n"/>
      <c r="S1753" s="590" t="n"/>
      <c r="T1753" s="595" t="n"/>
      <c r="U1753" s="596" t="n"/>
      <c r="V1753" s="608" t="n"/>
    </row>
    <row r="1754">
      <c r="B1754" s="598" t="n"/>
      <c r="C1754" s="599" t="n"/>
      <c r="D1754" s="589" t="n"/>
      <c r="E1754" s="590" t="n"/>
      <c r="F1754" s="599" t="n"/>
      <c r="G1754" s="590" t="n"/>
      <c r="H1754" s="590" t="n"/>
      <c r="I1754" s="590" t="n"/>
      <c r="J1754" s="590" t="n"/>
      <c r="K1754" s="590" t="n"/>
      <c r="L1754" s="590" t="n"/>
      <c r="M1754" s="590" t="n"/>
      <c r="N1754" s="590" t="n"/>
      <c r="O1754" s="590" t="n"/>
      <c r="P1754" s="590" t="n"/>
      <c r="Q1754" s="590" t="n"/>
      <c r="R1754" s="590" t="n"/>
      <c r="S1754" s="590" t="n"/>
      <c r="T1754" s="595" t="n"/>
      <c r="U1754" s="596" t="n"/>
      <c r="V1754" s="608" t="n"/>
    </row>
    <row r="1755">
      <c r="B1755" s="598" t="n"/>
      <c r="C1755" s="599" t="n"/>
      <c r="D1755" s="589" t="n"/>
      <c r="E1755" s="590" t="n"/>
      <c r="F1755" s="599" t="n"/>
      <c r="G1755" s="590" t="n"/>
      <c r="H1755" s="590" t="n"/>
      <c r="I1755" s="590" t="n"/>
      <c r="J1755" s="590" t="n"/>
      <c r="K1755" s="590" t="n"/>
      <c r="L1755" s="590" t="n"/>
      <c r="M1755" s="590" t="n"/>
      <c r="N1755" s="590" t="n"/>
      <c r="O1755" s="590" t="n"/>
      <c r="P1755" s="590" t="n"/>
      <c r="Q1755" s="590" t="n"/>
      <c r="R1755" s="590" t="n"/>
      <c r="S1755" s="590" t="n"/>
      <c r="T1755" s="595" t="n"/>
      <c r="U1755" s="596" t="n"/>
      <c r="V1755" s="608" t="n"/>
    </row>
    <row r="1756">
      <c r="B1756" s="598" t="n"/>
      <c r="C1756" s="599" t="n"/>
      <c r="D1756" s="589" t="n"/>
      <c r="E1756" s="590" t="n"/>
      <c r="F1756" s="599" t="n"/>
      <c r="G1756" s="590" t="n"/>
      <c r="H1756" s="590" t="n"/>
      <c r="I1756" s="590" t="n"/>
      <c r="J1756" s="590" t="n"/>
      <c r="K1756" s="590" t="n"/>
      <c r="L1756" s="590" t="n"/>
      <c r="M1756" s="590" t="n"/>
      <c r="N1756" s="590" t="n"/>
      <c r="O1756" s="590" t="n"/>
      <c r="P1756" s="590" t="n"/>
      <c r="Q1756" s="590" t="n"/>
      <c r="R1756" s="590" t="n"/>
      <c r="S1756" s="590" t="n"/>
      <c r="T1756" s="595" t="n"/>
      <c r="U1756" s="596" t="n"/>
      <c r="V1756" s="608" t="n"/>
    </row>
    <row r="1757">
      <c r="B1757" s="598" t="n"/>
      <c r="C1757" s="599" t="n"/>
      <c r="D1757" s="589" t="n"/>
      <c r="E1757" s="590" t="n"/>
      <c r="F1757" s="599" t="n"/>
      <c r="G1757" s="590" t="n"/>
      <c r="H1757" s="590" t="n"/>
      <c r="I1757" s="590" t="n"/>
      <c r="J1757" s="590" t="n"/>
      <c r="K1757" s="590" t="n"/>
      <c r="L1757" s="590" t="n"/>
      <c r="M1757" s="590" t="n"/>
      <c r="N1757" s="590" t="n"/>
      <c r="O1757" s="590" t="n"/>
      <c r="P1757" s="590" t="n"/>
      <c r="Q1757" s="590" t="n"/>
      <c r="R1757" s="590" t="n"/>
      <c r="S1757" s="590" t="n"/>
      <c r="T1757" s="595" t="n"/>
      <c r="U1757" s="596" t="n"/>
      <c r="V1757" s="608" t="n"/>
    </row>
    <row r="1758">
      <c r="B1758" s="598" t="n"/>
      <c r="C1758" s="599" t="n"/>
      <c r="D1758" s="589" t="n"/>
      <c r="E1758" s="590" t="n"/>
      <c r="F1758" s="599" t="n"/>
      <c r="G1758" s="590" t="n"/>
      <c r="H1758" s="590" t="n"/>
      <c r="I1758" s="590" t="n"/>
      <c r="J1758" s="590" t="n"/>
      <c r="K1758" s="590" t="n"/>
      <c r="L1758" s="590" t="n"/>
      <c r="M1758" s="590" t="n"/>
      <c r="N1758" s="590" t="n"/>
      <c r="O1758" s="590" t="n"/>
      <c r="P1758" s="590" t="n"/>
      <c r="Q1758" s="590" t="n"/>
      <c r="R1758" s="590" t="n"/>
      <c r="S1758" s="590" t="n"/>
      <c r="T1758" s="595" t="n"/>
      <c r="U1758" s="596" t="n"/>
      <c r="V1758" s="608" t="n"/>
    </row>
    <row r="1759">
      <c r="B1759" s="598" t="n"/>
      <c r="C1759" s="599" t="n"/>
      <c r="D1759" s="589" t="n"/>
      <c r="E1759" s="590" t="n"/>
      <c r="F1759" s="599" t="n"/>
      <c r="G1759" s="590" t="n"/>
      <c r="H1759" s="590" t="n"/>
      <c r="I1759" s="590" t="n"/>
      <c r="J1759" s="590" t="n"/>
      <c r="K1759" s="590" t="n"/>
      <c r="L1759" s="590" t="n"/>
      <c r="M1759" s="590" t="n"/>
      <c r="N1759" s="590" t="n"/>
      <c r="O1759" s="590" t="n"/>
      <c r="P1759" s="590" t="n"/>
      <c r="Q1759" s="590" t="n"/>
      <c r="R1759" s="590" t="n"/>
      <c r="S1759" s="590" t="n"/>
      <c r="T1759" s="595" t="n"/>
      <c r="U1759" s="596" t="n"/>
      <c r="V1759" s="608" t="n"/>
    </row>
    <row r="1760">
      <c r="B1760" s="598" t="n"/>
      <c r="C1760" s="599" t="n"/>
      <c r="D1760" s="589" t="n"/>
      <c r="E1760" s="590" t="n"/>
      <c r="F1760" s="599" t="n"/>
      <c r="G1760" s="590" t="n"/>
      <c r="H1760" s="590" t="n"/>
      <c r="I1760" s="590" t="n"/>
      <c r="J1760" s="590" t="n"/>
      <c r="K1760" s="590" t="n"/>
      <c r="L1760" s="590" t="n"/>
      <c r="M1760" s="590" t="n"/>
      <c r="N1760" s="590" t="n"/>
      <c r="O1760" s="590" t="n"/>
      <c r="P1760" s="590" t="n"/>
      <c r="Q1760" s="590" t="n"/>
      <c r="R1760" s="590" t="n"/>
      <c r="S1760" s="590" t="n"/>
      <c r="T1760" s="595" t="n"/>
      <c r="U1760" s="596" t="n"/>
      <c r="V1760" s="608" t="n"/>
    </row>
    <row r="1761">
      <c r="B1761" s="598" t="n"/>
      <c r="C1761" s="599" t="n"/>
      <c r="D1761" s="589" t="n"/>
      <c r="E1761" s="590" t="n"/>
      <c r="F1761" s="599" t="n"/>
      <c r="G1761" s="590" t="n"/>
      <c r="H1761" s="590" t="n"/>
      <c r="I1761" s="590" t="n"/>
      <c r="J1761" s="590" t="n"/>
      <c r="K1761" s="590" t="n"/>
      <c r="L1761" s="590" t="n"/>
      <c r="M1761" s="590" t="n"/>
      <c r="N1761" s="590" t="n"/>
      <c r="O1761" s="590" t="n"/>
      <c r="P1761" s="590" t="n"/>
      <c r="Q1761" s="590" t="n"/>
      <c r="R1761" s="590" t="n"/>
      <c r="S1761" s="590" t="n"/>
      <c r="T1761" s="595" t="n"/>
      <c r="U1761" s="596" t="n"/>
      <c r="V1761" s="608" t="n"/>
    </row>
    <row r="1762">
      <c r="B1762" s="598" t="n"/>
      <c r="C1762" s="599" t="n"/>
      <c r="D1762" s="589" t="n"/>
      <c r="E1762" s="590" t="n"/>
      <c r="F1762" s="599" t="n"/>
      <c r="G1762" s="590" t="n"/>
      <c r="H1762" s="590" t="n"/>
      <c r="I1762" s="590" t="n"/>
      <c r="J1762" s="590" t="n"/>
      <c r="K1762" s="590" t="n"/>
      <c r="L1762" s="590" t="n"/>
      <c r="M1762" s="590" t="n"/>
      <c r="N1762" s="590" t="n"/>
      <c r="O1762" s="590" t="n"/>
      <c r="P1762" s="590" t="n"/>
      <c r="Q1762" s="590" t="n"/>
      <c r="R1762" s="590" t="n"/>
      <c r="S1762" s="590" t="n"/>
      <c r="T1762" s="595" t="n"/>
      <c r="U1762" s="596" t="n"/>
      <c r="V1762" s="608" t="n"/>
    </row>
    <row r="1763">
      <c r="B1763" s="598" t="n"/>
      <c r="C1763" s="599" t="n"/>
      <c r="D1763" s="589" t="n"/>
      <c r="E1763" s="590" t="n"/>
      <c r="F1763" s="599" t="n"/>
      <c r="G1763" s="590" t="n"/>
      <c r="H1763" s="590" t="n"/>
      <c r="I1763" s="590" t="n"/>
      <c r="J1763" s="590" t="n"/>
      <c r="K1763" s="590" t="n"/>
      <c r="L1763" s="590" t="n"/>
      <c r="M1763" s="590" t="n"/>
      <c r="N1763" s="590" t="n"/>
      <c r="O1763" s="590" t="n"/>
      <c r="P1763" s="590" t="n"/>
      <c r="Q1763" s="590" t="n"/>
      <c r="R1763" s="590" t="n"/>
      <c r="S1763" s="590" t="n"/>
      <c r="T1763" s="595" t="n"/>
      <c r="U1763" s="596" t="n"/>
      <c r="V1763" s="608" t="n"/>
    </row>
    <row r="1764">
      <c r="B1764" s="598" t="n"/>
      <c r="C1764" s="599" t="n"/>
      <c r="D1764" s="589" t="n"/>
      <c r="E1764" s="590" t="n"/>
      <c r="F1764" s="599" t="n"/>
      <c r="G1764" s="590" t="n"/>
      <c r="H1764" s="590" t="n"/>
      <c r="I1764" s="590" t="n"/>
      <c r="J1764" s="590" t="n"/>
      <c r="K1764" s="590" t="n"/>
      <c r="L1764" s="590" t="n"/>
      <c r="M1764" s="590" t="n"/>
      <c r="N1764" s="590" t="n"/>
      <c r="O1764" s="590" t="n"/>
      <c r="P1764" s="590" t="n"/>
      <c r="Q1764" s="590" t="n"/>
      <c r="R1764" s="590" t="n"/>
      <c r="S1764" s="590" t="n"/>
      <c r="T1764" s="595" t="n"/>
      <c r="U1764" s="596" t="n"/>
      <c r="V1764" s="608" t="n"/>
    </row>
    <row r="1765">
      <c r="B1765" s="598" t="n"/>
      <c r="C1765" s="599" t="n"/>
      <c r="D1765" s="589" t="n"/>
      <c r="E1765" s="590" t="n"/>
      <c r="F1765" s="599" t="n"/>
      <c r="G1765" s="590" t="n"/>
      <c r="H1765" s="590" t="n"/>
      <c r="I1765" s="590" t="n"/>
      <c r="J1765" s="590" t="n"/>
      <c r="K1765" s="590" t="n"/>
      <c r="L1765" s="590" t="n"/>
      <c r="M1765" s="590" t="n"/>
      <c r="N1765" s="590" t="n"/>
      <c r="O1765" s="590" t="n"/>
      <c r="P1765" s="590" t="n"/>
      <c r="Q1765" s="590" t="n"/>
      <c r="R1765" s="590" t="n"/>
      <c r="S1765" s="590" t="n"/>
      <c r="T1765" s="595" t="n"/>
      <c r="U1765" s="596" t="n"/>
      <c r="V1765" s="608" t="n"/>
    </row>
    <row r="1766">
      <c r="B1766" s="598" t="n"/>
      <c r="C1766" s="599" t="n"/>
      <c r="D1766" s="589" t="n"/>
      <c r="E1766" s="590" t="n"/>
      <c r="F1766" s="599" t="n"/>
      <c r="G1766" s="590" t="n"/>
      <c r="H1766" s="590" t="n"/>
      <c r="I1766" s="590" t="n"/>
      <c r="J1766" s="590" t="n"/>
      <c r="K1766" s="590" t="n"/>
      <c r="L1766" s="590" t="n"/>
      <c r="M1766" s="590" t="n"/>
      <c r="N1766" s="590" t="n"/>
      <c r="O1766" s="590" t="n"/>
      <c r="P1766" s="590" t="n"/>
      <c r="Q1766" s="590" t="n"/>
      <c r="R1766" s="590" t="n"/>
      <c r="S1766" s="590" t="n"/>
      <c r="T1766" s="595" t="n"/>
      <c r="U1766" s="596" t="n"/>
      <c r="V1766" s="608" t="n"/>
    </row>
    <row r="1767">
      <c r="B1767" s="598" t="n"/>
      <c r="C1767" s="599" t="n"/>
      <c r="D1767" s="589" t="n"/>
      <c r="E1767" s="590" t="n"/>
      <c r="F1767" s="599" t="n"/>
      <c r="G1767" s="590" t="n"/>
      <c r="H1767" s="590" t="n"/>
      <c r="I1767" s="590" t="n"/>
      <c r="J1767" s="590" t="n"/>
      <c r="K1767" s="590" t="n"/>
      <c r="L1767" s="590" t="n"/>
      <c r="M1767" s="590" t="n"/>
      <c r="N1767" s="590" t="n"/>
      <c r="O1767" s="590" t="n"/>
      <c r="P1767" s="590" t="n"/>
      <c r="Q1767" s="590" t="n"/>
      <c r="R1767" s="590" t="n"/>
      <c r="S1767" s="590" t="n"/>
      <c r="T1767" s="595" t="n"/>
      <c r="U1767" s="596" t="n"/>
      <c r="V1767" s="608" t="n"/>
    </row>
    <row r="1768">
      <c r="B1768" s="598" t="n"/>
      <c r="C1768" s="599" t="n"/>
      <c r="D1768" s="589" t="n"/>
      <c r="E1768" s="590" t="n"/>
      <c r="F1768" s="599" t="n"/>
      <c r="G1768" s="590" t="n"/>
      <c r="H1768" s="590" t="n"/>
      <c r="I1768" s="590" t="n"/>
      <c r="J1768" s="590" t="n"/>
      <c r="K1768" s="590" t="n"/>
      <c r="L1768" s="590" t="n"/>
      <c r="M1768" s="590" t="n"/>
      <c r="N1768" s="590" t="n"/>
      <c r="O1768" s="590" t="n"/>
      <c r="P1768" s="590" t="n"/>
      <c r="Q1768" s="590" t="n"/>
      <c r="R1768" s="590" t="n"/>
      <c r="S1768" s="590" t="n"/>
      <c r="T1768" s="595" t="n"/>
      <c r="U1768" s="596" t="n"/>
      <c r="V1768" s="608" t="n"/>
    </row>
    <row r="1769">
      <c r="B1769" s="598" t="n"/>
      <c r="C1769" s="599" t="n"/>
      <c r="D1769" s="589" t="n"/>
      <c r="E1769" s="590" t="n"/>
      <c r="F1769" s="599" t="n"/>
      <c r="G1769" s="590" t="n"/>
      <c r="H1769" s="590" t="n"/>
      <c r="I1769" s="590" t="n"/>
      <c r="J1769" s="590" t="n"/>
      <c r="K1769" s="590" t="n"/>
      <c r="L1769" s="590" t="n"/>
      <c r="M1769" s="590" t="n"/>
      <c r="N1769" s="590" t="n"/>
      <c r="O1769" s="590" t="n"/>
      <c r="P1769" s="590" t="n"/>
      <c r="Q1769" s="590" t="n"/>
      <c r="R1769" s="590" t="n"/>
      <c r="S1769" s="590" t="n"/>
      <c r="T1769" s="595" t="n"/>
      <c r="U1769" s="596" t="n"/>
      <c r="V1769" s="608" t="n"/>
    </row>
    <row r="1770">
      <c r="B1770" s="598" t="n"/>
      <c r="C1770" s="599" t="n"/>
      <c r="D1770" s="589" t="n"/>
      <c r="E1770" s="590" t="n"/>
      <c r="F1770" s="599" t="n"/>
      <c r="G1770" s="590" t="n"/>
      <c r="H1770" s="590" t="n"/>
      <c r="I1770" s="590" t="n"/>
      <c r="J1770" s="590" t="n"/>
      <c r="K1770" s="590" t="n"/>
      <c r="L1770" s="590" t="n"/>
      <c r="M1770" s="590" t="n"/>
      <c r="N1770" s="590" t="n"/>
      <c r="O1770" s="590" t="n"/>
      <c r="P1770" s="590" t="n"/>
      <c r="Q1770" s="590" t="n"/>
      <c r="R1770" s="590" t="n"/>
      <c r="S1770" s="590" t="n"/>
      <c r="T1770" s="595" t="n"/>
      <c r="U1770" s="596" t="n"/>
      <c r="V1770" s="608" t="n"/>
    </row>
    <row r="1771">
      <c r="B1771" s="598" t="n"/>
      <c r="C1771" s="599" t="n"/>
      <c r="D1771" s="589" t="n"/>
      <c r="E1771" s="590" t="n"/>
      <c r="F1771" s="599" t="n"/>
      <c r="G1771" s="590" t="n"/>
      <c r="H1771" s="590" t="n"/>
      <c r="I1771" s="590" t="n"/>
      <c r="J1771" s="590" t="n"/>
      <c r="K1771" s="590" t="n"/>
      <c r="L1771" s="590" t="n"/>
      <c r="M1771" s="590" t="n"/>
      <c r="N1771" s="590" t="n"/>
      <c r="O1771" s="590" t="n"/>
      <c r="P1771" s="590" t="n"/>
      <c r="Q1771" s="590" t="n"/>
      <c r="R1771" s="590" t="n"/>
      <c r="S1771" s="590" t="n"/>
      <c r="T1771" s="595" t="n"/>
      <c r="U1771" s="596" t="n"/>
      <c r="V1771" s="608" t="n"/>
    </row>
    <row r="1772">
      <c r="B1772" s="598" t="n"/>
      <c r="C1772" s="599" t="n"/>
      <c r="D1772" s="589" t="n"/>
      <c r="E1772" s="590" t="n"/>
      <c r="F1772" s="599" t="n"/>
      <c r="G1772" s="590" t="n"/>
      <c r="H1772" s="590" t="n"/>
      <c r="I1772" s="590" t="n"/>
      <c r="J1772" s="590" t="n"/>
      <c r="K1772" s="590" t="n"/>
      <c r="L1772" s="590" t="n"/>
      <c r="M1772" s="590" t="n"/>
      <c r="N1772" s="590" t="n"/>
      <c r="O1772" s="590" t="n"/>
      <c r="P1772" s="590" t="n"/>
      <c r="Q1772" s="590" t="n"/>
      <c r="R1772" s="590" t="n"/>
      <c r="S1772" s="590" t="n"/>
      <c r="T1772" s="595" t="n"/>
      <c r="U1772" s="596" t="n"/>
      <c r="V1772" s="608" t="n"/>
    </row>
    <row r="1773">
      <c r="B1773" s="598" t="n"/>
      <c r="C1773" s="599" t="n"/>
      <c r="D1773" s="589" t="n"/>
      <c r="E1773" s="590" t="n"/>
      <c r="F1773" s="599" t="n"/>
      <c r="G1773" s="590" t="n"/>
      <c r="H1773" s="590" t="n"/>
      <c r="I1773" s="590" t="n"/>
      <c r="J1773" s="590" t="n"/>
      <c r="K1773" s="590" t="n"/>
      <c r="L1773" s="590" t="n"/>
      <c r="M1773" s="590" t="n"/>
      <c r="N1773" s="590" t="n"/>
      <c r="O1773" s="590" t="n"/>
      <c r="P1773" s="590" t="n"/>
      <c r="Q1773" s="590" t="n"/>
      <c r="R1773" s="590" t="n"/>
      <c r="S1773" s="590" t="n"/>
      <c r="T1773" s="595" t="n"/>
      <c r="U1773" s="596" t="n"/>
      <c r="V1773" s="608" t="n"/>
    </row>
    <row r="1774">
      <c r="B1774" s="598" t="n"/>
      <c r="C1774" s="599" t="n"/>
      <c r="D1774" s="589" t="n"/>
      <c r="E1774" s="590" t="n"/>
      <c r="F1774" s="599" t="n"/>
      <c r="G1774" s="590" t="n"/>
      <c r="H1774" s="590" t="n"/>
      <c r="I1774" s="590" t="n"/>
      <c r="J1774" s="590" t="n"/>
      <c r="K1774" s="590" t="n"/>
      <c r="L1774" s="590" t="n"/>
      <c r="M1774" s="590" t="n"/>
      <c r="N1774" s="590" t="n"/>
      <c r="O1774" s="590" t="n"/>
      <c r="P1774" s="590" t="n"/>
      <c r="Q1774" s="590" t="n"/>
      <c r="R1774" s="590" t="n"/>
      <c r="S1774" s="590" t="n"/>
      <c r="T1774" s="595" t="n"/>
      <c r="U1774" s="596" t="n"/>
      <c r="V1774" s="608" t="n"/>
    </row>
    <row r="1775">
      <c r="B1775" s="598" t="n"/>
      <c r="C1775" s="599" t="n"/>
      <c r="D1775" s="589" t="n"/>
      <c r="E1775" s="590" t="n"/>
      <c r="F1775" s="599" t="n"/>
      <c r="G1775" s="590" t="n"/>
      <c r="H1775" s="590" t="n"/>
      <c r="I1775" s="590" t="n"/>
      <c r="J1775" s="590" t="n"/>
      <c r="K1775" s="590" t="n"/>
      <c r="L1775" s="590" t="n"/>
      <c r="M1775" s="590" t="n"/>
      <c r="N1775" s="590" t="n"/>
      <c r="O1775" s="590" t="n"/>
      <c r="P1775" s="590" t="n"/>
      <c r="Q1775" s="590" t="n"/>
      <c r="R1775" s="590" t="n"/>
      <c r="S1775" s="590" t="n"/>
      <c r="T1775" s="595" t="n"/>
      <c r="U1775" s="596" t="n"/>
      <c r="V1775" s="608" t="n"/>
    </row>
    <row r="1776">
      <c r="B1776" s="598" t="n"/>
      <c r="C1776" s="599" t="n"/>
      <c r="D1776" s="589" t="n"/>
      <c r="E1776" s="590" t="n"/>
      <c r="F1776" s="599" t="n"/>
      <c r="G1776" s="590" t="n"/>
      <c r="H1776" s="590" t="n"/>
      <c r="I1776" s="590" t="n"/>
      <c r="J1776" s="590" t="n"/>
      <c r="K1776" s="590" t="n"/>
      <c r="L1776" s="590" t="n"/>
      <c r="M1776" s="590" t="n"/>
      <c r="N1776" s="590" t="n"/>
      <c r="O1776" s="590" t="n"/>
      <c r="P1776" s="590" t="n"/>
      <c r="Q1776" s="590" t="n"/>
      <c r="R1776" s="590" t="n"/>
      <c r="S1776" s="590" t="n"/>
      <c r="T1776" s="595" t="n"/>
      <c r="U1776" s="596" t="n"/>
      <c r="V1776" s="608" t="n"/>
    </row>
    <row r="1777">
      <c r="B1777" s="598" t="n"/>
      <c r="C1777" s="599" t="n"/>
      <c r="D1777" s="589" t="n"/>
      <c r="E1777" s="590" t="n"/>
      <c r="F1777" s="599" t="n"/>
      <c r="G1777" s="590" t="n"/>
      <c r="H1777" s="590" t="n"/>
      <c r="I1777" s="590" t="n"/>
      <c r="J1777" s="590" t="n"/>
      <c r="K1777" s="590" t="n"/>
      <c r="L1777" s="590" t="n"/>
      <c r="M1777" s="590" t="n"/>
      <c r="N1777" s="590" t="n"/>
      <c r="O1777" s="590" t="n"/>
      <c r="P1777" s="590" t="n"/>
      <c r="Q1777" s="590" t="n"/>
      <c r="R1777" s="590" t="n"/>
      <c r="S1777" s="590" t="n"/>
      <c r="T1777" s="595" t="n"/>
      <c r="U1777" s="596" t="n"/>
      <c r="V1777" s="608" t="n"/>
    </row>
    <row r="1778">
      <c r="B1778" s="598" t="n"/>
      <c r="C1778" s="599" t="n"/>
      <c r="D1778" s="589" t="n"/>
      <c r="E1778" s="590" t="n"/>
      <c r="F1778" s="599" t="n"/>
      <c r="G1778" s="590" t="n"/>
      <c r="H1778" s="590" t="n"/>
      <c r="I1778" s="590" t="n"/>
      <c r="J1778" s="590" t="n"/>
      <c r="K1778" s="590" t="n"/>
      <c r="L1778" s="590" t="n"/>
      <c r="M1778" s="590" t="n"/>
      <c r="N1778" s="590" t="n"/>
      <c r="O1778" s="590" t="n"/>
      <c r="P1778" s="590" t="n"/>
      <c r="Q1778" s="590" t="n"/>
      <c r="R1778" s="590" t="n"/>
      <c r="S1778" s="590" t="n"/>
      <c r="T1778" s="595" t="n"/>
      <c r="U1778" s="596" t="n"/>
      <c r="V1778" s="608" t="n"/>
    </row>
    <row r="1779">
      <c r="B1779" s="598" t="n"/>
      <c r="C1779" s="599" t="n"/>
      <c r="D1779" s="589" t="n"/>
      <c r="E1779" s="590" t="n"/>
      <c r="F1779" s="599" t="n"/>
      <c r="G1779" s="590" t="n"/>
      <c r="H1779" s="590" t="n"/>
      <c r="I1779" s="590" t="n"/>
      <c r="J1779" s="590" t="n"/>
      <c r="K1779" s="590" t="n"/>
      <c r="L1779" s="590" t="n"/>
      <c r="M1779" s="590" t="n"/>
      <c r="N1779" s="590" t="n"/>
      <c r="O1779" s="590" t="n"/>
      <c r="P1779" s="590" t="n"/>
      <c r="Q1779" s="590" t="n"/>
      <c r="R1779" s="590" t="n"/>
      <c r="S1779" s="590" t="n"/>
      <c r="T1779" s="595" t="n"/>
      <c r="U1779" s="596" t="n"/>
      <c r="V1779" s="608" t="n"/>
    </row>
    <row r="1780">
      <c r="B1780" s="598" t="n"/>
      <c r="C1780" s="599" t="n"/>
      <c r="D1780" s="589" t="n"/>
      <c r="E1780" s="590" t="n"/>
      <c r="F1780" s="599" t="n"/>
      <c r="G1780" s="590" t="n"/>
      <c r="H1780" s="590" t="n"/>
      <c r="I1780" s="590" t="n"/>
      <c r="J1780" s="590" t="n"/>
      <c r="K1780" s="590" t="n"/>
      <c r="L1780" s="590" t="n"/>
      <c r="M1780" s="590" t="n"/>
      <c r="N1780" s="590" t="n"/>
      <c r="O1780" s="590" t="n"/>
      <c r="P1780" s="590" t="n"/>
      <c r="Q1780" s="590" t="n"/>
      <c r="R1780" s="590" t="n"/>
      <c r="S1780" s="590" t="n"/>
      <c r="T1780" s="595" t="n"/>
      <c r="U1780" s="596" t="n"/>
      <c r="V1780" s="608" t="n"/>
    </row>
    <row r="1781">
      <c r="B1781" s="598" t="n"/>
      <c r="C1781" s="599" t="n"/>
      <c r="D1781" s="589" t="n"/>
      <c r="E1781" s="590" t="n"/>
      <c r="F1781" s="599" t="n"/>
      <c r="G1781" s="590" t="n"/>
      <c r="H1781" s="590" t="n"/>
      <c r="I1781" s="590" t="n"/>
      <c r="J1781" s="590" t="n"/>
      <c r="K1781" s="590" t="n"/>
      <c r="L1781" s="590" t="n"/>
      <c r="M1781" s="590" t="n"/>
      <c r="N1781" s="590" t="n"/>
      <c r="O1781" s="590" t="n"/>
      <c r="P1781" s="590" t="n"/>
      <c r="Q1781" s="590" t="n"/>
      <c r="R1781" s="590" t="n"/>
      <c r="S1781" s="590" t="n"/>
      <c r="T1781" s="595" t="n"/>
      <c r="U1781" s="596" t="n"/>
      <c r="V1781" s="608" t="n"/>
    </row>
    <row r="1782">
      <c r="B1782" s="598" t="n"/>
      <c r="C1782" s="599" t="n"/>
      <c r="D1782" s="589" t="n"/>
      <c r="E1782" s="590" t="n"/>
      <c r="F1782" s="599" t="n"/>
      <c r="G1782" s="590" t="n"/>
      <c r="H1782" s="590" t="n"/>
      <c r="I1782" s="590" t="n"/>
      <c r="J1782" s="590" t="n"/>
      <c r="K1782" s="590" t="n"/>
      <c r="L1782" s="590" t="n"/>
      <c r="M1782" s="590" t="n"/>
      <c r="N1782" s="590" t="n"/>
      <c r="O1782" s="590" t="n"/>
      <c r="P1782" s="590" t="n"/>
      <c r="Q1782" s="590" t="n"/>
      <c r="R1782" s="590" t="n"/>
      <c r="S1782" s="590" t="n"/>
      <c r="T1782" s="595" t="n"/>
      <c r="U1782" s="596" t="n"/>
      <c r="V1782" s="608" t="n"/>
    </row>
    <row r="1783">
      <c r="B1783" s="598" t="n"/>
      <c r="C1783" s="599" t="n"/>
      <c r="D1783" s="589" t="n"/>
      <c r="E1783" s="590" t="n"/>
      <c r="F1783" s="599" t="n"/>
      <c r="G1783" s="590" t="n"/>
      <c r="H1783" s="590" t="n"/>
      <c r="I1783" s="590" t="n"/>
      <c r="J1783" s="590" t="n"/>
      <c r="K1783" s="590" t="n"/>
      <c r="L1783" s="590" t="n"/>
      <c r="M1783" s="590" t="n"/>
      <c r="N1783" s="590" t="n"/>
      <c r="O1783" s="590" t="n"/>
      <c r="P1783" s="590" t="n"/>
      <c r="Q1783" s="590" t="n"/>
      <c r="R1783" s="590" t="n"/>
      <c r="S1783" s="590" t="n"/>
      <c r="T1783" s="595" t="n"/>
      <c r="U1783" s="596" t="n"/>
      <c r="V1783" s="608" t="n"/>
    </row>
    <row r="1784">
      <c r="B1784" s="598" t="n"/>
      <c r="C1784" s="599" t="n"/>
      <c r="D1784" s="589" t="n"/>
      <c r="E1784" s="590" t="n"/>
      <c r="F1784" s="599" t="n"/>
      <c r="G1784" s="590" t="n"/>
      <c r="H1784" s="590" t="n"/>
      <c r="I1784" s="590" t="n"/>
      <c r="J1784" s="590" t="n"/>
      <c r="K1784" s="590" t="n"/>
      <c r="L1784" s="590" t="n"/>
      <c r="M1784" s="590" t="n"/>
      <c r="N1784" s="590" t="n"/>
      <c r="O1784" s="590" t="n"/>
      <c r="P1784" s="590" t="n"/>
      <c r="Q1784" s="590" t="n"/>
      <c r="R1784" s="590" t="n"/>
      <c r="S1784" s="590" t="n"/>
      <c r="T1784" s="595" t="n"/>
      <c r="U1784" s="596" t="n"/>
      <c r="V1784" s="608" t="n"/>
    </row>
    <row r="1785">
      <c r="B1785" s="598" t="n"/>
      <c r="C1785" s="599" t="n"/>
      <c r="D1785" s="589" t="n"/>
      <c r="E1785" s="590" t="n"/>
      <c r="F1785" s="599" t="n"/>
      <c r="G1785" s="590" t="n"/>
      <c r="H1785" s="590" t="n"/>
      <c r="I1785" s="590" t="n"/>
      <c r="J1785" s="590" t="n"/>
      <c r="K1785" s="590" t="n"/>
      <c r="L1785" s="590" t="n"/>
      <c r="M1785" s="590" t="n"/>
      <c r="N1785" s="590" t="n"/>
      <c r="O1785" s="590" t="n"/>
      <c r="P1785" s="590" t="n"/>
      <c r="Q1785" s="590" t="n"/>
      <c r="R1785" s="590" t="n"/>
      <c r="S1785" s="590" t="n"/>
      <c r="T1785" s="595" t="n"/>
      <c r="U1785" s="596" t="n"/>
      <c r="V1785" s="608" t="n"/>
    </row>
    <row r="1786">
      <c r="B1786" s="598" t="n"/>
      <c r="C1786" s="599" t="n"/>
      <c r="D1786" s="589" t="n"/>
      <c r="E1786" s="590" t="n"/>
      <c r="F1786" s="599" t="n"/>
      <c r="G1786" s="590" t="n"/>
      <c r="H1786" s="590" t="n"/>
      <c r="I1786" s="590" t="n"/>
      <c r="J1786" s="590" t="n"/>
      <c r="K1786" s="590" t="n"/>
      <c r="L1786" s="590" t="n"/>
      <c r="M1786" s="590" t="n"/>
      <c r="N1786" s="590" t="n"/>
      <c r="O1786" s="590" t="n"/>
      <c r="P1786" s="590" t="n"/>
      <c r="Q1786" s="590" t="n"/>
      <c r="R1786" s="590" t="n"/>
      <c r="S1786" s="590" t="n"/>
      <c r="T1786" s="595" t="n"/>
      <c r="U1786" s="596" t="n"/>
      <c r="V1786" s="608" t="n"/>
    </row>
    <row r="1787">
      <c r="B1787" s="598" t="n"/>
      <c r="C1787" s="599" t="n"/>
      <c r="D1787" s="589" t="n"/>
      <c r="E1787" s="590" t="n"/>
      <c r="F1787" s="599" t="n"/>
      <c r="G1787" s="590" t="n"/>
      <c r="H1787" s="590" t="n"/>
      <c r="I1787" s="590" t="n"/>
      <c r="J1787" s="590" t="n"/>
      <c r="K1787" s="590" t="n"/>
      <c r="L1787" s="590" t="n"/>
      <c r="M1787" s="590" t="n"/>
      <c r="N1787" s="590" t="n"/>
      <c r="O1787" s="590" t="n"/>
      <c r="P1787" s="590" t="n"/>
      <c r="Q1787" s="590" t="n"/>
      <c r="R1787" s="590" t="n"/>
      <c r="S1787" s="590" t="n"/>
      <c r="T1787" s="595" t="n"/>
      <c r="U1787" s="596" t="n"/>
      <c r="V1787" s="608" t="n"/>
    </row>
    <row r="1788">
      <c r="B1788" s="598" t="n"/>
      <c r="C1788" s="599" t="n"/>
      <c r="D1788" s="589" t="n"/>
      <c r="E1788" s="590" t="n"/>
      <c r="F1788" s="599" t="n"/>
      <c r="G1788" s="590" t="n"/>
      <c r="H1788" s="590" t="n"/>
      <c r="I1788" s="590" t="n"/>
      <c r="J1788" s="590" t="n"/>
      <c r="K1788" s="590" t="n"/>
      <c r="L1788" s="590" t="n"/>
      <c r="M1788" s="590" t="n"/>
      <c r="N1788" s="590" t="n"/>
      <c r="O1788" s="590" t="n"/>
      <c r="P1788" s="590" t="n"/>
      <c r="Q1788" s="590" t="n"/>
      <c r="R1788" s="590" t="n"/>
      <c r="S1788" s="590" t="n"/>
      <c r="T1788" s="595" t="n"/>
      <c r="U1788" s="596" t="n"/>
      <c r="V1788" s="608" t="n"/>
    </row>
    <row r="1789">
      <c r="B1789" s="598" t="n"/>
      <c r="C1789" s="599" t="n"/>
      <c r="D1789" s="589" t="n"/>
      <c r="E1789" s="590" t="n"/>
      <c r="F1789" s="599" t="n"/>
      <c r="G1789" s="590" t="n"/>
      <c r="H1789" s="590" t="n"/>
      <c r="I1789" s="590" t="n"/>
      <c r="J1789" s="590" t="n"/>
      <c r="K1789" s="590" t="n"/>
      <c r="L1789" s="590" t="n"/>
      <c r="M1789" s="590" t="n"/>
      <c r="N1789" s="590" t="n"/>
      <c r="O1789" s="590" t="n"/>
      <c r="P1789" s="590" t="n"/>
      <c r="Q1789" s="590" t="n"/>
      <c r="R1789" s="590" t="n"/>
      <c r="S1789" s="590" t="n"/>
      <c r="T1789" s="595" t="n"/>
      <c r="U1789" s="596" t="n"/>
      <c r="V1789" s="608" t="n"/>
    </row>
    <row r="1790">
      <c r="B1790" s="598" t="n"/>
      <c r="C1790" s="599" t="n"/>
      <c r="D1790" s="589" t="n"/>
      <c r="E1790" s="590" t="n"/>
      <c r="F1790" s="599" t="n"/>
      <c r="G1790" s="590" t="n"/>
      <c r="H1790" s="590" t="n"/>
      <c r="I1790" s="590" t="n"/>
      <c r="J1790" s="590" t="n"/>
      <c r="K1790" s="590" t="n"/>
      <c r="L1790" s="590" t="n"/>
      <c r="M1790" s="590" t="n"/>
      <c r="N1790" s="590" t="n"/>
      <c r="O1790" s="590" t="n"/>
      <c r="P1790" s="590" t="n"/>
      <c r="Q1790" s="590" t="n"/>
      <c r="R1790" s="590" t="n"/>
      <c r="S1790" s="590" t="n"/>
      <c r="T1790" s="595" t="n"/>
      <c r="U1790" s="596" t="n"/>
      <c r="V1790" s="608" t="n"/>
    </row>
    <row r="1791">
      <c r="B1791" s="598" t="n"/>
      <c r="C1791" s="599" t="n"/>
      <c r="D1791" s="589" t="n"/>
      <c r="E1791" s="590" t="n"/>
      <c r="F1791" s="599" t="n"/>
      <c r="G1791" s="590" t="n"/>
      <c r="H1791" s="590" t="n"/>
      <c r="I1791" s="590" t="n"/>
      <c r="J1791" s="590" t="n"/>
      <c r="K1791" s="590" t="n"/>
      <c r="L1791" s="590" t="n"/>
      <c r="M1791" s="590" t="n"/>
      <c r="N1791" s="590" t="n"/>
      <c r="O1791" s="590" t="n"/>
      <c r="P1791" s="590" t="n"/>
      <c r="Q1791" s="590" t="n"/>
      <c r="R1791" s="590" t="n"/>
      <c r="S1791" s="590" t="n"/>
      <c r="T1791" s="595" t="n"/>
      <c r="U1791" s="596" t="n"/>
      <c r="V1791" s="608" t="n"/>
    </row>
    <row r="1792">
      <c r="B1792" s="598" t="n"/>
      <c r="C1792" s="599" t="n"/>
      <c r="D1792" s="589" t="n"/>
      <c r="E1792" s="590" t="n"/>
      <c r="F1792" s="599" t="n"/>
      <c r="G1792" s="590" t="n"/>
      <c r="H1792" s="590" t="n"/>
      <c r="I1792" s="590" t="n"/>
      <c r="J1792" s="590" t="n"/>
      <c r="K1792" s="590" t="n"/>
      <c r="L1792" s="590" t="n"/>
      <c r="M1792" s="590" t="n"/>
      <c r="N1792" s="590" t="n"/>
      <c r="O1792" s="590" t="n"/>
      <c r="P1792" s="590" t="n"/>
      <c r="Q1792" s="590" t="n"/>
      <c r="R1792" s="590" t="n"/>
      <c r="S1792" s="590" t="n"/>
      <c r="T1792" s="595" t="n"/>
      <c r="U1792" s="596" t="n"/>
      <c r="V1792" s="608" t="n"/>
    </row>
    <row r="1793">
      <c r="B1793" s="598" t="n"/>
      <c r="C1793" s="599" t="n"/>
      <c r="D1793" s="589" t="n"/>
      <c r="E1793" s="590" t="n"/>
      <c r="F1793" s="599" t="n"/>
      <c r="G1793" s="590" t="n"/>
      <c r="H1793" s="590" t="n"/>
      <c r="I1793" s="590" t="n"/>
      <c r="J1793" s="590" t="n"/>
      <c r="K1793" s="590" t="n"/>
      <c r="L1793" s="590" t="n"/>
      <c r="M1793" s="590" t="n"/>
      <c r="N1793" s="590" t="n"/>
      <c r="O1793" s="590" t="n"/>
      <c r="P1793" s="590" t="n"/>
      <c r="Q1793" s="590" t="n"/>
      <c r="R1793" s="590" t="n"/>
      <c r="S1793" s="590" t="n"/>
      <c r="T1793" s="595" t="n"/>
      <c r="U1793" s="596" t="n"/>
      <c r="V1793" s="608" t="n"/>
    </row>
    <row r="1794">
      <c r="B1794" s="598" t="n"/>
      <c r="C1794" s="599" t="n"/>
      <c r="D1794" s="589" t="n"/>
      <c r="E1794" s="590" t="n"/>
      <c r="F1794" s="599" t="n"/>
      <c r="G1794" s="590" t="n"/>
      <c r="H1794" s="590" t="n"/>
      <c r="I1794" s="590" t="n"/>
      <c r="J1794" s="590" t="n"/>
      <c r="K1794" s="590" t="n"/>
      <c r="L1794" s="590" t="n"/>
      <c r="M1794" s="590" t="n"/>
      <c r="N1794" s="590" t="n"/>
      <c r="O1794" s="590" t="n"/>
      <c r="P1794" s="590" t="n"/>
      <c r="Q1794" s="590" t="n"/>
      <c r="R1794" s="590" t="n"/>
      <c r="S1794" s="590" t="n"/>
      <c r="T1794" s="595" t="n"/>
      <c r="U1794" s="596" t="n"/>
      <c r="V1794" s="608" t="n"/>
    </row>
    <row r="1795">
      <c r="B1795" s="598" t="n"/>
      <c r="C1795" s="599" t="n"/>
      <c r="D1795" s="589" t="n"/>
      <c r="E1795" s="590" t="n"/>
      <c r="F1795" s="599" t="n"/>
      <c r="G1795" s="590" t="n"/>
      <c r="H1795" s="590" t="n"/>
      <c r="I1795" s="590" t="n"/>
      <c r="J1795" s="590" t="n"/>
      <c r="K1795" s="590" t="n"/>
      <c r="L1795" s="590" t="n"/>
      <c r="M1795" s="590" t="n"/>
      <c r="N1795" s="590" t="n"/>
      <c r="O1795" s="590" t="n"/>
      <c r="P1795" s="590" t="n"/>
      <c r="Q1795" s="590" t="n"/>
      <c r="R1795" s="590" t="n"/>
      <c r="S1795" s="590" t="n"/>
      <c r="T1795" s="595" t="n"/>
      <c r="U1795" s="596" t="n"/>
      <c r="V1795" s="608" t="n"/>
    </row>
    <row r="1796">
      <c r="B1796" s="598" t="n"/>
      <c r="C1796" s="599" t="n"/>
      <c r="D1796" s="589" t="n"/>
      <c r="E1796" s="590" t="n"/>
      <c r="F1796" s="599" t="n"/>
      <c r="G1796" s="590" t="n"/>
      <c r="H1796" s="590" t="n"/>
      <c r="I1796" s="590" t="n"/>
      <c r="J1796" s="590" t="n"/>
      <c r="K1796" s="590" t="n"/>
      <c r="L1796" s="590" t="n"/>
      <c r="M1796" s="590" t="n"/>
      <c r="N1796" s="590" t="n"/>
      <c r="O1796" s="590" t="n"/>
      <c r="P1796" s="590" t="n"/>
      <c r="Q1796" s="590" t="n"/>
      <c r="R1796" s="590" t="n"/>
      <c r="S1796" s="590" t="n"/>
      <c r="T1796" s="595" t="n"/>
      <c r="U1796" s="596" t="n"/>
      <c r="V1796" s="608" t="n"/>
    </row>
    <row r="1797">
      <c r="B1797" s="598" t="n"/>
      <c r="C1797" s="599" t="n"/>
      <c r="D1797" s="589" t="n"/>
      <c r="E1797" s="590" t="n"/>
      <c r="F1797" s="599" t="n"/>
      <c r="G1797" s="590" t="n"/>
      <c r="H1797" s="590" t="n"/>
      <c r="I1797" s="590" t="n"/>
      <c r="J1797" s="590" t="n"/>
      <c r="K1797" s="590" t="n"/>
      <c r="L1797" s="590" t="n"/>
      <c r="M1797" s="590" t="n"/>
      <c r="N1797" s="590" t="n"/>
      <c r="O1797" s="590" t="n"/>
      <c r="P1797" s="590" t="n"/>
      <c r="Q1797" s="590" t="n"/>
      <c r="R1797" s="590" t="n"/>
      <c r="S1797" s="590" t="n"/>
      <c r="T1797" s="595" t="n"/>
      <c r="U1797" s="596" t="n"/>
      <c r="V1797" s="608" t="n"/>
    </row>
    <row r="1798">
      <c r="B1798" s="598" t="n"/>
      <c r="C1798" s="599" t="n"/>
      <c r="D1798" s="589" t="n"/>
      <c r="E1798" s="590" t="n"/>
      <c r="F1798" s="599" t="n"/>
      <c r="G1798" s="590" t="n"/>
      <c r="H1798" s="590" t="n"/>
      <c r="I1798" s="590" t="n"/>
      <c r="J1798" s="590" t="n"/>
      <c r="K1798" s="590" t="n"/>
      <c r="L1798" s="590" t="n"/>
      <c r="M1798" s="590" t="n"/>
      <c r="N1798" s="590" t="n"/>
      <c r="O1798" s="590" t="n"/>
      <c r="P1798" s="590" t="n"/>
      <c r="Q1798" s="590" t="n"/>
      <c r="R1798" s="590" t="n"/>
      <c r="S1798" s="590" t="n"/>
      <c r="T1798" s="595" t="n"/>
      <c r="U1798" s="596" t="n"/>
      <c r="V1798" s="608" t="n"/>
    </row>
    <row r="1799">
      <c r="B1799" s="598" t="n"/>
      <c r="C1799" s="599" t="n"/>
      <c r="D1799" s="589" t="n"/>
      <c r="E1799" s="590" t="n"/>
      <c r="F1799" s="599" t="n"/>
      <c r="G1799" s="590" t="n"/>
      <c r="H1799" s="590" t="n"/>
      <c r="I1799" s="590" t="n"/>
      <c r="J1799" s="590" t="n"/>
      <c r="K1799" s="590" t="n"/>
      <c r="L1799" s="590" t="n"/>
      <c r="M1799" s="590" t="n"/>
      <c r="N1799" s="590" t="n"/>
      <c r="O1799" s="590" t="n"/>
      <c r="P1799" s="590" t="n"/>
      <c r="Q1799" s="590" t="n"/>
      <c r="R1799" s="590" t="n"/>
      <c r="S1799" s="590" t="n"/>
      <c r="T1799" s="595" t="n"/>
      <c r="U1799" s="596" t="n"/>
      <c r="V1799" s="608" t="n"/>
    </row>
    <row r="1800">
      <c r="B1800" s="598" t="n"/>
      <c r="C1800" s="599" t="n"/>
      <c r="D1800" s="589" t="n"/>
      <c r="E1800" s="590" t="n"/>
      <c r="F1800" s="599" t="n"/>
      <c r="G1800" s="590" t="n"/>
      <c r="H1800" s="590" t="n"/>
      <c r="I1800" s="590" t="n"/>
      <c r="J1800" s="590" t="n"/>
      <c r="K1800" s="590" t="n"/>
      <c r="L1800" s="590" t="n"/>
      <c r="M1800" s="590" t="n"/>
      <c r="N1800" s="590" t="n"/>
      <c r="O1800" s="590" t="n"/>
      <c r="P1800" s="590" t="n"/>
      <c r="Q1800" s="590" t="n"/>
      <c r="R1800" s="590" t="n"/>
      <c r="S1800" s="590" t="n"/>
      <c r="T1800" s="595" t="n"/>
      <c r="U1800" s="596" t="n"/>
      <c r="V1800" s="608" t="n"/>
    </row>
    <row r="1801">
      <c r="B1801" s="598" t="n"/>
      <c r="C1801" s="599" t="n"/>
      <c r="D1801" s="589" t="n"/>
      <c r="E1801" s="590" t="n"/>
      <c r="F1801" s="599" t="n"/>
      <c r="G1801" s="590" t="n"/>
      <c r="H1801" s="590" t="n"/>
      <c r="I1801" s="590" t="n"/>
      <c r="J1801" s="590" t="n"/>
      <c r="K1801" s="590" t="n"/>
      <c r="L1801" s="590" t="n"/>
      <c r="M1801" s="590" t="n"/>
      <c r="N1801" s="590" t="n"/>
      <c r="O1801" s="590" t="n"/>
      <c r="P1801" s="590" t="n"/>
      <c r="Q1801" s="590" t="n"/>
      <c r="R1801" s="590" t="n"/>
      <c r="S1801" s="590" t="n"/>
      <c r="T1801" s="595" t="n"/>
      <c r="U1801" s="596" t="n"/>
      <c r="V1801" s="608" t="n"/>
    </row>
    <row r="1802">
      <c r="B1802" s="598" t="n"/>
      <c r="C1802" s="599" t="n"/>
      <c r="D1802" s="589" t="n"/>
      <c r="E1802" s="590" t="n"/>
      <c r="F1802" s="599" t="n"/>
      <c r="G1802" s="590" t="n"/>
      <c r="H1802" s="590" t="n"/>
      <c r="I1802" s="590" t="n"/>
      <c r="J1802" s="590" t="n"/>
      <c r="K1802" s="590" t="n"/>
      <c r="L1802" s="590" t="n"/>
      <c r="M1802" s="590" t="n"/>
      <c r="N1802" s="590" t="n"/>
      <c r="O1802" s="590" t="n"/>
      <c r="P1802" s="590" t="n"/>
      <c r="Q1802" s="590" t="n"/>
      <c r="R1802" s="590" t="n"/>
      <c r="S1802" s="590" t="n"/>
      <c r="T1802" s="595" t="n"/>
      <c r="U1802" s="596" t="n"/>
      <c r="V1802" s="608" t="n"/>
    </row>
    <row r="1803">
      <c r="B1803" s="598" t="n"/>
      <c r="C1803" s="599" t="n"/>
      <c r="D1803" s="589" t="n"/>
      <c r="E1803" s="590" t="n"/>
      <c r="F1803" s="599" t="n"/>
      <c r="G1803" s="590" t="n"/>
      <c r="H1803" s="590" t="n"/>
      <c r="I1803" s="590" t="n"/>
      <c r="J1803" s="590" t="n"/>
      <c r="K1803" s="590" t="n"/>
      <c r="L1803" s="590" t="n"/>
      <c r="M1803" s="590" t="n"/>
      <c r="N1803" s="590" t="n"/>
      <c r="O1803" s="590" t="n"/>
      <c r="P1803" s="590" t="n"/>
      <c r="Q1803" s="590" t="n"/>
      <c r="R1803" s="590" t="n"/>
      <c r="S1803" s="590" t="n"/>
      <c r="T1803" s="595" t="n"/>
      <c r="U1803" s="596" t="n"/>
      <c r="V1803" s="608" t="n"/>
    </row>
    <row r="1804">
      <c r="B1804" s="598" t="n"/>
      <c r="C1804" s="599" t="n"/>
      <c r="D1804" s="589" t="n"/>
      <c r="E1804" s="590" t="n"/>
      <c r="F1804" s="599" t="n"/>
      <c r="G1804" s="590" t="n"/>
      <c r="H1804" s="590" t="n"/>
      <c r="I1804" s="590" t="n"/>
      <c r="J1804" s="590" t="n"/>
      <c r="K1804" s="590" t="n"/>
      <c r="L1804" s="590" t="n"/>
      <c r="M1804" s="590" t="n"/>
      <c r="N1804" s="590" t="n"/>
      <c r="O1804" s="590" t="n"/>
      <c r="P1804" s="590" t="n"/>
      <c r="Q1804" s="590" t="n"/>
      <c r="R1804" s="590" t="n"/>
      <c r="S1804" s="590" t="n"/>
      <c r="T1804" s="595" t="n"/>
      <c r="U1804" s="596" t="n"/>
      <c r="V1804" s="608" t="n"/>
    </row>
    <row r="1805">
      <c r="B1805" s="598" t="n"/>
      <c r="C1805" s="599" t="n"/>
      <c r="D1805" s="589" t="n"/>
      <c r="E1805" s="590" t="n"/>
      <c r="F1805" s="599" t="n"/>
      <c r="G1805" s="590" t="n"/>
      <c r="H1805" s="590" t="n"/>
      <c r="I1805" s="590" t="n"/>
      <c r="J1805" s="590" t="n"/>
      <c r="K1805" s="590" t="n"/>
      <c r="L1805" s="590" t="n"/>
      <c r="M1805" s="590" t="n"/>
      <c r="N1805" s="590" t="n"/>
      <c r="O1805" s="590" t="n"/>
      <c r="P1805" s="590" t="n"/>
      <c r="Q1805" s="590" t="n"/>
      <c r="R1805" s="590" t="n"/>
      <c r="S1805" s="590" t="n"/>
      <c r="T1805" s="595" t="n"/>
      <c r="U1805" s="596" t="n"/>
      <c r="V1805" s="608" t="n"/>
    </row>
    <row r="1806">
      <c r="B1806" s="598" t="n"/>
      <c r="C1806" s="599" t="n"/>
      <c r="D1806" s="589" t="n"/>
      <c r="E1806" s="590" t="n"/>
      <c r="F1806" s="599" t="n"/>
      <c r="G1806" s="590" t="n"/>
      <c r="H1806" s="590" t="n"/>
      <c r="I1806" s="590" t="n"/>
      <c r="J1806" s="590" t="n"/>
      <c r="K1806" s="590" t="n"/>
      <c r="L1806" s="590" t="n"/>
      <c r="M1806" s="590" t="n"/>
      <c r="N1806" s="590" t="n"/>
      <c r="O1806" s="590" t="n"/>
      <c r="P1806" s="590" t="n"/>
      <c r="Q1806" s="590" t="n"/>
      <c r="R1806" s="590" t="n"/>
      <c r="S1806" s="590" t="n"/>
      <c r="T1806" s="595" t="n"/>
      <c r="U1806" s="596" t="n"/>
      <c r="V1806" s="608" t="n"/>
    </row>
    <row r="1807">
      <c r="B1807" s="598" t="n"/>
      <c r="C1807" s="599" t="n"/>
      <c r="D1807" s="589" t="n"/>
      <c r="E1807" s="590" t="n"/>
      <c r="F1807" s="599" t="n"/>
      <c r="G1807" s="590" t="n"/>
      <c r="H1807" s="590" t="n"/>
      <c r="I1807" s="590" t="n"/>
      <c r="J1807" s="590" t="n"/>
      <c r="K1807" s="590" t="n"/>
      <c r="L1807" s="590" t="n"/>
      <c r="M1807" s="590" t="n"/>
      <c r="N1807" s="590" t="n"/>
      <c r="O1807" s="590" t="n"/>
      <c r="P1807" s="590" t="n"/>
      <c r="Q1807" s="590" t="n"/>
      <c r="R1807" s="590" t="n"/>
      <c r="S1807" s="590" t="n"/>
      <c r="T1807" s="595" t="n"/>
      <c r="U1807" s="596" t="n"/>
      <c r="V1807" s="608" t="n"/>
    </row>
    <row r="1808">
      <c r="B1808" s="598" t="n"/>
      <c r="C1808" s="599" t="n"/>
      <c r="D1808" s="589" t="n"/>
      <c r="E1808" s="590" t="n"/>
      <c r="F1808" s="599" t="n"/>
      <c r="G1808" s="590" t="n"/>
      <c r="H1808" s="590" t="n"/>
      <c r="I1808" s="590" t="n"/>
      <c r="J1808" s="590" t="n"/>
      <c r="K1808" s="590" t="n"/>
      <c r="L1808" s="590" t="n"/>
      <c r="M1808" s="590" t="n"/>
      <c r="N1808" s="590" t="n"/>
      <c r="O1808" s="590" t="n"/>
      <c r="P1808" s="590" t="n"/>
      <c r="Q1808" s="590" t="n"/>
      <c r="R1808" s="590" t="n"/>
      <c r="S1808" s="590" t="n"/>
      <c r="T1808" s="595" t="n"/>
      <c r="U1808" s="596" t="n"/>
      <c r="V1808" s="608" t="n"/>
    </row>
    <row r="1809">
      <c r="B1809" s="598" t="n"/>
      <c r="C1809" s="599" t="n"/>
      <c r="D1809" s="589" t="n"/>
      <c r="E1809" s="590" t="n"/>
      <c r="F1809" s="599" t="n"/>
      <c r="G1809" s="590" t="n"/>
      <c r="H1809" s="590" t="n"/>
      <c r="I1809" s="590" t="n"/>
      <c r="J1809" s="590" t="n"/>
      <c r="K1809" s="590" t="n"/>
      <c r="L1809" s="590" t="n"/>
      <c r="M1809" s="590" t="n"/>
      <c r="N1809" s="590" t="n"/>
      <c r="O1809" s="590" t="n"/>
      <c r="P1809" s="590" t="n"/>
      <c r="Q1809" s="590" t="n"/>
      <c r="R1809" s="590" t="n"/>
      <c r="S1809" s="590" t="n"/>
      <c r="T1809" s="595" t="n"/>
      <c r="U1809" s="596" t="n"/>
      <c r="V1809" s="608" t="n"/>
    </row>
    <row r="1810">
      <c r="B1810" s="598" t="n"/>
      <c r="C1810" s="599" t="n"/>
      <c r="D1810" s="589" t="n"/>
      <c r="E1810" s="590" t="n"/>
      <c r="F1810" s="599" t="n"/>
      <c r="G1810" s="590" t="n"/>
      <c r="H1810" s="590" t="n"/>
      <c r="I1810" s="590" t="n"/>
      <c r="J1810" s="590" t="n"/>
      <c r="K1810" s="590" t="n"/>
      <c r="L1810" s="590" t="n"/>
      <c r="M1810" s="590" t="n"/>
      <c r="N1810" s="590" t="n"/>
      <c r="O1810" s="590" t="n"/>
      <c r="P1810" s="590" t="n"/>
      <c r="Q1810" s="590" t="n"/>
      <c r="R1810" s="590" t="n"/>
      <c r="S1810" s="590" t="n"/>
      <c r="T1810" s="595" t="n"/>
      <c r="U1810" s="596" t="n"/>
      <c r="V1810" s="608" t="n"/>
    </row>
    <row r="1811">
      <c r="B1811" s="598" t="n"/>
      <c r="C1811" s="599" t="n"/>
      <c r="D1811" s="589" t="n"/>
      <c r="E1811" s="590" t="n"/>
      <c r="F1811" s="599" t="n"/>
      <c r="G1811" s="590" t="n"/>
      <c r="H1811" s="590" t="n"/>
      <c r="I1811" s="590" t="n"/>
      <c r="J1811" s="590" t="n"/>
      <c r="K1811" s="590" t="n"/>
      <c r="L1811" s="590" t="n"/>
      <c r="M1811" s="590" t="n"/>
      <c r="N1811" s="590" t="n"/>
      <c r="O1811" s="590" t="n"/>
      <c r="P1811" s="590" t="n"/>
      <c r="Q1811" s="590" t="n"/>
      <c r="R1811" s="590" t="n"/>
      <c r="S1811" s="590" t="n"/>
      <c r="T1811" s="595" t="n"/>
      <c r="U1811" s="596" t="n"/>
      <c r="V1811" s="608" t="n"/>
    </row>
    <row r="1812">
      <c r="B1812" s="598" t="n"/>
      <c r="C1812" s="599" t="n"/>
      <c r="D1812" s="589" t="n"/>
      <c r="E1812" s="590" t="n"/>
      <c r="F1812" s="599" t="n"/>
      <c r="G1812" s="590" t="n"/>
      <c r="H1812" s="590" t="n"/>
      <c r="I1812" s="590" t="n"/>
      <c r="J1812" s="590" t="n"/>
      <c r="K1812" s="590" t="n"/>
      <c r="L1812" s="590" t="n"/>
      <c r="M1812" s="590" t="n"/>
      <c r="N1812" s="590" t="n"/>
      <c r="O1812" s="590" t="n"/>
      <c r="P1812" s="590" t="n"/>
      <c r="Q1812" s="590" t="n"/>
      <c r="R1812" s="590" t="n"/>
      <c r="S1812" s="590" t="n"/>
      <c r="T1812" s="595" t="n"/>
      <c r="U1812" s="596" t="n"/>
      <c r="V1812" s="608" t="n"/>
    </row>
    <row r="1813">
      <c r="B1813" s="598" t="n"/>
      <c r="C1813" s="599" t="n"/>
      <c r="D1813" s="589" t="n"/>
      <c r="E1813" s="590" t="n"/>
      <c r="F1813" s="599" t="n"/>
      <c r="G1813" s="590" t="n"/>
      <c r="H1813" s="590" t="n"/>
      <c r="I1813" s="590" t="n"/>
      <c r="J1813" s="590" t="n"/>
      <c r="K1813" s="590" t="n"/>
      <c r="L1813" s="590" t="n"/>
      <c r="M1813" s="590" t="n"/>
      <c r="N1813" s="590" t="n"/>
      <c r="O1813" s="590" t="n"/>
      <c r="P1813" s="590" t="n"/>
      <c r="Q1813" s="590" t="n"/>
      <c r="R1813" s="590" t="n"/>
      <c r="S1813" s="590" t="n"/>
      <c r="T1813" s="595" t="n"/>
      <c r="U1813" s="596" t="n"/>
      <c r="V1813" s="608" t="n"/>
    </row>
    <row r="1814">
      <c r="B1814" s="598" t="n"/>
      <c r="C1814" s="599" t="n"/>
      <c r="D1814" s="589" t="n"/>
      <c r="E1814" s="590" t="n"/>
      <c r="F1814" s="599" t="n"/>
      <c r="G1814" s="590" t="n"/>
      <c r="H1814" s="590" t="n"/>
      <c r="I1814" s="590" t="n"/>
      <c r="J1814" s="590" t="n"/>
      <c r="K1814" s="590" t="n"/>
      <c r="L1814" s="590" t="n"/>
      <c r="M1814" s="590" t="n"/>
      <c r="N1814" s="590" t="n"/>
      <c r="O1814" s="590" t="n"/>
      <c r="P1814" s="590" t="n"/>
      <c r="Q1814" s="590" t="n"/>
      <c r="R1814" s="590" t="n"/>
      <c r="S1814" s="590" t="n"/>
      <c r="T1814" s="595" t="n"/>
      <c r="U1814" s="596" t="n"/>
      <c r="V1814" s="608" t="n"/>
    </row>
    <row r="1815">
      <c r="B1815" s="598" t="n"/>
      <c r="C1815" s="599" t="n"/>
      <c r="D1815" s="589" t="n"/>
      <c r="E1815" s="590" t="n"/>
      <c r="F1815" s="599" t="n"/>
      <c r="G1815" s="590" t="n"/>
      <c r="H1815" s="590" t="n"/>
      <c r="I1815" s="590" t="n"/>
      <c r="J1815" s="590" t="n"/>
      <c r="K1815" s="590" t="n"/>
      <c r="L1815" s="590" t="n"/>
      <c r="M1815" s="590" t="n"/>
      <c r="N1815" s="590" t="n"/>
      <c r="O1815" s="590" t="n"/>
      <c r="P1815" s="590" t="n"/>
      <c r="Q1815" s="590" t="n"/>
      <c r="R1815" s="590" t="n"/>
      <c r="S1815" s="590" t="n"/>
      <c r="T1815" s="595" t="n"/>
      <c r="U1815" s="596" t="n"/>
      <c r="V1815" s="608" t="n"/>
    </row>
    <row r="1816">
      <c r="B1816" s="598" t="n"/>
      <c r="C1816" s="599" t="n"/>
      <c r="D1816" s="589" t="n"/>
      <c r="E1816" s="590" t="n"/>
      <c r="F1816" s="599" t="n"/>
      <c r="G1816" s="590" t="n"/>
      <c r="H1816" s="590" t="n"/>
      <c r="I1816" s="590" t="n"/>
      <c r="J1816" s="590" t="n"/>
      <c r="K1816" s="590" t="n"/>
      <c r="L1816" s="590" t="n"/>
      <c r="M1816" s="590" t="n"/>
      <c r="N1816" s="590" t="n"/>
      <c r="O1816" s="590" t="n"/>
      <c r="P1816" s="590" t="n"/>
      <c r="Q1816" s="590" t="n"/>
      <c r="R1816" s="590" t="n"/>
      <c r="S1816" s="590" t="n"/>
      <c r="T1816" s="595" t="n"/>
      <c r="U1816" s="596" t="n"/>
      <c r="V1816" s="608" t="n"/>
    </row>
    <row r="1817">
      <c r="B1817" s="598" t="n"/>
      <c r="C1817" s="599" t="n"/>
      <c r="D1817" s="589" t="n"/>
      <c r="E1817" s="590" t="n"/>
      <c r="F1817" s="599" t="n"/>
      <c r="G1817" s="590" t="n"/>
      <c r="H1817" s="590" t="n"/>
      <c r="I1817" s="590" t="n"/>
      <c r="J1817" s="590" t="n"/>
      <c r="K1817" s="590" t="n"/>
      <c r="L1817" s="590" t="n"/>
      <c r="M1817" s="590" t="n"/>
      <c r="N1817" s="590" t="n"/>
      <c r="O1817" s="590" t="n"/>
      <c r="P1817" s="590" t="n"/>
      <c r="Q1817" s="590" t="n"/>
      <c r="R1817" s="590" t="n"/>
      <c r="S1817" s="590" t="n"/>
      <c r="T1817" s="595" t="n"/>
      <c r="U1817" s="596" t="n"/>
      <c r="V1817" s="608" t="n"/>
    </row>
    <row r="1818">
      <c r="B1818" s="598" t="n"/>
      <c r="C1818" s="599" t="n"/>
      <c r="D1818" s="589" t="n"/>
      <c r="E1818" s="590" t="n"/>
      <c r="F1818" s="599" t="n"/>
      <c r="G1818" s="590" t="n"/>
      <c r="H1818" s="590" t="n"/>
      <c r="I1818" s="590" t="n"/>
      <c r="J1818" s="590" t="n"/>
      <c r="K1818" s="590" t="n"/>
      <c r="L1818" s="590" t="n"/>
      <c r="M1818" s="590" t="n"/>
      <c r="N1818" s="590" t="n"/>
      <c r="O1818" s="590" t="n"/>
      <c r="P1818" s="590" t="n"/>
      <c r="Q1818" s="590" t="n"/>
      <c r="R1818" s="590" t="n"/>
      <c r="S1818" s="590" t="n"/>
      <c r="T1818" s="595" t="n"/>
      <c r="U1818" s="596" t="n"/>
      <c r="V1818" s="608" t="n"/>
    </row>
    <row r="1819">
      <c r="B1819" s="598" t="n"/>
      <c r="C1819" s="599" t="n"/>
      <c r="D1819" s="589" t="n"/>
      <c r="E1819" s="590" t="n"/>
      <c r="F1819" s="599" t="n"/>
      <c r="G1819" s="590" t="n"/>
      <c r="H1819" s="590" t="n"/>
      <c r="I1819" s="590" t="n"/>
      <c r="J1819" s="590" t="n"/>
      <c r="K1819" s="590" t="n"/>
      <c r="L1819" s="590" t="n"/>
      <c r="M1819" s="590" t="n"/>
      <c r="N1819" s="590" t="n"/>
      <c r="O1819" s="590" t="n"/>
      <c r="P1819" s="590" t="n"/>
      <c r="Q1819" s="590" t="n"/>
      <c r="R1819" s="590" t="n"/>
      <c r="S1819" s="590" t="n"/>
      <c r="T1819" s="595" t="n"/>
      <c r="U1819" s="596" t="n"/>
      <c r="V1819" s="608" t="n"/>
    </row>
    <row r="1820">
      <c r="B1820" s="598" t="n"/>
      <c r="C1820" s="599" t="n"/>
      <c r="D1820" s="589" t="n"/>
      <c r="E1820" s="590" t="n"/>
      <c r="F1820" s="599" t="n"/>
      <c r="G1820" s="590" t="n"/>
      <c r="H1820" s="590" t="n"/>
      <c r="I1820" s="590" t="n"/>
      <c r="J1820" s="590" t="n"/>
      <c r="K1820" s="590" t="n"/>
      <c r="L1820" s="590" t="n"/>
      <c r="M1820" s="590" t="n"/>
      <c r="N1820" s="590" t="n"/>
      <c r="O1820" s="590" t="n"/>
      <c r="P1820" s="590" t="n"/>
      <c r="Q1820" s="590" t="n"/>
      <c r="R1820" s="590" t="n"/>
      <c r="S1820" s="590" t="n"/>
      <c r="T1820" s="595" t="n"/>
      <c r="U1820" s="596" t="n"/>
      <c r="V1820" s="608" t="n"/>
    </row>
    <row r="1821">
      <c r="B1821" s="598" t="n"/>
      <c r="C1821" s="599" t="n"/>
      <c r="D1821" s="589" t="n"/>
      <c r="E1821" s="590" t="n"/>
      <c r="F1821" s="599" t="n"/>
      <c r="G1821" s="590" t="n"/>
      <c r="H1821" s="590" t="n"/>
      <c r="I1821" s="590" t="n"/>
      <c r="J1821" s="590" t="n"/>
      <c r="K1821" s="590" t="n"/>
      <c r="L1821" s="590" t="n"/>
      <c r="M1821" s="590" t="n"/>
      <c r="N1821" s="590" t="n"/>
      <c r="O1821" s="590" t="n"/>
      <c r="P1821" s="590" t="n"/>
      <c r="Q1821" s="590" t="n"/>
      <c r="R1821" s="590" t="n"/>
      <c r="S1821" s="590" t="n"/>
      <c r="T1821" s="595" t="n"/>
      <c r="U1821" s="596" t="n"/>
      <c r="V1821" s="608" t="n"/>
    </row>
    <row r="1822">
      <c r="B1822" s="598" t="n"/>
      <c r="C1822" s="599" t="n"/>
      <c r="D1822" s="589" t="n"/>
      <c r="E1822" s="590" t="n"/>
      <c r="F1822" s="599" t="n"/>
      <c r="G1822" s="590" t="n"/>
      <c r="H1822" s="590" t="n"/>
      <c r="I1822" s="590" t="n"/>
      <c r="J1822" s="590" t="n"/>
      <c r="K1822" s="590" t="n"/>
      <c r="L1822" s="590" t="n"/>
      <c r="M1822" s="590" t="n"/>
      <c r="N1822" s="590" t="n"/>
      <c r="O1822" s="590" t="n"/>
      <c r="P1822" s="590" t="n"/>
      <c r="Q1822" s="590" t="n"/>
      <c r="R1822" s="590" t="n"/>
      <c r="S1822" s="590" t="n"/>
      <c r="T1822" s="595" t="n"/>
      <c r="U1822" s="596" t="n"/>
      <c r="V1822" s="608" t="n"/>
    </row>
    <row r="1823">
      <c r="B1823" s="598" t="n"/>
      <c r="C1823" s="599" t="n"/>
      <c r="D1823" s="589" t="n"/>
      <c r="E1823" s="590" t="n"/>
      <c r="F1823" s="599" t="n"/>
      <c r="G1823" s="590" t="n"/>
      <c r="H1823" s="590" t="n"/>
      <c r="I1823" s="590" t="n"/>
      <c r="J1823" s="590" t="n"/>
      <c r="K1823" s="590" t="n"/>
      <c r="L1823" s="590" t="n"/>
      <c r="M1823" s="590" t="n"/>
      <c r="N1823" s="590" t="n"/>
      <c r="O1823" s="590" t="n"/>
      <c r="P1823" s="590" t="n"/>
      <c r="Q1823" s="590" t="n"/>
      <c r="R1823" s="590" t="n"/>
      <c r="S1823" s="590" t="n"/>
      <c r="T1823" s="595" t="n"/>
      <c r="U1823" s="596" t="n"/>
      <c r="V1823" s="608" t="n"/>
    </row>
    <row r="1824">
      <c r="B1824" s="598" t="n"/>
      <c r="C1824" s="599" t="n"/>
      <c r="D1824" s="589" t="n"/>
      <c r="E1824" s="590" t="n"/>
      <c r="F1824" s="599" t="n"/>
      <c r="G1824" s="590" t="n"/>
      <c r="H1824" s="590" t="n"/>
      <c r="I1824" s="590" t="n"/>
      <c r="J1824" s="590" t="n"/>
      <c r="K1824" s="590" t="n"/>
      <c r="L1824" s="590" t="n"/>
      <c r="M1824" s="590" t="n"/>
      <c r="N1824" s="590" t="n"/>
      <c r="O1824" s="590" t="n"/>
      <c r="P1824" s="590" t="n"/>
      <c r="Q1824" s="590" t="n"/>
      <c r="R1824" s="590" t="n"/>
      <c r="S1824" s="590" t="n"/>
      <c r="T1824" s="595" t="n"/>
      <c r="U1824" s="596" t="n"/>
      <c r="V1824" s="608" t="n"/>
    </row>
    <row r="1825">
      <c r="B1825" s="598" t="n"/>
      <c r="C1825" s="599" t="n"/>
      <c r="D1825" s="589" t="n"/>
      <c r="E1825" s="590" t="n"/>
      <c r="F1825" s="599" t="n"/>
      <c r="G1825" s="590" t="n"/>
      <c r="H1825" s="590" t="n"/>
      <c r="I1825" s="590" t="n"/>
      <c r="J1825" s="590" t="n"/>
      <c r="K1825" s="590" t="n"/>
      <c r="L1825" s="590" t="n"/>
      <c r="M1825" s="590" t="n"/>
      <c r="N1825" s="590" t="n"/>
      <c r="O1825" s="590" t="n"/>
      <c r="P1825" s="590" t="n"/>
      <c r="Q1825" s="590" t="n"/>
      <c r="R1825" s="590" t="n"/>
      <c r="S1825" s="590" t="n"/>
      <c r="T1825" s="595" t="n"/>
      <c r="U1825" s="596" t="n"/>
      <c r="V1825" s="608" t="n"/>
    </row>
    <row r="1826">
      <c r="B1826" s="598" t="n"/>
      <c r="C1826" s="599" t="n"/>
      <c r="D1826" s="589" t="n"/>
      <c r="E1826" s="590" t="n"/>
      <c r="F1826" s="599" t="n"/>
      <c r="G1826" s="590" t="n"/>
      <c r="H1826" s="590" t="n"/>
      <c r="I1826" s="590" t="n"/>
      <c r="J1826" s="590" t="n"/>
      <c r="K1826" s="590" t="n"/>
      <c r="L1826" s="590" t="n"/>
      <c r="M1826" s="590" t="n"/>
      <c r="N1826" s="590" t="n"/>
      <c r="O1826" s="590" t="n"/>
      <c r="P1826" s="590" t="n"/>
      <c r="Q1826" s="590" t="n"/>
      <c r="R1826" s="590" t="n"/>
      <c r="S1826" s="590" t="n"/>
      <c r="T1826" s="595" t="n"/>
      <c r="U1826" s="596" t="n"/>
      <c r="V1826" s="608" t="n"/>
    </row>
    <row r="1827">
      <c r="B1827" s="598" t="n"/>
      <c r="C1827" s="599" t="n"/>
      <c r="D1827" s="589" t="n"/>
      <c r="E1827" s="590" t="n"/>
      <c r="F1827" s="599" t="n"/>
      <c r="G1827" s="590" t="n"/>
      <c r="H1827" s="590" t="n"/>
      <c r="I1827" s="590" t="n"/>
      <c r="J1827" s="590" t="n"/>
      <c r="K1827" s="590" t="n"/>
      <c r="L1827" s="590" t="n"/>
      <c r="M1827" s="590" t="n"/>
      <c r="N1827" s="590" t="n"/>
      <c r="O1827" s="590" t="n"/>
      <c r="P1827" s="590" t="n"/>
      <c r="Q1827" s="590" t="n"/>
      <c r="R1827" s="590" t="n"/>
      <c r="S1827" s="590" t="n"/>
      <c r="T1827" s="595" t="n"/>
      <c r="U1827" s="596" t="n"/>
      <c r="V1827" s="608" t="n"/>
    </row>
    <row r="1828">
      <c r="B1828" s="598" t="n"/>
      <c r="C1828" s="599" t="n"/>
      <c r="D1828" s="589" t="n"/>
      <c r="E1828" s="590" t="n"/>
      <c r="F1828" s="599" t="n"/>
      <c r="G1828" s="590" t="n"/>
      <c r="H1828" s="590" t="n"/>
      <c r="I1828" s="590" t="n"/>
      <c r="J1828" s="590" t="n"/>
      <c r="K1828" s="590" t="n"/>
      <c r="L1828" s="590" t="n"/>
      <c r="M1828" s="590" t="n"/>
      <c r="N1828" s="590" t="n"/>
      <c r="O1828" s="590" t="n"/>
      <c r="P1828" s="590" t="n"/>
      <c r="Q1828" s="590" t="n"/>
      <c r="R1828" s="590" t="n"/>
      <c r="S1828" s="590" t="n"/>
      <c r="T1828" s="595" t="n"/>
      <c r="U1828" s="596" t="n"/>
      <c r="V1828" s="608" t="n"/>
    </row>
    <row r="1829">
      <c r="B1829" s="598" t="n"/>
      <c r="C1829" s="599" t="n"/>
      <c r="D1829" s="589" t="n"/>
      <c r="E1829" s="590" t="n"/>
      <c r="F1829" s="599" t="n"/>
      <c r="G1829" s="590" t="n"/>
      <c r="H1829" s="590" t="n"/>
      <c r="I1829" s="590" t="n"/>
      <c r="J1829" s="590" t="n"/>
      <c r="K1829" s="590" t="n"/>
      <c r="L1829" s="590" t="n"/>
      <c r="M1829" s="590" t="n"/>
      <c r="N1829" s="590" t="n"/>
      <c r="O1829" s="590" t="n"/>
      <c r="P1829" s="590" t="n"/>
      <c r="Q1829" s="590" t="n"/>
      <c r="R1829" s="590" t="n"/>
      <c r="S1829" s="590" t="n"/>
      <c r="T1829" s="595" t="n"/>
      <c r="U1829" s="596" t="n"/>
      <c r="V1829" s="608" t="n"/>
    </row>
    <row r="1830">
      <c r="B1830" s="598" t="n"/>
      <c r="C1830" s="599" t="n"/>
      <c r="D1830" s="589" t="n"/>
      <c r="E1830" s="590" t="n"/>
      <c r="F1830" s="599" t="n"/>
      <c r="G1830" s="590" t="n"/>
      <c r="H1830" s="590" t="n"/>
      <c r="I1830" s="590" t="n"/>
      <c r="J1830" s="590" t="n"/>
      <c r="K1830" s="590" t="n"/>
      <c r="L1830" s="590" t="n"/>
      <c r="M1830" s="590" t="n"/>
      <c r="N1830" s="590" t="n"/>
      <c r="O1830" s="590" t="n"/>
      <c r="P1830" s="590" t="n"/>
      <c r="Q1830" s="590" t="n"/>
      <c r="R1830" s="590" t="n"/>
      <c r="S1830" s="590" t="n"/>
      <c r="T1830" s="595" t="n"/>
      <c r="U1830" s="596" t="n"/>
      <c r="V1830" s="608" t="n"/>
    </row>
    <row r="1831">
      <c r="B1831" s="598" t="n"/>
      <c r="C1831" s="599" t="n"/>
      <c r="D1831" s="589" t="n"/>
      <c r="E1831" s="590" t="n"/>
      <c r="F1831" s="599" t="n"/>
      <c r="G1831" s="590" t="n"/>
      <c r="H1831" s="590" t="n"/>
      <c r="I1831" s="590" t="n"/>
      <c r="J1831" s="590" t="n"/>
      <c r="K1831" s="590" t="n"/>
      <c r="L1831" s="590" t="n"/>
      <c r="M1831" s="590" t="n"/>
      <c r="N1831" s="590" t="n"/>
      <c r="O1831" s="590" t="n"/>
      <c r="P1831" s="590" t="n"/>
      <c r="Q1831" s="590" t="n"/>
      <c r="R1831" s="590" t="n"/>
      <c r="S1831" s="590" t="n"/>
      <c r="T1831" s="595" t="n"/>
      <c r="U1831" s="596" t="n"/>
      <c r="V1831" s="608" t="n"/>
    </row>
    <row r="1832">
      <c r="B1832" s="598" t="n"/>
      <c r="C1832" s="599" t="n"/>
      <c r="D1832" s="589" t="n"/>
      <c r="E1832" s="590" t="n"/>
      <c r="F1832" s="599" t="n"/>
      <c r="G1832" s="590" t="n"/>
      <c r="H1832" s="590" t="n"/>
      <c r="I1832" s="590" t="n"/>
      <c r="J1832" s="590" t="n"/>
      <c r="K1832" s="590" t="n"/>
      <c r="L1832" s="590" t="n"/>
      <c r="M1832" s="590" t="n"/>
      <c r="N1832" s="590" t="n"/>
      <c r="O1832" s="590" t="n"/>
      <c r="P1832" s="590" t="n"/>
      <c r="Q1832" s="590" t="n"/>
      <c r="R1832" s="590" t="n"/>
      <c r="S1832" s="590" t="n"/>
      <c r="T1832" s="595" t="n"/>
      <c r="U1832" s="596" t="n"/>
      <c r="V1832" s="608" t="n"/>
    </row>
    <row r="1833">
      <c r="B1833" s="598" t="n"/>
      <c r="C1833" s="599" t="n"/>
      <c r="D1833" s="589" t="n"/>
      <c r="E1833" s="590" t="n"/>
      <c r="F1833" s="599" t="n"/>
      <c r="G1833" s="590" t="n"/>
      <c r="H1833" s="590" t="n"/>
      <c r="I1833" s="590" t="n"/>
      <c r="J1833" s="590" t="n"/>
      <c r="K1833" s="590" t="n"/>
      <c r="L1833" s="590" t="n"/>
      <c r="M1833" s="590" t="n"/>
      <c r="N1833" s="590" t="n"/>
      <c r="O1833" s="590" t="n"/>
      <c r="P1833" s="590" t="n"/>
      <c r="Q1833" s="590" t="n"/>
      <c r="R1833" s="590" t="n"/>
      <c r="S1833" s="590" t="n"/>
      <c r="T1833" s="595" t="n"/>
      <c r="U1833" s="596" t="n"/>
      <c r="V1833" s="608" t="n"/>
    </row>
    <row r="1834">
      <c r="B1834" s="598" t="n"/>
      <c r="C1834" s="599" t="n"/>
      <c r="D1834" s="589" t="n"/>
      <c r="E1834" s="590" t="n"/>
      <c r="F1834" s="599" t="n"/>
      <c r="G1834" s="590" t="n"/>
      <c r="H1834" s="590" t="n"/>
      <c r="I1834" s="590" t="n"/>
      <c r="J1834" s="590" t="n"/>
      <c r="K1834" s="590" t="n"/>
      <c r="L1834" s="590" t="n"/>
      <c r="M1834" s="590" t="n"/>
      <c r="N1834" s="590" t="n"/>
      <c r="O1834" s="590" t="n"/>
      <c r="P1834" s="590" t="n"/>
      <c r="Q1834" s="590" t="n"/>
      <c r="R1834" s="590" t="n"/>
      <c r="S1834" s="590" t="n"/>
      <c r="T1834" s="595" t="n"/>
      <c r="U1834" s="596" t="n"/>
      <c r="V1834" s="608" t="n"/>
    </row>
    <row r="1835">
      <c r="B1835" s="598" t="n"/>
      <c r="C1835" s="599" t="n"/>
      <c r="D1835" s="589" t="n"/>
      <c r="E1835" s="590" t="n"/>
      <c r="F1835" s="599" t="n"/>
      <c r="G1835" s="590" t="n"/>
      <c r="H1835" s="590" t="n"/>
      <c r="I1835" s="590" t="n"/>
      <c r="J1835" s="590" t="n"/>
      <c r="K1835" s="590" t="n"/>
      <c r="L1835" s="590" t="n"/>
      <c r="M1835" s="590" t="n"/>
      <c r="N1835" s="590" t="n"/>
      <c r="O1835" s="590" t="n"/>
      <c r="P1835" s="590" t="n"/>
      <c r="Q1835" s="590" t="n"/>
      <c r="R1835" s="590" t="n"/>
      <c r="S1835" s="590" t="n"/>
      <c r="T1835" s="595" t="n"/>
      <c r="U1835" s="596" t="n"/>
      <c r="V1835" s="608" t="n"/>
    </row>
    <row r="1836">
      <c r="B1836" s="598" t="n"/>
      <c r="C1836" s="599" t="n"/>
      <c r="D1836" s="589" t="n"/>
      <c r="E1836" s="590" t="n"/>
      <c r="F1836" s="599" t="n"/>
      <c r="G1836" s="590" t="n"/>
      <c r="H1836" s="590" t="n"/>
      <c r="I1836" s="590" t="n"/>
      <c r="J1836" s="590" t="n"/>
      <c r="K1836" s="590" t="n"/>
      <c r="L1836" s="590" t="n"/>
      <c r="M1836" s="590" t="n"/>
      <c r="N1836" s="590" t="n"/>
      <c r="O1836" s="590" t="n"/>
      <c r="P1836" s="590" t="n"/>
      <c r="Q1836" s="590" t="n"/>
      <c r="R1836" s="590" t="n"/>
      <c r="S1836" s="590" t="n"/>
      <c r="T1836" s="595" t="n"/>
      <c r="U1836" s="596" t="n"/>
      <c r="V1836" s="608" t="n"/>
    </row>
    <row r="1837">
      <c r="B1837" s="598" t="n"/>
      <c r="C1837" s="599" t="n"/>
      <c r="D1837" s="589" t="n"/>
      <c r="E1837" s="590" t="n"/>
      <c r="F1837" s="599" t="n"/>
      <c r="G1837" s="590" t="n"/>
      <c r="H1837" s="590" t="n"/>
      <c r="I1837" s="590" t="n"/>
      <c r="J1837" s="590" t="n"/>
      <c r="K1837" s="590" t="n"/>
      <c r="L1837" s="590" t="n"/>
      <c r="M1837" s="590" t="n"/>
      <c r="N1837" s="590" t="n"/>
      <c r="O1837" s="590" t="n"/>
      <c r="P1837" s="590" t="n"/>
      <c r="Q1837" s="590" t="n"/>
      <c r="R1837" s="590" t="n"/>
      <c r="S1837" s="590" t="n"/>
      <c r="T1837" s="595" t="n"/>
      <c r="U1837" s="596" t="n"/>
      <c r="V1837" s="608" t="n"/>
    </row>
    <row r="1838">
      <c r="B1838" s="598" t="n"/>
      <c r="C1838" s="599" t="n"/>
      <c r="D1838" s="589" t="n"/>
      <c r="E1838" s="590" t="n"/>
      <c r="F1838" s="599" t="n"/>
      <c r="G1838" s="590" t="n"/>
      <c r="H1838" s="590" t="n"/>
      <c r="I1838" s="590" t="n"/>
      <c r="J1838" s="590" t="n"/>
      <c r="K1838" s="590" t="n"/>
      <c r="L1838" s="590" t="n"/>
      <c r="M1838" s="590" t="n"/>
      <c r="N1838" s="590" t="n"/>
      <c r="O1838" s="590" t="n"/>
      <c r="P1838" s="590" t="n"/>
      <c r="Q1838" s="590" t="n"/>
      <c r="R1838" s="590" t="n"/>
      <c r="S1838" s="590" t="n"/>
      <c r="T1838" s="595" t="n"/>
      <c r="U1838" s="596" t="n"/>
      <c r="V1838" s="608" t="n"/>
    </row>
    <row r="1839">
      <c r="B1839" s="598" t="n"/>
      <c r="C1839" s="599" t="n"/>
      <c r="D1839" s="589" t="n"/>
      <c r="E1839" s="590" t="n"/>
      <c r="F1839" s="599" t="n"/>
      <c r="G1839" s="590" t="n"/>
      <c r="H1839" s="590" t="n"/>
      <c r="I1839" s="590" t="n"/>
      <c r="J1839" s="590" t="n"/>
      <c r="K1839" s="590" t="n"/>
      <c r="L1839" s="590" t="n"/>
      <c r="M1839" s="590" t="n"/>
      <c r="N1839" s="590" t="n"/>
      <c r="O1839" s="590" t="n"/>
      <c r="P1839" s="590" t="n"/>
      <c r="Q1839" s="590" t="n"/>
      <c r="R1839" s="590" t="n"/>
      <c r="S1839" s="590" t="n"/>
      <c r="T1839" s="595" t="n"/>
      <c r="U1839" s="596" t="n"/>
      <c r="V1839" s="608" t="n"/>
    </row>
    <row r="1840">
      <c r="B1840" s="598" t="n"/>
      <c r="C1840" s="599" t="n"/>
      <c r="D1840" s="589" t="n"/>
      <c r="E1840" s="590" t="n"/>
      <c r="F1840" s="599" t="n"/>
      <c r="G1840" s="590" t="n"/>
      <c r="H1840" s="590" t="n"/>
      <c r="I1840" s="590" t="n"/>
      <c r="J1840" s="590" t="n"/>
      <c r="K1840" s="590" t="n"/>
      <c r="L1840" s="590" t="n"/>
      <c r="M1840" s="590" t="n"/>
      <c r="N1840" s="590" t="n"/>
      <c r="O1840" s="590" t="n"/>
      <c r="P1840" s="590" t="n"/>
      <c r="Q1840" s="590" t="n"/>
      <c r="R1840" s="590" t="n"/>
      <c r="S1840" s="590" t="n"/>
      <c r="T1840" s="595" t="n"/>
      <c r="U1840" s="596" t="n"/>
      <c r="V1840" s="608" t="n"/>
    </row>
    <row r="1841">
      <c r="B1841" s="598" t="n"/>
      <c r="C1841" s="599" t="n"/>
      <c r="D1841" s="589" t="n"/>
      <c r="E1841" s="590" t="n"/>
      <c r="F1841" s="599" t="n"/>
      <c r="G1841" s="590" t="n"/>
      <c r="H1841" s="590" t="n"/>
      <c r="I1841" s="590" t="n"/>
      <c r="J1841" s="590" t="n"/>
      <c r="K1841" s="590" t="n"/>
      <c r="L1841" s="590" t="n"/>
      <c r="M1841" s="590" t="n"/>
      <c r="N1841" s="590" t="n"/>
      <c r="O1841" s="590" t="n"/>
      <c r="P1841" s="590" t="n"/>
      <c r="Q1841" s="590" t="n"/>
      <c r="R1841" s="590" t="n"/>
      <c r="S1841" s="590" t="n"/>
      <c r="T1841" s="595" t="n"/>
      <c r="U1841" s="596" t="n"/>
      <c r="V1841" s="608" t="n"/>
    </row>
    <row r="1842">
      <c r="B1842" s="598" t="n"/>
      <c r="C1842" s="599" t="n"/>
      <c r="D1842" s="589" t="n"/>
      <c r="E1842" s="590" t="n"/>
      <c r="F1842" s="599" t="n"/>
      <c r="G1842" s="590" t="n"/>
      <c r="H1842" s="590" t="n"/>
      <c r="I1842" s="590" t="n"/>
      <c r="J1842" s="590" t="n"/>
      <c r="K1842" s="590" t="n"/>
      <c r="L1842" s="590" t="n"/>
      <c r="M1842" s="590" t="n"/>
      <c r="N1842" s="590" t="n"/>
      <c r="O1842" s="590" t="n"/>
      <c r="P1842" s="590" t="n"/>
      <c r="Q1842" s="590" t="n"/>
      <c r="R1842" s="590" t="n"/>
      <c r="S1842" s="590" t="n"/>
      <c r="T1842" s="595" t="n"/>
      <c r="U1842" s="596" t="n"/>
      <c r="V1842" s="608" t="n"/>
    </row>
    <row r="1843">
      <c r="B1843" s="598" t="n"/>
      <c r="C1843" s="599" t="n"/>
      <c r="D1843" s="589" t="n"/>
      <c r="E1843" s="590" t="n"/>
      <c r="F1843" s="599" t="n"/>
      <c r="G1843" s="590" t="n"/>
      <c r="H1843" s="590" t="n"/>
      <c r="I1843" s="590" t="n"/>
      <c r="J1843" s="590" t="n"/>
      <c r="K1843" s="590" t="n"/>
      <c r="L1843" s="590" t="n"/>
      <c r="M1843" s="590" t="n"/>
      <c r="N1843" s="590" t="n"/>
      <c r="O1843" s="590" t="n"/>
      <c r="P1843" s="590" t="n"/>
      <c r="Q1843" s="590" t="n"/>
      <c r="R1843" s="590" t="n"/>
      <c r="S1843" s="590" t="n"/>
      <c r="T1843" s="595" t="n"/>
      <c r="U1843" s="596" t="n"/>
      <c r="V1843" s="608" t="n"/>
    </row>
    <row r="1844">
      <c r="B1844" s="598" t="n"/>
      <c r="C1844" s="599" t="n"/>
      <c r="D1844" s="589" t="n"/>
      <c r="E1844" s="590" t="n"/>
      <c r="F1844" s="599" t="n"/>
      <c r="G1844" s="590" t="n"/>
      <c r="H1844" s="590" t="n"/>
      <c r="I1844" s="590" t="n"/>
      <c r="J1844" s="590" t="n"/>
      <c r="K1844" s="590" t="n"/>
      <c r="L1844" s="590" t="n"/>
      <c r="M1844" s="590" t="n"/>
      <c r="N1844" s="590" t="n"/>
      <c r="O1844" s="590" t="n"/>
      <c r="P1844" s="590" t="n"/>
      <c r="Q1844" s="590" t="n"/>
      <c r="R1844" s="590" t="n"/>
      <c r="S1844" s="590" t="n"/>
      <c r="T1844" s="595" t="n"/>
      <c r="U1844" s="596" t="n"/>
      <c r="V1844" s="608" t="n"/>
    </row>
    <row r="1845">
      <c r="B1845" s="598" t="n"/>
      <c r="C1845" s="599" t="n"/>
      <c r="D1845" s="589" t="n"/>
      <c r="E1845" s="590" t="n"/>
      <c r="F1845" s="599" t="n"/>
      <c r="G1845" s="590" t="n"/>
      <c r="H1845" s="590" t="n"/>
      <c r="I1845" s="590" t="n"/>
      <c r="J1845" s="590" t="n"/>
      <c r="K1845" s="590" t="n"/>
      <c r="L1845" s="590" t="n"/>
      <c r="M1845" s="590" t="n"/>
      <c r="N1845" s="590" t="n"/>
      <c r="O1845" s="590" t="n"/>
      <c r="P1845" s="590" t="n"/>
      <c r="Q1845" s="590" t="n"/>
      <c r="R1845" s="590" t="n"/>
      <c r="S1845" s="590" t="n"/>
      <c r="T1845" s="595" t="n"/>
      <c r="U1845" s="596" t="n"/>
      <c r="V1845" s="608" t="n"/>
    </row>
    <row r="1846">
      <c r="B1846" s="598" t="n"/>
      <c r="C1846" s="599" t="n"/>
      <c r="D1846" s="589" t="n"/>
      <c r="E1846" s="590" t="n"/>
      <c r="F1846" s="599" t="n"/>
      <c r="G1846" s="590" t="n"/>
      <c r="H1846" s="590" t="n"/>
      <c r="I1846" s="590" t="n"/>
      <c r="J1846" s="590" t="n"/>
      <c r="K1846" s="590" t="n"/>
      <c r="L1846" s="590" t="n"/>
      <c r="M1846" s="590" t="n"/>
      <c r="N1846" s="590" t="n"/>
      <c r="O1846" s="590" t="n"/>
      <c r="P1846" s="590" t="n"/>
      <c r="Q1846" s="590" t="n"/>
      <c r="R1846" s="590" t="n"/>
      <c r="S1846" s="590" t="n"/>
      <c r="T1846" s="595" t="n"/>
      <c r="U1846" s="596" t="n"/>
      <c r="V1846" s="608" t="n"/>
    </row>
    <row r="1847">
      <c r="B1847" s="598" t="n"/>
      <c r="C1847" s="599" t="n"/>
      <c r="D1847" s="589" t="n"/>
      <c r="E1847" s="590" t="n"/>
      <c r="F1847" s="599" t="n"/>
      <c r="G1847" s="590" t="n"/>
      <c r="H1847" s="590" t="n"/>
      <c r="I1847" s="590" t="n"/>
      <c r="J1847" s="590" t="n"/>
      <c r="K1847" s="590" t="n"/>
      <c r="L1847" s="590" t="n"/>
      <c r="M1847" s="590" t="n"/>
      <c r="N1847" s="590" t="n"/>
      <c r="O1847" s="590" t="n"/>
      <c r="P1847" s="590" t="n"/>
      <c r="Q1847" s="590" t="n"/>
      <c r="R1847" s="590" t="n"/>
      <c r="S1847" s="590" t="n"/>
      <c r="T1847" s="595" t="n"/>
      <c r="U1847" s="596" t="n"/>
      <c r="V1847" s="608" t="n"/>
    </row>
    <row r="1848">
      <c r="B1848" s="598" t="n"/>
      <c r="C1848" s="599" t="n"/>
      <c r="D1848" s="589" t="n"/>
      <c r="E1848" s="590" t="n"/>
      <c r="F1848" s="599" t="n"/>
      <c r="G1848" s="590" t="n"/>
      <c r="H1848" s="590" t="n"/>
      <c r="I1848" s="590" t="n"/>
      <c r="J1848" s="590" t="n"/>
      <c r="K1848" s="590" t="n"/>
      <c r="L1848" s="590" t="n"/>
      <c r="M1848" s="590" t="n"/>
      <c r="N1848" s="590" t="n"/>
      <c r="O1848" s="590" t="n"/>
      <c r="P1848" s="590" t="n"/>
      <c r="Q1848" s="590" t="n"/>
      <c r="R1848" s="590" t="n"/>
      <c r="S1848" s="590" t="n"/>
      <c r="T1848" s="595" t="n"/>
      <c r="U1848" s="596" t="n"/>
      <c r="V1848" s="608" t="n"/>
    </row>
    <row r="1849">
      <c r="B1849" s="598" t="n"/>
      <c r="C1849" s="599" t="n"/>
      <c r="D1849" s="589" t="n"/>
      <c r="E1849" s="590" t="n"/>
      <c r="F1849" s="599" t="n"/>
      <c r="G1849" s="590" t="n"/>
      <c r="H1849" s="590" t="n"/>
      <c r="I1849" s="590" t="n"/>
      <c r="J1849" s="590" t="n"/>
      <c r="K1849" s="590" t="n"/>
      <c r="L1849" s="590" t="n"/>
      <c r="M1849" s="590" t="n"/>
      <c r="N1849" s="590" t="n"/>
      <c r="O1849" s="590" t="n"/>
      <c r="P1849" s="590" t="n"/>
      <c r="Q1849" s="590" t="n"/>
      <c r="R1849" s="590" t="n"/>
      <c r="S1849" s="590" t="n"/>
      <c r="T1849" s="595" t="n"/>
      <c r="U1849" s="596" t="n"/>
      <c r="V1849" s="608" t="n"/>
    </row>
    <row r="1850">
      <c r="B1850" s="598" t="n"/>
      <c r="C1850" s="599" t="n"/>
      <c r="D1850" s="589" t="n"/>
      <c r="E1850" s="590" t="n"/>
      <c r="F1850" s="599" t="n"/>
      <c r="G1850" s="590" t="n"/>
      <c r="H1850" s="590" t="n"/>
      <c r="I1850" s="590" t="n"/>
      <c r="J1850" s="590" t="n"/>
      <c r="K1850" s="590" t="n"/>
      <c r="L1850" s="590" t="n"/>
      <c r="M1850" s="590" t="n"/>
      <c r="N1850" s="590" t="n"/>
      <c r="O1850" s="590" t="n"/>
      <c r="P1850" s="590" t="n"/>
      <c r="Q1850" s="590" t="n"/>
      <c r="R1850" s="590" t="n"/>
      <c r="S1850" s="590" t="n"/>
      <c r="T1850" s="595" t="n"/>
      <c r="U1850" s="596" t="n"/>
      <c r="V1850" s="608" t="n"/>
    </row>
    <row r="1851">
      <c r="B1851" s="598" t="n"/>
      <c r="C1851" s="599" t="n"/>
      <c r="D1851" s="589" t="n"/>
      <c r="E1851" s="590" t="n"/>
      <c r="F1851" s="599" t="n"/>
      <c r="G1851" s="590" t="n"/>
      <c r="H1851" s="590" t="n"/>
      <c r="I1851" s="590" t="n"/>
      <c r="J1851" s="590" t="n"/>
      <c r="K1851" s="590" t="n"/>
      <c r="L1851" s="590" t="n"/>
      <c r="M1851" s="590" t="n"/>
      <c r="N1851" s="590" t="n"/>
      <c r="O1851" s="590" t="n"/>
      <c r="P1851" s="590" t="n"/>
      <c r="Q1851" s="590" t="n"/>
      <c r="R1851" s="590" t="n"/>
      <c r="S1851" s="590" t="n"/>
      <c r="T1851" s="595" t="n"/>
      <c r="U1851" s="596" t="n"/>
      <c r="V1851" s="608" t="n"/>
    </row>
    <row r="1852">
      <c r="B1852" s="609" t="n"/>
      <c r="C1852" s="610" t="n"/>
      <c r="D1852" s="611" t="n"/>
      <c r="E1852" s="610" t="n"/>
      <c r="F1852" s="610" t="n"/>
      <c r="G1852" s="610" t="n"/>
      <c r="H1852" s="611" t="n"/>
      <c r="I1852" s="612" t="n"/>
      <c r="J1852" s="612" t="n"/>
      <c r="K1852" s="612" t="n"/>
      <c r="L1852" s="612" t="n"/>
      <c r="M1852" s="612" t="n"/>
      <c r="N1852" s="1790" t="n"/>
      <c r="O1852" s="614" t="n"/>
      <c r="P1852" s="614" t="n"/>
      <c r="Q1852" s="615" t="n"/>
      <c r="R1852" s="615" t="n"/>
      <c r="S1852" s="615" t="n"/>
      <c r="T1852" s="615" t="n"/>
      <c r="U1852" s="616" t="n"/>
      <c r="V1852" s="617" t="n"/>
    </row>
    <row r="1853">
      <c r="E1853" s="618" t="n"/>
      <c r="F1853" s="618" t="n"/>
      <c r="G1853" s="618" t="n"/>
      <c r="H1853" s="575" t="n"/>
      <c r="I1853" s="619" t="n"/>
      <c r="J1853" s="619" t="n"/>
      <c r="K1853" s="619" t="n"/>
      <c r="L1853" s="619" t="n"/>
      <c r="M1853" s="619" t="n"/>
      <c r="N1853" s="1791" t="n"/>
      <c r="O1853" s="621" t="n"/>
      <c r="P1853" s="621" t="n"/>
      <c r="Q1853" s="622" t="n"/>
      <c r="R1853" s="622" t="n"/>
      <c r="S1853" s="622" t="n"/>
      <c r="T1853" s="622" t="n"/>
      <c r="U1853" s="622" t="n"/>
    </row>
    <row r="1854">
      <c r="E1854" s="618" t="n"/>
      <c r="F1854" s="618" t="n"/>
      <c r="G1854" s="618" t="n"/>
      <c r="H1854" s="575" t="n"/>
      <c r="I1854" s="619" t="n"/>
      <c r="J1854" s="619" t="n"/>
      <c r="K1854" s="619" t="n"/>
      <c r="L1854" s="619" t="n"/>
      <c r="M1854" s="619" t="n"/>
      <c r="N1854" s="1791" t="n"/>
      <c r="O1854" s="621" t="n"/>
      <c r="P1854" s="621" t="n"/>
      <c r="Q1854" s="622" t="n"/>
      <c r="R1854" s="622" t="n"/>
      <c r="S1854" s="622" t="n"/>
      <c r="T1854" s="622" t="n"/>
      <c r="U1854" s="622" t="n"/>
    </row>
    <row r="1855">
      <c r="E1855" s="618" t="n"/>
      <c r="F1855" s="618" t="n"/>
      <c r="G1855" s="618" t="n"/>
      <c r="H1855" s="575" t="n"/>
      <c r="I1855" s="619" t="n"/>
      <c r="J1855" s="619" t="n"/>
      <c r="K1855" s="619" t="n"/>
      <c r="L1855" s="619" t="n"/>
      <c r="M1855" s="619" t="n"/>
      <c r="N1855" s="1791" t="n"/>
      <c r="O1855" s="621" t="n"/>
      <c r="P1855" s="621" t="n"/>
      <c r="Q1855" s="622" t="n"/>
      <c r="R1855" s="622" t="n"/>
      <c r="S1855" s="622" t="n"/>
      <c r="T1855" s="622" t="n"/>
      <c r="U1855" s="622" t="n"/>
    </row>
    <row r="1856">
      <c r="E1856" s="618" t="n"/>
      <c r="F1856" s="618" t="n"/>
      <c r="G1856" s="618" t="n"/>
      <c r="H1856" s="575" t="n"/>
      <c r="I1856" s="619" t="n"/>
      <c r="J1856" s="619" t="n"/>
      <c r="K1856" s="619" t="n"/>
      <c r="L1856" s="619" t="n"/>
      <c r="M1856" s="619" t="n"/>
      <c r="N1856" s="1791" t="n"/>
      <c r="O1856" s="621" t="n"/>
      <c r="P1856" s="621" t="n"/>
      <c r="Q1856" s="622" t="n"/>
      <c r="R1856" s="622" t="n"/>
      <c r="S1856" s="622" t="n"/>
      <c r="T1856" s="622" t="n"/>
      <c r="U1856" s="622" t="n"/>
    </row>
    <row r="1857">
      <c r="E1857" s="618" t="n"/>
      <c r="F1857" s="618" t="n"/>
      <c r="G1857" s="618" t="n"/>
      <c r="H1857" s="575" t="n"/>
      <c r="I1857" s="619" t="n"/>
      <c r="J1857" s="619" t="n"/>
      <c r="K1857" s="619" t="n"/>
      <c r="L1857" s="619" t="n"/>
      <c r="M1857" s="619" t="n"/>
      <c r="N1857" s="1791" t="n"/>
      <c r="O1857" s="621" t="n"/>
      <c r="P1857" s="621" t="n"/>
      <c r="Q1857" s="622" t="n"/>
      <c r="R1857" s="622" t="n"/>
      <c r="S1857" s="622" t="n"/>
      <c r="T1857" s="622" t="n"/>
      <c r="U1857" s="622" t="n"/>
    </row>
    <row r="1858">
      <c r="E1858" s="618" t="n"/>
      <c r="F1858" s="618" t="n"/>
      <c r="G1858" s="618" t="n"/>
      <c r="H1858" s="575" t="n"/>
      <c r="I1858" s="619" t="n"/>
      <c r="J1858" s="619" t="n"/>
      <c r="K1858" s="619" t="n"/>
      <c r="L1858" s="619" t="n"/>
      <c r="M1858" s="619" t="n"/>
      <c r="N1858" s="1791" t="n"/>
      <c r="O1858" s="621" t="n"/>
      <c r="P1858" s="621" t="n"/>
      <c r="Q1858" s="622" t="n"/>
      <c r="R1858" s="622" t="n"/>
      <c r="S1858" s="622" t="n"/>
      <c r="T1858" s="622" t="n"/>
      <c r="U1858" s="622" t="n"/>
    </row>
    <row r="1859">
      <c r="E1859" s="618" t="n"/>
      <c r="F1859" s="618" t="n"/>
      <c r="G1859" s="618" t="n"/>
      <c r="H1859" s="575" t="n"/>
      <c r="I1859" s="619" t="n"/>
      <c r="J1859" s="619" t="n"/>
      <c r="K1859" s="619" t="n"/>
      <c r="L1859" s="619" t="n"/>
      <c r="M1859" s="619" t="n"/>
      <c r="N1859" s="1791" t="n"/>
      <c r="O1859" s="621" t="n"/>
      <c r="P1859" s="621" t="n"/>
      <c r="Q1859" s="622" t="n"/>
      <c r="R1859" s="622" t="n"/>
      <c r="S1859" s="622" t="n"/>
      <c r="T1859" s="622" t="n"/>
      <c r="U1859" s="622" t="n"/>
    </row>
    <row r="1860">
      <c r="E1860" s="618" t="n"/>
      <c r="F1860" s="618" t="n"/>
      <c r="G1860" s="618" t="n"/>
      <c r="H1860" s="575" t="n"/>
      <c r="I1860" s="619" t="n"/>
      <c r="J1860" s="619" t="n"/>
      <c r="K1860" s="619" t="n"/>
      <c r="L1860" s="619" t="n"/>
      <c r="M1860" s="619" t="n"/>
      <c r="N1860" s="1791" t="n"/>
      <c r="O1860" s="621" t="n"/>
      <c r="P1860" s="621" t="n"/>
      <c r="Q1860" s="622" t="n"/>
      <c r="R1860" s="622" t="n"/>
      <c r="S1860" s="622" t="n"/>
      <c r="T1860" s="622" t="n"/>
      <c r="U1860" s="622" t="n"/>
    </row>
    <row r="1861">
      <c r="E1861" s="618" t="n"/>
      <c r="F1861" s="618" t="n"/>
      <c r="G1861" s="618" t="n"/>
      <c r="H1861" s="575" t="n"/>
      <c r="I1861" s="619" t="n"/>
      <c r="J1861" s="619" t="n"/>
      <c r="K1861" s="619" t="n"/>
      <c r="L1861" s="619" t="n"/>
      <c r="M1861" s="619" t="n"/>
      <c r="N1861" s="1791" t="n"/>
      <c r="O1861" s="621" t="n"/>
      <c r="P1861" s="621" t="n"/>
      <c r="Q1861" s="622" t="n"/>
      <c r="R1861" s="622" t="n"/>
      <c r="S1861" s="622" t="n"/>
      <c r="T1861" s="622" t="n"/>
      <c r="U1861" s="622" t="n"/>
    </row>
    <row r="1862">
      <c r="E1862" s="618" t="n"/>
      <c r="F1862" s="618" t="n"/>
      <c r="G1862" s="618" t="n"/>
      <c r="H1862" s="575" t="n"/>
      <c r="I1862" s="619" t="n"/>
      <c r="J1862" s="619" t="n"/>
      <c r="K1862" s="619" t="n"/>
      <c r="L1862" s="619" t="n"/>
      <c r="M1862" s="619" t="n"/>
      <c r="N1862" s="1791" t="n"/>
      <c r="O1862" s="621" t="n"/>
      <c r="P1862" s="621" t="n"/>
      <c r="Q1862" s="622" t="n"/>
      <c r="R1862" s="622" t="n"/>
      <c r="S1862" s="622" t="n"/>
      <c r="T1862" s="622" t="n"/>
      <c r="U1862" s="622" t="n"/>
    </row>
    <row r="1863">
      <c r="E1863" s="618" t="n"/>
      <c r="F1863" s="618" t="n"/>
      <c r="G1863" s="618" t="n"/>
      <c r="H1863" s="575" t="n"/>
      <c r="I1863" s="619" t="n"/>
      <c r="J1863" s="619" t="n"/>
      <c r="K1863" s="619" t="n"/>
      <c r="L1863" s="619" t="n"/>
      <c r="M1863" s="619" t="n"/>
      <c r="N1863" s="1791" t="n"/>
      <c r="O1863" s="621" t="n"/>
      <c r="P1863" s="621" t="n"/>
      <c r="Q1863" s="622" t="n"/>
      <c r="R1863" s="622" t="n"/>
      <c r="S1863" s="622" t="n"/>
      <c r="T1863" s="622" t="n"/>
      <c r="U1863" s="622" t="n"/>
    </row>
    <row r="1864">
      <c r="E1864" s="618" t="n"/>
      <c r="F1864" s="618" t="n"/>
      <c r="G1864" s="618" t="n"/>
      <c r="H1864" s="575" t="n"/>
      <c r="I1864" s="619" t="n"/>
      <c r="J1864" s="619" t="n"/>
      <c r="K1864" s="619" t="n"/>
      <c r="L1864" s="619" t="n"/>
      <c r="M1864" s="619" t="n"/>
      <c r="N1864" s="1791" t="n"/>
      <c r="O1864" s="621" t="n"/>
      <c r="P1864" s="621" t="n"/>
      <c r="Q1864" s="622" t="n"/>
      <c r="R1864" s="622" t="n"/>
      <c r="S1864" s="622" t="n"/>
      <c r="T1864" s="622" t="n"/>
      <c r="U1864" s="622" t="n"/>
    </row>
    <row r="1865">
      <c r="E1865" s="618" t="n"/>
      <c r="F1865" s="618" t="n"/>
      <c r="G1865" s="618" t="n"/>
      <c r="H1865" s="575" t="n"/>
      <c r="I1865" s="619" t="n"/>
      <c r="J1865" s="619" t="n"/>
      <c r="K1865" s="619" t="n"/>
      <c r="L1865" s="619" t="n"/>
      <c r="M1865" s="619" t="n"/>
      <c r="N1865" s="1791" t="n"/>
      <c r="O1865" s="621" t="n"/>
      <c r="P1865" s="621" t="n"/>
      <c r="Q1865" s="622" t="n"/>
      <c r="R1865" s="622" t="n"/>
      <c r="S1865" s="622" t="n"/>
      <c r="T1865" s="622" t="n"/>
      <c r="U1865" s="622" t="n"/>
    </row>
    <row r="1866">
      <c r="E1866" s="618" t="n"/>
      <c r="F1866" s="618" t="n"/>
      <c r="G1866" s="618" t="n"/>
      <c r="H1866" s="575" t="n"/>
      <c r="I1866" s="619" t="n"/>
      <c r="J1866" s="619" t="n"/>
      <c r="K1866" s="619" t="n"/>
      <c r="L1866" s="619" t="n"/>
      <c r="M1866" s="619" t="n"/>
      <c r="N1866" s="1791" t="n"/>
      <c r="O1866" s="621" t="n"/>
      <c r="P1866" s="621" t="n"/>
      <c r="Q1866" s="622" t="n"/>
      <c r="R1866" s="622" t="n"/>
      <c r="S1866" s="622" t="n"/>
      <c r="T1866" s="622" t="n"/>
      <c r="U1866" s="622" t="n"/>
    </row>
    <row r="1867">
      <c r="E1867" s="618" t="n"/>
      <c r="F1867" s="618" t="n"/>
      <c r="G1867" s="618" t="n"/>
      <c r="H1867" s="575" t="n"/>
      <c r="I1867" s="619" t="n"/>
      <c r="J1867" s="619" t="n"/>
      <c r="K1867" s="619" t="n"/>
      <c r="L1867" s="619" t="n"/>
      <c r="M1867" s="619" t="n"/>
      <c r="N1867" s="1791" t="n"/>
      <c r="O1867" s="621" t="n"/>
      <c r="P1867" s="621" t="n"/>
      <c r="Q1867" s="622" t="n"/>
      <c r="R1867" s="622" t="n"/>
      <c r="S1867" s="622" t="n"/>
      <c r="T1867" s="622" t="n"/>
      <c r="U1867" s="622" t="n"/>
    </row>
    <row r="1868">
      <c r="E1868" s="618" t="n"/>
      <c r="F1868" s="618" t="n"/>
      <c r="G1868" s="618" t="n"/>
      <c r="H1868" s="575" t="n"/>
      <c r="I1868" s="619" t="n"/>
      <c r="J1868" s="619" t="n"/>
      <c r="K1868" s="619" t="n"/>
      <c r="L1868" s="619" t="n"/>
      <c r="M1868" s="619" t="n"/>
      <c r="N1868" s="1791" t="n"/>
      <c r="O1868" s="621" t="n"/>
      <c r="P1868" s="621" t="n"/>
      <c r="Q1868" s="622" t="n"/>
      <c r="R1868" s="622" t="n"/>
      <c r="S1868" s="622" t="n"/>
      <c r="T1868" s="622" t="n"/>
      <c r="U1868" s="622" t="n"/>
    </row>
    <row r="1869">
      <c r="E1869" s="618" t="n"/>
      <c r="F1869" s="618" t="n"/>
      <c r="G1869" s="618" t="n"/>
      <c r="H1869" s="575" t="n"/>
      <c r="I1869" s="619" t="n"/>
      <c r="J1869" s="619" t="n"/>
      <c r="K1869" s="619" t="n"/>
      <c r="L1869" s="619" t="n"/>
      <c r="M1869" s="619" t="n"/>
      <c r="N1869" s="1791" t="n"/>
      <c r="O1869" s="621" t="n"/>
      <c r="P1869" s="621" t="n"/>
      <c r="Q1869" s="622" t="n"/>
      <c r="R1869" s="622" t="n"/>
      <c r="S1869" s="622" t="n"/>
      <c r="T1869" s="622" t="n"/>
      <c r="U1869" s="622" t="n"/>
    </row>
    <row r="1870">
      <c r="E1870" s="618" t="n"/>
      <c r="F1870" s="618" t="n"/>
      <c r="G1870" s="618" t="n"/>
      <c r="H1870" s="575" t="n"/>
      <c r="I1870" s="619" t="n"/>
      <c r="J1870" s="619" t="n"/>
      <c r="K1870" s="619" t="n"/>
      <c r="L1870" s="619" t="n"/>
      <c r="M1870" s="619" t="n"/>
      <c r="N1870" s="1791" t="n"/>
      <c r="O1870" s="621" t="n"/>
      <c r="P1870" s="621" t="n"/>
      <c r="Q1870" s="622" t="n"/>
      <c r="R1870" s="622" t="n"/>
      <c r="S1870" s="622" t="n"/>
      <c r="T1870" s="622" t="n"/>
      <c r="U1870" s="622" t="n"/>
    </row>
    <row r="1871">
      <c r="E1871" s="618" t="n"/>
      <c r="F1871" s="618" t="n"/>
      <c r="G1871" s="618" t="n"/>
      <c r="H1871" s="575" t="n"/>
      <c r="I1871" s="619" t="n"/>
      <c r="J1871" s="619" t="n"/>
      <c r="K1871" s="619" t="n"/>
      <c r="L1871" s="619" t="n"/>
      <c r="M1871" s="619" t="n"/>
      <c r="N1871" s="1791" t="n"/>
      <c r="O1871" s="621" t="n"/>
      <c r="P1871" s="621" t="n"/>
      <c r="Q1871" s="622" t="n"/>
      <c r="R1871" s="622" t="n"/>
      <c r="S1871" s="622" t="n"/>
      <c r="T1871" s="622" t="n"/>
      <c r="U1871" s="622" t="n"/>
    </row>
    <row r="1872">
      <c r="E1872" s="618" t="n"/>
      <c r="F1872" s="618" t="n"/>
      <c r="G1872" s="618" t="n"/>
      <c r="H1872" s="575" t="n"/>
      <c r="I1872" s="619" t="n"/>
      <c r="J1872" s="619" t="n"/>
      <c r="K1872" s="619" t="n"/>
      <c r="L1872" s="619" t="n"/>
      <c r="M1872" s="619" t="n"/>
      <c r="N1872" s="1791" t="n"/>
      <c r="O1872" s="621" t="n"/>
      <c r="P1872" s="621" t="n"/>
      <c r="Q1872" s="622" t="n"/>
      <c r="R1872" s="622" t="n"/>
      <c r="S1872" s="622" t="n"/>
      <c r="T1872" s="622" t="n"/>
      <c r="U1872" s="622" t="n"/>
    </row>
    <row r="1873">
      <c r="E1873" s="618" t="n"/>
      <c r="F1873" s="618" t="n"/>
      <c r="G1873" s="618" t="n"/>
      <c r="H1873" s="575" t="n"/>
      <c r="I1873" s="619" t="n"/>
      <c r="J1873" s="619" t="n"/>
      <c r="K1873" s="619" t="n"/>
      <c r="L1873" s="619" t="n"/>
      <c r="M1873" s="619" t="n"/>
      <c r="N1873" s="1791" t="n"/>
      <c r="O1873" s="621" t="n"/>
      <c r="P1873" s="621" t="n"/>
      <c r="Q1873" s="622" t="n"/>
      <c r="R1873" s="622" t="n"/>
      <c r="S1873" s="622" t="n"/>
      <c r="T1873" s="622" t="n"/>
      <c r="U1873" s="622" t="n"/>
    </row>
    <row r="1874">
      <c r="E1874" s="618" t="n"/>
      <c r="F1874" s="618" t="n"/>
      <c r="G1874" s="618" t="n"/>
      <c r="H1874" s="575" t="n"/>
      <c r="I1874" s="619" t="n"/>
      <c r="J1874" s="619" t="n"/>
      <c r="K1874" s="619" t="n"/>
      <c r="L1874" s="619" t="n"/>
      <c r="M1874" s="619" t="n"/>
      <c r="N1874" s="1791" t="n"/>
      <c r="O1874" s="621" t="n"/>
      <c r="P1874" s="621" t="n"/>
      <c r="Q1874" s="622" t="n"/>
      <c r="R1874" s="622" t="n"/>
      <c r="S1874" s="622" t="n"/>
      <c r="T1874" s="622" t="n"/>
      <c r="U1874" s="622" t="n"/>
    </row>
    <row r="1875">
      <c r="E1875" s="618" t="n"/>
      <c r="F1875" s="618" t="n"/>
      <c r="G1875" s="618" t="n"/>
      <c r="H1875" s="575" t="n"/>
      <c r="I1875" s="619" t="n"/>
      <c r="J1875" s="619" t="n"/>
      <c r="K1875" s="619" t="n"/>
      <c r="L1875" s="619" t="n"/>
      <c r="M1875" s="619" t="n"/>
      <c r="N1875" s="1791" t="n"/>
      <c r="O1875" s="621" t="n"/>
      <c r="P1875" s="621" t="n"/>
      <c r="Q1875" s="622" t="n"/>
      <c r="R1875" s="622" t="n"/>
      <c r="S1875" s="622" t="n"/>
      <c r="T1875" s="622" t="n"/>
      <c r="U1875" s="622" t="n"/>
    </row>
    <row r="1876">
      <c r="E1876" s="618" t="n"/>
      <c r="F1876" s="618" t="n"/>
      <c r="G1876" s="618" t="n"/>
      <c r="H1876" s="575" t="n"/>
      <c r="I1876" s="619" t="n"/>
      <c r="J1876" s="619" t="n"/>
      <c r="K1876" s="619" t="n"/>
      <c r="L1876" s="619" t="n"/>
      <c r="M1876" s="619" t="n"/>
      <c r="N1876" s="1791" t="n"/>
      <c r="O1876" s="621" t="n"/>
      <c r="P1876" s="621" t="n"/>
      <c r="Q1876" s="622" t="n"/>
      <c r="R1876" s="622" t="n"/>
      <c r="S1876" s="622" t="n"/>
      <c r="T1876" s="622" t="n"/>
      <c r="U1876" s="622" t="n"/>
    </row>
    <row r="1877">
      <c r="E1877" s="618" t="n"/>
      <c r="F1877" s="618" t="n"/>
      <c r="G1877" s="618" t="n"/>
      <c r="H1877" s="575" t="n"/>
      <c r="I1877" s="619" t="n"/>
      <c r="J1877" s="619" t="n"/>
      <c r="K1877" s="619" t="n"/>
      <c r="L1877" s="619" t="n"/>
      <c r="M1877" s="619" t="n"/>
      <c r="N1877" s="1791" t="n"/>
      <c r="O1877" s="621" t="n"/>
      <c r="P1877" s="621" t="n"/>
      <c r="Q1877" s="622" t="n"/>
      <c r="R1877" s="622" t="n"/>
      <c r="S1877" s="622" t="n"/>
      <c r="T1877" s="622" t="n"/>
      <c r="U1877" s="622" t="n"/>
    </row>
    <row r="1878">
      <c r="E1878" s="618" t="n"/>
      <c r="F1878" s="618" t="n"/>
      <c r="G1878" s="618" t="n"/>
      <c r="H1878" s="575" t="n"/>
      <c r="I1878" s="619" t="n"/>
      <c r="J1878" s="619" t="n"/>
      <c r="K1878" s="619" t="n"/>
      <c r="L1878" s="619" t="n"/>
      <c r="M1878" s="619" t="n"/>
      <c r="N1878" s="1791" t="n"/>
      <c r="O1878" s="621" t="n"/>
      <c r="P1878" s="621" t="n"/>
      <c r="Q1878" s="622" t="n"/>
      <c r="R1878" s="622" t="n"/>
      <c r="S1878" s="622" t="n"/>
      <c r="T1878" s="622" t="n"/>
      <c r="U1878" s="622" t="n"/>
    </row>
    <row r="1879">
      <c r="E1879" s="618" t="n"/>
      <c r="F1879" s="618" t="n"/>
      <c r="G1879" s="618" t="n"/>
      <c r="H1879" s="575" t="n"/>
      <c r="I1879" s="619" t="n"/>
      <c r="J1879" s="619" t="n"/>
      <c r="K1879" s="619" t="n"/>
      <c r="L1879" s="619" t="n"/>
      <c r="M1879" s="619" t="n"/>
      <c r="N1879" s="1791" t="n"/>
      <c r="O1879" s="621" t="n"/>
      <c r="P1879" s="621" t="n"/>
      <c r="Q1879" s="622" t="n"/>
      <c r="R1879" s="622" t="n"/>
      <c r="S1879" s="622" t="n"/>
      <c r="T1879" s="622" t="n"/>
      <c r="U1879" s="622" t="n"/>
    </row>
    <row r="1880">
      <c r="E1880" s="618" t="n"/>
      <c r="F1880" s="618" t="n"/>
      <c r="G1880" s="618" t="n"/>
      <c r="H1880" s="575" t="n"/>
      <c r="I1880" s="619" t="n"/>
      <c r="J1880" s="619" t="n"/>
      <c r="K1880" s="619" t="n"/>
      <c r="L1880" s="619" t="n"/>
      <c r="M1880" s="619" t="n"/>
      <c r="N1880" s="1791" t="n"/>
      <c r="O1880" s="621" t="n"/>
      <c r="P1880" s="621" t="n"/>
      <c r="Q1880" s="622" t="n"/>
      <c r="R1880" s="622" t="n"/>
      <c r="S1880" s="622" t="n"/>
      <c r="T1880" s="622" t="n"/>
      <c r="U1880" s="622" t="n"/>
    </row>
    <row r="1881">
      <c r="E1881" s="618" t="n"/>
      <c r="F1881" s="618" t="n"/>
      <c r="G1881" s="618" t="n"/>
      <c r="H1881" s="575" t="n"/>
      <c r="I1881" s="619" t="n"/>
      <c r="J1881" s="619" t="n"/>
      <c r="K1881" s="619" t="n"/>
      <c r="L1881" s="619" t="n"/>
      <c r="M1881" s="619" t="n"/>
      <c r="N1881" s="1791" t="n"/>
      <c r="O1881" s="621" t="n"/>
      <c r="P1881" s="621" t="n"/>
      <c r="Q1881" s="622" t="n"/>
      <c r="R1881" s="622" t="n"/>
      <c r="S1881" s="622" t="n"/>
      <c r="T1881" s="622" t="n"/>
      <c r="U1881" s="622" t="n"/>
    </row>
    <row r="1882">
      <c r="E1882" s="618" t="n"/>
      <c r="F1882" s="618" t="n"/>
      <c r="G1882" s="618" t="n"/>
      <c r="H1882" s="575" t="n"/>
      <c r="I1882" s="619" t="n"/>
      <c r="J1882" s="619" t="n"/>
      <c r="K1882" s="619" t="n"/>
      <c r="L1882" s="619" t="n"/>
      <c r="M1882" s="619" t="n"/>
      <c r="N1882" s="1791" t="n"/>
      <c r="O1882" s="621" t="n"/>
      <c r="P1882" s="621" t="n"/>
      <c r="Q1882" s="622" t="n"/>
      <c r="R1882" s="622" t="n"/>
      <c r="S1882" s="622" t="n"/>
      <c r="T1882" s="622" t="n"/>
      <c r="U1882" s="622" t="n"/>
    </row>
    <row r="1883">
      <c r="E1883" s="618" t="n"/>
      <c r="F1883" s="618" t="n"/>
      <c r="G1883" s="618" t="n"/>
      <c r="H1883" s="575" t="n"/>
      <c r="I1883" s="619" t="n"/>
      <c r="J1883" s="619" t="n"/>
      <c r="K1883" s="619" t="n"/>
      <c r="L1883" s="619" t="n"/>
      <c r="M1883" s="619" t="n"/>
      <c r="N1883" s="1791" t="n"/>
      <c r="O1883" s="621" t="n"/>
      <c r="P1883" s="621" t="n"/>
      <c r="Q1883" s="622" t="n"/>
      <c r="R1883" s="622" t="n"/>
      <c r="S1883" s="622" t="n"/>
      <c r="T1883" s="622" t="n"/>
      <c r="U1883" s="622" t="n"/>
    </row>
    <row r="1884">
      <c r="E1884" s="618" t="n"/>
      <c r="F1884" s="618" t="n"/>
      <c r="G1884" s="618" t="n"/>
      <c r="H1884" s="575" t="n"/>
      <c r="I1884" s="619" t="n"/>
      <c r="J1884" s="619" t="n"/>
      <c r="K1884" s="619" t="n"/>
      <c r="L1884" s="619" t="n"/>
      <c r="M1884" s="619" t="n"/>
      <c r="N1884" s="1791" t="n"/>
      <c r="O1884" s="621" t="n"/>
      <c r="P1884" s="621" t="n"/>
      <c r="Q1884" s="622" t="n"/>
      <c r="R1884" s="622" t="n"/>
      <c r="S1884" s="622" t="n"/>
      <c r="T1884" s="622" t="n"/>
      <c r="U1884" s="622" t="n"/>
    </row>
    <row r="1885">
      <c r="E1885" s="618" t="n"/>
      <c r="F1885" s="618" t="n"/>
      <c r="G1885" s="618" t="n"/>
      <c r="H1885" s="575" t="n"/>
      <c r="I1885" s="619" t="n"/>
      <c r="J1885" s="619" t="n"/>
      <c r="K1885" s="619" t="n"/>
      <c r="L1885" s="619" t="n"/>
      <c r="M1885" s="619" t="n"/>
      <c r="N1885" s="1791" t="n"/>
      <c r="O1885" s="621" t="n"/>
      <c r="P1885" s="621" t="n"/>
      <c r="Q1885" s="622" t="n"/>
      <c r="R1885" s="622" t="n"/>
      <c r="S1885" s="622" t="n"/>
      <c r="T1885" s="622" t="n"/>
      <c r="U1885" s="622" t="n"/>
    </row>
    <row r="1886">
      <c r="E1886" s="618" t="n"/>
      <c r="F1886" s="618" t="n"/>
      <c r="G1886" s="618" t="n"/>
      <c r="H1886" s="575" t="n"/>
      <c r="I1886" s="619" t="n"/>
      <c r="J1886" s="619" t="n"/>
      <c r="K1886" s="619" t="n"/>
      <c r="L1886" s="619" t="n"/>
      <c r="M1886" s="619" t="n"/>
      <c r="N1886" s="1791" t="n"/>
      <c r="O1886" s="621" t="n"/>
      <c r="P1886" s="621" t="n"/>
      <c r="Q1886" s="622" t="n"/>
      <c r="R1886" s="622" t="n"/>
      <c r="S1886" s="622" t="n"/>
      <c r="T1886" s="622" t="n"/>
      <c r="U1886" s="622" t="n"/>
    </row>
    <row r="1887">
      <c r="E1887" s="618" t="n"/>
      <c r="F1887" s="618" t="n"/>
      <c r="G1887" s="618" t="n"/>
      <c r="H1887" s="575" t="n"/>
      <c r="I1887" s="619" t="n"/>
      <c r="J1887" s="619" t="n"/>
      <c r="K1887" s="619" t="n"/>
      <c r="L1887" s="619" t="n"/>
      <c r="M1887" s="619" t="n"/>
      <c r="N1887" s="1791" t="n"/>
      <c r="O1887" s="621" t="n"/>
      <c r="P1887" s="621" t="n"/>
      <c r="Q1887" s="622" t="n"/>
      <c r="R1887" s="622" t="n"/>
      <c r="S1887" s="622" t="n"/>
      <c r="T1887" s="622" t="n"/>
      <c r="U1887" s="622" t="n"/>
    </row>
    <row r="1888">
      <c r="E1888" s="618" t="n"/>
      <c r="F1888" s="618" t="n"/>
      <c r="G1888" s="618" t="n"/>
      <c r="H1888" s="575" t="n"/>
      <c r="I1888" s="619" t="n"/>
      <c r="J1888" s="619" t="n"/>
      <c r="K1888" s="619" t="n"/>
      <c r="L1888" s="619" t="n"/>
      <c r="M1888" s="619" t="n"/>
      <c r="N1888" s="1791" t="n"/>
      <c r="O1888" s="621" t="n"/>
      <c r="P1888" s="621" t="n"/>
      <c r="Q1888" s="622" t="n"/>
      <c r="R1888" s="622" t="n"/>
      <c r="S1888" s="622" t="n"/>
      <c r="T1888" s="622" t="n"/>
      <c r="U1888" s="622" t="n"/>
    </row>
    <row r="1889">
      <c r="E1889" s="618" t="n"/>
      <c r="F1889" s="618" t="n"/>
      <c r="G1889" s="618" t="n"/>
      <c r="H1889" s="575" t="n"/>
      <c r="I1889" s="619" t="n"/>
      <c r="J1889" s="619" t="n"/>
      <c r="K1889" s="619" t="n"/>
      <c r="L1889" s="619" t="n"/>
      <c r="M1889" s="619" t="n"/>
      <c r="N1889" s="1791" t="n"/>
      <c r="O1889" s="621" t="n"/>
      <c r="P1889" s="621" t="n"/>
      <c r="Q1889" s="622" t="n"/>
      <c r="R1889" s="622" t="n"/>
      <c r="S1889" s="622" t="n"/>
      <c r="T1889" s="622" t="n"/>
      <c r="U1889" s="622" t="n"/>
    </row>
    <row r="1890">
      <c r="E1890" s="618" t="n"/>
      <c r="F1890" s="618" t="n"/>
      <c r="G1890" s="618" t="n"/>
      <c r="H1890" s="575" t="n"/>
      <c r="I1890" s="619" t="n"/>
      <c r="J1890" s="619" t="n"/>
      <c r="K1890" s="619" t="n"/>
      <c r="L1890" s="619" t="n"/>
      <c r="M1890" s="619" t="n"/>
      <c r="N1890" s="1791" t="n"/>
      <c r="O1890" s="621" t="n"/>
      <c r="P1890" s="621" t="n"/>
      <c r="Q1890" s="622" t="n"/>
      <c r="R1890" s="622" t="n"/>
      <c r="S1890" s="622" t="n"/>
      <c r="T1890" s="622" t="n"/>
      <c r="U1890" s="622" t="n"/>
    </row>
    <row r="1891">
      <c r="E1891" s="618" t="n"/>
      <c r="F1891" s="618" t="n"/>
      <c r="G1891" s="618" t="n"/>
      <c r="H1891" s="575" t="n"/>
      <c r="I1891" s="619" t="n"/>
      <c r="J1891" s="619" t="n"/>
      <c r="K1891" s="619" t="n"/>
      <c r="L1891" s="619" t="n"/>
      <c r="M1891" s="619" t="n"/>
      <c r="N1891" s="1791" t="n"/>
      <c r="O1891" s="621" t="n"/>
      <c r="P1891" s="621" t="n"/>
      <c r="Q1891" s="622" t="n"/>
      <c r="R1891" s="622" t="n"/>
      <c r="S1891" s="622" t="n"/>
      <c r="T1891" s="622" t="n"/>
      <c r="U1891" s="622" t="n"/>
    </row>
    <row r="1892">
      <c r="E1892" s="618" t="n"/>
      <c r="F1892" s="618" t="n"/>
      <c r="G1892" s="618" t="n"/>
      <c r="H1892" s="575" t="n"/>
      <c r="I1892" s="619" t="n"/>
      <c r="J1892" s="619" t="n"/>
      <c r="K1892" s="619" t="n"/>
      <c r="L1892" s="619" t="n"/>
      <c r="M1892" s="619" t="n"/>
      <c r="N1892" s="1791" t="n"/>
      <c r="O1892" s="621" t="n"/>
      <c r="P1892" s="621" t="n"/>
      <c r="Q1892" s="622" t="n"/>
      <c r="R1892" s="622" t="n"/>
      <c r="S1892" s="622" t="n"/>
      <c r="T1892" s="622" t="n"/>
      <c r="U1892" s="622" t="n"/>
    </row>
    <row r="1893">
      <c r="E1893" s="618" t="n"/>
      <c r="F1893" s="618" t="n"/>
      <c r="G1893" s="618" t="n"/>
      <c r="H1893" s="575" t="n"/>
      <c r="I1893" s="619" t="n"/>
      <c r="J1893" s="619" t="n"/>
      <c r="K1893" s="619" t="n"/>
      <c r="L1893" s="619" t="n"/>
      <c r="M1893" s="619" t="n"/>
      <c r="N1893" s="1791" t="n"/>
      <c r="O1893" s="621" t="n"/>
      <c r="P1893" s="621" t="n"/>
      <c r="Q1893" s="622" t="n"/>
      <c r="R1893" s="622" t="n"/>
      <c r="S1893" s="622" t="n"/>
      <c r="T1893" s="622" t="n"/>
      <c r="U1893" s="622" t="n"/>
    </row>
    <row r="1894">
      <c r="E1894" s="618" t="n"/>
      <c r="F1894" s="618" t="n"/>
      <c r="G1894" s="618" t="n"/>
      <c r="H1894" s="575" t="n"/>
      <c r="I1894" s="619" t="n"/>
      <c r="J1894" s="619" t="n"/>
      <c r="K1894" s="619" t="n"/>
      <c r="L1894" s="619" t="n"/>
      <c r="M1894" s="619" t="n"/>
      <c r="N1894" s="1791" t="n"/>
      <c r="O1894" s="621" t="n"/>
      <c r="P1894" s="621" t="n"/>
      <c r="Q1894" s="622" t="n"/>
      <c r="R1894" s="622" t="n"/>
      <c r="S1894" s="622" t="n"/>
      <c r="T1894" s="622" t="n"/>
      <c r="U1894" s="622" t="n"/>
    </row>
    <row r="1895">
      <c r="E1895" s="618" t="n"/>
      <c r="F1895" s="618" t="n"/>
      <c r="G1895" s="618" t="n"/>
      <c r="H1895" s="575" t="n"/>
      <c r="I1895" s="619" t="n"/>
      <c r="J1895" s="619" t="n"/>
      <c r="K1895" s="619" t="n"/>
      <c r="L1895" s="619" t="n"/>
      <c r="M1895" s="619" t="n"/>
      <c r="N1895" s="1791" t="n"/>
      <c r="O1895" s="621" t="n"/>
      <c r="P1895" s="621" t="n"/>
      <c r="Q1895" s="622" t="n"/>
      <c r="R1895" s="622" t="n"/>
      <c r="S1895" s="622" t="n"/>
      <c r="T1895" s="622" t="n"/>
      <c r="U1895" s="622" t="n"/>
    </row>
    <row r="1896">
      <c r="E1896" s="618" t="n"/>
      <c r="F1896" s="618" t="n"/>
      <c r="G1896" s="618" t="n"/>
      <c r="H1896" s="575" t="n"/>
      <c r="I1896" s="619" t="n"/>
      <c r="J1896" s="619" t="n"/>
      <c r="K1896" s="619" t="n"/>
      <c r="L1896" s="619" t="n"/>
      <c r="M1896" s="619" t="n"/>
      <c r="N1896" s="1791" t="n"/>
      <c r="O1896" s="621" t="n"/>
      <c r="P1896" s="621" t="n"/>
      <c r="Q1896" s="622" t="n"/>
      <c r="R1896" s="622" t="n"/>
      <c r="S1896" s="622" t="n"/>
      <c r="T1896" s="622" t="n"/>
      <c r="U1896" s="622" t="n"/>
    </row>
    <row r="1897">
      <c r="E1897" s="618" t="n"/>
      <c r="F1897" s="618" t="n"/>
      <c r="G1897" s="618" t="n"/>
      <c r="H1897" s="575" t="n"/>
      <c r="I1897" s="619" t="n"/>
      <c r="J1897" s="619" t="n"/>
      <c r="K1897" s="619" t="n"/>
      <c r="L1897" s="619" t="n"/>
      <c r="M1897" s="619" t="n"/>
      <c r="N1897" s="1791" t="n"/>
      <c r="O1897" s="621" t="n"/>
      <c r="P1897" s="621" t="n"/>
      <c r="Q1897" s="622" t="n"/>
      <c r="R1897" s="622" t="n"/>
      <c r="S1897" s="622" t="n"/>
      <c r="T1897" s="622" t="n"/>
      <c r="U1897" s="622" t="n"/>
    </row>
    <row r="1898">
      <c r="E1898" s="618" t="n"/>
      <c r="F1898" s="618" t="n"/>
      <c r="G1898" s="618" t="n"/>
      <c r="H1898" s="575" t="n"/>
      <c r="I1898" s="619" t="n"/>
      <c r="J1898" s="619" t="n"/>
      <c r="K1898" s="619" t="n"/>
      <c r="L1898" s="619" t="n"/>
      <c r="M1898" s="619" t="n"/>
      <c r="N1898" s="1791" t="n"/>
      <c r="O1898" s="621" t="n"/>
      <c r="P1898" s="621" t="n"/>
      <c r="Q1898" s="622" t="n"/>
      <c r="R1898" s="622" t="n"/>
      <c r="S1898" s="622" t="n"/>
      <c r="T1898" s="622" t="n"/>
      <c r="U1898" s="622" t="n"/>
    </row>
    <row r="1899">
      <c r="E1899" s="618" t="n"/>
      <c r="F1899" s="618" t="n"/>
      <c r="G1899" s="618" t="n"/>
      <c r="H1899" s="575" t="n"/>
      <c r="I1899" s="619" t="n"/>
      <c r="J1899" s="619" t="n"/>
      <c r="K1899" s="619" t="n"/>
      <c r="L1899" s="619" t="n"/>
      <c r="M1899" s="619" t="n"/>
      <c r="N1899" s="1791" t="n"/>
      <c r="O1899" s="621" t="n"/>
      <c r="P1899" s="621" t="n"/>
      <c r="Q1899" s="622" t="n"/>
      <c r="R1899" s="622" t="n"/>
      <c r="S1899" s="622" t="n"/>
      <c r="T1899" s="622" t="n"/>
      <c r="U1899" s="622" t="n"/>
    </row>
    <row r="1900">
      <c r="E1900" s="618" t="n"/>
      <c r="F1900" s="618" t="n"/>
      <c r="G1900" s="618" t="n"/>
      <c r="H1900" s="575" t="n"/>
      <c r="I1900" s="619" t="n"/>
      <c r="J1900" s="619" t="n"/>
      <c r="K1900" s="619" t="n"/>
      <c r="L1900" s="619" t="n"/>
      <c r="M1900" s="619" t="n"/>
      <c r="N1900" s="1791" t="n"/>
      <c r="O1900" s="621" t="n"/>
      <c r="P1900" s="621" t="n"/>
      <c r="Q1900" s="622" t="n"/>
      <c r="R1900" s="622" t="n"/>
      <c r="S1900" s="622" t="n"/>
      <c r="T1900" s="622" t="n"/>
      <c r="U1900" s="622" t="n"/>
    </row>
    <row r="1901">
      <c r="E1901" s="618" t="n"/>
      <c r="F1901" s="618" t="n"/>
      <c r="G1901" s="618" t="n"/>
      <c r="H1901" s="575" t="n"/>
      <c r="I1901" s="619" t="n"/>
      <c r="J1901" s="619" t="n"/>
      <c r="K1901" s="619" t="n"/>
      <c r="L1901" s="619" t="n"/>
      <c r="M1901" s="619" t="n"/>
      <c r="N1901" s="1791" t="n"/>
      <c r="O1901" s="621" t="n"/>
      <c r="P1901" s="621" t="n"/>
      <c r="Q1901" s="622" t="n"/>
      <c r="R1901" s="622" t="n"/>
      <c r="S1901" s="622" t="n"/>
      <c r="T1901" s="622" t="n"/>
      <c r="U1901" s="622" t="n"/>
    </row>
    <row r="1902">
      <c r="E1902" s="618" t="n"/>
      <c r="F1902" s="618" t="n"/>
      <c r="G1902" s="618" t="n"/>
      <c r="H1902" s="575" t="n"/>
      <c r="I1902" s="619" t="n"/>
      <c r="J1902" s="619" t="n"/>
      <c r="K1902" s="619" t="n"/>
      <c r="L1902" s="619" t="n"/>
      <c r="M1902" s="619" t="n"/>
      <c r="N1902" s="1791" t="n"/>
      <c r="O1902" s="621" t="n"/>
      <c r="P1902" s="621" t="n"/>
      <c r="Q1902" s="622" t="n"/>
      <c r="R1902" s="622" t="n"/>
      <c r="S1902" s="622" t="n"/>
      <c r="T1902" s="622" t="n"/>
      <c r="U1902" s="622" t="n"/>
    </row>
    <row r="1903">
      <c r="E1903" s="618" t="n"/>
      <c r="F1903" s="618" t="n"/>
      <c r="G1903" s="618" t="n"/>
      <c r="H1903" s="575" t="n"/>
      <c r="I1903" s="619" t="n"/>
      <c r="J1903" s="619" t="n"/>
      <c r="K1903" s="619" t="n"/>
      <c r="L1903" s="619" t="n"/>
      <c r="M1903" s="619" t="n"/>
      <c r="N1903" s="1791" t="n"/>
      <c r="O1903" s="621" t="n"/>
      <c r="P1903" s="621" t="n"/>
      <c r="Q1903" s="622" t="n"/>
      <c r="R1903" s="622" t="n"/>
      <c r="S1903" s="622" t="n"/>
      <c r="T1903" s="622" t="n"/>
      <c r="U1903" s="622" t="n"/>
    </row>
    <row r="1904">
      <c r="E1904" s="618" t="n"/>
      <c r="F1904" s="618" t="n"/>
      <c r="G1904" s="618" t="n"/>
      <c r="H1904" s="575" t="n"/>
      <c r="I1904" s="619" t="n"/>
      <c r="J1904" s="619" t="n"/>
      <c r="K1904" s="619" t="n"/>
      <c r="L1904" s="619" t="n"/>
      <c r="M1904" s="619" t="n"/>
      <c r="N1904" s="1791" t="n"/>
      <c r="O1904" s="621" t="n"/>
      <c r="P1904" s="621" t="n"/>
      <c r="Q1904" s="622" t="n"/>
      <c r="R1904" s="622" t="n"/>
      <c r="S1904" s="622" t="n"/>
      <c r="T1904" s="622" t="n"/>
      <c r="U1904" s="622" t="n"/>
    </row>
    <row r="1905">
      <c r="E1905" s="618" t="n"/>
      <c r="F1905" s="618" t="n"/>
      <c r="G1905" s="618" t="n"/>
      <c r="H1905" s="575" t="n"/>
      <c r="I1905" s="619" t="n"/>
      <c r="J1905" s="619" t="n"/>
      <c r="K1905" s="619" t="n"/>
      <c r="L1905" s="619" t="n"/>
      <c r="M1905" s="619" t="n"/>
      <c r="N1905" s="1791" t="n"/>
      <c r="O1905" s="621" t="n"/>
      <c r="P1905" s="621" t="n"/>
      <c r="Q1905" s="622" t="n"/>
      <c r="R1905" s="622" t="n"/>
      <c r="S1905" s="622" t="n"/>
      <c r="T1905" s="622" t="n"/>
      <c r="U1905" s="622" t="n"/>
    </row>
    <row r="1906">
      <c r="E1906" s="618" t="n"/>
      <c r="F1906" s="618" t="n"/>
      <c r="G1906" s="618" t="n"/>
      <c r="H1906" s="575" t="n"/>
      <c r="I1906" s="619" t="n"/>
      <c r="J1906" s="619" t="n"/>
      <c r="K1906" s="619" t="n"/>
      <c r="L1906" s="619" t="n"/>
      <c r="M1906" s="619" t="n"/>
      <c r="N1906" s="1791" t="n"/>
      <c r="O1906" s="621" t="n"/>
      <c r="P1906" s="621" t="n"/>
      <c r="Q1906" s="622" t="n"/>
      <c r="R1906" s="622" t="n"/>
      <c r="S1906" s="622" t="n"/>
      <c r="T1906" s="622" t="n"/>
      <c r="U1906" s="622" t="n"/>
    </row>
    <row r="1907">
      <c r="E1907" s="618" t="n"/>
      <c r="F1907" s="618" t="n"/>
      <c r="G1907" s="618" t="n"/>
      <c r="H1907" s="575" t="n"/>
      <c r="I1907" s="619" t="n"/>
      <c r="J1907" s="619" t="n"/>
      <c r="K1907" s="619" t="n"/>
      <c r="L1907" s="619" t="n"/>
      <c r="M1907" s="619" t="n"/>
      <c r="N1907" s="1791" t="n"/>
      <c r="O1907" s="621" t="n"/>
      <c r="P1907" s="621" t="n"/>
      <c r="Q1907" s="622" t="n"/>
      <c r="R1907" s="622" t="n"/>
      <c r="S1907" s="622" t="n"/>
      <c r="T1907" s="622" t="n"/>
      <c r="U1907" s="622" t="n"/>
    </row>
    <row r="1908">
      <c r="E1908" s="618" t="n"/>
      <c r="F1908" s="618" t="n"/>
      <c r="G1908" s="618" t="n"/>
      <c r="H1908" s="575" t="n"/>
      <c r="I1908" s="619" t="n"/>
      <c r="J1908" s="619" t="n"/>
      <c r="K1908" s="619" t="n"/>
      <c r="L1908" s="619" t="n"/>
      <c r="M1908" s="619" t="n"/>
      <c r="N1908" s="1791" t="n"/>
      <c r="O1908" s="621" t="n"/>
      <c r="P1908" s="621" t="n"/>
      <c r="Q1908" s="622" t="n"/>
      <c r="R1908" s="622" t="n"/>
      <c r="S1908" s="622" t="n"/>
      <c r="T1908" s="622" t="n"/>
      <c r="U1908" s="622" t="n"/>
    </row>
    <row r="1909">
      <c r="E1909" s="618" t="n"/>
      <c r="F1909" s="618" t="n"/>
      <c r="G1909" s="618" t="n"/>
      <c r="H1909" s="575" t="n"/>
      <c r="I1909" s="619" t="n"/>
      <c r="J1909" s="619" t="n"/>
      <c r="K1909" s="619" t="n"/>
      <c r="L1909" s="619" t="n"/>
      <c r="M1909" s="619" t="n"/>
      <c r="N1909" s="1791" t="n"/>
      <c r="O1909" s="621" t="n"/>
      <c r="P1909" s="621" t="n"/>
      <c r="Q1909" s="622" t="n"/>
      <c r="R1909" s="622" t="n"/>
      <c r="S1909" s="622" t="n"/>
      <c r="T1909" s="622" t="n"/>
      <c r="U1909" s="622" t="n"/>
    </row>
    <row r="1910">
      <c r="E1910" s="618" t="n"/>
      <c r="F1910" s="618" t="n"/>
      <c r="G1910" s="618" t="n"/>
      <c r="H1910" s="575" t="n"/>
      <c r="I1910" s="619" t="n"/>
      <c r="J1910" s="619" t="n"/>
      <c r="K1910" s="619" t="n"/>
      <c r="L1910" s="619" t="n"/>
      <c r="M1910" s="619" t="n"/>
      <c r="N1910" s="1791" t="n"/>
      <c r="O1910" s="621" t="n"/>
      <c r="P1910" s="621" t="n"/>
      <c r="Q1910" s="622" t="n"/>
      <c r="R1910" s="622" t="n"/>
      <c r="S1910" s="622" t="n"/>
      <c r="T1910" s="622" t="n"/>
      <c r="U1910" s="622" t="n"/>
    </row>
    <row r="1911">
      <c r="E1911" s="618" t="n"/>
      <c r="F1911" s="618" t="n"/>
      <c r="G1911" s="618" t="n"/>
      <c r="H1911" s="575" t="n"/>
      <c r="I1911" s="619" t="n"/>
      <c r="J1911" s="619" t="n"/>
      <c r="K1911" s="619" t="n"/>
      <c r="L1911" s="619" t="n"/>
      <c r="M1911" s="619" t="n"/>
      <c r="N1911" s="1791" t="n"/>
      <c r="O1911" s="621" t="n"/>
      <c r="P1911" s="621" t="n"/>
      <c r="Q1911" s="622" t="n"/>
      <c r="R1911" s="622" t="n"/>
      <c r="S1911" s="622" t="n"/>
      <c r="T1911" s="622" t="n"/>
      <c r="U1911" s="622" t="n"/>
    </row>
    <row r="1912">
      <c r="E1912" s="618" t="n"/>
      <c r="F1912" s="618" t="n"/>
      <c r="G1912" s="618" t="n"/>
      <c r="H1912" s="575" t="n"/>
      <c r="I1912" s="619" t="n"/>
      <c r="J1912" s="619" t="n"/>
      <c r="K1912" s="619" t="n"/>
      <c r="L1912" s="619" t="n"/>
      <c r="M1912" s="619" t="n"/>
      <c r="N1912" s="1791" t="n"/>
      <c r="O1912" s="621" t="n"/>
      <c r="P1912" s="621" t="n"/>
      <c r="Q1912" s="622" t="n"/>
      <c r="R1912" s="622" t="n"/>
      <c r="S1912" s="622" t="n"/>
      <c r="T1912" s="622" t="n"/>
      <c r="U1912" s="622" t="n"/>
    </row>
    <row r="1913">
      <c r="E1913" s="618" t="n"/>
      <c r="F1913" s="618" t="n"/>
      <c r="G1913" s="618" t="n"/>
      <c r="H1913" s="575" t="n"/>
      <c r="I1913" s="619" t="n"/>
      <c r="J1913" s="619" t="n"/>
      <c r="K1913" s="619" t="n"/>
      <c r="L1913" s="619" t="n"/>
      <c r="M1913" s="619" t="n"/>
      <c r="N1913" s="1791" t="n"/>
      <c r="O1913" s="621" t="n"/>
      <c r="P1913" s="621" t="n"/>
      <c r="Q1913" s="622" t="n"/>
      <c r="R1913" s="622" t="n"/>
      <c r="S1913" s="622" t="n"/>
      <c r="T1913" s="622" t="n"/>
      <c r="U1913" s="622" t="n"/>
    </row>
    <row r="1914">
      <c r="E1914" s="618" t="n"/>
      <c r="F1914" s="618" t="n"/>
      <c r="G1914" s="618" t="n"/>
      <c r="H1914" s="575" t="n"/>
      <c r="I1914" s="619" t="n"/>
      <c r="J1914" s="619" t="n"/>
      <c r="K1914" s="619" t="n"/>
      <c r="L1914" s="619" t="n"/>
      <c r="M1914" s="619" t="n"/>
      <c r="N1914" s="1791" t="n"/>
      <c r="O1914" s="621" t="n"/>
      <c r="P1914" s="621" t="n"/>
      <c r="Q1914" s="622" t="n"/>
      <c r="R1914" s="622" t="n"/>
      <c r="S1914" s="622" t="n"/>
      <c r="T1914" s="622" t="n"/>
      <c r="U1914" s="622" t="n"/>
    </row>
    <row r="1915">
      <c r="E1915" s="618" t="n"/>
      <c r="F1915" s="618" t="n"/>
      <c r="G1915" s="618" t="n"/>
      <c r="H1915" s="575" t="n"/>
      <c r="I1915" s="619" t="n"/>
      <c r="J1915" s="619" t="n"/>
      <c r="K1915" s="619" t="n"/>
      <c r="L1915" s="619" t="n"/>
      <c r="M1915" s="619" t="n"/>
      <c r="N1915" s="1791" t="n"/>
      <c r="O1915" s="621" t="n"/>
      <c r="P1915" s="621" t="n"/>
      <c r="Q1915" s="622" t="n"/>
      <c r="R1915" s="622" t="n"/>
      <c r="S1915" s="622" t="n"/>
      <c r="T1915" s="622" t="n"/>
      <c r="U1915" s="622" t="n"/>
    </row>
    <row r="1916">
      <c r="E1916" s="618" t="n"/>
      <c r="F1916" s="618" t="n"/>
      <c r="G1916" s="618" t="n"/>
      <c r="H1916" s="575" t="n"/>
      <c r="I1916" s="619" t="n"/>
      <c r="J1916" s="619" t="n"/>
      <c r="K1916" s="619" t="n"/>
      <c r="L1916" s="619" t="n"/>
      <c r="M1916" s="619" t="n"/>
      <c r="N1916" s="1791" t="n"/>
      <c r="O1916" s="621" t="n"/>
      <c r="P1916" s="621" t="n"/>
      <c r="Q1916" s="622" t="n"/>
      <c r="R1916" s="622" t="n"/>
      <c r="S1916" s="622" t="n"/>
      <c r="T1916" s="622" t="n"/>
      <c r="U1916" s="622" t="n"/>
    </row>
    <row r="1917">
      <c r="E1917" s="618" t="n"/>
      <c r="F1917" s="618" t="n"/>
      <c r="G1917" s="618" t="n"/>
      <c r="H1917" s="575" t="n"/>
      <c r="I1917" s="619" t="n"/>
      <c r="J1917" s="619" t="n"/>
      <c r="K1917" s="619" t="n"/>
      <c r="L1917" s="619" t="n"/>
      <c r="M1917" s="619" t="n"/>
      <c r="N1917" s="1791" t="n"/>
      <c r="O1917" s="621" t="n"/>
      <c r="P1917" s="621" t="n"/>
      <c r="Q1917" s="622" t="n"/>
      <c r="R1917" s="622" t="n"/>
      <c r="S1917" s="622" t="n"/>
      <c r="T1917" s="622" t="n"/>
      <c r="U1917" s="622" t="n"/>
    </row>
    <row r="1918">
      <c r="E1918" s="618" t="n"/>
      <c r="F1918" s="618" t="n"/>
      <c r="G1918" s="618" t="n"/>
      <c r="H1918" s="575" t="n"/>
      <c r="I1918" s="619" t="n"/>
      <c r="J1918" s="619" t="n"/>
      <c r="K1918" s="619" t="n"/>
      <c r="L1918" s="619" t="n"/>
      <c r="M1918" s="619" t="n"/>
      <c r="N1918" s="1791" t="n"/>
      <c r="O1918" s="621" t="n"/>
      <c r="P1918" s="621" t="n"/>
      <c r="Q1918" s="622" t="n"/>
      <c r="R1918" s="622" t="n"/>
      <c r="S1918" s="622" t="n"/>
      <c r="T1918" s="622" t="n"/>
      <c r="U1918" s="622" t="n"/>
    </row>
    <row r="1919">
      <c r="E1919" s="618" t="n"/>
      <c r="F1919" s="618" t="n"/>
      <c r="G1919" s="618" t="n"/>
      <c r="H1919" s="575" t="n"/>
      <c r="I1919" s="619" t="n"/>
      <c r="J1919" s="619" t="n"/>
      <c r="K1919" s="619" t="n"/>
      <c r="L1919" s="619" t="n"/>
      <c r="M1919" s="619" t="n"/>
      <c r="N1919" s="1791" t="n"/>
      <c r="O1919" s="621" t="n"/>
      <c r="P1919" s="621" t="n"/>
      <c r="Q1919" s="622" t="n"/>
      <c r="R1919" s="622" t="n"/>
      <c r="S1919" s="622" t="n"/>
      <c r="T1919" s="622" t="n"/>
      <c r="U1919" s="622" t="n"/>
    </row>
    <row r="1920">
      <c r="E1920" s="618" t="n"/>
      <c r="F1920" s="618" t="n"/>
      <c r="G1920" s="618" t="n"/>
      <c r="H1920" s="575" t="n"/>
      <c r="I1920" s="619" t="n"/>
      <c r="J1920" s="619" t="n"/>
      <c r="K1920" s="619" t="n"/>
      <c r="L1920" s="619" t="n"/>
      <c r="M1920" s="619" t="n"/>
      <c r="N1920" s="1791" t="n"/>
      <c r="O1920" s="621" t="n"/>
      <c r="P1920" s="621" t="n"/>
      <c r="Q1920" s="622" t="n"/>
      <c r="R1920" s="622" t="n"/>
      <c r="S1920" s="622" t="n"/>
      <c r="T1920" s="622" t="n"/>
      <c r="U1920" s="622" t="n"/>
    </row>
    <row r="1921">
      <c r="E1921" s="618" t="n"/>
      <c r="F1921" s="618" t="n"/>
      <c r="G1921" s="618" t="n"/>
      <c r="H1921" s="575" t="n"/>
      <c r="I1921" s="619" t="n"/>
      <c r="J1921" s="619" t="n"/>
      <c r="K1921" s="619" t="n"/>
      <c r="L1921" s="619" t="n"/>
      <c r="M1921" s="619" t="n"/>
      <c r="N1921" s="1791" t="n"/>
      <c r="O1921" s="621" t="n"/>
      <c r="P1921" s="621" t="n"/>
      <c r="Q1921" s="622" t="n"/>
      <c r="R1921" s="622" t="n"/>
      <c r="S1921" s="622" t="n"/>
      <c r="T1921" s="622" t="n"/>
      <c r="U1921" s="622" t="n"/>
    </row>
    <row r="1922">
      <c r="E1922" s="618" t="n"/>
      <c r="F1922" s="618" t="n"/>
      <c r="G1922" s="618" t="n"/>
      <c r="H1922" s="575" t="n"/>
      <c r="I1922" s="619" t="n"/>
      <c r="J1922" s="619" t="n"/>
      <c r="K1922" s="619" t="n"/>
      <c r="L1922" s="619" t="n"/>
      <c r="M1922" s="619" t="n"/>
      <c r="N1922" s="1791" t="n"/>
      <c r="O1922" s="621" t="n"/>
      <c r="P1922" s="621" t="n"/>
      <c r="Q1922" s="622" t="n"/>
      <c r="R1922" s="622" t="n"/>
      <c r="S1922" s="622" t="n"/>
      <c r="T1922" s="622" t="n"/>
      <c r="U1922" s="622" t="n"/>
    </row>
    <row r="1923">
      <c r="E1923" s="618" t="n"/>
      <c r="F1923" s="618" t="n"/>
      <c r="G1923" s="618" t="n"/>
      <c r="H1923" s="575" t="n"/>
      <c r="I1923" s="619" t="n"/>
      <c r="J1923" s="619" t="n"/>
      <c r="K1923" s="619" t="n"/>
      <c r="L1923" s="619" t="n"/>
      <c r="M1923" s="619" t="n"/>
      <c r="N1923" s="1791" t="n"/>
      <c r="O1923" s="621" t="n"/>
      <c r="P1923" s="621" t="n"/>
      <c r="Q1923" s="622" t="n"/>
      <c r="R1923" s="622" t="n"/>
      <c r="S1923" s="622" t="n"/>
      <c r="T1923" s="622" t="n"/>
      <c r="U1923" s="622" t="n"/>
    </row>
    <row r="1924">
      <c r="E1924" s="618" t="n"/>
      <c r="F1924" s="618" t="n"/>
      <c r="G1924" s="618" t="n"/>
      <c r="H1924" s="575" t="n"/>
      <c r="I1924" s="619" t="n"/>
      <c r="J1924" s="619" t="n"/>
      <c r="K1924" s="619" t="n"/>
      <c r="L1924" s="619" t="n"/>
      <c r="M1924" s="619" t="n"/>
      <c r="N1924" s="1791" t="n"/>
      <c r="O1924" s="621" t="n"/>
      <c r="P1924" s="621" t="n"/>
      <c r="Q1924" s="622" t="n"/>
      <c r="R1924" s="622" t="n"/>
      <c r="S1924" s="622" t="n"/>
      <c r="T1924" s="622" t="n"/>
      <c r="U1924" s="622" t="n"/>
    </row>
    <row r="1925">
      <c r="E1925" s="618" t="n"/>
      <c r="F1925" s="618" t="n"/>
      <c r="G1925" s="618" t="n"/>
      <c r="H1925" s="575" t="n"/>
      <c r="I1925" s="619" t="n"/>
      <c r="J1925" s="619" t="n"/>
      <c r="K1925" s="619" t="n"/>
      <c r="L1925" s="619" t="n"/>
      <c r="M1925" s="619" t="n"/>
      <c r="N1925" s="1791" t="n"/>
      <c r="O1925" s="621" t="n"/>
      <c r="P1925" s="621" t="n"/>
      <c r="Q1925" s="622" t="n"/>
      <c r="R1925" s="622" t="n"/>
      <c r="S1925" s="622" t="n"/>
      <c r="T1925" s="622" t="n"/>
      <c r="U1925" s="622" t="n"/>
    </row>
    <row r="1926">
      <c r="E1926" s="618" t="n"/>
      <c r="F1926" s="618" t="n"/>
      <c r="G1926" s="618" t="n"/>
      <c r="H1926" s="575" t="n"/>
      <c r="I1926" s="619" t="n"/>
      <c r="J1926" s="619" t="n"/>
      <c r="K1926" s="619" t="n"/>
      <c r="L1926" s="619" t="n"/>
      <c r="M1926" s="619" t="n"/>
      <c r="N1926" s="1791" t="n"/>
      <c r="O1926" s="621" t="n"/>
      <c r="P1926" s="621" t="n"/>
      <c r="Q1926" s="622" t="n"/>
      <c r="R1926" s="622" t="n"/>
      <c r="S1926" s="622" t="n"/>
      <c r="T1926" s="622" t="n"/>
      <c r="U1926" s="622" t="n"/>
    </row>
    <row r="1927">
      <c r="E1927" s="618" t="n"/>
      <c r="F1927" s="618" t="n"/>
      <c r="G1927" s="618" t="n"/>
      <c r="H1927" s="575" t="n"/>
      <c r="I1927" s="619" t="n"/>
      <c r="J1927" s="619" t="n"/>
      <c r="K1927" s="619" t="n"/>
      <c r="L1927" s="619" t="n"/>
      <c r="M1927" s="619" t="n"/>
      <c r="N1927" s="1791" t="n"/>
      <c r="O1927" s="621" t="n"/>
      <c r="P1927" s="621" t="n"/>
      <c r="Q1927" s="622" t="n"/>
      <c r="R1927" s="622" t="n"/>
      <c r="S1927" s="622" t="n"/>
      <c r="T1927" s="622" t="n"/>
      <c r="U1927" s="622" t="n"/>
    </row>
    <row r="1928">
      <c r="E1928" s="618" t="n"/>
      <c r="F1928" s="618" t="n"/>
      <c r="G1928" s="618" t="n"/>
      <c r="H1928" s="575" t="n"/>
      <c r="I1928" s="619" t="n"/>
      <c r="J1928" s="619" t="n"/>
      <c r="K1928" s="619" t="n"/>
      <c r="L1928" s="619" t="n"/>
      <c r="M1928" s="619" t="n"/>
      <c r="N1928" s="1791" t="n"/>
      <c r="O1928" s="621" t="n"/>
      <c r="P1928" s="621" t="n"/>
      <c r="Q1928" s="622" t="n"/>
      <c r="R1928" s="622" t="n"/>
      <c r="S1928" s="622" t="n"/>
      <c r="T1928" s="622" t="n"/>
      <c r="U1928" s="622" t="n"/>
    </row>
    <row r="1929">
      <c r="E1929" s="618" t="n"/>
      <c r="F1929" s="618" t="n"/>
      <c r="G1929" s="618" t="n"/>
      <c r="H1929" s="575" t="n"/>
      <c r="I1929" s="619" t="n"/>
      <c r="J1929" s="619" t="n"/>
      <c r="K1929" s="619" t="n"/>
      <c r="L1929" s="619" t="n"/>
      <c r="M1929" s="619" t="n"/>
      <c r="N1929" s="1791" t="n"/>
      <c r="O1929" s="621" t="n"/>
      <c r="P1929" s="621" t="n"/>
      <c r="Q1929" s="622" t="n"/>
      <c r="R1929" s="622" t="n"/>
      <c r="S1929" s="622" t="n"/>
      <c r="T1929" s="622" t="n"/>
      <c r="U1929" s="622" t="n"/>
    </row>
    <row r="1930">
      <c r="E1930" s="618" t="n"/>
      <c r="F1930" s="618" t="n"/>
      <c r="G1930" s="618" t="n"/>
      <c r="H1930" s="575" t="n"/>
      <c r="I1930" s="619" t="n"/>
      <c r="J1930" s="619" t="n"/>
      <c r="K1930" s="619" t="n"/>
      <c r="L1930" s="619" t="n"/>
      <c r="M1930" s="619" t="n"/>
      <c r="N1930" s="1791" t="n"/>
      <c r="O1930" s="621" t="n"/>
      <c r="P1930" s="621" t="n"/>
      <c r="Q1930" s="622" t="n"/>
      <c r="R1930" s="622" t="n"/>
      <c r="S1930" s="622" t="n"/>
      <c r="T1930" s="622" t="n"/>
      <c r="U1930" s="622" t="n"/>
    </row>
    <row r="1931">
      <c r="E1931" s="618" t="n"/>
      <c r="F1931" s="618" t="n"/>
      <c r="G1931" s="618" t="n"/>
      <c r="H1931" s="575" t="n"/>
      <c r="I1931" s="619" t="n"/>
      <c r="J1931" s="619" t="n"/>
      <c r="K1931" s="619" t="n"/>
      <c r="L1931" s="619" t="n"/>
      <c r="M1931" s="619" t="n"/>
      <c r="N1931" s="1791" t="n"/>
      <c r="O1931" s="621" t="n"/>
      <c r="P1931" s="621" t="n"/>
      <c r="Q1931" s="622" t="n"/>
      <c r="R1931" s="622" t="n"/>
      <c r="S1931" s="622" t="n"/>
      <c r="T1931" s="622" t="n"/>
      <c r="U1931" s="622" t="n"/>
    </row>
    <row r="1932">
      <c r="E1932" s="618" t="n"/>
      <c r="F1932" s="618" t="n"/>
      <c r="G1932" s="618" t="n"/>
      <c r="H1932" s="575" t="n"/>
      <c r="I1932" s="619" t="n"/>
      <c r="J1932" s="619" t="n"/>
      <c r="K1932" s="619" t="n"/>
      <c r="L1932" s="619" t="n"/>
      <c r="M1932" s="619" t="n"/>
      <c r="N1932" s="1791" t="n"/>
      <c r="O1932" s="621" t="n"/>
      <c r="P1932" s="621" t="n"/>
      <c r="Q1932" s="622" t="n"/>
      <c r="R1932" s="622" t="n"/>
      <c r="S1932" s="622" t="n"/>
      <c r="T1932" s="622" t="n"/>
      <c r="U1932" s="622" t="n"/>
    </row>
    <row r="1933">
      <c r="E1933" s="618" t="n"/>
      <c r="F1933" s="618" t="n"/>
      <c r="G1933" s="618" t="n"/>
      <c r="H1933" s="575" t="n"/>
      <c r="I1933" s="619" t="n"/>
      <c r="J1933" s="619" t="n"/>
      <c r="K1933" s="619" t="n"/>
      <c r="L1933" s="619" t="n"/>
      <c r="M1933" s="619" t="n"/>
      <c r="N1933" s="1791" t="n"/>
      <c r="O1933" s="621" t="n"/>
      <c r="P1933" s="621" t="n"/>
      <c r="Q1933" s="622" t="n"/>
      <c r="R1933" s="622" t="n"/>
      <c r="S1933" s="622" t="n"/>
      <c r="T1933" s="622" t="n"/>
      <c r="U1933" s="622" t="n"/>
    </row>
    <row r="1934">
      <c r="E1934" s="618" t="n"/>
      <c r="F1934" s="618" t="n"/>
      <c r="G1934" s="618" t="n"/>
      <c r="H1934" s="575" t="n"/>
      <c r="I1934" s="619" t="n"/>
      <c r="J1934" s="619" t="n"/>
      <c r="K1934" s="619" t="n"/>
      <c r="L1934" s="619" t="n"/>
      <c r="M1934" s="619" t="n"/>
      <c r="N1934" s="1791" t="n"/>
      <c r="O1934" s="621" t="n"/>
      <c r="P1934" s="621" t="n"/>
      <c r="Q1934" s="622" t="n"/>
      <c r="R1934" s="622" t="n"/>
      <c r="S1934" s="622" t="n"/>
      <c r="T1934" s="622" t="n"/>
      <c r="U1934" s="622" t="n"/>
    </row>
    <row r="1935">
      <c r="E1935" s="618" t="n"/>
      <c r="F1935" s="618" t="n"/>
      <c r="G1935" s="618" t="n"/>
      <c r="H1935" s="575" t="n"/>
      <c r="I1935" s="619" t="n"/>
      <c r="J1935" s="619" t="n"/>
      <c r="K1935" s="619" t="n"/>
      <c r="L1935" s="619" t="n"/>
      <c r="M1935" s="619" t="n"/>
      <c r="N1935" s="1791" t="n"/>
      <c r="O1935" s="621" t="n"/>
      <c r="P1935" s="621" t="n"/>
      <c r="Q1935" s="622" t="n"/>
      <c r="R1935" s="622" t="n"/>
      <c r="S1935" s="622" t="n"/>
      <c r="T1935" s="622" t="n"/>
      <c r="U1935" s="622" t="n"/>
    </row>
    <row r="1936">
      <c r="E1936" s="618" t="n"/>
      <c r="F1936" s="618" t="n"/>
      <c r="G1936" s="618" t="n"/>
      <c r="H1936" s="575" t="n"/>
      <c r="I1936" s="619" t="n"/>
      <c r="J1936" s="619" t="n"/>
      <c r="K1936" s="619" t="n"/>
      <c r="L1936" s="619" t="n"/>
      <c r="M1936" s="619" t="n"/>
      <c r="N1936" s="1791" t="n"/>
      <c r="O1936" s="621" t="n"/>
      <c r="P1936" s="621" t="n"/>
      <c r="Q1936" s="622" t="n"/>
      <c r="R1936" s="622" t="n"/>
      <c r="S1936" s="622" t="n"/>
      <c r="T1936" s="622" t="n"/>
      <c r="U1936" s="622" t="n"/>
    </row>
    <row r="1937">
      <c r="E1937" s="618" t="n"/>
      <c r="F1937" s="618" t="n"/>
      <c r="G1937" s="618" t="n"/>
      <c r="H1937" s="575" t="n"/>
      <c r="I1937" s="619" t="n"/>
      <c r="J1937" s="619" t="n"/>
      <c r="K1937" s="619" t="n"/>
      <c r="L1937" s="619" t="n"/>
      <c r="M1937" s="619" t="n"/>
      <c r="N1937" s="1791" t="n"/>
      <c r="O1937" s="621" t="n"/>
      <c r="P1937" s="621" t="n"/>
      <c r="Q1937" s="622" t="n"/>
      <c r="R1937" s="622" t="n"/>
      <c r="S1937" s="622" t="n"/>
      <c r="T1937" s="622" t="n"/>
      <c r="U1937" s="622" t="n"/>
    </row>
    <row r="1938">
      <c r="E1938" s="618" t="n"/>
      <c r="F1938" s="618" t="n"/>
      <c r="G1938" s="618" t="n"/>
      <c r="H1938" s="575" t="n"/>
      <c r="I1938" s="619" t="n"/>
      <c r="J1938" s="619" t="n"/>
      <c r="K1938" s="619" t="n"/>
      <c r="L1938" s="619" t="n"/>
      <c r="M1938" s="619" t="n"/>
      <c r="N1938" s="1791" t="n"/>
      <c r="O1938" s="621" t="n"/>
      <c r="P1938" s="621" t="n"/>
      <c r="Q1938" s="622" t="n"/>
      <c r="R1938" s="622" t="n"/>
      <c r="S1938" s="622" t="n"/>
      <c r="T1938" s="622" t="n"/>
      <c r="U1938" s="622" t="n"/>
    </row>
    <row r="1939">
      <c r="E1939" s="618" t="n"/>
      <c r="F1939" s="618" t="n"/>
      <c r="G1939" s="618" t="n"/>
      <c r="H1939" s="575" t="n"/>
      <c r="I1939" s="619" t="n"/>
      <c r="J1939" s="619" t="n"/>
      <c r="K1939" s="619" t="n"/>
      <c r="L1939" s="619" t="n"/>
      <c r="M1939" s="619" t="n"/>
      <c r="N1939" s="1791" t="n"/>
      <c r="O1939" s="621" t="n"/>
      <c r="P1939" s="621" t="n"/>
      <c r="Q1939" s="622" t="n"/>
      <c r="R1939" s="622" t="n"/>
      <c r="S1939" s="622" t="n"/>
      <c r="T1939" s="622" t="n"/>
      <c r="U1939" s="622" t="n"/>
    </row>
    <row r="1940">
      <c r="E1940" s="618" t="n"/>
      <c r="F1940" s="618" t="n"/>
      <c r="G1940" s="618" t="n"/>
      <c r="H1940" s="575" t="n"/>
      <c r="I1940" s="619" t="n"/>
      <c r="J1940" s="619" t="n"/>
      <c r="K1940" s="619" t="n"/>
      <c r="L1940" s="619" t="n"/>
      <c r="M1940" s="619" t="n"/>
      <c r="N1940" s="1791" t="n"/>
      <c r="O1940" s="621" t="n"/>
      <c r="P1940" s="621" t="n"/>
      <c r="Q1940" s="622" t="n"/>
      <c r="R1940" s="622" t="n"/>
      <c r="S1940" s="622" t="n"/>
      <c r="T1940" s="622" t="n"/>
      <c r="U1940" s="622" t="n"/>
    </row>
    <row r="1941">
      <c r="E1941" s="618" t="n"/>
      <c r="F1941" s="618" t="n"/>
      <c r="G1941" s="618" t="n"/>
      <c r="H1941" s="575" t="n"/>
      <c r="I1941" s="619" t="n"/>
      <c r="J1941" s="619" t="n"/>
      <c r="K1941" s="619" t="n"/>
      <c r="L1941" s="619" t="n"/>
      <c r="M1941" s="619" t="n"/>
      <c r="N1941" s="1791" t="n"/>
      <c r="O1941" s="621" t="n"/>
      <c r="P1941" s="621" t="n"/>
      <c r="Q1941" s="622" t="n"/>
      <c r="R1941" s="622" t="n"/>
      <c r="S1941" s="622" t="n"/>
      <c r="T1941" s="622" t="n"/>
      <c r="U1941" s="622" t="n"/>
    </row>
    <row r="1942">
      <c r="E1942" s="618" t="n"/>
      <c r="F1942" s="618" t="n"/>
      <c r="G1942" s="618" t="n"/>
      <c r="H1942" s="575" t="n"/>
      <c r="I1942" s="619" t="n"/>
      <c r="J1942" s="619" t="n"/>
      <c r="K1942" s="619" t="n"/>
      <c r="L1942" s="619" t="n"/>
      <c r="M1942" s="619" t="n"/>
      <c r="N1942" s="1791" t="n"/>
      <c r="O1942" s="621" t="n"/>
      <c r="P1942" s="621" t="n"/>
      <c r="Q1942" s="622" t="n"/>
      <c r="R1942" s="622" t="n"/>
      <c r="S1942" s="622" t="n"/>
      <c r="T1942" s="622" t="n"/>
      <c r="U1942" s="622" t="n"/>
    </row>
    <row r="1943">
      <c r="E1943" s="618" t="n"/>
      <c r="F1943" s="618" t="n"/>
      <c r="G1943" s="618" t="n"/>
      <c r="H1943" s="575" t="n"/>
      <c r="I1943" s="619" t="n"/>
      <c r="J1943" s="619" t="n"/>
      <c r="K1943" s="619" t="n"/>
      <c r="L1943" s="619" t="n"/>
      <c r="M1943" s="619" t="n"/>
      <c r="N1943" s="1791" t="n"/>
      <c r="O1943" s="621" t="n"/>
      <c r="P1943" s="621" t="n"/>
      <c r="Q1943" s="622" t="n"/>
      <c r="R1943" s="622" t="n"/>
      <c r="S1943" s="622" t="n"/>
      <c r="T1943" s="622" t="n"/>
      <c r="U1943" s="622" t="n"/>
    </row>
    <row r="1944">
      <c r="E1944" s="618" t="n"/>
      <c r="F1944" s="618" t="n"/>
      <c r="G1944" s="618" t="n"/>
      <c r="H1944" s="575" t="n"/>
      <c r="I1944" s="619" t="n"/>
      <c r="J1944" s="619" t="n"/>
      <c r="K1944" s="619" t="n"/>
      <c r="L1944" s="619" t="n"/>
      <c r="M1944" s="619" t="n"/>
      <c r="N1944" s="1791" t="n"/>
      <c r="O1944" s="621" t="n"/>
      <c r="P1944" s="621" t="n"/>
      <c r="Q1944" s="622" t="n"/>
      <c r="R1944" s="622" t="n"/>
      <c r="S1944" s="622" t="n"/>
      <c r="T1944" s="622" t="n"/>
      <c r="U1944" s="622" t="n"/>
    </row>
    <row r="1945">
      <c r="E1945" s="618" t="n"/>
      <c r="F1945" s="618" t="n"/>
      <c r="G1945" s="618" t="n"/>
      <c r="H1945" s="575" t="n"/>
      <c r="I1945" s="619" t="n"/>
      <c r="J1945" s="619" t="n"/>
      <c r="K1945" s="619" t="n"/>
      <c r="L1945" s="619" t="n"/>
      <c r="M1945" s="619" t="n"/>
      <c r="N1945" s="1791" t="n"/>
      <c r="O1945" s="621" t="n"/>
      <c r="P1945" s="621" t="n"/>
      <c r="Q1945" s="622" t="n"/>
      <c r="R1945" s="622" t="n"/>
      <c r="S1945" s="622" t="n"/>
      <c r="T1945" s="622" t="n"/>
      <c r="U1945" s="622" t="n"/>
    </row>
    <row r="1946">
      <c r="E1946" s="618" t="n"/>
      <c r="F1946" s="618" t="n"/>
      <c r="G1946" s="618" t="n"/>
      <c r="H1946" s="575" t="n"/>
      <c r="I1946" s="619" t="n"/>
      <c r="J1946" s="619" t="n"/>
      <c r="K1946" s="619" t="n"/>
      <c r="L1946" s="619" t="n"/>
      <c r="M1946" s="619" t="n"/>
      <c r="N1946" s="1791" t="n"/>
      <c r="O1946" s="621" t="n"/>
      <c r="P1946" s="621" t="n"/>
      <c r="Q1946" s="622" t="n"/>
      <c r="R1946" s="622" t="n"/>
      <c r="S1946" s="622" t="n"/>
      <c r="T1946" s="622" t="n"/>
      <c r="U1946" s="622" t="n"/>
    </row>
    <row r="1947">
      <c r="E1947" s="618" t="n"/>
      <c r="F1947" s="618" t="n"/>
      <c r="G1947" s="618" t="n"/>
      <c r="H1947" s="575" t="n"/>
      <c r="I1947" s="619" t="n"/>
      <c r="J1947" s="619" t="n"/>
      <c r="K1947" s="619" t="n"/>
      <c r="L1947" s="619" t="n"/>
      <c r="M1947" s="619" t="n"/>
      <c r="N1947" s="1791" t="n"/>
      <c r="O1947" s="621" t="n"/>
      <c r="P1947" s="621" t="n"/>
      <c r="Q1947" s="622" t="n"/>
      <c r="R1947" s="622" t="n"/>
      <c r="S1947" s="622" t="n"/>
      <c r="T1947" s="622" t="n"/>
      <c r="U1947" s="622" t="n"/>
    </row>
    <row r="1948">
      <c r="E1948" s="618" t="n"/>
      <c r="F1948" s="618" t="n"/>
      <c r="G1948" s="618" t="n"/>
      <c r="H1948" s="575" t="n"/>
      <c r="I1948" s="619" t="n"/>
      <c r="J1948" s="619" t="n"/>
      <c r="K1948" s="619" t="n"/>
      <c r="L1948" s="619" t="n"/>
      <c r="M1948" s="619" t="n"/>
      <c r="N1948" s="1791" t="n"/>
      <c r="O1948" s="621" t="n"/>
      <c r="P1948" s="621" t="n"/>
      <c r="Q1948" s="622" t="n"/>
      <c r="R1948" s="622" t="n"/>
      <c r="S1948" s="622" t="n"/>
      <c r="T1948" s="622" t="n"/>
      <c r="U1948" s="622" t="n"/>
    </row>
    <row r="1949">
      <c r="E1949" s="618" t="n"/>
      <c r="F1949" s="618" t="n"/>
      <c r="G1949" s="618" t="n"/>
      <c r="H1949" s="575" t="n"/>
      <c r="I1949" s="619" t="n"/>
      <c r="J1949" s="619" t="n"/>
      <c r="K1949" s="619" t="n"/>
      <c r="L1949" s="619" t="n"/>
      <c r="M1949" s="619" t="n"/>
      <c r="N1949" s="1791" t="n"/>
      <c r="O1949" s="621" t="n"/>
      <c r="P1949" s="621" t="n"/>
      <c r="Q1949" s="622" t="n"/>
      <c r="R1949" s="622" t="n"/>
      <c r="S1949" s="622" t="n"/>
      <c r="T1949" s="622" t="n"/>
      <c r="U1949" s="622" t="n"/>
    </row>
    <row r="1950">
      <c r="E1950" s="618" t="n"/>
      <c r="F1950" s="618" t="n"/>
      <c r="G1950" s="618" t="n"/>
      <c r="H1950" s="575" t="n"/>
      <c r="I1950" s="619" t="n"/>
      <c r="J1950" s="619" t="n"/>
      <c r="K1950" s="619" t="n"/>
      <c r="L1950" s="619" t="n"/>
      <c r="M1950" s="619" t="n"/>
      <c r="N1950" s="1791" t="n"/>
      <c r="O1950" s="621" t="n"/>
      <c r="P1950" s="621" t="n"/>
      <c r="Q1950" s="622" t="n"/>
      <c r="R1950" s="622" t="n"/>
      <c r="S1950" s="622" t="n"/>
      <c r="T1950" s="622" t="n"/>
      <c r="U1950" s="622" t="n"/>
    </row>
    <row r="1951">
      <c r="E1951" s="618" t="n"/>
      <c r="F1951" s="618" t="n"/>
      <c r="G1951" s="618" t="n"/>
      <c r="H1951" s="575" t="n"/>
      <c r="I1951" s="619" t="n"/>
      <c r="J1951" s="619" t="n"/>
      <c r="K1951" s="619" t="n"/>
      <c r="L1951" s="619" t="n"/>
      <c r="M1951" s="619" t="n"/>
      <c r="N1951" s="1791" t="n"/>
      <c r="O1951" s="621" t="n"/>
      <c r="P1951" s="621" t="n"/>
      <c r="Q1951" s="622" t="n"/>
      <c r="R1951" s="622" t="n"/>
      <c r="S1951" s="622" t="n"/>
      <c r="T1951" s="622" t="n"/>
      <c r="U1951" s="622" t="n"/>
    </row>
    <row r="1952">
      <c r="E1952" s="618" t="n"/>
      <c r="F1952" s="618" t="n"/>
      <c r="G1952" s="618" t="n"/>
      <c r="H1952" s="575" t="n"/>
      <c r="I1952" s="619" t="n"/>
      <c r="J1952" s="619" t="n"/>
      <c r="K1952" s="619" t="n"/>
      <c r="L1952" s="619" t="n"/>
      <c r="M1952" s="619" t="n"/>
      <c r="N1952" s="1791" t="n"/>
      <c r="O1952" s="621" t="n"/>
      <c r="P1952" s="621" t="n"/>
      <c r="Q1952" s="622" t="n"/>
      <c r="R1952" s="622" t="n"/>
      <c r="S1952" s="622" t="n"/>
      <c r="T1952" s="622" t="n"/>
      <c r="U1952" s="622" t="n"/>
    </row>
    <row r="1953">
      <c r="E1953" s="618" t="n"/>
      <c r="F1953" s="618" t="n"/>
      <c r="G1953" s="618" t="n"/>
      <c r="H1953" s="575" t="n"/>
      <c r="I1953" s="619" t="n"/>
      <c r="J1953" s="619" t="n"/>
      <c r="K1953" s="619" t="n"/>
      <c r="L1953" s="619" t="n"/>
      <c r="M1953" s="619" t="n"/>
      <c r="N1953" s="1791" t="n"/>
      <c r="O1953" s="621" t="n"/>
      <c r="P1953" s="621" t="n"/>
      <c r="Q1953" s="622" t="n"/>
      <c r="R1953" s="622" t="n"/>
      <c r="S1953" s="622" t="n"/>
      <c r="T1953" s="622" t="n"/>
      <c r="U1953" s="622" t="n"/>
    </row>
    <row r="1954">
      <c r="E1954" s="618" t="n"/>
      <c r="F1954" s="618" t="n"/>
      <c r="G1954" s="618" t="n"/>
      <c r="H1954" s="575" t="n"/>
      <c r="I1954" s="619" t="n"/>
      <c r="J1954" s="619" t="n"/>
      <c r="K1954" s="619" t="n"/>
      <c r="L1954" s="619" t="n"/>
      <c r="M1954" s="619" t="n"/>
      <c r="N1954" s="1791" t="n"/>
      <c r="O1954" s="621" t="n"/>
      <c r="P1954" s="621" t="n"/>
      <c r="Q1954" s="622" t="n"/>
      <c r="R1954" s="622" t="n"/>
      <c r="S1954" s="622" t="n"/>
      <c r="T1954" s="622" t="n"/>
      <c r="U1954" s="622" t="n"/>
    </row>
    <row r="1955">
      <c r="E1955" s="618" t="n"/>
      <c r="F1955" s="618" t="n"/>
      <c r="G1955" s="618" t="n"/>
      <c r="H1955" s="575" t="n"/>
      <c r="I1955" s="619" t="n"/>
      <c r="J1955" s="619" t="n"/>
      <c r="K1955" s="619" t="n"/>
      <c r="L1955" s="619" t="n"/>
      <c r="M1955" s="619" t="n"/>
      <c r="N1955" s="1791" t="n"/>
      <c r="O1955" s="621" t="n"/>
      <c r="P1955" s="621" t="n"/>
      <c r="Q1955" s="622" t="n"/>
      <c r="R1955" s="622" t="n"/>
      <c r="S1955" s="622" t="n"/>
      <c r="T1955" s="622" t="n"/>
      <c r="U1955" s="622" t="n"/>
    </row>
    <row r="1956">
      <c r="E1956" s="618" t="n"/>
      <c r="F1956" s="618" t="n"/>
      <c r="G1956" s="618" t="n"/>
      <c r="H1956" s="575" t="n"/>
      <c r="I1956" s="619" t="n"/>
      <c r="J1956" s="619" t="n"/>
      <c r="K1956" s="619" t="n"/>
      <c r="L1956" s="619" t="n"/>
      <c r="M1956" s="619" t="n"/>
      <c r="N1956" s="1791" t="n"/>
      <c r="O1956" s="621" t="n"/>
      <c r="P1956" s="621" t="n"/>
      <c r="Q1956" s="622" t="n"/>
      <c r="R1956" s="622" t="n"/>
      <c r="S1956" s="622" t="n"/>
      <c r="T1956" s="622" t="n"/>
      <c r="U1956" s="622" t="n"/>
    </row>
    <row r="1957">
      <c r="E1957" s="618" t="n"/>
      <c r="F1957" s="618" t="n"/>
      <c r="G1957" s="618" t="n"/>
      <c r="H1957" s="575" t="n"/>
      <c r="I1957" s="619" t="n"/>
      <c r="J1957" s="619" t="n"/>
      <c r="K1957" s="619" t="n"/>
      <c r="L1957" s="619" t="n"/>
      <c r="M1957" s="619" t="n"/>
      <c r="N1957" s="1791" t="n"/>
      <c r="O1957" s="621" t="n"/>
      <c r="P1957" s="621" t="n"/>
      <c r="Q1957" s="622" t="n"/>
      <c r="R1957" s="622" t="n"/>
      <c r="S1957" s="622" t="n"/>
      <c r="T1957" s="622" t="n"/>
      <c r="U1957" s="622" t="n"/>
    </row>
    <row r="1958">
      <c r="E1958" s="618" t="n"/>
      <c r="F1958" s="618" t="n"/>
      <c r="G1958" s="618" t="n"/>
      <c r="H1958" s="575" t="n"/>
      <c r="I1958" s="619" t="n"/>
      <c r="J1958" s="619" t="n"/>
      <c r="K1958" s="619" t="n"/>
      <c r="L1958" s="619" t="n"/>
      <c r="M1958" s="619" t="n"/>
      <c r="N1958" s="1791" t="n"/>
      <c r="O1958" s="621" t="n"/>
      <c r="P1958" s="621" t="n"/>
      <c r="Q1958" s="622" t="n"/>
      <c r="R1958" s="622" t="n"/>
      <c r="S1958" s="622" t="n"/>
      <c r="T1958" s="622" t="n"/>
      <c r="U1958" s="622" t="n"/>
    </row>
    <row r="1959">
      <c r="E1959" s="618" t="n"/>
      <c r="F1959" s="618" t="n"/>
      <c r="G1959" s="618" t="n"/>
      <c r="H1959" s="575" t="n"/>
      <c r="I1959" s="619" t="n"/>
      <c r="J1959" s="619" t="n"/>
      <c r="K1959" s="619" t="n"/>
      <c r="L1959" s="619" t="n"/>
      <c r="M1959" s="619" t="n"/>
      <c r="N1959" s="1791" t="n"/>
      <c r="O1959" s="621" t="n"/>
      <c r="P1959" s="621" t="n"/>
      <c r="Q1959" s="622" t="n"/>
      <c r="R1959" s="622" t="n"/>
      <c r="S1959" s="622" t="n"/>
      <c r="T1959" s="622" t="n"/>
      <c r="U1959" s="622" t="n"/>
    </row>
    <row r="1960">
      <c r="E1960" s="618" t="n"/>
      <c r="F1960" s="618" t="n"/>
      <c r="G1960" s="618" t="n"/>
      <c r="H1960" s="575" t="n"/>
      <c r="I1960" s="619" t="n"/>
      <c r="J1960" s="619" t="n"/>
      <c r="K1960" s="619" t="n"/>
      <c r="L1960" s="619" t="n"/>
      <c r="M1960" s="619" t="n"/>
      <c r="N1960" s="1791" t="n"/>
      <c r="O1960" s="621" t="n"/>
      <c r="P1960" s="621" t="n"/>
      <c r="Q1960" s="622" t="n"/>
      <c r="R1960" s="622" t="n"/>
      <c r="S1960" s="622" t="n"/>
      <c r="T1960" s="622" t="n"/>
      <c r="U1960" s="622" t="n"/>
    </row>
    <row r="1961">
      <c r="E1961" s="618" t="n"/>
      <c r="F1961" s="618" t="n"/>
      <c r="G1961" s="618" t="n"/>
      <c r="H1961" s="575" t="n"/>
      <c r="I1961" s="619" t="n"/>
      <c r="J1961" s="619" t="n"/>
      <c r="K1961" s="619" t="n"/>
      <c r="L1961" s="619" t="n"/>
      <c r="M1961" s="619" t="n"/>
      <c r="N1961" s="1791" t="n"/>
      <c r="O1961" s="621" t="n"/>
      <c r="P1961" s="621" t="n"/>
      <c r="Q1961" s="622" t="n"/>
      <c r="R1961" s="622" t="n"/>
      <c r="S1961" s="622" t="n"/>
      <c r="T1961" s="622" t="n"/>
      <c r="U1961" s="622" t="n"/>
    </row>
    <row r="1962">
      <c r="E1962" s="618" t="n"/>
      <c r="F1962" s="618" t="n"/>
      <c r="G1962" s="618" t="n"/>
      <c r="H1962" s="575" t="n"/>
      <c r="I1962" s="619" t="n"/>
      <c r="J1962" s="619" t="n"/>
      <c r="K1962" s="619" t="n"/>
      <c r="L1962" s="619" t="n"/>
      <c r="M1962" s="619" t="n"/>
      <c r="N1962" s="1791" t="n"/>
      <c r="O1962" s="621" t="n"/>
      <c r="P1962" s="621" t="n"/>
      <c r="Q1962" s="622" t="n"/>
      <c r="R1962" s="622" t="n"/>
      <c r="S1962" s="622" t="n"/>
      <c r="T1962" s="622" t="n"/>
      <c r="U1962" s="622" t="n"/>
    </row>
    <row r="1963">
      <c r="E1963" s="618" t="n"/>
      <c r="F1963" s="618" t="n"/>
      <c r="G1963" s="618" t="n"/>
      <c r="H1963" s="575" t="n"/>
      <c r="I1963" s="619" t="n"/>
      <c r="J1963" s="619" t="n"/>
      <c r="K1963" s="619" t="n"/>
      <c r="L1963" s="619" t="n"/>
      <c r="M1963" s="619" t="n"/>
      <c r="N1963" s="1791" t="n"/>
      <c r="O1963" s="621" t="n"/>
      <c r="P1963" s="621" t="n"/>
      <c r="Q1963" s="622" t="n"/>
      <c r="R1963" s="622" t="n"/>
      <c r="S1963" s="622" t="n"/>
      <c r="T1963" s="622" t="n"/>
      <c r="U1963" s="622" t="n"/>
    </row>
    <row r="1964">
      <c r="E1964" s="618" t="n"/>
      <c r="F1964" s="618" t="n"/>
      <c r="G1964" s="618" t="n"/>
      <c r="H1964" s="575" t="n"/>
      <c r="I1964" s="619" t="n"/>
      <c r="J1964" s="619" t="n"/>
      <c r="K1964" s="619" t="n"/>
      <c r="L1964" s="619" t="n"/>
      <c r="M1964" s="619" t="n"/>
      <c r="N1964" s="1791" t="n"/>
      <c r="O1964" s="621" t="n"/>
      <c r="P1964" s="621" t="n"/>
      <c r="Q1964" s="622" t="n"/>
      <c r="R1964" s="622" t="n"/>
      <c r="S1964" s="622" t="n"/>
      <c r="T1964" s="622" t="n"/>
      <c r="U1964" s="622" t="n"/>
    </row>
    <row r="1965">
      <c r="E1965" s="618" t="n"/>
      <c r="F1965" s="618" t="n"/>
      <c r="G1965" s="618" t="n"/>
      <c r="H1965" s="575" t="n"/>
      <c r="I1965" s="619" t="n"/>
      <c r="J1965" s="619" t="n"/>
      <c r="K1965" s="619" t="n"/>
      <c r="L1965" s="619" t="n"/>
      <c r="M1965" s="619" t="n"/>
      <c r="N1965" s="1791" t="n"/>
      <c r="O1965" s="621" t="n"/>
      <c r="P1965" s="621" t="n"/>
      <c r="Q1965" s="622" t="n"/>
      <c r="R1965" s="622" t="n"/>
      <c r="S1965" s="622" t="n"/>
      <c r="T1965" s="622" t="n"/>
      <c r="U1965" s="622" t="n"/>
    </row>
    <row r="1966">
      <c r="E1966" s="618" t="n"/>
      <c r="F1966" s="618" t="n"/>
      <c r="G1966" s="618" t="n"/>
      <c r="H1966" s="575" t="n"/>
      <c r="I1966" s="619" t="n"/>
      <c r="J1966" s="619" t="n"/>
      <c r="K1966" s="619" t="n"/>
      <c r="L1966" s="619" t="n"/>
      <c r="M1966" s="619" t="n"/>
      <c r="N1966" s="1791" t="n"/>
      <c r="O1966" s="621" t="n"/>
      <c r="P1966" s="621" t="n"/>
      <c r="Q1966" s="622" t="n"/>
      <c r="R1966" s="622" t="n"/>
      <c r="S1966" s="622" t="n"/>
      <c r="T1966" s="622" t="n"/>
      <c r="U1966" s="622" t="n"/>
    </row>
    <row r="1967">
      <c r="E1967" s="618" t="n"/>
      <c r="F1967" s="618" t="n"/>
      <c r="G1967" s="618" t="n"/>
      <c r="H1967" s="575" t="n"/>
      <c r="I1967" s="619" t="n"/>
      <c r="J1967" s="619" t="n"/>
      <c r="K1967" s="619" t="n"/>
      <c r="L1967" s="619" t="n"/>
      <c r="M1967" s="619" t="n"/>
      <c r="N1967" s="1791" t="n"/>
      <c r="O1967" s="621" t="n"/>
      <c r="P1967" s="621" t="n"/>
      <c r="Q1967" s="622" t="n"/>
      <c r="R1967" s="622" t="n"/>
      <c r="S1967" s="622" t="n"/>
      <c r="T1967" s="622" t="n"/>
      <c r="U1967" s="622" t="n"/>
    </row>
    <row r="1968">
      <c r="E1968" s="618" t="n"/>
      <c r="F1968" s="618" t="n"/>
      <c r="G1968" s="618" t="n"/>
      <c r="H1968" s="575" t="n"/>
      <c r="I1968" s="619" t="n"/>
      <c r="J1968" s="619" t="n"/>
      <c r="K1968" s="619" t="n"/>
      <c r="L1968" s="619" t="n"/>
      <c r="M1968" s="619" t="n"/>
      <c r="N1968" s="1791" t="n"/>
      <c r="O1968" s="621" t="n"/>
      <c r="P1968" s="621" t="n"/>
      <c r="Q1968" s="622" t="n"/>
      <c r="R1968" s="622" t="n"/>
      <c r="S1968" s="622" t="n"/>
      <c r="T1968" s="622" t="n"/>
      <c r="U1968" s="622" t="n"/>
    </row>
    <row r="1969">
      <c r="E1969" s="618" t="n"/>
      <c r="F1969" s="618" t="n"/>
      <c r="G1969" s="618" t="n"/>
      <c r="H1969" s="575" t="n"/>
      <c r="I1969" s="619" t="n"/>
      <c r="J1969" s="619" t="n"/>
      <c r="K1969" s="619" t="n"/>
      <c r="L1969" s="619" t="n"/>
      <c r="M1969" s="619" t="n"/>
      <c r="N1969" s="1791" t="n"/>
      <c r="O1969" s="621" t="n"/>
      <c r="P1969" s="621" t="n"/>
      <c r="Q1969" s="622" t="n"/>
      <c r="R1969" s="622" t="n"/>
      <c r="S1969" s="622" t="n"/>
      <c r="T1969" s="622" t="n"/>
      <c r="U1969" s="622" t="n"/>
    </row>
    <row r="1970">
      <c r="E1970" s="618" t="n"/>
      <c r="F1970" s="618" t="n"/>
      <c r="G1970" s="618" t="n"/>
      <c r="H1970" s="575" t="n"/>
      <c r="I1970" s="619" t="n"/>
      <c r="J1970" s="619" t="n"/>
      <c r="K1970" s="619" t="n"/>
      <c r="L1970" s="619" t="n"/>
      <c r="M1970" s="619" t="n"/>
      <c r="N1970" s="1791" t="n"/>
      <c r="O1970" s="621" t="n"/>
      <c r="P1970" s="621" t="n"/>
      <c r="Q1970" s="622" t="n"/>
      <c r="R1970" s="622" t="n"/>
      <c r="S1970" s="622" t="n"/>
      <c r="T1970" s="622" t="n"/>
      <c r="U1970" s="622" t="n"/>
    </row>
    <row r="1971">
      <c r="E1971" s="618" t="n"/>
      <c r="F1971" s="618" t="n"/>
      <c r="G1971" s="618" t="n"/>
      <c r="H1971" s="575" t="n"/>
      <c r="I1971" s="619" t="n"/>
      <c r="J1971" s="619" t="n"/>
      <c r="K1971" s="619" t="n"/>
      <c r="L1971" s="619" t="n"/>
      <c r="M1971" s="619" t="n"/>
      <c r="N1971" s="1791" t="n"/>
      <c r="O1971" s="621" t="n"/>
      <c r="P1971" s="621" t="n"/>
      <c r="Q1971" s="622" t="n"/>
      <c r="R1971" s="622" t="n"/>
      <c r="S1971" s="622" t="n"/>
      <c r="T1971" s="622" t="n"/>
      <c r="U1971" s="622" t="n"/>
    </row>
    <row r="1972">
      <c r="E1972" s="618" t="n"/>
      <c r="F1972" s="618" t="n"/>
      <c r="G1972" s="618" t="n"/>
      <c r="H1972" s="575" t="n"/>
      <c r="I1972" s="619" t="n"/>
      <c r="J1972" s="619" t="n"/>
      <c r="K1972" s="619" t="n"/>
      <c r="L1972" s="619" t="n"/>
      <c r="M1972" s="619" t="n"/>
      <c r="N1972" s="1791" t="n"/>
      <c r="O1972" s="621" t="n"/>
      <c r="P1972" s="621" t="n"/>
      <c r="Q1972" s="622" t="n"/>
      <c r="R1972" s="622" t="n"/>
      <c r="S1972" s="622" t="n"/>
      <c r="T1972" s="622" t="n"/>
      <c r="U1972" s="622" t="n"/>
    </row>
    <row r="1973">
      <c r="E1973" s="618" t="n"/>
      <c r="F1973" s="618" t="n"/>
      <c r="G1973" s="618" t="n"/>
      <c r="H1973" s="575" t="n"/>
      <c r="I1973" s="619" t="n"/>
      <c r="J1973" s="619" t="n"/>
      <c r="K1973" s="619" t="n"/>
      <c r="L1973" s="619" t="n"/>
      <c r="M1973" s="619" t="n"/>
      <c r="N1973" s="1791" t="n"/>
      <c r="O1973" s="621" t="n"/>
      <c r="P1973" s="621" t="n"/>
      <c r="Q1973" s="622" t="n"/>
      <c r="R1973" s="622" t="n"/>
      <c r="S1973" s="622" t="n"/>
      <c r="T1973" s="622" t="n"/>
      <c r="U1973" s="622" t="n"/>
    </row>
    <row r="1974">
      <c r="E1974" s="618" t="n"/>
      <c r="F1974" s="618" t="n"/>
      <c r="G1974" s="618" t="n"/>
      <c r="H1974" s="575" t="n"/>
      <c r="I1974" s="619" t="n"/>
      <c r="J1974" s="619" t="n"/>
      <c r="K1974" s="619" t="n"/>
      <c r="L1974" s="619" t="n"/>
      <c r="M1974" s="619" t="n"/>
      <c r="N1974" s="1791" t="n"/>
      <c r="O1974" s="621" t="n"/>
      <c r="P1974" s="621" t="n"/>
      <c r="Q1974" s="622" t="n"/>
      <c r="R1974" s="622" t="n"/>
      <c r="S1974" s="622" t="n"/>
      <c r="T1974" s="622" t="n"/>
      <c r="U1974" s="622" t="n"/>
    </row>
    <row r="1975">
      <c r="E1975" s="618" t="n"/>
      <c r="F1975" s="618" t="n"/>
      <c r="G1975" s="618" t="n"/>
      <c r="H1975" s="575" t="n"/>
      <c r="I1975" s="619" t="n"/>
      <c r="J1975" s="619" t="n"/>
      <c r="K1975" s="619" t="n"/>
      <c r="L1975" s="619" t="n"/>
      <c r="M1975" s="619" t="n"/>
      <c r="N1975" s="1791" t="n"/>
      <c r="O1975" s="621" t="n"/>
      <c r="P1975" s="621" t="n"/>
      <c r="Q1975" s="622" t="n"/>
      <c r="R1975" s="622" t="n"/>
      <c r="S1975" s="622" t="n"/>
      <c r="T1975" s="622" t="n"/>
      <c r="U1975" s="622" t="n"/>
    </row>
    <row r="1976">
      <c r="E1976" s="618" t="n"/>
      <c r="F1976" s="618" t="n"/>
      <c r="G1976" s="618" t="n"/>
      <c r="H1976" s="575" t="n"/>
      <c r="I1976" s="619" t="n"/>
      <c r="J1976" s="619" t="n"/>
      <c r="K1976" s="619" t="n"/>
      <c r="L1976" s="619" t="n"/>
      <c r="M1976" s="619" t="n"/>
      <c r="N1976" s="1791" t="n"/>
      <c r="O1976" s="621" t="n"/>
      <c r="P1976" s="621" t="n"/>
      <c r="Q1976" s="622" t="n"/>
      <c r="R1976" s="622" t="n"/>
      <c r="S1976" s="622" t="n"/>
      <c r="T1976" s="622" t="n"/>
      <c r="U1976" s="622" t="n"/>
    </row>
    <row r="1977">
      <c r="E1977" s="618" t="n"/>
      <c r="F1977" s="618" t="n"/>
      <c r="G1977" s="618" t="n"/>
      <c r="H1977" s="575" t="n"/>
      <c r="I1977" s="619" t="n"/>
      <c r="J1977" s="619" t="n"/>
      <c r="K1977" s="619" t="n"/>
      <c r="L1977" s="619" t="n"/>
      <c r="M1977" s="619" t="n"/>
      <c r="N1977" s="1791" t="n"/>
      <c r="O1977" s="621" t="n"/>
      <c r="P1977" s="621" t="n"/>
      <c r="Q1977" s="622" t="n"/>
      <c r="R1977" s="622" t="n"/>
      <c r="S1977" s="622" t="n"/>
      <c r="T1977" s="622" t="n"/>
      <c r="U1977" s="622" t="n"/>
    </row>
    <row r="1978">
      <c r="E1978" s="618" t="n"/>
      <c r="F1978" s="618" t="n"/>
      <c r="G1978" s="618" t="n"/>
      <c r="H1978" s="575" t="n"/>
      <c r="I1978" s="619" t="n"/>
      <c r="J1978" s="619" t="n"/>
      <c r="K1978" s="619" t="n"/>
      <c r="L1978" s="619" t="n"/>
      <c r="M1978" s="619" t="n"/>
      <c r="N1978" s="1791" t="n"/>
      <c r="O1978" s="621" t="n"/>
      <c r="P1978" s="621" t="n"/>
      <c r="Q1978" s="622" t="n"/>
      <c r="R1978" s="622" t="n"/>
      <c r="S1978" s="622" t="n"/>
      <c r="T1978" s="622" t="n"/>
      <c r="U1978" s="622" t="n"/>
    </row>
    <row r="1979">
      <c r="E1979" s="618" t="n"/>
      <c r="F1979" s="618" t="n"/>
      <c r="G1979" s="618" t="n"/>
      <c r="H1979" s="575" t="n"/>
      <c r="I1979" s="619" t="n"/>
      <c r="J1979" s="619" t="n"/>
      <c r="K1979" s="619" t="n"/>
      <c r="L1979" s="619" t="n"/>
      <c r="M1979" s="619" t="n"/>
      <c r="N1979" s="1791" t="n"/>
      <c r="O1979" s="621" t="n"/>
      <c r="P1979" s="621" t="n"/>
      <c r="Q1979" s="622" t="n"/>
      <c r="R1979" s="622" t="n"/>
      <c r="S1979" s="622" t="n"/>
      <c r="T1979" s="622" t="n"/>
      <c r="U1979" s="622" t="n"/>
    </row>
    <row r="1980">
      <c r="E1980" s="618" t="n"/>
      <c r="F1980" s="618" t="n"/>
      <c r="G1980" s="618" t="n"/>
      <c r="H1980" s="575" t="n"/>
      <c r="I1980" s="619" t="n"/>
      <c r="J1980" s="619" t="n"/>
      <c r="K1980" s="619" t="n"/>
      <c r="L1980" s="619" t="n"/>
      <c r="M1980" s="619" t="n"/>
      <c r="N1980" s="1791" t="n"/>
      <c r="O1980" s="621" t="n"/>
      <c r="P1980" s="621" t="n"/>
      <c r="Q1980" s="622" t="n"/>
      <c r="R1980" s="622" t="n"/>
      <c r="S1980" s="622" t="n"/>
      <c r="T1980" s="622" t="n"/>
      <c r="U1980" s="622" t="n"/>
    </row>
    <row r="1981">
      <c r="E1981" s="618" t="n"/>
      <c r="F1981" s="618" t="n"/>
      <c r="G1981" s="618" t="n"/>
      <c r="H1981" s="575" t="n"/>
      <c r="I1981" s="619" t="n"/>
      <c r="J1981" s="619" t="n"/>
      <c r="K1981" s="619" t="n"/>
      <c r="L1981" s="619" t="n"/>
      <c r="M1981" s="619" t="n"/>
      <c r="N1981" s="1791" t="n"/>
      <c r="O1981" s="621" t="n"/>
      <c r="P1981" s="621" t="n"/>
      <c r="Q1981" s="622" t="n"/>
      <c r="R1981" s="622" t="n"/>
      <c r="S1981" s="622" t="n"/>
      <c r="T1981" s="622" t="n"/>
      <c r="U1981" s="622" t="n"/>
    </row>
    <row r="1982">
      <c r="E1982" s="618" t="n"/>
      <c r="F1982" s="618" t="n"/>
      <c r="G1982" s="618" t="n"/>
      <c r="H1982" s="575" t="n"/>
      <c r="I1982" s="619" t="n"/>
      <c r="J1982" s="619" t="n"/>
      <c r="K1982" s="619" t="n"/>
      <c r="L1982" s="619" t="n"/>
      <c r="M1982" s="619" t="n"/>
      <c r="N1982" s="1791" t="n"/>
      <c r="O1982" s="621" t="n"/>
      <c r="P1982" s="621" t="n"/>
      <c r="Q1982" s="622" t="n"/>
      <c r="R1982" s="622" t="n"/>
      <c r="S1982" s="622" t="n"/>
      <c r="T1982" s="622" t="n"/>
      <c r="U1982" s="622" t="n"/>
    </row>
    <row r="1983">
      <c r="E1983" s="618" t="n"/>
      <c r="F1983" s="618" t="n"/>
      <c r="G1983" s="618" t="n"/>
      <c r="H1983" s="575" t="n"/>
      <c r="I1983" s="619" t="n"/>
      <c r="J1983" s="619" t="n"/>
      <c r="K1983" s="619" t="n"/>
      <c r="L1983" s="619" t="n"/>
      <c r="M1983" s="619" t="n"/>
      <c r="N1983" s="1791" t="n"/>
      <c r="O1983" s="621" t="n"/>
      <c r="P1983" s="621" t="n"/>
      <c r="Q1983" s="622" t="n"/>
      <c r="R1983" s="622" t="n"/>
      <c r="S1983" s="622" t="n"/>
      <c r="T1983" s="622" t="n"/>
      <c r="U1983" s="622" t="n"/>
    </row>
    <row r="1984">
      <c r="E1984" s="618" t="n"/>
      <c r="F1984" s="618" t="n"/>
      <c r="G1984" s="618" t="n"/>
      <c r="H1984" s="575" t="n"/>
      <c r="I1984" s="619" t="n"/>
      <c r="J1984" s="619" t="n"/>
      <c r="K1984" s="619" t="n"/>
      <c r="L1984" s="619" t="n"/>
      <c r="M1984" s="619" t="n"/>
      <c r="N1984" s="1791" t="n"/>
      <c r="O1984" s="621" t="n"/>
      <c r="P1984" s="621" t="n"/>
      <c r="Q1984" s="622" t="n"/>
      <c r="R1984" s="622" t="n"/>
      <c r="S1984" s="622" t="n"/>
      <c r="T1984" s="622" t="n"/>
      <c r="U1984" s="622" t="n"/>
    </row>
    <row r="1985">
      <c r="E1985" s="618" t="n"/>
      <c r="F1985" s="618" t="n"/>
      <c r="G1985" s="618" t="n"/>
      <c r="H1985" s="575" t="n"/>
      <c r="I1985" s="619" t="n"/>
      <c r="J1985" s="619" t="n"/>
      <c r="K1985" s="619" t="n"/>
      <c r="L1985" s="619" t="n"/>
      <c r="M1985" s="619" t="n"/>
      <c r="N1985" s="1791" t="n"/>
      <c r="O1985" s="621" t="n"/>
      <c r="P1985" s="621" t="n"/>
      <c r="Q1985" s="622" t="n"/>
      <c r="R1985" s="622" t="n"/>
      <c r="S1985" s="622" t="n"/>
      <c r="T1985" s="622" t="n"/>
      <c r="U1985" s="622" t="n"/>
    </row>
    <row r="1986">
      <c r="E1986" s="618" t="n"/>
      <c r="F1986" s="618" t="n"/>
      <c r="G1986" s="618" t="n"/>
      <c r="H1986" s="575" t="n"/>
      <c r="I1986" s="619" t="n"/>
      <c r="J1986" s="619" t="n"/>
      <c r="K1986" s="619" t="n"/>
      <c r="L1986" s="619" t="n"/>
      <c r="M1986" s="619" t="n"/>
      <c r="N1986" s="1791" t="n"/>
      <c r="O1986" s="621" t="n"/>
      <c r="P1986" s="621" t="n"/>
      <c r="Q1986" s="622" t="n"/>
      <c r="R1986" s="622" t="n"/>
      <c r="S1986" s="622" t="n"/>
      <c r="T1986" s="622" t="n"/>
      <c r="U1986" s="622" t="n"/>
    </row>
    <row r="1987">
      <c r="E1987" s="618" t="n"/>
      <c r="F1987" s="618" t="n"/>
      <c r="G1987" s="618" t="n"/>
      <c r="H1987" s="575" t="n"/>
      <c r="I1987" s="619" t="n"/>
      <c r="J1987" s="619" t="n"/>
      <c r="K1987" s="619" t="n"/>
      <c r="L1987" s="619" t="n"/>
      <c r="M1987" s="619" t="n"/>
      <c r="N1987" s="1791" t="n"/>
      <c r="O1987" s="621" t="n"/>
      <c r="P1987" s="621" t="n"/>
      <c r="Q1987" s="622" t="n"/>
      <c r="R1987" s="622" t="n"/>
      <c r="S1987" s="622" t="n"/>
      <c r="T1987" s="622" t="n"/>
      <c r="U1987" s="622" t="n"/>
    </row>
    <row r="1988">
      <c r="E1988" s="618" t="n"/>
      <c r="F1988" s="618" t="n"/>
      <c r="G1988" s="618" t="n"/>
      <c r="H1988" s="575" t="n"/>
      <c r="I1988" s="619" t="n"/>
      <c r="J1988" s="619" t="n"/>
      <c r="K1988" s="619" t="n"/>
      <c r="L1988" s="619" t="n"/>
      <c r="M1988" s="619" t="n"/>
      <c r="N1988" s="1791" t="n"/>
      <c r="O1988" s="621" t="n"/>
      <c r="P1988" s="621" t="n"/>
      <c r="Q1988" s="622" t="n"/>
      <c r="R1988" s="622" t="n"/>
      <c r="S1988" s="622" t="n"/>
      <c r="T1988" s="622" t="n"/>
      <c r="U1988" s="622" t="n"/>
    </row>
    <row r="1989">
      <c r="E1989" s="618" t="n"/>
      <c r="F1989" s="618" t="n"/>
      <c r="G1989" s="618" t="n"/>
      <c r="H1989" s="575" t="n"/>
      <c r="I1989" s="619" t="n"/>
      <c r="J1989" s="619" t="n"/>
      <c r="K1989" s="619" t="n"/>
      <c r="L1989" s="619" t="n"/>
      <c r="M1989" s="619" t="n"/>
      <c r="N1989" s="1791" t="n"/>
      <c r="O1989" s="621" t="n"/>
      <c r="P1989" s="621" t="n"/>
      <c r="Q1989" s="622" t="n"/>
      <c r="R1989" s="622" t="n"/>
      <c r="S1989" s="622" t="n"/>
      <c r="T1989" s="622" t="n"/>
      <c r="U1989" s="622" t="n"/>
    </row>
    <row r="1990">
      <c r="E1990" s="618" t="n"/>
      <c r="F1990" s="618" t="n"/>
      <c r="G1990" s="618" t="n"/>
      <c r="H1990" s="575" t="n"/>
      <c r="I1990" s="619" t="n"/>
      <c r="J1990" s="619" t="n"/>
      <c r="K1990" s="619" t="n"/>
      <c r="L1990" s="619" t="n"/>
      <c r="M1990" s="619" t="n"/>
      <c r="N1990" s="1791" t="n"/>
      <c r="O1990" s="621" t="n"/>
      <c r="P1990" s="621" t="n"/>
      <c r="Q1990" s="622" t="n"/>
      <c r="R1990" s="622" t="n"/>
      <c r="S1990" s="622" t="n"/>
      <c r="T1990" s="622" t="n"/>
      <c r="U1990" s="622" t="n"/>
    </row>
    <row r="1991">
      <c r="E1991" s="618" t="n"/>
      <c r="F1991" s="618" t="n"/>
      <c r="G1991" s="618" t="n"/>
      <c r="H1991" s="575" t="n"/>
      <c r="I1991" s="619" t="n"/>
      <c r="J1991" s="619" t="n"/>
      <c r="K1991" s="619" t="n"/>
      <c r="L1991" s="619" t="n"/>
      <c r="M1991" s="619" t="n"/>
      <c r="N1991" s="1791" t="n"/>
      <c r="O1991" s="621" t="n"/>
      <c r="P1991" s="621" t="n"/>
      <c r="Q1991" s="622" t="n"/>
      <c r="R1991" s="622" t="n"/>
      <c r="S1991" s="622" t="n"/>
      <c r="T1991" s="622" t="n"/>
      <c r="U1991" s="622" t="n"/>
    </row>
    <row r="1992">
      <c r="E1992" s="618" t="n"/>
      <c r="F1992" s="618" t="n"/>
      <c r="G1992" s="618" t="n"/>
      <c r="H1992" s="575" t="n"/>
      <c r="I1992" s="619" t="n"/>
      <c r="J1992" s="619" t="n"/>
      <c r="K1992" s="619" t="n"/>
      <c r="L1992" s="619" t="n"/>
      <c r="M1992" s="619" t="n"/>
      <c r="N1992" s="1791" t="n"/>
      <c r="O1992" s="621" t="n"/>
      <c r="P1992" s="621" t="n"/>
      <c r="Q1992" s="622" t="n"/>
      <c r="R1992" s="622" t="n"/>
      <c r="S1992" s="622" t="n"/>
      <c r="T1992" s="622" t="n"/>
      <c r="U1992" s="622" t="n"/>
    </row>
    <row r="1993">
      <c r="E1993" s="618" t="n"/>
      <c r="F1993" s="618" t="n"/>
      <c r="G1993" s="618" t="n"/>
      <c r="H1993" s="575" t="n"/>
      <c r="I1993" s="619" t="n"/>
      <c r="J1993" s="619" t="n"/>
      <c r="K1993" s="619" t="n"/>
      <c r="L1993" s="619" t="n"/>
      <c r="M1993" s="619" t="n"/>
      <c r="N1993" s="1791" t="n"/>
      <c r="O1993" s="621" t="n"/>
      <c r="P1993" s="621" t="n"/>
      <c r="Q1993" s="622" t="n"/>
      <c r="R1993" s="622" t="n"/>
      <c r="S1993" s="622" t="n"/>
      <c r="T1993" s="622" t="n"/>
      <c r="U1993" s="622" t="n"/>
    </row>
    <row r="1994">
      <c r="E1994" s="618" t="n"/>
      <c r="F1994" s="618" t="n"/>
      <c r="G1994" s="618" t="n"/>
      <c r="H1994" s="575" t="n"/>
      <c r="I1994" s="619" t="n"/>
      <c r="J1994" s="619" t="n"/>
      <c r="K1994" s="619" t="n"/>
      <c r="L1994" s="619" t="n"/>
      <c r="M1994" s="619" t="n"/>
      <c r="N1994" s="1791" t="n"/>
      <c r="O1994" s="621" t="n"/>
      <c r="P1994" s="621" t="n"/>
      <c r="Q1994" s="622" t="n"/>
      <c r="R1994" s="622" t="n"/>
      <c r="S1994" s="622" t="n"/>
      <c r="T1994" s="622" t="n"/>
      <c r="U1994" s="622" t="n"/>
    </row>
    <row r="1995">
      <c r="E1995" s="618" t="n"/>
      <c r="F1995" s="618" t="n"/>
      <c r="G1995" s="618" t="n"/>
      <c r="H1995" s="575" t="n"/>
      <c r="I1995" s="619" t="n"/>
      <c r="J1995" s="619" t="n"/>
      <c r="K1995" s="619" t="n"/>
      <c r="L1995" s="619" t="n"/>
      <c r="M1995" s="619" t="n"/>
      <c r="N1995" s="1791" t="n"/>
      <c r="O1995" s="621" t="n"/>
      <c r="P1995" s="621" t="n"/>
      <c r="Q1995" s="622" t="n"/>
      <c r="R1995" s="622" t="n"/>
      <c r="S1995" s="622" t="n"/>
      <c r="T1995" s="622" t="n"/>
      <c r="U1995" s="622" t="n"/>
    </row>
    <row r="1996">
      <c r="E1996" s="618" t="n"/>
      <c r="F1996" s="618" t="n"/>
      <c r="G1996" s="618" t="n"/>
      <c r="H1996" s="575" t="n"/>
      <c r="I1996" s="619" t="n"/>
      <c r="J1996" s="619" t="n"/>
      <c r="K1996" s="619" t="n"/>
      <c r="L1996" s="619" t="n"/>
      <c r="M1996" s="619" t="n"/>
      <c r="N1996" s="1791" t="n"/>
      <c r="O1996" s="621" t="n"/>
      <c r="P1996" s="621" t="n"/>
      <c r="Q1996" s="622" t="n"/>
      <c r="R1996" s="622" t="n"/>
      <c r="S1996" s="622" t="n"/>
      <c r="T1996" s="622" t="n"/>
      <c r="U1996" s="622" t="n"/>
    </row>
    <row r="1997">
      <c r="E1997" s="618" t="n"/>
      <c r="F1997" s="618" t="n"/>
      <c r="G1997" s="618" t="n"/>
      <c r="H1997" s="575" t="n"/>
      <c r="I1997" s="619" t="n"/>
      <c r="J1997" s="619" t="n"/>
      <c r="K1997" s="619" t="n"/>
      <c r="L1997" s="619" t="n"/>
      <c r="M1997" s="619" t="n"/>
      <c r="N1997" s="1791" t="n"/>
      <c r="O1997" s="621" t="n"/>
      <c r="P1997" s="621" t="n"/>
      <c r="Q1997" s="622" t="n"/>
      <c r="R1997" s="622" t="n"/>
      <c r="S1997" s="622" t="n"/>
      <c r="T1997" s="622" t="n"/>
      <c r="U1997" s="622" t="n"/>
    </row>
    <row r="1998">
      <c r="E1998" s="618" t="n"/>
      <c r="F1998" s="618" t="n"/>
      <c r="G1998" s="618" t="n"/>
      <c r="H1998" s="575" t="n"/>
      <c r="I1998" s="619" t="n"/>
      <c r="J1998" s="619" t="n"/>
      <c r="K1998" s="619" t="n"/>
      <c r="L1998" s="619" t="n"/>
      <c r="M1998" s="619" t="n"/>
      <c r="N1998" s="1791" t="n"/>
      <c r="O1998" s="621" t="n"/>
      <c r="P1998" s="621" t="n"/>
      <c r="Q1998" s="622" t="n"/>
      <c r="R1998" s="622" t="n"/>
      <c r="S1998" s="622" t="n"/>
      <c r="T1998" s="622" t="n"/>
      <c r="U1998" s="622" t="n"/>
    </row>
    <row r="1999">
      <c r="E1999" s="618" t="n"/>
      <c r="F1999" s="618" t="n"/>
      <c r="G1999" s="618" t="n"/>
      <c r="H1999" s="575" t="n"/>
      <c r="I1999" s="619" t="n"/>
      <c r="J1999" s="619" t="n"/>
      <c r="K1999" s="619" t="n"/>
      <c r="L1999" s="619" t="n"/>
      <c r="M1999" s="619" t="n"/>
      <c r="N1999" s="1791" t="n"/>
      <c r="O1999" s="621" t="n"/>
      <c r="P1999" s="621" t="n"/>
      <c r="Q1999" s="622" t="n"/>
      <c r="R1999" s="622" t="n"/>
      <c r="S1999" s="622" t="n"/>
      <c r="T1999" s="622" t="n"/>
      <c r="U1999" s="622" t="n"/>
    </row>
    <row r="2000">
      <c r="E2000" s="618" t="n"/>
      <c r="F2000" s="618" t="n"/>
      <c r="G2000" s="618" t="n"/>
      <c r="H2000" s="575" t="n"/>
      <c r="I2000" s="619" t="n"/>
      <c r="J2000" s="619" t="n"/>
      <c r="K2000" s="619" t="n"/>
      <c r="L2000" s="619" t="n"/>
      <c r="M2000" s="619" t="n"/>
      <c r="N2000" s="1791" t="n"/>
      <c r="O2000" s="621" t="n"/>
      <c r="P2000" s="621" t="n"/>
      <c r="Q2000" s="622" t="n"/>
      <c r="R2000" s="622" t="n"/>
      <c r="S2000" s="622" t="n"/>
      <c r="T2000" s="622" t="n"/>
      <c r="U2000" s="622" t="n"/>
    </row>
    <row r="2001">
      <c r="E2001" s="618" t="n"/>
      <c r="F2001" s="618" t="n"/>
      <c r="G2001" s="618" t="n"/>
      <c r="H2001" s="575" t="n"/>
      <c r="I2001" s="619" t="n"/>
      <c r="J2001" s="619" t="n"/>
      <c r="K2001" s="619" t="n"/>
      <c r="L2001" s="619" t="n"/>
      <c r="M2001" s="619" t="n"/>
      <c r="N2001" s="1791" t="n"/>
      <c r="O2001" s="621" t="n"/>
      <c r="P2001" s="621" t="n"/>
      <c r="Q2001" s="622" t="n"/>
      <c r="R2001" s="622" t="n"/>
      <c r="S2001" s="622" t="n"/>
      <c r="T2001" s="622" t="n"/>
      <c r="U2001" s="622" t="n"/>
    </row>
    <row r="2002">
      <c r="E2002" s="618" t="n"/>
      <c r="F2002" s="618" t="n"/>
      <c r="G2002" s="618" t="n"/>
      <c r="H2002" s="575" t="n"/>
      <c r="I2002" s="619" t="n"/>
      <c r="J2002" s="619" t="n"/>
      <c r="K2002" s="619" t="n"/>
      <c r="L2002" s="619" t="n"/>
      <c r="M2002" s="619" t="n"/>
      <c r="N2002" s="1791" t="n"/>
      <c r="O2002" s="621" t="n"/>
      <c r="P2002" s="621" t="n"/>
      <c r="Q2002" s="622" t="n"/>
      <c r="R2002" s="622" t="n"/>
      <c r="S2002" s="622" t="n"/>
      <c r="T2002" s="622" t="n"/>
      <c r="U2002" s="622" t="n"/>
    </row>
    <row r="2003">
      <c r="E2003" s="618" t="n"/>
      <c r="F2003" s="618" t="n"/>
      <c r="G2003" s="618" t="n"/>
      <c r="H2003" s="575" t="n"/>
      <c r="I2003" s="619" t="n"/>
      <c r="J2003" s="619" t="n"/>
      <c r="K2003" s="619" t="n"/>
      <c r="L2003" s="619" t="n"/>
      <c r="M2003" s="619" t="n"/>
      <c r="N2003" s="1791" t="n"/>
      <c r="O2003" s="621" t="n"/>
      <c r="P2003" s="621" t="n"/>
      <c r="Q2003" s="622" t="n"/>
      <c r="R2003" s="622" t="n"/>
      <c r="S2003" s="622" t="n"/>
      <c r="T2003" s="622" t="n"/>
      <c r="U2003" s="622" t="n"/>
    </row>
    <row r="2004">
      <c r="E2004" s="618" t="n"/>
      <c r="F2004" s="618" t="n"/>
      <c r="G2004" s="618" t="n"/>
      <c r="H2004" s="575" t="n"/>
      <c r="I2004" s="619" t="n"/>
      <c r="J2004" s="619" t="n"/>
      <c r="K2004" s="619" t="n"/>
      <c r="L2004" s="619" t="n"/>
      <c r="M2004" s="619" t="n"/>
      <c r="N2004" s="1791" t="n"/>
      <c r="O2004" s="621" t="n"/>
      <c r="P2004" s="621" t="n"/>
      <c r="Q2004" s="622" t="n"/>
      <c r="R2004" s="622" t="n"/>
      <c r="S2004" s="622" t="n"/>
      <c r="T2004" s="622" t="n"/>
      <c r="U2004" s="622" t="n"/>
    </row>
    <row r="2005">
      <c r="E2005" s="618" t="n"/>
      <c r="F2005" s="618" t="n"/>
      <c r="G2005" s="618" t="n"/>
      <c r="H2005" s="575" t="n"/>
      <c r="I2005" s="619" t="n"/>
      <c r="J2005" s="619" t="n"/>
      <c r="K2005" s="619" t="n"/>
      <c r="L2005" s="619" t="n"/>
      <c r="M2005" s="619" t="n"/>
      <c r="N2005" s="1791" t="n"/>
      <c r="O2005" s="621" t="n"/>
      <c r="P2005" s="621" t="n"/>
      <c r="Q2005" s="622" t="n"/>
      <c r="R2005" s="622" t="n"/>
      <c r="S2005" s="622" t="n"/>
      <c r="T2005" s="622" t="n"/>
      <c r="U2005" s="622" t="n"/>
    </row>
    <row r="2006">
      <c r="E2006" s="618" t="n"/>
      <c r="F2006" s="618" t="n"/>
      <c r="G2006" s="618" t="n"/>
      <c r="H2006" s="575" t="n"/>
      <c r="I2006" s="619" t="n"/>
      <c r="J2006" s="619" t="n"/>
      <c r="K2006" s="619" t="n"/>
      <c r="L2006" s="619" t="n"/>
      <c r="M2006" s="619" t="n"/>
      <c r="N2006" s="1791" t="n"/>
      <c r="O2006" s="621" t="n"/>
      <c r="P2006" s="621" t="n"/>
      <c r="Q2006" s="622" t="n"/>
      <c r="R2006" s="622" t="n"/>
      <c r="S2006" s="622" t="n"/>
      <c r="T2006" s="622" t="n"/>
      <c r="U2006" s="622" t="n"/>
    </row>
    <row r="2007">
      <c r="E2007" s="618" t="n"/>
      <c r="F2007" s="618" t="n"/>
      <c r="G2007" s="618" t="n"/>
      <c r="H2007" s="575" t="n"/>
      <c r="I2007" s="619" t="n"/>
      <c r="J2007" s="619" t="n"/>
      <c r="K2007" s="619" t="n"/>
      <c r="L2007" s="619" t="n"/>
      <c r="M2007" s="619" t="n"/>
      <c r="N2007" s="1791" t="n"/>
      <c r="O2007" s="621" t="n"/>
      <c r="P2007" s="621" t="n"/>
      <c r="Q2007" s="622" t="n"/>
      <c r="R2007" s="622" t="n"/>
      <c r="S2007" s="622" t="n"/>
      <c r="T2007" s="622" t="n"/>
      <c r="U2007" s="622" t="n"/>
    </row>
    <row r="2008">
      <c r="E2008" s="618" t="n"/>
      <c r="F2008" s="618" t="n"/>
      <c r="G2008" s="618" t="n"/>
      <c r="H2008" s="575" t="n"/>
      <c r="I2008" s="619" t="n"/>
      <c r="J2008" s="619" t="n"/>
      <c r="K2008" s="619" t="n"/>
      <c r="L2008" s="619" t="n"/>
      <c r="M2008" s="619" t="n"/>
      <c r="N2008" s="1791" t="n"/>
      <c r="O2008" s="621" t="n"/>
      <c r="P2008" s="621" t="n"/>
      <c r="Q2008" s="622" t="n"/>
      <c r="R2008" s="622" t="n"/>
      <c r="S2008" s="622" t="n"/>
      <c r="T2008" s="622" t="n"/>
      <c r="U2008" s="622" t="n"/>
    </row>
    <row r="2009">
      <c r="E2009" s="618" t="n"/>
      <c r="F2009" s="618" t="n"/>
      <c r="G2009" s="618" t="n"/>
      <c r="H2009" s="575" t="n"/>
      <c r="I2009" s="619" t="n"/>
      <c r="J2009" s="619" t="n"/>
      <c r="K2009" s="619" t="n"/>
      <c r="L2009" s="619" t="n"/>
      <c r="M2009" s="619" t="n"/>
      <c r="N2009" s="1791" t="n"/>
      <c r="O2009" s="621" t="n"/>
      <c r="P2009" s="621" t="n"/>
      <c r="Q2009" s="622" t="n"/>
      <c r="R2009" s="622" t="n"/>
      <c r="S2009" s="622" t="n"/>
      <c r="T2009" s="622" t="n"/>
      <c r="U2009" s="622" t="n"/>
    </row>
    <row r="2010">
      <c r="E2010" s="618" t="n"/>
      <c r="F2010" s="618" t="n"/>
      <c r="G2010" s="618" t="n"/>
      <c r="H2010" s="575" t="n"/>
      <c r="I2010" s="619" t="n"/>
      <c r="J2010" s="619" t="n"/>
      <c r="K2010" s="619" t="n"/>
      <c r="L2010" s="619" t="n"/>
      <c r="M2010" s="619" t="n"/>
      <c r="N2010" s="1791" t="n"/>
      <c r="O2010" s="621" t="n"/>
      <c r="P2010" s="621" t="n"/>
      <c r="Q2010" s="622" t="n"/>
      <c r="R2010" s="622" t="n"/>
      <c r="S2010" s="622" t="n"/>
      <c r="T2010" s="622" t="n"/>
      <c r="U2010" s="622" t="n"/>
    </row>
    <row r="2011">
      <c r="E2011" s="618" t="n"/>
      <c r="F2011" s="618" t="n"/>
      <c r="G2011" s="618" t="n"/>
      <c r="H2011" s="575" t="n"/>
      <c r="I2011" s="619" t="n"/>
      <c r="J2011" s="619" t="n"/>
      <c r="K2011" s="619" t="n"/>
      <c r="L2011" s="619" t="n"/>
      <c r="M2011" s="619" t="n"/>
      <c r="N2011" s="1791" t="n"/>
      <c r="O2011" s="621" t="n"/>
      <c r="P2011" s="621" t="n"/>
      <c r="Q2011" s="622" t="n"/>
      <c r="R2011" s="622" t="n"/>
      <c r="S2011" s="622" t="n"/>
      <c r="T2011" s="622" t="n"/>
      <c r="U2011" s="622" t="n"/>
    </row>
    <row r="2012">
      <c r="E2012" s="618" t="n"/>
      <c r="F2012" s="618" t="n"/>
      <c r="G2012" s="618" t="n"/>
      <c r="H2012" s="575" t="n"/>
      <c r="I2012" s="619" t="n"/>
      <c r="J2012" s="619" t="n"/>
      <c r="K2012" s="619" t="n"/>
      <c r="L2012" s="619" t="n"/>
      <c r="M2012" s="619" t="n"/>
      <c r="N2012" s="1791" t="n"/>
      <c r="O2012" s="621" t="n"/>
      <c r="P2012" s="621" t="n"/>
      <c r="Q2012" s="622" t="n"/>
      <c r="R2012" s="622" t="n"/>
      <c r="S2012" s="622" t="n"/>
      <c r="T2012" s="622" t="n"/>
      <c r="U2012" s="622" t="n"/>
    </row>
    <row r="2013">
      <c r="E2013" s="618" t="n"/>
      <c r="F2013" s="618" t="n"/>
      <c r="G2013" s="618" t="n"/>
      <c r="H2013" s="575" t="n"/>
      <c r="I2013" s="619" t="n"/>
      <c r="J2013" s="619" t="n"/>
      <c r="K2013" s="619" t="n"/>
      <c r="L2013" s="619" t="n"/>
      <c r="M2013" s="619" t="n"/>
      <c r="N2013" s="1791" t="n"/>
      <c r="O2013" s="621" t="n"/>
      <c r="P2013" s="621" t="n"/>
      <c r="Q2013" s="622" t="n"/>
      <c r="R2013" s="622" t="n"/>
      <c r="S2013" s="622" t="n"/>
      <c r="T2013" s="622" t="n"/>
      <c r="U2013" s="622" t="n"/>
    </row>
    <row r="2014">
      <c r="E2014" s="618" t="n"/>
      <c r="F2014" s="618" t="n"/>
      <c r="G2014" s="618" t="n"/>
      <c r="H2014" s="575" t="n"/>
      <c r="I2014" s="619" t="n"/>
      <c r="J2014" s="619" t="n"/>
      <c r="K2014" s="619" t="n"/>
      <c r="L2014" s="619" t="n"/>
      <c r="M2014" s="619" t="n"/>
      <c r="N2014" s="1791" t="n"/>
      <c r="O2014" s="621" t="n"/>
      <c r="P2014" s="621" t="n"/>
      <c r="Q2014" s="622" t="n"/>
      <c r="R2014" s="622" t="n"/>
      <c r="S2014" s="622" t="n"/>
      <c r="T2014" s="622" t="n"/>
      <c r="U2014" s="622" t="n"/>
    </row>
    <row r="2015">
      <c r="E2015" s="618" t="n"/>
      <c r="F2015" s="618" t="n"/>
      <c r="G2015" s="618" t="n"/>
      <c r="H2015" s="575" t="n"/>
      <c r="I2015" s="619" t="n"/>
      <c r="J2015" s="619" t="n"/>
      <c r="K2015" s="619" t="n"/>
      <c r="L2015" s="619" t="n"/>
      <c r="M2015" s="619" t="n"/>
      <c r="N2015" s="1791" t="n"/>
      <c r="O2015" s="621" t="n"/>
      <c r="P2015" s="621" t="n"/>
      <c r="Q2015" s="622" t="n"/>
      <c r="R2015" s="622" t="n"/>
      <c r="S2015" s="622" t="n"/>
      <c r="T2015" s="622" t="n"/>
      <c r="U2015" s="622" t="n"/>
    </row>
    <row r="2016">
      <c r="E2016" s="618" t="n"/>
      <c r="F2016" s="618" t="n"/>
      <c r="G2016" s="618" t="n"/>
      <c r="H2016" s="575" t="n"/>
      <c r="I2016" s="619" t="n"/>
      <c r="J2016" s="619" t="n"/>
      <c r="K2016" s="619" t="n"/>
      <c r="L2016" s="619" t="n"/>
      <c r="M2016" s="619" t="n"/>
      <c r="N2016" s="1791" t="n"/>
      <c r="O2016" s="621" t="n"/>
      <c r="P2016" s="621" t="n"/>
      <c r="Q2016" s="622" t="n"/>
      <c r="R2016" s="622" t="n"/>
      <c r="S2016" s="622" t="n"/>
      <c r="T2016" s="622" t="n"/>
      <c r="U2016" s="622" t="n"/>
    </row>
    <row r="2017">
      <c r="E2017" s="618" t="n"/>
      <c r="F2017" s="618" t="n"/>
      <c r="G2017" s="618" t="n"/>
      <c r="H2017" s="575" t="n"/>
      <c r="I2017" s="619" t="n"/>
      <c r="J2017" s="619" t="n"/>
      <c r="K2017" s="619" t="n"/>
      <c r="L2017" s="619" t="n"/>
      <c r="M2017" s="619" t="n"/>
      <c r="N2017" s="1791" t="n"/>
      <c r="O2017" s="621" t="n"/>
      <c r="P2017" s="621" t="n"/>
      <c r="Q2017" s="622" t="n"/>
      <c r="R2017" s="622" t="n"/>
      <c r="S2017" s="622" t="n"/>
      <c r="T2017" s="622" t="n"/>
      <c r="U2017" s="622" t="n"/>
    </row>
    <row r="2018">
      <c r="E2018" s="618" t="n"/>
      <c r="F2018" s="618" t="n"/>
      <c r="G2018" s="618" t="n"/>
      <c r="H2018" s="575" t="n"/>
      <c r="I2018" s="619" t="n"/>
      <c r="J2018" s="619" t="n"/>
      <c r="K2018" s="619" t="n"/>
      <c r="L2018" s="619" t="n"/>
      <c r="M2018" s="619" t="n"/>
      <c r="N2018" s="1791" t="n"/>
      <c r="O2018" s="621" t="n"/>
      <c r="P2018" s="621" t="n"/>
      <c r="Q2018" s="622" t="n"/>
      <c r="R2018" s="622" t="n"/>
      <c r="S2018" s="622" t="n"/>
      <c r="T2018" s="622" t="n"/>
      <c r="U2018" s="622" t="n"/>
    </row>
    <row r="2019">
      <c r="E2019" s="618" t="n"/>
      <c r="F2019" s="618" t="n"/>
      <c r="G2019" s="618" t="n"/>
      <c r="H2019" s="575" t="n"/>
      <c r="I2019" s="619" t="n"/>
      <c r="J2019" s="619" t="n"/>
      <c r="K2019" s="619" t="n"/>
      <c r="L2019" s="619" t="n"/>
      <c r="M2019" s="619" t="n"/>
      <c r="N2019" s="1791" t="n"/>
      <c r="O2019" s="621" t="n"/>
      <c r="P2019" s="621" t="n"/>
      <c r="Q2019" s="622" t="n"/>
      <c r="R2019" s="622" t="n"/>
      <c r="S2019" s="622" t="n"/>
      <c r="T2019" s="622" t="n"/>
      <c r="U2019" s="622" t="n"/>
    </row>
    <row r="2020">
      <c r="E2020" s="618" t="n"/>
      <c r="F2020" s="618" t="n"/>
      <c r="G2020" s="618" t="n"/>
      <c r="H2020" s="575" t="n"/>
      <c r="I2020" s="619" t="n"/>
      <c r="J2020" s="619" t="n"/>
      <c r="K2020" s="619" t="n"/>
      <c r="L2020" s="619" t="n"/>
      <c r="M2020" s="619" t="n"/>
      <c r="N2020" s="1791" t="n"/>
      <c r="O2020" s="621" t="n"/>
      <c r="P2020" s="621" t="n"/>
      <c r="Q2020" s="622" t="n"/>
      <c r="R2020" s="622" t="n"/>
      <c r="S2020" s="622" t="n"/>
      <c r="T2020" s="622" t="n"/>
      <c r="U2020" s="622" t="n"/>
    </row>
    <row r="2021">
      <c r="E2021" s="618" t="n"/>
      <c r="F2021" s="618" t="n"/>
      <c r="G2021" s="618" t="n"/>
      <c r="H2021" s="575" t="n"/>
      <c r="I2021" s="619" t="n"/>
      <c r="J2021" s="619" t="n"/>
      <c r="K2021" s="619" t="n"/>
      <c r="L2021" s="619" t="n"/>
      <c r="M2021" s="619" t="n"/>
      <c r="N2021" s="1791" t="n"/>
      <c r="O2021" s="621" t="n"/>
      <c r="P2021" s="621" t="n"/>
      <c r="Q2021" s="622" t="n"/>
      <c r="R2021" s="622" t="n"/>
      <c r="S2021" s="622" t="n"/>
      <c r="T2021" s="622" t="n"/>
      <c r="U2021" s="622" t="n"/>
    </row>
    <row r="2022">
      <c r="E2022" s="618" t="n"/>
      <c r="F2022" s="618" t="n"/>
      <c r="G2022" s="618" t="n"/>
      <c r="H2022" s="575" t="n"/>
      <c r="I2022" s="619" t="n"/>
      <c r="J2022" s="619" t="n"/>
      <c r="K2022" s="619" t="n"/>
      <c r="L2022" s="619" t="n"/>
      <c r="M2022" s="619" t="n"/>
      <c r="N2022" s="1791" t="n"/>
      <c r="O2022" s="621" t="n"/>
      <c r="P2022" s="621" t="n"/>
      <c r="Q2022" s="622" t="n"/>
      <c r="R2022" s="622" t="n"/>
      <c r="S2022" s="622" t="n"/>
      <c r="T2022" s="622" t="n"/>
      <c r="U2022" s="622" t="n"/>
    </row>
    <row r="2023">
      <c r="E2023" s="618" t="n"/>
      <c r="F2023" s="618" t="n"/>
      <c r="G2023" s="618" t="n"/>
      <c r="H2023" s="575" t="n"/>
      <c r="I2023" s="619" t="n"/>
      <c r="J2023" s="619" t="n"/>
      <c r="K2023" s="619" t="n"/>
      <c r="L2023" s="619" t="n"/>
      <c r="M2023" s="619" t="n"/>
      <c r="N2023" s="1791" t="n"/>
      <c r="O2023" s="621" t="n"/>
      <c r="P2023" s="621" t="n"/>
      <c r="Q2023" s="622" t="n"/>
      <c r="R2023" s="622" t="n"/>
      <c r="S2023" s="622" t="n"/>
      <c r="T2023" s="622" t="n"/>
      <c r="U2023" s="622" t="n"/>
    </row>
    <row r="2024">
      <c r="E2024" s="618" t="n"/>
      <c r="F2024" s="618" t="n"/>
      <c r="G2024" s="618" t="n"/>
      <c r="H2024" s="575" t="n"/>
      <c r="I2024" s="619" t="n"/>
      <c r="J2024" s="619" t="n"/>
      <c r="K2024" s="619" t="n"/>
      <c r="L2024" s="619" t="n"/>
      <c r="M2024" s="619" t="n"/>
      <c r="N2024" s="1791" t="n"/>
      <c r="O2024" s="621" t="n"/>
      <c r="P2024" s="621" t="n"/>
      <c r="Q2024" s="622" t="n"/>
      <c r="R2024" s="622" t="n"/>
      <c r="S2024" s="622" t="n"/>
      <c r="T2024" s="622" t="n"/>
      <c r="U2024" s="622" t="n"/>
    </row>
    <row r="2025">
      <c r="E2025" s="618" t="n"/>
      <c r="F2025" s="618" t="n"/>
      <c r="G2025" s="618" t="n"/>
      <c r="H2025" s="575" t="n"/>
      <c r="I2025" s="619" t="n"/>
      <c r="J2025" s="619" t="n"/>
      <c r="K2025" s="619" t="n"/>
      <c r="L2025" s="619" t="n"/>
      <c r="M2025" s="619" t="n"/>
      <c r="N2025" s="1791" t="n"/>
      <c r="O2025" s="621" t="n"/>
      <c r="P2025" s="621" t="n"/>
      <c r="Q2025" s="622" t="n"/>
      <c r="R2025" s="622" t="n"/>
      <c r="S2025" s="622" t="n"/>
      <c r="T2025" s="622" t="n"/>
      <c r="U2025" s="622" t="n"/>
    </row>
    <row r="2026">
      <c r="E2026" s="618" t="n"/>
      <c r="F2026" s="618" t="n"/>
      <c r="G2026" s="618" t="n"/>
      <c r="H2026" s="575" t="n"/>
      <c r="I2026" s="619" t="n"/>
      <c r="J2026" s="619" t="n"/>
      <c r="K2026" s="619" t="n"/>
      <c r="L2026" s="619" t="n"/>
      <c r="M2026" s="619" t="n"/>
      <c r="N2026" s="1791" t="n"/>
      <c r="O2026" s="621" t="n"/>
      <c r="P2026" s="621" t="n"/>
      <c r="Q2026" s="622" t="n"/>
      <c r="R2026" s="622" t="n"/>
      <c r="S2026" s="622" t="n"/>
      <c r="T2026" s="622" t="n"/>
      <c r="U2026" s="622" t="n"/>
    </row>
    <row r="2027">
      <c r="E2027" s="618" t="n"/>
      <c r="F2027" s="618" t="n"/>
      <c r="G2027" s="618" t="n"/>
      <c r="H2027" s="575" t="n"/>
      <c r="I2027" s="619" t="n"/>
      <c r="J2027" s="619" t="n"/>
      <c r="K2027" s="619" t="n"/>
      <c r="L2027" s="619" t="n"/>
      <c r="M2027" s="619" t="n"/>
      <c r="N2027" s="1791" t="n"/>
      <c r="O2027" s="621" t="n"/>
      <c r="P2027" s="621" t="n"/>
      <c r="Q2027" s="622" t="n"/>
      <c r="R2027" s="622" t="n"/>
      <c r="S2027" s="622" t="n"/>
      <c r="T2027" s="622" t="n"/>
      <c r="U2027" s="622" t="n"/>
    </row>
    <row r="2028">
      <c r="E2028" s="618" t="n"/>
      <c r="F2028" s="618" t="n"/>
      <c r="G2028" s="618" t="n"/>
      <c r="H2028" s="575" t="n"/>
      <c r="I2028" s="619" t="n"/>
      <c r="J2028" s="619" t="n"/>
      <c r="K2028" s="619" t="n"/>
      <c r="L2028" s="619" t="n"/>
      <c r="M2028" s="619" t="n"/>
      <c r="N2028" s="1791" t="n"/>
      <c r="O2028" s="621" t="n"/>
      <c r="P2028" s="621" t="n"/>
      <c r="Q2028" s="622" t="n"/>
      <c r="R2028" s="622" t="n"/>
      <c r="S2028" s="622" t="n"/>
      <c r="T2028" s="622" t="n"/>
      <c r="U2028" s="622" t="n"/>
    </row>
    <row r="2029">
      <c r="E2029" s="618" t="n"/>
      <c r="F2029" s="618" t="n"/>
      <c r="G2029" s="618" t="n"/>
      <c r="H2029" s="575" t="n"/>
      <c r="I2029" s="619" t="n"/>
      <c r="J2029" s="619" t="n"/>
      <c r="K2029" s="619" t="n"/>
      <c r="L2029" s="619" t="n"/>
      <c r="M2029" s="619" t="n"/>
      <c r="N2029" s="1791" t="n"/>
      <c r="O2029" s="621" t="n"/>
      <c r="P2029" s="621" t="n"/>
      <c r="Q2029" s="622" t="n"/>
      <c r="R2029" s="622" t="n"/>
      <c r="S2029" s="622" t="n"/>
      <c r="T2029" s="622" t="n"/>
      <c r="U2029" s="622" t="n"/>
    </row>
    <row r="2030">
      <c r="E2030" s="618" t="n"/>
      <c r="F2030" s="618" t="n"/>
      <c r="G2030" s="618" t="n"/>
      <c r="H2030" s="575" t="n"/>
      <c r="I2030" s="619" t="n"/>
      <c r="J2030" s="619" t="n"/>
      <c r="K2030" s="619" t="n"/>
      <c r="L2030" s="619" t="n"/>
      <c r="M2030" s="619" t="n"/>
      <c r="N2030" s="1791" t="n"/>
      <c r="O2030" s="621" t="n"/>
      <c r="P2030" s="621" t="n"/>
      <c r="Q2030" s="622" t="n"/>
      <c r="R2030" s="622" t="n"/>
      <c r="S2030" s="622" t="n"/>
      <c r="T2030" s="622" t="n"/>
      <c r="U2030" s="622" t="n"/>
    </row>
    <row r="2031">
      <c r="E2031" s="618" t="n"/>
      <c r="F2031" s="618" t="n"/>
      <c r="G2031" s="618" t="n"/>
      <c r="H2031" s="575" t="n"/>
      <c r="I2031" s="619" t="n"/>
      <c r="J2031" s="619" t="n"/>
      <c r="K2031" s="619" t="n"/>
      <c r="L2031" s="619" t="n"/>
      <c r="M2031" s="619" t="n"/>
      <c r="N2031" s="1791" t="n"/>
      <c r="O2031" s="621" t="n"/>
      <c r="P2031" s="621" t="n"/>
      <c r="Q2031" s="622" t="n"/>
      <c r="R2031" s="622" t="n"/>
      <c r="S2031" s="622" t="n"/>
      <c r="T2031" s="622" t="n"/>
      <c r="U2031" s="622" t="n"/>
    </row>
    <row r="2032">
      <c r="E2032" s="618" t="n"/>
      <c r="F2032" s="618" t="n"/>
      <c r="G2032" s="618" t="n"/>
      <c r="H2032" s="575" t="n"/>
      <c r="I2032" s="619" t="n"/>
      <c r="J2032" s="619" t="n"/>
      <c r="K2032" s="619" t="n"/>
      <c r="L2032" s="619" t="n"/>
      <c r="M2032" s="619" t="n"/>
      <c r="N2032" s="1791" t="n"/>
      <c r="O2032" s="621" t="n"/>
      <c r="P2032" s="621" t="n"/>
      <c r="Q2032" s="622" t="n"/>
      <c r="R2032" s="622" t="n"/>
      <c r="S2032" s="622" t="n"/>
      <c r="T2032" s="622" t="n"/>
      <c r="U2032" s="622" t="n"/>
    </row>
    <row r="2033">
      <c r="E2033" s="618" t="n"/>
      <c r="F2033" s="618" t="n"/>
      <c r="G2033" s="618" t="n"/>
      <c r="H2033" s="575" t="n"/>
      <c r="I2033" s="619" t="n"/>
      <c r="J2033" s="619" t="n"/>
      <c r="K2033" s="619" t="n"/>
      <c r="L2033" s="619" t="n"/>
      <c r="M2033" s="619" t="n"/>
      <c r="N2033" s="1791" t="n"/>
      <c r="O2033" s="621" t="n"/>
      <c r="P2033" s="621" t="n"/>
      <c r="Q2033" s="622" t="n"/>
      <c r="R2033" s="622" t="n"/>
      <c r="S2033" s="622" t="n"/>
      <c r="T2033" s="622" t="n"/>
      <c r="U2033" s="622" t="n"/>
    </row>
    <row r="2034">
      <c r="E2034" s="618" t="n"/>
      <c r="F2034" s="618" t="n"/>
      <c r="G2034" s="618" t="n"/>
      <c r="H2034" s="575" t="n"/>
      <c r="I2034" s="619" t="n"/>
      <c r="J2034" s="619" t="n"/>
      <c r="K2034" s="619" t="n"/>
      <c r="L2034" s="619" t="n"/>
      <c r="M2034" s="619" t="n"/>
      <c r="N2034" s="1791" t="n"/>
      <c r="O2034" s="621" t="n"/>
      <c r="P2034" s="621" t="n"/>
      <c r="Q2034" s="622" t="n"/>
      <c r="R2034" s="622" t="n"/>
      <c r="S2034" s="622" t="n"/>
      <c r="T2034" s="622" t="n"/>
      <c r="U2034" s="622" t="n"/>
    </row>
    <row r="2035">
      <c r="E2035" s="618" t="n"/>
      <c r="F2035" s="618" t="n"/>
      <c r="G2035" s="618" t="n"/>
      <c r="H2035" s="575" t="n"/>
      <c r="I2035" s="619" t="n"/>
      <c r="J2035" s="619" t="n"/>
      <c r="K2035" s="619" t="n"/>
      <c r="L2035" s="619" t="n"/>
      <c r="M2035" s="619" t="n"/>
      <c r="N2035" s="1791" t="n"/>
      <c r="O2035" s="621" t="n"/>
      <c r="P2035" s="621" t="n"/>
      <c r="Q2035" s="622" t="n"/>
      <c r="R2035" s="622" t="n"/>
      <c r="S2035" s="622" t="n"/>
      <c r="T2035" s="622" t="n"/>
      <c r="U2035" s="622" t="n"/>
    </row>
    <row r="2036">
      <c r="E2036" s="618" t="n"/>
      <c r="F2036" s="618" t="n"/>
      <c r="G2036" s="618" t="n"/>
      <c r="H2036" s="575" t="n"/>
      <c r="I2036" s="619" t="n"/>
      <c r="J2036" s="619" t="n"/>
      <c r="K2036" s="619" t="n"/>
      <c r="L2036" s="619" t="n"/>
      <c r="M2036" s="619" t="n"/>
      <c r="N2036" s="1791" t="n"/>
      <c r="O2036" s="621" t="n"/>
      <c r="P2036" s="621" t="n"/>
      <c r="Q2036" s="622" t="n"/>
      <c r="R2036" s="622" t="n"/>
      <c r="S2036" s="622" t="n"/>
      <c r="T2036" s="622" t="n"/>
      <c r="U2036" s="622" t="n"/>
    </row>
    <row r="2037">
      <c r="E2037" s="618" t="n"/>
      <c r="F2037" s="618" t="n"/>
      <c r="G2037" s="618" t="n"/>
      <c r="H2037" s="575" t="n"/>
      <c r="I2037" s="619" t="n"/>
      <c r="J2037" s="619" t="n"/>
      <c r="K2037" s="619" t="n"/>
      <c r="L2037" s="619" t="n"/>
      <c r="M2037" s="619" t="n"/>
      <c r="N2037" s="1791" t="n"/>
      <c r="O2037" s="621" t="n"/>
      <c r="P2037" s="621" t="n"/>
      <c r="Q2037" s="622" t="n"/>
      <c r="R2037" s="622" t="n"/>
      <c r="S2037" s="622" t="n"/>
      <c r="T2037" s="622" t="n"/>
      <c r="U2037" s="622" t="n"/>
    </row>
    <row r="2038">
      <c r="E2038" s="618" t="n"/>
      <c r="F2038" s="618" t="n"/>
      <c r="G2038" s="618" t="n"/>
      <c r="H2038" s="575" t="n"/>
      <c r="I2038" s="619" t="n"/>
      <c r="J2038" s="619" t="n"/>
      <c r="K2038" s="619" t="n"/>
      <c r="L2038" s="619" t="n"/>
      <c r="M2038" s="619" t="n"/>
      <c r="N2038" s="1791" t="n"/>
      <c r="O2038" s="621" t="n"/>
      <c r="P2038" s="621" t="n"/>
      <c r="Q2038" s="622" t="n"/>
      <c r="R2038" s="622" t="n"/>
      <c r="S2038" s="622" t="n"/>
      <c r="T2038" s="622" t="n"/>
      <c r="U2038" s="622" t="n"/>
    </row>
    <row r="2039">
      <c r="E2039" s="618" t="n"/>
      <c r="F2039" s="618" t="n"/>
      <c r="G2039" s="618" t="n"/>
      <c r="H2039" s="575" t="n"/>
      <c r="I2039" s="619" t="n"/>
      <c r="J2039" s="619" t="n"/>
      <c r="K2039" s="619" t="n"/>
      <c r="L2039" s="619" t="n"/>
      <c r="M2039" s="619" t="n"/>
      <c r="N2039" s="1791" t="n"/>
      <c r="O2039" s="621" t="n"/>
      <c r="P2039" s="621" t="n"/>
      <c r="Q2039" s="622" t="n"/>
      <c r="R2039" s="622" t="n"/>
      <c r="S2039" s="622" t="n"/>
      <c r="T2039" s="622" t="n"/>
      <c r="U2039" s="622" t="n"/>
    </row>
    <row r="2040">
      <c r="E2040" s="618" t="n"/>
      <c r="F2040" s="618" t="n"/>
      <c r="G2040" s="618" t="n"/>
      <c r="H2040" s="575" t="n"/>
      <c r="I2040" s="619" t="n"/>
      <c r="J2040" s="619" t="n"/>
      <c r="K2040" s="619" t="n"/>
      <c r="L2040" s="619" t="n"/>
      <c r="M2040" s="619" t="n"/>
      <c r="N2040" s="1791" t="n"/>
      <c r="O2040" s="621" t="n"/>
      <c r="P2040" s="621" t="n"/>
      <c r="Q2040" s="622" t="n"/>
      <c r="R2040" s="622" t="n"/>
      <c r="S2040" s="622" t="n"/>
      <c r="T2040" s="622" t="n"/>
      <c r="U2040" s="622" t="n"/>
    </row>
    <row r="2041">
      <c r="E2041" s="618" t="n"/>
      <c r="F2041" s="618" t="n"/>
      <c r="G2041" s="618" t="n"/>
      <c r="H2041" s="575" t="n"/>
      <c r="I2041" s="619" t="n"/>
      <c r="J2041" s="619" t="n"/>
      <c r="K2041" s="619" t="n"/>
      <c r="L2041" s="619" t="n"/>
      <c r="M2041" s="619" t="n"/>
      <c r="N2041" s="1791" t="n"/>
      <c r="O2041" s="621" t="n"/>
      <c r="P2041" s="621" t="n"/>
      <c r="Q2041" s="622" t="n"/>
      <c r="R2041" s="622" t="n"/>
      <c r="S2041" s="622" t="n"/>
      <c r="T2041" s="622" t="n"/>
      <c r="U2041" s="622" t="n"/>
    </row>
    <row r="2042">
      <c r="E2042" s="618" t="n"/>
      <c r="F2042" s="618" t="n"/>
      <c r="G2042" s="618" t="n"/>
      <c r="H2042" s="575" t="n"/>
      <c r="I2042" s="619" t="n"/>
      <c r="J2042" s="619" t="n"/>
      <c r="K2042" s="619" t="n"/>
      <c r="L2042" s="619" t="n"/>
      <c r="M2042" s="619" t="n"/>
      <c r="N2042" s="1791" t="n"/>
      <c r="O2042" s="621" t="n"/>
      <c r="P2042" s="621" t="n"/>
      <c r="Q2042" s="622" t="n"/>
      <c r="R2042" s="622" t="n"/>
      <c r="S2042" s="622" t="n"/>
      <c r="T2042" s="622" t="n"/>
      <c r="U2042" s="622" t="n"/>
    </row>
    <row r="2043">
      <c r="E2043" s="618" t="n"/>
      <c r="F2043" s="618" t="n"/>
      <c r="G2043" s="618" t="n"/>
      <c r="H2043" s="575" t="n"/>
      <c r="I2043" s="619" t="n"/>
      <c r="J2043" s="619" t="n"/>
      <c r="K2043" s="619" t="n"/>
      <c r="L2043" s="619" t="n"/>
      <c r="M2043" s="619" t="n"/>
      <c r="N2043" s="1791" t="n"/>
      <c r="O2043" s="621" t="n"/>
      <c r="P2043" s="621" t="n"/>
      <c r="Q2043" s="622" t="n"/>
      <c r="R2043" s="622" t="n"/>
      <c r="S2043" s="622" t="n"/>
      <c r="T2043" s="622" t="n"/>
      <c r="U2043" s="622" t="n"/>
    </row>
    <row r="2044">
      <c r="E2044" s="618" t="n"/>
      <c r="F2044" s="618" t="n"/>
      <c r="G2044" s="618" t="n"/>
      <c r="H2044" s="575" t="n"/>
      <c r="I2044" s="619" t="n"/>
      <c r="J2044" s="619" t="n"/>
      <c r="K2044" s="619" t="n"/>
      <c r="L2044" s="619" t="n"/>
      <c r="M2044" s="619" t="n"/>
      <c r="N2044" s="1791" t="n"/>
      <c r="O2044" s="621" t="n"/>
      <c r="P2044" s="621" t="n"/>
      <c r="Q2044" s="622" t="n"/>
      <c r="R2044" s="622" t="n"/>
      <c r="S2044" s="622" t="n"/>
      <c r="T2044" s="622" t="n"/>
      <c r="U2044" s="622" t="n"/>
    </row>
    <row r="2045">
      <c r="E2045" s="618" t="n"/>
      <c r="F2045" s="618" t="n"/>
      <c r="G2045" s="618" t="n"/>
      <c r="H2045" s="575" t="n"/>
      <c r="I2045" s="619" t="n"/>
      <c r="J2045" s="619" t="n"/>
      <c r="K2045" s="619" t="n"/>
      <c r="L2045" s="619" t="n"/>
      <c r="M2045" s="619" t="n"/>
      <c r="N2045" s="1791" t="n"/>
      <c r="O2045" s="621" t="n"/>
      <c r="P2045" s="621" t="n"/>
      <c r="Q2045" s="622" t="n"/>
      <c r="R2045" s="622" t="n"/>
      <c r="S2045" s="622" t="n"/>
      <c r="T2045" s="622" t="n"/>
      <c r="U2045" s="622" t="n"/>
    </row>
    <row r="2046">
      <c r="E2046" s="618" t="n"/>
      <c r="F2046" s="618" t="n"/>
      <c r="G2046" s="618" t="n"/>
      <c r="H2046" s="575" t="n"/>
      <c r="I2046" s="619" t="n"/>
      <c r="J2046" s="619" t="n"/>
      <c r="K2046" s="619" t="n"/>
      <c r="L2046" s="619" t="n"/>
      <c r="M2046" s="619" t="n"/>
      <c r="N2046" s="1791" t="n"/>
      <c r="O2046" s="621" t="n"/>
      <c r="P2046" s="621" t="n"/>
      <c r="Q2046" s="622" t="n"/>
      <c r="R2046" s="622" t="n"/>
      <c r="S2046" s="622" t="n"/>
      <c r="T2046" s="622" t="n"/>
      <c r="U2046" s="622" t="n"/>
    </row>
    <row r="2047">
      <c r="E2047" s="618" t="n"/>
      <c r="F2047" s="618" t="n"/>
      <c r="G2047" s="618" t="n"/>
      <c r="H2047" s="575" t="n"/>
      <c r="I2047" s="619" t="n"/>
      <c r="J2047" s="619" t="n"/>
      <c r="K2047" s="619" t="n"/>
      <c r="L2047" s="619" t="n"/>
      <c r="M2047" s="619" t="n"/>
      <c r="N2047" s="1791" t="n"/>
      <c r="O2047" s="621" t="n"/>
      <c r="P2047" s="621" t="n"/>
      <c r="Q2047" s="622" t="n"/>
      <c r="R2047" s="622" t="n"/>
      <c r="S2047" s="622" t="n"/>
      <c r="T2047" s="622" t="n"/>
      <c r="U2047" s="622" t="n"/>
    </row>
    <row r="2048">
      <c r="E2048" s="618" t="n"/>
      <c r="F2048" s="618" t="n"/>
      <c r="G2048" s="618" t="n"/>
      <c r="H2048" s="575" t="n"/>
      <c r="I2048" s="619" t="n"/>
      <c r="J2048" s="619" t="n"/>
      <c r="K2048" s="619" t="n"/>
      <c r="L2048" s="619" t="n"/>
      <c r="M2048" s="619" t="n"/>
      <c r="N2048" s="1791" t="n"/>
      <c r="O2048" s="621" t="n"/>
      <c r="P2048" s="621" t="n"/>
      <c r="Q2048" s="622" t="n"/>
      <c r="R2048" s="622" t="n"/>
      <c r="S2048" s="622" t="n"/>
      <c r="T2048" s="622" t="n"/>
      <c r="U2048" s="622" t="n"/>
    </row>
    <row r="2049">
      <c r="E2049" s="618" t="n"/>
      <c r="F2049" s="618" t="n"/>
      <c r="G2049" s="618" t="n"/>
      <c r="H2049" s="575" t="n"/>
      <c r="I2049" s="619" t="n"/>
      <c r="J2049" s="619" t="n"/>
      <c r="K2049" s="619" t="n"/>
      <c r="L2049" s="619" t="n"/>
      <c r="M2049" s="619" t="n"/>
      <c r="N2049" s="1791" t="n"/>
      <c r="O2049" s="621" t="n"/>
      <c r="P2049" s="621" t="n"/>
      <c r="Q2049" s="622" t="n"/>
      <c r="R2049" s="622" t="n"/>
      <c r="S2049" s="622" t="n"/>
      <c r="T2049" s="622" t="n"/>
      <c r="U2049" s="622" t="n"/>
    </row>
    <row r="2050">
      <c r="E2050" s="618" t="n"/>
      <c r="F2050" s="618" t="n"/>
      <c r="G2050" s="618" t="n"/>
      <c r="H2050" s="575" t="n"/>
      <c r="I2050" s="619" t="n"/>
      <c r="J2050" s="619" t="n"/>
      <c r="K2050" s="619" t="n"/>
      <c r="L2050" s="619" t="n"/>
      <c r="M2050" s="619" t="n"/>
      <c r="N2050" s="1791" t="n"/>
      <c r="O2050" s="621" t="n"/>
      <c r="P2050" s="621" t="n"/>
      <c r="Q2050" s="622" t="n"/>
      <c r="R2050" s="622" t="n"/>
      <c r="S2050" s="622" t="n"/>
      <c r="T2050" s="622" t="n"/>
      <c r="U2050" s="622" t="n"/>
    </row>
    <row r="2051">
      <c r="E2051" s="618" t="n"/>
      <c r="F2051" s="618" t="n"/>
      <c r="G2051" s="618" t="n"/>
      <c r="H2051" s="575" t="n"/>
      <c r="I2051" s="619" t="n"/>
      <c r="J2051" s="619" t="n"/>
      <c r="K2051" s="619" t="n"/>
      <c r="L2051" s="619" t="n"/>
      <c r="M2051" s="619" t="n"/>
      <c r="N2051" s="1791" t="n"/>
      <c r="O2051" s="621" t="n"/>
      <c r="P2051" s="621" t="n"/>
      <c r="Q2051" s="622" t="n"/>
      <c r="R2051" s="622" t="n"/>
      <c r="S2051" s="622" t="n"/>
      <c r="T2051" s="622" t="n"/>
      <c r="U2051" s="622" t="n"/>
    </row>
    <row r="2052">
      <c r="E2052" s="618" t="n"/>
      <c r="F2052" s="618" t="n"/>
      <c r="G2052" s="618" t="n"/>
      <c r="H2052" s="575" t="n"/>
      <c r="I2052" s="619" t="n"/>
      <c r="J2052" s="619" t="n"/>
      <c r="K2052" s="619" t="n"/>
      <c r="L2052" s="619" t="n"/>
      <c r="M2052" s="619" t="n"/>
      <c r="N2052" s="1791" t="n"/>
      <c r="O2052" s="621" t="n"/>
      <c r="P2052" s="621" t="n"/>
      <c r="Q2052" s="622" t="n"/>
      <c r="R2052" s="622" t="n"/>
      <c r="S2052" s="622" t="n"/>
      <c r="T2052" s="622" t="n"/>
      <c r="U2052" s="622" t="n"/>
    </row>
    <row r="2053">
      <c r="E2053" s="618" t="n"/>
      <c r="F2053" s="618" t="n"/>
      <c r="G2053" s="618" t="n"/>
      <c r="H2053" s="575" t="n"/>
      <c r="I2053" s="619" t="n"/>
      <c r="J2053" s="619" t="n"/>
      <c r="K2053" s="619" t="n"/>
      <c r="L2053" s="619" t="n"/>
      <c r="M2053" s="619" t="n"/>
      <c r="N2053" s="1791" t="n"/>
      <c r="O2053" s="621" t="n"/>
      <c r="P2053" s="621" t="n"/>
      <c r="Q2053" s="622" t="n"/>
      <c r="R2053" s="622" t="n"/>
      <c r="S2053" s="622" t="n"/>
      <c r="T2053" s="622" t="n"/>
      <c r="U2053" s="622" t="n"/>
    </row>
    <row r="2054">
      <c r="E2054" s="618" t="n"/>
      <c r="F2054" s="618" t="n"/>
      <c r="G2054" s="618" t="n"/>
      <c r="H2054" s="575" t="n"/>
      <c r="I2054" s="619" t="n"/>
      <c r="J2054" s="619" t="n"/>
      <c r="K2054" s="619" t="n"/>
      <c r="L2054" s="619" t="n"/>
      <c r="M2054" s="619" t="n"/>
      <c r="N2054" s="1791" t="n"/>
      <c r="O2054" s="621" t="n"/>
      <c r="P2054" s="621" t="n"/>
      <c r="Q2054" s="622" t="n"/>
      <c r="R2054" s="622" t="n"/>
      <c r="S2054" s="622" t="n"/>
      <c r="T2054" s="622" t="n"/>
      <c r="U2054" s="622" t="n"/>
    </row>
    <row r="2055">
      <c r="E2055" s="618" t="n"/>
      <c r="F2055" s="618" t="n"/>
      <c r="G2055" s="618" t="n"/>
      <c r="H2055" s="575" t="n"/>
      <c r="I2055" s="619" t="n"/>
      <c r="J2055" s="619" t="n"/>
      <c r="K2055" s="619" t="n"/>
      <c r="L2055" s="619" t="n"/>
      <c r="M2055" s="619" t="n"/>
      <c r="N2055" s="1791" t="n"/>
      <c r="O2055" s="621" t="n"/>
      <c r="P2055" s="621" t="n"/>
      <c r="Q2055" s="622" t="n"/>
      <c r="R2055" s="622" t="n"/>
      <c r="S2055" s="622" t="n"/>
      <c r="T2055" s="622" t="n"/>
      <c r="U2055" s="622" t="n"/>
    </row>
    <row r="2056">
      <c r="E2056" s="618" t="n"/>
      <c r="F2056" s="618" t="n"/>
      <c r="G2056" s="618" t="n"/>
      <c r="H2056" s="575" t="n"/>
      <c r="I2056" s="619" t="n"/>
      <c r="J2056" s="619" t="n"/>
      <c r="K2056" s="619" t="n"/>
      <c r="L2056" s="619" t="n"/>
      <c r="M2056" s="619" t="n"/>
      <c r="N2056" s="1791" t="n"/>
      <c r="O2056" s="621" t="n"/>
      <c r="P2056" s="621" t="n"/>
      <c r="Q2056" s="622" t="n"/>
      <c r="R2056" s="622" t="n"/>
      <c r="S2056" s="622" t="n"/>
      <c r="T2056" s="622" t="n"/>
      <c r="U2056" s="622" t="n"/>
    </row>
    <row r="2057">
      <c r="E2057" s="618" t="n"/>
      <c r="F2057" s="618" t="n"/>
      <c r="G2057" s="618" t="n"/>
      <c r="H2057" s="575" t="n"/>
      <c r="I2057" s="619" t="n"/>
      <c r="J2057" s="619" t="n"/>
      <c r="K2057" s="619" t="n"/>
      <c r="L2057" s="619" t="n"/>
      <c r="M2057" s="619" t="n"/>
      <c r="N2057" s="1791" t="n"/>
      <c r="O2057" s="621" t="n"/>
      <c r="P2057" s="621" t="n"/>
      <c r="Q2057" s="622" t="n"/>
      <c r="R2057" s="622" t="n"/>
      <c r="S2057" s="622" t="n"/>
      <c r="T2057" s="622" t="n"/>
      <c r="U2057" s="622" t="n"/>
    </row>
    <row r="2058">
      <c r="E2058" s="618" t="n"/>
      <c r="F2058" s="618" t="n"/>
      <c r="G2058" s="618" t="n"/>
      <c r="H2058" s="575" t="n"/>
      <c r="I2058" s="619" t="n"/>
      <c r="J2058" s="619" t="n"/>
      <c r="K2058" s="619" t="n"/>
      <c r="L2058" s="619" t="n"/>
      <c r="M2058" s="619" t="n"/>
      <c r="N2058" s="1791" t="n"/>
      <c r="O2058" s="621" t="n"/>
      <c r="P2058" s="621" t="n"/>
      <c r="Q2058" s="622" t="n"/>
      <c r="R2058" s="622" t="n"/>
      <c r="S2058" s="622" t="n"/>
      <c r="T2058" s="622" t="n"/>
      <c r="U2058" s="622" t="n"/>
    </row>
    <row r="2059">
      <c r="E2059" s="618" t="n"/>
      <c r="F2059" s="618" t="n"/>
      <c r="G2059" s="618" t="n"/>
      <c r="H2059" s="575" t="n"/>
      <c r="I2059" s="619" t="n"/>
      <c r="J2059" s="619" t="n"/>
      <c r="K2059" s="619" t="n"/>
      <c r="L2059" s="619" t="n"/>
      <c r="M2059" s="619" t="n"/>
      <c r="N2059" s="1791" t="n"/>
      <c r="O2059" s="621" t="n"/>
      <c r="P2059" s="621" t="n"/>
      <c r="Q2059" s="622" t="n"/>
      <c r="R2059" s="622" t="n"/>
      <c r="S2059" s="622" t="n"/>
      <c r="T2059" s="622" t="n"/>
      <c r="U2059" s="622" t="n"/>
    </row>
    <row r="2060">
      <c r="E2060" s="618" t="n"/>
      <c r="F2060" s="618" t="n"/>
      <c r="G2060" s="618" t="n"/>
      <c r="H2060" s="575" t="n"/>
      <c r="I2060" s="619" t="n"/>
      <c r="J2060" s="619" t="n"/>
      <c r="K2060" s="619" t="n"/>
      <c r="L2060" s="619" t="n"/>
      <c r="M2060" s="619" t="n"/>
      <c r="N2060" s="1791" t="n"/>
      <c r="O2060" s="621" t="n"/>
      <c r="P2060" s="621" t="n"/>
      <c r="Q2060" s="622" t="n"/>
      <c r="R2060" s="622" t="n"/>
      <c r="S2060" s="622" t="n"/>
      <c r="T2060" s="622" t="n"/>
      <c r="U2060" s="622" t="n"/>
    </row>
    <row r="2061">
      <c r="E2061" s="618" t="n"/>
      <c r="F2061" s="618" t="n"/>
      <c r="G2061" s="618" t="n"/>
      <c r="H2061" s="575" t="n"/>
      <c r="I2061" s="619" t="n"/>
      <c r="J2061" s="619" t="n"/>
      <c r="K2061" s="619" t="n"/>
      <c r="L2061" s="619" t="n"/>
      <c r="M2061" s="619" t="n"/>
      <c r="N2061" s="1791" t="n"/>
      <c r="O2061" s="621" t="n"/>
      <c r="P2061" s="621" t="n"/>
      <c r="Q2061" s="622" t="n"/>
      <c r="R2061" s="622" t="n"/>
      <c r="S2061" s="622" t="n"/>
      <c r="T2061" s="622" t="n"/>
      <c r="U2061" s="622" t="n"/>
    </row>
    <row r="2062">
      <c r="E2062" s="618" t="n"/>
      <c r="F2062" s="618" t="n"/>
      <c r="G2062" s="618" t="n"/>
      <c r="H2062" s="575" t="n"/>
      <c r="I2062" s="619" t="n"/>
      <c r="J2062" s="619" t="n"/>
      <c r="K2062" s="619" t="n"/>
      <c r="L2062" s="619" t="n"/>
      <c r="M2062" s="619" t="n"/>
      <c r="N2062" s="1791" t="n"/>
      <c r="O2062" s="621" t="n"/>
      <c r="P2062" s="621" t="n"/>
      <c r="Q2062" s="622" t="n"/>
      <c r="R2062" s="622" t="n"/>
      <c r="S2062" s="622" t="n"/>
      <c r="T2062" s="622" t="n"/>
      <c r="U2062" s="622" t="n"/>
    </row>
    <row r="2063">
      <c r="E2063" s="618" t="n"/>
      <c r="F2063" s="618" t="n"/>
      <c r="G2063" s="618" t="n"/>
      <c r="H2063" s="575" t="n"/>
      <c r="I2063" s="619" t="n"/>
      <c r="J2063" s="619" t="n"/>
      <c r="K2063" s="619" t="n"/>
      <c r="L2063" s="619" t="n"/>
      <c r="M2063" s="619" t="n"/>
      <c r="N2063" s="1791" t="n"/>
      <c r="O2063" s="621" t="n"/>
      <c r="P2063" s="621" t="n"/>
      <c r="Q2063" s="622" t="n"/>
      <c r="R2063" s="622" t="n"/>
      <c r="S2063" s="622" t="n"/>
      <c r="T2063" s="622" t="n"/>
      <c r="U2063" s="622" t="n"/>
    </row>
    <row r="2064">
      <c r="E2064" s="618" t="n"/>
      <c r="F2064" s="618" t="n"/>
      <c r="G2064" s="618" t="n"/>
      <c r="H2064" s="575" t="n"/>
      <c r="I2064" s="619" t="n"/>
      <c r="J2064" s="619" t="n"/>
      <c r="K2064" s="619" t="n"/>
      <c r="L2064" s="619" t="n"/>
      <c r="M2064" s="619" t="n"/>
      <c r="N2064" s="1791" t="n"/>
      <c r="O2064" s="621" t="n"/>
      <c r="P2064" s="621" t="n"/>
      <c r="Q2064" s="622" t="n"/>
      <c r="R2064" s="622" t="n"/>
      <c r="S2064" s="622" t="n"/>
      <c r="T2064" s="622" t="n"/>
      <c r="U2064" s="622" t="n"/>
    </row>
    <row r="2065">
      <c r="E2065" s="618" t="n"/>
      <c r="F2065" s="618" t="n"/>
      <c r="G2065" s="618" t="n"/>
      <c r="H2065" s="575" t="n"/>
      <c r="I2065" s="619" t="n"/>
      <c r="J2065" s="619" t="n"/>
      <c r="K2065" s="619" t="n"/>
      <c r="L2065" s="619" t="n"/>
      <c r="M2065" s="619" t="n"/>
      <c r="N2065" s="1791" t="n"/>
      <c r="O2065" s="621" t="n"/>
      <c r="P2065" s="621" t="n"/>
      <c r="Q2065" s="622" t="n"/>
      <c r="R2065" s="622" t="n"/>
      <c r="S2065" s="622" t="n"/>
      <c r="T2065" s="622" t="n"/>
      <c r="U2065" s="622" t="n"/>
    </row>
    <row r="2066">
      <c r="E2066" s="618" t="n"/>
      <c r="F2066" s="618" t="n"/>
      <c r="G2066" s="618" t="n"/>
      <c r="H2066" s="575" t="n"/>
      <c r="I2066" s="619" t="n"/>
      <c r="J2066" s="619" t="n"/>
      <c r="K2066" s="619" t="n"/>
      <c r="L2066" s="619" t="n"/>
      <c r="M2066" s="619" t="n"/>
      <c r="N2066" s="1791" t="n"/>
      <c r="O2066" s="621" t="n"/>
      <c r="P2066" s="621" t="n"/>
      <c r="Q2066" s="622" t="n"/>
      <c r="R2066" s="622" t="n"/>
      <c r="S2066" s="622" t="n"/>
      <c r="T2066" s="622" t="n"/>
      <c r="U2066" s="622" t="n"/>
    </row>
    <row r="2067">
      <c r="E2067" s="618" t="n"/>
      <c r="F2067" s="618" t="n"/>
      <c r="G2067" s="618" t="n"/>
      <c r="H2067" s="575" t="n"/>
      <c r="I2067" s="619" t="n"/>
      <c r="J2067" s="619" t="n"/>
      <c r="K2067" s="619" t="n"/>
      <c r="L2067" s="619" t="n"/>
      <c r="M2067" s="619" t="n"/>
      <c r="N2067" s="1791" t="n"/>
      <c r="O2067" s="621" t="n"/>
      <c r="P2067" s="621" t="n"/>
      <c r="Q2067" s="622" t="n"/>
      <c r="R2067" s="622" t="n"/>
      <c r="S2067" s="622" t="n"/>
      <c r="T2067" s="622" t="n"/>
      <c r="U2067" s="622" t="n"/>
    </row>
    <row r="2068">
      <c r="E2068" s="618" t="n"/>
      <c r="F2068" s="618" t="n"/>
      <c r="G2068" s="618" t="n"/>
      <c r="H2068" s="575" t="n"/>
      <c r="I2068" s="619" t="n"/>
      <c r="J2068" s="619" t="n"/>
      <c r="K2068" s="619" t="n"/>
      <c r="L2068" s="619" t="n"/>
      <c r="M2068" s="619" t="n"/>
      <c r="N2068" s="1791" t="n"/>
      <c r="O2068" s="621" t="n"/>
      <c r="P2068" s="621" t="n"/>
      <c r="Q2068" s="622" t="n"/>
      <c r="R2068" s="622" t="n"/>
      <c r="S2068" s="622" t="n"/>
      <c r="T2068" s="622" t="n"/>
      <c r="U2068" s="622" t="n"/>
    </row>
    <row r="2069">
      <c r="E2069" s="618" t="n"/>
      <c r="F2069" s="618" t="n"/>
      <c r="G2069" s="618" t="n"/>
      <c r="H2069" s="575" t="n"/>
      <c r="I2069" s="619" t="n"/>
      <c r="J2069" s="619" t="n"/>
      <c r="K2069" s="619" t="n"/>
      <c r="L2069" s="619" t="n"/>
      <c r="M2069" s="619" t="n"/>
      <c r="N2069" s="1791" t="n"/>
      <c r="O2069" s="621" t="n"/>
      <c r="P2069" s="621" t="n"/>
      <c r="Q2069" s="622" t="n"/>
      <c r="R2069" s="622" t="n"/>
      <c r="S2069" s="622" t="n"/>
      <c r="T2069" s="622" t="n"/>
      <c r="U2069" s="622" t="n"/>
    </row>
    <row r="2070">
      <c r="E2070" s="618" t="n"/>
      <c r="F2070" s="618" t="n"/>
      <c r="G2070" s="618" t="n"/>
      <c r="H2070" s="575" t="n"/>
      <c r="I2070" s="619" t="n"/>
      <c r="J2070" s="619" t="n"/>
      <c r="K2070" s="619" t="n"/>
      <c r="L2070" s="619" t="n"/>
      <c r="M2070" s="619" t="n"/>
      <c r="N2070" s="1791" t="n"/>
      <c r="O2070" s="621" t="n"/>
      <c r="P2070" s="621" t="n"/>
      <c r="Q2070" s="622" t="n"/>
      <c r="R2070" s="622" t="n"/>
      <c r="S2070" s="622" t="n"/>
      <c r="T2070" s="622" t="n"/>
      <c r="U2070" s="622" t="n"/>
    </row>
    <row r="2071">
      <c r="E2071" s="618" t="n"/>
      <c r="F2071" s="618" t="n"/>
      <c r="G2071" s="618" t="n"/>
      <c r="H2071" s="575" t="n"/>
      <c r="I2071" s="619" t="n"/>
      <c r="J2071" s="619" t="n"/>
      <c r="K2071" s="619" t="n"/>
      <c r="L2071" s="619" t="n"/>
      <c r="M2071" s="619" t="n"/>
      <c r="N2071" s="1791" t="n"/>
      <c r="O2071" s="621" t="n"/>
      <c r="P2071" s="621" t="n"/>
      <c r="Q2071" s="622" t="n"/>
      <c r="R2071" s="622" t="n"/>
      <c r="S2071" s="622" t="n"/>
      <c r="T2071" s="622" t="n"/>
      <c r="U2071" s="622" t="n"/>
    </row>
    <row r="2072">
      <c r="E2072" s="618" t="n"/>
      <c r="F2072" s="618" t="n"/>
      <c r="G2072" s="618" t="n"/>
      <c r="H2072" s="575" t="n"/>
      <c r="I2072" s="619" t="n"/>
      <c r="J2072" s="619" t="n"/>
      <c r="K2072" s="619" t="n"/>
      <c r="L2072" s="619" t="n"/>
      <c r="M2072" s="619" t="n"/>
      <c r="N2072" s="1791" t="n"/>
      <c r="O2072" s="621" t="n"/>
      <c r="P2072" s="621" t="n"/>
      <c r="Q2072" s="622" t="n"/>
      <c r="R2072" s="622" t="n"/>
      <c r="S2072" s="622" t="n"/>
      <c r="T2072" s="622" t="n"/>
      <c r="U2072" s="622" t="n"/>
    </row>
    <row r="2073">
      <c r="E2073" s="618" t="n"/>
      <c r="F2073" s="618" t="n"/>
      <c r="G2073" s="618" t="n"/>
      <c r="H2073" s="575" t="n"/>
      <c r="I2073" s="619" t="n"/>
      <c r="J2073" s="619" t="n"/>
      <c r="K2073" s="619" t="n"/>
      <c r="L2073" s="619" t="n"/>
      <c r="M2073" s="619" t="n"/>
      <c r="N2073" s="1791" t="n"/>
      <c r="O2073" s="621" t="n"/>
      <c r="P2073" s="621" t="n"/>
      <c r="Q2073" s="622" t="n"/>
      <c r="R2073" s="622" t="n"/>
      <c r="S2073" s="622" t="n"/>
      <c r="T2073" s="622" t="n"/>
      <c r="U2073" s="622" t="n"/>
    </row>
    <row r="2074">
      <c r="E2074" s="618" t="n"/>
      <c r="F2074" s="618" t="n"/>
      <c r="G2074" s="618" t="n"/>
      <c r="H2074" s="575" t="n"/>
      <c r="I2074" s="619" t="n"/>
      <c r="J2074" s="619" t="n"/>
      <c r="K2074" s="619" t="n"/>
      <c r="L2074" s="619" t="n"/>
      <c r="M2074" s="619" t="n"/>
      <c r="N2074" s="1791" t="n"/>
      <c r="O2074" s="621" t="n"/>
      <c r="P2074" s="621" t="n"/>
      <c r="Q2074" s="622" t="n"/>
      <c r="R2074" s="622" t="n"/>
      <c r="S2074" s="622" t="n"/>
      <c r="T2074" s="622" t="n"/>
      <c r="U2074" s="622" t="n"/>
    </row>
    <row r="2075">
      <c r="E2075" s="618" t="n"/>
      <c r="F2075" s="618" t="n"/>
      <c r="G2075" s="618" t="n"/>
      <c r="H2075" s="575" t="n"/>
      <c r="I2075" s="619" t="n"/>
      <c r="J2075" s="619" t="n"/>
      <c r="K2075" s="619" t="n"/>
      <c r="L2075" s="619" t="n"/>
      <c r="M2075" s="619" t="n"/>
      <c r="N2075" s="1791" t="n"/>
      <c r="O2075" s="621" t="n"/>
      <c r="P2075" s="621" t="n"/>
      <c r="Q2075" s="622" t="n"/>
      <c r="R2075" s="622" t="n"/>
      <c r="S2075" s="622" t="n"/>
      <c r="T2075" s="622" t="n"/>
      <c r="U2075" s="622" t="n"/>
    </row>
    <row r="2076">
      <c r="E2076" s="618" t="n"/>
      <c r="F2076" s="618" t="n"/>
      <c r="G2076" s="618" t="n"/>
      <c r="H2076" s="575" t="n"/>
      <c r="I2076" s="619" t="n"/>
      <c r="J2076" s="619" t="n"/>
      <c r="K2076" s="619" t="n"/>
      <c r="L2076" s="619" t="n"/>
      <c r="M2076" s="619" t="n"/>
      <c r="N2076" s="1791" t="n"/>
      <c r="O2076" s="621" t="n"/>
      <c r="P2076" s="621" t="n"/>
      <c r="Q2076" s="622" t="n"/>
      <c r="R2076" s="622" t="n"/>
      <c r="S2076" s="622" t="n"/>
      <c r="T2076" s="622" t="n"/>
      <c r="U2076" s="622" t="n"/>
    </row>
    <row r="2077">
      <c r="E2077" s="618" t="n"/>
      <c r="F2077" s="618" t="n"/>
      <c r="G2077" s="618" t="n"/>
      <c r="H2077" s="575" t="n"/>
      <c r="I2077" s="619" t="n"/>
      <c r="J2077" s="619" t="n"/>
      <c r="K2077" s="619" t="n"/>
      <c r="L2077" s="619" t="n"/>
      <c r="M2077" s="619" t="n"/>
      <c r="N2077" s="1791" t="n"/>
      <c r="O2077" s="621" t="n"/>
      <c r="P2077" s="621" t="n"/>
      <c r="Q2077" s="622" t="n"/>
      <c r="R2077" s="622" t="n"/>
      <c r="S2077" s="622" t="n"/>
      <c r="T2077" s="622" t="n"/>
      <c r="U2077" s="622" t="n"/>
    </row>
    <row r="2078">
      <c r="E2078" s="618" t="n"/>
      <c r="F2078" s="618" t="n"/>
      <c r="G2078" s="618" t="n"/>
      <c r="H2078" s="575" t="n"/>
      <c r="I2078" s="619" t="n"/>
      <c r="J2078" s="619" t="n"/>
      <c r="K2078" s="619" t="n"/>
      <c r="L2078" s="619" t="n"/>
      <c r="M2078" s="619" t="n"/>
      <c r="N2078" s="1791" t="n"/>
      <c r="O2078" s="621" t="n"/>
      <c r="P2078" s="621" t="n"/>
      <c r="Q2078" s="622" t="n"/>
      <c r="R2078" s="622" t="n"/>
      <c r="S2078" s="622" t="n"/>
      <c r="T2078" s="622" t="n"/>
      <c r="U2078" s="622" t="n"/>
    </row>
    <row r="2079">
      <c r="E2079" s="618" t="n"/>
      <c r="F2079" s="618" t="n"/>
      <c r="G2079" s="618" t="n"/>
      <c r="H2079" s="575" t="n"/>
      <c r="I2079" s="619" t="n"/>
      <c r="J2079" s="619" t="n"/>
      <c r="K2079" s="619" t="n"/>
      <c r="L2079" s="619" t="n"/>
      <c r="M2079" s="619" t="n"/>
      <c r="N2079" s="1791" t="n"/>
      <c r="O2079" s="621" t="n"/>
      <c r="P2079" s="621" t="n"/>
      <c r="Q2079" s="622" t="n"/>
      <c r="R2079" s="622" t="n"/>
      <c r="S2079" s="622" t="n"/>
      <c r="T2079" s="622" t="n"/>
      <c r="U2079" s="622" t="n"/>
    </row>
    <row r="2080">
      <c r="E2080" s="618" t="n"/>
      <c r="F2080" s="618" t="n"/>
      <c r="G2080" s="618" t="n"/>
      <c r="H2080" s="575" t="n"/>
      <c r="I2080" s="619" t="n"/>
      <c r="J2080" s="619" t="n"/>
      <c r="K2080" s="619" t="n"/>
      <c r="L2080" s="619" t="n"/>
      <c r="M2080" s="619" t="n"/>
      <c r="N2080" s="1791" t="n"/>
      <c r="O2080" s="621" t="n"/>
      <c r="P2080" s="621" t="n"/>
      <c r="Q2080" s="622" t="n"/>
      <c r="R2080" s="622" t="n"/>
      <c r="S2080" s="622" t="n"/>
      <c r="T2080" s="622" t="n"/>
      <c r="U2080" s="622" t="n"/>
    </row>
    <row r="2081">
      <c r="E2081" s="618" t="n"/>
      <c r="F2081" s="618" t="n"/>
      <c r="G2081" s="618" t="n"/>
      <c r="H2081" s="575" t="n"/>
      <c r="I2081" s="619" t="n"/>
      <c r="J2081" s="619" t="n"/>
      <c r="K2081" s="619" t="n"/>
      <c r="L2081" s="619" t="n"/>
      <c r="M2081" s="619" t="n"/>
      <c r="N2081" s="1791" t="n"/>
      <c r="O2081" s="621" t="n"/>
      <c r="P2081" s="621" t="n"/>
      <c r="Q2081" s="622" t="n"/>
      <c r="R2081" s="622" t="n"/>
      <c r="S2081" s="622" t="n"/>
      <c r="T2081" s="622" t="n"/>
      <c r="U2081" s="622" t="n"/>
    </row>
    <row r="2082">
      <c r="E2082" s="618" t="n"/>
      <c r="F2082" s="618" t="n"/>
      <c r="G2082" s="618" t="n"/>
      <c r="H2082" s="575" t="n"/>
      <c r="I2082" s="619" t="n"/>
      <c r="J2082" s="619" t="n"/>
      <c r="K2082" s="619" t="n"/>
      <c r="L2082" s="619" t="n"/>
      <c r="M2082" s="619" t="n"/>
      <c r="N2082" s="1791" t="n"/>
      <c r="O2082" s="621" t="n"/>
      <c r="P2082" s="621" t="n"/>
      <c r="Q2082" s="622" t="n"/>
      <c r="R2082" s="622" t="n"/>
      <c r="S2082" s="622" t="n"/>
      <c r="T2082" s="622" t="n"/>
      <c r="U2082" s="622" t="n"/>
    </row>
    <row r="2083">
      <c r="E2083" s="618" t="n"/>
      <c r="F2083" s="618" t="n"/>
      <c r="G2083" s="618" t="n"/>
      <c r="H2083" s="575" t="n"/>
      <c r="I2083" s="619" t="n"/>
      <c r="J2083" s="619" t="n"/>
      <c r="K2083" s="619" t="n"/>
      <c r="L2083" s="619" t="n"/>
      <c r="M2083" s="619" t="n"/>
      <c r="N2083" s="1791" t="n"/>
      <c r="O2083" s="621" t="n"/>
      <c r="P2083" s="621" t="n"/>
      <c r="Q2083" s="622" t="n"/>
      <c r="R2083" s="622" t="n"/>
      <c r="S2083" s="622" t="n"/>
      <c r="T2083" s="622" t="n"/>
      <c r="U2083" s="622" t="n"/>
    </row>
    <row r="2084">
      <c r="E2084" s="618" t="n"/>
      <c r="F2084" s="618" t="n"/>
      <c r="G2084" s="618" t="n"/>
      <c r="H2084" s="575" t="n"/>
      <c r="I2084" s="619" t="n"/>
      <c r="J2084" s="619" t="n"/>
      <c r="K2084" s="619" t="n"/>
      <c r="L2084" s="619" t="n"/>
      <c r="M2084" s="619" t="n"/>
      <c r="N2084" s="1791" t="n"/>
      <c r="O2084" s="621" t="n"/>
      <c r="P2084" s="621" t="n"/>
      <c r="Q2084" s="622" t="n"/>
      <c r="R2084" s="622" t="n"/>
      <c r="S2084" s="622" t="n"/>
      <c r="T2084" s="622" t="n"/>
      <c r="U2084" s="622" t="n"/>
    </row>
    <row r="2085">
      <c r="E2085" s="618" t="n"/>
      <c r="F2085" s="618" t="n"/>
      <c r="G2085" s="618" t="n"/>
      <c r="H2085" s="575" t="n"/>
      <c r="I2085" s="619" t="n"/>
      <c r="J2085" s="619" t="n"/>
      <c r="K2085" s="619" t="n"/>
      <c r="L2085" s="619" t="n"/>
      <c r="M2085" s="619" t="n"/>
      <c r="N2085" s="1791" t="n"/>
      <c r="O2085" s="621" t="n"/>
      <c r="P2085" s="621" t="n"/>
      <c r="Q2085" s="622" t="n"/>
      <c r="R2085" s="622" t="n"/>
      <c r="S2085" s="622" t="n"/>
      <c r="T2085" s="622" t="n"/>
      <c r="U2085" s="622" t="n"/>
    </row>
    <row r="2086">
      <c r="E2086" s="618" t="n"/>
      <c r="F2086" s="618" t="n"/>
      <c r="G2086" s="618" t="n"/>
      <c r="H2086" s="575" t="n"/>
      <c r="I2086" s="619" t="n"/>
      <c r="J2086" s="619" t="n"/>
      <c r="K2086" s="619" t="n"/>
      <c r="L2086" s="619" t="n"/>
      <c r="M2086" s="619" t="n"/>
      <c r="N2086" s="1791" t="n"/>
      <c r="O2086" s="621" t="n"/>
      <c r="P2086" s="621" t="n"/>
      <c r="Q2086" s="622" t="n"/>
      <c r="R2086" s="622" t="n"/>
      <c r="S2086" s="622" t="n"/>
      <c r="T2086" s="622" t="n"/>
      <c r="U2086" s="622" t="n"/>
    </row>
    <row r="2087">
      <c r="E2087" s="618" t="n"/>
      <c r="F2087" s="618" t="n"/>
      <c r="G2087" s="618" t="n"/>
      <c r="H2087" s="575" t="n"/>
      <c r="I2087" s="619" t="n"/>
      <c r="J2087" s="619" t="n"/>
      <c r="K2087" s="619" t="n"/>
      <c r="L2087" s="619" t="n"/>
      <c r="M2087" s="619" t="n"/>
      <c r="N2087" s="1791" t="n"/>
      <c r="O2087" s="621" t="n"/>
      <c r="P2087" s="621" t="n"/>
      <c r="Q2087" s="622" t="n"/>
      <c r="R2087" s="622" t="n"/>
      <c r="S2087" s="622" t="n"/>
      <c r="T2087" s="622" t="n"/>
      <c r="U2087" s="622" t="n"/>
    </row>
    <row r="2088">
      <c r="E2088" s="618" t="n"/>
      <c r="F2088" s="618" t="n"/>
      <c r="G2088" s="618" t="n"/>
      <c r="H2088" s="575" t="n"/>
      <c r="I2088" s="619" t="n"/>
      <c r="J2088" s="619" t="n"/>
      <c r="K2088" s="619" t="n"/>
      <c r="L2088" s="619" t="n"/>
      <c r="M2088" s="619" t="n"/>
      <c r="N2088" s="1791" t="n"/>
      <c r="O2088" s="621" t="n"/>
      <c r="P2088" s="621" t="n"/>
      <c r="Q2088" s="622" t="n"/>
      <c r="R2088" s="622" t="n"/>
      <c r="S2088" s="622" t="n"/>
      <c r="T2088" s="622" t="n"/>
      <c r="U2088" s="622" t="n"/>
    </row>
    <row r="2089">
      <c r="E2089" s="618" t="n"/>
      <c r="F2089" s="618" t="n"/>
      <c r="G2089" s="618" t="n"/>
      <c r="H2089" s="575" t="n"/>
      <c r="I2089" s="619" t="n"/>
      <c r="J2089" s="619" t="n"/>
      <c r="K2089" s="619" t="n"/>
      <c r="L2089" s="619" t="n"/>
      <c r="M2089" s="619" t="n"/>
      <c r="N2089" s="1791" t="n"/>
      <c r="O2089" s="621" t="n"/>
      <c r="P2089" s="621" t="n"/>
      <c r="Q2089" s="622" t="n"/>
      <c r="R2089" s="622" t="n"/>
      <c r="S2089" s="622" t="n"/>
      <c r="T2089" s="622" t="n"/>
      <c r="U2089" s="622" t="n"/>
    </row>
    <row r="2090">
      <c r="E2090" s="618" t="n"/>
      <c r="F2090" s="618" t="n"/>
      <c r="G2090" s="618" t="n"/>
      <c r="H2090" s="575" t="n"/>
      <c r="I2090" s="619" t="n"/>
      <c r="J2090" s="619" t="n"/>
      <c r="K2090" s="619" t="n"/>
      <c r="L2090" s="619" t="n"/>
      <c r="M2090" s="619" t="n"/>
      <c r="N2090" s="1791" t="n"/>
      <c r="O2090" s="621" t="n"/>
      <c r="P2090" s="621" t="n"/>
      <c r="Q2090" s="622" t="n"/>
      <c r="R2090" s="622" t="n"/>
      <c r="S2090" s="622" t="n"/>
      <c r="T2090" s="622" t="n"/>
      <c r="U2090" s="622" t="n"/>
    </row>
    <row r="2091">
      <c r="E2091" s="618" t="n"/>
      <c r="F2091" s="618" t="n"/>
      <c r="G2091" s="618" t="n"/>
      <c r="H2091" s="575" t="n"/>
      <c r="I2091" s="619" t="n"/>
      <c r="J2091" s="619" t="n"/>
      <c r="K2091" s="619" t="n"/>
      <c r="L2091" s="619" t="n"/>
      <c r="M2091" s="619" t="n"/>
      <c r="N2091" s="1791" t="n"/>
      <c r="O2091" s="621" t="n"/>
      <c r="P2091" s="621" t="n"/>
      <c r="Q2091" s="622" t="n"/>
      <c r="R2091" s="622" t="n"/>
      <c r="S2091" s="622" t="n"/>
      <c r="T2091" s="622" t="n"/>
      <c r="U2091" s="622" t="n"/>
    </row>
    <row r="2092">
      <c r="E2092" s="618" t="n"/>
      <c r="F2092" s="618" t="n"/>
      <c r="G2092" s="618" t="n"/>
      <c r="H2092" s="575" t="n"/>
      <c r="I2092" s="619" t="n"/>
      <c r="J2092" s="619" t="n"/>
      <c r="K2092" s="619" t="n"/>
      <c r="L2092" s="619" t="n"/>
      <c r="M2092" s="619" t="n"/>
      <c r="N2092" s="1791" t="n"/>
      <c r="O2092" s="621" t="n"/>
      <c r="P2092" s="621" t="n"/>
      <c r="Q2092" s="622" t="n"/>
      <c r="R2092" s="622" t="n"/>
      <c r="S2092" s="622" t="n"/>
      <c r="T2092" s="622" t="n"/>
      <c r="U2092" s="622" t="n"/>
    </row>
    <row r="2093">
      <c r="E2093" s="618" t="n"/>
      <c r="F2093" s="618" t="n"/>
      <c r="G2093" s="618" t="n"/>
      <c r="H2093" s="575" t="n"/>
      <c r="I2093" s="619" t="n"/>
      <c r="J2093" s="619" t="n"/>
      <c r="K2093" s="619" t="n"/>
      <c r="L2093" s="619" t="n"/>
      <c r="M2093" s="619" t="n"/>
      <c r="N2093" s="1791" t="n"/>
      <c r="O2093" s="621" t="n"/>
      <c r="P2093" s="621" t="n"/>
      <c r="Q2093" s="622" t="n"/>
      <c r="R2093" s="622" t="n"/>
      <c r="S2093" s="622" t="n"/>
      <c r="T2093" s="622" t="n"/>
      <c r="U2093" s="622" t="n"/>
    </row>
    <row r="2094">
      <c r="E2094" s="618" t="n"/>
      <c r="F2094" s="618" t="n"/>
      <c r="G2094" s="618" t="n"/>
      <c r="H2094" s="575" t="n"/>
      <c r="I2094" s="619" t="n"/>
      <c r="J2094" s="619" t="n"/>
      <c r="K2094" s="619" t="n"/>
      <c r="L2094" s="619" t="n"/>
      <c r="M2094" s="619" t="n"/>
      <c r="N2094" s="1791" t="n"/>
      <c r="O2094" s="621" t="n"/>
      <c r="P2094" s="621" t="n"/>
      <c r="Q2094" s="622" t="n"/>
      <c r="R2094" s="622" t="n"/>
      <c r="S2094" s="622" t="n"/>
      <c r="T2094" s="622" t="n"/>
      <c r="U2094" s="622" t="n"/>
    </row>
    <row r="2095">
      <c r="E2095" s="618" t="n"/>
      <c r="F2095" s="618" t="n"/>
      <c r="G2095" s="618" t="n"/>
      <c r="H2095" s="575" t="n"/>
      <c r="I2095" s="619" t="n"/>
      <c r="J2095" s="619" t="n"/>
      <c r="K2095" s="619" t="n"/>
      <c r="L2095" s="619" t="n"/>
      <c r="M2095" s="619" t="n"/>
      <c r="N2095" s="1791" t="n"/>
      <c r="O2095" s="621" t="n"/>
      <c r="P2095" s="621" t="n"/>
      <c r="Q2095" s="622" t="n"/>
      <c r="R2095" s="622" t="n"/>
      <c r="S2095" s="622" t="n"/>
      <c r="T2095" s="622" t="n"/>
      <c r="U2095" s="622" t="n"/>
    </row>
    <row r="2096">
      <c r="E2096" s="618" t="n"/>
      <c r="F2096" s="618" t="n"/>
      <c r="G2096" s="618" t="n"/>
      <c r="H2096" s="575" t="n"/>
      <c r="I2096" s="619" t="n"/>
      <c r="J2096" s="619" t="n"/>
      <c r="K2096" s="619" t="n"/>
      <c r="L2096" s="619" t="n"/>
      <c r="M2096" s="619" t="n"/>
      <c r="N2096" s="1791" t="n"/>
      <c r="O2096" s="621" t="n"/>
      <c r="P2096" s="621" t="n"/>
      <c r="Q2096" s="622" t="n"/>
      <c r="R2096" s="622" t="n"/>
      <c r="S2096" s="622" t="n"/>
      <c r="T2096" s="622" t="n"/>
      <c r="U2096" s="622" t="n"/>
    </row>
    <row r="2097">
      <c r="E2097" s="618" t="n"/>
      <c r="F2097" s="618" t="n"/>
      <c r="G2097" s="618" t="n"/>
      <c r="H2097" s="575" t="n"/>
      <c r="I2097" s="619" t="n"/>
      <c r="J2097" s="619" t="n"/>
      <c r="K2097" s="619" t="n"/>
      <c r="L2097" s="619" t="n"/>
      <c r="M2097" s="619" t="n"/>
      <c r="N2097" s="1791" t="n"/>
      <c r="O2097" s="621" t="n"/>
      <c r="P2097" s="621" t="n"/>
      <c r="Q2097" s="622" t="n"/>
      <c r="R2097" s="622" t="n"/>
      <c r="S2097" s="622" t="n"/>
      <c r="T2097" s="622" t="n"/>
      <c r="U2097" s="622" t="n"/>
    </row>
    <row r="2098">
      <c r="E2098" s="618" t="n"/>
      <c r="F2098" s="618" t="n"/>
      <c r="G2098" s="618" t="n"/>
      <c r="H2098" s="575" t="n"/>
      <c r="I2098" s="619" t="n"/>
      <c r="J2098" s="619" t="n"/>
      <c r="K2098" s="619" t="n"/>
      <c r="L2098" s="619" t="n"/>
      <c r="M2098" s="619" t="n"/>
      <c r="N2098" s="1791" t="n"/>
      <c r="O2098" s="621" t="n"/>
      <c r="P2098" s="621" t="n"/>
      <c r="Q2098" s="622" t="n"/>
      <c r="R2098" s="622" t="n"/>
      <c r="S2098" s="622" t="n"/>
      <c r="T2098" s="622" t="n"/>
      <c r="U2098" s="622" t="n"/>
    </row>
    <row r="2099">
      <c r="E2099" s="618" t="n"/>
      <c r="F2099" s="618" t="n"/>
      <c r="G2099" s="618" t="n"/>
      <c r="H2099" s="575" t="n"/>
      <c r="I2099" s="619" t="n"/>
      <c r="J2099" s="619" t="n"/>
      <c r="K2099" s="619" t="n"/>
      <c r="L2099" s="619" t="n"/>
      <c r="M2099" s="619" t="n"/>
      <c r="N2099" s="1791" t="n"/>
      <c r="O2099" s="621" t="n"/>
      <c r="P2099" s="621" t="n"/>
      <c r="Q2099" s="622" t="n"/>
      <c r="R2099" s="622" t="n"/>
      <c r="S2099" s="622" t="n"/>
      <c r="T2099" s="622" t="n"/>
      <c r="U2099" s="622" t="n"/>
    </row>
    <row r="2100">
      <c r="E2100" s="618" t="n"/>
      <c r="F2100" s="618" t="n"/>
      <c r="G2100" s="618" t="n"/>
      <c r="H2100" s="575" t="n"/>
      <c r="I2100" s="619" t="n"/>
      <c r="J2100" s="619" t="n"/>
      <c r="K2100" s="619" t="n"/>
      <c r="L2100" s="619" t="n"/>
      <c r="M2100" s="619" t="n"/>
      <c r="N2100" s="1791" t="n"/>
      <c r="O2100" s="621" t="n"/>
      <c r="P2100" s="621" t="n"/>
      <c r="Q2100" s="622" t="n"/>
      <c r="R2100" s="622" t="n"/>
      <c r="S2100" s="622" t="n"/>
      <c r="T2100" s="622" t="n"/>
      <c r="U2100" s="622" t="n"/>
    </row>
    <row r="2101">
      <c r="E2101" s="618" t="n"/>
      <c r="F2101" s="618" t="n"/>
      <c r="G2101" s="618" t="n"/>
      <c r="H2101" s="575" t="n"/>
      <c r="I2101" s="619" t="n"/>
      <c r="J2101" s="619" t="n"/>
      <c r="K2101" s="619" t="n"/>
      <c r="L2101" s="619" t="n"/>
      <c r="M2101" s="619" t="n"/>
      <c r="N2101" s="1791" t="n"/>
      <c r="O2101" s="621" t="n"/>
      <c r="P2101" s="621" t="n"/>
      <c r="Q2101" s="622" t="n"/>
      <c r="R2101" s="622" t="n"/>
      <c r="S2101" s="622" t="n"/>
      <c r="T2101" s="622" t="n"/>
      <c r="U2101" s="622" t="n"/>
    </row>
    <row r="2102">
      <c r="E2102" s="618" t="n"/>
      <c r="F2102" s="618" t="n"/>
      <c r="G2102" s="618" t="n"/>
      <c r="H2102" s="575" t="n"/>
      <c r="I2102" s="619" t="n"/>
      <c r="J2102" s="619" t="n"/>
      <c r="K2102" s="619" t="n"/>
      <c r="L2102" s="619" t="n"/>
      <c r="M2102" s="619" t="n"/>
      <c r="N2102" s="1791" t="n"/>
      <c r="O2102" s="621" t="n"/>
      <c r="P2102" s="621" t="n"/>
      <c r="Q2102" s="622" t="n"/>
      <c r="R2102" s="622" t="n"/>
      <c r="S2102" s="622" t="n"/>
      <c r="T2102" s="622" t="n"/>
      <c r="U2102" s="622" t="n"/>
    </row>
    <row r="2103">
      <c r="E2103" s="618" t="n"/>
      <c r="F2103" s="618" t="n"/>
      <c r="G2103" s="618" t="n"/>
      <c r="H2103" s="575" t="n"/>
      <c r="I2103" s="619" t="n"/>
      <c r="J2103" s="619" t="n"/>
      <c r="K2103" s="619" t="n"/>
      <c r="L2103" s="619" t="n"/>
      <c r="M2103" s="619" t="n"/>
      <c r="N2103" s="1791" t="n"/>
      <c r="O2103" s="621" t="n"/>
      <c r="P2103" s="621" t="n"/>
      <c r="Q2103" s="622" t="n"/>
      <c r="R2103" s="622" t="n"/>
      <c r="S2103" s="622" t="n"/>
      <c r="T2103" s="622" t="n"/>
      <c r="U2103" s="622" t="n"/>
    </row>
    <row r="2104">
      <c r="E2104" s="618" t="n"/>
      <c r="F2104" s="618" t="n"/>
      <c r="G2104" s="618" t="n"/>
      <c r="H2104" s="575" t="n"/>
      <c r="I2104" s="619" t="n"/>
      <c r="J2104" s="619" t="n"/>
      <c r="K2104" s="619" t="n"/>
      <c r="L2104" s="619" t="n"/>
      <c r="M2104" s="619" t="n"/>
      <c r="N2104" s="1791" t="n"/>
      <c r="O2104" s="621" t="n"/>
      <c r="P2104" s="621" t="n"/>
      <c r="Q2104" s="622" t="n"/>
      <c r="R2104" s="622" t="n"/>
      <c r="S2104" s="622" t="n"/>
      <c r="T2104" s="622" t="n"/>
      <c r="U2104" s="622" t="n"/>
    </row>
    <row r="2105">
      <c r="E2105" s="618" t="n"/>
      <c r="F2105" s="618" t="n"/>
      <c r="G2105" s="618" t="n"/>
      <c r="H2105" s="575" t="n"/>
      <c r="I2105" s="619" t="n"/>
      <c r="J2105" s="619" t="n"/>
      <c r="K2105" s="619" t="n"/>
      <c r="L2105" s="619" t="n"/>
      <c r="M2105" s="619" t="n"/>
      <c r="N2105" s="1791" t="n"/>
      <c r="O2105" s="621" t="n"/>
      <c r="P2105" s="621" t="n"/>
      <c r="Q2105" s="622" t="n"/>
      <c r="R2105" s="622" t="n"/>
      <c r="S2105" s="622" t="n"/>
      <c r="T2105" s="622" t="n"/>
      <c r="U2105" s="622" t="n"/>
    </row>
    <row r="2106">
      <c r="E2106" s="618" t="n"/>
      <c r="F2106" s="618" t="n"/>
      <c r="G2106" s="618" t="n"/>
      <c r="H2106" s="575" t="n"/>
      <c r="I2106" s="619" t="n"/>
      <c r="J2106" s="619" t="n"/>
      <c r="K2106" s="619" t="n"/>
      <c r="L2106" s="619" t="n"/>
      <c r="M2106" s="619" t="n"/>
      <c r="N2106" s="1791" t="n"/>
      <c r="O2106" s="621" t="n"/>
      <c r="P2106" s="621" t="n"/>
      <c r="Q2106" s="622" t="n"/>
      <c r="R2106" s="622" t="n"/>
      <c r="S2106" s="622" t="n"/>
      <c r="T2106" s="622" t="n"/>
      <c r="U2106" s="622" t="n"/>
    </row>
    <row r="2107">
      <c r="E2107" s="618" t="n"/>
      <c r="F2107" s="618" t="n"/>
      <c r="G2107" s="618" t="n"/>
      <c r="H2107" s="575" t="n"/>
      <c r="I2107" s="619" t="n"/>
      <c r="J2107" s="619" t="n"/>
      <c r="K2107" s="619" t="n"/>
      <c r="L2107" s="619" t="n"/>
      <c r="M2107" s="619" t="n"/>
      <c r="N2107" s="1791" t="n"/>
      <c r="O2107" s="621" t="n"/>
      <c r="P2107" s="621" t="n"/>
      <c r="Q2107" s="622" t="n"/>
      <c r="R2107" s="622" t="n"/>
      <c r="S2107" s="622" t="n"/>
      <c r="T2107" s="622" t="n"/>
      <c r="U2107" s="622" t="n"/>
    </row>
    <row r="2108">
      <c r="E2108" s="618" t="n"/>
      <c r="F2108" s="618" t="n"/>
      <c r="G2108" s="618" t="n"/>
      <c r="H2108" s="575" t="n"/>
      <c r="I2108" s="619" t="n"/>
      <c r="J2108" s="619" t="n"/>
      <c r="K2108" s="619" t="n"/>
      <c r="L2108" s="619" t="n"/>
      <c r="M2108" s="619" t="n"/>
      <c r="N2108" s="1791" t="n"/>
      <c r="O2108" s="621" t="n"/>
      <c r="P2108" s="621" t="n"/>
      <c r="Q2108" s="622" t="n"/>
      <c r="R2108" s="622" t="n"/>
      <c r="S2108" s="622" t="n"/>
      <c r="T2108" s="622" t="n"/>
      <c r="U2108" s="622" t="n"/>
    </row>
    <row r="2109">
      <c r="E2109" s="618" t="n"/>
      <c r="F2109" s="618" t="n"/>
      <c r="G2109" s="618" t="n"/>
      <c r="H2109" s="575" t="n"/>
      <c r="I2109" s="619" t="n"/>
      <c r="J2109" s="619" t="n"/>
      <c r="K2109" s="619" t="n"/>
      <c r="L2109" s="619" t="n"/>
      <c r="M2109" s="619" t="n"/>
      <c r="N2109" s="1791" t="n"/>
      <c r="O2109" s="621" t="n"/>
      <c r="P2109" s="621" t="n"/>
      <c r="Q2109" s="622" t="n"/>
      <c r="R2109" s="622" t="n"/>
      <c r="S2109" s="622" t="n"/>
      <c r="T2109" s="622" t="n"/>
      <c r="U2109" s="622" t="n"/>
    </row>
    <row r="2110">
      <c r="E2110" s="618" t="n"/>
      <c r="F2110" s="618" t="n"/>
      <c r="G2110" s="618" t="n"/>
      <c r="H2110" s="575" t="n"/>
      <c r="I2110" s="619" t="n"/>
      <c r="J2110" s="619" t="n"/>
      <c r="K2110" s="619" t="n"/>
      <c r="L2110" s="619" t="n"/>
      <c r="M2110" s="619" t="n"/>
      <c r="N2110" s="1791" t="n"/>
      <c r="O2110" s="621" t="n"/>
      <c r="P2110" s="621" t="n"/>
      <c r="Q2110" s="622" t="n"/>
      <c r="R2110" s="622" t="n"/>
      <c r="S2110" s="622" t="n"/>
      <c r="T2110" s="622" t="n"/>
      <c r="U2110" s="622" t="n"/>
    </row>
    <row r="2111">
      <c r="E2111" s="618" t="n"/>
      <c r="F2111" s="618" t="n"/>
      <c r="G2111" s="618" t="n"/>
      <c r="H2111" s="575" t="n"/>
      <c r="I2111" s="619" t="n"/>
      <c r="J2111" s="619" t="n"/>
      <c r="K2111" s="619" t="n"/>
      <c r="L2111" s="619" t="n"/>
      <c r="M2111" s="619" t="n"/>
      <c r="N2111" s="1791" t="n"/>
      <c r="O2111" s="621" t="n"/>
      <c r="P2111" s="621" t="n"/>
      <c r="Q2111" s="622" t="n"/>
      <c r="R2111" s="622" t="n"/>
      <c r="S2111" s="622" t="n"/>
      <c r="T2111" s="622" t="n"/>
      <c r="U2111" s="622" t="n"/>
    </row>
    <row r="2112">
      <c r="E2112" s="618" t="n"/>
      <c r="F2112" s="618" t="n"/>
      <c r="G2112" s="618" t="n"/>
      <c r="H2112" s="575" t="n"/>
      <c r="I2112" s="619" t="n"/>
      <c r="J2112" s="619" t="n"/>
      <c r="K2112" s="619" t="n"/>
      <c r="L2112" s="619" t="n"/>
      <c r="M2112" s="619" t="n"/>
      <c r="N2112" s="1791" t="n"/>
      <c r="O2112" s="621" t="n"/>
      <c r="P2112" s="621" t="n"/>
      <c r="Q2112" s="622" t="n"/>
      <c r="R2112" s="622" t="n"/>
      <c r="S2112" s="622" t="n"/>
      <c r="T2112" s="622" t="n"/>
      <c r="U2112" s="622" t="n"/>
    </row>
    <row r="2113">
      <c r="E2113" s="618" t="n"/>
      <c r="F2113" s="618" t="n"/>
      <c r="G2113" s="618" t="n"/>
      <c r="H2113" s="575" t="n"/>
      <c r="I2113" s="619" t="n"/>
      <c r="J2113" s="619" t="n"/>
      <c r="K2113" s="619" t="n"/>
      <c r="L2113" s="619" t="n"/>
      <c r="M2113" s="619" t="n"/>
      <c r="N2113" s="1791" t="n"/>
      <c r="O2113" s="621" t="n"/>
      <c r="P2113" s="621" t="n"/>
      <c r="Q2113" s="622" t="n"/>
      <c r="R2113" s="622" t="n"/>
      <c r="S2113" s="622" t="n"/>
      <c r="T2113" s="622" t="n"/>
      <c r="U2113" s="622" t="n"/>
    </row>
    <row r="2114">
      <c r="E2114" s="618" t="n"/>
      <c r="F2114" s="618" t="n"/>
      <c r="G2114" s="618" t="n"/>
      <c r="H2114" s="575" t="n"/>
      <c r="I2114" s="619" t="n"/>
      <c r="J2114" s="619" t="n"/>
      <c r="K2114" s="619" t="n"/>
      <c r="L2114" s="619" t="n"/>
      <c r="M2114" s="619" t="n"/>
      <c r="N2114" s="1791" t="n"/>
      <c r="O2114" s="621" t="n"/>
      <c r="P2114" s="621" t="n"/>
      <c r="Q2114" s="622" t="n"/>
      <c r="R2114" s="622" t="n"/>
      <c r="S2114" s="622" t="n"/>
      <c r="T2114" s="622" t="n"/>
      <c r="U2114" s="622" t="n"/>
    </row>
    <row r="2115">
      <c r="E2115" s="618" t="n"/>
      <c r="F2115" s="618" t="n"/>
      <c r="G2115" s="618" t="n"/>
      <c r="H2115" s="575" t="n"/>
      <c r="I2115" s="619" t="n"/>
      <c r="J2115" s="619" t="n"/>
      <c r="K2115" s="619" t="n"/>
      <c r="L2115" s="619" t="n"/>
      <c r="M2115" s="619" t="n"/>
      <c r="N2115" s="1791" t="n"/>
      <c r="O2115" s="621" t="n"/>
      <c r="P2115" s="621" t="n"/>
      <c r="Q2115" s="622" t="n"/>
      <c r="R2115" s="622" t="n"/>
      <c r="S2115" s="622" t="n"/>
      <c r="T2115" s="622" t="n"/>
      <c r="U2115" s="622" t="n"/>
    </row>
    <row r="2116">
      <c r="E2116" s="618" t="n"/>
      <c r="F2116" s="618" t="n"/>
      <c r="G2116" s="618" t="n"/>
      <c r="H2116" s="575" t="n"/>
      <c r="I2116" s="619" t="n"/>
      <c r="J2116" s="619" t="n"/>
      <c r="K2116" s="619" t="n"/>
      <c r="L2116" s="619" t="n"/>
      <c r="M2116" s="619" t="n"/>
      <c r="N2116" s="1791" t="n"/>
      <c r="O2116" s="621" t="n"/>
      <c r="P2116" s="621" t="n"/>
      <c r="Q2116" s="622" t="n"/>
      <c r="R2116" s="622" t="n"/>
      <c r="S2116" s="622" t="n"/>
      <c r="T2116" s="622" t="n"/>
      <c r="U2116" s="622" t="n"/>
    </row>
    <row r="2117">
      <c r="E2117" s="618" t="n"/>
      <c r="F2117" s="618" t="n"/>
      <c r="G2117" s="618" t="n"/>
      <c r="H2117" s="575" t="n"/>
      <c r="I2117" s="619" t="n"/>
      <c r="J2117" s="619" t="n"/>
      <c r="K2117" s="619" t="n"/>
      <c r="L2117" s="619" t="n"/>
      <c r="M2117" s="619" t="n"/>
      <c r="N2117" s="1791" t="n"/>
      <c r="O2117" s="621" t="n"/>
      <c r="P2117" s="621" t="n"/>
      <c r="Q2117" s="622" t="n"/>
      <c r="R2117" s="622" t="n"/>
      <c r="S2117" s="622" t="n"/>
      <c r="T2117" s="622" t="n"/>
      <c r="U2117" s="622" t="n"/>
    </row>
    <row r="2118">
      <c r="E2118" s="618" t="n"/>
      <c r="F2118" s="618" t="n"/>
      <c r="G2118" s="618" t="n"/>
      <c r="H2118" s="575" t="n"/>
      <c r="I2118" s="619" t="n"/>
      <c r="J2118" s="619" t="n"/>
      <c r="K2118" s="619" t="n"/>
      <c r="L2118" s="619" t="n"/>
      <c r="M2118" s="619" t="n"/>
      <c r="N2118" s="1791" t="n"/>
      <c r="O2118" s="621" t="n"/>
      <c r="P2118" s="621" t="n"/>
      <c r="Q2118" s="622" t="n"/>
      <c r="R2118" s="622" t="n"/>
      <c r="S2118" s="622" t="n"/>
      <c r="T2118" s="622" t="n"/>
      <c r="U2118" s="622" t="n"/>
    </row>
    <row r="2119">
      <c r="E2119" s="618" t="n"/>
      <c r="F2119" s="618" t="n"/>
      <c r="G2119" s="618" t="n"/>
      <c r="H2119" s="575" t="n"/>
      <c r="I2119" s="619" t="n"/>
      <c r="J2119" s="619" t="n"/>
      <c r="K2119" s="619" t="n"/>
      <c r="L2119" s="619" t="n"/>
      <c r="M2119" s="619" t="n"/>
      <c r="N2119" s="1791" t="n"/>
      <c r="O2119" s="621" t="n"/>
      <c r="P2119" s="621" t="n"/>
      <c r="Q2119" s="622" t="n"/>
      <c r="R2119" s="622" t="n"/>
      <c r="S2119" s="622" t="n"/>
      <c r="T2119" s="622" t="n"/>
      <c r="U2119" s="622" t="n"/>
    </row>
    <row r="2120">
      <c r="E2120" s="618" t="n"/>
      <c r="F2120" s="618" t="n"/>
      <c r="G2120" s="618" t="n"/>
      <c r="H2120" s="575" t="n"/>
      <c r="I2120" s="619" t="n"/>
      <c r="J2120" s="619" t="n"/>
      <c r="K2120" s="619" t="n"/>
      <c r="L2120" s="619" t="n"/>
      <c r="M2120" s="619" t="n"/>
      <c r="N2120" s="1791" t="n"/>
      <c r="O2120" s="621" t="n"/>
      <c r="P2120" s="621" t="n"/>
      <c r="Q2120" s="622" t="n"/>
      <c r="R2120" s="622" t="n"/>
      <c r="S2120" s="622" t="n"/>
      <c r="T2120" s="622" t="n"/>
      <c r="U2120" s="622" t="n"/>
    </row>
    <row r="2121">
      <c r="E2121" s="618" t="n"/>
      <c r="F2121" s="618" t="n"/>
      <c r="G2121" s="618" t="n"/>
      <c r="H2121" s="575" t="n"/>
      <c r="I2121" s="619" t="n"/>
      <c r="J2121" s="619" t="n"/>
      <c r="K2121" s="619" t="n"/>
      <c r="L2121" s="619" t="n"/>
      <c r="M2121" s="619" t="n"/>
      <c r="N2121" s="1791" t="n"/>
      <c r="O2121" s="621" t="n"/>
      <c r="P2121" s="621" t="n"/>
      <c r="Q2121" s="622" t="n"/>
      <c r="R2121" s="622" t="n"/>
      <c r="S2121" s="622" t="n"/>
      <c r="T2121" s="622" t="n"/>
      <c r="U2121" s="622" t="n"/>
    </row>
    <row r="2122">
      <c r="E2122" s="618" t="n"/>
      <c r="F2122" s="618" t="n"/>
      <c r="G2122" s="618" t="n"/>
      <c r="H2122" s="575" t="n"/>
      <c r="I2122" s="619" t="n"/>
      <c r="J2122" s="619" t="n"/>
      <c r="K2122" s="619" t="n"/>
      <c r="L2122" s="619" t="n"/>
      <c r="M2122" s="619" t="n"/>
      <c r="N2122" s="1791" t="n"/>
      <c r="O2122" s="621" t="n"/>
      <c r="P2122" s="621" t="n"/>
      <c r="Q2122" s="622" t="n"/>
      <c r="R2122" s="622" t="n"/>
      <c r="S2122" s="622" t="n"/>
      <c r="T2122" s="622" t="n"/>
      <c r="U2122" s="622" t="n"/>
    </row>
    <row r="2123">
      <c r="E2123" s="618" t="n"/>
      <c r="F2123" s="618" t="n"/>
      <c r="G2123" s="618" t="n"/>
      <c r="H2123" s="575" t="n"/>
      <c r="I2123" s="619" t="n"/>
      <c r="J2123" s="619" t="n"/>
      <c r="K2123" s="619" t="n"/>
      <c r="L2123" s="619" t="n"/>
      <c r="M2123" s="619" t="n"/>
      <c r="N2123" s="1791" t="n"/>
      <c r="O2123" s="621" t="n"/>
      <c r="P2123" s="621" t="n"/>
      <c r="Q2123" s="622" t="n"/>
      <c r="R2123" s="622" t="n"/>
      <c r="S2123" s="622" t="n"/>
      <c r="T2123" s="622" t="n"/>
      <c r="U2123" s="622" t="n"/>
    </row>
    <row r="2124">
      <c r="E2124" s="618" t="n"/>
      <c r="F2124" s="618" t="n"/>
      <c r="G2124" s="618" t="n"/>
      <c r="H2124" s="575" t="n"/>
      <c r="I2124" s="619" t="n"/>
      <c r="J2124" s="619" t="n"/>
      <c r="K2124" s="619" t="n"/>
      <c r="L2124" s="619" t="n"/>
      <c r="M2124" s="619" t="n"/>
      <c r="N2124" s="1791" t="n"/>
      <c r="O2124" s="621" t="n"/>
      <c r="P2124" s="621" t="n"/>
      <c r="Q2124" s="622" t="n"/>
      <c r="R2124" s="622" t="n"/>
      <c r="S2124" s="622" t="n"/>
      <c r="T2124" s="622" t="n"/>
      <c r="U2124" s="622" t="n"/>
    </row>
    <row r="2125">
      <c r="E2125" s="618" t="n"/>
      <c r="F2125" s="618" t="n"/>
      <c r="G2125" s="618" t="n"/>
      <c r="H2125" s="575" t="n"/>
      <c r="I2125" s="619" t="n"/>
      <c r="J2125" s="619" t="n"/>
      <c r="K2125" s="619" t="n"/>
      <c r="L2125" s="619" t="n"/>
      <c r="M2125" s="619" t="n"/>
      <c r="N2125" s="1791" t="n"/>
      <c r="O2125" s="621" t="n"/>
      <c r="P2125" s="621" t="n"/>
      <c r="Q2125" s="622" t="n"/>
      <c r="R2125" s="622" t="n"/>
      <c r="S2125" s="622" t="n"/>
      <c r="T2125" s="622" t="n"/>
      <c r="U2125" s="622" t="n"/>
    </row>
    <row r="2126">
      <c r="E2126" s="618" t="n"/>
      <c r="F2126" s="618" t="n"/>
      <c r="G2126" s="618" t="n"/>
      <c r="H2126" s="575" t="n"/>
      <c r="I2126" s="619" t="n"/>
      <c r="J2126" s="619" t="n"/>
      <c r="K2126" s="619" t="n"/>
      <c r="L2126" s="619" t="n"/>
      <c r="M2126" s="619" t="n"/>
      <c r="N2126" s="1791" t="n"/>
      <c r="O2126" s="621" t="n"/>
      <c r="P2126" s="621" t="n"/>
      <c r="Q2126" s="622" t="n"/>
      <c r="R2126" s="622" t="n"/>
      <c r="S2126" s="622" t="n"/>
      <c r="T2126" s="622" t="n"/>
      <c r="U2126" s="622" t="n"/>
    </row>
    <row r="2127">
      <c r="E2127" s="618" t="n"/>
      <c r="F2127" s="618" t="n"/>
      <c r="G2127" s="618" t="n"/>
      <c r="H2127" s="575" t="n"/>
      <c r="I2127" s="619" t="n"/>
      <c r="J2127" s="619" t="n"/>
      <c r="K2127" s="619" t="n"/>
      <c r="L2127" s="619" t="n"/>
      <c r="M2127" s="619" t="n"/>
      <c r="N2127" s="1791" t="n"/>
      <c r="O2127" s="621" t="n"/>
      <c r="P2127" s="621" t="n"/>
      <c r="Q2127" s="622" t="n"/>
      <c r="R2127" s="622" t="n"/>
      <c r="S2127" s="622" t="n"/>
      <c r="T2127" s="622" t="n"/>
      <c r="U2127" s="622" t="n"/>
    </row>
    <row r="2128">
      <c r="E2128" s="618" t="n"/>
      <c r="F2128" s="618" t="n"/>
      <c r="G2128" s="618" t="n"/>
      <c r="H2128" s="575" t="n"/>
      <c r="I2128" s="619" t="n"/>
      <c r="J2128" s="619" t="n"/>
      <c r="K2128" s="619" t="n"/>
      <c r="L2128" s="619" t="n"/>
      <c r="M2128" s="619" t="n"/>
      <c r="N2128" s="1791" t="n"/>
      <c r="O2128" s="621" t="n"/>
      <c r="P2128" s="621" t="n"/>
      <c r="Q2128" s="622" t="n"/>
      <c r="R2128" s="622" t="n"/>
      <c r="S2128" s="622" t="n"/>
      <c r="T2128" s="622" t="n"/>
      <c r="U2128" s="622" t="n"/>
    </row>
    <row r="2129">
      <c r="E2129" s="618" t="n"/>
      <c r="F2129" s="618" t="n"/>
      <c r="G2129" s="618" t="n"/>
      <c r="H2129" s="575" t="n"/>
      <c r="I2129" s="619" t="n"/>
      <c r="J2129" s="619" t="n"/>
      <c r="K2129" s="619" t="n"/>
      <c r="L2129" s="619" t="n"/>
      <c r="M2129" s="619" t="n"/>
      <c r="N2129" s="1791" t="n"/>
      <c r="O2129" s="621" t="n"/>
      <c r="P2129" s="621" t="n"/>
      <c r="Q2129" s="622" t="n"/>
      <c r="R2129" s="622" t="n"/>
      <c r="S2129" s="622" t="n"/>
      <c r="T2129" s="622" t="n"/>
      <c r="U2129" s="622" t="n"/>
    </row>
    <row r="2130">
      <c r="E2130" s="618" t="n"/>
      <c r="F2130" s="618" t="n"/>
      <c r="G2130" s="618" t="n"/>
      <c r="H2130" s="575" t="n"/>
      <c r="I2130" s="619" t="n"/>
      <c r="J2130" s="619" t="n"/>
      <c r="K2130" s="619" t="n"/>
      <c r="L2130" s="619" t="n"/>
      <c r="M2130" s="619" t="n"/>
      <c r="N2130" s="1791" t="n"/>
      <c r="O2130" s="621" t="n"/>
      <c r="P2130" s="621" t="n"/>
      <c r="Q2130" s="622" t="n"/>
      <c r="R2130" s="622" t="n"/>
      <c r="S2130" s="622" t="n"/>
      <c r="T2130" s="622" t="n"/>
      <c r="U2130" s="622" t="n"/>
    </row>
    <row r="2131">
      <c r="E2131" s="618" t="n"/>
      <c r="F2131" s="618" t="n"/>
      <c r="G2131" s="618" t="n"/>
      <c r="H2131" s="575" t="n"/>
      <c r="I2131" s="619" t="n"/>
      <c r="J2131" s="619" t="n"/>
      <c r="K2131" s="619" t="n"/>
      <c r="L2131" s="619" t="n"/>
      <c r="M2131" s="619" t="n"/>
      <c r="N2131" s="1791" t="n"/>
      <c r="O2131" s="621" t="n"/>
      <c r="P2131" s="621" t="n"/>
      <c r="Q2131" s="622" t="n"/>
      <c r="R2131" s="622" t="n"/>
      <c r="S2131" s="622" t="n"/>
      <c r="T2131" s="622" t="n"/>
      <c r="U2131" s="622" t="n"/>
    </row>
    <row r="2132">
      <c r="E2132" s="618" t="n"/>
      <c r="F2132" s="618" t="n"/>
      <c r="G2132" s="618" t="n"/>
      <c r="H2132" s="575" t="n"/>
      <c r="I2132" s="619" t="n"/>
      <c r="J2132" s="619" t="n"/>
      <c r="K2132" s="619" t="n"/>
      <c r="L2132" s="619" t="n"/>
      <c r="M2132" s="619" t="n"/>
      <c r="N2132" s="1791" t="n"/>
      <c r="O2132" s="621" t="n"/>
      <c r="P2132" s="621" t="n"/>
      <c r="Q2132" s="622" t="n"/>
      <c r="R2132" s="622" t="n"/>
      <c r="S2132" s="622" t="n"/>
      <c r="T2132" s="622" t="n"/>
      <c r="U2132" s="622" t="n"/>
    </row>
    <row r="2133">
      <c r="E2133" s="618" t="n"/>
      <c r="F2133" s="618" t="n"/>
      <c r="G2133" s="618" t="n"/>
      <c r="H2133" s="575" t="n"/>
      <c r="I2133" s="619" t="n"/>
      <c r="J2133" s="619" t="n"/>
      <c r="K2133" s="619" t="n"/>
      <c r="L2133" s="619" t="n"/>
      <c r="M2133" s="619" t="n"/>
      <c r="N2133" s="1791" t="n"/>
      <c r="O2133" s="621" t="n"/>
      <c r="P2133" s="621" t="n"/>
      <c r="Q2133" s="622" t="n"/>
      <c r="R2133" s="622" t="n"/>
      <c r="S2133" s="622" t="n"/>
      <c r="T2133" s="622" t="n"/>
      <c r="U2133" s="622" t="n"/>
    </row>
    <row r="2134">
      <c r="E2134" s="618" t="n"/>
      <c r="F2134" s="618" t="n"/>
      <c r="G2134" s="618" t="n"/>
      <c r="H2134" s="575" t="n"/>
      <c r="I2134" s="619" t="n"/>
      <c r="J2134" s="619" t="n"/>
      <c r="K2134" s="619" t="n"/>
      <c r="L2134" s="619" t="n"/>
      <c r="M2134" s="619" t="n"/>
      <c r="N2134" s="1791" t="n"/>
      <c r="O2134" s="621" t="n"/>
      <c r="P2134" s="621" t="n"/>
      <c r="Q2134" s="622" t="n"/>
      <c r="R2134" s="622" t="n"/>
      <c r="S2134" s="622" t="n"/>
      <c r="T2134" s="622" t="n"/>
      <c r="U2134" s="622" t="n"/>
    </row>
    <row r="2135">
      <c r="E2135" s="618" t="n"/>
      <c r="F2135" s="618" t="n"/>
      <c r="G2135" s="618" t="n"/>
      <c r="H2135" s="575" t="n"/>
      <c r="I2135" s="619" t="n"/>
      <c r="J2135" s="619" t="n"/>
      <c r="K2135" s="619" t="n"/>
      <c r="L2135" s="619" t="n"/>
      <c r="M2135" s="619" t="n"/>
      <c r="N2135" s="1791" t="n"/>
      <c r="O2135" s="621" t="n"/>
      <c r="P2135" s="621" t="n"/>
      <c r="Q2135" s="622" t="n"/>
      <c r="R2135" s="622" t="n"/>
      <c r="S2135" s="622" t="n"/>
      <c r="T2135" s="622" t="n"/>
      <c r="U2135" s="622" t="n"/>
    </row>
    <row r="2136">
      <c r="E2136" s="618" t="n"/>
      <c r="F2136" s="618" t="n"/>
      <c r="G2136" s="618" t="n"/>
      <c r="H2136" s="575" t="n"/>
      <c r="I2136" s="619" t="n"/>
      <c r="J2136" s="619" t="n"/>
      <c r="K2136" s="619" t="n"/>
      <c r="L2136" s="619" t="n"/>
      <c r="M2136" s="619" t="n"/>
      <c r="N2136" s="1791" t="n"/>
      <c r="O2136" s="621" t="n"/>
      <c r="P2136" s="621" t="n"/>
      <c r="Q2136" s="622" t="n"/>
      <c r="R2136" s="622" t="n"/>
      <c r="S2136" s="622" t="n"/>
      <c r="T2136" s="622" t="n"/>
      <c r="U2136" s="622" t="n"/>
    </row>
    <row r="2137">
      <c r="E2137" s="618" t="n"/>
      <c r="F2137" s="618" t="n"/>
      <c r="G2137" s="618" t="n"/>
      <c r="H2137" s="575" t="n"/>
      <c r="I2137" s="619" t="n"/>
      <c r="J2137" s="619" t="n"/>
      <c r="K2137" s="619" t="n"/>
      <c r="L2137" s="619" t="n"/>
      <c r="M2137" s="619" t="n"/>
      <c r="N2137" s="1791" t="n"/>
      <c r="O2137" s="621" t="n"/>
      <c r="P2137" s="621" t="n"/>
      <c r="Q2137" s="622" t="n"/>
      <c r="R2137" s="622" t="n"/>
      <c r="S2137" s="622" t="n"/>
      <c r="T2137" s="622" t="n"/>
      <c r="U2137" s="622" t="n"/>
    </row>
    <row r="2138">
      <c r="E2138" s="618" t="n"/>
      <c r="F2138" s="618" t="n"/>
      <c r="G2138" s="618" t="n"/>
      <c r="H2138" s="575" t="n"/>
      <c r="I2138" s="619" t="n"/>
      <c r="J2138" s="619" t="n"/>
      <c r="K2138" s="619" t="n"/>
      <c r="L2138" s="619" t="n"/>
      <c r="M2138" s="619" t="n"/>
      <c r="N2138" s="1791" t="n"/>
      <c r="O2138" s="621" t="n"/>
      <c r="P2138" s="621" t="n"/>
      <c r="Q2138" s="622" t="n"/>
      <c r="R2138" s="622" t="n"/>
      <c r="S2138" s="622" t="n"/>
      <c r="T2138" s="622" t="n"/>
      <c r="U2138" s="622" t="n"/>
    </row>
    <row r="2139">
      <c r="E2139" s="618" t="n"/>
      <c r="F2139" s="618" t="n"/>
      <c r="G2139" s="618" t="n"/>
      <c r="H2139" s="575" t="n"/>
      <c r="I2139" s="619" t="n"/>
      <c r="J2139" s="619" t="n"/>
      <c r="K2139" s="619" t="n"/>
      <c r="L2139" s="619" t="n"/>
      <c r="M2139" s="619" t="n"/>
      <c r="N2139" s="1791" t="n"/>
      <c r="O2139" s="621" t="n"/>
      <c r="P2139" s="621" t="n"/>
      <c r="Q2139" s="622" t="n"/>
      <c r="R2139" s="622" t="n"/>
      <c r="S2139" s="622" t="n"/>
      <c r="T2139" s="622" t="n"/>
      <c r="U2139" s="622" t="n"/>
    </row>
    <row r="2140">
      <c r="E2140" s="618" t="n"/>
      <c r="F2140" s="618" t="n"/>
      <c r="G2140" s="618" t="n"/>
      <c r="H2140" s="575" t="n"/>
      <c r="I2140" s="619" t="n"/>
      <c r="J2140" s="619" t="n"/>
      <c r="K2140" s="619" t="n"/>
      <c r="L2140" s="619" t="n"/>
      <c r="M2140" s="619" t="n"/>
      <c r="N2140" s="1791" t="n"/>
      <c r="O2140" s="621" t="n"/>
      <c r="P2140" s="621" t="n"/>
      <c r="Q2140" s="622" t="n"/>
      <c r="R2140" s="622" t="n"/>
      <c r="S2140" s="622" t="n"/>
      <c r="T2140" s="622" t="n"/>
      <c r="U2140" s="622" t="n"/>
    </row>
    <row r="2141">
      <c r="E2141" s="618" t="n"/>
      <c r="F2141" s="618" t="n"/>
      <c r="G2141" s="618" t="n"/>
      <c r="H2141" s="575" t="n"/>
      <c r="I2141" s="619" t="n"/>
      <c r="J2141" s="619" t="n"/>
      <c r="K2141" s="619" t="n"/>
      <c r="L2141" s="619" t="n"/>
      <c r="M2141" s="619" t="n"/>
      <c r="N2141" s="1791" t="n"/>
      <c r="O2141" s="621" t="n"/>
      <c r="P2141" s="621" t="n"/>
      <c r="Q2141" s="622" t="n"/>
      <c r="R2141" s="622" t="n"/>
      <c r="S2141" s="622" t="n"/>
      <c r="T2141" s="622" t="n"/>
      <c r="U2141" s="622" t="n"/>
    </row>
    <row r="2142">
      <c r="E2142" s="618" t="n"/>
      <c r="F2142" s="618" t="n"/>
      <c r="G2142" s="618" t="n"/>
      <c r="H2142" s="575" t="n"/>
      <c r="I2142" s="619" t="n"/>
      <c r="J2142" s="619" t="n"/>
      <c r="K2142" s="619" t="n"/>
      <c r="L2142" s="619" t="n"/>
      <c r="M2142" s="619" t="n"/>
      <c r="N2142" s="1791" t="n"/>
      <c r="O2142" s="621" t="n"/>
      <c r="P2142" s="621" t="n"/>
      <c r="Q2142" s="622" t="n"/>
      <c r="R2142" s="622" t="n"/>
      <c r="S2142" s="622" t="n"/>
      <c r="T2142" s="622" t="n"/>
      <c r="U2142" s="622" t="n"/>
    </row>
    <row r="2143">
      <c r="E2143" s="618" t="n"/>
      <c r="F2143" s="618" t="n"/>
      <c r="G2143" s="618" t="n"/>
      <c r="H2143" s="575" t="n"/>
      <c r="I2143" s="619" t="n"/>
      <c r="J2143" s="619" t="n"/>
      <c r="K2143" s="619" t="n"/>
      <c r="L2143" s="619" t="n"/>
      <c r="M2143" s="619" t="n"/>
      <c r="N2143" s="1791" t="n"/>
      <c r="O2143" s="621" t="n"/>
      <c r="P2143" s="621" t="n"/>
      <c r="Q2143" s="622" t="n"/>
      <c r="R2143" s="622" t="n"/>
      <c r="S2143" s="622" t="n"/>
      <c r="T2143" s="622" t="n"/>
      <c r="U2143" s="622" t="n"/>
    </row>
    <row r="2144">
      <c r="E2144" s="618" t="n"/>
      <c r="F2144" s="618" t="n"/>
      <c r="G2144" s="618" t="n"/>
      <c r="H2144" s="575" t="n"/>
      <c r="I2144" s="619" t="n"/>
      <c r="J2144" s="619" t="n"/>
      <c r="K2144" s="619" t="n"/>
      <c r="L2144" s="619" t="n"/>
      <c r="M2144" s="619" t="n"/>
      <c r="N2144" s="1791" t="n"/>
      <c r="O2144" s="621" t="n"/>
      <c r="P2144" s="621" t="n"/>
      <c r="Q2144" s="622" t="n"/>
      <c r="R2144" s="622" t="n"/>
      <c r="S2144" s="622" t="n"/>
      <c r="T2144" s="622" t="n"/>
      <c r="U2144" s="622" t="n"/>
    </row>
    <row r="2145">
      <c r="E2145" s="618" t="n"/>
      <c r="F2145" s="618" t="n"/>
      <c r="G2145" s="618" t="n"/>
      <c r="H2145" s="575" t="n"/>
      <c r="I2145" s="619" t="n"/>
      <c r="J2145" s="619" t="n"/>
      <c r="K2145" s="619" t="n"/>
      <c r="L2145" s="619" t="n"/>
      <c r="M2145" s="619" t="n"/>
      <c r="N2145" s="1791" t="n"/>
      <c r="O2145" s="621" t="n"/>
      <c r="P2145" s="621" t="n"/>
      <c r="Q2145" s="622" t="n"/>
      <c r="R2145" s="622" t="n"/>
      <c r="S2145" s="622" t="n"/>
      <c r="T2145" s="622" t="n"/>
      <c r="U2145" s="622" t="n"/>
    </row>
    <row r="2146">
      <c r="E2146" s="618" t="n"/>
      <c r="F2146" s="618" t="n"/>
      <c r="G2146" s="618" t="n"/>
      <c r="H2146" s="575" t="n"/>
      <c r="I2146" s="619" t="n"/>
      <c r="J2146" s="619" t="n"/>
      <c r="K2146" s="619" t="n"/>
      <c r="L2146" s="619" t="n"/>
      <c r="M2146" s="619" t="n"/>
      <c r="N2146" s="1791" t="n"/>
      <c r="O2146" s="621" t="n"/>
      <c r="P2146" s="621" t="n"/>
      <c r="Q2146" s="622" t="n"/>
      <c r="R2146" s="622" t="n"/>
      <c r="S2146" s="622" t="n"/>
      <c r="T2146" s="622" t="n"/>
      <c r="U2146" s="622" t="n"/>
    </row>
    <row r="2147">
      <c r="E2147" s="618" t="n"/>
      <c r="F2147" s="618" t="n"/>
      <c r="G2147" s="618" t="n"/>
      <c r="H2147" s="575" t="n"/>
      <c r="I2147" s="619" t="n"/>
      <c r="J2147" s="619" t="n"/>
      <c r="K2147" s="619" t="n"/>
      <c r="L2147" s="619" t="n"/>
      <c r="M2147" s="619" t="n"/>
      <c r="N2147" s="1791" t="n"/>
      <c r="O2147" s="621" t="n"/>
      <c r="P2147" s="621" t="n"/>
      <c r="Q2147" s="622" t="n"/>
      <c r="R2147" s="622" t="n"/>
      <c r="S2147" s="622" t="n"/>
      <c r="T2147" s="622" t="n"/>
      <c r="U2147" s="622" t="n"/>
    </row>
    <row r="2148">
      <c r="E2148" s="618" t="n"/>
      <c r="F2148" s="618" t="n"/>
      <c r="G2148" s="618" t="n"/>
      <c r="H2148" s="575" t="n"/>
      <c r="I2148" s="619" t="n"/>
      <c r="J2148" s="619" t="n"/>
      <c r="K2148" s="619" t="n"/>
      <c r="L2148" s="619" t="n"/>
      <c r="M2148" s="619" t="n"/>
      <c r="N2148" s="1791" t="n"/>
      <c r="O2148" s="621" t="n"/>
      <c r="P2148" s="621" t="n"/>
      <c r="Q2148" s="622" t="n"/>
      <c r="R2148" s="622" t="n"/>
      <c r="S2148" s="622" t="n"/>
      <c r="T2148" s="622" t="n"/>
      <c r="U2148" s="622" t="n"/>
    </row>
    <row r="2149">
      <c r="E2149" s="618" t="n"/>
      <c r="F2149" s="618" t="n"/>
      <c r="G2149" s="618" t="n"/>
      <c r="H2149" s="575" t="n"/>
      <c r="I2149" s="619" t="n"/>
      <c r="J2149" s="619" t="n"/>
      <c r="K2149" s="619" t="n"/>
      <c r="L2149" s="619" t="n"/>
      <c r="M2149" s="619" t="n"/>
      <c r="N2149" s="1791" t="n"/>
      <c r="O2149" s="621" t="n"/>
      <c r="P2149" s="621" t="n"/>
      <c r="Q2149" s="622" t="n"/>
      <c r="R2149" s="622" t="n"/>
      <c r="S2149" s="622" t="n"/>
      <c r="T2149" s="622" t="n"/>
      <c r="U2149" s="622" t="n"/>
    </row>
    <row r="2150">
      <c r="E2150" s="618" t="n"/>
      <c r="F2150" s="618" t="n"/>
      <c r="G2150" s="618" t="n"/>
      <c r="H2150" s="575" t="n"/>
      <c r="I2150" s="619" t="n"/>
      <c r="J2150" s="619" t="n"/>
      <c r="K2150" s="619" t="n"/>
      <c r="L2150" s="619" t="n"/>
      <c r="M2150" s="619" t="n"/>
      <c r="N2150" s="1791" t="n"/>
      <c r="O2150" s="621" t="n"/>
      <c r="P2150" s="621" t="n"/>
      <c r="Q2150" s="622" t="n"/>
      <c r="R2150" s="622" t="n"/>
      <c r="S2150" s="622" t="n"/>
      <c r="T2150" s="622" t="n"/>
      <c r="U2150" s="622" t="n"/>
    </row>
    <row r="2151">
      <c r="E2151" s="618" t="n"/>
      <c r="F2151" s="618" t="n"/>
      <c r="G2151" s="618" t="n"/>
      <c r="H2151" s="575" t="n"/>
      <c r="I2151" s="619" t="n"/>
      <c r="J2151" s="619" t="n"/>
      <c r="K2151" s="619" t="n"/>
      <c r="L2151" s="619" t="n"/>
      <c r="M2151" s="619" t="n"/>
      <c r="N2151" s="1791" t="n"/>
      <c r="O2151" s="621" t="n"/>
      <c r="P2151" s="621" t="n"/>
      <c r="Q2151" s="622" t="n"/>
      <c r="R2151" s="622" t="n"/>
      <c r="S2151" s="622" t="n"/>
      <c r="T2151" s="622" t="n"/>
      <c r="U2151" s="622" t="n"/>
    </row>
    <row r="2152">
      <c r="E2152" s="618" t="n"/>
      <c r="F2152" s="618" t="n"/>
      <c r="G2152" s="618" t="n"/>
      <c r="H2152" s="575" t="n"/>
      <c r="I2152" s="619" t="n"/>
      <c r="J2152" s="619" t="n"/>
      <c r="K2152" s="619" t="n"/>
      <c r="L2152" s="619" t="n"/>
      <c r="M2152" s="619" t="n"/>
      <c r="N2152" s="1791" t="n"/>
      <c r="O2152" s="621" t="n"/>
      <c r="P2152" s="621" t="n"/>
      <c r="Q2152" s="622" t="n"/>
      <c r="R2152" s="622" t="n"/>
      <c r="S2152" s="622" t="n"/>
      <c r="T2152" s="622" t="n"/>
      <c r="U2152" s="622" t="n"/>
    </row>
    <row r="2153">
      <c r="E2153" s="618" t="n"/>
      <c r="F2153" s="618" t="n"/>
      <c r="G2153" s="618" t="n"/>
      <c r="H2153" s="575" t="n"/>
      <c r="I2153" s="619" t="n"/>
      <c r="J2153" s="619" t="n"/>
      <c r="K2153" s="619" t="n"/>
      <c r="L2153" s="619" t="n"/>
      <c r="M2153" s="619" t="n"/>
      <c r="N2153" s="1791" t="n"/>
      <c r="O2153" s="621" t="n"/>
      <c r="P2153" s="621" t="n"/>
      <c r="Q2153" s="622" t="n"/>
      <c r="R2153" s="622" t="n"/>
      <c r="S2153" s="622" t="n"/>
      <c r="T2153" s="622" t="n"/>
      <c r="U2153" s="622" t="n"/>
    </row>
    <row r="2154">
      <c r="E2154" s="618" t="n"/>
      <c r="F2154" s="618" t="n"/>
      <c r="G2154" s="618" t="n"/>
      <c r="H2154" s="575" t="n"/>
      <c r="I2154" s="619" t="n"/>
      <c r="J2154" s="619" t="n"/>
      <c r="K2154" s="619" t="n"/>
      <c r="L2154" s="619" t="n"/>
      <c r="M2154" s="619" t="n"/>
      <c r="N2154" s="1791" t="n"/>
      <c r="O2154" s="621" t="n"/>
      <c r="P2154" s="621" t="n"/>
      <c r="Q2154" s="622" t="n"/>
      <c r="R2154" s="622" t="n"/>
      <c r="S2154" s="622" t="n"/>
      <c r="T2154" s="622" t="n"/>
      <c r="U2154" s="622" t="n"/>
    </row>
    <row r="2155">
      <c r="E2155" s="618" t="n"/>
      <c r="F2155" s="618" t="n"/>
      <c r="G2155" s="618" t="n"/>
      <c r="H2155" s="575" t="n"/>
      <c r="I2155" s="619" t="n"/>
      <c r="J2155" s="619" t="n"/>
      <c r="K2155" s="619" t="n"/>
      <c r="L2155" s="619" t="n"/>
      <c r="M2155" s="619" t="n"/>
      <c r="N2155" s="1791" t="n"/>
      <c r="O2155" s="621" t="n"/>
      <c r="P2155" s="621" t="n"/>
      <c r="Q2155" s="622" t="n"/>
      <c r="R2155" s="622" t="n"/>
      <c r="S2155" s="622" t="n"/>
      <c r="T2155" s="622" t="n"/>
      <c r="U2155" s="622" t="n"/>
    </row>
    <row r="2156">
      <c r="E2156" s="618" t="n"/>
      <c r="F2156" s="618" t="n"/>
      <c r="G2156" s="618" t="n"/>
      <c r="H2156" s="575" t="n"/>
      <c r="I2156" s="619" t="n"/>
      <c r="J2156" s="619" t="n"/>
      <c r="K2156" s="619" t="n"/>
      <c r="L2156" s="619" t="n"/>
      <c r="M2156" s="619" t="n"/>
      <c r="N2156" s="1791" t="n"/>
      <c r="O2156" s="621" t="n"/>
      <c r="P2156" s="621" t="n"/>
      <c r="Q2156" s="622" t="n"/>
      <c r="R2156" s="622" t="n"/>
      <c r="S2156" s="622" t="n"/>
      <c r="T2156" s="622" t="n"/>
      <c r="U2156" s="622" t="n"/>
    </row>
    <row r="2157">
      <c r="E2157" s="618" t="n"/>
      <c r="F2157" s="618" t="n"/>
      <c r="G2157" s="618" t="n"/>
      <c r="H2157" s="575" t="n"/>
      <c r="I2157" s="619" t="n"/>
      <c r="J2157" s="619" t="n"/>
      <c r="K2157" s="619" t="n"/>
      <c r="L2157" s="619" t="n"/>
      <c r="M2157" s="619" t="n"/>
      <c r="N2157" s="1791" t="n"/>
      <c r="O2157" s="621" t="n"/>
      <c r="P2157" s="621" t="n"/>
      <c r="Q2157" s="622" t="n"/>
      <c r="R2157" s="622" t="n"/>
      <c r="S2157" s="622" t="n"/>
      <c r="T2157" s="622" t="n"/>
      <c r="U2157" s="622" t="n"/>
    </row>
    <row r="2158">
      <c r="E2158" s="618" t="n"/>
      <c r="F2158" s="618" t="n"/>
      <c r="G2158" s="618" t="n"/>
      <c r="H2158" s="575" t="n"/>
      <c r="I2158" s="619" t="n"/>
      <c r="J2158" s="619" t="n"/>
      <c r="K2158" s="619" t="n"/>
      <c r="L2158" s="619" t="n"/>
      <c r="M2158" s="619" t="n"/>
      <c r="N2158" s="1791" t="n"/>
      <c r="O2158" s="621" t="n"/>
      <c r="P2158" s="621" t="n"/>
      <c r="Q2158" s="622" t="n"/>
      <c r="R2158" s="622" t="n"/>
      <c r="S2158" s="622" t="n"/>
      <c r="T2158" s="622" t="n"/>
      <c r="U2158" s="622" t="n"/>
    </row>
    <row r="2159">
      <c r="E2159" s="618" t="n"/>
      <c r="F2159" s="618" t="n"/>
      <c r="G2159" s="618" t="n"/>
      <c r="H2159" s="575" t="n"/>
      <c r="I2159" s="619" t="n"/>
      <c r="J2159" s="619" t="n"/>
      <c r="K2159" s="619" t="n"/>
      <c r="L2159" s="619" t="n"/>
      <c r="M2159" s="619" t="n"/>
      <c r="N2159" s="1791" t="n"/>
      <c r="O2159" s="621" t="n"/>
      <c r="P2159" s="621" t="n"/>
      <c r="Q2159" s="622" t="n"/>
      <c r="R2159" s="622" t="n"/>
      <c r="S2159" s="622" t="n"/>
      <c r="T2159" s="622" t="n"/>
      <c r="U2159" s="622" t="n"/>
    </row>
    <row r="2160">
      <c r="E2160" s="618" t="n"/>
      <c r="F2160" s="618" t="n"/>
      <c r="G2160" s="618" t="n"/>
      <c r="H2160" s="575" t="n"/>
      <c r="I2160" s="619" t="n"/>
      <c r="J2160" s="619" t="n"/>
      <c r="K2160" s="619" t="n"/>
      <c r="L2160" s="619" t="n"/>
      <c r="M2160" s="619" t="n"/>
      <c r="N2160" s="1791" t="n"/>
      <c r="O2160" s="621" t="n"/>
      <c r="P2160" s="621" t="n"/>
      <c r="Q2160" s="622" t="n"/>
      <c r="R2160" s="622" t="n"/>
      <c r="S2160" s="622" t="n"/>
      <c r="T2160" s="622" t="n"/>
      <c r="U2160" s="622" t="n"/>
    </row>
    <row r="2161">
      <c r="E2161" s="618" t="n"/>
      <c r="F2161" s="618" t="n"/>
      <c r="G2161" s="618" t="n"/>
      <c r="H2161" s="575" t="n"/>
      <c r="I2161" s="619" t="n"/>
      <c r="J2161" s="619" t="n"/>
      <c r="K2161" s="619" t="n"/>
      <c r="L2161" s="619" t="n"/>
      <c r="M2161" s="619" t="n"/>
      <c r="N2161" s="1791" t="n"/>
      <c r="O2161" s="621" t="n"/>
      <c r="P2161" s="621" t="n"/>
      <c r="Q2161" s="622" t="n"/>
      <c r="R2161" s="622" t="n"/>
      <c r="S2161" s="622" t="n"/>
      <c r="T2161" s="622" t="n"/>
      <c r="U2161" s="622" t="n"/>
    </row>
    <row r="2162">
      <c r="E2162" s="618" t="n"/>
      <c r="F2162" s="618" t="n"/>
      <c r="G2162" s="618" t="n"/>
      <c r="H2162" s="575" t="n"/>
      <c r="I2162" s="619" t="n"/>
      <c r="J2162" s="619" t="n"/>
      <c r="K2162" s="619" t="n"/>
      <c r="L2162" s="619" t="n"/>
      <c r="M2162" s="619" t="n"/>
      <c r="N2162" s="1791" t="n"/>
      <c r="O2162" s="621" t="n"/>
      <c r="P2162" s="621" t="n"/>
      <c r="Q2162" s="622" t="n"/>
      <c r="R2162" s="622" t="n"/>
      <c r="S2162" s="622" t="n"/>
      <c r="T2162" s="622" t="n"/>
      <c r="U2162" s="622" t="n"/>
    </row>
    <row r="2163">
      <c r="E2163" s="618" t="n"/>
      <c r="F2163" s="618" t="n"/>
      <c r="G2163" s="618" t="n"/>
      <c r="H2163" s="575" t="n"/>
      <c r="I2163" s="619" t="n"/>
      <c r="J2163" s="619" t="n"/>
      <c r="K2163" s="619" t="n"/>
      <c r="L2163" s="619" t="n"/>
      <c r="M2163" s="619" t="n"/>
      <c r="N2163" s="1791" t="n"/>
      <c r="O2163" s="621" t="n"/>
      <c r="P2163" s="621" t="n"/>
      <c r="Q2163" s="622" t="n"/>
      <c r="R2163" s="622" t="n"/>
      <c r="S2163" s="622" t="n"/>
      <c r="T2163" s="622" t="n"/>
      <c r="U2163" s="622" t="n"/>
    </row>
    <row r="2164">
      <c r="E2164" s="618" t="n"/>
      <c r="F2164" s="618" t="n"/>
      <c r="G2164" s="618" t="n"/>
      <c r="H2164" s="575" t="n"/>
      <c r="I2164" s="619" t="n"/>
      <c r="J2164" s="619" t="n"/>
      <c r="K2164" s="619" t="n"/>
      <c r="L2164" s="619" t="n"/>
      <c r="M2164" s="619" t="n"/>
      <c r="N2164" s="1791" t="n"/>
      <c r="O2164" s="621" t="n"/>
      <c r="P2164" s="621" t="n"/>
      <c r="Q2164" s="622" t="n"/>
      <c r="R2164" s="622" t="n"/>
      <c r="S2164" s="622" t="n"/>
      <c r="T2164" s="622" t="n"/>
      <c r="U2164" s="622" t="n"/>
    </row>
    <row r="2165">
      <c r="E2165" s="618" t="n"/>
      <c r="F2165" s="618" t="n"/>
      <c r="G2165" s="618" t="n"/>
      <c r="H2165" s="575" t="n"/>
      <c r="I2165" s="619" t="n"/>
      <c r="J2165" s="619" t="n"/>
      <c r="K2165" s="619" t="n"/>
      <c r="L2165" s="619" t="n"/>
      <c r="M2165" s="619" t="n"/>
      <c r="N2165" s="1791" t="n"/>
      <c r="O2165" s="621" t="n"/>
      <c r="P2165" s="621" t="n"/>
      <c r="Q2165" s="622" t="n"/>
      <c r="R2165" s="622" t="n"/>
      <c r="S2165" s="622" t="n"/>
      <c r="T2165" s="622" t="n"/>
      <c r="U2165" s="622" t="n"/>
    </row>
    <row r="2166">
      <c r="E2166" s="618" t="n"/>
      <c r="F2166" s="618" t="n"/>
      <c r="G2166" s="618" t="n"/>
      <c r="H2166" s="575" t="n"/>
      <c r="I2166" s="619" t="n"/>
      <c r="J2166" s="619" t="n"/>
      <c r="K2166" s="619" t="n"/>
      <c r="L2166" s="619" t="n"/>
      <c r="M2166" s="619" t="n"/>
      <c r="N2166" s="1791" t="n"/>
      <c r="O2166" s="621" t="n"/>
      <c r="P2166" s="621" t="n"/>
      <c r="Q2166" s="622" t="n"/>
      <c r="R2166" s="622" t="n"/>
      <c r="S2166" s="622" t="n"/>
      <c r="T2166" s="622" t="n"/>
      <c r="U2166" s="622" t="n"/>
    </row>
    <row r="2167">
      <c r="E2167" s="618" t="n"/>
      <c r="F2167" s="618" t="n"/>
      <c r="G2167" s="618" t="n"/>
      <c r="H2167" s="575" t="n"/>
      <c r="I2167" s="619" t="n"/>
      <c r="J2167" s="619" t="n"/>
      <c r="K2167" s="619" t="n"/>
      <c r="L2167" s="619" t="n"/>
      <c r="M2167" s="619" t="n"/>
      <c r="N2167" s="1791" t="n"/>
      <c r="O2167" s="621" t="n"/>
      <c r="P2167" s="621" t="n"/>
      <c r="Q2167" s="622" t="n"/>
      <c r="R2167" s="622" t="n"/>
      <c r="S2167" s="622" t="n"/>
      <c r="T2167" s="622" t="n"/>
      <c r="U2167" s="622" t="n"/>
    </row>
    <row r="2168">
      <c r="E2168" s="618" t="n"/>
      <c r="F2168" s="618" t="n"/>
      <c r="G2168" s="618" t="n"/>
      <c r="H2168" s="575" t="n"/>
      <c r="I2168" s="619" t="n"/>
      <c r="J2168" s="619" t="n"/>
      <c r="K2168" s="619" t="n"/>
      <c r="L2168" s="619" t="n"/>
      <c r="M2168" s="619" t="n"/>
      <c r="N2168" s="1791" t="n"/>
      <c r="O2168" s="621" t="n"/>
      <c r="P2168" s="621" t="n"/>
      <c r="Q2168" s="622" t="n"/>
      <c r="R2168" s="622" t="n"/>
      <c r="S2168" s="622" t="n"/>
      <c r="T2168" s="622" t="n"/>
      <c r="U2168" s="622" t="n"/>
    </row>
    <row r="2169">
      <c r="E2169" s="618" t="n"/>
      <c r="F2169" s="618" t="n"/>
      <c r="G2169" s="618" t="n"/>
      <c r="H2169" s="575" t="n"/>
      <c r="I2169" s="619" t="n"/>
      <c r="J2169" s="619" t="n"/>
      <c r="K2169" s="619" t="n"/>
      <c r="L2169" s="619" t="n"/>
      <c r="M2169" s="619" t="n"/>
      <c r="N2169" s="1791" t="n"/>
      <c r="O2169" s="621" t="n"/>
      <c r="P2169" s="621" t="n"/>
      <c r="Q2169" s="622" t="n"/>
      <c r="R2169" s="622" t="n"/>
      <c r="S2169" s="622" t="n"/>
      <c r="T2169" s="622" t="n"/>
      <c r="U2169" s="622" t="n"/>
    </row>
    <row r="2170">
      <c r="E2170" s="618" t="n"/>
      <c r="F2170" s="618" t="n"/>
      <c r="G2170" s="618" t="n"/>
      <c r="H2170" s="575" t="n"/>
      <c r="I2170" s="619" t="n"/>
      <c r="J2170" s="619" t="n"/>
      <c r="K2170" s="619" t="n"/>
      <c r="L2170" s="619" t="n"/>
      <c r="M2170" s="619" t="n"/>
      <c r="N2170" s="1791" t="n"/>
      <c r="O2170" s="621" t="n"/>
      <c r="P2170" s="621" t="n"/>
      <c r="Q2170" s="622" t="n"/>
      <c r="R2170" s="622" t="n"/>
      <c r="S2170" s="622" t="n"/>
      <c r="T2170" s="622" t="n"/>
      <c r="U2170" s="622" t="n"/>
    </row>
    <row r="2171">
      <c r="E2171" s="618" t="n"/>
      <c r="F2171" s="618" t="n"/>
      <c r="G2171" s="618" t="n"/>
      <c r="H2171" s="575" t="n"/>
      <c r="I2171" s="619" t="n"/>
      <c r="J2171" s="619" t="n"/>
      <c r="K2171" s="619" t="n"/>
      <c r="L2171" s="619" t="n"/>
      <c r="M2171" s="619" t="n"/>
      <c r="N2171" s="1791" t="n"/>
      <c r="O2171" s="621" t="n"/>
      <c r="P2171" s="621" t="n"/>
      <c r="Q2171" s="622" t="n"/>
      <c r="R2171" s="622" t="n"/>
      <c r="S2171" s="622" t="n"/>
      <c r="T2171" s="622" t="n"/>
      <c r="U2171" s="622" t="n"/>
    </row>
    <row r="2172">
      <c r="E2172" s="618" t="n"/>
      <c r="F2172" s="618" t="n"/>
      <c r="G2172" s="618" t="n"/>
      <c r="H2172" s="575" t="n"/>
      <c r="I2172" s="619" t="n"/>
      <c r="J2172" s="619" t="n"/>
      <c r="K2172" s="619" t="n"/>
      <c r="L2172" s="619" t="n"/>
      <c r="M2172" s="619" t="n"/>
      <c r="N2172" s="1791" t="n"/>
      <c r="O2172" s="621" t="n"/>
      <c r="P2172" s="621" t="n"/>
      <c r="Q2172" s="622" t="n"/>
      <c r="R2172" s="622" t="n"/>
      <c r="S2172" s="622" t="n"/>
      <c r="T2172" s="622" t="n"/>
      <c r="U2172" s="622" t="n"/>
    </row>
    <row r="2173">
      <c r="E2173" s="618" t="n"/>
      <c r="F2173" s="618" t="n"/>
      <c r="G2173" s="618" t="n"/>
      <c r="H2173" s="575" t="n"/>
      <c r="I2173" s="619" t="n"/>
      <c r="J2173" s="619" t="n"/>
      <c r="K2173" s="619" t="n"/>
      <c r="L2173" s="619" t="n"/>
      <c r="M2173" s="619" t="n"/>
      <c r="N2173" s="1791" t="n"/>
      <c r="O2173" s="621" t="n"/>
      <c r="P2173" s="621" t="n"/>
      <c r="Q2173" s="622" t="n"/>
      <c r="R2173" s="622" t="n"/>
      <c r="S2173" s="622" t="n"/>
      <c r="T2173" s="622" t="n"/>
      <c r="U2173" s="622" t="n"/>
    </row>
    <row r="2174">
      <c r="E2174" s="618" t="n"/>
      <c r="F2174" s="618" t="n"/>
      <c r="G2174" s="618" t="n"/>
      <c r="H2174" s="575" t="n"/>
      <c r="I2174" s="619" t="n"/>
      <c r="J2174" s="619" t="n"/>
      <c r="K2174" s="619" t="n"/>
      <c r="L2174" s="619" t="n"/>
      <c r="M2174" s="619" t="n"/>
      <c r="N2174" s="1791" t="n"/>
      <c r="O2174" s="621" t="n"/>
      <c r="P2174" s="621" t="n"/>
      <c r="Q2174" s="622" t="n"/>
      <c r="R2174" s="622" t="n"/>
      <c r="S2174" s="622" t="n"/>
      <c r="T2174" s="622" t="n"/>
      <c r="U2174" s="622" t="n"/>
    </row>
    <row r="2175">
      <c r="E2175" s="618" t="n"/>
      <c r="F2175" s="618" t="n"/>
      <c r="G2175" s="618" t="n"/>
      <c r="H2175" s="575" t="n"/>
      <c r="I2175" s="619" t="n"/>
      <c r="J2175" s="619" t="n"/>
      <c r="K2175" s="619" t="n"/>
      <c r="L2175" s="619" t="n"/>
      <c r="M2175" s="619" t="n"/>
      <c r="N2175" s="1791" t="n"/>
      <c r="O2175" s="621" t="n"/>
      <c r="P2175" s="621" t="n"/>
      <c r="Q2175" s="622" t="n"/>
      <c r="R2175" s="622" t="n"/>
      <c r="S2175" s="622" t="n"/>
      <c r="T2175" s="622" t="n"/>
      <c r="U2175" s="622" t="n"/>
    </row>
    <row r="2176">
      <c r="E2176" s="618" t="n"/>
      <c r="F2176" s="618" t="n"/>
      <c r="G2176" s="618" t="n"/>
      <c r="H2176" s="575" t="n"/>
      <c r="I2176" s="619" t="n"/>
      <c r="J2176" s="619" t="n"/>
      <c r="K2176" s="619" t="n"/>
      <c r="L2176" s="619" t="n"/>
      <c r="M2176" s="619" t="n"/>
      <c r="N2176" s="1791" t="n"/>
      <c r="O2176" s="621" t="n"/>
      <c r="P2176" s="621" t="n"/>
      <c r="Q2176" s="622" t="n"/>
      <c r="R2176" s="622" t="n"/>
      <c r="S2176" s="622" t="n"/>
      <c r="T2176" s="622" t="n"/>
      <c r="U2176" s="622" t="n"/>
    </row>
    <row r="2177">
      <c r="E2177" s="618" t="n"/>
      <c r="F2177" s="618" t="n"/>
      <c r="G2177" s="618" t="n"/>
      <c r="H2177" s="575" t="n"/>
      <c r="I2177" s="619" t="n"/>
      <c r="J2177" s="619" t="n"/>
      <c r="K2177" s="619" t="n"/>
      <c r="L2177" s="619" t="n"/>
      <c r="M2177" s="619" t="n"/>
      <c r="N2177" s="1791" t="n"/>
      <c r="O2177" s="621" t="n"/>
      <c r="P2177" s="621" t="n"/>
      <c r="Q2177" s="622" t="n"/>
      <c r="R2177" s="622" t="n"/>
      <c r="S2177" s="622" t="n"/>
      <c r="T2177" s="622" t="n"/>
      <c r="U2177" s="622" t="n"/>
    </row>
    <row r="2178">
      <c r="E2178" s="618" t="n"/>
      <c r="F2178" s="618" t="n"/>
      <c r="G2178" s="618" t="n"/>
      <c r="H2178" s="575" t="n"/>
      <c r="I2178" s="619" t="n"/>
      <c r="J2178" s="619" t="n"/>
      <c r="K2178" s="619" t="n"/>
      <c r="L2178" s="619" t="n"/>
      <c r="M2178" s="619" t="n"/>
      <c r="N2178" s="1791" t="n"/>
      <c r="O2178" s="621" t="n"/>
      <c r="P2178" s="621" t="n"/>
      <c r="Q2178" s="622" t="n"/>
      <c r="R2178" s="622" t="n"/>
      <c r="S2178" s="622" t="n"/>
      <c r="T2178" s="622" t="n"/>
      <c r="U2178" s="622" t="n"/>
    </row>
    <row r="2179">
      <c r="E2179" s="618" t="n"/>
      <c r="F2179" s="618" t="n"/>
      <c r="G2179" s="618" t="n"/>
      <c r="H2179" s="575" t="n"/>
      <c r="I2179" s="619" t="n"/>
      <c r="J2179" s="619" t="n"/>
      <c r="K2179" s="619" t="n"/>
      <c r="L2179" s="619" t="n"/>
      <c r="M2179" s="619" t="n"/>
      <c r="N2179" s="1791" t="n"/>
      <c r="O2179" s="621" t="n"/>
      <c r="P2179" s="621" t="n"/>
      <c r="Q2179" s="622" t="n"/>
      <c r="R2179" s="622" t="n"/>
      <c r="S2179" s="622" t="n"/>
      <c r="T2179" s="622" t="n"/>
      <c r="U2179" s="622" t="n"/>
    </row>
    <row r="2180">
      <c r="E2180" s="618" t="n"/>
      <c r="F2180" s="618" t="n"/>
      <c r="G2180" s="618" t="n"/>
      <c r="H2180" s="575" t="n"/>
      <c r="I2180" s="619" t="n"/>
      <c r="J2180" s="619" t="n"/>
      <c r="K2180" s="619" t="n"/>
      <c r="L2180" s="619" t="n"/>
      <c r="M2180" s="619" t="n"/>
      <c r="N2180" s="1791" t="n"/>
      <c r="O2180" s="621" t="n"/>
      <c r="P2180" s="621" t="n"/>
      <c r="Q2180" s="622" t="n"/>
      <c r="R2180" s="622" t="n"/>
      <c r="S2180" s="622" t="n"/>
      <c r="T2180" s="622" t="n"/>
      <c r="U2180" s="622" t="n"/>
    </row>
    <row r="2181">
      <c r="E2181" s="618" t="n"/>
      <c r="F2181" s="618" t="n"/>
      <c r="G2181" s="618" t="n"/>
      <c r="H2181" s="575" t="n"/>
      <c r="I2181" s="619" t="n"/>
      <c r="J2181" s="619" t="n"/>
      <c r="K2181" s="619" t="n"/>
      <c r="L2181" s="619" t="n"/>
      <c r="M2181" s="619" t="n"/>
      <c r="N2181" s="1791" t="n"/>
      <c r="O2181" s="621" t="n"/>
      <c r="P2181" s="621" t="n"/>
      <c r="Q2181" s="622" t="n"/>
      <c r="R2181" s="622" t="n"/>
      <c r="S2181" s="622" t="n"/>
      <c r="T2181" s="622" t="n"/>
      <c r="U2181" s="622" t="n"/>
    </row>
    <row r="2182">
      <c r="E2182" s="618" t="n"/>
      <c r="F2182" s="618" t="n"/>
      <c r="G2182" s="618" t="n"/>
      <c r="H2182" s="575" t="n"/>
      <c r="I2182" s="619" t="n"/>
      <c r="J2182" s="619" t="n"/>
      <c r="K2182" s="619" t="n"/>
      <c r="L2182" s="619" t="n"/>
      <c r="M2182" s="619" t="n"/>
      <c r="N2182" s="1791" t="n"/>
      <c r="O2182" s="621" t="n"/>
      <c r="P2182" s="621" t="n"/>
      <c r="Q2182" s="622" t="n"/>
      <c r="R2182" s="622" t="n"/>
      <c r="S2182" s="622" t="n"/>
      <c r="T2182" s="622" t="n"/>
      <c r="U2182" s="622" t="n"/>
    </row>
    <row r="2183">
      <c r="E2183" s="618" t="n"/>
      <c r="F2183" s="618" t="n"/>
      <c r="G2183" s="618" t="n"/>
      <c r="H2183" s="575" t="n"/>
      <c r="I2183" s="619" t="n"/>
      <c r="J2183" s="619" t="n"/>
      <c r="K2183" s="619" t="n"/>
      <c r="L2183" s="619" t="n"/>
      <c r="M2183" s="619" t="n"/>
      <c r="N2183" s="1791" t="n"/>
      <c r="O2183" s="621" t="n"/>
      <c r="P2183" s="621" t="n"/>
      <c r="Q2183" s="622" t="n"/>
      <c r="R2183" s="622" t="n"/>
      <c r="S2183" s="622" t="n"/>
      <c r="T2183" s="622" t="n"/>
      <c r="U2183" s="622" t="n"/>
    </row>
    <row r="2184">
      <c r="E2184" s="618" t="n"/>
      <c r="F2184" s="618" t="n"/>
      <c r="G2184" s="618" t="n"/>
      <c r="H2184" s="575" t="n"/>
      <c r="I2184" s="619" t="n"/>
      <c r="J2184" s="619" t="n"/>
      <c r="K2184" s="619" t="n"/>
      <c r="L2184" s="619" t="n"/>
      <c r="M2184" s="619" t="n"/>
      <c r="N2184" s="1791" t="n"/>
      <c r="O2184" s="621" t="n"/>
      <c r="P2184" s="621" t="n"/>
      <c r="Q2184" s="622" t="n"/>
      <c r="R2184" s="622" t="n"/>
      <c r="S2184" s="622" t="n"/>
      <c r="T2184" s="622" t="n"/>
      <c r="U2184" s="622" t="n"/>
    </row>
    <row r="2185">
      <c r="E2185" s="618" t="n"/>
      <c r="F2185" s="618" t="n"/>
      <c r="G2185" s="618" t="n"/>
      <c r="H2185" s="575" t="n"/>
      <c r="I2185" s="619" t="n"/>
      <c r="J2185" s="619" t="n"/>
      <c r="K2185" s="619" t="n"/>
      <c r="L2185" s="619" t="n"/>
      <c r="M2185" s="619" t="n"/>
      <c r="N2185" s="1791" t="n"/>
      <c r="O2185" s="621" t="n"/>
      <c r="P2185" s="621" t="n"/>
      <c r="Q2185" s="622" t="n"/>
      <c r="R2185" s="622" t="n"/>
      <c r="S2185" s="622" t="n"/>
      <c r="T2185" s="622" t="n"/>
      <c r="U2185" s="622" t="n"/>
    </row>
    <row r="2186">
      <c r="E2186" s="618" t="n"/>
      <c r="F2186" s="618" t="n"/>
      <c r="G2186" s="618" t="n"/>
      <c r="H2186" s="575" t="n"/>
      <c r="I2186" s="619" t="n"/>
      <c r="J2186" s="619" t="n"/>
      <c r="K2186" s="619" t="n"/>
      <c r="L2186" s="619" t="n"/>
      <c r="M2186" s="619" t="n"/>
      <c r="N2186" s="1791" t="n"/>
      <c r="O2186" s="621" t="n"/>
      <c r="P2186" s="621" t="n"/>
      <c r="Q2186" s="622" t="n"/>
      <c r="R2186" s="622" t="n"/>
      <c r="S2186" s="622" t="n"/>
      <c r="T2186" s="622" t="n"/>
      <c r="U2186" s="622" t="n"/>
    </row>
    <row r="2187">
      <c r="E2187" s="618" t="n"/>
      <c r="F2187" s="618" t="n"/>
      <c r="G2187" s="618" t="n"/>
      <c r="H2187" s="575" t="n"/>
      <c r="I2187" s="619" t="n"/>
      <c r="J2187" s="619" t="n"/>
      <c r="K2187" s="619" t="n"/>
      <c r="L2187" s="619" t="n"/>
      <c r="M2187" s="619" t="n"/>
      <c r="N2187" s="1791" t="n"/>
      <c r="O2187" s="621" t="n"/>
      <c r="P2187" s="621" t="n"/>
      <c r="Q2187" s="622" t="n"/>
      <c r="R2187" s="622" t="n"/>
      <c r="S2187" s="622" t="n"/>
      <c r="T2187" s="622" t="n"/>
      <c r="U2187" s="622" t="n"/>
    </row>
    <row r="2188">
      <c r="E2188" s="618" t="n"/>
      <c r="F2188" s="618" t="n"/>
      <c r="G2188" s="618" t="n"/>
      <c r="H2188" s="575" t="n"/>
      <c r="I2188" s="623" t="n"/>
      <c r="J2188" s="623" t="n"/>
      <c r="K2188" s="623" t="n"/>
      <c r="L2188" s="623" t="n"/>
      <c r="M2188" s="623" t="n"/>
      <c r="N2188" s="1792" t="n"/>
      <c r="O2188" s="625" t="n"/>
      <c r="P2188" s="625" t="n"/>
      <c r="Q2188" s="622" t="n"/>
      <c r="R2188" s="622" t="n"/>
      <c r="S2188" s="622" t="n"/>
      <c r="T2188" s="622" t="n"/>
      <c r="U2188" s="622" t="n"/>
    </row>
    <row r="2189">
      <c r="E2189" s="618" t="n"/>
      <c r="F2189" s="618" t="n"/>
      <c r="G2189" s="618" t="n"/>
      <c r="H2189" s="575" t="n"/>
      <c r="I2189" s="623" t="n"/>
      <c r="J2189" s="623" t="n"/>
      <c r="K2189" s="623" t="n"/>
      <c r="L2189" s="623" t="n"/>
      <c r="M2189" s="623" t="n"/>
      <c r="N2189" s="1792" t="n"/>
      <c r="O2189" s="625" t="n"/>
      <c r="P2189" s="625" t="n"/>
      <c r="Q2189" s="622" t="n"/>
      <c r="R2189" s="622" t="n"/>
      <c r="S2189" s="622" t="n"/>
      <c r="T2189" s="622" t="n"/>
      <c r="U2189" s="622" t="n"/>
    </row>
    <row r="2190">
      <c r="E2190" s="618" t="n"/>
      <c r="F2190" s="618" t="n"/>
      <c r="G2190" s="618" t="n"/>
      <c r="H2190" s="575" t="n"/>
      <c r="I2190" s="623" t="n"/>
      <c r="J2190" s="623" t="n"/>
      <c r="K2190" s="623" t="n"/>
      <c r="L2190" s="623" t="n"/>
      <c r="M2190" s="623" t="n"/>
      <c r="N2190" s="1792" t="n"/>
      <c r="O2190" s="625" t="n"/>
      <c r="P2190" s="625" t="n"/>
      <c r="Q2190" s="622" t="n"/>
      <c r="R2190" s="622" t="n"/>
      <c r="S2190" s="622" t="n"/>
      <c r="T2190" s="622" t="n"/>
      <c r="U2190" s="622" t="n"/>
    </row>
    <row r="2191">
      <c r="E2191" s="618" t="n"/>
      <c r="F2191" s="618" t="n"/>
      <c r="G2191" s="618" t="n"/>
      <c r="H2191" s="575" t="n"/>
      <c r="I2191" s="623" t="n"/>
      <c r="J2191" s="623" t="n"/>
      <c r="K2191" s="623" t="n"/>
      <c r="L2191" s="623" t="n"/>
      <c r="M2191" s="623" t="n"/>
      <c r="N2191" s="1792" t="n"/>
      <c r="O2191" s="625" t="n"/>
      <c r="P2191" s="625" t="n"/>
      <c r="Q2191" s="622" t="n"/>
      <c r="R2191" s="622" t="n"/>
      <c r="S2191" s="622" t="n"/>
      <c r="T2191" s="622" t="n"/>
      <c r="U2191" s="622" t="n"/>
    </row>
    <row r="2192">
      <c r="E2192" s="618" t="n"/>
      <c r="F2192" s="618" t="n"/>
      <c r="G2192" s="618" t="n"/>
      <c r="H2192" s="575" t="n"/>
      <c r="I2192" s="623" t="n"/>
      <c r="J2192" s="623" t="n"/>
      <c r="K2192" s="623" t="n"/>
      <c r="L2192" s="623" t="n"/>
      <c r="M2192" s="623" t="n"/>
      <c r="N2192" s="1792" t="n"/>
      <c r="O2192" s="625" t="n"/>
      <c r="P2192" s="625" t="n"/>
      <c r="Q2192" s="622" t="n"/>
      <c r="R2192" s="622" t="n"/>
      <c r="S2192" s="622" t="n"/>
      <c r="T2192" s="622" t="n"/>
      <c r="U2192" s="622" t="n"/>
    </row>
    <row r="2193">
      <c r="E2193" s="618" t="n"/>
      <c r="F2193" s="618" t="n"/>
      <c r="G2193" s="618" t="n"/>
      <c r="H2193" s="575" t="n"/>
      <c r="I2193" s="623" t="n"/>
      <c r="J2193" s="623" t="n"/>
      <c r="K2193" s="623" t="n"/>
      <c r="L2193" s="623" t="n"/>
      <c r="M2193" s="623" t="n"/>
      <c r="N2193" s="1792" t="n"/>
      <c r="O2193" s="625" t="n"/>
      <c r="P2193" s="625" t="n"/>
      <c r="Q2193" s="622" t="n"/>
      <c r="R2193" s="622" t="n"/>
      <c r="S2193" s="622" t="n"/>
      <c r="T2193" s="622" t="n"/>
      <c r="U2193" s="622" t="n"/>
    </row>
    <row r="2194">
      <c r="E2194" s="618" t="n"/>
      <c r="F2194" s="618" t="n"/>
      <c r="G2194" s="618" t="n"/>
      <c r="H2194" s="575" t="n"/>
      <c r="I2194" s="623" t="n"/>
      <c r="J2194" s="623" t="n"/>
      <c r="K2194" s="623" t="n"/>
      <c r="L2194" s="623" t="n"/>
      <c r="M2194" s="623" t="n"/>
      <c r="N2194" s="1792" t="n"/>
      <c r="O2194" s="625" t="n"/>
      <c r="P2194" s="625" t="n"/>
      <c r="Q2194" s="622" t="n"/>
      <c r="R2194" s="622" t="n"/>
      <c r="S2194" s="622" t="n"/>
      <c r="T2194" s="622" t="n"/>
      <c r="U2194" s="622" t="n"/>
    </row>
    <row r="2195">
      <c r="E2195" s="618" t="n"/>
      <c r="F2195" s="618" t="n"/>
      <c r="G2195" s="618" t="n"/>
      <c r="H2195" s="575" t="n"/>
      <c r="I2195" s="623" t="n"/>
      <c r="J2195" s="623" t="n"/>
      <c r="K2195" s="623" t="n"/>
      <c r="L2195" s="623" t="n"/>
      <c r="M2195" s="623" t="n"/>
      <c r="N2195" s="1792" t="n"/>
      <c r="O2195" s="625" t="n"/>
      <c r="P2195" s="625" t="n"/>
      <c r="Q2195" s="622" t="n"/>
      <c r="R2195" s="622" t="n"/>
      <c r="S2195" s="622" t="n"/>
      <c r="T2195" s="622" t="n"/>
      <c r="U2195" s="622" t="n"/>
    </row>
    <row r="2196">
      <c r="E2196" s="618" t="n"/>
      <c r="F2196" s="618" t="n"/>
      <c r="G2196" s="618" t="n"/>
      <c r="H2196" s="575" t="n"/>
      <c r="I2196" s="623" t="n"/>
      <c r="J2196" s="623" t="n"/>
      <c r="K2196" s="623" t="n"/>
      <c r="L2196" s="623" t="n"/>
      <c r="M2196" s="623" t="n"/>
      <c r="N2196" s="1792" t="n"/>
      <c r="O2196" s="625" t="n"/>
      <c r="P2196" s="625" t="n"/>
      <c r="Q2196" s="622" t="n"/>
      <c r="R2196" s="622" t="n"/>
      <c r="S2196" s="622" t="n"/>
      <c r="T2196" s="622" t="n"/>
      <c r="U2196" s="622" t="n"/>
    </row>
    <row r="2197">
      <c r="E2197" s="618" t="n"/>
      <c r="F2197" s="618" t="n"/>
      <c r="G2197" s="618" t="n"/>
      <c r="H2197" s="575" t="n"/>
      <c r="I2197" s="623" t="n"/>
      <c r="J2197" s="623" t="n"/>
      <c r="K2197" s="623" t="n"/>
      <c r="L2197" s="623" t="n"/>
      <c r="M2197" s="623" t="n"/>
      <c r="N2197" s="1792" t="n"/>
      <c r="O2197" s="625" t="n"/>
      <c r="P2197" s="625" t="n"/>
      <c r="Q2197" s="622" t="n"/>
      <c r="R2197" s="622" t="n"/>
      <c r="S2197" s="622" t="n"/>
      <c r="T2197" s="622" t="n"/>
      <c r="U2197" s="622" t="n"/>
    </row>
    <row r="2198">
      <c r="E2198" s="618" t="n"/>
      <c r="F2198" s="618" t="n"/>
      <c r="G2198" s="618" t="n"/>
      <c r="H2198" s="575" t="n"/>
      <c r="I2198" s="623" t="n"/>
      <c r="J2198" s="623" t="n"/>
      <c r="K2198" s="623" t="n"/>
      <c r="L2198" s="623" t="n"/>
      <c r="M2198" s="623" t="n"/>
      <c r="N2198" s="1792" t="n"/>
      <c r="O2198" s="625" t="n"/>
      <c r="P2198" s="625" t="n"/>
      <c r="Q2198" s="622" t="n"/>
      <c r="R2198" s="622" t="n"/>
      <c r="S2198" s="622" t="n"/>
      <c r="T2198" s="622" t="n"/>
      <c r="U2198" s="622" t="n"/>
    </row>
    <row r="2199">
      <c r="E2199" s="618" t="n"/>
      <c r="F2199" s="618" t="n"/>
      <c r="G2199" s="618" t="n"/>
      <c r="H2199" s="575" t="n"/>
      <c r="I2199" s="623" t="n"/>
      <c r="J2199" s="623" t="n"/>
      <c r="K2199" s="623" t="n"/>
      <c r="L2199" s="623" t="n"/>
      <c r="M2199" s="623" t="n"/>
      <c r="N2199" s="1792" t="n"/>
      <c r="O2199" s="625" t="n"/>
      <c r="P2199" s="625" t="n"/>
      <c r="Q2199" s="622" t="n"/>
      <c r="R2199" s="622" t="n"/>
      <c r="S2199" s="622" t="n"/>
      <c r="T2199" s="622" t="n"/>
      <c r="U2199" s="622" t="n"/>
    </row>
    <row r="2200">
      <c r="E2200" s="618" t="n"/>
      <c r="F2200" s="618" t="n"/>
      <c r="G2200" s="618" t="n"/>
      <c r="H2200" s="575" t="n"/>
      <c r="I2200" s="623" t="n"/>
      <c r="J2200" s="623" t="n"/>
      <c r="K2200" s="623" t="n"/>
      <c r="L2200" s="623" t="n"/>
      <c r="M2200" s="623" t="n"/>
      <c r="N2200" s="1792" t="n"/>
      <c r="O2200" s="625" t="n"/>
      <c r="P2200" s="625" t="n"/>
      <c r="Q2200" s="622" t="n"/>
      <c r="R2200" s="622" t="n"/>
      <c r="S2200" s="622" t="n"/>
      <c r="T2200" s="622" t="n"/>
      <c r="U2200" s="622" t="n"/>
    </row>
    <row r="2201">
      <c r="E2201" s="618" t="n"/>
      <c r="F2201" s="618" t="n"/>
      <c r="G2201" s="618" t="n"/>
      <c r="H2201" s="575" t="n"/>
      <c r="I2201" s="623" t="n"/>
      <c r="J2201" s="623" t="n"/>
      <c r="K2201" s="623" t="n"/>
      <c r="L2201" s="623" t="n"/>
      <c r="M2201" s="623" t="n"/>
      <c r="N2201" s="1792" t="n"/>
      <c r="O2201" s="625" t="n"/>
      <c r="P2201" s="625" t="n"/>
      <c r="Q2201" s="622" t="n"/>
      <c r="R2201" s="622" t="n"/>
      <c r="S2201" s="622" t="n"/>
      <c r="T2201" s="622" t="n"/>
      <c r="U2201" s="622" t="n"/>
    </row>
    <row r="2202">
      <c r="E2202" s="618" t="n"/>
      <c r="F2202" s="618" t="n"/>
      <c r="G2202" s="618" t="n"/>
      <c r="H2202" s="575" t="n"/>
      <c r="I2202" s="623" t="n"/>
      <c r="J2202" s="623" t="n"/>
      <c r="K2202" s="623" t="n"/>
      <c r="L2202" s="623" t="n"/>
      <c r="M2202" s="623" t="n"/>
      <c r="N2202" s="1792" t="n"/>
      <c r="O2202" s="625" t="n"/>
      <c r="P2202" s="625" t="n"/>
      <c r="Q2202" s="622" t="n"/>
      <c r="R2202" s="622" t="n"/>
      <c r="S2202" s="622" t="n"/>
      <c r="T2202" s="622" t="n"/>
      <c r="U2202" s="622" t="n"/>
    </row>
    <row r="2203">
      <c r="E2203" s="618" t="n"/>
      <c r="F2203" s="618" t="n"/>
      <c r="G2203" s="618" t="n"/>
      <c r="H2203" s="575" t="n"/>
      <c r="I2203" s="623" t="n"/>
      <c r="J2203" s="623" t="n"/>
      <c r="K2203" s="623" t="n"/>
      <c r="L2203" s="623" t="n"/>
      <c r="M2203" s="623" t="n"/>
      <c r="N2203" s="1792" t="n"/>
      <c r="O2203" s="625" t="n"/>
      <c r="P2203" s="625" t="n"/>
      <c r="Q2203" s="622" t="n"/>
      <c r="R2203" s="622" t="n"/>
      <c r="S2203" s="622" t="n"/>
      <c r="T2203" s="622" t="n"/>
      <c r="U2203" s="622" t="n"/>
    </row>
    <row r="2204">
      <c r="E2204" s="618" t="n"/>
      <c r="F2204" s="618" t="n"/>
      <c r="G2204" s="618" t="n"/>
      <c r="H2204" s="575" t="n"/>
      <c r="I2204" s="623" t="n"/>
      <c r="J2204" s="623" t="n"/>
      <c r="K2204" s="623" t="n"/>
      <c r="L2204" s="623" t="n"/>
      <c r="M2204" s="623" t="n"/>
      <c r="N2204" s="1792" t="n"/>
      <c r="O2204" s="625" t="n"/>
      <c r="P2204" s="625" t="n"/>
      <c r="Q2204" s="622" t="n"/>
      <c r="R2204" s="622" t="n"/>
      <c r="S2204" s="622" t="n"/>
      <c r="T2204" s="622" t="n"/>
      <c r="U2204" s="622" t="n"/>
    </row>
    <row r="2205">
      <c r="E2205" s="618" t="n"/>
      <c r="F2205" s="618" t="n"/>
      <c r="G2205" s="618" t="n"/>
      <c r="H2205" s="575" t="n"/>
      <c r="I2205" s="623" t="n"/>
      <c r="J2205" s="623" t="n"/>
      <c r="K2205" s="623" t="n"/>
      <c r="L2205" s="623" t="n"/>
      <c r="M2205" s="623" t="n"/>
      <c r="N2205" s="1792" t="n"/>
      <c r="O2205" s="625" t="n"/>
      <c r="P2205" s="625" t="n"/>
      <c r="Q2205" s="622" t="n"/>
      <c r="R2205" s="622" t="n"/>
      <c r="S2205" s="622" t="n"/>
      <c r="T2205" s="622" t="n"/>
      <c r="U2205" s="622" t="n"/>
    </row>
    <row r="2206">
      <c r="E2206" s="618" t="n"/>
      <c r="F2206" s="618" t="n"/>
      <c r="G2206" s="618" t="n"/>
      <c r="H2206" s="575" t="n"/>
      <c r="I2206" s="623" t="n"/>
      <c r="J2206" s="623" t="n"/>
      <c r="K2206" s="623" t="n"/>
      <c r="L2206" s="623" t="n"/>
      <c r="M2206" s="623" t="n"/>
      <c r="N2206" s="1792" t="n"/>
      <c r="O2206" s="625" t="n"/>
      <c r="P2206" s="625" t="n"/>
      <c r="Q2206" s="622" t="n"/>
      <c r="R2206" s="622" t="n"/>
      <c r="S2206" s="622" t="n"/>
      <c r="T2206" s="622" t="n"/>
      <c r="U2206" s="622" t="n"/>
    </row>
    <row r="2207">
      <c r="E2207" s="618" t="n"/>
      <c r="F2207" s="618" t="n"/>
      <c r="G2207" s="618" t="n"/>
      <c r="H2207" s="575" t="n"/>
      <c r="I2207" s="623" t="n"/>
      <c r="J2207" s="623" t="n"/>
      <c r="K2207" s="623" t="n"/>
      <c r="L2207" s="623" t="n"/>
      <c r="M2207" s="623" t="n"/>
      <c r="N2207" s="1792" t="n"/>
      <c r="O2207" s="625" t="n"/>
      <c r="P2207" s="625" t="n"/>
      <c r="Q2207" s="622" t="n"/>
      <c r="R2207" s="622" t="n"/>
      <c r="S2207" s="622" t="n"/>
      <c r="T2207" s="622" t="n"/>
      <c r="U2207" s="622" t="n"/>
    </row>
    <row r="2208">
      <c r="E2208" s="618" t="n"/>
      <c r="F2208" s="618" t="n"/>
      <c r="G2208" s="618" t="n"/>
      <c r="H2208" s="575" t="n"/>
      <c r="I2208" s="623" t="n"/>
      <c r="J2208" s="623" t="n"/>
      <c r="K2208" s="623" t="n"/>
      <c r="L2208" s="623" t="n"/>
      <c r="M2208" s="623" t="n"/>
      <c r="N2208" s="1792" t="n"/>
      <c r="O2208" s="625" t="n"/>
      <c r="P2208" s="625" t="n"/>
      <c r="Q2208" s="622" t="n"/>
      <c r="R2208" s="622" t="n"/>
      <c r="S2208" s="622" t="n"/>
      <c r="T2208" s="622" t="n"/>
      <c r="U2208" s="622" t="n"/>
    </row>
    <row r="2209">
      <c r="E2209" s="618" t="n"/>
      <c r="F2209" s="618" t="n"/>
      <c r="G2209" s="618" t="n"/>
      <c r="H2209" s="575" t="n"/>
      <c r="I2209" s="623" t="n"/>
      <c r="J2209" s="623" t="n"/>
      <c r="K2209" s="623" t="n"/>
      <c r="L2209" s="623" t="n"/>
      <c r="M2209" s="623" t="n"/>
      <c r="N2209" s="1792" t="n"/>
      <c r="O2209" s="625" t="n"/>
      <c r="P2209" s="625" t="n"/>
      <c r="Q2209" s="622" t="n"/>
      <c r="R2209" s="622" t="n"/>
      <c r="S2209" s="622" t="n"/>
      <c r="T2209" s="622" t="n"/>
      <c r="U2209" s="622" t="n"/>
    </row>
    <row r="2210">
      <c r="E2210" s="618" t="n"/>
      <c r="F2210" s="618" t="n"/>
      <c r="G2210" s="618" t="n"/>
      <c r="H2210" s="575" t="n"/>
      <c r="I2210" s="623" t="n"/>
      <c r="J2210" s="623" t="n"/>
      <c r="K2210" s="623" t="n"/>
      <c r="L2210" s="623" t="n"/>
      <c r="M2210" s="623" t="n"/>
      <c r="N2210" s="1792" t="n"/>
      <c r="O2210" s="625" t="n"/>
      <c r="P2210" s="625" t="n"/>
      <c r="Q2210" s="622" t="n"/>
      <c r="R2210" s="622" t="n"/>
      <c r="S2210" s="622" t="n"/>
      <c r="T2210" s="622" t="n"/>
      <c r="U2210" s="622" t="n"/>
    </row>
    <row r="2211">
      <c r="E2211" s="618" t="n"/>
      <c r="F2211" s="618" t="n"/>
      <c r="G2211" s="618" t="n"/>
      <c r="H2211" s="575" t="n"/>
      <c r="I2211" s="623" t="n"/>
      <c r="J2211" s="623" t="n"/>
      <c r="K2211" s="623" t="n"/>
      <c r="L2211" s="623" t="n"/>
      <c r="M2211" s="623" t="n"/>
      <c r="N2211" s="1792" t="n"/>
      <c r="O2211" s="625" t="n"/>
      <c r="P2211" s="625" t="n"/>
      <c r="Q2211" s="622" t="n"/>
      <c r="R2211" s="622" t="n"/>
      <c r="S2211" s="622" t="n"/>
      <c r="T2211" s="622" t="n"/>
      <c r="U2211" s="622" t="n"/>
    </row>
    <row r="2212">
      <c r="E2212" s="618" t="n"/>
      <c r="F2212" s="618" t="n"/>
      <c r="G2212" s="618" t="n"/>
      <c r="H2212" s="575" t="n"/>
      <c r="I2212" s="623" t="n"/>
      <c r="J2212" s="623" t="n"/>
      <c r="K2212" s="623" t="n"/>
      <c r="L2212" s="623" t="n"/>
      <c r="M2212" s="623" t="n"/>
      <c r="N2212" s="1792" t="n"/>
      <c r="O2212" s="625" t="n"/>
      <c r="P2212" s="625" t="n"/>
      <c r="Q2212" s="622" t="n"/>
      <c r="R2212" s="622" t="n"/>
      <c r="S2212" s="622" t="n"/>
      <c r="T2212" s="622" t="n"/>
      <c r="U2212" s="622" t="n"/>
    </row>
    <row r="2213">
      <c r="E2213" s="618" t="n"/>
      <c r="F2213" s="618" t="n"/>
      <c r="G2213" s="618" t="n"/>
      <c r="H2213" s="575" t="n"/>
      <c r="I2213" s="623" t="n"/>
      <c r="J2213" s="623" t="n"/>
      <c r="K2213" s="623" t="n"/>
      <c r="L2213" s="623" t="n"/>
      <c r="M2213" s="623" t="n"/>
      <c r="N2213" s="1792" t="n"/>
      <c r="O2213" s="625" t="n"/>
      <c r="P2213" s="625" t="n"/>
      <c r="Q2213" s="622" t="n"/>
      <c r="R2213" s="622" t="n"/>
      <c r="S2213" s="622" t="n"/>
      <c r="T2213" s="622" t="n"/>
      <c r="U2213" s="622" t="n"/>
    </row>
    <row r="2214">
      <c r="E2214" s="618" t="n"/>
      <c r="F2214" s="618" t="n"/>
      <c r="G2214" s="618" t="n"/>
      <c r="H2214" s="575" t="n"/>
      <c r="I2214" s="623" t="n"/>
      <c r="J2214" s="623" t="n"/>
      <c r="K2214" s="623" t="n"/>
      <c r="L2214" s="623" t="n"/>
      <c r="M2214" s="623" t="n"/>
      <c r="N2214" s="1792" t="n"/>
      <c r="O2214" s="625" t="n"/>
      <c r="P2214" s="625" t="n"/>
      <c r="Q2214" s="622" t="n"/>
      <c r="R2214" s="622" t="n"/>
      <c r="S2214" s="622" t="n"/>
      <c r="T2214" s="622" t="n"/>
      <c r="U2214" s="622" t="n"/>
    </row>
    <row r="2215">
      <c r="E2215" s="618" t="n"/>
      <c r="F2215" s="618" t="n"/>
      <c r="G2215" s="618" t="n"/>
      <c r="H2215" s="575" t="n"/>
      <c r="I2215" s="623" t="n"/>
      <c r="J2215" s="623" t="n"/>
      <c r="K2215" s="623" t="n"/>
      <c r="L2215" s="623" t="n"/>
      <c r="M2215" s="623" t="n"/>
      <c r="N2215" s="1792" t="n"/>
      <c r="O2215" s="625" t="n"/>
      <c r="P2215" s="625" t="n"/>
      <c r="Q2215" s="622" t="n"/>
      <c r="R2215" s="622" t="n"/>
      <c r="S2215" s="622" t="n"/>
      <c r="T2215" s="622" t="n"/>
      <c r="U2215" s="622" t="n"/>
    </row>
    <row r="2216">
      <c r="E2216" s="618" t="n"/>
      <c r="F2216" s="618" t="n"/>
      <c r="G2216" s="618" t="n"/>
      <c r="H2216" s="575" t="n"/>
      <c r="I2216" s="623" t="n"/>
      <c r="J2216" s="623" t="n"/>
      <c r="K2216" s="623" t="n"/>
      <c r="L2216" s="623" t="n"/>
      <c r="M2216" s="623" t="n"/>
      <c r="N2216" s="1792" t="n"/>
      <c r="O2216" s="625" t="n"/>
      <c r="P2216" s="625" t="n"/>
      <c r="Q2216" s="622" t="n"/>
      <c r="R2216" s="622" t="n"/>
      <c r="S2216" s="622" t="n"/>
      <c r="T2216" s="622" t="n"/>
      <c r="U2216" s="622" t="n"/>
    </row>
    <row r="2217">
      <c r="E2217" s="618" t="n"/>
      <c r="F2217" s="618" t="n"/>
      <c r="G2217" s="618" t="n"/>
      <c r="H2217" s="575" t="n"/>
      <c r="I2217" s="623" t="n"/>
      <c r="J2217" s="623" t="n"/>
      <c r="K2217" s="623" t="n"/>
      <c r="L2217" s="623" t="n"/>
      <c r="M2217" s="623" t="n"/>
      <c r="N2217" s="1792" t="n"/>
      <c r="O2217" s="625" t="n"/>
      <c r="P2217" s="625" t="n"/>
      <c r="Q2217" s="622" t="n"/>
      <c r="R2217" s="622" t="n"/>
      <c r="S2217" s="622" t="n"/>
      <c r="T2217" s="622" t="n"/>
      <c r="U2217" s="622" t="n"/>
    </row>
    <row r="2218">
      <c r="E2218" s="618" t="n"/>
      <c r="F2218" s="618" t="n"/>
      <c r="G2218" s="618" t="n"/>
      <c r="H2218" s="575" t="n"/>
      <c r="I2218" s="623" t="n"/>
      <c r="J2218" s="623" t="n"/>
      <c r="K2218" s="623" t="n"/>
      <c r="L2218" s="623" t="n"/>
      <c r="M2218" s="623" t="n"/>
      <c r="N2218" s="1792" t="n"/>
      <c r="O2218" s="625" t="n"/>
      <c r="P2218" s="625" t="n"/>
      <c r="Q2218" s="622" t="n"/>
      <c r="R2218" s="622" t="n"/>
      <c r="S2218" s="622" t="n"/>
      <c r="T2218" s="622" t="n"/>
      <c r="U2218" s="622" t="n"/>
    </row>
    <row r="2219">
      <c r="E2219" s="618" t="n"/>
      <c r="F2219" s="618" t="n"/>
      <c r="G2219" s="618" t="n"/>
      <c r="H2219" s="575" t="n"/>
      <c r="I2219" s="623" t="n"/>
      <c r="J2219" s="623" t="n"/>
      <c r="K2219" s="623" t="n"/>
      <c r="L2219" s="623" t="n"/>
      <c r="M2219" s="623" t="n"/>
      <c r="N2219" s="1792" t="n"/>
      <c r="O2219" s="625" t="n"/>
      <c r="P2219" s="625" t="n"/>
      <c r="Q2219" s="622" t="n"/>
      <c r="R2219" s="622" t="n"/>
      <c r="S2219" s="622" t="n"/>
      <c r="T2219" s="622" t="n"/>
      <c r="U2219" s="622" t="n"/>
    </row>
    <row r="2220">
      <c r="E2220" s="618" t="n"/>
      <c r="F2220" s="618" t="n"/>
      <c r="G2220" s="618" t="n"/>
      <c r="H2220" s="575" t="n"/>
      <c r="I2220" s="623" t="n"/>
      <c r="J2220" s="623" t="n"/>
      <c r="K2220" s="623" t="n"/>
      <c r="L2220" s="623" t="n"/>
      <c r="M2220" s="623" t="n"/>
      <c r="N2220" s="1792" t="n"/>
      <c r="O2220" s="625" t="n"/>
      <c r="P2220" s="625" t="n"/>
      <c r="Q2220" s="622" t="n"/>
      <c r="R2220" s="622" t="n"/>
      <c r="S2220" s="622" t="n"/>
      <c r="T2220" s="622" t="n"/>
      <c r="U2220" s="622" t="n"/>
    </row>
    <row r="2221">
      <c r="E2221" s="618" t="n"/>
      <c r="F2221" s="618" t="n"/>
      <c r="G2221" s="618" t="n"/>
      <c r="H2221" s="575" t="n"/>
      <c r="I2221" s="623" t="n"/>
      <c r="J2221" s="623" t="n"/>
      <c r="K2221" s="623" t="n"/>
      <c r="L2221" s="623" t="n"/>
      <c r="M2221" s="623" t="n"/>
      <c r="N2221" s="1792" t="n"/>
      <c r="O2221" s="625" t="n"/>
      <c r="P2221" s="625" t="n"/>
      <c r="Q2221" s="622" t="n"/>
      <c r="R2221" s="622" t="n"/>
      <c r="S2221" s="622" t="n"/>
      <c r="T2221" s="622" t="n"/>
      <c r="U2221" s="622" t="n"/>
    </row>
    <row r="2222">
      <c r="E2222" s="618" t="n"/>
      <c r="F2222" s="618" t="n"/>
      <c r="G2222" s="618" t="n"/>
      <c r="H2222" s="575" t="n"/>
      <c r="I2222" s="623" t="n"/>
      <c r="J2222" s="623" t="n"/>
      <c r="K2222" s="623" t="n"/>
      <c r="L2222" s="623" t="n"/>
      <c r="M2222" s="623" t="n"/>
      <c r="N2222" s="1792" t="n"/>
      <c r="O2222" s="625" t="n"/>
      <c r="P2222" s="625" t="n"/>
      <c r="Q2222" s="622" t="n"/>
      <c r="R2222" s="622" t="n"/>
      <c r="S2222" s="622" t="n"/>
      <c r="T2222" s="622" t="n"/>
      <c r="U2222" s="622" t="n"/>
    </row>
    <row r="2223">
      <c r="E2223" s="618" t="n"/>
      <c r="F2223" s="618" t="n"/>
      <c r="G2223" s="618" t="n"/>
      <c r="H2223" s="575" t="n"/>
      <c r="I2223" s="623" t="n"/>
      <c r="J2223" s="623" t="n"/>
      <c r="K2223" s="623" t="n"/>
      <c r="L2223" s="623" t="n"/>
      <c r="M2223" s="623" t="n"/>
      <c r="N2223" s="1792" t="n"/>
      <c r="O2223" s="625" t="n"/>
      <c r="P2223" s="625" t="n"/>
      <c r="Q2223" s="622" t="n"/>
      <c r="R2223" s="622" t="n"/>
      <c r="S2223" s="622" t="n"/>
      <c r="T2223" s="622" t="n"/>
      <c r="U2223" s="622" t="n"/>
    </row>
    <row r="2224">
      <c r="E2224" s="618" t="n"/>
      <c r="F2224" s="618" t="n"/>
      <c r="G2224" s="618" t="n"/>
      <c r="H2224" s="575" t="n"/>
      <c r="I2224" s="623" t="n"/>
      <c r="J2224" s="623" t="n"/>
      <c r="K2224" s="623" t="n"/>
      <c r="L2224" s="623" t="n"/>
      <c r="M2224" s="623" t="n"/>
      <c r="N2224" s="1792" t="n"/>
      <c r="O2224" s="625" t="n"/>
      <c r="P2224" s="625" t="n"/>
      <c r="Q2224" s="622" t="n"/>
      <c r="R2224" s="622" t="n"/>
      <c r="S2224" s="622" t="n"/>
      <c r="T2224" s="622" t="n"/>
      <c r="U2224" s="622" t="n"/>
    </row>
    <row r="2225">
      <c r="E2225" s="618" t="n"/>
      <c r="F2225" s="618" t="n"/>
      <c r="G2225" s="618" t="n"/>
      <c r="H2225" s="575" t="n"/>
      <c r="I2225" s="623" t="n"/>
      <c r="J2225" s="623" t="n"/>
      <c r="K2225" s="623" t="n"/>
      <c r="L2225" s="623" t="n"/>
      <c r="M2225" s="623" t="n"/>
      <c r="N2225" s="1792" t="n"/>
      <c r="O2225" s="625" t="n"/>
      <c r="P2225" s="625" t="n"/>
      <c r="Q2225" s="622" t="n"/>
      <c r="R2225" s="622" t="n"/>
      <c r="S2225" s="622" t="n"/>
      <c r="T2225" s="622" t="n"/>
      <c r="U2225" s="622" t="n"/>
    </row>
    <row r="2226">
      <c r="E2226" s="618" t="n"/>
      <c r="F2226" s="618" t="n"/>
      <c r="G2226" s="618" t="n"/>
      <c r="H2226" s="575" t="n"/>
      <c r="I2226" s="623" t="n"/>
      <c r="J2226" s="623" t="n"/>
      <c r="K2226" s="623" t="n"/>
      <c r="L2226" s="623" t="n"/>
      <c r="M2226" s="623" t="n"/>
      <c r="N2226" s="1792" t="n"/>
      <c r="O2226" s="625" t="n"/>
      <c r="P2226" s="625" t="n"/>
      <c r="Q2226" s="622" t="n"/>
      <c r="R2226" s="622" t="n"/>
      <c r="S2226" s="622" t="n"/>
      <c r="T2226" s="622" t="n"/>
      <c r="U2226" s="622" t="n"/>
    </row>
    <row r="2227">
      <c r="E2227" s="618" t="n"/>
      <c r="F2227" s="618" t="n"/>
      <c r="G2227" s="618" t="n"/>
      <c r="H2227" s="575" t="n"/>
      <c r="I2227" s="623" t="n"/>
      <c r="J2227" s="623" t="n"/>
      <c r="K2227" s="623" t="n"/>
      <c r="L2227" s="623" t="n"/>
      <c r="M2227" s="623" t="n"/>
      <c r="N2227" s="1792" t="n"/>
      <c r="O2227" s="625" t="n"/>
      <c r="P2227" s="625" t="n"/>
      <c r="Q2227" s="622" t="n"/>
      <c r="R2227" s="622" t="n"/>
      <c r="S2227" s="622" t="n"/>
      <c r="T2227" s="622" t="n"/>
      <c r="U2227" s="622" t="n"/>
    </row>
    <row r="2228">
      <c r="E2228" s="618" t="n"/>
      <c r="F2228" s="618" t="n"/>
      <c r="G2228" s="618" t="n"/>
      <c r="H2228" s="575" t="n"/>
      <c r="I2228" s="623" t="n"/>
      <c r="J2228" s="623" t="n"/>
      <c r="K2228" s="623" t="n"/>
      <c r="L2228" s="623" t="n"/>
      <c r="M2228" s="623" t="n"/>
      <c r="N2228" s="1792" t="n"/>
      <c r="O2228" s="625" t="n"/>
      <c r="P2228" s="625" t="n"/>
      <c r="Q2228" s="622" t="n"/>
      <c r="R2228" s="622" t="n"/>
      <c r="S2228" s="622" t="n"/>
      <c r="T2228" s="622" t="n"/>
      <c r="U2228" s="622" t="n"/>
    </row>
    <row r="2229">
      <c r="E2229" s="618" t="n"/>
      <c r="F2229" s="618" t="n"/>
      <c r="G2229" s="618" t="n"/>
      <c r="H2229" s="575" t="n"/>
      <c r="I2229" s="623" t="n"/>
      <c r="J2229" s="623" t="n"/>
      <c r="K2229" s="623" t="n"/>
      <c r="L2229" s="623" t="n"/>
      <c r="M2229" s="623" t="n"/>
      <c r="N2229" s="1792" t="n"/>
      <c r="O2229" s="625" t="n"/>
      <c r="P2229" s="625" t="n"/>
      <c r="Q2229" s="622" t="n"/>
      <c r="R2229" s="622" t="n"/>
      <c r="S2229" s="622" t="n"/>
      <c r="T2229" s="622" t="n"/>
      <c r="U2229" s="622" t="n"/>
    </row>
    <row r="2230">
      <c r="E2230" s="618" t="n"/>
      <c r="F2230" s="618" t="n"/>
      <c r="G2230" s="618" t="n"/>
      <c r="H2230" s="575" t="n"/>
      <c r="I2230" s="623" t="n"/>
      <c r="J2230" s="623" t="n"/>
      <c r="K2230" s="623" t="n"/>
      <c r="L2230" s="623" t="n"/>
      <c r="M2230" s="623" t="n"/>
      <c r="N2230" s="1792" t="n"/>
      <c r="O2230" s="625" t="n"/>
      <c r="P2230" s="625" t="n"/>
      <c r="Q2230" s="622" t="n"/>
      <c r="R2230" s="622" t="n"/>
      <c r="S2230" s="622" t="n"/>
      <c r="T2230" s="622" t="n"/>
      <c r="U2230" s="622" t="n"/>
    </row>
    <row r="2231">
      <c r="E2231" s="618" t="n"/>
      <c r="F2231" s="618" t="n"/>
      <c r="G2231" s="618" t="n"/>
      <c r="H2231" s="575" t="n"/>
      <c r="I2231" s="623" t="n"/>
      <c r="J2231" s="623" t="n"/>
      <c r="K2231" s="623" t="n"/>
      <c r="L2231" s="623" t="n"/>
      <c r="M2231" s="623" t="n"/>
      <c r="N2231" s="1792" t="n"/>
      <c r="O2231" s="625" t="n"/>
      <c r="P2231" s="625" t="n"/>
      <c r="Q2231" s="622" t="n"/>
      <c r="R2231" s="622" t="n"/>
      <c r="S2231" s="622" t="n"/>
      <c r="T2231" s="622" t="n"/>
      <c r="U2231" s="622" t="n"/>
    </row>
    <row r="2232">
      <c r="E2232" s="618" t="n"/>
      <c r="F2232" s="618" t="n"/>
      <c r="G2232" s="618" t="n"/>
      <c r="H2232" s="575" t="n"/>
      <c r="I2232" s="623" t="n"/>
      <c r="J2232" s="623" t="n"/>
      <c r="K2232" s="623" t="n"/>
      <c r="L2232" s="623" t="n"/>
      <c r="M2232" s="623" t="n"/>
      <c r="N2232" s="1792" t="n"/>
      <c r="O2232" s="625" t="n"/>
      <c r="P2232" s="625" t="n"/>
      <c r="Q2232" s="622" t="n"/>
      <c r="R2232" s="622" t="n"/>
      <c r="S2232" s="622" t="n"/>
      <c r="T2232" s="622" t="n"/>
      <c r="U2232" s="622" t="n"/>
    </row>
    <row r="2233">
      <c r="E2233" s="618" t="n"/>
      <c r="F2233" s="618" t="n"/>
      <c r="G2233" s="618" t="n"/>
      <c r="H2233" s="575" t="n"/>
      <c r="I2233" s="623" t="n"/>
      <c r="J2233" s="623" t="n"/>
      <c r="K2233" s="623" t="n"/>
      <c r="L2233" s="623" t="n"/>
      <c r="M2233" s="623" t="n"/>
      <c r="N2233" s="1792" t="n"/>
      <c r="O2233" s="625" t="n"/>
      <c r="P2233" s="625" t="n"/>
      <c r="Q2233" s="622" t="n"/>
      <c r="R2233" s="622" t="n"/>
      <c r="S2233" s="622" t="n"/>
      <c r="T2233" s="622" t="n"/>
      <c r="U2233" s="622" t="n"/>
    </row>
    <row r="2234">
      <c r="E2234" s="618" t="n"/>
      <c r="F2234" s="618" t="n"/>
      <c r="G2234" s="618" t="n"/>
      <c r="H2234" s="575" t="n"/>
      <c r="I2234" s="623" t="n"/>
      <c r="J2234" s="623" t="n"/>
      <c r="K2234" s="623" t="n"/>
      <c r="L2234" s="623" t="n"/>
      <c r="M2234" s="623" t="n"/>
      <c r="N2234" s="1792" t="n"/>
      <c r="O2234" s="625" t="n"/>
      <c r="P2234" s="625" t="n"/>
      <c r="Q2234" s="622" t="n"/>
      <c r="R2234" s="622" t="n"/>
      <c r="S2234" s="622" t="n"/>
      <c r="T2234" s="622" t="n"/>
      <c r="U2234" s="622" t="n"/>
    </row>
    <row r="2235">
      <c r="E2235" s="618" t="n"/>
      <c r="F2235" s="618" t="n"/>
      <c r="G2235" s="618" t="n"/>
      <c r="H2235" s="575" t="n"/>
      <c r="I2235" s="623" t="n"/>
      <c r="J2235" s="623" t="n"/>
      <c r="K2235" s="623" t="n"/>
      <c r="L2235" s="623" t="n"/>
      <c r="M2235" s="623" t="n"/>
      <c r="N2235" s="1792" t="n"/>
      <c r="O2235" s="625" t="n"/>
      <c r="P2235" s="625" t="n"/>
      <c r="Q2235" s="622" t="n"/>
      <c r="R2235" s="622" t="n"/>
      <c r="S2235" s="622" t="n"/>
      <c r="T2235" s="622" t="n"/>
      <c r="U2235" s="622" t="n"/>
    </row>
    <row r="2236">
      <c r="E2236" s="618" t="n"/>
      <c r="F2236" s="618" t="n"/>
      <c r="G2236" s="618" t="n"/>
      <c r="H2236" s="575" t="n"/>
      <c r="I2236" s="623" t="n"/>
      <c r="J2236" s="623" t="n"/>
      <c r="K2236" s="623" t="n"/>
      <c r="L2236" s="623" t="n"/>
      <c r="M2236" s="623" t="n"/>
      <c r="N2236" s="1792" t="n"/>
      <c r="O2236" s="625" t="n"/>
      <c r="P2236" s="625" t="n"/>
      <c r="Q2236" s="622" t="n"/>
      <c r="R2236" s="622" t="n"/>
      <c r="S2236" s="622" t="n"/>
      <c r="T2236" s="622" t="n"/>
      <c r="U2236" s="622" t="n"/>
    </row>
    <row r="2237">
      <c r="E2237" s="618" t="n"/>
      <c r="F2237" s="618" t="n"/>
      <c r="G2237" s="618" t="n"/>
      <c r="H2237" s="575" t="n"/>
      <c r="I2237" s="623" t="n"/>
      <c r="J2237" s="623" t="n"/>
      <c r="K2237" s="623" t="n"/>
      <c r="L2237" s="623" t="n"/>
      <c r="M2237" s="623" t="n"/>
      <c r="N2237" s="1792" t="n"/>
      <c r="O2237" s="625" t="n"/>
      <c r="P2237" s="625" t="n"/>
      <c r="Q2237" s="622" t="n"/>
      <c r="R2237" s="622" t="n"/>
      <c r="S2237" s="622" t="n"/>
      <c r="T2237" s="622" t="n"/>
      <c r="U2237" s="622" t="n"/>
    </row>
    <row r="2238">
      <c r="E2238" s="618" t="n"/>
      <c r="F2238" s="618" t="n"/>
      <c r="G2238" s="618" t="n"/>
      <c r="H2238" s="575" t="n"/>
      <c r="I2238" s="623" t="n"/>
      <c r="J2238" s="623" t="n"/>
      <c r="K2238" s="623" t="n"/>
      <c r="L2238" s="623" t="n"/>
      <c r="M2238" s="623" t="n"/>
      <c r="N2238" s="1792" t="n"/>
      <c r="O2238" s="625" t="n"/>
      <c r="P2238" s="625" t="n"/>
      <c r="Q2238" s="622" t="n"/>
      <c r="R2238" s="622" t="n"/>
      <c r="S2238" s="622" t="n"/>
      <c r="T2238" s="622" t="n"/>
      <c r="U2238" s="622" t="n"/>
    </row>
    <row r="2239">
      <c r="E2239" s="618" t="n"/>
      <c r="F2239" s="618" t="n"/>
      <c r="G2239" s="618" t="n"/>
      <c r="H2239" s="575" t="n"/>
      <c r="I2239" s="623" t="n"/>
      <c r="J2239" s="623" t="n"/>
      <c r="K2239" s="623" t="n"/>
      <c r="L2239" s="623" t="n"/>
      <c r="M2239" s="623" t="n"/>
      <c r="N2239" s="1792" t="n"/>
      <c r="O2239" s="625" t="n"/>
      <c r="P2239" s="625" t="n"/>
      <c r="Q2239" s="622" t="n"/>
      <c r="R2239" s="622" t="n"/>
      <c r="S2239" s="622" t="n"/>
      <c r="T2239" s="622" t="n"/>
      <c r="U2239" s="622" t="n"/>
    </row>
    <row r="2240">
      <c r="E2240" s="618" t="n"/>
      <c r="F2240" s="618" t="n"/>
      <c r="G2240" s="618" t="n"/>
      <c r="H2240" s="575" t="n"/>
      <c r="I2240" s="623" t="n"/>
      <c r="J2240" s="623" t="n"/>
      <c r="K2240" s="623" t="n"/>
      <c r="L2240" s="623" t="n"/>
      <c r="M2240" s="623" t="n"/>
      <c r="N2240" s="1792" t="n"/>
      <c r="O2240" s="625" t="n"/>
      <c r="P2240" s="625" t="n"/>
      <c r="Q2240" s="622" t="n"/>
      <c r="R2240" s="622" t="n"/>
      <c r="S2240" s="622" t="n"/>
      <c r="T2240" s="622" t="n"/>
      <c r="U2240" s="622" t="n"/>
    </row>
    <row r="2241">
      <c r="E2241" s="618" t="n"/>
      <c r="F2241" s="618" t="n"/>
      <c r="G2241" s="618" t="n"/>
      <c r="H2241" s="575" t="n"/>
      <c r="I2241" s="623" t="n"/>
      <c r="J2241" s="623" t="n"/>
      <c r="K2241" s="623" t="n"/>
      <c r="L2241" s="623" t="n"/>
      <c r="M2241" s="623" t="n"/>
      <c r="N2241" s="1792" t="n"/>
      <c r="O2241" s="625" t="n"/>
      <c r="P2241" s="625" t="n"/>
      <c r="Q2241" s="622" t="n"/>
      <c r="R2241" s="622" t="n"/>
      <c r="S2241" s="622" t="n"/>
      <c r="T2241" s="622" t="n"/>
      <c r="U2241" s="622" t="n"/>
    </row>
    <row r="2242">
      <c r="E2242" s="618" t="n"/>
      <c r="F2242" s="618" t="n"/>
      <c r="G2242" s="618" t="n"/>
      <c r="H2242" s="575" t="n"/>
      <c r="I2242" s="623" t="n"/>
      <c r="J2242" s="623" t="n"/>
      <c r="K2242" s="623" t="n"/>
      <c r="L2242" s="623" t="n"/>
      <c r="M2242" s="623" t="n"/>
      <c r="N2242" s="1792" t="n"/>
      <c r="O2242" s="625" t="n"/>
      <c r="P2242" s="625" t="n"/>
      <c r="Q2242" s="622" t="n"/>
      <c r="R2242" s="622" t="n"/>
      <c r="S2242" s="622" t="n"/>
      <c r="T2242" s="622" t="n"/>
      <c r="U2242" s="622" t="n"/>
    </row>
    <row r="2243">
      <c r="E2243" s="618" t="n"/>
      <c r="F2243" s="618" t="n"/>
      <c r="G2243" s="618" t="n"/>
      <c r="H2243" s="575" t="n"/>
      <c r="I2243" s="623" t="n"/>
      <c r="J2243" s="623" t="n"/>
      <c r="K2243" s="623" t="n"/>
      <c r="L2243" s="623" t="n"/>
      <c r="M2243" s="623" t="n"/>
      <c r="N2243" s="1792" t="n"/>
      <c r="O2243" s="625" t="n"/>
      <c r="P2243" s="625" t="n"/>
      <c r="Q2243" s="622" t="n"/>
      <c r="R2243" s="622" t="n"/>
      <c r="S2243" s="622" t="n"/>
      <c r="T2243" s="622" t="n"/>
      <c r="U2243" s="622" t="n"/>
    </row>
    <row r="2244">
      <c r="E2244" s="618" t="n"/>
      <c r="F2244" s="618" t="n"/>
      <c r="G2244" s="618" t="n"/>
      <c r="H2244" s="575" t="n"/>
      <c r="I2244" s="623" t="n"/>
      <c r="J2244" s="623" t="n"/>
      <c r="K2244" s="623" t="n"/>
      <c r="L2244" s="623" t="n"/>
      <c r="M2244" s="623" t="n"/>
      <c r="N2244" s="1792" t="n"/>
      <c r="O2244" s="625" t="n"/>
      <c r="P2244" s="625" t="n"/>
      <c r="Q2244" s="622" t="n"/>
      <c r="R2244" s="622" t="n"/>
      <c r="S2244" s="622" t="n"/>
      <c r="T2244" s="622" t="n"/>
      <c r="U2244" s="622" t="n"/>
    </row>
    <row r="2245">
      <c r="E2245" s="618" t="n"/>
      <c r="F2245" s="629" t="n"/>
      <c r="G2245" s="618" t="n"/>
      <c r="H2245" s="627" t="n"/>
      <c r="I2245" s="628" t="n"/>
      <c r="J2245" s="628" t="n"/>
      <c r="K2245" s="619" t="n"/>
      <c r="L2245" s="619" t="n"/>
      <c r="M2245" s="619" t="n"/>
      <c r="N2245" s="629" t="n"/>
      <c r="O2245" s="621" t="n"/>
      <c r="P2245" s="621" t="n"/>
      <c r="Q2245" s="630" t="n"/>
      <c r="R2245" s="630" t="n"/>
      <c r="S2245" s="630" t="n"/>
      <c r="T2245" s="622" t="n"/>
      <c r="U2245" s="622" t="n"/>
    </row>
    <row r="2246">
      <c r="E2246" s="618" t="n"/>
      <c r="F2246" s="629" t="n"/>
      <c r="G2246" s="618" t="n"/>
      <c r="H2246" s="575" t="n"/>
      <c r="I2246" s="628" t="n"/>
      <c r="J2246" s="628" t="n"/>
      <c r="K2246" s="619" t="n"/>
      <c r="L2246" s="619" t="n"/>
      <c r="M2246" s="619" t="n"/>
      <c r="N2246" s="629" t="n"/>
      <c r="O2246" s="621" t="n"/>
      <c r="P2246" s="621" t="n"/>
      <c r="Q2246" s="630" t="n"/>
      <c r="R2246" s="630" t="n"/>
      <c r="S2246" s="630" t="n"/>
      <c r="T2246" s="622" t="n"/>
      <c r="U2246" s="622" t="n"/>
    </row>
    <row r="2247">
      <c r="E2247" s="618" t="n"/>
      <c r="F2247" s="629" t="n"/>
      <c r="G2247" s="618" t="n"/>
      <c r="H2247" s="575" t="n"/>
      <c r="I2247" s="575" t="n"/>
      <c r="J2247" s="628" t="n"/>
      <c r="K2247" s="619" t="n"/>
      <c r="L2247" s="619" t="n"/>
      <c r="M2247" s="619" t="n"/>
      <c r="N2247" s="629" t="n"/>
      <c r="O2247" s="621" t="n"/>
      <c r="P2247" s="621" t="n"/>
      <c r="Q2247" s="630" t="n"/>
      <c r="R2247" s="630" t="n"/>
      <c r="S2247" s="630" t="n"/>
      <c r="T2247" s="622" t="n"/>
      <c r="U2247" s="622" t="n"/>
    </row>
    <row r="2248">
      <c r="E2248" s="618" t="n"/>
      <c r="F2248" s="629" t="n"/>
      <c r="G2248" s="618" t="n"/>
      <c r="H2248" s="575" t="n"/>
      <c r="I2248" s="575" t="n"/>
      <c r="J2248" s="628" t="n"/>
      <c r="K2248" s="619" t="n"/>
      <c r="L2248" s="619" t="n"/>
      <c r="M2248" s="619" t="n"/>
      <c r="N2248" s="629" t="n"/>
      <c r="O2248" s="621" t="n"/>
      <c r="P2248" s="621" t="n"/>
      <c r="Q2248" s="630" t="n"/>
      <c r="R2248" s="630" t="n"/>
      <c r="S2248" s="630" t="n"/>
      <c r="T2248" s="622" t="n"/>
      <c r="U2248" s="622" t="n"/>
    </row>
    <row r="2249">
      <c r="E2249" s="618" t="n"/>
      <c r="F2249" s="629" t="n"/>
      <c r="G2249" s="618" t="n"/>
      <c r="H2249" s="575" t="n"/>
      <c r="I2249" s="575" t="n"/>
      <c r="J2249" s="628" t="n"/>
      <c r="K2249" s="619" t="n"/>
      <c r="L2249" s="619" t="n"/>
      <c r="M2249" s="619" t="n"/>
      <c r="N2249" s="629" t="n"/>
      <c r="O2249" s="621" t="n"/>
      <c r="P2249" s="621" t="n"/>
      <c r="Q2249" s="630" t="n"/>
      <c r="R2249" s="630" t="n"/>
      <c r="S2249" s="630" t="n"/>
      <c r="T2249" s="622" t="n"/>
      <c r="U2249" s="622" t="n"/>
    </row>
    <row r="2250">
      <c r="E2250" s="618" t="n"/>
      <c r="F2250" s="629" t="n"/>
      <c r="G2250" s="618" t="n"/>
      <c r="H2250" s="575" t="n"/>
      <c r="I2250" s="628" t="n"/>
      <c r="J2250" s="628" t="n"/>
      <c r="K2250" s="631" t="n"/>
      <c r="L2250" s="631" t="n"/>
      <c r="M2250" s="631" t="n"/>
      <c r="N2250" s="632" t="n"/>
      <c r="O2250" s="633" t="n"/>
      <c r="P2250" s="633" t="n"/>
      <c r="Q2250" s="630" t="n"/>
      <c r="R2250" s="630" t="n"/>
      <c r="S2250" s="630" t="n"/>
      <c r="T2250" s="622" t="n"/>
      <c r="U2250" s="622" t="n"/>
    </row>
  </sheetData>
  <autoFilter ref="B1:W1852"/>
  <conditionalFormatting sqref="D2:D1852">
    <cfRule type="cellIs" priority="1" operator="equal" dxfId="290">
      <formula>21175</formula>
    </cfRule>
    <cfRule type="cellIs" priority="2" operator="equal" dxfId="289">
      <formula>21358</formula>
    </cfRule>
    <cfRule type="cellIs" priority="3" operator="equal" dxfId="288">
      <formula>21820</formula>
    </cfRule>
    <cfRule type="cellIs" priority="4" operator="equal" dxfId="287">
      <formula>14345</formula>
    </cfRule>
    <cfRule type="cellIs" priority="5" operator="equal" dxfId="286">
      <formula>"CSP"</formula>
    </cfRule>
    <cfRule type="cellIs" priority="6" operator="equal" dxfId="285">
      <formula>21451</formula>
    </cfRule>
    <cfRule type="cellIs" priority="7" operator="equal" dxfId="284">
      <formula>44112</formula>
    </cfRule>
    <cfRule type="cellIs" priority="8" operator="equal" dxfId="283">
      <formula>21710</formula>
    </cfRule>
    <cfRule type="cellIs" priority="9" operator="equal" dxfId="282">
      <formula>0</formula>
    </cfRule>
    <cfRule type="cellIs" priority="10" operator="notEqual" dxfId="281">
      <formula>0</formula>
    </cfRule>
  </conditionalFormatting>
  <pageMargins left="0.75" right="0.5" top="0.75" bottom="0.5" header="0" footer="0.3"/>
  <pageSetup orientation="landscape" scale="31" fitToHeight="0"/>
  <headerFooter alignWithMargins="0">
    <oddHeader>&amp;C&amp;"-,Bold"STANDARD UNIT BFR - MEDICAL BATTALION</oddHeader>
    <oddFooter>&amp;C&amp;"-,Bold"&amp;A&amp;R&amp;"-,Bold"&amp;P OF &amp;N</oddFooter>
    <evenHeader/>
    <evenFooter/>
    <firstHeader/>
    <firstFooter/>
  </headerFooter>
</worksheet>
</file>

<file path=xl/worksheets/sheet6.xml><?xml version="1.0" encoding="utf-8"?>
<worksheet xmlns="http://schemas.openxmlformats.org/spreadsheetml/2006/main">
  <sheetPr codeName="Sheet6">
    <tabColor rgb="FF00B050"/>
    <outlinePr summaryBelow="1" summaryRight="1"/>
    <pageSetUpPr/>
  </sheetPr>
  <dimension ref="A1:AF772"/>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2.85546875" customWidth="1" style="410" min="1" max="2"/>
    <col width="2.85546875" customWidth="1" style="407" min="3" max="3"/>
    <col width="2.85546875" customWidth="1" style="410" min="4" max="5"/>
    <col width="2.85546875" customWidth="1" style="410" min="6" max="6"/>
    <col width="2.85546875" customWidth="1" style="410" min="7" max="16384"/>
  </cols>
  <sheetData>
    <row r="1" ht="15.75" customHeight="1" s="667">
      <c r="A1" s="725" t="inlineStr">
        <is>
          <t>BASIC FACILITY REQUIREMENTS WORKSHEET</t>
        </is>
      </c>
    </row>
    <row r="2" ht="15.75" customHeight="1" s="667"/>
    <row r="3" ht="15.75" customFormat="1" customHeight="1" s="32">
      <c r="A3" s="728" t="inlineStr">
        <is>
          <t>Installation:</t>
        </is>
      </c>
      <c r="F3" s="781" t="inlineStr">
        <is>
          <t>MCB Camp Butler</t>
        </is>
      </c>
      <c r="G3" s="1739" t="n"/>
      <c r="H3" s="1739" t="n"/>
      <c r="I3" s="1739" t="n"/>
      <c r="J3" s="1739" t="n"/>
      <c r="K3" s="1739" t="n"/>
      <c r="L3" s="1739" t="n"/>
      <c r="M3" s="728" t="inlineStr">
        <is>
          <t>Tenant:</t>
        </is>
      </c>
      <c r="R3" s="781" t="inlineStr">
        <is>
          <t>3D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781" t="inlineStr">
        <is>
          <t>M67400</t>
        </is>
      </c>
      <c r="G4" s="1739" t="n"/>
      <c r="H4" s="1739" t="n"/>
      <c r="I4" s="1739" t="n"/>
      <c r="J4" s="1739" t="n"/>
      <c r="K4" s="1739" t="n"/>
      <c r="L4" s="1739" t="n"/>
      <c r="M4" s="728" t="inlineStr">
        <is>
          <t>Tenant UIC:</t>
        </is>
      </c>
      <c r="R4" s="781" t="inlineStr">
        <is>
          <t>M13020</t>
        </is>
      </c>
      <c r="S4" s="1739" t="n"/>
      <c r="T4" s="1739" t="n"/>
      <c r="U4" s="1739" t="n"/>
      <c r="V4" s="1739" t="n"/>
      <c r="W4" s="1739" t="n"/>
      <c r="X4" s="1739" t="n"/>
      <c r="Y4" s="742" t="inlineStr">
        <is>
          <t>Planning Area:</t>
        </is>
      </c>
      <c r="AE4" s="732" t="inlineStr">
        <is>
          <t>FO</t>
        </is>
      </c>
      <c r="AF4" s="1739" t="n"/>
    </row>
    <row r="5" ht="15.75" customHeight="1" s="667">
      <c r="A5" s="800" t="inlineStr">
        <is>
          <t>CCN:</t>
        </is>
      </c>
      <c r="C5" s="801" t="n">
        <v>14312</v>
      </c>
      <c r="D5" s="1739" t="n"/>
      <c r="E5" s="1739" t="n"/>
      <c r="F5" s="1739" t="n"/>
      <c r="G5" s="1739" t="n"/>
      <c r="H5" s="1739" t="n"/>
      <c r="I5" s="1739" t="n"/>
      <c r="J5" s="1739" t="n"/>
      <c r="K5" s="1739" t="n"/>
      <c r="L5" s="1739" t="n"/>
      <c r="M5" s="800" t="inlineStr">
        <is>
          <t>Nomenclature:</t>
        </is>
      </c>
      <c r="R5" s="801" t="inlineStr">
        <is>
          <t>Operational Vehicle Laydown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21.75" customHeight="1" s="667">
      <c r="A8" s="798" t="n"/>
      <c r="B8" s="799" t="inlineStr">
        <is>
          <t xml:space="preserve">Mission: Provide health service support to the Marine expeditionary force (MEF).
CCN: An operational vehicle parking and/or laydown area consists of an asphalt or concrete paved area large enough to store and provide circulation for the vehicles and equipment for which the command is responsible.
Justification:  An Operational Vehicle Laydown Area is required to store and provide circulation for the vehicles and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21.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21.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21.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21.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21.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Format="1" customHeight="1" s="252">
      <c r="A15" s="1144" t="n"/>
      <c r="B15" s="1611" t="inlineStr">
        <is>
          <t xml:space="preserve">UFC 2-000-05N 
</t>
        </is>
      </c>
    </row>
    <row r="16" ht="15.75" customFormat="1" customHeight="1" s="252">
      <c r="A16" s="2" t="inlineStr">
        <is>
          <t>Loading:</t>
        </is>
      </c>
      <c r="B16" s="2" t="n"/>
      <c r="C16" s="401" t="n"/>
      <c r="D16" s="2" t="n"/>
      <c r="E16" s="2" t="n"/>
      <c r="F16" s="408" t="n"/>
      <c r="G16" s="2" t="n"/>
      <c r="H16" s="2" t="n"/>
      <c r="I16" s="2" t="n"/>
      <c r="J16" s="2" t="n"/>
      <c r="K16" s="2" t="n"/>
      <c r="L16" s="2" t="n"/>
      <c r="M16" s="2" t="n"/>
      <c r="N16" s="2" t="n"/>
      <c r="O16" s="2" t="n"/>
      <c r="P16" s="2" t="n"/>
      <c r="Q16" s="2" t="n"/>
      <c r="R16" s="2" t="n"/>
      <c r="S16" s="2" t="n"/>
      <c r="T16" s="2" t="n"/>
      <c r="U16" s="2" t="n"/>
      <c r="V16" s="2" t="n"/>
      <c r="W16" s="187" t="n"/>
      <c r="X16" s="187" t="n"/>
      <c r="Y16" s="2" t="n"/>
      <c r="Z16" s="2" t="n"/>
      <c r="AA16" s="2" t="n"/>
      <c r="AB16" s="2" t="n"/>
      <c r="AC16" s="187" t="n"/>
      <c r="AD16" s="187" t="n"/>
      <c r="AE16" s="187" t="n"/>
      <c r="AF16" s="2" t="n"/>
    </row>
    <row r="17" ht="15.75" customFormat="1" customHeight="1" s="252">
      <c r="A17" s="1301" t="n"/>
      <c r="B17" s="1611" t="inlineStr">
        <is>
          <t>FY2025 Table of Organization</t>
        </is>
      </c>
    </row>
    <row r="18" ht="15.75" customFormat="1" customHeight="1" s="252">
      <c r="A18" s="1301" t="n"/>
      <c r="B18" s="1611" t="inlineStr">
        <is>
          <t>FY2025 Table of Equipment</t>
        </is>
      </c>
    </row>
    <row r="19" ht="15.75" customFormat="1" customHeight="1" s="252">
      <c r="A19" s="2" t="inlineStr">
        <is>
          <t>Analysis:</t>
        </is>
      </c>
      <c r="B19" s="2" t="n"/>
      <c r="C19" s="401" t="n"/>
      <c r="D19" s="2" t="n"/>
      <c r="E19" s="2" t="n"/>
      <c r="F19" s="408" t="n"/>
      <c r="G19" s="2" t="n"/>
      <c r="H19" s="2" t="n"/>
      <c r="I19" s="2" t="n"/>
      <c r="J19" s="2" t="n"/>
      <c r="K19" s="2" t="n"/>
      <c r="L19" s="2" t="n"/>
      <c r="M19" s="2" t="n"/>
      <c r="N19" s="2" t="n"/>
      <c r="O19" s="2" t="n"/>
      <c r="P19" s="2" t="n"/>
      <c r="Q19" s="2" t="n"/>
      <c r="R19" s="2" t="n"/>
      <c r="S19" s="2" t="n"/>
      <c r="T19" s="2" t="n"/>
      <c r="U19" s="2" t="n"/>
      <c r="V19" s="2" t="n"/>
      <c r="W19" s="187" t="n"/>
      <c r="X19" s="187" t="n"/>
      <c r="Y19" s="2" t="n"/>
      <c r="Z19" s="2" t="n"/>
      <c r="AA19" s="2" t="n"/>
      <c r="AB19" s="2" t="n"/>
      <c r="AC19" s="187" t="n"/>
      <c r="AD19" s="187" t="n"/>
      <c r="AE19" s="187" t="n"/>
      <c r="AF19" s="2" t="n"/>
    </row>
    <row r="20" ht="15.75" customFormat="1" customHeight="1" s="252">
      <c r="A20" s="728" t="n"/>
      <c r="B20" s="253" t="inlineStr">
        <is>
          <t>Subordinate Unit</t>
        </is>
      </c>
      <c r="C20" s="254" t="n"/>
      <c r="D20" s="254" t="n"/>
      <c r="E20" s="255" t="n"/>
      <c r="F20" s="255" t="n"/>
      <c r="G20" s="255" t="n"/>
      <c r="H20" s="255" t="n"/>
      <c r="I20" s="255" t="n"/>
      <c r="J20" s="255" t="n"/>
      <c r="K20" s="255" t="n"/>
      <c r="L20" s="255" t="n"/>
      <c r="M20" s="1793" t="inlineStr">
        <is>
          <t>Area1</t>
        </is>
      </c>
      <c r="N20" s="1743" t="n"/>
      <c r="O20" s="1743" t="n"/>
      <c r="P20" s="1744" t="n"/>
      <c r="Q20" s="852" t="n"/>
      <c r="R20" s="852" t="n"/>
      <c r="S20" s="852" t="n"/>
      <c r="T20" s="852" t="n"/>
      <c r="U20" s="852" t="n"/>
      <c r="V20" s="852" t="n"/>
      <c r="W20" s="854" t="n"/>
      <c r="X20" s="854" t="n"/>
      <c r="Y20" s="852" t="n"/>
      <c r="Z20" s="852" t="n"/>
      <c r="AA20" s="852" t="n"/>
      <c r="AB20" s="852" t="n"/>
      <c r="AC20" s="854" t="n"/>
      <c r="AD20" s="854" t="n"/>
      <c r="AE20" s="854" t="n"/>
      <c r="AF20" s="852" t="n"/>
    </row>
    <row r="21" ht="15.75" customFormat="1" customHeight="1" s="252">
      <c r="A21" s="728" t="n"/>
      <c r="B21" s="787" t="inlineStr">
        <is>
          <t>M28261</t>
        </is>
      </c>
      <c r="C21" s="1736" t="n"/>
      <c r="D21" s="1736" t="n"/>
      <c r="E21" s="790" t="inlineStr">
        <is>
          <t>H&amp;S CO</t>
        </is>
      </c>
      <c r="F21" s="1736" t="n"/>
      <c r="G21" s="1736" t="n"/>
      <c r="H21" s="1736" t="n"/>
      <c r="I21" s="1736" t="n"/>
      <c r="J21" s="1736" t="n"/>
      <c r="K21" s="1736" t="n"/>
      <c r="L21" s="1794" t="n"/>
      <c r="M21" s="1795">
        <f>AB218</f>
        <v/>
      </c>
      <c r="P21" s="1738" t="n"/>
      <c r="Q21" s="852" t="n"/>
      <c r="R21" s="852" t="n"/>
      <c r="S21" s="852" t="n"/>
      <c r="T21" s="852" t="n"/>
      <c r="U21" s="852" t="n"/>
      <c r="V21" s="852" t="n"/>
      <c r="W21" s="854" t="n"/>
      <c r="X21" s="854" t="n"/>
      <c r="Y21" s="852" t="n"/>
      <c r="Z21" s="852" t="n"/>
      <c r="AA21" s="852" t="n"/>
      <c r="AB21" s="852" t="n"/>
      <c r="AC21" s="854" t="n"/>
      <c r="AD21" s="854" t="n"/>
      <c r="AE21" s="854" t="n"/>
      <c r="AF21" s="852" t="n"/>
    </row>
    <row r="22" ht="15.75" customFormat="1" customHeight="1" s="252">
      <c r="A22" s="728" t="n"/>
      <c r="B22" s="794" t="inlineStr">
        <is>
          <t>M28263</t>
        </is>
      </c>
      <c r="E22" s="797" t="inlineStr">
        <is>
          <t>SURGICAL CO A</t>
        </is>
      </c>
      <c r="L22" s="1796" t="n"/>
      <c r="M22" s="1795">
        <f>AB402</f>
        <v/>
      </c>
      <c r="P22" s="1738" t="n"/>
      <c r="Q22" s="852" t="n"/>
      <c r="R22" s="852" t="n"/>
      <c r="S22" s="852" t="n"/>
      <c r="T22" s="852" t="n"/>
      <c r="U22" s="852" t="n"/>
      <c r="V22" s="852" t="n"/>
      <c r="W22" s="854" t="n"/>
      <c r="X22" s="854" t="n"/>
      <c r="Y22" s="852" t="n"/>
      <c r="Z22" s="852" t="n"/>
      <c r="AA22" s="852" t="n"/>
      <c r="AB22" s="852" t="n"/>
      <c r="AC22" s="854" t="n"/>
      <c r="AD22" s="854" t="n"/>
      <c r="AE22" s="854" t="n"/>
      <c r="AF22" s="852" t="n"/>
    </row>
    <row r="23" ht="15.75" customFormat="1" customHeight="1" s="252">
      <c r="A23" s="728" t="n"/>
      <c r="B23" s="794" t="inlineStr">
        <is>
          <t>M28262</t>
        </is>
      </c>
      <c r="E23" s="797" t="inlineStr">
        <is>
          <t>SURGICAL CO B</t>
        </is>
      </c>
      <c r="L23" s="1796" t="n"/>
      <c r="M23" s="1795">
        <f>AB586</f>
        <v/>
      </c>
      <c r="P23" s="1738" t="n"/>
      <c r="Q23" s="852" t="n"/>
      <c r="R23" s="852" t="n"/>
      <c r="S23" s="852" t="n"/>
      <c r="T23" s="852" t="n"/>
      <c r="U23" s="852" t="n"/>
      <c r="V23" s="852" t="n"/>
      <c r="W23" s="854" t="n"/>
      <c r="X23" s="854" t="n"/>
      <c r="Y23" s="852" t="n"/>
      <c r="Z23" s="852" t="n"/>
      <c r="AA23" s="852" t="n"/>
      <c r="AB23" s="852" t="n"/>
      <c r="AC23" s="854" t="n"/>
      <c r="AD23" s="854" t="n"/>
      <c r="AE23" s="854" t="n"/>
      <c r="AF23" s="852" t="n"/>
    </row>
    <row r="24" ht="15.75" customFormat="1" customHeight="1" s="252">
      <c r="A24" s="728" t="n"/>
      <c r="B24" s="817" t="n"/>
      <c r="C24" s="1747" t="n"/>
      <c r="D24" s="1747" t="n"/>
      <c r="E24" s="820" t="n"/>
      <c r="F24" s="1747" t="n"/>
      <c r="G24" s="1747" t="n"/>
      <c r="H24" s="1747" t="n"/>
      <c r="I24" s="1747" t="n"/>
      <c r="J24" s="1747" t="n"/>
      <c r="K24" s="1747" t="n"/>
      <c r="L24" s="1797" t="n"/>
      <c r="M24" s="1798">
        <f>AB770</f>
        <v/>
      </c>
      <c r="N24" s="1747" t="n"/>
      <c r="O24" s="1747" t="n"/>
      <c r="P24" s="1799" t="n"/>
      <c r="Q24" s="852" t="n"/>
      <c r="R24" s="852" t="n"/>
      <c r="S24" s="852" t="n"/>
      <c r="T24" s="852" t="n"/>
      <c r="U24" s="852" t="n"/>
      <c r="V24" s="852" t="n"/>
      <c r="W24" s="854" t="n"/>
      <c r="X24" s="854" t="n"/>
      <c r="Y24" s="852" t="n"/>
      <c r="Z24" s="852" t="n"/>
      <c r="AA24" s="852" t="n"/>
      <c r="AB24" s="852" t="n"/>
      <c r="AC24" s="854" t="n"/>
      <c r="AD24" s="854" t="n"/>
      <c r="AE24" s="854" t="n"/>
      <c r="AF24" s="852" t="n"/>
    </row>
    <row r="25" ht="15.75" customFormat="1" customHeight="1" s="252">
      <c r="A25" s="728" t="n"/>
      <c r="B25" s="811" t="inlineStr">
        <is>
          <t>Totals =</t>
        </is>
      </c>
      <c r="M25" s="1800">
        <f>SUM(M21:P24)</f>
        <v/>
      </c>
      <c r="Q25" s="852" t="n"/>
      <c r="R25" s="852" t="n"/>
      <c r="S25" s="852" t="n"/>
      <c r="T25" s="852" t="n"/>
      <c r="U25" s="852" t="n"/>
      <c r="V25" s="852" t="n"/>
      <c r="W25" s="854" t="n"/>
      <c r="X25" s="854" t="n"/>
      <c r="Y25" s="852" t="n"/>
      <c r="Z25" s="852" t="n"/>
      <c r="AA25" s="852" t="n"/>
      <c r="AB25" s="852" t="n"/>
      <c r="AC25" s="854" t="n"/>
      <c r="AD25" s="854" t="n"/>
      <c r="AE25" s="854" t="n"/>
      <c r="AF25" s="852" t="n"/>
    </row>
    <row r="26" ht="15.75" customFormat="1" customHeight="1" s="252">
      <c r="A26" s="728" t="n"/>
      <c r="B26" s="811" t="n"/>
      <c r="C26" s="402" t="n"/>
      <c r="D26" s="811" t="n"/>
      <c r="E26" s="811" t="n"/>
      <c r="F26" s="402" t="n"/>
      <c r="G26" s="811" t="n"/>
      <c r="H26" s="811" t="n"/>
      <c r="I26" s="811" t="n"/>
      <c r="J26" s="811" t="n"/>
      <c r="K26" s="811" t="n"/>
      <c r="L26" s="811" t="n"/>
      <c r="M26" s="1800" t="n"/>
      <c r="N26" s="1800" t="n"/>
      <c r="O26" s="1800" t="n"/>
      <c r="P26" s="1800" t="n"/>
      <c r="Q26" s="852" t="n"/>
      <c r="R26" s="852" t="n"/>
      <c r="S26" s="852" t="n"/>
      <c r="T26" s="852" t="n"/>
      <c r="U26" s="852" t="n"/>
      <c r="V26" s="852" t="n"/>
      <c r="W26" s="854" t="n"/>
      <c r="X26" s="854" t="n"/>
      <c r="Y26" s="852" t="n"/>
      <c r="Z26" s="852" t="n"/>
      <c r="AA26" s="852" t="n"/>
      <c r="AB26" s="852" t="n"/>
      <c r="AC26" s="854" t="n"/>
      <c r="AD26" s="854" t="n"/>
      <c r="AE26" s="854" t="n"/>
      <c r="AF26" s="852" t="n"/>
    </row>
    <row r="27" ht="15.75" customHeight="1" s="667">
      <c r="A27" s="728" t="n"/>
      <c r="B27" s="813" t="n"/>
      <c r="E27" s="188" t="n"/>
      <c r="F27" s="188" t="n"/>
      <c r="G27" s="188" t="n"/>
      <c r="H27" s="188" t="n"/>
      <c r="I27" s="188" t="n"/>
      <c r="J27" s="188" t="n"/>
      <c r="K27" s="188" t="n"/>
      <c r="L27" s="188" t="n"/>
      <c r="M27" s="1801" t="n"/>
      <c r="Q27" s="852" t="n"/>
      <c r="R27" s="852" t="n"/>
      <c r="S27" s="852" t="n"/>
      <c r="T27" s="852" t="n"/>
      <c r="U27" s="852" t="n"/>
      <c r="V27" s="852" t="n"/>
      <c r="W27" s="854" t="n"/>
      <c r="X27" s="854" t="n"/>
      <c r="Y27" s="852" t="n"/>
      <c r="Z27" s="852" t="n"/>
      <c r="AA27" s="852" t="n"/>
      <c r="AB27" s="852" t="n"/>
      <c r="AC27" s="854" t="n"/>
      <c r="AD27" s="854" t="n"/>
      <c r="AE27" s="854" t="n"/>
      <c r="AF27" s="852" t="n"/>
    </row>
    <row r="28" ht="15.75" customHeight="1" s="667">
      <c r="A28" s="728" t="n"/>
      <c r="B28" s="815" t="inlineStr">
        <is>
          <t>SEE THE ATTACHED PAGES FOR CALCULATIONS</t>
        </is>
      </c>
      <c r="W28" s="854" t="n"/>
      <c r="X28" s="854" t="n"/>
      <c r="Y28" s="852" t="n"/>
      <c r="Z28" s="852" t="n"/>
      <c r="AA28" s="852" t="n"/>
      <c r="AB28" s="852" t="n"/>
      <c r="AC28" s="854" t="n"/>
      <c r="AD28" s="854" t="n"/>
      <c r="AE28" s="854" t="n"/>
      <c r="AF28" s="852" t="n"/>
    </row>
    <row r="29" ht="15.75" customHeight="1" s="667">
      <c r="A29" s="728" t="n"/>
      <c r="B29" s="189" t="n"/>
      <c r="C29" s="223" t="n"/>
      <c r="D29" s="852" t="n"/>
      <c r="E29" s="852" t="n"/>
      <c r="F29" s="223" t="n"/>
      <c r="G29" s="852" t="n"/>
      <c r="H29" s="852" t="n"/>
      <c r="I29" s="852" t="n"/>
      <c r="J29" s="852" t="n"/>
      <c r="K29" s="852" t="n"/>
      <c r="L29" s="852" t="n"/>
      <c r="M29" s="852" t="n"/>
      <c r="N29" s="852" t="n"/>
      <c r="O29" s="852" t="n"/>
      <c r="P29" s="852" t="n"/>
      <c r="Q29" s="852" t="n"/>
      <c r="R29" s="852" t="n"/>
      <c r="S29" s="852" t="n"/>
      <c r="T29" s="852" t="n"/>
      <c r="U29" s="852" t="n"/>
      <c r="V29" s="852" t="n"/>
      <c r="W29" s="854" t="n"/>
      <c r="X29" s="854" t="n"/>
      <c r="Y29" s="852" t="n"/>
      <c r="Z29" s="852" t="n"/>
      <c r="AA29" s="852" t="n"/>
      <c r="AB29" s="852" t="n"/>
      <c r="AC29" s="854" t="n"/>
      <c r="AD29" s="854" t="n"/>
      <c r="AE29" s="854" t="n"/>
      <c r="AF29" s="852" t="n"/>
    </row>
    <row r="30" ht="15.75" customHeight="1" s="667">
      <c r="A30" s="728" t="n"/>
      <c r="B30" s="816" t="inlineStr">
        <is>
          <t xml:space="preserve">1All vehicles are assigned a type code (A through E) based on its length, per guidelines from UFC 2-000-05N, Table 14312-1. A vehicle's type code determines its space allowance and net-to-gross factor.  The total space requirement is the sum of the gross areas of all vehicles and equipment for which the command is responsible. </t>
        </is>
      </c>
    </row>
    <row r="31" ht="15.75" customHeight="1" s="667">
      <c r="A31" s="728" t="n"/>
    </row>
    <row r="32" ht="15.75" customHeight="1" s="667">
      <c r="A32" s="728" t="n"/>
    </row>
    <row r="33" ht="15.75" customHeight="1" s="667">
      <c r="A33" s="728" t="n"/>
      <c r="B33" s="816" t="n"/>
      <c r="C33" s="403" t="n"/>
      <c r="D33" s="816" t="n"/>
      <c r="E33" s="816" t="n"/>
      <c r="F33" s="409" t="n"/>
      <c r="G33" s="816" t="n"/>
      <c r="H33" s="816" t="n"/>
      <c r="I33" s="816" t="n"/>
      <c r="J33" s="816" t="n"/>
      <c r="K33" s="816" t="n"/>
      <c r="L33" s="816" t="n"/>
      <c r="M33" s="816" t="n"/>
      <c r="N33" s="816" t="n"/>
      <c r="O33" s="816" t="n"/>
      <c r="P33" s="816" t="n"/>
      <c r="Q33" s="816" t="n"/>
      <c r="R33" s="816" t="n"/>
      <c r="S33" s="816" t="n"/>
      <c r="T33" s="816" t="n"/>
      <c r="U33" s="816" t="n"/>
      <c r="V33" s="816" t="n"/>
      <c r="W33" s="191" t="n"/>
      <c r="X33" s="191" t="n"/>
      <c r="Y33" s="816" t="n"/>
      <c r="Z33" s="816" t="n"/>
      <c r="AA33" s="816" t="n"/>
      <c r="AB33" s="816" t="n"/>
      <c r="AC33" s="191" t="n"/>
      <c r="AD33" s="191" t="n"/>
      <c r="AE33" s="191" t="n"/>
      <c r="AF33" s="816" t="n"/>
    </row>
    <row r="34" ht="15.75" customHeight="1" s="667">
      <c r="A34" s="728" t="n"/>
      <c r="B34" s="1802" t="n"/>
      <c r="C34" s="803" t="n"/>
      <c r="D34" s="1739" t="n"/>
      <c r="E34" s="1739" t="n"/>
      <c r="F34" s="194" t="n"/>
      <c r="G34" s="803" t="n"/>
      <c r="H34" s="1739" t="n"/>
      <c r="I34" s="1739" t="n"/>
      <c r="J34" s="1739" t="n"/>
      <c r="K34" s="1301" t="n"/>
      <c r="L34" s="1301" t="n"/>
      <c r="M34" s="1301" t="n"/>
      <c r="N34" s="35" t="n"/>
      <c r="O34" s="35" t="n"/>
      <c r="P34" s="195" t="n"/>
      <c r="Q34" s="195" t="n"/>
      <c r="R34" s="195" t="n"/>
      <c r="S34" s="195" t="n"/>
      <c r="T34" s="195" t="n"/>
      <c r="U34" s="195" t="n"/>
      <c r="V34" s="195" t="n"/>
      <c r="W34" s="193" t="n"/>
      <c r="X34" s="193" t="n"/>
      <c r="Y34" s="195" t="n"/>
      <c r="Z34" s="195" t="n"/>
      <c r="AA34" s="195" t="n"/>
      <c r="AB34" s="195" t="n"/>
      <c r="AC34" s="193" t="n"/>
      <c r="AD34" s="193" t="n"/>
      <c r="AE34" s="193" t="n"/>
      <c r="AF34" s="852" t="n"/>
    </row>
    <row r="35" ht="15.75" customHeight="1" s="667">
      <c r="A35" s="728" t="n"/>
      <c r="B35" s="1802" t="n"/>
      <c r="C35" s="1803" t="n"/>
      <c r="D35" s="1739" t="n"/>
      <c r="E35" s="1739" t="n"/>
      <c r="F35" s="162" t="n"/>
      <c r="G35" s="1804" t="n"/>
      <c r="H35" s="1739" t="n"/>
      <c r="I35" s="1739" t="n"/>
      <c r="J35" s="1739" t="n"/>
      <c r="K35" s="196" t="n"/>
      <c r="L35" s="1804" t="n"/>
      <c r="M35" s="1739" t="n"/>
      <c r="N35" s="1739" t="n"/>
      <c r="O35" s="1739" t="n"/>
      <c r="P35" s="197" t="n"/>
      <c r="Q35" s="197" t="n"/>
      <c r="R35" s="197" t="n"/>
      <c r="S35" s="197" t="n"/>
      <c r="T35" s="197" t="n"/>
      <c r="U35" s="197" t="n"/>
      <c r="V35" s="197" t="n"/>
      <c r="W35" s="198" t="n"/>
      <c r="X35" s="198" t="n"/>
      <c r="Y35" s="197" t="n"/>
      <c r="Z35" s="197" t="n"/>
      <c r="AA35" s="197" t="n"/>
      <c r="AB35" s="197" t="n"/>
      <c r="AC35" s="198" t="n"/>
      <c r="AD35" s="198" t="n"/>
      <c r="AE35" s="198" t="n"/>
      <c r="AF35" s="852" t="n"/>
    </row>
    <row r="36" ht="15.75" customHeight="1" s="667">
      <c r="A36" s="806" t="inlineStr">
        <is>
          <t>TOTAL REQUIREMENT:</t>
        </is>
      </c>
      <c r="B36" s="1736" t="n"/>
      <c r="C36" s="1736" t="n"/>
      <c r="D36" s="1736" t="n"/>
      <c r="E36" s="1736" t="n"/>
      <c r="F36" s="1736" t="n"/>
      <c r="G36" s="1736" t="n"/>
      <c r="H36" s="807">
        <f>M25</f>
        <v/>
      </c>
      <c r="I36" s="1736" t="n"/>
      <c r="J36" s="1736" t="n"/>
      <c r="K36" s="1736" t="n"/>
      <c r="L36" s="199" t="inlineStr">
        <is>
          <t>SY</t>
        </is>
      </c>
      <c r="M36" s="809" t="n"/>
      <c r="N36" s="1748" t="n"/>
      <c r="O36" s="810" t="n"/>
      <c r="P36" s="1748" t="n"/>
      <c r="Q36" s="1748" t="n"/>
      <c r="R36" s="199" t="n"/>
      <c r="S36" s="199" t="n"/>
      <c r="T36" s="199" t="n"/>
      <c r="U36" s="199" t="n"/>
      <c r="V36" s="199" t="n"/>
      <c r="W36" s="809" t="n"/>
      <c r="X36" s="809" t="n"/>
      <c r="Y36" s="201" t="n"/>
      <c r="Z36" s="202" t="n"/>
      <c r="AA36" s="202" t="n"/>
      <c r="AB36" s="202" t="n"/>
      <c r="AC36" s="259" t="n"/>
      <c r="AD36" s="203" t="n"/>
      <c r="AE36" s="203" t="n"/>
      <c r="AF36" s="203" t="n"/>
    </row>
    <row r="37" ht="15.75" customHeight="1" s="667">
      <c r="A37" s="800" t="inlineStr">
        <is>
          <t>CCN:</t>
        </is>
      </c>
      <c r="C37" s="830">
        <f>$C$5</f>
        <v/>
      </c>
      <c r="M37" s="800" t="inlineStr">
        <is>
          <t>Nomenclature:</t>
        </is>
      </c>
      <c r="R37" s="830">
        <f>$R$5</f>
        <v/>
      </c>
    </row>
    <row r="38" ht="15.75" customHeight="1" s="667">
      <c r="A38" s="852" t="n"/>
      <c r="B38" s="852" t="n"/>
      <c r="C38" s="223" t="n"/>
      <c r="D38" s="852" t="n"/>
      <c r="E38" s="852" t="n"/>
      <c r="F38" s="223" t="n"/>
      <c r="G38" s="852" t="n"/>
      <c r="H38" s="852" t="n"/>
      <c r="I38" s="852" t="n"/>
      <c r="J38" s="852" t="n"/>
      <c r="K38" s="852" t="n"/>
      <c r="L38" s="852" t="n"/>
      <c r="M38" s="852" t="n"/>
      <c r="N38" s="852" t="n"/>
      <c r="O38" s="852" t="n"/>
      <c r="P38" s="852" t="n"/>
      <c r="Q38" s="852" t="n"/>
      <c r="R38" s="852" t="n"/>
      <c r="S38" s="852" t="n"/>
      <c r="T38" s="852" t="n"/>
      <c r="U38" s="852" t="n"/>
      <c r="V38" s="852" t="n"/>
      <c r="W38" s="854" t="n"/>
      <c r="X38" s="854" t="n"/>
      <c r="Y38" s="852" t="n"/>
      <c r="Z38" s="852" t="n"/>
      <c r="AA38" s="852" t="n"/>
      <c r="AB38" s="852" t="n"/>
      <c r="AC38" s="854" t="n"/>
      <c r="AD38" s="854" t="n"/>
      <c r="AE38" s="854" t="n"/>
      <c r="AF38" s="852" t="n"/>
    </row>
    <row r="39" ht="15.75" customHeight="1" s="667">
      <c r="A39" s="852" t="n"/>
      <c r="B39" s="852" t="n"/>
      <c r="C39" s="161" t="inlineStr">
        <is>
          <t>Operational Vehicle Laydown Area per UFC 2-000-05N  Table 14312-1</t>
        </is>
      </c>
      <c r="D39" s="852" t="n"/>
      <c r="E39" s="852" t="n"/>
      <c r="F39" s="223" t="n"/>
      <c r="G39" s="852" t="n"/>
      <c r="H39" s="852" t="n"/>
      <c r="I39" s="852" t="n"/>
      <c r="J39" s="852" t="n"/>
      <c r="K39" s="852" t="n"/>
      <c r="L39" s="852" t="n"/>
      <c r="M39" s="852" t="n"/>
      <c r="N39" s="852" t="n"/>
      <c r="O39" s="852" t="n"/>
      <c r="P39" s="852" t="n"/>
      <c r="Q39" s="852" t="n"/>
      <c r="R39" s="852" t="n"/>
      <c r="S39" s="852" t="n"/>
      <c r="T39" s="852" t="n"/>
      <c r="U39" s="852" t="n"/>
      <c r="V39" s="852" t="n"/>
      <c r="W39" s="854" t="n"/>
      <c r="X39" s="854" t="n"/>
      <c r="Y39" s="852" t="n"/>
      <c r="Z39" s="852" t="n"/>
      <c r="AA39" s="852" t="n"/>
      <c r="AB39" s="852" t="n"/>
      <c r="AC39" s="854" t="n"/>
      <c r="AD39" s="854" t="n"/>
      <c r="AE39" s="854" t="n"/>
      <c r="AF39" s="852" t="n"/>
    </row>
    <row r="40" ht="15.75" customHeight="1" s="667">
      <c r="A40" s="852" t="n"/>
      <c r="B40" s="852" t="n"/>
      <c r="C40" s="831">
        <f>B21</f>
        <v/>
      </c>
      <c r="D40" s="1747" t="n"/>
      <c r="E40" s="1747" t="n"/>
      <c r="F40" s="204">
        <f>E21</f>
        <v/>
      </c>
      <c r="G40" s="204" t="n"/>
      <c r="H40" s="204" t="n"/>
      <c r="I40" s="204" t="n"/>
      <c r="J40" s="204" t="n"/>
      <c r="K40" s="204" t="n"/>
      <c r="L40" s="204" t="n"/>
      <c r="M40" s="204" t="n"/>
      <c r="N40" s="205" t="n"/>
      <c r="O40" s="206" t="n"/>
      <c r="P40" s="206" t="n"/>
      <c r="Q40" s="206" t="n"/>
      <c r="R40" s="206" t="n"/>
      <c r="S40" s="207" t="n"/>
      <c r="T40" s="189" t="n"/>
      <c r="U40" s="189" t="n"/>
      <c r="V40" s="189" t="n"/>
      <c r="W40" s="208" t="n"/>
      <c r="X40" s="208" t="n"/>
      <c r="Y40" s="189" t="n"/>
      <c r="Z40" s="189" t="n"/>
      <c r="AA40" s="189" t="n"/>
      <c r="AB40" s="189" t="n"/>
      <c r="AC40" s="1536" t="n"/>
      <c r="AD40" s="1536" t="n"/>
      <c r="AE40" s="1536" t="n"/>
      <c r="AF40" s="852" t="n"/>
    </row>
    <row r="41" ht="15.75" customHeight="1" s="667">
      <c r="A41" s="852" t="n"/>
      <c r="B41" s="852" t="n"/>
      <c r="C41" s="847" t="inlineStr">
        <is>
          <t>TAMCN</t>
        </is>
      </c>
      <c r="D41" s="1739" t="n"/>
      <c r="E41" s="1739" t="n"/>
      <c r="F41" s="834" t="inlineStr">
        <is>
          <t>Description</t>
        </is>
      </c>
      <c r="G41" s="1739" t="n"/>
      <c r="H41" s="1739" t="n"/>
      <c r="I41" s="1739" t="n"/>
      <c r="J41" s="1739" t="n"/>
      <c r="K41" s="1739" t="n"/>
      <c r="L41" s="1739" t="n"/>
      <c r="M41" s="1739" t="n"/>
      <c r="N41" s="1739" t="n"/>
      <c r="O41" s="1739" t="n"/>
      <c r="P41" s="1739" t="n"/>
      <c r="Q41" s="1739" t="n"/>
      <c r="R41" s="1739" t="n"/>
      <c r="S41" s="1739" t="n"/>
      <c r="T41" s="1739" t="n"/>
      <c r="U41" s="1805" t="inlineStr">
        <is>
          <t>L (FT)</t>
        </is>
      </c>
      <c r="V41" s="1748" t="n"/>
      <c r="W41" s="1805" t="inlineStr">
        <is>
          <t>Qty</t>
        </is>
      </c>
      <c r="X41" s="1748" t="n"/>
      <c r="Y41" s="1805" t="inlineStr">
        <is>
          <t>Area (NSY)</t>
        </is>
      </c>
      <c r="Z41" s="1748" t="n"/>
      <c r="AA41" s="1805" t="inlineStr">
        <is>
          <t>NTG</t>
        </is>
      </c>
      <c r="AB41" s="1748" t="n"/>
      <c r="AC41" s="1806" t="inlineStr">
        <is>
          <t>GSY</t>
        </is>
      </c>
      <c r="AD41" s="1736" t="n"/>
      <c r="AE41" s="1737" t="n"/>
      <c r="AF41" s="852" t="n"/>
    </row>
    <row r="42" ht="15.75" customHeight="1" s="667">
      <c r="A42" s="852" t="n"/>
      <c r="B42" s="852" t="n"/>
      <c r="C42" s="1807" t="n"/>
      <c r="D42" s="1808" t="n"/>
      <c r="E42" s="1808" t="n"/>
      <c r="F42" s="1808" t="n"/>
      <c r="G42" s="1808" t="n"/>
      <c r="H42" s="1808" t="n"/>
      <c r="I42" s="1808" t="n"/>
      <c r="J42" s="1808" t="n"/>
      <c r="K42" s="1808" t="n"/>
      <c r="L42" s="1808" t="n"/>
      <c r="M42" s="1808" t="n"/>
      <c r="N42" s="1808" t="n"/>
      <c r="O42" s="1808" t="n"/>
      <c r="P42" s="1808" t="n"/>
      <c r="Q42" s="1808" t="n"/>
      <c r="R42" s="1808" t="n"/>
      <c r="S42" s="1808" t="n"/>
      <c r="T42" s="1808" t="n"/>
      <c r="U42" s="1808" t="n"/>
      <c r="V42" s="1808" t="n"/>
      <c r="W42" s="1808" t="n"/>
      <c r="X42" s="1808" t="n"/>
      <c r="Y42" s="1808" t="n"/>
      <c r="Z42" s="1808" t="n"/>
      <c r="AA42" s="1808" t="n"/>
      <c r="AB42" s="1808" t="n"/>
      <c r="AC42" s="1747" t="n"/>
      <c r="AD42" s="1747" t="n"/>
      <c r="AE42" s="1799" t="n"/>
      <c r="AF42" s="852" t="n"/>
    </row>
    <row r="43" ht="15.75" customHeight="1" s="667">
      <c r="A43" s="852" t="n"/>
      <c r="B43" s="852" t="n"/>
      <c r="C43" s="404" t="inlineStr">
        <is>
          <t>A00477B</t>
        </is>
      </c>
      <c r="D43" s="220" t="n"/>
      <c r="E43" s="220" t="n"/>
      <c r="F43" s="210">
        <f>IFERROR(VLOOKUP(C43,TE!$H:$Y,2,FALSE),"(Not on TE)")</f>
        <v/>
      </c>
      <c r="G43" s="220" t="n"/>
      <c r="H43" s="220" t="n"/>
      <c r="I43" s="220" t="n"/>
      <c r="J43" s="220" t="n"/>
      <c r="K43" s="220" t="n"/>
      <c r="L43" s="220" t="n"/>
      <c r="M43" s="220" t="n"/>
      <c r="N43" s="220" t="n"/>
      <c r="O43" s="220" t="n"/>
      <c r="P43" s="220" t="n"/>
      <c r="Q43" s="220" t="n"/>
      <c r="R43" s="220" t="n"/>
      <c r="S43" s="220" t="n"/>
      <c r="T43" s="220" t="n"/>
      <c r="U43" s="772">
        <f>IFERROR(VLOOKUP(C43,TE!$H:$Y,9,FALSE),"0")</f>
        <v/>
      </c>
      <c r="W43" s="775">
        <f>SUMIFS(TE!$O:$O,TE!$G:$G,$C$40,TE!$I:$I,C43,TE!$D:$D,$C$5)</f>
        <v/>
      </c>
      <c r="Y43" s="775">
        <f>IFERROR(VLOOKUP(C43,TE!$H:$Y,16,FALSE),"0")</f>
        <v/>
      </c>
      <c r="AA43" s="777">
        <f>IFERROR(VLOOKUP(C43,TE!$H:$Y,17,FALSE),"0")</f>
        <v/>
      </c>
      <c r="AB43" s="1809" t="n"/>
      <c r="AC43" s="1810">
        <f>IFERROR((W43*Y43*AA43),"")</f>
        <v/>
      </c>
      <c r="AE43" s="1738" t="n"/>
      <c r="AF43" s="852" t="n"/>
    </row>
    <row r="44" ht="15.75" customHeight="1" s="667">
      <c r="A44" s="852" t="n"/>
      <c r="B44" s="852" t="n"/>
      <c r="C44" s="405" t="inlineStr">
        <is>
          <t>A00557G</t>
        </is>
      </c>
      <c r="D44" s="220" t="n"/>
      <c r="E44" s="220" t="n"/>
      <c r="F44" s="210">
        <f>IFERROR(VLOOKUP(C44,TE!$H:$Y,2,FALSE),"(Not on TE)")</f>
        <v/>
      </c>
      <c r="G44" s="220" t="n"/>
      <c r="H44" s="220" t="n"/>
      <c r="I44" s="220" t="n"/>
      <c r="J44" s="220" t="n"/>
      <c r="K44" s="220" t="n"/>
      <c r="L44" s="220" t="n"/>
      <c r="M44" s="220" t="n"/>
      <c r="N44" s="220" t="n"/>
      <c r="O44" s="220" t="n"/>
      <c r="P44" s="220" t="n"/>
      <c r="Q44" s="220" t="n"/>
      <c r="R44" s="220" t="n"/>
      <c r="S44" s="220" t="n"/>
      <c r="T44" s="220" t="n"/>
      <c r="U44" s="772">
        <f>IFERROR(VLOOKUP(C44,TE!$H:$Y,9,FALSE),"0")</f>
        <v/>
      </c>
      <c r="W44" s="775">
        <f>SUMIFS(TE!$O:$O,TE!$G:$G,$C$40,TE!$I:$I,C44,TE!$D:$D,$C$5)</f>
        <v/>
      </c>
      <c r="Y44" s="775">
        <f>IFERROR(VLOOKUP(C44,TE!$H:$Y,16,FALSE),"0")</f>
        <v/>
      </c>
      <c r="AA44" s="777">
        <f>IFERROR(VLOOKUP(C44,TE!$H:$Y,17,FALSE),"0")</f>
        <v/>
      </c>
      <c r="AB44" s="1809" t="n"/>
      <c r="AC44" s="1810">
        <f>IFERROR((W44*Y44*AA44),"")</f>
        <v/>
      </c>
      <c r="AE44" s="1738" t="n"/>
      <c r="AF44" s="852" t="n"/>
    </row>
    <row r="45" ht="15.75" customHeight="1" s="667">
      <c r="A45" s="852" t="n"/>
      <c r="B45" s="852" t="n"/>
      <c r="C45" s="405" t="inlineStr">
        <is>
          <t>A00617G</t>
        </is>
      </c>
      <c r="D45" s="220" t="n"/>
      <c r="E45" s="220" t="n"/>
      <c r="F45" s="210">
        <f>IFERROR(VLOOKUP(C45,TE!$H:$Y,2,FALSE),"(Not on TE)")</f>
        <v/>
      </c>
      <c r="G45" s="220" t="n"/>
      <c r="H45" s="220" t="n"/>
      <c r="I45" s="220" t="n"/>
      <c r="J45" s="220" t="n"/>
      <c r="K45" s="220" t="n"/>
      <c r="L45" s="220" t="n"/>
      <c r="M45" s="220" t="n"/>
      <c r="N45" s="220" t="n"/>
      <c r="O45" s="220" t="n"/>
      <c r="P45" s="220" t="n"/>
      <c r="Q45" s="220" t="n"/>
      <c r="R45" s="220" t="n"/>
      <c r="S45" s="220" t="n"/>
      <c r="T45" s="220" t="n"/>
      <c r="U45" s="772">
        <f>IFERROR(VLOOKUP(C45,TE!$H:$Y,9,FALSE),"0")</f>
        <v/>
      </c>
      <c r="W45" s="775">
        <f>SUMIFS(TE!$O:$O,TE!$G:$G,$C$40,TE!$I:$I,C45,TE!$D:$D,$C$5)</f>
        <v/>
      </c>
      <c r="Y45" s="775">
        <f>IFERROR(VLOOKUP(C45,TE!$H:$Y,16,FALSE),"0")</f>
        <v/>
      </c>
      <c r="AA45" s="777">
        <f>IFERROR(VLOOKUP(C45,TE!$H:$Y,17,FALSE),"0")</f>
        <v/>
      </c>
      <c r="AB45" s="1809" t="n"/>
      <c r="AC45" s="1810">
        <f>IFERROR((W45*Y45*AA45),"")</f>
        <v/>
      </c>
      <c r="AE45" s="1738" t="n"/>
      <c r="AF45" s="852" t="n"/>
    </row>
    <row r="46" ht="15.75" customHeight="1" s="667">
      <c r="A46" s="852" t="n"/>
      <c r="B46" s="852" t="n"/>
      <c r="C46" s="405" t="inlineStr">
        <is>
          <t>A02427G</t>
        </is>
      </c>
      <c r="D46" s="220" t="n"/>
      <c r="E46" s="220" t="n"/>
      <c r="F46" s="210">
        <f>IFERROR(VLOOKUP(C46,TE!$H:$Y,2,FALSE),"(Not on TE)")</f>
        <v/>
      </c>
      <c r="G46" s="220" t="n"/>
      <c r="H46" s="220" t="n"/>
      <c r="I46" s="220" t="n"/>
      <c r="J46" s="220" t="n"/>
      <c r="K46" s="220" t="n"/>
      <c r="L46" s="220" t="n"/>
      <c r="M46" s="220" t="n"/>
      <c r="N46" s="220" t="n"/>
      <c r="O46" s="220" t="n"/>
      <c r="P46" s="220" t="n"/>
      <c r="Q46" s="220" t="n"/>
      <c r="R46" s="220" t="n"/>
      <c r="S46" s="220" t="n"/>
      <c r="T46" s="220" t="n"/>
      <c r="U46" s="772">
        <f>IFERROR(VLOOKUP(C46,TE!$H:$Y,9,FALSE),"0")</f>
        <v/>
      </c>
      <c r="W46" s="775">
        <f>SUMIFS(TE!$O:$O,TE!$G:$G,$C$40,TE!$I:$I,C46,TE!$D:$D,$C$5)</f>
        <v/>
      </c>
      <c r="Y46" s="775">
        <f>IFERROR(VLOOKUP(C46,TE!$H:$Y,16,FALSE),"0")</f>
        <v/>
      </c>
      <c r="AA46" s="777">
        <f>IFERROR(VLOOKUP(C46,TE!$H:$Y,17,FALSE),"0")</f>
        <v/>
      </c>
      <c r="AB46" s="1809" t="n"/>
      <c r="AC46" s="1810">
        <f>IFERROR((W46*Y46*AA46),"")</f>
        <v/>
      </c>
      <c r="AE46" s="1738" t="n"/>
      <c r="AF46" s="852" t="n"/>
    </row>
    <row r="47" ht="15.75" customHeight="1" s="667">
      <c r="A47" s="852" t="n"/>
      <c r="B47" s="852" t="n"/>
      <c r="C47" s="405" t="inlineStr">
        <is>
          <t>A03877G</t>
        </is>
      </c>
      <c r="D47" s="220" t="n"/>
      <c r="E47" s="220" t="n"/>
      <c r="F47" s="210">
        <f>IFERROR(VLOOKUP(C47,TE!$H:$Y,2,FALSE),"(Not on TE)")</f>
        <v/>
      </c>
      <c r="G47" s="220" t="n"/>
      <c r="H47" s="220" t="n"/>
      <c r="I47" s="220" t="n"/>
      <c r="J47" s="220" t="n"/>
      <c r="K47" s="220" t="n"/>
      <c r="L47" s="220" t="n"/>
      <c r="M47" s="220" t="n"/>
      <c r="N47" s="220" t="n"/>
      <c r="O47" s="220" t="n"/>
      <c r="P47" s="220" t="n"/>
      <c r="Q47" s="220" t="n"/>
      <c r="R47" s="220" t="n"/>
      <c r="S47" s="220" t="n"/>
      <c r="T47" s="220" t="n"/>
      <c r="U47" s="772">
        <f>IFERROR(VLOOKUP(C47,TE!$H:$Y,9,FALSE),"0")</f>
        <v/>
      </c>
      <c r="W47" s="775">
        <f>SUMIFS(TE!$O:$O,TE!$G:$G,$C$40,TE!$I:$I,C47,TE!$D:$D,$C$5)</f>
        <v/>
      </c>
      <c r="Y47" s="775">
        <f>IFERROR(VLOOKUP(C47,TE!$H:$Y,16,FALSE),"0")</f>
        <v/>
      </c>
      <c r="AA47" s="777">
        <f>IFERROR(VLOOKUP(C47,TE!$H:$Y,17,FALSE),"0")</f>
        <v/>
      </c>
      <c r="AB47" s="1809" t="n"/>
      <c r="AC47" s="1810">
        <f>IFERROR((W47*Y47*AA47),"")</f>
        <v/>
      </c>
      <c r="AE47" s="1738" t="n"/>
      <c r="AF47" s="852" t="n"/>
    </row>
    <row r="48" ht="15.75" customHeight="1" s="667">
      <c r="A48" s="852" t="n"/>
      <c r="B48" s="852" t="n"/>
      <c r="C48" s="405" t="inlineStr">
        <is>
          <t>A03887G</t>
        </is>
      </c>
      <c r="D48" s="220" t="n"/>
      <c r="E48" s="220" t="n"/>
      <c r="F48" s="210">
        <f>IFERROR(VLOOKUP(C48,TE!$H:$Y,2,FALSE),"(Not on TE)")</f>
        <v/>
      </c>
      <c r="G48" s="220" t="n"/>
      <c r="H48" s="220" t="n"/>
      <c r="I48" s="220" t="n"/>
      <c r="J48" s="220" t="n"/>
      <c r="K48" s="220" t="n"/>
      <c r="L48" s="220" t="n"/>
      <c r="M48" s="220" t="n"/>
      <c r="N48" s="220" t="n"/>
      <c r="O48" s="220" t="n"/>
      <c r="P48" s="220" t="n"/>
      <c r="Q48" s="220" t="n"/>
      <c r="R48" s="220" t="n"/>
      <c r="S48" s="220" t="n"/>
      <c r="T48" s="220" t="n"/>
      <c r="U48" s="772">
        <f>IFERROR(VLOOKUP(C48,TE!$H:$Y,9,FALSE),"0")</f>
        <v/>
      </c>
      <c r="W48" s="775">
        <f>SUMIFS(TE!$O:$O,TE!$G:$G,$C$40,TE!$I:$I,C48,TE!$D:$D,$C$5)</f>
        <v/>
      </c>
      <c r="Y48" s="775">
        <f>IFERROR(VLOOKUP(C48,TE!$H:$Y,16,FALSE),"0")</f>
        <v/>
      </c>
      <c r="AA48" s="777">
        <f>IFERROR(VLOOKUP(C48,TE!$H:$Y,17,FALSE),"0")</f>
        <v/>
      </c>
      <c r="AB48" s="1809" t="n"/>
      <c r="AC48" s="1810">
        <f>IFERROR((W48*Y48*AA48),"")</f>
        <v/>
      </c>
      <c r="AE48" s="1738" t="n"/>
      <c r="AF48" s="852" t="n"/>
    </row>
    <row r="49" ht="15.75" customHeight="1" s="667">
      <c r="A49" s="852" t="n"/>
      <c r="B49" s="852" t="n"/>
      <c r="C49" s="405" t="inlineStr">
        <is>
          <t>A04037G</t>
        </is>
      </c>
      <c r="D49" s="220" t="n"/>
      <c r="E49" s="220" t="n"/>
      <c r="F49" s="210">
        <f>IFERROR(VLOOKUP(C49,TE!$H:$Y,2,FALSE),"(Not on TE)")</f>
        <v/>
      </c>
      <c r="G49" s="220" t="n"/>
      <c r="H49" s="220" t="n"/>
      <c r="I49" s="220" t="n"/>
      <c r="J49" s="220" t="n"/>
      <c r="K49" s="220" t="n"/>
      <c r="L49" s="220" t="n"/>
      <c r="M49" s="220" t="n"/>
      <c r="N49" s="220" t="n"/>
      <c r="O49" s="220" t="n"/>
      <c r="P49" s="220" t="n"/>
      <c r="Q49" s="220" t="n"/>
      <c r="R49" s="220" t="n"/>
      <c r="S49" s="220" t="n"/>
      <c r="T49" s="220" t="n"/>
      <c r="U49" s="772">
        <f>IFERROR(VLOOKUP(C49,TE!$H:$Y,9,FALSE),"0")</f>
        <v/>
      </c>
      <c r="W49" s="775">
        <f>SUMIFS(TE!$O:$O,TE!$G:$G,$C$40,TE!$I:$I,C49,TE!$D:$D,$C$5)</f>
        <v/>
      </c>
      <c r="Y49" s="775">
        <f>IFERROR(VLOOKUP(C49,TE!$H:$Y,16,FALSE),"0")</f>
        <v/>
      </c>
      <c r="AA49" s="777">
        <f>IFERROR(VLOOKUP(C49,TE!$H:$Y,17,FALSE),"0")</f>
        <v/>
      </c>
      <c r="AB49" s="1809" t="n"/>
      <c r="AC49" s="1810">
        <f>IFERROR((W49*Y49*AA49),"")</f>
        <v/>
      </c>
      <c r="AE49" s="1738" t="n"/>
      <c r="AF49" s="852" t="n"/>
    </row>
    <row r="50" ht="15.75" customHeight="1" s="667">
      <c r="A50" s="852" t="n"/>
      <c r="B50" s="852" t="n"/>
      <c r="C50" s="405" t="inlineStr">
        <is>
          <t>A04577G</t>
        </is>
      </c>
      <c r="D50" s="220" t="n"/>
      <c r="E50" s="220" t="n"/>
      <c r="F50" s="210">
        <f>IFERROR(VLOOKUP(C50,TE!$H:$Y,2,FALSE),"(Not on TE)")</f>
        <v/>
      </c>
      <c r="G50" s="220" t="n"/>
      <c r="H50" s="220" t="n"/>
      <c r="I50" s="220" t="n"/>
      <c r="J50" s="220" t="n"/>
      <c r="K50" s="220" t="n"/>
      <c r="L50" s="220" t="n"/>
      <c r="M50" s="220" t="n"/>
      <c r="N50" s="220" t="n"/>
      <c r="O50" s="220" t="n"/>
      <c r="P50" s="220" t="n"/>
      <c r="Q50" s="220" t="n"/>
      <c r="R50" s="220" t="n"/>
      <c r="S50" s="220" t="n"/>
      <c r="T50" s="220" t="n"/>
      <c r="U50" s="772">
        <f>IFERROR(VLOOKUP(C50,TE!$H:$Y,9,FALSE),"0")</f>
        <v/>
      </c>
      <c r="W50" s="775">
        <f>SUMIFS(TE!$O:$O,TE!$G:$G,$C$40,TE!$I:$I,C50,TE!$D:$D,$C$5)</f>
        <v/>
      </c>
      <c r="Y50" s="775">
        <f>IFERROR(VLOOKUP(C50,TE!$H:$Y,16,FALSE),"0")</f>
        <v/>
      </c>
      <c r="AA50" s="777">
        <f>IFERROR(VLOOKUP(C50,TE!$H:$Y,17,FALSE),"0")</f>
        <v/>
      </c>
      <c r="AB50" s="1809" t="n"/>
      <c r="AC50" s="1810">
        <f>IFERROR((W50*Y50*AA50),"")</f>
        <v/>
      </c>
      <c r="AE50" s="1738" t="n"/>
      <c r="AF50" s="852" t="n"/>
    </row>
    <row r="51" ht="15.75" customHeight="1" s="667">
      <c r="A51" s="852" t="n"/>
      <c r="B51" s="852" t="n"/>
      <c r="C51" s="405" t="inlineStr">
        <is>
          <t>A04587G</t>
        </is>
      </c>
      <c r="D51" s="220" t="n"/>
      <c r="E51" s="220" t="n"/>
      <c r="F51" s="210">
        <f>IFERROR(VLOOKUP(C51,TE!$H:$Y,2,FALSE),"(Not on TE)")</f>
        <v/>
      </c>
      <c r="G51" s="220" t="n"/>
      <c r="H51" s="220" t="n"/>
      <c r="I51" s="220" t="n"/>
      <c r="J51" s="220" t="n"/>
      <c r="K51" s="220" t="n"/>
      <c r="L51" s="220" t="n"/>
      <c r="M51" s="220" t="n"/>
      <c r="N51" s="220" t="n"/>
      <c r="O51" s="220" t="n"/>
      <c r="P51" s="220" t="n"/>
      <c r="Q51" s="220" t="n"/>
      <c r="R51" s="220" t="n"/>
      <c r="S51" s="220" t="n"/>
      <c r="T51" s="220" t="n"/>
      <c r="U51" s="772">
        <f>IFERROR(VLOOKUP(C51,TE!$H:$Y,9,FALSE),"0")</f>
        <v/>
      </c>
      <c r="W51" s="775">
        <f>SUMIFS(TE!$O:$O,TE!$G:$G,$C$40,TE!$I:$I,C51,TE!$D:$D,$C$5)</f>
        <v/>
      </c>
      <c r="Y51" s="775">
        <f>IFERROR(VLOOKUP(C51,TE!$H:$Y,16,FALSE),"0")</f>
        <v/>
      </c>
      <c r="AA51" s="777">
        <f>IFERROR(VLOOKUP(C51,TE!$H:$Y,17,FALSE),"0")</f>
        <v/>
      </c>
      <c r="AB51" s="1809" t="n"/>
      <c r="AC51" s="1810">
        <f>IFERROR((W51*Y51*AA51),"")</f>
        <v/>
      </c>
      <c r="AE51" s="1738" t="n"/>
      <c r="AF51" s="852" t="n"/>
    </row>
    <row r="52" ht="15.75" customHeight="1" s="667">
      <c r="A52" s="852" t="n"/>
      <c r="B52" s="852" t="n"/>
      <c r="C52" s="405" t="inlineStr">
        <is>
          <t>A19577G</t>
        </is>
      </c>
      <c r="D52" s="220" t="n"/>
      <c r="E52" s="220" t="n"/>
      <c r="F52" s="210">
        <f>IFERROR(VLOOKUP(C52,TE!$H:$Y,2,FALSE),"(Not on TE)")</f>
        <v/>
      </c>
      <c r="G52" s="220" t="n"/>
      <c r="H52" s="220" t="n"/>
      <c r="I52" s="220" t="n"/>
      <c r="J52" s="220" t="n"/>
      <c r="K52" s="220" t="n"/>
      <c r="L52" s="220" t="n"/>
      <c r="M52" s="220" t="n"/>
      <c r="N52" s="220" t="n"/>
      <c r="O52" s="220" t="n"/>
      <c r="P52" s="220" t="n"/>
      <c r="Q52" s="220" t="n"/>
      <c r="R52" s="220" t="n"/>
      <c r="S52" s="220" t="n"/>
      <c r="T52" s="220" t="n"/>
      <c r="U52" s="772">
        <f>IFERROR(VLOOKUP(C52,TE!$H:$Y,9,FALSE),"0")</f>
        <v/>
      </c>
      <c r="W52" s="775">
        <f>SUMIFS(TE!$O:$O,TE!$G:$G,$C$40,TE!$I:$I,C52,TE!$D:$D,$C$5)</f>
        <v/>
      </c>
      <c r="Y52" s="775">
        <f>IFERROR(VLOOKUP(C52,TE!$H:$Y,16,FALSE),"0")</f>
        <v/>
      </c>
      <c r="AA52" s="777">
        <f>IFERROR(VLOOKUP(C52,TE!$H:$Y,17,FALSE),"0")</f>
        <v/>
      </c>
      <c r="AB52" s="1809" t="n"/>
      <c r="AC52" s="1810">
        <f>IFERROR((W52*Y52*AA52),"")</f>
        <v/>
      </c>
      <c r="AE52" s="1738" t="n"/>
      <c r="AF52" s="852" t="n"/>
    </row>
    <row r="53" ht="15.75" customHeight="1" s="667">
      <c r="A53" s="852" t="n"/>
      <c r="B53" s="852" t="n"/>
      <c r="C53" s="405" t="inlineStr">
        <is>
          <t>A21797G</t>
        </is>
      </c>
      <c r="D53" s="220" t="n"/>
      <c r="E53" s="220" t="n"/>
      <c r="F53" s="210">
        <f>IFERROR(VLOOKUP(C53,TE!$H:$Y,2,FALSE),"(Not on TE)")</f>
        <v/>
      </c>
      <c r="G53" s="220" t="n"/>
      <c r="H53" s="220" t="n"/>
      <c r="I53" s="220" t="n"/>
      <c r="J53" s="220" t="n"/>
      <c r="K53" s="220" t="n"/>
      <c r="L53" s="220" t="n"/>
      <c r="M53" s="220" t="n"/>
      <c r="N53" s="220" t="n"/>
      <c r="O53" s="220" t="n"/>
      <c r="P53" s="220" t="n"/>
      <c r="Q53" s="220" t="n"/>
      <c r="R53" s="220" t="n"/>
      <c r="S53" s="220" t="n"/>
      <c r="T53" s="220" t="n"/>
      <c r="U53" s="772">
        <f>IFERROR(VLOOKUP(C53,TE!$H:$Y,9,FALSE),"0")</f>
        <v/>
      </c>
      <c r="W53" s="775">
        <f>SUMIFS(TE!$O:$O,TE!$G:$G,$C$40,TE!$I:$I,C53,TE!$D:$D,$C$5)</f>
        <v/>
      </c>
      <c r="Y53" s="775">
        <f>IFERROR(VLOOKUP(C53,TE!$H:$Y,16,FALSE),"0")</f>
        <v/>
      </c>
      <c r="AA53" s="777">
        <f>IFERROR(VLOOKUP(C53,TE!$H:$Y,17,FALSE),"0")</f>
        <v/>
      </c>
      <c r="AB53" s="1809" t="n"/>
      <c r="AC53" s="1810">
        <f>IFERROR((W53*Y53*AA53),"")</f>
        <v/>
      </c>
      <c r="AE53" s="1738" t="n"/>
      <c r="AF53" s="852" t="n"/>
    </row>
    <row r="54" ht="15.75" customHeight="1" s="667">
      <c r="A54" s="852" t="n"/>
      <c r="B54" s="852" t="n"/>
      <c r="C54" s="405" t="inlineStr">
        <is>
          <t>A23352B</t>
        </is>
      </c>
      <c r="D54" s="220" t="n"/>
      <c r="E54" s="220" t="n"/>
      <c r="F54" s="210">
        <f>IFERROR(VLOOKUP(C54,TE!$H:$Y,2,FALSE),"(Not on TE)")</f>
        <v/>
      </c>
      <c r="G54" s="220" t="n"/>
      <c r="H54" s="220" t="n"/>
      <c r="I54" s="220" t="n"/>
      <c r="J54" s="220" t="n"/>
      <c r="K54" s="220" t="n"/>
      <c r="L54" s="220" t="n"/>
      <c r="M54" s="220" t="n"/>
      <c r="N54" s="220" t="n"/>
      <c r="O54" s="220" t="n"/>
      <c r="P54" s="220" t="n"/>
      <c r="Q54" s="220" t="n"/>
      <c r="R54" s="220" t="n"/>
      <c r="S54" s="220" t="n"/>
      <c r="T54" s="220" t="n"/>
      <c r="U54" s="772">
        <f>IFERROR(VLOOKUP(C54,TE!$H:$Y,9,FALSE),"0")</f>
        <v/>
      </c>
      <c r="W54" s="775">
        <f>SUMIFS(TE!$O:$O,TE!$G:$G,$C$40,TE!$I:$I,C54,TE!$D:$D,$C$5)</f>
        <v/>
      </c>
      <c r="Y54" s="775">
        <f>IFERROR(VLOOKUP(C54,TE!$H:$Y,16,FALSE),"0")</f>
        <v/>
      </c>
      <c r="AA54" s="777">
        <f>IFERROR(VLOOKUP(C54,TE!$H:$Y,17,FALSE),"0")</f>
        <v/>
      </c>
      <c r="AB54" s="1809" t="n"/>
      <c r="AC54" s="1810">
        <f>IFERROR((W54*Y54*AA54),"")</f>
        <v/>
      </c>
      <c r="AE54" s="1738" t="n"/>
      <c r="AF54" s="852" t="n"/>
    </row>
    <row r="55" ht="15.75" customHeight="1" s="667">
      <c r="A55" s="852" t="n"/>
      <c r="B55" s="852" t="n"/>
      <c r="C55" s="405" t="inlineStr">
        <is>
          <t>A23362B</t>
        </is>
      </c>
      <c r="D55" s="220" t="n"/>
      <c r="E55" s="220" t="n"/>
      <c r="F55" s="210">
        <f>IFERROR(VLOOKUP(C55,TE!$H:$Y,2,FALSE),"(Not on TE)")</f>
        <v/>
      </c>
      <c r="G55" s="220" t="n"/>
      <c r="H55" s="220" t="n"/>
      <c r="I55" s="220" t="n"/>
      <c r="J55" s="220" t="n"/>
      <c r="K55" s="220" t="n"/>
      <c r="L55" s="220" t="n"/>
      <c r="M55" s="220" t="n"/>
      <c r="N55" s="220" t="n"/>
      <c r="O55" s="220" t="n"/>
      <c r="P55" s="220" t="n"/>
      <c r="Q55" s="220" t="n"/>
      <c r="R55" s="220" t="n"/>
      <c r="S55" s="220" t="n"/>
      <c r="T55" s="220" t="n"/>
      <c r="U55" s="772">
        <f>IFERROR(VLOOKUP(C55,TE!$H:$Y,9,FALSE),"0")</f>
        <v/>
      </c>
      <c r="W55" s="775">
        <f>SUMIFS(TE!$O:$O,TE!$G:$G,$C$40,TE!$I:$I,C55,TE!$D:$D,$C$5)</f>
        <v/>
      </c>
      <c r="Y55" s="775">
        <f>IFERROR(VLOOKUP(C55,TE!$H:$Y,16,FALSE),"0")</f>
        <v/>
      </c>
      <c r="AA55" s="777">
        <f>IFERROR(VLOOKUP(C55,TE!$H:$Y,17,FALSE),"0")</f>
        <v/>
      </c>
      <c r="AB55" s="1809" t="n"/>
      <c r="AC55" s="1810">
        <f>IFERROR((W55*Y55*AA55),"")</f>
        <v/>
      </c>
      <c r="AE55" s="1738" t="n"/>
      <c r="AF55" s="852" t="n"/>
    </row>
    <row r="56" ht="15.75" customHeight="1" s="667">
      <c r="A56" s="852" t="n"/>
      <c r="B56" s="852" t="n"/>
      <c r="C56" s="405" t="inlineStr">
        <is>
          <t>A23372B</t>
        </is>
      </c>
      <c r="D56" s="220" t="n"/>
      <c r="E56" s="220" t="n"/>
      <c r="F56" s="210">
        <f>IFERROR(VLOOKUP(C56,TE!$H:$Y,2,FALSE),"(Not on TE)")</f>
        <v/>
      </c>
      <c r="G56" s="220" t="n"/>
      <c r="H56" s="220" t="n"/>
      <c r="I56" s="220" t="n"/>
      <c r="J56" s="220" t="n"/>
      <c r="K56" s="220" t="n"/>
      <c r="L56" s="220" t="n"/>
      <c r="M56" s="220" t="n"/>
      <c r="N56" s="220" t="n"/>
      <c r="O56" s="220" t="n"/>
      <c r="P56" s="220" t="n"/>
      <c r="Q56" s="220" t="n"/>
      <c r="R56" s="220" t="n"/>
      <c r="S56" s="220" t="n"/>
      <c r="T56" s="220" t="n"/>
      <c r="U56" s="772">
        <f>IFERROR(VLOOKUP(C56,TE!$H:$Y,9,FALSE),"0")</f>
        <v/>
      </c>
      <c r="W56" s="775">
        <f>SUMIFS(TE!$O:$O,TE!$G:$G,$C$40,TE!$I:$I,C56,TE!$D:$D,$C$5)</f>
        <v/>
      </c>
      <c r="Y56" s="775">
        <f>IFERROR(VLOOKUP(C56,TE!$H:$Y,16,FALSE),"0")</f>
        <v/>
      </c>
      <c r="AA56" s="777">
        <f>IFERROR(VLOOKUP(C56,TE!$H:$Y,17,FALSE),"0")</f>
        <v/>
      </c>
      <c r="AB56" s="1809" t="n"/>
      <c r="AC56" s="1810">
        <f>IFERROR((W56*Y56*AA56),"")</f>
        <v/>
      </c>
      <c r="AE56" s="1738" t="n"/>
      <c r="AF56" s="852" t="n"/>
    </row>
    <row r="57" ht="15.75" customHeight="1" s="667">
      <c r="A57" s="852" t="n"/>
      <c r="B57" s="852" t="n"/>
      <c r="C57" s="405" t="inlineStr">
        <is>
          <t>A23382B</t>
        </is>
      </c>
      <c r="D57" s="220" t="n"/>
      <c r="E57" s="220" t="n"/>
      <c r="F57" s="210">
        <f>IFERROR(VLOOKUP(C57,TE!$H:$Y,2,FALSE),"(Not on TE)")</f>
        <v/>
      </c>
      <c r="G57" s="220" t="n"/>
      <c r="H57" s="220" t="n"/>
      <c r="I57" s="220" t="n"/>
      <c r="J57" s="220" t="n"/>
      <c r="K57" s="220" t="n"/>
      <c r="L57" s="220" t="n"/>
      <c r="M57" s="220" t="n"/>
      <c r="N57" s="220" t="n"/>
      <c r="O57" s="220" t="n"/>
      <c r="P57" s="220" t="n"/>
      <c r="Q57" s="220" t="n"/>
      <c r="R57" s="220" t="n"/>
      <c r="S57" s="220" t="n"/>
      <c r="T57" s="220" t="n"/>
      <c r="U57" s="772">
        <f>IFERROR(VLOOKUP(C57,TE!$H:$Y,9,FALSE),"0")</f>
        <v/>
      </c>
      <c r="W57" s="775">
        <f>SUMIFS(TE!$O:$O,TE!$G:$G,$C$40,TE!$I:$I,C57,TE!$D:$D,$C$5)</f>
        <v/>
      </c>
      <c r="Y57" s="775">
        <f>IFERROR(VLOOKUP(C57,TE!$H:$Y,16,FALSE),"0")</f>
        <v/>
      </c>
      <c r="AA57" s="777">
        <f>IFERROR(VLOOKUP(C57,TE!$H:$Y,17,FALSE),"0")</f>
        <v/>
      </c>
      <c r="AB57" s="1809" t="n"/>
      <c r="AC57" s="1810">
        <f>IFERROR((W57*Y57*AA57),"")</f>
        <v/>
      </c>
      <c r="AE57" s="1738" t="n"/>
      <c r="AF57" s="852" t="n"/>
    </row>
    <row r="58" ht="15.75" customHeight="1" s="667">
      <c r="A58" s="852" t="n"/>
      <c r="B58" s="852" t="n"/>
      <c r="C58" s="405" t="inlineStr">
        <is>
          <t>A32327G</t>
        </is>
      </c>
      <c r="D58" s="220" t="n"/>
      <c r="E58" s="220" t="n"/>
      <c r="F58" s="210">
        <f>IFERROR(VLOOKUP(C58,TE!$H:$Y,2,FALSE),"(Not on TE)")</f>
        <v/>
      </c>
      <c r="G58" s="220" t="n"/>
      <c r="H58" s="220" t="n"/>
      <c r="I58" s="220" t="n"/>
      <c r="J58" s="220" t="n"/>
      <c r="K58" s="220" t="n"/>
      <c r="L58" s="220" t="n"/>
      <c r="M58" s="220" t="n"/>
      <c r="N58" s="220" t="n"/>
      <c r="O58" s="220" t="n"/>
      <c r="P58" s="220" t="n"/>
      <c r="Q58" s="220" t="n"/>
      <c r="R58" s="220" t="n"/>
      <c r="S58" s="220" t="n"/>
      <c r="T58" s="220" t="n"/>
      <c r="U58" s="772">
        <f>IFERROR(VLOOKUP(C58,TE!$H:$Y,9,FALSE),"0")</f>
        <v/>
      </c>
      <c r="W58" s="775">
        <f>SUMIFS(TE!$O:$O,TE!$G:$G,$C$40,TE!$I:$I,C58,TE!$D:$D,$C$5)</f>
        <v/>
      </c>
      <c r="Y58" s="775">
        <f>IFERROR(VLOOKUP(C58,TE!$H:$Y,16,FALSE),"0")</f>
        <v/>
      </c>
      <c r="AA58" s="777">
        <f>IFERROR(VLOOKUP(C58,TE!$H:$Y,17,FALSE),"0")</f>
        <v/>
      </c>
      <c r="AB58" s="1809" t="n"/>
      <c r="AC58" s="1810">
        <f>IFERROR((W58*Y58*AA58),"")</f>
        <v/>
      </c>
      <c r="AE58" s="1738" t="n"/>
      <c r="AF58" s="852" t="n"/>
    </row>
    <row r="59" ht="15.75" customHeight="1" s="667">
      <c r="A59" s="852" t="n"/>
      <c r="B59" s="852" t="n"/>
      <c r="C59" s="405" t="inlineStr">
        <is>
          <t>B00037B</t>
        </is>
      </c>
      <c r="D59" s="220" t="n"/>
      <c r="E59" s="220" t="n"/>
      <c r="F59" s="210">
        <f>IFERROR(VLOOKUP(C59,TE!$H:$Y,2,FALSE),"(Not on TE)")</f>
        <v/>
      </c>
      <c r="G59" s="220" t="n"/>
      <c r="H59" s="220" t="n"/>
      <c r="I59" s="220" t="n"/>
      <c r="J59" s="220" t="n"/>
      <c r="K59" s="220" t="n"/>
      <c r="L59" s="220" t="n"/>
      <c r="M59" s="220" t="n"/>
      <c r="N59" s="220" t="n"/>
      <c r="O59" s="220" t="n"/>
      <c r="P59" s="220" t="n"/>
      <c r="Q59" s="220" t="n"/>
      <c r="R59" s="220" t="n"/>
      <c r="S59" s="220" t="n"/>
      <c r="T59" s="220" t="n"/>
      <c r="U59" s="772">
        <f>IFERROR(VLOOKUP(C59,TE!$H:$Y,9,FALSE),"0")</f>
        <v/>
      </c>
      <c r="W59" s="775">
        <f>SUMIFS(TE!$O:$O,TE!$G:$G,$C$40,TE!$I:$I,C59,TE!$D:$D,$C$5)</f>
        <v/>
      </c>
      <c r="Y59" s="775">
        <f>IFERROR(VLOOKUP(C59,TE!$H:$Y,16,FALSE),"0")</f>
        <v/>
      </c>
      <c r="AA59" s="777">
        <f>IFERROR(VLOOKUP(C59,TE!$H:$Y,17,FALSE),"0")</f>
        <v/>
      </c>
      <c r="AB59" s="1809" t="n"/>
      <c r="AC59" s="1810">
        <f>IFERROR((W59*Y59*AA59),"")</f>
        <v/>
      </c>
      <c r="AE59" s="1738" t="n"/>
      <c r="AF59" s="852" t="n"/>
    </row>
    <row r="60" ht="15.75" customHeight="1" s="667">
      <c r="A60" s="852" t="n"/>
      <c r="B60" s="852" t="n"/>
      <c r="C60" s="405" t="inlineStr">
        <is>
          <t>B00087B</t>
        </is>
      </c>
      <c r="D60" s="220" t="n"/>
      <c r="E60" s="220" t="n"/>
      <c r="F60" s="210">
        <f>IFERROR(VLOOKUP(C60,TE!$H:$Y,2,FALSE),"(Not on TE)")</f>
        <v/>
      </c>
      <c r="G60" s="220" t="n"/>
      <c r="H60" s="220" t="n"/>
      <c r="I60" s="220" t="n"/>
      <c r="J60" s="220" t="n"/>
      <c r="K60" s="220" t="n"/>
      <c r="L60" s="220" t="n"/>
      <c r="M60" s="220" t="n"/>
      <c r="N60" s="220" t="n"/>
      <c r="O60" s="220" t="n"/>
      <c r="P60" s="220" t="n"/>
      <c r="Q60" s="220" t="n"/>
      <c r="R60" s="220" t="n"/>
      <c r="S60" s="220" t="n"/>
      <c r="T60" s="220" t="n"/>
      <c r="U60" s="772">
        <f>IFERROR(VLOOKUP(C60,TE!$H:$Y,9,FALSE),"0")</f>
        <v/>
      </c>
      <c r="W60" s="775">
        <f>SUMIFS(TE!$O:$O,TE!$G:$G,$C$40,TE!$I:$I,C60,TE!$D:$D,$C$5)</f>
        <v/>
      </c>
      <c r="Y60" s="775">
        <f>IFERROR(VLOOKUP(C60,TE!$H:$Y,16,FALSE),"0")</f>
        <v/>
      </c>
      <c r="AA60" s="777">
        <f>IFERROR(VLOOKUP(C60,TE!$H:$Y,17,FALSE),"0")</f>
        <v/>
      </c>
      <c r="AB60" s="1809" t="n"/>
      <c r="AC60" s="1810">
        <f>IFERROR((W60*Y60*AA60),"")</f>
        <v/>
      </c>
      <c r="AE60" s="1738" t="n"/>
      <c r="AF60" s="852" t="n"/>
    </row>
    <row r="61" ht="15.75" customHeight="1" s="667">
      <c r="A61" s="852" t="n"/>
      <c r="B61" s="852" t="n"/>
      <c r="C61" s="405" t="inlineStr">
        <is>
          <t>B00087BB</t>
        </is>
      </c>
      <c r="D61" s="220" t="n"/>
      <c r="E61" s="220" t="n"/>
      <c r="F61" s="210">
        <f>IFERROR(VLOOKUP(C61,TE!$H:$Y,2,FALSE),"(Not on TE)")</f>
        <v/>
      </c>
      <c r="G61" s="220" t="n"/>
      <c r="H61" s="220" t="n"/>
      <c r="I61" s="220" t="n"/>
      <c r="J61" s="220" t="n"/>
      <c r="K61" s="220" t="n"/>
      <c r="L61" s="220" t="n"/>
      <c r="M61" s="220" t="n"/>
      <c r="N61" s="220" t="n"/>
      <c r="O61" s="220" t="n"/>
      <c r="P61" s="220" t="n"/>
      <c r="Q61" s="220" t="n"/>
      <c r="R61" s="220" t="n"/>
      <c r="S61" s="220" t="n"/>
      <c r="T61" s="220" t="n"/>
      <c r="U61" s="772">
        <f>IFERROR(VLOOKUP(C61,TE!$H:$Y,9,FALSE),"0")</f>
        <v/>
      </c>
      <c r="W61" s="775">
        <f>SUMIFS(TE!$O:$O,TE!$G:$G,$C$40,TE!$I:$I,C61,TE!$D:$D,$C$5)</f>
        <v/>
      </c>
      <c r="Y61" s="775">
        <f>IFERROR(VLOOKUP(C61,TE!$H:$Y,16,FALSE),"0")</f>
        <v/>
      </c>
      <c r="AA61" s="777">
        <f>IFERROR(VLOOKUP(C61,TE!$H:$Y,17,FALSE),"0")</f>
        <v/>
      </c>
      <c r="AB61" s="1809" t="n"/>
      <c r="AC61" s="1810">
        <f>IFERROR((W61*Y61*AA61),"")</f>
        <v/>
      </c>
      <c r="AE61" s="1738" t="n"/>
      <c r="AF61" s="852" t="n"/>
    </row>
    <row r="62" ht="15.75" customHeight="1" s="667">
      <c r="A62" s="852" t="n"/>
      <c r="B62" s="852" t="n"/>
      <c r="C62" s="405" t="inlineStr">
        <is>
          <t>B00147B</t>
        </is>
      </c>
      <c r="D62" s="220" t="n"/>
      <c r="E62" s="220" t="n"/>
      <c r="F62" s="210">
        <f>IFERROR(VLOOKUP(C62,TE!$H:$Y,2,FALSE),"(Not on TE)")</f>
        <v/>
      </c>
      <c r="G62" s="220" t="n"/>
      <c r="H62" s="220" t="n"/>
      <c r="I62" s="220" t="n"/>
      <c r="J62" s="220" t="n"/>
      <c r="K62" s="220" t="n"/>
      <c r="L62" s="220" t="n"/>
      <c r="M62" s="220" t="n"/>
      <c r="N62" s="220" t="n"/>
      <c r="O62" s="220" t="n"/>
      <c r="P62" s="220" t="n"/>
      <c r="Q62" s="220" t="n"/>
      <c r="R62" s="220" t="n"/>
      <c r="S62" s="220" t="n"/>
      <c r="T62" s="220" t="n"/>
      <c r="U62" s="772">
        <f>IFERROR(VLOOKUP(C62,TE!$H:$Y,9,FALSE),"0")</f>
        <v/>
      </c>
      <c r="W62" s="775">
        <f>SUMIFS(TE!$O:$O,TE!$G:$G,$C$40,TE!$I:$I,C62,TE!$D:$D,$C$5)</f>
        <v/>
      </c>
      <c r="Y62" s="775">
        <f>IFERROR(VLOOKUP(C62,TE!$H:$Y,16,FALSE),"0")</f>
        <v/>
      </c>
      <c r="AA62" s="777">
        <f>IFERROR(VLOOKUP(C62,TE!$H:$Y,17,FALSE),"0")</f>
        <v/>
      </c>
      <c r="AB62" s="1809" t="n"/>
      <c r="AC62" s="1810">
        <f>IFERROR((W62*Y62*AA62),"")</f>
        <v/>
      </c>
      <c r="AE62" s="1738" t="n"/>
      <c r="AF62" s="852" t="n"/>
    </row>
    <row r="63" ht="15.75" customHeight="1" s="667">
      <c r="A63" s="852" t="n"/>
      <c r="B63" s="852" t="n"/>
      <c r="C63" s="405" t="inlineStr">
        <is>
          <t>B00277B</t>
        </is>
      </c>
      <c r="D63" s="220" t="n"/>
      <c r="E63" s="220" t="n"/>
      <c r="F63" s="210">
        <f>IFERROR(VLOOKUP(C63,TE!$H:$Y,2,FALSE),"(Not on TE)")</f>
        <v/>
      </c>
      <c r="G63" s="220" t="n"/>
      <c r="H63" s="220" t="n"/>
      <c r="I63" s="220" t="n"/>
      <c r="J63" s="220" t="n"/>
      <c r="K63" s="220" t="n"/>
      <c r="L63" s="220" t="n"/>
      <c r="M63" s="220" t="n"/>
      <c r="N63" s="220" t="n"/>
      <c r="O63" s="220" t="n"/>
      <c r="P63" s="220" t="n"/>
      <c r="Q63" s="220" t="n"/>
      <c r="R63" s="220" t="n"/>
      <c r="S63" s="220" t="n"/>
      <c r="T63" s="220" t="n"/>
      <c r="U63" s="772">
        <f>IFERROR(VLOOKUP(C63,TE!$H:$Y,9,FALSE),"0")</f>
        <v/>
      </c>
      <c r="W63" s="775">
        <f>SUMIFS(TE!$O:$O,TE!$G:$G,$C$40,TE!$I:$I,C63,TE!$D:$D,$C$5)</f>
        <v/>
      </c>
      <c r="Y63" s="775">
        <f>IFERROR(VLOOKUP(C63,TE!$H:$Y,16,FALSE),"0")</f>
        <v/>
      </c>
      <c r="AA63" s="777">
        <f>IFERROR(VLOOKUP(C63,TE!$H:$Y,17,FALSE),"0")</f>
        <v/>
      </c>
      <c r="AB63" s="1809" t="n"/>
      <c r="AC63" s="1810">
        <f>IFERROR((W63*Y63*AA63),"")</f>
        <v/>
      </c>
      <c r="AE63" s="1738" t="n"/>
      <c r="AF63" s="852" t="n"/>
    </row>
    <row r="64" ht="15.75" customHeight="1" s="667">
      <c r="A64" s="852" t="n"/>
      <c r="B64" s="852" t="n"/>
      <c r="C64" s="405" t="inlineStr">
        <is>
          <t>B00287B</t>
        </is>
      </c>
      <c r="D64" s="220" t="n"/>
      <c r="E64" s="220" t="n"/>
      <c r="F64" s="210">
        <f>IFERROR(VLOOKUP(C64,TE!$H:$Y,2,FALSE),"(Not on TE)")</f>
        <v/>
      </c>
      <c r="G64" s="220" t="n"/>
      <c r="H64" s="220" t="n"/>
      <c r="I64" s="220" t="n"/>
      <c r="J64" s="220" t="n"/>
      <c r="K64" s="220" t="n"/>
      <c r="L64" s="220" t="n"/>
      <c r="M64" s="220" t="n"/>
      <c r="N64" s="220" t="n"/>
      <c r="O64" s="220" t="n"/>
      <c r="P64" s="220" t="n"/>
      <c r="Q64" s="220" t="n"/>
      <c r="R64" s="220" t="n"/>
      <c r="S64" s="220" t="n"/>
      <c r="T64" s="220" t="n"/>
      <c r="U64" s="772">
        <f>IFERROR(VLOOKUP(C64,TE!$H:$Y,9,FALSE),"0")</f>
        <v/>
      </c>
      <c r="W64" s="775">
        <f>SUMIFS(TE!$O:$O,TE!$G:$G,$C$40,TE!$I:$I,C64,TE!$D:$D,$C$5)</f>
        <v/>
      </c>
      <c r="Y64" s="775">
        <f>IFERROR(VLOOKUP(C64,TE!$H:$Y,16,FALSE),"0")</f>
        <v/>
      </c>
      <c r="AA64" s="777">
        <f>IFERROR(VLOOKUP(C64,TE!$H:$Y,17,FALSE),"0")</f>
        <v/>
      </c>
      <c r="AB64" s="1809" t="n"/>
      <c r="AC64" s="1810">
        <f>IFERROR((W64*Y64*AA64),"")</f>
        <v/>
      </c>
      <c r="AE64" s="1738" t="n"/>
      <c r="AF64" s="852" t="n"/>
    </row>
    <row r="65" ht="15.75" customHeight="1" s="667">
      <c r="A65" s="852" t="n"/>
      <c r="B65" s="852" t="n"/>
      <c r="C65" s="237" t="inlineStr">
        <is>
          <t>B00297B</t>
        </is>
      </c>
      <c r="D65" s="215" t="n"/>
      <c r="E65" s="215" t="n"/>
      <c r="F65" s="210">
        <f>IFERROR(VLOOKUP(C65,TE!$H:$Y,2,FALSE),"(Not on TE)")</f>
        <v/>
      </c>
      <c r="G65" s="238" t="n"/>
      <c r="H65" s="238" t="n"/>
      <c r="I65" s="238" t="n"/>
      <c r="J65" s="238" t="n"/>
      <c r="K65" s="238" t="n"/>
      <c r="L65" s="238" t="n"/>
      <c r="M65" s="238" t="n"/>
      <c r="N65" s="238" t="n"/>
      <c r="O65" s="238" t="n"/>
      <c r="P65" s="238" t="n"/>
      <c r="Q65" s="238" t="n"/>
      <c r="R65" s="238" t="n"/>
      <c r="S65" s="238" t="n"/>
      <c r="T65" s="238" t="n"/>
      <c r="U65" s="772">
        <f>IFERROR(VLOOKUP(C65,TE!$H:$Y,9,FALSE),"0")</f>
        <v/>
      </c>
      <c r="W65" s="775">
        <f>SUMIFS(TE!$O:$O,TE!$G:$G,$C$40,TE!$I:$I,C65,TE!$D:$D,$C$5)</f>
        <v/>
      </c>
      <c r="Y65" s="775">
        <f>IFERROR(VLOOKUP(C65,TE!$H:$Y,16,FALSE),"0")</f>
        <v/>
      </c>
      <c r="AA65" s="777">
        <f>IFERROR(VLOOKUP(C65,TE!$H:$Y,17,FALSE),"0")</f>
        <v/>
      </c>
      <c r="AB65" s="1809" t="n"/>
      <c r="AC65" s="1810">
        <f>IFERROR((W65*Y65*AA65),"")</f>
        <v/>
      </c>
      <c r="AE65" s="1738" t="n"/>
      <c r="AF65" s="852" t="n"/>
    </row>
    <row r="66" ht="15.75" customHeight="1" s="667">
      <c r="A66" s="852" t="n"/>
      <c r="B66" s="852" t="n"/>
      <c r="C66" s="237" t="inlineStr">
        <is>
          <t>B00307B</t>
        </is>
      </c>
      <c r="D66" s="215" t="n"/>
      <c r="E66" s="215" t="n"/>
      <c r="F66" s="210">
        <f>IFERROR(VLOOKUP(C66,TE!$H:$Y,2,FALSE),"(Not on TE)")</f>
        <v/>
      </c>
      <c r="G66" s="238" t="n"/>
      <c r="H66" s="238" t="n"/>
      <c r="I66" s="238" t="n"/>
      <c r="J66" s="238" t="n"/>
      <c r="K66" s="238" t="n"/>
      <c r="L66" s="238" t="n"/>
      <c r="M66" s="238" t="n"/>
      <c r="N66" s="238" t="n"/>
      <c r="O66" s="238" t="n"/>
      <c r="P66" s="238" t="n"/>
      <c r="Q66" s="238" t="n"/>
      <c r="R66" s="238" t="n"/>
      <c r="S66" s="238" t="n"/>
      <c r="T66" s="238" t="n"/>
      <c r="U66" s="772">
        <f>IFERROR(VLOOKUP(C66,TE!$H:$Y,9,FALSE),"0")</f>
        <v/>
      </c>
      <c r="W66" s="775">
        <f>SUMIFS(TE!$O:$O,TE!$G:$G,$C$40,TE!$I:$I,C66,TE!$D:$D,$C$5)</f>
        <v/>
      </c>
      <c r="Y66" s="775">
        <f>IFERROR(VLOOKUP(C66,TE!$H:$Y,16,FALSE),"0")</f>
        <v/>
      </c>
      <c r="AA66" s="777">
        <f>IFERROR(VLOOKUP(C66,TE!$H:$Y,17,FALSE),"0")</f>
        <v/>
      </c>
      <c r="AB66" s="1809" t="n"/>
      <c r="AC66" s="1810">
        <f>IFERROR((W66*Y66*AA66),"")</f>
        <v/>
      </c>
      <c r="AE66" s="1738" t="n"/>
      <c r="AF66" s="852" t="n"/>
    </row>
    <row r="67" ht="15.75" customHeight="1" s="667">
      <c r="A67" s="852" t="n"/>
      <c r="B67" s="852" t="n"/>
      <c r="C67" s="237" t="inlineStr">
        <is>
          <t>B00317B</t>
        </is>
      </c>
      <c r="D67" s="215" t="n"/>
      <c r="E67" s="215" t="n"/>
      <c r="F67" s="210">
        <f>IFERROR(VLOOKUP(C67,TE!$H:$Y,2,FALSE),"(Not on TE)")</f>
        <v/>
      </c>
      <c r="G67" s="238" t="n"/>
      <c r="H67" s="238" t="n"/>
      <c r="I67" s="238" t="n"/>
      <c r="J67" s="238" t="n"/>
      <c r="K67" s="238" t="n"/>
      <c r="L67" s="238" t="n"/>
      <c r="M67" s="238" t="n"/>
      <c r="N67" s="238" t="n"/>
      <c r="O67" s="238" t="n"/>
      <c r="P67" s="238" t="n"/>
      <c r="Q67" s="238" t="n"/>
      <c r="R67" s="238" t="n"/>
      <c r="S67" s="238" t="n"/>
      <c r="T67" s="238" t="n"/>
      <c r="U67" s="772">
        <f>IFERROR(VLOOKUP(C67,TE!$H:$Y,9,FALSE),"0")</f>
        <v/>
      </c>
      <c r="W67" s="775">
        <f>SUMIFS(TE!$O:$O,TE!$G:$G,$C$40,TE!$I:$I,C67,TE!$D:$D,$C$5)</f>
        <v/>
      </c>
      <c r="Y67" s="775">
        <f>IFERROR(VLOOKUP(C67,TE!$H:$Y,16,FALSE),"0")</f>
        <v/>
      </c>
      <c r="AA67" s="777">
        <f>IFERROR(VLOOKUP(C67,TE!$H:$Y,17,FALSE),"0")</f>
        <v/>
      </c>
      <c r="AB67" s="1809" t="n"/>
      <c r="AC67" s="1810">
        <f>IFERROR((W67*Y67*AA67),"")</f>
        <v/>
      </c>
      <c r="AE67" s="1738" t="n"/>
      <c r="AF67" s="852" t="n"/>
    </row>
    <row r="68" ht="15.75" customHeight="1" s="667">
      <c r="A68" s="852" t="n"/>
      <c r="B68" s="852" t="n"/>
      <c r="C68" s="237" t="inlineStr">
        <is>
          <t>B00327B</t>
        </is>
      </c>
      <c r="D68" s="215" t="n"/>
      <c r="E68" s="215" t="n"/>
      <c r="F68" s="210">
        <f>IFERROR(VLOOKUP(C68,TE!$H:$Y,2,FALSE),"(Not on TE)")</f>
        <v/>
      </c>
      <c r="G68" s="238" t="n"/>
      <c r="H68" s="238" t="n"/>
      <c r="I68" s="238" t="n"/>
      <c r="J68" s="238" t="n"/>
      <c r="K68" s="238" t="n"/>
      <c r="L68" s="238" t="n"/>
      <c r="M68" s="238" t="n"/>
      <c r="N68" s="238" t="n"/>
      <c r="O68" s="238" t="n"/>
      <c r="P68" s="238" t="n"/>
      <c r="Q68" s="238" t="n"/>
      <c r="R68" s="238" t="n"/>
      <c r="S68" s="238" t="n"/>
      <c r="T68" s="238" t="n"/>
      <c r="U68" s="772">
        <f>IFERROR(VLOOKUP(C68,TE!$H:$Y,9,FALSE),"0")</f>
        <v/>
      </c>
      <c r="W68" s="775">
        <f>SUMIFS(TE!$O:$O,TE!$G:$G,$C$40,TE!$I:$I,C68,TE!$D:$D,$C$5)</f>
        <v/>
      </c>
      <c r="Y68" s="775">
        <f>IFERROR(VLOOKUP(C68,TE!$H:$Y,16,FALSE),"0")</f>
        <v/>
      </c>
      <c r="AA68" s="777">
        <f>IFERROR(VLOOKUP(C68,TE!$H:$Y,17,FALSE),"0")</f>
        <v/>
      </c>
      <c r="AB68" s="1809" t="n"/>
      <c r="AC68" s="1810">
        <f>IFERROR((W68*Y68*AA68),"")</f>
        <v/>
      </c>
      <c r="AE68" s="1738" t="n"/>
      <c r="AF68" s="852" t="n"/>
    </row>
    <row r="69" ht="15.75" customHeight="1" s="667">
      <c r="A69" s="852" t="n"/>
      <c r="B69" s="852" t="n"/>
      <c r="C69" s="237" t="inlineStr">
        <is>
          <t>B00367B</t>
        </is>
      </c>
      <c r="D69" s="215" t="n"/>
      <c r="E69" s="215" t="n"/>
      <c r="F69" s="210">
        <f>IFERROR(VLOOKUP(C69,TE!$H:$Y,2,FALSE),"(Not on TE)")</f>
        <v/>
      </c>
      <c r="G69" s="238" t="n"/>
      <c r="H69" s="238" t="n"/>
      <c r="I69" s="238" t="n"/>
      <c r="J69" s="238" t="n"/>
      <c r="K69" s="238" t="n"/>
      <c r="L69" s="238" t="n"/>
      <c r="M69" s="238" t="n"/>
      <c r="N69" s="238" t="n"/>
      <c r="O69" s="238" t="n"/>
      <c r="P69" s="238" t="n"/>
      <c r="Q69" s="238" t="n"/>
      <c r="R69" s="238" t="n"/>
      <c r="S69" s="238" t="n"/>
      <c r="T69" s="238" t="n"/>
      <c r="U69" s="772">
        <f>IFERROR(VLOOKUP(C69,TE!$H:$Y,9,FALSE),"0")</f>
        <v/>
      </c>
      <c r="W69" s="775">
        <f>SUMIFS(TE!$O:$O,TE!$G:$G,$C$40,TE!$I:$I,C69,TE!$D:$D,$C$5)</f>
        <v/>
      </c>
      <c r="Y69" s="775">
        <f>IFERROR(VLOOKUP(C69,TE!$H:$Y,16,FALSE),"0")</f>
        <v/>
      </c>
      <c r="AA69" s="777">
        <f>IFERROR(VLOOKUP(C69,TE!$H:$Y,17,FALSE),"0")</f>
        <v/>
      </c>
      <c r="AB69" s="1809" t="n"/>
      <c r="AC69" s="1810">
        <f>IFERROR((W69*Y69*AA69),"")</f>
        <v/>
      </c>
      <c r="AE69" s="1738" t="n"/>
      <c r="AF69" s="852" t="n"/>
    </row>
    <row r="70" ht="15.75" customHeight="1" s="667">
      <c r="A70" s="852" t="n"/>
      <c r="B70" s="852" t="n"/>
      <c r="C70" s="237" t="inlineStr">
        <is>
          <t>B00377B</t>
        </is>
      </c>
      <c r="D70" s="215" t="n"/>
      <c r="E70" s="215" t="n"/>
      <c r="F70" s="210">
        <f>IFERROR(VLOOKUP(C70,TE!$H:$Y,2,FALSE),"(Not on TE)")</f>
        <v/>
      </c>
      <c r="G70" s="238" t="n"/>
      <c r="H70" s="238" t="n"/>
      <c r="I70" s="238" t="n"/>
      <c r="J70" s="238" t="n"/>
      <c r="K70" s="238" t="n"/>
      <c r="L70" s="238" t="n"/>
      <c r="M70" s="238" t="n"/>
      <c r="N70" s="238" t="n"/>
      <c r="O70" s="238" t="n"/>
      <c r="P70" s="238" t="n"/>
      <c r="Q70" s="238" t="n"/>
      <c r="R70" s="238" t="n"/>
      <c r="S70" s="238" t="n"/>
      <c r="T70" s="238" t="n"/>
      <c r="U70" s="772">
        <f>IFERROR(VLOOKUP(C70,TE!$H:$Y,9,FALSE),"0")</f>
        <v/>
      </c>
      <c r="W70" s="775">
        <f>SUMIFS(TE!$O:$O,TE!$G:$G,$C$40,TE!$I:$I,C70,TE!$D:$D,$C$5)</f>
        <v/>
      </c>
      <c r="Y70" s="775">
        <f>IFERROR(VLOOKUP(C70,TE!$H:$Y,16,FALSE),"0")</f>
        <v/>
      </c>
      <c r="AA70" s="777">
        <f>IFERROR(VLOOKUP(C70,TE!$H:$Y,17,FALSE),"0")</f>
        <v/>
      </c>
      <c r="AB70" s="1809" t="n"/>
      <c r="AC70" s="1810">
        <f>IFERROR((W70*Y70*AA70),"")</f>
        <v/>
      </c>
      <c r="AE70" s="1738" t="n"/>
      <c r="AF70" s="852" t="n"/>
    </row>
    <row r="71" ht="15.75" customHeight="1" s="667">
      <c r="A71" s="852" t="n"/>
      <c r="B71" s="852" t="n"/>
      <c r="C71" s="237" t="inlineStr">
        <is>
          <t>B00387B</t>
        </is>
      </c>
      <c r="D71" s="215" t="n"/>
      <c r="E71" s="215" t="n"/>
      <c r="F71" s="210">
        <f>IFERROR(VLOOKUP(C71,TE!$H:$Y,2,FALSE),"(Not on TE)")</f>
        <v/>
      </c>
      <c r="G71" s="238" t="n"/>
      <c r="H71" s="238" t="n"/>
      <c r="I71" s="238" t="n"/>
      <c r="J71" s="238" t="n"/>
      <c r="K71" s="238" t="n"/>
      <c r="L71" s="238" t="n"/>
      <c r="M71" s="238" t="n"/>
      <c r="N71" s="238" t="n"/>
      <c r="O71" s="238" t="n"/>
      <c r="P71" s="238" t="n"/>
      <c r="Q71" s="238" t="n"/>
      <c r="R71" s="238" t="n"/>
      <c r="S71" s="238" t="n"/>
      <c r="T71" s="238" t="n"/>
      <c r="U71" s="772">
        <f>IFERROR(VLOOKUP(C71,TE!$H:$Y,9,FALSE),"0")</f>
        <v/>
      </c>
      <c r="W71" s="775">
        <f>SUMIFS(TE!$O:$O,TE!$G:$G,$C$40,TE!$I:$I,C71,TE!$D:$D,$C$5)</f>
        <v/>
      </c>
      <c r="Y71" s="775">
        <f>IFERROR(VLOOKUP(C71,TE!$H:$Y,16,FALSE),"0")</f>
        <v/>
      </c>
      <c r="AA71" s="777">
        <f>IFERROR(VLOOKUP(C71,TE!$H:$Y,17,FALSE),"0")</f>
        <v/>
      </c>
      <c r="AB71" s="1809" t="n"/>
      <c r="AC71" s="1810">
        <f>IFERROR((W71*Y71*AA71),"")</f>
        <v/>
      </c>
      <c r="AE71" s="1738" t="n"/>
      <c r="AF71" s="852" t="n"/>
    </row>
    <row r="72" ht="15.75" customHeight="1" s="667">
      <c r="A72" s="852" t="n"/>
      <c r="B72" s="852" t="n"/>
      <c r="C72" s="405" t="inlineStr">
        <is>
          <t>B00437B</t>
        </is>
      </c>
      <c r="D72" s="215" t="n"/>
      <c r="E72" s="215" t="n"/>
      <c r="F72" s="210">
        <f>IFERROR(VLOOKUP(C72,TE!$H:$Y,2,FALSE),"(Not on TE)")</f>
        <v/>
      </c>
      <c r="G72" s="238" t="n"/>
      <c r="H72" s="238" t="n"/>
      <c r="I72" s="238" t="n"/>
      <c r="J72" s="238" t="n"/>
      <c r="K72" s="238" t="n"/>
      <c r="L72" s="238" t="n"/>
      <c r="M72" s="238" t="n"/>
      <c r="N72" s="238" t="n"/>
      <c r="O72" s="238" t="n"/>
      <c r="P72" s="238" t="n"/>
      <c r="Q72" s="238" t="n"/>
      <c r="R72" s="238" t="n"/>
      <c r="S72" s="238" t="n"/>
      <c r="T72" s="238" t="n"/>
      <c r="U72" s="772">
        <f>IFERROR(VLOOKUP(C72,TE!$H:$Y,9,FALSE),"0")</f>
        <v/>
      </c>
      <c r="W72" s="775">
        <f>SUMIFS(TE!$O:$O,TE!$G:$G,$C$40,TE!$I:$I,C72,TE!$D:$D,$C$5)</f>
        <v/>
      </c>
      <c r="Y72" s="775">
        <f>IFERROR(VLOOKUP(C72,TE!$H:$Y,16,FALSE),"0")</f>
        <v/>
      </c>
      <c r="AA72" s="777">
        <f>IFERROR(VLOOKUP(C72,TE!$H:$Y,17,FALSE),"0")</f>
        <v/>
      </c>
      <c r="AB72" s="1809" t="n"/>
      <c r="AC72" s="1810">
        <f>IFERROR((W72*Y72*AA72),"")</f>
        <v/>
      </c>
      <c r="AE72" s="1738" t="n"/>
      <c r="AF72" s="852" t="n"/>
    </row>
    <row r="73" ht="15.75" customHeight="1" s="667">
      <c r="A73" s="852" t="n"/>
      <c r="B73" s="852" t="n"/>
      <c r="C73" s="405" t="inlineStr">
        <is>
          <t>B00612E</t>
        </is>
      </c>
      <c r="D73" s="215" t="n"/>
      <c r="E73" s="215" t="n"/>
      <c r="F73" s="210">
        <f>IFERROR(VLOOKUP(C73,TE!$H:$Y,2,FALSE),"(Not on TE)")</f>
        <v/>
      </c>
      <c r="G73" s="238" t="n"/>
      <c r="H73" s="238" t="n"/>
      <c r="I73" s="238" t="n"/>
      <c r="J73" s="238" t="n"/>
      <c r="K73" s="238" t="n"/>
      <c r="L73" s="238" t="n"/>
      <c r="M73" s="238" t="n"/>
      <c r="N73" s="238" t="n"/>
      <c r="O73" s="238" t="n"/>
      <c r="P73" s="238" t="n"/>
      <c r="Q73" s="238" t="n"/>
      <c r="R73" s="238" t="n"/>
      <c r="S73" s="238" t="n"/>
      <c r="T73" s="238" t="n"/>
      <c r="U73" s="772">
        <f>IFERROR(VLOOKUP(C73,TE!$H:$Y,9,FALSE),"0")</f>
        <v/>
      </c>
      <c r="W73" s="775">
        <f>SUMIFS(TE!$O:$O,TE!$G:$G,$C$40,TE!$I:$I,C73,TE!$D:$D,$C$5)</f>
        <v/>
      </c>
      <c r="Y73" s="775">
        <f>IFERROR(VLOOKUP(C73,TE!$H:$Y,16,FALSE),"0")</f>
        <v/>
      </c>
      <c r="AA73" s="777">
        <f>IFERROR(VLOOKUP(C73,TE!$H:$Y,17,FALSE),"0")</f>
        <v/>
      </c>
      <c r="AB73" s="1809" t="n"/>
      <c r="AC73" s="1810">
        <f>IFERROR((W73*Y73*AA73),"")</f>
        <v/>
      </c>
      <c r="AE73" s="1738" t="n"/>
      <c r="AF73" s="852" t="n"/>
    </row>
    <row r="74" ht="15.75" customHeight="1" s="667">
      <c r="A74" s="852" t="n"/>
      <c r="B74" s="852" t="n"/>
      <c r="C74" s="405" t="inlineStr">
        <is>
          <t>B00637B</t>
        </is>
      </c>
      <c r="D74" s="215" t="n"/>
      <c r="E74" s="215" t="n"/>
      <c r="F74" s="210">
        <f>IFERROR(VLOOKUP(C74,TE!$H:$Y,2,FALSE),"(Not on TE)")</f>
        <v/>
      </c>
      <c r="G74" s="238" t="n"/>
      <c r="H74" s="238" t="n"/>
      <c r="I74" s="238" t="n"/>
      <c r="J74" s="238" t="n"/>
      <c r="K74" s="238" t="n"/>
      <c r="L74" s="238" t="n"/>
      <c r="M74" s="238" t="n"/>
      <c r="N74" s="238" t="n"/>
      <c r="O74" s="238" t="n"/>
      <c r="P74" s="238" t="n"/>
      <c r="Q74" s="238" t="n"/>
      <c r="R74" s="238" t="n"/>
      <c r="S74" s="238" t="n"/>
      <c r="T74" s="238" t="n"/>
      <c r="U74" s="772">
        <f>IFERROR(VLOOKUP(C74,TE!$H:$Y,9,FALSE),"0")</f>
        <v/>
      </c>
      <c r="W74" s="775">
        <f>SUMIFS(TE!$O:$O,TE!$G:$G,$C$40,TE!$I:$I,C74,TE!$D:$D,$C$5)</f>
        <v/>
      </c>
      <c r="Y74" s="775">
        <f>IFERROR(VLOOKUP(C74,TE!$H:$Y,16,FALSE),"0")</f>
        <v/>
      </c>
      <c r="AA74" s="777">
        <f>IFERROR(VLOOKUP(C74,TE!$H:$Y,17,FALSE),"0")</f>
        <v/>
      </c>
      <c r="AB74" s="1809" t="n"/>
      <c r="AC74" s="1810">
        <f>IFERROR((W74*Y74*AA74),"")</f>
        <v/>
      </c>
      <c r="AE74" s="1738" t="n"/>
      <c r="AF74" s="852" t="n"/>
    </row>
    <row r="75" ht="15.75" customHeight="1" s="667">
      <c r="A75" s="852" t="n"/>
      <c r="B75" s="852" t="n"/>
      <c r="C75" s="405" t="inlineStr">
        <is>
          <t>B00747BC</t>
        </is>
      </c>
      <c r="D75" s="215" t="n"/>
      <c r="E75" s="215" t="n"/>
      <c r="F75" s="210">
        <f>IFERROR(VLOOKUP(C75,TE!$H:$Y,2,FALSE),"(Not on TE)")</f>
        <v/>
      </c>
      <c r="G75" s="238" t="n"/>
      <c r="H75" s="238" t="n"/>
      <c r="I75" s="238" t="n"/>
      <c r="J75" s="238" t="n"/>
      <c r="K75" s="238" t="n"/>
      <c r="L75" s="238" t="n"/>
      <c r="M75" s="238" t="n"/>
      <c r="N75" s="238" t="n"/>
      <c r="O75" s="238" t="n"/>
      <c r="P75" s="238" t="n"/>
      <c r="Q75" s="238" t="n"/>
      <c r="R75" s="238" t="n"/>
      <c r="S75" s="238" t="n"/>
      <c r="T75" s="238" t="n"/>
      <c r="U75" s="772">
        <f>IFERROR(VLOOKUP(C75,TE!$H:$Y,9,FALSE),"0")</f>
        <v/>
      </c>
      <c r="W75" s="775">
        <f>SUMIFS(TE!$O:$O,TE!$G:$G,$C$40,TE!$I:$I,C75,TE!$D:$D,$C$5)</f>
        <v/>
      </c>
      <c r="Y75" s="775">
        <f>IFERROR(VLOOKUP(C75,TE!$H:$Y,16,FALSE),"0")</f>
        <v/>
      </c>
      <c r="AA75" s="777">
        <f>IFERROR(VLOOKUP(C75,TE!$H:$Y,17,FALSE),"0")</f>
        <v/>
      </c>
      <c r="AB75" s="1809" t="n"/>
      <c r="AC75" s="1810">
        <f>IFERROR((W75*Y75*AA75),"")</f>
        <v/>
      </c>
      <c r="AE75" s="1738" t="n"/>
      <c r="AF75" s="852" t="n"/>
    </row>
    <row r="76" ht="15.75" customHeight="1" s="667">
      <c r="A76" s="852" t="n"/>
      <c r="B76" s="852" t="n"/>
      <c r="C76" s="405" t="inlineStr">
        <is>
          <t>B00777B</t>
        </is>
      </c>
      <c r="D76" s="215" t="n"/>
      <c r="E76" s="215" t="n"/>
      <c r="F76" s="210">
        <f>IFERROR(VLOOKUP(C76,TE!$H:$Y,2,FALSE),"(Not on TE)")</f>
        <v/>
      </c>
      <c r="G76" s="238" t="n"/>
      <c r="H76" s="238" t="n"/>
      <c r="I76" s="238" t="n"/>
      <c r="J76" s="238" t="n"/>
      <c r="K76" s="238" t="n"/>
      <c r="L76" s="238" t="n"/>
      <c r="M76" s="238" t="n"/>
      <c r="N76" s="238" t="n"/>
      <c r="O76" s="238" t="n"/>
      <c r="P76" s="238" t="n"/>
      <c r="Q76" s="238" t="n"/>
      <c r="R76" s="238" t="n"/>
      <c r="S76" s="238" t="n"/>
      <c r="T76" s="238" t="n"/>
      <c r="U76" s="772">
        <f>IFERROR(VLOOKUP(C76,TE!$H:$Y,9,FALSE),"0")</f>
        <v/>
      </c>
      <c r="W76" s="775">
        <f>SUMIFS(TE!$O:$O,TE!$G:$G,$C$40,TE!$I:$I,C76,TE!$D:$D,$C$5)</f>
        <v/>
      </c>
      <c r="Y76" s="775">
        <f>IFERROR(VLOOKUP(C76,TE!$H:$Y,16,FALSE),"0")</f>
        <v/>
      </c>
      <c r="AA76" s="777">
        <f>IFERROR(VLOOKUP(C76,TE!$H:$Y,17,FALSE),"0")</f>
        <v/>
      </c>
      <c r="AB76" s="1809" t="n"/>
      <c r="AC76" s="1810">
        <f>IFERROR((W76*Y76*AA76),"")</f>
        <v/>
      </c>
      <c r="AE76" s="1738" t="n"/>
      <c r="AF76" s="852" t="n"/>
    </row>
    <row r="77" ht="15.75" customHeight="1" s="667">
      <c r="A77" s="852" t="n"/>
      <c r="B77" s="852" t="n"/>
      <c r="C77" s="237" t="inlineStr">
        <is>
          <t>B01427BA</t>
        </is>
      </c>
      <c r="D77" s="215" t="n"/>
      <c r="E77" s="215" t="n"/>
      <c r="F77" s="210">
        <f>IFERROR(VLOOKUP(C77,TE!$H:$Y,2,FALSE),"(Not on TE)")</f>
        <v/>
      </c>
      <c r="G77" s="238" t="n"/>
      <c r="H77" s="238" t="n"/>
      <c r="I77" s="238" t="n"/>
      <c r="J77" s="238" t="n"/>
      <c r="K77" s="238" t="n"/>
      <c r="L77" s="238" t="n"/>
      <c r="M77" s="238" t="n"/>
      <c r="N77" s="238" t="n"/>
      <c r="O77" s="238" t="n"/>
      <c r="P77" s="238" t="n"/>
      <c r="Q77" s="238" t="n"/>
      <c r="R77" s="238" t="n"/>
      <c r="S77" s="238" t="n"/>
      <c r="T77" s="238" t="n"/>
      <c r="U77" s="772">
        <f>IFERROR(VLOOKUP(C77,TE!$H:$Y,9,FALSE),"0")</f>
        <v/>
      </c>
      <c r="W77" s="775">
        <f>SUMIFS(TE!$O:$O,TE!$G:$G,$C$40,TE!$I:$I,C77,TE!$D:$D,$C$5)</f>
        <v/>
      </c>
      <c r="Y77" s="775">
        <f>IFERROR(VLOOKUP(C77,TE!$H:$Y,16,FALSE),"0")</f>
        <v/>
      </c>
      <c r="AA77" s="777">
        <f>IFERROR(VLOOKUP(C77,TE!$H:$Y,17,FALSE),"0")</f>
        <v/>
      </c>
      <c r="AB77" s="1809" t="n"/>
      <c r="AC77" s="1810">
        <f>IFERROR((W77*Y77*AA77),"")</f>
        <v/>
      </c>
      <c r="AE77" s="1738" t="n"/>
      <c r="AF77" s="852" t="n"/>
    </row>
    <row r="78" ht="15.75" customHeight="1" s="667">
      <c r="A78" s="852" t="n"/>
      <c r="B78" s="852" t="n"/>
      <c r="C78" s="237" t="inlineStr">
        <is>
          <t>B01437B</t>
        </is>
      </c>
      <c r="D78" s="215" t="n"/>
      <c r="E78" s="215" t="n"/>
      <c r="F78" s="210">
        <f>IFERROR(VLOOKUP(C78,TE!$H:$Y,2,FALSE),"(Not on TE)")</f>
        <v/>
      </c>
      <c r="G78" s="238" t="n"/>
      <c r="H78" s="238" t="n"/>
      <c r="I78" s="238" t="n"/>
      <c r="J78" s="238" t="n"/>
      <c r="K78" s="238" t="n"/>
      <c r="L78" s="238" t="n"/>
      <c r="M78" s="238" t="n"/>
      <c r="N78" s="238" t="n"/>
      <c r="O78" s="238" t="n"/>
      <c r="P78" s="238" t="n"/>
      <c r="Q78" s="238" t="n"/>
      <c r="R78" s="238" t="n"/>
      <c r="S78" s="238" t="n"/>
      <c r="T78" s="238" t="n"/>
      <c r="U78" s="772">
        <f>IFERROR(VLOOKUP(C78,TE!$H:$Y,9,FALSE),"0")</f>
        <v/>
      </c>
      <c r="W78" s="775">
        <f>SUMIFS(TE!$O:$O,TE!$G:$G,$C$40,TE!$I:$I,C78,TE!$D:$D,$C$5)</f>
        <v/>
      </c>
      <c r="Y78" s="775">
        <f>IFERROR(VLOOKUP(C78,TE!$H:$Y,16,FALSE),"0")</f>
        <v/>
      </c>
      <c r="AA78" s="777">
        <f>IFERROR(VLOOKUP(C78,TE!$H:$Y,17,FALSE),"0")</f>
        <v/>
      </c>
      <c r="AB78" s="1809" t="n"/>
      <c r="AC78" s="1810">
        <f>IFERROR((W78*Y78*AA78),"")</f>
        <v/>
      </c>
      <c r="AE78" s="1738" t="n"/>
      <c r="AF78" s="852" t="n"/>
    </row>
    <row r="79" ht="15.75" customHeight="1" s="667">
      <c r="A79" s="852" t="n"/>
      <c r="B79" s="852" t="n"/>
      <c r="C79" s="216" t="inlineStr">
        <is>
          <t>B02157BA</t>
        </is>
      </c>
      <c r="D79" s="217" t="n"/>
      <c r="E79" s="217" t="n"/>
      <c r="F79" s="218">
        <f>IFERROR(VLOOKUP(C79,TE!$H:$Y,2,FALSE),"(Not on TE)")</f>
        <v/>
      </c>
      <c r="G79" s="219" t="n"/>
      <c r="H79" s="219" t="n"/>
      <c r="I79" s="219" t="n"/>
      <c r="J79" s="219" t="n"/>
      <c r="K79" s="219" t="n"/>
      <c r="L79" s="219" t="n"/>
      <c r="M79" s="219" t="n"/>
      <c r="N79" s="219" t="n"/>
      <c r="O79" s="219" t="n"/>
      <c r="P79" s="219" t="n"/>
      <c r="Q79" s="219" t="n"/>
      <c r="R79" s="219" t="n"/>
      <c r="S79" s="219" t="n"/>
      <c r="T79" s="219" t="n"/>
      <c r="U79" s="836">
        <f>IFERROR(VLOOKUP(C79,TE!$H:$Y,9,FALSE),"0")</f>
        <v/>
      </c>
      <c r="V79" s="1747" t="n"/>
      <c r="W79" s="839">
        <f>SUMIFS(TE!$O:$O,TE!$G:$G,$C$40,TE!$I:$I,C79,TE!$D:$D,$C$5)</f>
        <v/>
      </c>
      <c r="X79" s="1747" t="n"/>
      <c r="Y79" s="839">
        <f>IFERROR(VLOOKUP(C79,TE!$H:$Y,16,FALSE),"0")</f>
        <v/>
      </c>
      <c r="Z79" s="1747" t="n"/>
      <c r="AA79" s="841">
        <f>IFERROR(VLOOKUP(C79,TE!$H:$Y,17,FALSE),"0")</f>
        <v/>
      </c>
      <c r="AB79" s="1811" t="n"/>
      <c r="AC79" s="1812">
        <f>IFERROR((W79*Y79*AA79),"")</f>
        <v/>
      </c>
      <c r="AD79" s="1747" t="n"/>
      <c r="AE79" s="1799" t="n"/>
      <c r="AF79" s="852" t="n"/>
    </row>
    <row r="80" ht="15.75" customHeight="1" s="667">
      <c r="A80" s="852" t="n"/>
      <c r="B80" s="852" t="n"/>
      <c r="C80" s="220" t="n"/>
      <c r="D80" s="215" t="n"/>
      <c r="E80" s="215" t="n"/>
      <c r="F80" s="238" t="n"/>
      <c r="G80" s="238" t="n"/>
      <c r="H80" s="238" t="n"/>
      <c r="I80" s="238" t="n"/>
      <c r="J80" s="238" t="n"/>
      <c r="K80" s="238" t="n"/>
      <c r="L80" s="238" t="n"/>
      <c r="M80" s="238" t="n"/>
      <c r="N80" s="238" t="n"/>
      <c r="O80" s="238" t="n"/>
      <c r="P80" s="238" t="n"/>
      <c r="Q80" s="238" t="n"/>
      <c r="R80" s="238" t="n"/>
      <c r="S80" s="238" t="n"/>
      <c r="T80" s="238" t="n"/>
      <c r="U80" s="221" t="n"/>
      <c r="V80" s="221" t="n"/>
      <c r="W80" s="222" t="n"/>
      <c r="X80" s="222" t="n"/>
      <c r="Y80" s="222" t="n"/>
      <c r="Z80" s="223" t="n"/>
      <c r="AA80" s="1813" t="inlineStr">
        <is>
          <t>Continued Below</t>
        </is>
      </c>
      <c r="AB80" s="1751" t="n"/>
      <c r="AC80" s="1751" t="n"/>
      <c r="AD80" s="1751" t="n"/>
      <c r="AE80" s="1751" t="n"/>
      <c r="AF80" s="852" t="n"/>
    </row>
    <row r="81" ht="15.75" customHeight="1" s="667">
      <c r="A81" s="852" t="n"/>
      <c r="B81" s="852" t="n"/>
      <c r="C81" s="224" t="n"/>
      <c r="D81" s="217" t="n"/>
      <c r="E81" s="217" t="n"/>
      <c r="F81" s="219" t="n"/>
      <c r="G81" s="219" t="n"/>
      <c r="H81" s="219" t="n"/>
      <c r="I81" s="219" t="n"/>
      <c r="J81" s="219" t="n"/>
      <c r="K81" s="219" t="n"/>
      <c r="L81" s="219" t="n"/>
      <c r="M81" s="219" t="n"/>
      <c r="N81" s="219" t="n"/>
      <c r="O81" s="219" t="n"/>
      <c r="P81" s="219" t="n"/>
      <c r="Q81" s="219" t="n"/>
      <c r="R81" s="219" t="n"/>
      <c r="S81" s="219" t="n"/>
      <c r="T81" s="219" t="n"/>
      <c r="U81" s="225" t="n"/>
      <c r="V81" s="225" t="n"/>
      <c r="W81" s="226" t="n"/>
      <c r="X81" s="226" t="n"/>
      <c r="Y81" s="226" t="n"/>
      <c r="Z81" s="226" t="n"/>
      <c r="AA81" s="227" t="n"/>
      <c r="AB81" s="227" t="n"/>
      <c r="AC81" s="843" t="n"/>
      <c r="AD81" s="843" t="n"/>
      <c r="AE81" s="843" t="n"/>
      <c r="AF81" s="852" t="n"/>
    </row>
    <row r="82" ht="15.75" customHeight="1" s="667">
      <c r="A82" s="229" t="n"/>
      <c r="B82" s="229" t="n"/>
      <c r="C82" s="400" t="n"/>
      <c r="D82" s="230" t="n"/>
      <c r="E82" s="230" t="n"/>
      <c r="F82" s="231" t="n"/>
      <c r="G82" s="231" t="n"/>
      <c r="H82" s="231" t="n"/>
      <c r="I82" s="231" t="n"/>
      <c r="J82" s="231" t="n"/>
      <c r="K82" s="231" t="n"/>
      <c r="L82" s="231" t="n"/>
      <c r="M82" s="231" t="n"/>
      <c r="N82" s="231" t="n"/>
      <c r="O82" s="231" t="n"/>
      <c r="P82" s="231" t="n"/>
      <c r="Q82" s="231" t="n"/>
      <c r="R82" s="231" t="n"/>
      <c r="S82" s="231" t="n"/>
      <c r="T82" s="231" t="n"/>
      <c r="U82" s="232" t="n"/>
      <c r="V82" s="232" t="n"/>
      <c r="W82" s="233" t="n"/>
      <c r="X82" s="233" t="n"/>
      <c r="Y82" s="233" t="n"/>
      <c r="Z82" s="233" t="n"/>
      <c r="AA82" s="234" t="n"/>
      <c r="AB82" s="234" t="n"/>
      <c r="AC82" s="235" t="n"/>
      <c r="AD82" s="235" t="n"/>
      <c r="AE82" s="235" t="n"/>
      <c r="AF82" s="236" t="n"/>
    </row>
    <row r="83" ht="15.75" customHeight="1" s="667">
      <c r="A83" s="800" t="inlineStr">
        <is>
          <t>CCN:</t>
        </is>
      </c>
      <c r="C83" s="830">
        <f>$C$5</f>
        <v/>
      </c>
      <c r="M83" s="800" t="inlineStr">
        <is>
          <t>Nomenclature:</t>
        </is>
      </c>
      <c r="R83" s="830">
        <f>$R$5</f>
        <v/>
      </c>
    </row>
    <row r="84" ht="15.75" customHeight="1" s="667">
      <c r="A84" s="852" t="n"/>
      <c r="B84" s="852" t="n"/>
      <c r="C84" s="223" t="n"/>
      <c r="D84" s="852" t="n"/>
      <c r="E84" s="852" t="n"/>
      <c r="F84" s="223" t="n"/>
      <c r="G84" s="852" t="n"/>
      <c r="H84" s="852" t="n"/>
      <c r="I84" s="852" t="n"/>
      <c r="J84" s="852" t="n"/>
      <c r="K84" s="852" t="n"/>
      <c r="L84" s="852" t="n"/>
      <c r="M84" s="852" t="n"/>
      <c r="N84" s="852" t="n"/>
      <c r="O84" s="852" t="n"/>
      <c r="P84" s="852" t="n"/>
      <c r="Q84" s="852" t="n"/>
      <c r="R84" s="852" t="n"/>
      <c r="S84" s="852" t="n"/>
      <c r="T84" s="852" t="n"/>
      <c r="U84" s="852" t="n"/>
      <c r="V84" s="852" t="n"/>
      <c r="W84" s="854" t="n"/>
      <c r="X84" s="854" t="n"/>
      <c r="Y84" s="852" t="n"/>
      <c r="Z84" s="852" t="n"/>
      <c r="AA84" s="852" t="n"/>
      <c r="AB84" s="852" t="n"/>
      <c r="AC84" s="854" t="n"/>
      <c r="AD84" s="854" t="n"/>
      <c r="AE84" s="854" t="n"/>
      <c r="AF84" s="852" t="n"/>
    </row>
    <row r="85" ht="15.75" customHeight="1" s="667">
      <c r="A85" s="852" t="n"/>
      <c r="B85" s="852" t="n"/>
      <c r="C85" s="161" t="inlineStr">
        <is>
          <t>Operational Vehicle Laydown Area per UFC 2-000-05N  Table 14312-1</t>
        </is>
      </c>
      <c r="D85" s="852" t="n"/>
      <c r="E85" s="852" t="n"/>
      <c r="F85" s="223" t="n"/>
      <c r="G85" s="852" t="n"/>
      <c r="H85" s="852" t="n"/>
      <c r="I85" s="852" t="n"/>
      <c r="J85" s="852" t="n"/>
      <c r="K85" s="852" t="n"/>
      <c r="L85" s="852" t="n"/>
      <c r="M85" s="852" t="n"/>
      <c r="N85" s="852" t="n"/>
      <c r="O85" s="852" t="n"/>
      <c r="P85" s="852" t="n"/>
      <c r="Q85" s="852" t="n"/>
      <c r="R85" s="852" t="n"/>
      <c r="S85" s="852" t="n"/>
      <c r="T85" s="852" t="n"/>
      <c r="U85" s="852" t="n"/>
      <c r="V85" s="852" t="n"/>
      <c r="W85" s="854" t="n"/>
      <c r="X85" s="854" t="n"/>
      <c r="Y85" s="852" t="n"/>
      <c r="Z85" s="852" t="n"/>
      <c r="AA85" s="852" t="n"/>
      <c r="AB85" s="852" t="n"/>
      <c r="AC85" s="854" t="n"/>
      <c r="AD85" s="854" t="n"/>
      <c r="AE85" s="854" t="n"/>
      <c r="AF85" s="852" t="n"/>
    </row>
    <row r="86" ht="15.75" customHeight="1" s="667">
      <c r="A86" s="852" t="n"/>
      <c r="B86" s="852" t="n"/>
      <c r="C86" s="831">
        <f>B21</f>
        <v/>
      </c>
      <c r="D86" s="1747" t="n"/>
      <c r="E86" s="1747" t="n"/>
      <c r="F86" s="204">
        <f>F40</f>
        <v/>
      </c>
      <c r="G86" s="204" t="n"/>
      <c r="H86" s="204" t="n"/>
      <c r="I86" s="204" t="n"/>
      <c r="J86" s="204" t="n"/>
      <c r="K86" s="204" t="n"/>
      <c r="L86" s="204" t="n"/>
      <c r="M86" s="204" t="n"/>
      <c r="N86" s="205" t="n"/>
      <c r="O86" s="206" t="n"/>
      <c r="P86" s="206" t="n"/>
      <c r="Q86" s="206" t="n"/>
      <c r="R86" s="206" t="n"/>
      <c r="S86" s="207" t="n"/>
      <c r="T86" s="189" t="n"/>
      <c r="U86" s="189" t="n"/>
      <c r="V86" s="189" t="n"/>
      <c r="W86" s="208" t="n"/>
      <c r="X86" s="208" t="n"/>
      <c r="Y86" s="189" t="n"/>
      <c r="Z86" s="189" t="n"/>
      <c r="AA86" s="189" t="n"/>
      <c r="AB86" s="189" t="n"/>
      <c r="AC86" s="1536" t="n"/>
      <c r="AD86" s="1536" t="n"/>
      <c r="AE86" s="1536" t="n"/>
      <c r="AF86" s="852" t="n"/>
    </row>
    <row r="87" ht="15.75" customHeight="1" s="667">
      <c r="A87" s="852" t="n"/>
      <c r="B87" s="852" t="n"/>
      <c r="C87" s="847" t="inlineStr">
        <is>
          <t>TAMCN</t>
        </is>
      </c>
      <c r="D87" s="1739" t="n"/>
      <c r="E87" s="1739" t="n"/>
      <c r="F87" s="834" t="inlineStr">
        <is>
          <t>Description</t>
        </is>
      </c>
      <c r="G87" s="1739" t="n"/>
      <c r="H87" s="1739" t="n"/>
      <c r="I87" s="1739" t="n"/>
      <c r="J87" s="1739" t="n"/>
      <c r="K87" s="1739" t="n"/>
      <c r="L87" s="1739" t="n"/>
      <c r="M87" s="1739" t="n"/>
      <c r="N87" s="1739" t="n"/>
      <c r="O87" s="1739" t="n"/>
      <c r="P87" s="1739" t="n"/>
      <c r="Q87" s="1739" t="n"/>
      <c r="R87" s="1739" t="n"/>
      <c r="S87" s="1739" t="n"/>
      <c r="T87" s="1739" t="n"/>
      <c r="U87" s="1805" t="inlineStr">
        <is>
          <t>L (FT)</t>
        </is>
      </c>
      <c r="V87" s="1748" t="n"/>
      <c r="W87" s="1805" t="inlineStr">
        <is>
          <t>Qty</t>
        </is>
      </c>
      <c r="X87" s="1748" t="n"/>
      <c r="Y87" s="1805" t="inlineStr">
        <is>
          <t>Area (NSY)</t>
        </is>
      </c>
      <c r="Z87" s="1748" t="n"/>
      <c r="AA87" s="1805" t="inlineStr">
        <is>
          <t>NTG</t>
        </is>
      </c>
      <c r="AB87" s="1748" t="n"/>
      <c r="AC87" s="1806" t="inlineStr">
        <is>
          <t>GSY</t>
        </is>
      </c>
      <c r="AD87" s="1736" t="n"/>
      <c r="AE87" s="1737" t="n"/>
      <c r="AF87" s="852" t="n"/>
    </row>
    <row r="88" ht="15.75" customHeight="1" s="667">
      <c r="A88" s="852" t="n"/>
      <c r="B88" s="852" t="n"/>
      <c r="C88" s="1807" t="n"/>
      <c r="D88" s="1808" t="n"/>
      <c r="E88" s="1808" t="n"/>
      <c r="F88" s="1808" t="n"/>
      <c r="G88" s="1808" t="n"/>
      <c r="H88" s="1808" t="n"/>
      <c r="I88" s="1808" t="n"/>
      <c r="J88" s="1808" t="n"/>
      <c r="K88" s="1808" t="n"/>
      <c r="L88" s="1808" t="n"/>
      <c r="M88" s="1808" t="n"/>
      <c r="N88" s="1808" t="n"/>
      <c r="O88" s="1808" t="n"/>
      <c r="P88" s="1808" t="n"/>
      <c r="Q88" s="1808" t="n"/>
      <c r="R88" s="1808" t="n"/>
      <c r="S88" s="1808" t="n"/>
      <c r="T88" s="1808" t="n"/>
      <c r="U88" s="1808" t="n"/>
      <c r="V88" s="1808" t="n"/>
      <c r="W88" s="1808" t="n"/>
      <c r="X88" s="1808" t="n"/>
      <c r="Y88" s="1808" t="n"/>
      <c r="Z88" s="1808" t="n"/>
      <c r="AA88" s="1808" t="n"/>
      <c r="AB88" s="1808" t="n"/>
      <c r="AC88" s="1747" t="n"/>
      <c r="AD88" s="1747" t="n"/>
      <c r="AE88" s="1799" t="n"/>
      <c r="AF88" s="852" t="n"/>
    </row>
    <row r="89" ht="15.75" customHeight="1" s="667">
      <c r="A89" s="852" t="n"/>
      <c r="B89" s="852" t="n"/>
      <c r="C89" s="404" t="inlineStr">
        <is>
          <t>B03957B</t>
        </is>
      </c>
      <c r="D89" s="220" t="n"/>
      <c r="E89" s="220" t="n"/>
      <c r="F89" s="210">
        <f>IFERROR(VLOOKUP(C89,TE!$H:$Y,2,FALSE),"(Not on TE)")</f>
        <v/>
      </c>
      <c r="G89" s="220" t="n"/>
      <c r="H89" s="220" t="n"/>
      <c r="I89" s="220" t="n"/>
      <c r="J89" s="220" t="n"/>
      <c r="K89" s="220" t="n"/>
      <c r="L89" s="220" t="n"/>
      <c r="M89" s="220" t="n"/>
      <c r="N89" s="220" t="n"/>
      <c r="O89" s="220" t="n"/>
      <c r="P89" s="220" t="n"/>
      <c r="Q89" s="220" t="n"/>
      <c r="R89" s="220" t="n"/>
      <c r="S89" s="220" t="n"/>
      <c r="T89" s="220" t="n"/>
      <c r="U89" s="772">
        <f>IFERROR(VLOOKUP(C89,TE!$H:$Y,9,FALSE),"0")</f>
        <v/>
      </c>
      <c r="W89" s="775">
        <f>SUMIFS(TE!$O:$O,TE!$G:$G,$C$40,TE!$I:$I,C89,TE!$D:$D,$C$5)</f>
        <v/>
      </c>
      <c r="Y89" s="775">
        <f>IFERROR(VLOOKUP(C89,TE!$H:$Y,16,FALSE),"0")</f>
        <v/>
      </c>
      <c r="AA89" s="777">
        <f>IFERROR(VLOOKUP(C89,TE!$H:$Y,17,FALSE),"0")</f>
        <v/>
      </c>
      <c r="AB89" s="1809" t="n"/>
      <c r="AC89" s="1810">
        <f>IFERROR((W89*Y89*AA89),"")</f>
        <v/>
      </c>
      <c r="AE89" s="1738" t="n"/>
      <c r="AF89" s="852" t="n"/>
    </row>
    <row r="90" ht="15.75" customHeight="1" s="667">
      <c r="A90" s="852" t="n"/>
      <c r="B90" s="852" t="n"/>
      <c r="C90" s="405" t="inlineStr">
        <is>
          <t>B04467B</t>
        </is>
      </c>
      <c r="D90" s="220" t="n"/>
      <c r="E90" s="220" t="n"/>
      <c r="F90" s="210">
        <f>IFERROR(VLOOKUP(C90,TE!$H:$Y,2,FALSE),"(Not on TE)")</f>
        <v/>
      </c>
      <c r="G90" s="220" t="n"/>
      <c r="H90" s="220" t="n"/>
      <c r="I90" s="220" t="n"/>
      <c r="J90" s="220" t="n"/>
      <c r="K90" s="220" t="n"/>
      <c r="L90" s="220" t="n"/>
      <c r="M90" s="220" t="n"/>
      <c r="N90" s="220" t="n"/>
      <c r="O90" s="220" t="n"/>
      <c r="P90" s="220" t="n"/>
      <c r="Q90" s="220" t="n"/>
      <c r="R90" s="220" t="n"/>
      <c r="S90" s="220" t="n"/>
      <c r="T90" s="220" t="n"/>
      <c r="U90" s="772">
        <f>IFERROR(VLOOKUP(C90,TE!$H:$Y,9,FALSE),"0")</f>
        <v/>
      </c>
      <c r="W90" s="775">
        <f>SUMIFS(TE!$O:$O,TE!$G:$G,$C$40,TE!$I:$I,C90,TE!$D:$D,$C$5)</f>
        <v/>
      </c>
      <c r="Y90" s="775">
        <f>IFERROR(VLOOKUP(C90,TE!$H:$Y,16,FALSE),"0")</f>
        <v/>
      </c>
      <c r="AA90" s="777">
        <f>IFERROR(VLOOKUP(C90,TE!$H:$Y,17,FALSE),"0")</f>
        <v/>
      </c>
      <c r="AB90" s="1809" t="n"/>
      <c r="AC90" s="1810">
        <f>IFERROR((W90*Y90*AA90),"")</f>
        <v/>
      </c>
      <c r="AE90" s="1738" t="n"/>
      <c r="AF90" s="852" t="n"/>
    </row>
    <row r="91" ht="15.75" customHeight="1" s="667">
      <c r="A91" s="852" t="n"/>
      <c r="B91" s="852" t="n"/>
      <c r="C91" s="405" t="inlineStr">
        <is>
          <t>B05797B</t>
        </is>
      </c>
      <c r="D91" s="220" t="n"/>
      <c r="E91" s="220" t="n"/>
      <c r="F91" s="210">
        <f>IFERROR(VLOOKUP(C91,TE!$H:$Y,2,FALSE),"(Not on TE)")</f>
        <v/>
      </c>
      <c r="G91" s="220" t="n"/>
      <c r="H91" s="220" t="n"/>
      <c r="I91" s="220" t="n"/>
      <c r="J91" s="220" t="n"/>
      <c r="K91" s="220" t="n"/>
      <c r="L91" s="220" t="n"/>
      <c r="M91" s="220" t="n"/>
      <c r="N91" s="220" t="n"/>
      <c r="O91" s="220" t="n"/>
      <c r="P91" s="220" t="n"/>
      <c r="Q91" s="220" t="n"/>
      <c r="R91" s="220" t="n"/>
      <c r="S91" s="220" t="n"/>
      <c r="T91" s="220" t="n"/>
      <c r="U91" s="772">
        <f>IFERROR(VLOOKUP(C91,TE!$H:$Y,9,FALSE),"0")</f>
        <v/>
      </c>
      <c r="W91" s="775">
        <f>SUMIFS(TE!$O:$O,TE!$G:$G,$C$40,TE!$I:$I,C91,TE!$D:$D,$C$5)</f>
        <v/>
      </c>
      <c r="Y91" s="775">
        <f>IFERROR(VLOOKUP(C91,TE!$H:$Y,16,FALSE),"0")</f>
        <v/>
      </c>
      <c r="AA91" s="777">
        <f>IFERROR(VLOOKUP(C91,TE!$H:$Y,17,FALSE),"0")</f>
        <v/>
      </c>
      <c r="AB91" s="1809" t="n"/>
      <c r="AC91" s="1810">
        <f>IFERROR((W91*Y91*AA91),"")</f>
        <v/>
      </c>
      <c r="AE91" s="1738" t="n"/>
      <c r="AF91" s="852" t="n"/>
    </row>
    <row r="92" ht="15.75" customHeight="1" s="667">
      <c r="A92" s="852" t="n"/>
      <c r="B92" s="852" t="n"/>
      <c r="C92" s="405" t="inlineStr">
        <is>
          <t>B06407B</t>
        </is>
      </c>
      <c r="D92" s="220" t="n"/>
      <c r="E92" s="220" t="n"/>
      <c r="F92" s="210">
        <f>IFERROR(VLOOKUP(C92,TE!$H:$Y,2,FALSE),"(Not on TE)")</f>
        <v/>
      </c>
      <c r="G92" s="220" t="n"/>
      <c r="H92" s="220" t="n"/>
      <c r="I92" s="220" t="n"/>
      <c r="J92" s="220" t="n"/>
      <c r="K92" s="220" t="n"/>
      <c r="L92" s="220" t="n"/>
      <c r="M92" s="220" t="n"/>
      <c r="N92" s="220" t="n"/>
      <c r="O92" s="220" t="n"/>
      <c r="P92" s="220" t="n"/>
      <c r="Q92" s="220" t="n"/>
      <c r="R92" s="220" t="n"/>
      <c r="S92" s="220" t="n"/>
      <c r="T92" s="220" t="n"/>
      <c r="U92" s="772">
        <f>IFERROR(VLOOKUP(C92,TE!$H:$Y,9,FALSE),"0")</f>
        <v/>
      </c>
      <c r="W92" s="775">
        <f>SUMIFS(TE!$O:$O,TE!$G:$G,$C$40,TE!$I:$I,C92,TE!$D:$D,$C$5)</f>
        <v/>
      </c>
      <c r="Y92" s="775">
        <f>IFERROR(VLOOKUP(C92,TE!$H:$Y,16,FALSE),"0")</f>
        <v/>
      </c>
      <c r="AA92" s="777">
        <f>IFERROR(VLOOKUP(C92,TE!$H:$Y,17,FALSE),"0")</f>
        <v/>
      </c>
      <c r="AB92" s="1809" t="n"/>
      <c r="AC92" s="1810">
        <f>IFERROR((W92*Y92*AA92),"")</f>
        <v/>
      </c>
      <c r="AE92" s="1738" t="n"/>
      <c r="AF92" s="852" t="n"/>
    </row>
    <row r="93" ht="15.75" customHeight="1" s="667">
      <c r="A93" s="852" t="n"/>
      <c r="B93" s="852" t="n"/>
      <c r="C93" s="405" t="inlineStr">
        <is>
          <t>B06477BA</t>
        </is>
      </c>
      <c r="D93" s="220" t="n"/>
      <c r="E93" s="220" t="n"/>
      <c r="F93" s="210">
        <f>IFERROR(VLOOKUP(C93,TE!$H:$Y,2,FALSE),"(Not on TE)")</f>
        <v/>
      </c>
      <c r="G93" s="220" t="n"/>
      <c r="H93" s="220" t="n"/>
      <c r="I93" s="220" t="n"/>
      <c r="J93" s="220" t="n"/>
      <c r="K93" s="220" t="n"/>
      <c r="L93" s="220" t="n"/>
      <c r="M93" s="220" t="n"/>
      <c r="N93" s="220" t="n"/>
      <c r="O93" s="220" t="n"/>
      <c r="P93" s="220" t="n"/>
      <c r="Q93" s="220" t="n"/>
      <c r="R93" s="220" t="n"/>
      <c r="S93" s="220" t="n"/>
      <c r="T93" s="220" t="n"/>
      <c r="U93" s="772">
        <f>IFERROR(VLOOKUP(C93,TE!$H:$Y,9,FALSE),"0")</f>
        <v/>
      </c>
      <c r="W93" s="775">
        <f>SUMIFS(TE!$O:$O,TE!$G:$G,$C$40,TE!$I:$I,C93,TE!$D:$D,$C$5)</f>
        <v/>
      </c>
      <c r="Y93" s="775">
        <f>IFERROR(VLOOKUP(C93,TE!$H:$Y,16,FALSE),"0")</f>
        <v/>
      </c>
      <c r="AA93" s="777">
        <f>IFERROR(VLOOKUP(C93,TE!$H:$Y,17,FALSE),"0")</f>
        <v/>
      </c>
      <c r="AB93" s="1809" t="n"/>
      <c r="AC93" s="1810">
        <f>IFERROR((W93*Y93*AA93),"")</f>
        <v/>
      </c>
      <c r="AE93" s="1738" t="n"/>
      <c r="AF93" s="852" t="n"/>
    </row>
    <row r="94" ht="15.75" customHeight="1" s="667">
      <c r="A94" s="852" t="n"/>
      <c r="B94" s="852" t="n"/>
      <c r="C94" s="405" t="inlineStr">
        <is>
          <t>B07307B</t>
        </is>
      </c>
      <c r="D94" s="220" t="n"/>
      <c r="E94" s="220" t="n"/>
      <c r="F94" s="210">
        <f>IFERROR(VLOOKUP(C94,TE!$H:$Y,2,FALSE),"(Not on TE)")</f>
        <v/>
      </c>
      <c r="G94" s="220" t="n"/>
      <c r="H94" s="220" t="n"/>
      <c r="I94" s="220" t="n"/>
      <c r="J94" s="220" t="n"/>
      <c r="K94" s="220" t="n"/>
      <c r="L94" s="220" t="n"/>
      <c r="M94" s="220" t="n"/>
      <c r="N94" s="220" t="n"/>
      <c r="O94" s="220" t="n"/>
      <c r="P94" s="220" t="n"/>
      <c r="Q94" s="220" t="n"/>
      <c r="R94" s="220" t="n"/>
      <c r="S94" s="220" t="n"/>
      <c r="T94" s="220" t="n"/>
      <c r="U94" s="772">
        <f>IFERROR(VLOOKUP(C94,TE!$H:$Y,9,FALSE),"0")</f>
        <v/>
      </c>
      <c r="W94" s="775">
        <f>SUMIFS(TE!$O:$O,TE!$G:$G,$C$40,TE!$I:$I,C94,TE!$D:$D,$C$5)</f>
        <v/>
      </c>
      <c r="Y94" s="775">
        <f>IFERROR(VLOOKUP(C94,TE!$H:$Y,16,FALSE),"0")</f>
        <v/>
      </c>
      <c r="AA94" s="777">
        <f>IFERROR(VLOOKUP(C94,TE!$H:$Y,17,FALSE),"0")</f>
        <v/>
      </c>
      <c r="AB94" s="1809" t="n"/>
      <c r="AC94" s="1810">
        <f>IFERROR((W94*Y94*AA94),"")</f>
        <v/>
      </c>
      <c r="AE94" s="1738" t="n"/>
      <c r="AF94" s="852" t="n"/>
    </row>
    <row r="95" ht="15.75" customHeight="1" s="667">
      <c r="A95" s="852" t="n"/>
      <c r="B95" s="852" t="n"/>
      <c r="C95" s="405" t="inlineStr">
        <is>
          <t>B08917B</t>
        </is>
      </c>
      <c r="D95" s="220" t="n"/>
      <c r="E95" s="220" t="n"/>
      <c r="F95" s="210">
        <f>IFERROR(VLOOKUP(C95,TE!$H:$Y,2,FALSE),"(Not on TE)")</f>
        <v/>
      </c>
      <c r="G95" s="220" t="n"/>
      <c r="H95" s="220" t="n"/>
      <c r="I95" s="220" t="n"/>
      <c r="J95" s="220" t="n"/>
      <c r="K95" s="220" t="n"/>
      <c r="L95" s="220" t="n"/>
      <c r="M95" s="220" t="n"/>
      <c r="N95" s="220" t="n"/>
      <c r="O95" s="220" t="n"/>
      <c r="P95" s="220" t="n"/>
      <c r="Q95" s="220" t="n"/>
      <c r="R95" s="220" t="n"/>
      <c r="S95" s="220" t="n"/>
      <c r="T95" s="220" t="n"/>
      <c r="U95" s="772">
        <f>IFERROR(VLOOKUP(C95,TE!$H:$Y,9,FALSE),"0")</f>
        <v/>
      </c>
      <c r="W95" s="775">
        <f>SUMIFS(TE!$O:$O,TE!$G:$G,$C$40,TE!$I:$I,C95,TE!$D:$D,$C$5)</f>
        <v/>
      </c>
      <c r="Y95" s="775">
        <f>IFERROR(VLOOKUP(C95,TE!$H:$Y,16,FALSE),"0")</f>
        <v/>
      </c>
      <c r="AA95" s="777">
        <f>IFERROR(VLOOKUP(C95,TE!$H:$Y,17,FALSE),"0")</f>
        <v/>
      </c>
      <c r="AB95" s="1809" t="n"/>
      <c r="AC95" s="1810">
        <f>IFERROR((W95*Y95*AA95),"")</f>
        <v/>
      </c>
      <c r="AE95" s="1738" t="n"/>
      <c r="AF95" s="852" t="n"/>
    </row>
    <row r="96" ht="15.75" customHeight="1" s="667">
      <c r="A96" s="852" t="n"/>
      <c r="B96" s="852" t="n"/>
      <c r="C96" s="405" t="inlineStr">
        <is>
          <t>B09537B</t>
        </is>
      </c>
      <c r="D96" s="220" t="n"/>
      <c r="E96" s="220" t="n"/>
      <c r="F96" s="210">
        <f>IFERROR(VLOOKUP(C96,TE!$H:$Y,2,FALSE),"(Not on TE)")</f>
        <v/>
      </c>
      <c r="G96" s="220" t="n"/>
      <c r="H96" s="220" t="n"/>
      <c r="I96" s="220" t="n"/>
      <c r="J96" s="220" t="n"/>
      <c r="K96" s="220" t="n"/>
      <c r="L96" s="220" t="n"/>
      <c r="M96" s="220" t="n"/>
      <c r="N96" s="220" t="n"/>
      <c r="O96" s="220" t="n"/>
      <c r="P96" s="220" t="n"/>
      <c r="Q96" s="220" t="n"/>
      <c r="R96" s="220" t="n"/>
      <c r="S96" s="220" t="n"/>
      <c r="T96" s="220" t="n"/>
      <c r="U96" s="772">
        <f>IFERROR(VLOOKUP(C96,TE!$H:$Y,9,FALSE),"0")</f>
        <v/>
      </c>
      <c r="W96" s="775">
        <f>SUMIFS(TE!$O:$O,TE!$G:$G,$C$40,TE!$I:$I,C96,TE!$D:$D,$C$5)</f>
        <v/>
      </c>
      <c r="Y96" s="775">
        <f>IFERROR(VLOOKUP(C96,TE!$H:$Y,16,FALSE),"0")</f>
        <v/>
      </c>
      <c r="AA96" s="777">
        <f>IFERROR(VLOOKUP(C96,TE!$H:$Y,17,FALSE),"0")</f>
        <v/>
      </c>
      <c r="AB96" s="1809" t="n"/>
      <c r="AC96" s="1810">
        <f>IFERROR((W96*Y96*AA96),"")</f>
        <v/>
      </c>
      <c r="AE96" s="1738" t="n"/>
      <c r="AF96" s="852" t="n"/>
    </row>
    <row r="97" ht="15.75" customHeight="1" s="667">
      <c r="A97" s="852" t="n"/>
      <c r="B97" s="852" t="n"/>
      <c r="C97" s="405" t="inlineStr">
        <is>
          <t>B09537BB</t>
        </is>
      </c>
      <c r="D97" s="220" t="n"/>
      <c r="E97" s="220" t="n"/>
      <c r="F97" s="210">
        <f>IFERROR(VLOOKUP(C97,TE!$H:$Y,2,FALSE),"(Not on TE)")</f>
        <v/>
      </c>
      <c r="G97" s="220" t="n"/>
      <c r="H97" s="220" t="n"/>
      <c r="I97" s="220" t="n"/>
      <c r="J97" s="220" t="n"/>
      <c r="K97" s="220" t="n"/>
      <c r="L97" s="220" t="n"/>
      <c r="M97" s="220" t="n"/>
      <c r="N97" s="220" t="n"/>
      <c r="O97" s="220" t="n"/>
      <c r="P97" s="220" t="n"/>
      <c r="Q97" s="220" t="n"/>
      <c r="R97" s="220" t="n"/>
      <c r="S97" s="220" t="n"/>
      <c r="T97" s="220" t="n"/>
      <c r="U97" s="772">
        <f>IFERROR(VLOOKUP(C97,TE!$H:$Y,9,FALSE),"0")</f>
        <v/>
      </c>
      <c r="W97" s="775">
        <f>SUMIFS(TE!$O:$O,TE!$G:$G,$C$40,TE!$I:$I,C97,TE!$D:$D,$C$5)</f>
        <v/>
      </c>
      <c r="Y97" s="775">
        <f>IFERROR(VLOOKUP(C97,TE!$H:$Y,16,FALSE),"0")</f>
        <v/>
      </c>
      <c r="AA97" s="777">
        <f>IFERROR(VLOOKUP(C97,TE!$H:$Y,17,FALSE),"0")</f>
        <v/>
      </c>
      <c r="AB97" s="1809" t="n"/>
      <c r="AC97" s="1810">
        <f>IFERROR((W97*Y97*AA97),"")</f>
        <v/>
      </c>
      <c r="AE97" s="1738" t="n"/>
      <c r="AF97" s="852" t="n"/>
    </row>
    <row r="98" ht="15.75" customHeight="1" s="667">
      <c r="A98" s="852" t="n"/>
      <c r="B98" s="852" t="n"/>
      <c r="C98" s="405" t="inlineStr">
        <is>
          <t>B09807B</t>
        </is>
      </c>
      <c r="D98" s="220" t="n"/>
      <c r="E98" s="220" t="n"/>
      <c r="F98" s="210">
        <f>IFERROR(VLOOKUP(C98,TE!$H:$Y,2,FALSE),"(Not on TE)")</f>
        <v/>
      </c>
      <c r="G98" s="220" t="n"/>
      <c r="H98" s="220" t="n"/>
      <c r="I98" s="220" t="n"/>
      <c r="J98" s="220" t="n"/>
      <c r="K98" s="220" t="n"/>
      <c r="L98" s="220" t="n"/>
      <c r="M98" s="220" t="n"/>
      <c r="N98" s="220" t="n"/>
      <c r="O98" s="220" t="n"/>
      <c r="P98" s="220" t="n"/>
      <c r="Q98" s="220" t="n"/>
      <c r="R98" s="220" t="n"/>
      <c r="S98" s="220" t="n"/>
      <c r="T98" s="220" t="n"/>
      <c r="U98" s="772">
        <f>IFERROR(VLOOKUP(C98,TE!$H:$Y,9,FALSE),"0")</f>
        <v/>
      </c>
      <c r="W98" s="775">
        <f>SUMIFS(TE!$O:$O,TE!$G:$G,$C$40,TE!$I:$I,C98,TE!$D:$D,$C$5)</f>
        <v/>
      </c>
      <c r="Y98" s="775">
        <f>IFERROR(VLOOKUP(C98,TE!$H:$Y,16,FALSE),"0")</f>
        <v/>
      </c>
      <c r="AA98" s="777">
        <f>IFERROR(VLOOKUP(C98,TE!$H:$Y,17,FALSE),"0")</f>
        <v/>
      </c>
      <c r="AB98" s="1809" t="n"/>
      <c r="AC98" s="1810">
        <f>IFERROR((W98*Y98*AA98),"")</f>
        <v/>
      </c>
      <c r="AE98" s="1738" t="n"/>
      <c r="AF98" s="852" t="n"/>
    </row>
    <row r="99" ht="15.75" customHeight="1" s="667">
      <c r="A99" s="852" t="n"/>
      <c r="B99" s="852" t="n"/>
      <c r="C99" s="405" t="inlineStr">
        <is>
          <t>B10217B</t>
        </is>
      </c>
      <c r="D99" s="220" t="n"/>
      <c r="E99" s="220" t="n"/>
      <c r="F99" s="210">
        <f>IFERROR(VLOOKUP(C99,TE!$H:$Y,2,FALSE),"(Not on TE)")</f>
        <v/>
      </c>
      <c r="G99" s="220" t="n"/>
      <c r="H99" s="220" t="n"/>
      <c r="I99" s="220" t="n"/>
      <c r="J99" s="220" t="n"/>
      <c r="K99" s="220" t="n"/>
      <c r="L99" s="220" t="n"/>
      <c r="M99" s="220" t="n"/>
      <c r="N99" s="220" t="n"/>
      <c r="O99" s="220" t="n"/>
      <c r="P99" s="220" t="n"/>
      <c r="Q99" s="220" t="n"/>
      <c r="R99" s="220" t="n"/>
      <c r="S99" s="220" t="n"/>
      <c r="T99" s="220" t="n"/>
      <c r="U99" s="772">
        <f>IFERROR(VLOOKUP(C99,TE!$H:$Y,9,FALSE),"0")</f>
        <v/>
      </c>
      <c r="W99" s="775">
        <f>SUMIFS(TE!$O:$O,TE!$G:$G,$C$40,TE!$I:$I,C99,TE!$D:$D,$C$5)</f>
        <v/>
      </c>
      <c r="Y99" s="775">
        <f>IFERROR(VLOOKUP(C99,TE!$H:$Y,16,FALSE),"0")</f>
        <v/>
      </c>
      <c r="AA99" s="777">
        <f>IFERROR(VLOOKUP(C99,TE!$H:$Y,17,FALSE),"0")</f>
        <v/>
      </c>
      <c r="AB99" s="1809" t="n"/>
      <c r="AC99" s="1810">
        <f>IFERROR((W99*Y99*AA99),"")</f>
        <v/>
      </c>
      <c r="AE99" s="1738" t="n"/>
      <c r="AF99" s="852" t="n"/>
    </row>
    <row r="100" ht="15.75" customHeight="1" s="667">
      <c r="A100" s="852" t="n"/>
      <c r="B100" s="852" t="n"/>
      <c r="C100" s="405" t="inlineStr">
        <is>
          <t>B10457B</t>
        </is>
      </c>
      <c r="D100" s="220" t="n"/>
      <c r="E100" s="220" t="n"/>
      <c r="F100" s="210">
        <f>IFERROR(VLOOKUP(C100,TE!$H:$Y,2,FALSE),"(Not on TE)")</f>
        <v/>
      </c>
      <c r="G100" s="220" t="n"/>
      <c r="H100" s="220" t="n"/>
      <c r="I100" s="220" t="n"/>
      <c r="J100" s="220" t="n"/>
      <c r="K100" s="220" t="n"/>
      <c r="L100" s="220" t="n"/>
      <c r="M100" s="220" t="n"/>
      <c r="N100" s="220" t="n"/>
      <c r="O100" s="220" t="n"/>
      <c r="P100" s="220" t="n"/>
      <c r="Q100" s="220" t="n"/>
      <c r="R100" s="220" t="n"/>
      <c r="S100" s="220" t="n"/>
      <c r="T100" s="220" t="n"/>
      <c r="U100" s="772">
        <f>IFERROR(VLOOKUP(C100,TE!$H:$Y,9,FALSE),"0")</f>
        <v/>
      </c>
      <c r="W100" s="775">
        <f>SUMIFS(TE!$O:$O,TE!$G:$G,$C$40,TE!$I:$I,C100,TE!$D:$D,$C$5)</f>
        <v/>
      </c>
      <c r="Y100" s="775">
        <f>IFERROR(VLOOKUP(C100,TE!$H:$Y,16,FALSE),"0")</f>
        <v/>
      </c>
      <c r="AA100" s="777">
        <f>IFERROR(VLOOKUP(C100,TE!$H:$Y,17,FALSE),"0")</f>
        <v/>
      </c>
      <c r="AB100" s="1809" t="n"/>
      <c r="AC100" s="1810">
        <f>IFERROR((W100*Y100*AA100),"")</f>
        <v/>
      </c>
      <c r="AE100" s="1738" t="n"/>
      <c r="AF100" s="852" t="n"/>
    </row>
    <row r="101" ht="15.75" customHeight="1" s="667">
      <c r="A101" s="852" t="n"/>
      <c r="B101" s="852" t="n"/>
      <c r="C101" s="405" t="inlineStr">
        <is>
          <t>B15807B</t>
        </is>
      </c>
      <c r="D101" s="220" t="n"/>
      <c r="E101" s="220" t="n"/>
      <c r="F101" s="210">
        <f>IFERROR(VLOOKUP(C101,TE!$H:$Y,2,FALSE),"(Not on TE)")</f>
        <v/>
      </c>
      <c r="G101" s="220" t="n"/>
      <c r="H101" s="220" t="n"/>
      <c r="I101" s="220" t="n"/>
      <c r="J101" s="220" t="n"/>
      <c r="K101" s="220" t="n"/>
      <c r="L101" s="220" t="n"/>
      <c r="M101" s="220" t="n"/>
      <c r="N101" s="220" t="n"/>
      <c r="O101" s="220" t="n"/>
      <c r="P101" s="220" t="n"/>
      <c r="Q101" s="220" t="n"/>
      <c r="R101" s="220" t="n"/>
      <c r="S101" s="220" t="n"/>
      <c r="T101" s="220" t="n"/>
      <c r="U101" s="772">
        <f>IFERROR(VLOOKUP(C101,TE!$H:$Y,9,FALSE),"0")</f>
        <v/>
      </c>
      <c r="W101" s="775">
        <f>SUMIFS(TE!$O:$O,TE!$G:$G,$C$40,TE!$I:$I,C101,TE!$D:$D,$C$5)</f>
        <v/>
      </c>
      <c r="Y101" s="775">
        <f>IFERROR(VLOOKUP(C101,TE!$H:$Y,16,FALSE),"0")</f>
        <v/>
      </c>
      <c r="AA101" s="777">
        <f>IFERROR(VLOOKUP(C101,TE!$H:$Y,17,FALSE),"0")</f>
        <v/>
      </c>
      <c r="AB101" s="1809" t="n"/>
      <c r="AC101" s="1810">
        <f>IFERROR((W101*Y101*AA101),"")</f>
        <v/>
      </c>
      <c r="AE101" s="1738" t="n"/>
      <c r="AF101" s="852" t="n"/>
    </row>
    <row r="102" ht="15.75" customHeight="1" s="667">
      <c r="A102" s="852" t="n"/>
      <c r="B102" s="852" t="n"/>
      <c r="C102" s="405" t="inlineStr">
        <is>
          <t>B16207B</t>
        </is>
      </c>
      <c r="D102" s="220" t="n"/>
      <c r="E102" s="220" t="n"/>
      <c r="F102" s="210">
        <f>IFERROR(VLOOKUP(C102,TE!$H:$Y,2,FALSE),"(Not on TE)")</f>
        <v/>
      </c>
      <c r="G102" s="220" t="n"/>
      <c r="H102" s="220" t="n"/>
      <c r="I102" s="220" t="n"/>
      <c r="J102" s="220" t="n"/>
      <c r="K102" s="220" t="n"/>
      <c r="L102" s="220" t="n"/>
      <c r="M102" s="220" t="n"/>
      <c r="N102" s="220" t="n"/>
      <c r="O102" s="220" t="n"/>
      <c r="P102" s="220" t="n"/>
      <c r="Q102" s="220" t="n"/>
      <c r="R102" s="220" t="n"/>
      <c r="S102" s="220" t="n"/>
      <c r="T102" s="220" t="n"/>
      <c r="U102" s="772">
        <f>IFERROR(VLOOKUP(C102,TE!$H:$Y,9,FALSE),"0")</f>
        <v/>
      </c>
      <c r="W102" s="775">
        <f>SUMIFS(TE!$O:$O,TE!$G:$G,$C$40,TE!$I:$I,C102,TE!$D:$D,$C$5)</f>
        <v/>
      </c>
      <c r="Y102" s="775">
        <f>IFERROR(VLOOKUP(C102,TE!$H:$Y,16,FALSE),"0")</f>
        <v/>
      </c>
      <c r="AA102" s="777">
        <f>IFERROR(VLOOKUP(C102,TE!$H:$Y,17,FALSE),"0")</f>
        <v/>
      </c>
      <c r="AB102" s="1809" t="n"/>
      <c r="AC102" s="1810">
        <f>IFERROR((W102*Y102*AA102),"")</f>
        <v/>
      </c>
      <c r="AE102" s="1738" t="n"/>
      <c r="AF102" s="852" t="n"/>
    </row>
    <row r="103" ht="15.75" customHeight="1" s="667">
      <c r="A103" s="852" t="n"/>
      <c r="B103" s="852" t="n"/>
      <c r="C103" s="405" t="inlineStr">
        <is>
          <t>B20857B</t>
        </is>
      </c>
      <c r="D103" s="220" t="n"/>
      <c r="E103" s="220" t="n"/>
      <c r="F103" s="210">
        <f>IFERROR(VLOOKUP(C103,TE!$H:$Y,2,FALSE),"(Not on TE)")</f>
        <v/>
      </c>
      <c r="G103" s="220" t="n"/>
      <c r="H103" s="220" t="n"/>
      <c r="I103" s="220" t="n"/>
      <c r="J103" s="220" t="n"/>
      <c r="K103" s="220" t="n"/>
      <c r="L103" s="220" t="n"/>
      <c r="M103" s="220" t="n"/>
      <c r="N103" s="220" t="n"/>
      <c r="O103" s="220" t="n"/>
      <c r="P103" s="220" t="n"/>
      <c r="Q103" s="220" t="n"/>
      <c r="R103" s="220" t="n"/>
      <c r="S103" s="220" t="n"/>
      <c r="T103" s="220" t="n"/>
      <c r="U103" s="772">
        <f>IFERROR(VLOOKUP(C103,TE!$H:$Y,9,FALSE),"0")</f>
        <v/>
      </c>
      <c r="W103" s="775">
        <f>SUMIFS(TE!$O:$O,TE!$G:$G,$C$40,TE!$I:$I,C103,TE!$D:$D,$C$5)</f>
        <v/>
      </c>
      <c r="Y103" s="775">
        <f>IFERROR(VLOOKUP(C103,TE!$H:$Y,16,FALSE),"0")</f>
        <v/>
      </c>
      <c r="AA103" s="777">
        <f>IFERROR(VLOOKUP(C103,TE!$H:$Y,17,FALSE),"0")</f>
        <v/>
      </c>
      <c r="AB103" s="1809" t="n"/>
      <c r="AC103" s="1810">
        <f>IFERROR((W103*Y103*AA103),"")</f>
        <v/>
      </c>
      <c r="AE103" s="1738" t="n"/>
      <c r="AF103" s="852" t="n"/>
    </row>
    <row r="104" ht="15.75" customHeight="1" s="667">
      <c r="A104" s="852" t="n"/>
      <c r="B104" s="852" t="n"/>
      <c r="C104" s="405" t="inlineStr">
        <is>
          <t>B20867B</t>
        </is>
      </c>
      <c r="D104" s="220" t="n"/>
      <c r="E104" s="220" t="n"/>
      <c r="F104" s="210">
        <f>IFERROR(VLOOKUP(C104,TE!$H:$Y,2,FALSE),"(Not on TE)")</f>
        <v/>
      </c>
      <c r="G104" s="220" t="n"/>
      <c r="H104" s="220" t="n"/>
      <c r="I104" s="220" t="n"/>
      <c r="J104" s="220" t="n"/>
      <c r="K104" s="220" t="n"/>
      <c r="L104" s="220" t="n"/>
      <c r="M104" s="220" t="n"/>
      <c r="N104" s="220" t="n"/>
      <c r="O104" s="220" t="n"/>
      <c r="P104" s="220" t="n"/>
      <c r="Q104" s="220" t="n"/>
      <c r="R104" s="220" t="n"/>
      <c r="S104" s="220" t="n"/>
      <c r="T104" s="220" t="n"/>
      <c r="U104" s="772">
        <f>IFERROR(VLOOKUP(C104,TE!$H:$Y,9,FALSE),"0")</f>
        <v/>
      </c>
      <c r="W104" s="775">
        <f>SUMIFS(TE!$O:$O,TE!$G:$G,$C$40,TE!$I:$I,C104,TE!$D:$D,$C$5)</f>
        <v/>
      </c>
      <c r="Y104" s="775">
        <f>IFERROR(VLOOKUP(C104,TE!$H:$Y,16,FALSE),"0")</f>
        <v/>
      </c>
      <c r="AA104" s="777">
        <f>IFERROR(VLOOKUP(C104,TE!$H:$Y,17,FALSE),"0")</f>
        <v/>
      </c>
      <c r="AB104" s="1809" t="n"/>
      <c r="AC104" s="1810">
        <f>IFERROR((W104*Y104*AA104),"")</f>
        <v/>
      </c>
      <c r="AE104" s="1738" t="n"/>
      <c r="AF104" s="852" t="n"/>
    </row>
    <row r="105" ht="15.75" customHeight="1" s="667">
      <c r="A105" s="852" t="n"/>
      <c r="B105" s="852" t="n"/>
      <c r="C105" s="405" t="inlineStr">
        <is>
          <t>B25617B</t>
        </is>
      </c>
      <c r="D105" s="220" t="n"/>
      <c r="E105" s="220" t="n"/>
      <c r="F105" s="210">
        <f>IFERROR(VLOOKUP(C105,TE!$H:$Y,2,FALSE),"(Not on TE)")</f>
        <v/>
      </c>
      <c r="G105" s="220" t="n"/>
      <c r="H105" s="220" t="n"/>
      <c r="I105" s="220" t="n"/>
      <c r="J105" s="220" t="n"/>
      <c r="K105" s="220" t="n"/>
      <c r="L105" s="220" t="n"/>
      <c r="M105" s="220" t="n"/>
      <c r="N105" s="220" t="n"/>
      <c r="O105" s="220" t="n"/>
      <c r="P105" s="220" t="n"/>
      <c r="Q105" s="220" t="n"/>
      <c r="R105" s="220" t="n"/>
      <c r="S105" s="220" t="n"/>
      <c r="T105" s="220" t="n"/>
      <c r="U105" s="772">
        <f>IFERROR(VLOOKUP(C105,TE!$H:$Y,9,FALSE),"0")</f>
        <v/>
      </c>
      <c r="W105" s="775">
        <f>SUMIFS(TE!$O:$O,TE!$G:$G,$C$40,TE!$I:$I,C105,TE!$D:$D,$C$5)</f>
        <v/>
      </c>
      <c r="Y105" s="775">
        <f>IFERROR(VLOOKUP(C105,TE!$H:$Y,16,FALSE),"0")</f>
        <v/>
      </c>
      <c r="AA105" s="777">
        <f>IFERROR(VLOOKUP(C105,TE!$H:$Y,17,FALSE),"0")</f>
        <v/>
      </c>
      <c r="AB105" s="1809" t="n"/>
      <c r="AC105" s="1810">
        <f>IFERROR((W105*Y105*AA105),"")</f>
        <v/>
      </c>
      <c r="AE105" s="1738" t="n"/>
      <c r="AF105" s="852" t="n"/>
    </row>
    <row r="106" ht="15.75" customHeight="1" s="667">
      <c r="A106" s="852" t="n"/>
      <c r="B106" s="852" t="n"/>
      <c r="C106" s="405" t="inlineStr">
        <is>
          <t>B25657K</t>
        </is>
      </c>
      <c r="D106" s="220" t="n"/>
      <c r="E106" s="220" t="n"/>
      <c r="F106" s="210">
        <f>IFERROR(VLOOKUP(C106,TE!$H:$Y,2,FALSE),"(Not on TE)")</f>
        <v/>
      </c>
      <c r="G106" s="220" t="n"/>
      <c r="H106" s="220" t="n"/>
      <c r="I106" s="220" t="n"/>
      <c r="J106" s="220" t="n"/>
      <c r="K106" s="220" t="n"/>
      <c r="L106" s="220" t="n"/>
      <c r="M106" s="220" t="n"/>
      <c r="N106" s="220" t="n"/>
      <c r="O106" s="220" t="n"/>
      <c r="P106" s="220" t="n"/>
      <c r="Q106" s="220" t="n"/>
      <c r="R106" s="220" t="n"/>
      <c r="S106" s="220" t="n"/>
      <c r="T106" s="220" t="n"/>
      <c r="U106" s="772">
        <f>IFERROR(VLOOKUP(C106,TE!$H:$Y,9,FALSE),"0")</f>
        <v/>
      </c>
      <c r="W106" s="775">
        <f>SUMIFS(TE!$O:$O,TE!$G:$G,$C$40,TE!$I:$I,C106,TE!$D:$D,$C$5)</f>
        <v/>
      </c>
      <c r="Y106" s="775">
        <f>IFERROR(VLOOKUP(C106,TE!$H:$Y,16,FALSE),"0")</f>
        <v/>
      </c>
      <c r="AA106" s="777">
        <f>IFERROR(VLOOKUP(C106,TE!$H:$Y,17,FALSE),"0")</f>
        <v/>
      </c>
      <c r="AB106" s="1809" t="n"/>
      <c r="AC106" s="1810">
        <f>IFERROR((W106*Y106*AA106),"")</f>
        <v/>
      </c>
      <c r="AE106" s="1738" t="n"/>
      <c r="AF106" s="852" t="n"/>
    </row>
    <row r="107" ht="15.75" customHeight="1" s="667">
      <c r="A107" s="852" t="n"/>
      <c r="B107" s="852" t="n"/>
      <c r="C107" s="405" t="inlineStr">
        <is>
          <t>B25667B</t>
        </is>
      </c>
      <c r="D107" s="220" t="n"/>
      <c r="E107" s="220" t="n"/>
      <c r="F107" s="210">
        <f>IFERROR(VLOOKUP(C107,TE!$H:$Y,2,FALSE),"(Not on TE)")</f>
        <v/>
      </c>
      <c r="G107" s="220" t="n"/>
      <c r="H107" s="220" t="n"/>
      <c r="I107" s="220" t="n"/>
      <c r="J107" s="220" t="n"/>
      <c r="K107" s="220" t="n"/>
      <c r="L107" s="220" t="n"/>
      <c r="M107" s="220" t="n"/>
      <c r="N107" s="220" t="n"/>
      <c r="O107" s="220" t="n"/>
      <c r="P107" s="220" t="n"/>
      <c r="Q107" s="220" t="n"/>
      <c r="R107" s="220" t="n"/>
      <c r="S107" s="220" t="n"/>
      <c r="T107" s="220" t="n"/>
      <c r="U107" s="772">
        <f>IFERROR(VLOOKUP(C107,TE!$H:$Y,9,FALSE),"0")</f>
        <v/>
      </c>
      <c r="W107" s="775">
        <f>SUMIFS(TE!$O:$O,TE!$G:$G,$C$40,TE!$I:$I,C107,TE!$D:$D,$C$5)</f>
        <v/>
      </c>
      <c r="Y107" s="775">
        <f>IFERROR(VLOOKUP(C107,TE!$H:$Y,16,FALSE),"0")</f>
        <v/>
      </c>
      <c r="AA107" s="777">
        <f>IFERROR(VLOOKUP(C107,TE!$H:$Y,17,FALSE),"0")</f>
        <v/>
      </c>
      <c r="AB107" s="1809" t="n"/>
      <c r="AC107" s="1810">
        <f>IFERROR((W107*Y107*AA107),"")</f>
        <v/>
      </c>
      <c r="AE107" s="1738" t="n"/>
      <c r="AF107" s="852" t="n"/>
    </row>
    <row r="108" ht="15.75" customHeight="1" s="667">
      <c r="A108" s="852" t="n"/>
      <c r="B108" s="852" t="n"/>
      <c r="C108" s="405" t="inlineStr">
        <is>
          <t>B26857B</t>
        </is>
      </c>
      <c r="D108" s="220" t="n"/>
      <c r="E108" s="220" t="n"/>
      <c r="F108" s="210">
        <f>IFERROR(VLOOKUP(C108,TE!$H:$Y,2,FALSE),"(Not on TE)")</f>
        <v/>
      </c>
      <c r="G108" s="220" t="n"/>
      <c r="H108" s="220" t="n"/>
      <c r="I108" s="220" t="n"/>
      <c r="J108" s="220" t="n"/>
      <c r="K108" s="220" t="n"/>
      <c r="L108" s="220" t="n"/>
      <c r="M108" s="220" t="n"/>
      <c r="N108" s="220" t="n"/>
      <c r="O108" s="220" t="n"/>
      <c r="P108" s="220" t="n"/>
      <c r="Q108" s="220" t="n"/>
      <c r="R108" s="220" t="n"/>
      <c r="S108" s="220" t="n"/>
      <c r="T108" s="220" t="n"/>
      <c r="U108" s="772">
        <f>IFERROR(VLOOKUP(C108,TE!$H:$Y,9,FALSE),"0")</f>
        <v/>
      </c>
      <c r="W108" s="775">
        <f>SUMIFS(TE!$O:$O,TE!$G:$G,$C$40,TE!$I:$I,C108,TE!$D:$D,$C$5)</f>
        <v/>
      </c>
      <c r="Y108" s="775">
        <f>IFERROR(VLOOKUP(C108,TE!$H:$Y,16,FALSE),"0")</f>
        <v/>
      </c>
      <c r="AA108" s="777">
        <f>IFERROR(VLOOKUP(C108,TE!$H:$Y,17,FALSE),"0")</f>
        <v/>
      </c>
      <c r="AB108" s="1809" t="n"/>
      <c r="AC108" s="1810">
        <f>IFERROR((W108*Y108*AA108),"")</f>
        <v/>
      </c>
      <c r="AE108" s="1738" t="n"/>
      <c r="AF108" s="852" t="n"/>
    </row>
    <row r="109" ht="15.75" customHeight="1" s="667">
      <c r="A109" s="852" t="n"/>
      <c r="B109" s="852" t="n"/>
      <c r="C109" s="405" t="inlineStr">
        <is>
          <t>C70337B</t>
        </is>
      </c>
      <c r="D109" s="220" t="n"/>
      <c r="E109" s="220" t="n"/>
      <c r="F109" s="210">
        <f>IFERROR(VLOOKUP(C109,TE!$H:$Y,2,FALSE),"(Not on TE)")</f>
        <v/>
      </c>
      <c r="G109" s="220" t="n"/>
      <c r="H109" s="220" t="n"/>
      <c r="I109" s="220" t="n"/>
      <c r="J109" s="220" t="n"/>
      <c r="K109" s="220" t="n"/>
      <c r="L109" s="220" t="n"/>
      <c r="M109" s="220" t="n"/>
      <c r="N109" s="220" t="n"/>
      <c r="O109" s="220" t="n"/>
      <c r="P109" s="220" t="n"/>
      <c r="Q109" s="220" t="n"/>
      <c r="R109" s="220" t="n"/>
      <c r="S109" s="220" t="n"/>
      <c r="T109" s="220" t="n"/>
      <c r="U109" s="772">
        <f>IFERROR(VLOOKUP(C109,TE!$H:$Y,9,FALSE),"0")</f>
        <v/>
      </c>
      <c r="W109" s="775">
        <f>SUMIFS(TE!$O:$O,TE!$G:$G,$C$40,TE!$I:$I,C109,TE!$D:$D,$C$5)</f>
        <v/>
      </c>
      <c r="Y109" s="775">
        <f>IFERROR(VLOOKUP(C109,TE!$H:$Y,16,FALSE),"0")</f>
        <v/>
      </c>
      <c r="AA109" s="777">
        <f>IFERROR(VLOOKUP(C109,TE!$H:$Y,17,FALSE),"0")</f>
        <v/>
      </c>
      <c r="AB109" s="1809" t="n"/>
      <c r="AC109" s="1810">
        <f>IFERROR((W109*Y109*AA109),"")</f>
        <v/>
      </c>
      <c r="AE109" s="1738" t="n"/>
      <c r="AF109" s="852" t="n"/>
    </row>
    <row r="110" ht="15.75" customHeight="1" s="667">
      <c r="A110" s="852" t="n"/>
      <c r="B110" s="852" t="n"/>
      <c r="C110" s="405" t="inlineStr">
        <is>
          <t>D00027K</t>
        </is>
      </c>
      <c r="D110" s="220" t="n"/>
      <c r="E110" s="220" t="n"/>
      <c r="F110" s="210">
        <f>IFERROR(VLOOKUP(C110,TE!$H:$Y,2,FALSE),"(Not on TE)")</f>
        <v/>
      </c>
      <c r="G110" s="220" t="n"/>
      <c r="H110" s="220" t="n"/>
      <c r="I110" s="220" t="n"/>
      <c r="J110" s="220" t="n"/>
      <c r="K110" s="220" t="n"/>
      <c r="L110" s="220" t="n"/>
      <c r="M110" s="220" t="n"/>
      <c r="N110" s="220" t="n"/>
      <c r="O110" s="220" t="n"/>
      <c r="P110" s="220" t="n"/>
      <c r="Q110" s="220" t="n"/>
      <c r="R110" s="220" t="n"/>
      <c r="S110" s="220" t="n"/>
      <c r="T110" s="220" t="n"/>
      <c r="U110" s="772">
        <f>IFERROR(VLOOKUP(C110,TE!$H:$Y,9,FALSE),"0")</f>
        <v/>
      </c>
      <c r="W110" s="775">
        <f>SUMIFS(TE!$O:$O,TE!$G:$G,$C$40,TE!$I:$I,C110,TE!$D:$D,$C$5)</f>
        <v/>
      </c>
      <c r="Y110" s="775">
        <f>IFERROR(VLOOKUP(C110,TE!$H:$Y,16,FALSE),"0")</f>
        <v/>
      </c>
      <c r="AA110" s="777">
        <f>IFERROR(VLOOKUP(C110,TE!$H:$Y,17,FALSE),"0")</f>
        <v/>
      </c>
      <c r="AB110" s="1809" t="n"/>
      <c r="AC110" s="1810">
        <f>IFERROR((W110*Y110*AA110),"")</f>
        <v/>
      </c>
      <c r="AE110" s="1738" t="n"/>
      <c r="AF110" s="852" t="n"/>
    </row>
    <row r="111" ht="15.75" customHeight="1" s="667">
      <c r="A111" s="852" t="n"/>
      <c r="B111" s="852" t="n"/>
      <c r="C111" s="237" t="inlineStr">
        <is>
          <t>D00037K</t>
        </is>
      </c>
      <c r="D111" s="215" t="n"/>
      <c r="E111" s="215" t="n"/>
      <c r="F111" s="210">
        <f>IFERROR(VLOOKUP(C111,TE!$H:$Y,2,FALSE),"(Not on TE)")</f>
        <v/>
      </c>
      <c r="G111" s="238" t="n"/>
      <c r="H111" s="238" t="n"/>
      <c r="I111" s="238" t="n"/>
      <c r="J111" s="238" t="n"/>
      <c r="K111" s="238" t="n"/>
      <c r="L111" s="238" t="n"/>
      <c r="M111" s="238" t="n"/>
      <c r="N111" s="238" t="n"/>
      <c r="O111" s="238" t="n"/>
      <c r="P111" s="238" t="n"/>
      <c r="Q111" s="238" t="n"/>
      <c r="R111" s="238" t="n"/>
      <c r="S111" s="238" t="n"/>
      <c r="T111" s="238" t="n"/>
      <c r="U111" s="772">
        <f>IFERROR(VLOOKUP(C111,TE!$H:$Y,9,FALSE),"0")</f>
        <v/>
      </c>
      <c r="W111" s="775">
        <f>SUMIFS(TE!$O:$O,TE!$G:$G,$C$40,TE!$I:$I,C111,TE!$D:$D,$C$5)</f>
        <v/>
      </c>
      <c r="Y111" s="775">
        <f>IFERROR(VLOOKUP(C111,TE!$H:$Y,16,FALSE),"0")</f>
        <v/>
      </c>
      <c r="AA111" s="777">
        <f>IFERROR(VLOOKUP(C111,TE!$H:$Y,17,FALSE),"0")</f>
        <v/>
      </c>
      <c r="AB111" s="1809" t="n"/>
      <c r="AC111" s="1810">
        <f>IFERROR((W111*Y111*AA111),"")</f>
        <v/>
      </c>
      <c r="AE111" s="1738" t="n"/>
      <c r="AF111" s="852" t="n"/>
    </row>
    <row r="112" ht="15.75" customHeight="1" s="667">
      <c r="A112" s="852" t="n"/>
      <c r="B112" s="852" t="n"/>
      <c r="C112" s="237" t="inlineStr">
        <is>
          <t>D00057K</t>
        </is>
      </c>
      <c r="D112" s="215" t="n"/>
      <c r="E112" s="215" t="n"/>
      <c r="F112" s="210">
        <f>IFERROR(VLOOKUP(C112,TE!$H:$Y,2,FALSE),"(Not on TE)")</f>
        <v/>
      </c>
      <c r="G112" s="238" t="n"/>
      <c r="H112" s="238" t="n"/>
      <c r="I112" s="238" t="n"/>
      <c r="J112" s="238" t="n"/>
      <c r="K112" s="238" t="n"/>
      <c r="L112" s="238" t="n"/>
      <c r="M112" s="238" t="n"/>
      <c r="N112" s="238" t="n"/>
      <c r="O112" s="238" t="n"/>
      <c r="P112" s="238" t="n"/>
      <c r="Q112" s="238" t="n"/>
      <c r="R112" s="238" t="n"/>
      <c r="S112" s="238" t="n"/>
      <c r="T112" s="238" t="n"/>
      <c r="U112" s="772">
        <f>IFERROR(VLOOKUP(C112,TE!$H:$Y,9,FALSE),"0")</f>
        <v/>
      </c>
      <c r="W112" s="775">
        <f>SUMIFS(TE!$O:$O,TE!$G:$G,$C$40,TE!$I:$I,C112,TE!$D:$D,$C$5)</f>
        <v/>
      </c>
      <c r="Y112" s="775">
        <f>IFERROR(VLOOKUP(C112,TE!$H:$Y,16,FALSE),"0")</f>
        <v/>
      </c>
      <c r="AA112" s="777">
        <f>IFERROR(VLOOKUP(C112,TE!$H:$Y,17,FALSE),"0")</f>
        <v/>
      </c>
      <c r="AB112" s="1809" t="n"/>
      <c r="AC112" s="1810">
        <f>IFERROR((W112*Y112*AA112),"")</f>
        <v/>
      </c>
      <c r="AE112" s="1738" t="n"/>
      <c r="AF112" s="852" t="n"/>
    </row>
    <row r="113" ht="15.75" customHeight="1" s="667">
      <c r="A113" s="852" t="n"/>
      <c r="B113" s="852" t="n"/>
      <c r="C113" s="237" t="inlineStr">
        <is>
          <t>D00097K</t>
        </is>
      </c>
      <c r="D113" s="215" t="n"/>
      <c r="E113" s="215" t="n"/>
      <c r="F113" s="210">
        <f>IFERROR(VLOOKUP(C113,TE!$H:$Y,2,FALSE),"(Not on TE)")</f>
        <v/>
      </c>
      <c r="G113" s="238" t="n"/>
      <c r="H113" s="238" t="n"/>
      <c r="I113" s="238" t="n"/>
      <c r="J113" s="238" t="n"/>
      <c r="K113" s="238" t="n"/>
      <c r="L113" s="238" t="n"/>
      <c r="M113" s="238" t="n"/>
      <c r="N113" s="238" t="n"/>
      <c r="O113" s="238" t="n"/>
      <c r="P113" s="238" t="n"/>
      <c r="Q113" s="238" t="n"/>
      <c r="R113" s="238" t="n"/>
      <c r="S113" s="238" t="n"/>
      <c r="T113" s="238" t="n"/>
      <c r="U113" s="772">
        <f>IFERROR(VLOOKUP(C113,TE!$H:$Y,9,FALSE),"0")</f>
        <v/>
      </c>
      <c r="W113" s="775">
        <f>SUMIFS(TE!$O:$O,TE!$G:$G,$C$40,TE!$I:$I,C113,TE!$D:$D,$C$5)</f>
        <v/>
      </c>
      <c r="Y113" s="775">
        <f>IFERROR(VLOOKUP(C113,TE!$H:$Y,16,FALSE),"0")</f>
        <v/>
      </c>
      <c r="AA113" s="777">
        <f>IFERROR(VLOOKUP(C113,TE!$H:$Y,17,FALSE),"0")</f>
        <v/>
      </c>
      <c r="AB113" s="1809" t="n"/>
      <c r="AC113" s="1810">
        <f>IFERROR((W113*Y113*AA113),"")</f>
        <v/>
      </c>
      <c r="AE113" s="1738" t="n"/>
      <c r="AF113" s="852" t="n"/>
    </row>
    <row r="114" ht="15.75" customHeight="1" s="667">
      <c r="A114" s="852" t="n"/>
      <c r="B114" s="852" t="n"/>
      <c r="C114" s="237" t="inlineStr">
        <is>
          <t>D00117K</t>
        </is>
      </c>
      <c r="D114" s="215" t="n"/>
      <c r="E114" s="215" t="n"/>
      <c r="F114" s="210">
        <f>IFERROR(VLOOKUP(C114,TE!$H:$Y,2,FALSE),"(Not on TE)")</f>
        <v/>
      </c>
      <c r="G114" s="238" t="n"/>
      <c r="H114" s="238" t="n"/>
      <c r="I114" s="238" t="n"/>
      <c r="J114" s="238" t="n"/>
      <c r="K114" s="238" t="n"/>
      <c r="L114" s="238" t="n"/>
      <c r="M114" s="238" t="n"/>
      <c r="N114" s="238" t="n"/>
      <c r="O114" s="238" t="n"/>
      <c r="P114" s="238" t="n"/>
      <c r="Q114" s="238" t="n"/>
      <c r="R114" s="238" t="n"/>
      <c r="S114" s="238" t="n"/>
      <c r="T114" s="238" t="n"/>
      <c r="U114" s="772">
        <f>IFERROR(VLOOKUP(C114,TE!$H:$Y,9,FALSE),"0")</f>
        <v/>
      </c>
      <c r="W114" s="775">
        <f>SUMIFS(TE!$O:$O,TE!$G:$G,$C$40,TE!$I:$I,C114,TE!$D:$D,$C$5)</f>
        <v/>
      </c>
      <c r="Y114" s="775">
        <f>IFERROR(VLOOKUP(C114,TE!$H:$Y,16,FALSE),"0")</f>
        <v/>
      </c>
      <c r="AA114" s="777">
        <f>IFERROR(VLOOKUP(C114,TE!$H:$Y,17,FALSE),"0")</f>
        <v/>
      </c>
      <c r="AB114" s="1809" t="n"/>
      <c r="AC114" s="1810">
        <f>IFERROR((W114*Y114*AA114),"")</f>
        <v/>
      </c>
      <c r="AE114" s="1738" t="n"/>
      <c r="AF114" s="852" t="n"/>
    </row>
    <row r="115" ht="15.75" customHeight="1" s="667">
      <c r="A115" s="852" t="n"/>
      <c r="B115" s="852" t="n"/>
      <c r="C115" s="237" t="inlineStr">
        <is>
          <t>D00137K</t>
        </is>
      </c>
      <c r="D115" s="215" t="n"/>
      <c r="E115" s="215" t="n"/>
      <c r="F115" s="210">
        <f>IFERROR(VLOOKUP(C115,TE!$H:$Y,2,FALSE),"(Not on TE)")</f>
        <v/>
      </c>
      <c r="G115" s="238" t="n"/>
      <c r="H115" s="238" t="n"/>
      <c r="I115" s="238" t="n"/>
      <c r="J115" s="238" t="n"/>
      <c r="K115" s="238" t="n"/>
      <c r="L115" s="238" t="n"/>
      <c r="M115" s="238" t="n"/>
      <c r="N115" s="238" t="n"/>
      <c r="O115" s="238" t="n"/>
      <c r="P115" s="238" t="n"/>
      <c r="Q115" s="238" t="n"/>
      <c r="R115" s="238" t="n"/>
      <c r="S115" s="238" t="n"/>
      <c r="T115" s="238" t="n"/>
      <c r="U115" s="772">
        <f>IFERROR(VLOOKUP(C115,TE!$H:$Y,9,FALSE),"0")</f>
        <v/>
      </c>
      <c r="W115" s="775">
        <f>SUMIFS(TE!$O:$O,TE!$G:$G,$C$40,TE!$I:$I,C115,TE!$D:$D,$C$5)</f>
        <v/>
      </c>
      <c r="Y115" s="775">
        <f>IFERROR(VLOOKUP(C115,TE!$H:$Y,16,FALSE),"0")</f>
        <v/>
      </c>
      <c r="AA115" s="777">
        <f>IFERROR(VLOOKUP(C115,TE!$H:$Y,17,FALSE),"0")</f>
        <v/>
      </c>
      <c r="AB115" s="1809" t="n"/>
      <c r="AC115" s="1810">
        <f>IFERROR((W115*Y115*AA115),"")</f>
        <v/>
      </c>
      <c r="AE115" s="1738" t="n"/>
      <c r="AF115" s="852" t="n"/>
    </row>
    <row r="116" ht="15.75" customHeight="1" s="667">
      <c r="A116" s="852" t="n"/>
      <c r="B116" s="852" t="n"/>
      <c r="C116" s="237" t="inlineStr">
        <is>
          <t>D00157K</t>
        </is>
      </c>
      <c r="D116" s="215" t="n"/>
      <c r="E116" s="215" t="n"/>
      <c r="F116" s="210">
        <f>IFERROR(VLOOKUP(C116,TE!$H:$Y,2,FALSE),"(Not on TE)")</f>
        <v/>
      </c>
      <c r="G116" s="238" t="n"/>
      <c r="H116" s="238" t="n"/>
      <c r="I116" s="238" t="n"/>
      <c r="J116" s="238" t="n"/>
      <c r="K116" s="238" t="n"/>
      <c r="L116" s="238" t="n"/>
      <c r="M116" s="238" t="n"/>
      <c r="N116" s="238" t="n"/>
      <c r="O116" s="238" t="n"/>
      <c r="P116" s="238" t="n"/>
      <c r="Q116" s="238" t="n"/>
      <c r="R116" s="238" t="n"/>
      <c r="S116" s="238" t="n"/>
      <c r="T116" s="238" t="n"/>
      <c r="U116" s="772">
        <f>IFERROR(VLOOKUP(C116,TE!$H:$Y,9,FALSE),"0")</f>
        <v/>
      </c>
      <c r="W116" s="775">
        <f>SUMIFS(TE!$O:$O,TE!$G:$G,$C$40,TE!$I:$I,C116,TE!$D:$D,$C$5)</f>
        <v/>
      </c>
      <c r="Y116" s="775">
        <f>IFERROR(VLOOKUP(C116,TE!$H:$Y,16,FALSE),"0")</f>
        <v/>
      </c>
      <c r="AA116" s="777">
        <f>IFERROR(VLOOKUP(C116,TE!$H:$Y,17,FALSE),"0")</f>
        <v/>
      </c>
      <c r="AB116" s="1809" t="n"/>
      <c r="AC116" s="1810">
        <f>IFERROR((W116*Y116*AA116),"")</f>
        <v/>
      </c>
      <c r="AE116" s="1738" t="n"/>
      <c r="AF116" s="852" t="n"/>
    </row>
    <row r="117" ht="15.75" customHeight="1" s="667">
      <c r="A117" s="852" t="n"/>
      <c r="B117" s="852" t="n"/>
      <c r="C117" s="237" t="inlineStr">
        <is>
          <t>D00167K</t>
        </is>
      </c>
      <c r="D117" s="215" t="n"/>
      <c r="E117" s="215" t="n"/>
      <c r="F117" s="210">
        <f>IFERROR(VLOOKUP(C117,TE!$H:$Y,2,FALSE),"(Not on TE)")</f>
        <v/>
      </c>
      <c r="G117" s="238" t="n"/>
      <c r="H117" s="238" t="n"/>
      <c r="I117" s="238" t="n"/>
      <c r="J117" s="238" t="n"/>
      <c r="K117" s="238" t="n"/>
      <c r="L117" s="238" t="n"/>
      <c r="M117" s="238" t="n"/>
      <c r="N117" s="238" t="n"/>
      <c r="O117" s="238" t="n"/>
      <c r="P117" s="238" t="n"/>
      <c r="Q117" s="238" t="n"/>
      <c r="R117" s="238" t="n"/>
      <c r="S117" s="238" t="n"/>
      <c r="T117" s="238" t="n"/>
      <c r="U117" s="772">
        <f>IFERROR(VLOOKUP(C117,TE!$H:$Y,9,FALSE),"0")</f>
        <v/>
      </c>
      <c r="W117" s="775">
        <f>SUMIFS(TE!$O:$O,TE!$G:$G,$C$40,TE!$I:$I,C117,TE!$D:$D,$C$5)</f>
        <v/>
      </c>
      <c r="Y117" s="775">
        <f>IFERROR(VLOOKUP(C117,TE!$H:$Y,16,FALSE),"0")</f>
        <v/>
      </c>
      <c r="AA117" s="777">
        <f>IFERROR(VLOOKUP(C117,TE!$H:$Y,17,FALSE),"0")</f>
        <v/>
      </c>
      <c r="AB117" s="1809" t="n"/>
      <c r="AC117" s="1810">
        <f>IFERROR((W117*Y117*AA117),"")</f>
        <v/>
      </c>
      <c r="AE117" s="1738" t="n"/>
      <c r="AF117" s="852" t="n"/>
    </row>
    <row r="118" ht="15.75" customHeight="1" s="667">
      <c r="A118" s="852" t="n"/>
      <c r="B118" s="852" t="n"/>
      <c r="C118" s="405" t="inlineStr">
        <is>
          <t>D00167KB</t>
        </is>
      </c>
      <c r="D118" s="215" t="n"/>
      <c r="E118" s="215" t="n"/>
      <c r="F118" s="210">
        <f>IFERROR(VLOOKUP(C118,TE!$H:$Y,2,FALSE),"(Not on TE)")</f>
        <v/>
      </c>
      <c r="G118" s="238" t="n"/>
      <c r="H118" s="238" t="n"/>
      <c r="I118" s="238" t="n"/>
      <c r="J118" s="238" t="n"/>
      <c r="K118" s="238" t="n"/>
      <c r="L118" s="238" t="n"/>
      <c r="M118" s="238" t="n"/>
      <c r="N118" s="238" t="n"/>
      <c r="O118" s="238" t="n"/>
      <c r="P118" s="238" t="n"/>
      <c r="Q118" s="238" t="n"/>
      <c r="R118" s="238" t="n"/>
      <c r="S118" s="238" t="n"/>
      <c r="T118" s="238" t="n"/>
      <c r="U118" s="772">
        <f>IFERROR(VLOOKUP(C118,TE!$H:$Y,9,FALSE),"0")</f>
        <v/>
      </c>
      <c r="W118" s="775">
        <f>SUMIFS(TE!$O:$O,TE!$G:$G,$C$40,TE!$I:$I,C118,TE!$D:$D,$C$5)</f>
        <v/>
      </c>
      <c r="Y118" s="775">
        <f>IFERROR(VLOOKUP(C118,TE!$H:$Y,16,FALSE),"0")</f>
        <v/>
      </c>
      <c r="AA118" s="777">
        <f>IFERROR(VLOOKUP(C118,TE!$H:$Y,17,FALSE),"0")</f>
        <v/>
      </c>
      <c r="AB118" s="1809" t="n"/>
      <c r="AC118" s="1810">
        <f>IFERROR((W118*Y118*AA118),"")</f>
        <v/>
      </c>
      <c r="AE118" s="1738" t="n"/>
      <c r="AF118" s="852" t="n"/>
    </row>
    <row r="119" ht="15.75" customHeight="1" s="667">
      <c r="A119" s="852" t="n"/>
      <c r="B119" s="852" t="n"/>
      <c r="C119" s="405" t="inlineStr">
        <is>
          <t>D00177K</t>
        </is>
      </c>
      <c r="D119" s="215" t="n"/>
      <c r="E119" s="215" t="n"/>
      <c r="F119" s="210">
        <f>IFERROR(VLOOKUP(C119,TE!$H:$Y,2,FALSE),"(Not on TE)")</f>
        <v/>
      </c>
      <c r="G119" s="238" t="n"/>
      <c r="H119" s="238" t="n"/>
      <c r="I119" s="238" t="n"/>
      <c r="J119" s="238" t="n"/>
      <c r="K119" s="238" t="n"/>
      <c r="L119" s="238" t="n"/>
      <c r="M119" s="238" t="n"/>
      <c r="N119" s="238" t="n"/>
      <c r="O119" s="238" t="n"/>
      <c r="P119" s="238" t="n"/>
      <c r="Q119" s="238" t="n"/>
      <c r="R119" s="238" t="n"/>
      <c r="S119" s="238" t="n"/>
      <c r="T119" s="238" t="n"/>
      <c r="U119" s="772">
        <f>IFERROR(VLOOKUP(C119,TE!$H:$Y,9,FALSE),"0")</f>
        <v/>
      </c>
      <c r="W119" s="775">
        <f>SUMIFS(TE!$O:$O,TE!$G:$G,$C$40,TE!$I:$I,C119,TE!$D:$D,$C$5)</f>
        <v/>
      </c>
      <c r="Y119" s="775">
        <f>IFERROR(VLOOKUP(C119,TE!$H:$Y,16,FALSE),"0")</f>
        <v/>
      </c>
      <c r="AA119" s="777">
        <f>IFERROR(VLOOKUP(C119,TE!$H:$Y,17,FALSE),"0")</f>
        <v/>
      </c>
      <c r="AB119" s="1809" t="n"/>
      <c r="AC119" s="1810">
        <f>IFERROR((W119*Y119*AA119),"")</f>
        <v/>
      </c>
      <c r="AE119" s="1738" t="n"/>
      <c r="AF119" s="852" t="n"/>
    </row>
    <row r="120" ht="15.75" customHeight="1" s="667">
      <c r="A120" s="852" t="n"/>
      <c r="B120" s="852" t="n"/>
      <c r="C120" s="237" t="inlineStr">
        <is>
          <t>D00227K</t>
        </is>
      </c>
      <c r="D120" s="215" t="n"/>
      <c r="E120" s="215" t="n"/>
      <c r="F120" s="210">
        <f>IFERROR(VLOOKUP(C120,TE!$H:$Y,2,FALSE),"(Not on TE)")</f>
        <v/>
      </c>
      <c r="G120" s="238" t="n"/>
      <c r="H120" s="238" t="n"/>
      <c r="I120" s="238" t="n"/>
      <c r="J120" s="238" t="n"/>
      <c r="K120" s="238" t="n"/>
      <c r="L120" s="238" t="n"/>
      <c r="M120" s="238" t="n"/>
      <c r="N120" s="238" t="n"/>
      <c r="O120" s="238" t="n"/>
      <c r="P120" s="238" t="n"/>
      <c r="Q120" s="238" t="n"/>
      <c r="R120" s="238" t="n"/>
      <c r="S120" s="238" t="n"/>
      <c r="T120" s="238" t="n"/>
      <c r="U120" s="772">
        <f>IFERROR(VLOOKUP(C120,TE!$H:$Y,9,FALSE),"0")</f>
        <v/>
      </c>
      <c r="W120" s="775">
        <f>SUMIFS(TE!$O:$O,TE!$G:$G,$C$40,TE!$I:$I,C120,TE!$D:$D,$C$5)</f>
        <v/>
      </c>
      <c r="Y120" s="775">
        <f>IFERROR(VLOOKUP(C120,TE!$H:$Y,16,FALSE),"0")</f>
        <v/>
      </c>
      <c r="AA120" s="777">
        <f>IFERROR(VLOOKUP(C120,TE!$H:$Y,17,FALSE),"0")</f>
        <v/>
      </c>
      <c r="AB120" s="1809" t="n"/>
      <c r="AC120" s="1810">
        <f>IFERROR((W120*Y120*AA120),"")</f>
        <v/>
      </c>
      <c r="AE120" s="1738" t="n"/>
      <c r="AF120" s="852" t="n"/>
    </row>
    <row r="121" ht="15.75" customHeight="1" s="667">
      <c r="A121" s="852" t="n"/>
      <c r="B121" s="852" t="n"/>
      <c r="C121" s="237" t="inlineStr">
        <is>
          <t>D00227KA</t>
        </is>
      </c>
      <c r="D121" s="215" t="n"/>
      <c r="E121" s="215" t="n"/>
      <c r="F121" s="210">
        <f>IFERROR(VLOOKUP(C121,TE!$H:$Y,2,FALSE),"(Not on TE)")</f>
        <v/>
      </c>
      <c r="G121" s="238" t="n"/>
      <c r="H121" s="238" t="n"/>
      <c r="I121" s="238" t="n"/>
      <c r="J121" s="238" t="n"/>
      <c r="K121" s="238" t="n"/>
      <c r="L121" s="238" t="n"/>
      <c r="M121" s="238" t="n"/>
      <c r="N121" s="238" t="n"/>
      <c r="O121" s="238" t="n"/>
      <c r="P121" s="238" t="n"/>
      <c r="Q121" s="238" t="n"/>
      <c r="R121" s="238" t="n"/>
      <c r="S121" s="238" t="n"/>
      <c r="T121" s="238" t="n"/>
      <c r="U121" s="772">
        <f>IFERROR(VLOOKUP(C121,TE!$H:$Y,9,FALSE),"0")</f>
        <v/>
      </c>
      <c r="W121" s="775">
        <f>SUMIFS(TE!$O:$O,TE!$G:$G,$C$40,TE!$I:$I,C121,TE!$D:$D,$C$5)</f>
        <v/>
      </c>
      <c r="Y121" s="775">
        <f>IFERROR(VLOOKUP(C121,TE!$H:$Y,16,FALSE),"0")</f>
        <v/>
      </c>
      <c r="AA121" s="777">
        <f>IFERROR(VLOOKUP(C121,TE!$H:$Y,17,FALSE),"0")</f>
        <v/>
      </c>
      <c r="AB121" s="1809" t="n"/>
      <c r="AC121" s="1810">
        <f>IFERROR((W121*Y121*AA121),"")</f>
        <v/>
      </c>
      <c r="AE121" s="1738" t="n"/>
      <c r="AF121" s="852" t="n"/>
    </row>
    <row r="122" ht="15.75" customHeight="1" s="667">
      <c r="A122" s="852" t="n"/>
      <c r="B122" s="852" t="n"/>
      <c r="C122" s="237" t="inlineStr">
        <is>
          <t>D00227KH</t>
        </is>
      </c>
      <c r="D122" s="215" t="n"/>
      <c r="E122" s="215" t="n"/>
      <c r="F122" s="210">
        <f>IFERROR(VLOOKUP(C122,TE!$H:$Y,2,FALSE),"(Not on TE)")</f>
        <v/>
      </c>
      <c r="G122" s="238" t="n"/>
      <c r="H122" s="238" t="n"/>
      <c r="I122" s="238" t="n"/>
      <c r="J122" s="238" t="n"/>
      <c r="K122" s="238" t="n"/>
      <c r="L122" s="238" t="n"/>
      <c r="M122" s="238" t="n"/>
      <c r="N122" s="238" t="n"/>
      <c r="O122" s="238" t="n"/>
      <c r="P122" s="238" t="n"/>
      <c r="Q122" s="238" t="n"/>
      <c r="R122" s="238" t="n"/>
      <c r="S122" s="238" t="n"/>
      <c r="T122" s="238" t="n"/>
      <c r="U122" s="772">
        <f>IFERROR(VLOOKUP(C122,TE!$H:$Y,9,FALSE),"0")</f>
        <v/>
      </c>
      <c r="W122" s="775">
        <f>SUMIFS(TE!$O:$O,TE!$G:$G,$C$40,TE!$I:$I,C122,TE!$D:$D,$C$5)</f>
        <v/>
      </c>
      <c r="Y122" s="775">
        <f>IFERROR(VLOOKUP(C122,TE!$H:$Y,16,FALSE),"0")</f>
        <v/>
      </c>
      <c r="AA122" s="777">
        <f>IFERROR(VLOOKUP(C122,TE!$H:$Y,17,FALSE),"0")</f>
        <v/>
      </c>
      <c r="AB122" s="1809" t="n"/>
      <c r="AC122" s="1810">
        <f>IFERROR((W122*Y122*AA122),"")</f>
        <v/>
      </c>
      <c r="AE122" s="1738" t="n"/>
      <c r="AF122" s="852" t="n"/>
    </row>
    <row r="123" ht="15.75" customHeight="1" s="667">
      <c r="A123" s="852" t="n"/>
      <c r="B123" s="852" t="n"/>
      <c r="C123" s="237" t="inlineStr">
        <is>
          <t>D00257K</t>
        </is>
      </c>
      <c r="D123" s="215" t="n"/>
      <c r="E123" s="215" t="n"/>
      <c r="F123" s="210">
        <f>IFERROR(VLOOKUP(C123,TE!$H:$Y,2,FALSE),"(Not on TE)")</f>
        <v/>
      </c>
      <c r="G123" s="238" t="n"/>
      <c r="H123" s="238" t="n"/>
      <c r="I123" s="238" t="n"/>
      <c r="J123" s="238" t="n"/>
      <c r="K123" s="238" t="n"/>
      <c r="L123" s="238" t="n"/>
      <c r="M123" s="238" t="n"/>
      <c r="N123" s="238" t="n"/>
      <c r="O123" s="238" t="n"/>
      <c r="P123" s="238" t="n"/>
      <c r="Q123" s="238" t="n"/>
      <c r="R123" s="238" t="n"/>
      <c r="S123" s="238" t="n"/>
      <c r="T123" s="238" t="n"/>
      <c r="U123" s="772">
        <f>IFERROR(VLOOKUP(C123,TE!$H:$Y,9,FALSE),"0")</f>
        <v/>
      </c>
      <c r="W123" s="775">
        <f>SUMIFS(TE!$O:$O,TE!$G:$G,$C$40,TE!$I:$I,C123,TE!$D:$D,$C$5)</f>
        <v/>
      </c>
      <c r="Y123" s="775">
        <f>IFERROR(VLOOKUP(C123,TE!$H:$Y,16,FALSE),"0")</f>
        <v/>
      </c>
      <c r="AA123" s="777">
        <f>IFERROR(VLOOKUP(C123,TE!$H:$Y,17,FALSE),"0")</f>
        <v/>
      </c>
      <c r="AB123" s="1809" t="n"/>
      <c r="AC123" s="1810">
        <f>IFERROR((W123*Y123*AA123),"")</f>
        <v/>
      </c>
      <c r="AE123" s="1738" t="n"/>
      <c r="AF123" s="852" t="n"/>
    </row>
    <row r="124" ht="15.75" customHeight="1" s="667">
      <c r="A124" s="852" t="n"/>
      <c r="B124" s="852" t="n"/>
      <c r="C124" s="237" t="inlineStr">
        <is>
          <t>D00277K</t>
        </is>
      </c>
      <c r="D124" s="215" t="n"/>
      <c r="E124" s="215" t="n"/>
      <c r="F124" s="210">
        <f>IFERROR(VLOOKUP(C124,TE!$H:$Y,2,FALSE),"(Not on TE)")</f>
        <v/>
      </c>
      <c r="G124" s="238" t="n"/>
      <c r="H124" s="238" t="n"/>
      <c r="I124" s="238" t="n"/>
      <c r="J124" s="238" t="n"/>
      <c r="K124" s="238" t="n"/>
      <c r="L124" s="238" t="n"/>
      <c r="M124" s="238" t="n"/>
      <c r="N124" s="238" t="n"/>
      <c r="O124" s="238" t="n"/>
      <c r="P124" s="238" t="n"/>
      <c r="Q124" s="238" t="n"/>
      <c r="R124" s="238" t="n"/>
      <c r="S124" s="238" t="n"/>
      <c r="T124" s="238" t="n"/>
      <c r="U124" s="772">
        <f>IFERROR(VLOOKUP(C124,TE!$H:$Y,9,FALSE),"0")</f>
        <v/>
      </c>
      <c r="W124" s="775">
        <f>SUMIFS(TE!$O:$O,TE!$G:$G,$C$40,TE!$I:$I,C124,TE!$D:$D,$C$5)</f>
        <v/>
      </c>
      <c r="Y124" s="775">
        <f>IFERROR(VLOOKUP(C124,TE!$H:$Y,16,FALSE),"0")</f>
        <v/>
      </c>
      <c r="AA124" s="777">
        <f>IFERROR(VLOOKUP(C124,TE!$H:$Y,17,FALSE),"0")</f>
        <v/>
      </c>
      <c r="AB124" s="1809" t="n"/>
      <c r="AC124" s="1810">
        <f>IFERROR((W124*Y124*AA124),"")</f>
        <v/>
      </c>
      <c r="AE124" s="1738" t="n"/>
      <c r="AF124" s="852" t="n"/>
    </row>
    <row r="125" ht="15.75" customHeight="1" s="667">
      <c r="A125" s="852" t="n"/>
      <c r="B125" s="852" t="n"/>
      <c r="C125" s="216" t="inlineStr">
        <is>
          <t>D00307K</t>
        </is>
      </c>
      <c r="D125" s="217" t="n"/>
      <c r="E125" s="217" t="n"/>
      <c r="F125" s="218">
        <f>IFERROR(VLOOKUP(C125,TE!$H:$Y,2,FALSE),"(Not on TE)")</f>
        <v/>
      </c>
      <c r="G125" s="219" t="n"/>
      <c r="H125" s="219" t="n"/>
      <c r="I125" s="219" t="n"/>
      <c r="J125" s="219" t="n"/>
      <c r="K125" s="219" t="n"/>
      <c r="L125" s="219" t="n"/>
      <c r="M125" s="219" t="n"/>
      <c r="N125" s="219" t="n"/>
      <c r="O125" s="219" t="n"/>
      <c r="P125" s="219" t="n"/>
      <c r="Q125" s="219" t="n"/>
      <c r="R125" s="219" t="n"/>
      <c r="S125" s="219" t="n"/>
      <c r="T125" s="219" t="n"/>
      <c r="U125" s="836">
        <f>IFERROR(VLOOKUP(C125,TE!$H:$Y,9,FALSE),"0")</f>
        <v/>
      </c>
      <c r="V125" s="1747" t="n"/>
      <c r="W125" s="839">
        <f>SUMIFS(TE!$O:$O,TE!$G:$G,$C$40,TE!$I:$I,C125,TE!$D:$D,$C$5)</f>
        <v/>
      </c>
      <c r="X125" s="1747" t="n"/>
      <c r="Y125" s="839">
        <f>IFERROR(VLOOKUP(C125,TE!$H:$Y,16,FALSE),"0")</f>
        <v/>
      </c>
      <c r="Z125" s="1747" t="n"/>
      <c r="AA125" s="841">
        <f>IFERROR(VLOOKUP(C125,TE!$H:$Y,17,FALSE),"0")</f>
        <v/>
      </c>
      <c r="AB125" s="1811" t="n"/>
      <c r="AC125" s="1812">
        <f>IFERROR((W125*Y125*AA125),"")</f>
        <v/>
      </c>
      <c r="AD125" s="1747" t="n"/>
      <c r="AE125" s="1799" t="n"/>
      <c r="AF125" s="852" t="n"/>
    </row>
    <row r="126" ht="15.75" customHeight="1" s="667">
      <c r="A126" s="852" t="n"/>
      <c r="B126" s="852" t="n"/>
      <c r="C126" s="220" t="n"/>
      <c r="D126" s="215" t="n"/>
      <c r="E126" s="215" t="n"/>
      <c r="F126" s="238" t="n"/>
      <c r="G126" s="238" t="n"/>
      <c r="H126" s="238" t="n"/>
      <c r="I126" s="238" t="n"/>
      <c r="J126" s="238" t="n"/>
      <c r="K126" s="238" t="n"/>
      <c r="L126" s="238" t="n"/>
      <c r="M126" s="238" t="n"/>
      <c r="N126" s="238" t="n"/>
      <c r="O126" s="238" t="n"/>
      <c r="P126" s="238" t="n"/>
      <c r="Q126" s="238" t="n"/>
      <c r="R126" s="238" t="n"/>
      <c r="S126" s="238" t="n"/>
      <c r="T126" s="238" t="n"/>
      <c r="U126" s="221" t="n"/>
      <c r="V126" s="221" t="n"/>
      <c r="W126" s="222" t="n"/>
      <c r="X126" s="222" t="n"/>
      <c r="Y126" s="222" t="n"/>
      <c r="Z126" s="223" t="n"/>
      <c r="AA126" s="848" t="inlineStr">
        <is>
          <t>Continued Below</t>
        </is>
      </c>
      <c r="AB126" s="1739" t="n"/>
      <c r="AC126" s="1739" t="n"/>
      <c r="AD126" s="1739" t="n"/>
      <c r="AE126" s="1739" t="n"/>
      <c r="AF126" s="852" t="n"/>
    </row>
    <row r="127" ht="15.75" customHeight="1" s="667">
      <c r="A127" s="852" t="n"/>
      <c r="B127" s="852" t="n"/>
      <c r="C127" s="220" t="n"/>
      <c r="D127" s="215" t="n"/>
      <c r="E127" s="215" t="n"/>
      <c r="F127" s="238" t="n"/>
      <c r="G127" s="238" t="n"/>
      <c r="H127" s="238" t="n"/>
      <c r="I127" s="238" t="n"/>
      <c r="J127" s="238" t="n"/>
      <c r="K127" s="238" t="n"/>
      <c r="L127" s="238" t="n"/>
      <c r="M127" s="238" t="n"/>
      <c r="N127" s="238" t="n"/>
      <c r="O127" s="238" t="n"/>
      <c r="P127" s="238" t="n"/>
      <c r="Q127" s="238" t="n"/>
      <c r="R127" s="238" t="n"/>
      <c r="S127" s="238" t="n"/>
      <c r="T127" s="238" t="n"/>
      <c r="U127" s="221" t="n"/>
      <c r="V127" s="221" t="n"/>
      <c r="W127" s="222" t="n"/>
      <c r="X127" s="222" t="n"/>
      <c r="Y127" s="222" t="n"/>
      <c r="Z127" s="222" t="n"/>
      <c r="AA127" s="848" t="n"/>
      <c r="AB127" s="848" t="n"/>
      <c r="AC127" s="779" t="n"/>
      <c r="AD127" s="779" t="n"/>
      <c r="AE127" s="779" t="n"/>
      <c r="AF127" s="852" t="n"/>
    </row>
    <row r="128" ht="15.75" customHeight="1" s="667">
      <c r="A128" s="229" t="n"/>
      <c r="B128" s="229" t="n"/>
      <c r="C128" s="400" t="n"/>
      <c r="D128" s="230" t="n"/>
      <c r="E128" s="230" t="n"/>
      <c r="F128" s="231" t="n"/>
      <c r="G128" s="231" t="n"/>
      <c r="H128" s="231" t="n"/>
      <c r="I128" s="231" t="n"/>
      <c r="J128" s="231" t="n"/>
      <c r="K128" s="231" t="n"/>
      <c r="L128" s="231" t="n"/>
      <c r="M128" s="231" t="n"/>
      <c r="N128" s="231" t="n"/>
      <c r="O128" s="231" t="n"/>
      <c r="P128" s="231" t="n"/>
      <c r="Q128" s="231" t="n"/>
      <c r="R128" s="231" t="n"/>
      <c r="S128" s="231" t="n"/>
      <c r="T128" s="231" t="n"/>
      <c r="U128" s="232" t="n"/>
      <c r="V128" s="232" t="n"/>
      <c r="W128" s="233" t="n"/>
      <c r="X128" s="233" t="n"/>
      <c r="Y128" s="233" t="n"/>
      <c r="Z128" s="233" t="n"/>
      <c r="AA128" s="234" t="n"/>
      <c r="AB128" s="234" t="n"/>
      <c r="AC128" s="235" t="n"/>
      <c r="AD128" s="235" t="n"/>
      <c r="AE128" s="235" t="n"/>
      <c r="AF128" s="236" t="n"/>
    </row>
    <row r="129" ht="15.75" customHeight="1" s="667">
      <c r="A129" s="800" t="inlineStr">
        <is>
          <t>CCN:</t>
        </is>
      </c>
      <c r="C129" s="830">
        <f>$C$5</f>
        <v/>
      </c>
      <c r="M129" s="800" t="inlineStr">
        <is>
          <t>Nomenclature:</t>
        </is>
      </c>
      <c r="R129" s="830">
        <f>$R$5</f>
        <v/>
      </c>
    </row>
    <row r="130" ht="15.75" customHeight="1" s="667">
      <c r="A130" s="852" t="n"/>
      <c r="B130" s="852" t="n"/>
      <c r="C130" s="223" t="n"/>
      <c r="D130" s="852" t="n"/>
      <c r="E130" s="852" t="n"/>
      <c r="F130" s="223" t="n"/>
      <c r="G130" s="852" t="n"/>
      <c r="H130" s="852" t="n"/>
      <c r="I130" s="852" t="n"/>
      <c r="J130" s="852" t="n"/>
      <c r="K130" s="852" t="n"/>
      <c r="L130" s="852" t="n"/>
      <c r="M130" s="852" t="n"/>
      <c r="N130" s="852" t="n"/>
      <c r="O130" s="852" t="n"/>
      <c r="P130" s="852" t="n"/>
      <c r="Q130" s="852" t="n"/>
      <c r="R130" s="852" t="n"/>
      <c r="S130" s="852" t="n"/>
      <c r="T130" s="852" t="n"/>
      <c r="U130" s="852" t="n"/>
      <c r="V130" s="852" t="n"/>
      <c r="W130" s="854" t="n"/>
      <c r="X130" s="854" t="n"/>
      <c r="Y130" s="852" t="n"/>
      <c r="Z130" s="852" t="n"/>
      <c r="AA130" s="852" t="n"/>
      <c r="AB130" s="852" t="n"/>
      <c r="AC130" s="854" t="n"/>
      <c r="AD130" s="854" t="n"/>
      <c r="AE130" s="854" t="n"/>
      <c r="AF130" s="852" t="n"/>
    </row>
    <row r="131" ht="15.75" customHeight="1" s="667">
      <c r="A131" s="852" t="n"/>
      <c r="B131" s="852" t="n"/>
      <c r="C131" s="161" t="inlineStr">
        <is>
          <t>Operational Vehicle Laydown Area per UFC 2-000-05N  Table 14312-1</t>
        </is>
      </c>
      <c r="D131" s="852" t="n"/>
      <c r="E131" s="852" t="n"/>
      <c r="F131" s="223" t="n"/>
      <c r="G131" s="852" t="n"/>
      <c r="H131" s="852" t="n"/>
      <c r="I131" s="852" t="n"/>
      <c r="J131" s="852" t="n"/>
      <c r="K131" s="852" t="n"/>
      <c r="L131" s="852" t="n"/>
      <c r="M131" s="852" t="n"/>
      <c r="N131" s="852" t="n"/>
      <c r="O131" s="852" t="n"/>
      <c r="P131" s="852" t="n"/>
      <c r="Q131" s="852" t="n"/>
      <c r="R131" s="852" t="n"/>
      <c r="S131" s="852" t="n"/>
      <c r="T131" s="852" t="n"/>
      <c r="U131" s="852" t="n"/>
      <c r="V131" s="852" t="n"/>
      <c r="W131" s="854" t="n"/>
      <c r="X131" s="854" t="n"/>
      <c r="Y131" s="852" t="n"/>
      <c r="Z131" s="852" t="n"/>
      <c r="AA131" s="852" t="n"/>
      <c r="AB131" s="852" t="n"/>
      <c r="AC131" s="854" t="n"/>
      <c r="AD131" s="854" t="n"/>
      <c r="AE131" s="854" t="n"/>
      <c r="AF131" s="852" t="n"/>
    </row>
    <row r="132" ht="15.75" customHeight="1" s="667">
      <c r="A132" s="852" t="n"/>
      <c r="B132" s="852" t="n"/>
      <c r="C132" s="831">
        <f>C86</f>
        <v/>
      </c>
      <c r="D132" s="1747" t="n"/>
      <c r="E132" s="1747" t="n"/>
      <c r="F132" s="204">
        <f>F86</f>
        <v/>
      </c>
      <c r="G132" s="204" t="n"/>
      <c r="H132" s="204" t="n"/>
      <c r="I132" s="204" t="n"/>
      <c r="J132" s="204" t="n"/>
      <c r="K132" s="204" t="n"/>
      <c r="L132" s="204" t="n"/>
      <c r="M132" s="204" t="n"/>
      <c r="N132" s="205" t="n"/>
      <c r="O132" s="206" t="n"/>
      <c r="P132" s="206" t="n"/>
      <c r="Q132" s="206" t="n"/>
      <c r="R132" s="206" t="n"/>
      <c r="S132" s="207" t="n"/>
      <c r="T132" s="189" t="n"/>
      <c r="U132" s="189" t="n"/>
      <c r="V132" s="189" t="n"/>
      <c r="W132" s="208" t="n"/>
      <c r="X132" s="208" t="n"/>
      <c r="Y132" s="189" t="n"/>
      <c r="Z132" s="189" t="n"/>
      <c r="AA132" s="189" t="n"/>
      <c r="AB132" s="189" t="n"/>
      <c r="AC132" s="1536" t="n"/>
      <c r="AD132" s="1536" t="n"/>
      <c r="AE132" s="1536" t="n"/>
      <c r="AF132" s="852" t="n"/>
    </row>
    <row r="133" ht="15.75" customHeight="1" s="667">
      <c r="A133" s="852" t="n"/>
      <c r="B133" s="852" t="n"/>
      <c r="C133" s="1814" t="inlineStr">
        <is>
          <t>TAMCN</t>
        </is>
      </c>
      <c r="D133" s="1748" t="n"/>
      <c r="E133" s="1748" t="n"/>
      <c r="F133" s="834" t="inlineStr">
        <is>
          <t>Description</t>
        </is>
      </c>
      <c r="G133" s="1739" t="n"/>
      <c r="H133" s="1739" t="n"/>
      <c r="I133" s="1739" t="n"/>
      <c r="J133" s="1739" t="n"/>
      <c r="K133" s="1739" t="n"/>
      <c r="L133" s="1739" t="n"/>
      <c r="M133" s="1739" t="n"/>
      <c r="N133" s="1739" t="n"/>
      <c r="O133" s="1739" t="n"/>
      <c r="P133" s="1739" t="n"/>
      <c r="Q133" s="1739" t="n"/>
      <c r="R133" s="1739" t="n"/>
      <c r="S133" s="1739" t="n"/>
      <c r="T133" s="1739" t="n"/>
      <c r="U133" s="1805" t="inlineStr">
        <is>
          <t>L (FT)</t>
        </is>
      </c>
      <c r="V133" s="1748" t="n"/>
      <c r="W133" s="1805" t="inlineStr">
        <is>
          <t>Qty</t>
        </is>
      </c>
      <c r="X133" s="1748" t="n"/>
      <c r="Y133" s="1805" t="inlineStr">
        <is>
          <t>Area (NSY)</t>
        </is>
      </c>
      <c r="Z133" s="1748" t="n"/>
      <c r="AA133" s="1805" t="inlineStr">
        <is>
          <t>NTG</t>
        </is>
      </c>
      <c r="AB133" s="1748" t="n"/>
      <c r="AC133" s="1806" t="inlineStr">
        <is>
          <t>GSY</t>
        </is>
      </c>
      <c r="AD133" s="1736" t="n"/>
      <c r="AE133" s="1737" t="n"/>
      <c r="AF133" s="852" t="n"/>
    </row>
    <row r="134" ht="15.75" customHeight="1" s="667">
      <c r="A134" s="852" t="n"/>
      <c r="B134" s="852" t="n"/>
      <c r="C134" s="1807" t="n"/>
      <c r="D134" s="1808" t="n"/>
      <c r="E134" s="1808" t="n"/>
      <c r="F134" s="1808" t="n"/>
      <c r="G134" s="1808" t="n"/>
      <c r="H134" s="1808" t="n"/>
      <c r="I134" s="1808" t="n"/>
      <c r="J134" s="1808" t="n"/>
      <c r="K134" s="1808" t="n"/>
      <c r="L134" s="1808" t="n"/>
      <c r="M134" s="1808" t="n"/>
      <c r="N134" s="1808" t="n"/>
      <c r="O134" s="1808" t="n"/>
      <c r="P134" s="1808" t="n"/>
      <c r="Q134" s="1808" t="n"/>
      <c r="R134" s="1808" t="n"/>
      <c r="S134" s="1808" t="n"/>
      <c r="T134" s="1808" t="n"/>
      <c r="U134" s="1808" t="n"/>
      <c r="V134" s="1808" t="n"/>
      <c r="W134" s="1808" t="n"/>
      <c r="X134" s="1808" t="n"/>
      <c r="Y134" s="1808" t="n"/>
      <c r="Z134" s="1808" t="n"/>
      <c r="AA134" s="1808" t="n"/>
      <c r="AB134" s="1808" t="n"/>
      <c r="AC134" s="1747" t="n"/>
      <c r="AD134" s="1747" t="n"/>
      <c r="AE134" s="1799" t="n"/>
      <c r="AF134" s="852" t="n"/>
    </row>
    <row r="135" ht="15.75" customHeight="1" s="667">
      <c r="A135" s="852" t="n"/>
      <c r="B135" s="852" t="n"/>
      <c r="C135" s="406" t="inlineStr">
        <is>
          <t>D00317K</t>
        </is>
      </c>
      <c r="D135" s="220" t="n"/>
      <c r="E135" s="220" t="n"/>
      <c r="F135" s="210">
        <f>IFERROR(VLOOKUP(C135,TE!$H:$Y,2,FALSE),"(Not on TE)")</f>
        <v/>
      </c>
      <c r="G135" s="220" t="n"/>
      <c r="H135" s="220" t="n"/>
      <c r="I135" s="220" t="n"/>
      <c r="J135" s="220" t="n"/>
      <c r="K135" s="220" t="n"/>
      <c r="L135" s="220" t="n"/>
      <c r="M135" s="220" t="n"/>
      <c r="N135" s="220" t="n"/>
      <c r="O135" s="220" t="n"/>
      <c r="P135" s="220" t="n"/>
      <c r="Q135" s="220" t="n"/>
      <c r="R135" s="220" t="n"/>
      <c r="S135" s="220" t="n"/>
      <c r="T135" s="220" t="n"/>
      <c r="U135" s="772">
        <f>IFERROR(VLOOKUP(C135,TE!$H:$Y,9,FALSE),"0")</f>
        <v/>
      </c>
      <c r="W135" s="775">
        <f>SUMIFS(TE!$O:$O,TE!$G:$G,$C$40,TE!$I:$I,C135,TE!$D:$D,$C$5)</f>
        <v/>
      </c>
      <c r="Y135" s="775">
        <f>IFERROR(VLOOKUP(C135,TE!$H:$Y,16,FALSE),"0")</f>
        <v/>
      </c>
      <c r="AA135" s="777">
        <f>IFERROR(VLOOKUP(C135,TE!$H:$Y,17,FALSE),"0")</f>
        <v/>
      </c>
      <c r="AB135" s="1809" t="n"/>
      <c r="AC135" s="1810">
        <f>IFERROR((W135*Y135*AA135),"")</f>
        <v/>
      </c>
      <c r="AE135" s="1738" t="n"/>
      <c r="AF135" s="852" t="n"/>
    </row>
    <row r="136" ht="15.75" customHeight="1" s="667">
      <c r="A136" s="852" t="n"/>
      <c r="B136" s="852" t="n"/>
      <c r="C136" s="406" t="inlineStr">
        <is>
          <t>D00327K</t>
        </is>
      </c>
      <c r="D136" s="220" t="n"/>
      <c r="E136" s="220" t="n"/>
      <c r="F136" s="210">
        <f>IFERROR(VLOOKUP(C136,TE!$H:$Y,2,FALSE),"(Not on TE)")</f>
        <v/>
      </c>
      <c r="G136" s="220" t="n"/>
      <c r="H136" s="220" t="n"/>
      <c r="I136" s="220" t="n"/>
      <c r="J136" s="220" t="n"/>
      <c r="K136" s="220" t="n"/>
      <c r="L136" s="220" t="n"/>
      <c r="M136" s="220" t="n"/>
      <c r="N136" s="220" t="n"/>
      <c r="O136" s="220" t="n"/>
      <c r="P136" s="220" t="n"/>
      <c r="Q136" s="220" t="n"/>
      <c r="R136" s="220" t="n"/>
      <c r="S136" s="220" t="n"/>
      <c r="T136" s="220" t="n"/>
      <c r="U136" s="772">
        <f>IFERROR(VLOOKUP(C136,TE!$H:$Y,9,FALSE),"0")</f>
        <v/>
      </c>
      <c r="W136" s="775">
        <f>SUMIFS(TE!$O:$O,TE!$G:$G,$C$40,TE!$I:$I,C136,TE!$D:$D,$C$5)</f>
        <v/>
      </c>
      <c r="Y136" s="775">
        <f>IFERROR(VLOOKUP(C136,TE!$H:$Y,16,FALSE),"0")</f>
        <v/>
      </c>
      <c r="AA136" s="777">
        <f>IFERROR(VLOOKUP(C136,TE!$H:$Y,17,FALSE),"0")</f>
        <v/>
      </c>
      <c r="AB136" s="1809" t="n"/>
      <c r="AC136" s="1810">
        <f>IFERROR((W136*Y136*AA136),"")</f>
        <v/>
      </c>
      <c r="AE136" s="1738" t="n"/>
      <c r="AF136" s="852" t="n"/>
    </row>
    <row r="137" ht="15.75" customHeight="1" s="667">
      <c r="A137" s="852" t="n"/>
      <c r="B137" s="852" t="n"/>
      <c r="C137" s="406" t="inlineStr">
        <is>
          <t>D00337K</t>
        </is>
      </c>
      <c r="D137" s="220" t="n"/>
      <c r="E137" s="220" t="n"/>
      <c r="F137" s="210">
        <f>IFERROR(VLOOKUP(C137,TE!$H:$Y,2,FALSE),"(Not on TE)")</f>
        <v/>
      </c>
      <c r="G137" s="220" t="n"/>
      <c r="H137" s="220" t="n"/>
      <c r="I137" s="220" t="n"/>
      <c r="J137" s="220" t="n"/>
      <c r="K137" s="220" t="n"/>
      <c r="L137" s="220" t="n"/>
      <c r="M137" s="220" t="n"/>
      <c r="N137" s="220" t="n"/>
      <c r="O137" s="220" t="n"/>
      <c r="P137" s="220" t="n"/>
      <c r="Q137" s="220" t="n"/>
      <c r="R137" s="220" t="n"/>
      <c r="S137" s="220" t="n"/>
      <c r="T137" s="220" t="n"/>
      <c r="U137" s="772">
        <f>IFERROR(VLOOKUP(C137,TE!$H:$Y,9,FALSE),"0")</f>
        <v/>
      </c>
      <c r="W137" s="775">
        <f>SUMIFS(TE!$O:$O,TE!$G:$G,$C$40,TE!$I:$I,C137,TE!$D:$D,$C$5)</f>
        <v/>
      </c>
      <c r="Y137" s="775">
        <f>IFERROR(VLOOKUP(C137,TE!$H:$Y,16,FALSE),"0")</f>
        <v/>
      </c>
      <c r="AA137" s="777">
        <f>IFERROR(VLOOKUP(C137,TE!$H:$Y,17,FALSE),"0")</f>
        <v/>
      </c>
      <c r="AB137" s="1809" t="n"/>
      <c r="AC137" s="1810">
        <f>IFERROR((W137*Y137*AA137),"")</f>
        <v/>
      </c>
      <c r="AE137" s="1738" t="n"/>
      <c r="AF137" s="852" t="n"/>
    </row>
    <row r="138" ht="15.75" customHeight="1" s="667">
      <c r="A138" s="852" t="n"/>
      <c r="B138" s="852" t="n"/>
      <c r="C138" s="406" t="inlineStr">
        <is>
          <t>D00347K</t>
        </is>
      </c>
      <c r="D138" s="220" t="n"/>
      <c r="E138" s="220" t="n"/>
      <c r="F138" s="210">
        <f>IFERROR(VLOOKUP(C138,TE!$H:$Y,2,FALSE),"(Not on TE)")</f>
        <v/>
      </c>
      <c r="G138" s="220" t="n"/>
      <c r="H138" s="220" t="n"/>
      <c r="I138" s="220" t="n"/>
      <c r="J138" s="220" t="n"/>
      <c r="K138" s="220" t="n"/>
      <c r="L138" s="220" t="n"/>
      <c r="M138" s="220" t="n"/>
      <c r="N138" s="220" t="n"/>
      <c r="O138" s="220" t="n"/>
      <c r="P138" s="220" t="n"/>
      <c r="Q138" s="220" t="n"/>
      <c r="R138" s="220" t="n"/>
      <c r="S138" s="220" t="n"/>
      <c r="T138" s="220" t="n"/>
      <c r="U138" s="772">
        <f>IFERROR(VLOOKUP(C138,TE!$H:$Y,9,FALSE),"0")</f>
        <v/>
      </c>
      <c r="W138" s="775">
        <f>SUMIFS(TE!$O:$O,TE!$G:$G,$C$40,TE!$I:$I,C138,TE!$D:$D,$C$5)</f>
        <v/>
      </c>
      <c r="Y138" s="775">
        <f>IFERROR(VLOOKUP(C138,TE!$H:$Y,16,FALSE),"0")</f>
        <v/>
      </c>
      <c r="AA138" s="777">
        <f>IFERROR(VLOOKUP(C138,TE!$H:$Y,17,FALSE),"0")</f>
        <v/>
      </c>
      <c r="AB138" s="1809" t="n"/>
      <c r="AC138" s="1810">
        <f>IFERROR((W138*Y138*AA138),"")</f>
        <v/>
      </c>
      <c r="AE138" s="1738" t="n"/>
      <c r="AF138" s="852" t="n"/>
    </row>
    <row r="139" ht="15.75" customHeight="1" s="667">
      <c r="A139" s="852" t="n"/>
      <c r="B139" s="852" t="n"/>
      <c r="C139" s="406" t="inlineStr">
        <is>
          <t>D00357K</t>
        </is>
      </c>
      <c r="D139" s="220" t="n"/>
      <c r="E139" s="220" t="n"/>
      <c r="F139" s="210">
        <f>IFERROR(VLOOKUP(C139,TE!$H:$Y,2,FALSE),"(Not on TE)")</f>
        <v/>
      </c>
      <c r="G139" s="220" t="n"/>
      <c r="H139" s="220" t="n"/>
      <c r="I139" s="220" t="n"/>
      <c r="J139" s="220" t="n"/>
      <c r="K139" s="220" t="n"/>
      <c r="L139" s="220" t="n"/>
      <c r="M139" s="220" t="n"/>
      <c r="N139" s="220" t="n"/>
      <c r="O139" s="220" t="n"/>
      <c r="P139" s="220" t="n"/>
      <c r="Q139" s="220" t="n"/>
      <c r="R139" s="220" t="n"/>
      <c r="S139" s="220" t="n"/>
      <c r="T139" s="220" t="n"/>
      <c r="U139" s="772">
        <f>IFERROR(VLOOKUP(C139,TE!$H:$Y,9,FALSE),"0")</f>
        <v/>
      </c>
      <c r="W139" s="775">
        <f>SUMIFS(TE!$O:$O,TE!$G:$G,$C$40,TE!$I:$I,C139,TE!$D:$D,$C$5)</f>
        <v/>
      </c>
      <c r="Y139" s="775">
        <f>IFERROR(VLOOKUP(C139,TE!$H:$Y,16,FALSE),"0")</f>
        <v/>
      </c>
      <c r="AA139" s="777">
        <f>IFERROR(VLOOKUP(C139,TE!$H:$Y,17,FALSE),"0")</f>
        <v/>
      </c>
      <c r="AB139" s="1809" t="n"/>
      <c r="AC139" s="1810">
        <f>IFERROR((W139*Y139*AA139),"")</f>
        <v/>
      </c>
      <c r="AE139" s="1738" t="n"/>
      <c r="AF139" s="852" t="n"/>
    </row>
    <row r="140" ht="15.75" customHeight="1" s="667">
      <c r="A140" s="852" t="n"/>
      <c r="B140" s="852" t="n"/>
      <c r="C140" s="406" t="inlineStr">
        <is>
          <t>D00367K</t>
        </is>
      </c>
      <c r="D140" s="220" t="n"/>
      <c r="E140" s="220" t="n"/>
      <c r="F140" s="210">
        <f>IFERROR(VLOOKUP(C140,TE!$H:$Y,2,FALSE),"(Not on TE)")</f>
        <v/>
      </c>
      <c r="G140" s="220" t="n"/>
      <c r="H140" s="220" t="n"/>
      <c r="I140" s="220" t="n"/>
      <c r="J140" s="220" t="n"/>
      <c r="K140" s="220" t="n"/>
      <c r="L140" s="220" t="n"/>
      <c r="M140" s="220" t="n"/>
      <c r="N140" s="220" t="n"/>
      <c r="O140" s="220" t="n"/>
      <c r="P140" s="220" t="n"/>
      <c r="Q140" s="220" t="n"/>
      <c r="R140" s="220" t="n"/>
      <c r="S140" s="220" t="n"/>
      <c r="T140" s="220" t="n"/>
      <c r="U140" s="772">
        <f>IFERROR(VLOOKUP(C140,TE!$H:$Y,9,FALSE),"0")</f>
        <v/>
      </c>
      <c r="W140" s="775">
        <f>SUMIFS(TE!$O:$O,TE!$G:$G,$C$40,TE!$I:$I,C140,TE!$D:$D,$C$5)</f>
        <v/>
      </c>
      <c r="Y140" s="775">
        <f>IFERROR(VLOOKUP(C140,TE!$H:$Y,16,FALSE),"0")</f>
        <v/>
      </c>
      <c r="AA140" s="777">
        <f>IFERROR(VLOOKUP(C140,TE!$H:$Y,17,FALSE),"0")</f>
        <v/>
      </c>
      <c r="AB140" s="1809" t="n"/>
      <c r="AC140" s="1810">
        <f>IFERROR((W140*Y140*AA140),"")</f>
        <v/>
      </c>
      <c r="AE140" s="1738" t="n"/>
      <c r="AF140" s="852" t="n"/>
    </row>
    <row r="141" ht="15.75" customHeight="1" s="667">
      <c r="A141" s="852" t="n"/>
      <c r="B141" s="852" t="n"/>
      <c r="C141" s="406" t="inlineStr">
        <is>
          <t>D00422B</t>
        </is>
      </c>
      <c r="D141" s="220" t="n"/>
      <c r="E141" s="220" t="n"/>
      <c r="F141" s="210">
        <f>IFERROR(VLOOKUP(C141,TE!$H:$Y,2,FALSE),"(Not on TE)")</f>
        <v/>
      </c>
      <c r="G141" s="220" t="n"/>
      <c r="H141" s="220" t="n"/>
      <c r="I141" s="220" t="n"/>
      <c r="J141" s="220" t="n"/>
      <c r="K141" s="220" t="n"/>
      <c r="L141" s="220" t="n"/>
      <c r="M141" s="220" t="n"/>
      <c r="N141" s="220" t="n"/>
      <c r="O141" s="220" t="n"/>
      <c r="P141" s="220" t="n"/>
      <c r="Q141" s="220" t="n"/>
      <c r="R141" s="220" t="n"/>
      <c r="S141" s="220" t="n"/>
      <c r="T141" s="220" t="n"/>
      <c r="U141" s="772">
        <f>IFERROR(VLOOKUP(C141,TE!$H:$Y,9,FALSE),"0")</f>
        <v/>
      </c>
      <c r="W141" s="775">
        <f>SUMIFS(TE!$O:$O,TE!$G:$G,$C$40,TE!$I:$I,C141,TE!$D:$D,$C$5)</f>
        <v/>
      </c>
      <c r="Y141" s="775">
        <f>IFERROR(VLOOKUP(C141,TE!$H:$Y,16,FALSE),"0")</f>
        <v/>
      </c>
      <c r="AA141" s="777">
        <f>IFERROR(VLOOKUP(C141,TE!$H:$Y,17,FALSE),"0")</f>
        <v/>
      </c>
      <c r="AB141" s="1809" t="n"/>
      <c r="AC141" s="1810">
        <f>IFERROR((W141*Y141*AA141),"")</f>
        <v/>
      </c>
      <c r="AE141" s="1738" t="n"/>
      <c r="AF141" s="852" t="n"/>
    </row>
    <row r="142" ht="15.75" customHeight="1" s="667">
      <c r="A142" s="852" t="n"/>
      <c r="B142" s="852" t="n"/>
      <c r="C142" s="406" t="inlineStr">
        <is>
          <t>D00432B</t>
        </is>
      </c>
      <c r="D142" s="220" t="n"/>
      <c r="E142" s="220" t="n"/>
      <c r="F142" s="210">
        <f>IFERROR(VLOOKUP(C142,TE!$H:$Y,2,FALSE),"(Not on TE)")</f>
        <v/>
      </c>
      <c r="G142" s="220" t="n"/>
      <c r="H142" s="220" t="n"/>
      <c r="I142" s="220" t="n"/>
      <c r="J142" s="220" t="n"/>
      <c r="K142" s="220" t="n"/>
      <c r="L142" s="220" t="n"/>
      <c r="M142" s="220" t="n"/>
      <c r="N142" s="220" t="n"/>
      <c r="O142" s="220" t="n"/>
      <c r="P142" s="220" t="n"/>
      <c r="Q142" s="220" t="n"/>
      <c r="R142" s="220" t="n"/>
      <c r="S142" s="220" t="n"/>
      <c r="T142" s="220" t="n"/>
      <c r="U142" s="772">
        <f>IFERROR(VLOOKUP(C142,TE!$H:$Y,9,FALSE),"0")</f>
        <v/>
      </c>
      <c r="W142" s="775">
        <f>SUMIFS(TE!$O:$O,TE!$G:$G,$C$40,TE!$I:$I,C142,TE!$D:$D,$C$5)</f>
        <v/>
      </c>
      <c r="Y142" s="775">
        <f>IFERROR(VLOOKUP(C142,TE!$H:$Y,16,FALSE),"0")</f>
        <v/>
      </c>
      <c r="AA142" s="777">
        <f>IFERROR(VLOOKUP(C142,TE!$H:$Y,17,FALSE),"0")</f>
        <v/>
      </c>
      <c r="AB142" s="1809" t="n"/>
      <c r="AC142" s="1810">
        <f>IFERROR((W142*Y142*AA142),"")</f>
        <v/>
      </c>
      <c r="AE142" s="1738" t="n"/>
      <c r="AF142" s="852" t="n"/>
    </row>
    <row r="143" ht="15.75" customHeight="1" s="667">
      <c r="A143" s="852" t="n"/>
      <c r="B143" s="852" t="n"/>
      <c r="C143" s="406" t="inlineStr">
        <is>
          <t>D00457K</t>
        </is>
      </c>
      <c r="D143" s="220" t="n"/>
      <c r="E143" s="220" t="n"/>
      <c r="F143" s="210">
        <f>IFERROR(VLOOKUP(C143,TE!$H:$Y,2,FALSE),"(Not on TE)")</f>
        <v/>
      </c>
      <c r="G143" s="220" t="n"/>
      <c r="H143" s="220" t="n"/>
      <c r="I143" s="220" t="n"/>
      <c r="J143" s="220" t="n"/>
      <c r="K143" s="220" t="n"/>
      <c r="L143" s="220" t="n"/>
      <c r="M143" s="220" t="n"/>
      <c r="N143" s="220" t="n"/>
      <c r="O143" s="220" t="n"/>
      <c r="P143" s="220" t="n"/>
      <c r="Q143" s="220" t="n"/>
      <c r="R143" s="220" t="n"/>
      <c r="S143" s="220" t="n"/>
      <c r="T143" s="220" t="n"/>
      <c r="U143" s="772">
        <f>IFERROR(VLOOKUP(C143,TE!$H:$Y,9,FALSE),"0")</f>
        <v/>
      </c>
      <c r="W143" s="775">
        <f>SUMIFS(TE!$O:$O,TE!$G:$G,$C$40,TE!$I:$I,C143,TE!$D:$D,$C$5)</f>
        <v/>
      </c>
      <c r="Y143" s="775">
        <f>IFERROR(VLOOKUP(C143,TE!$H:$Y,16,FALSE),"0")</f>
        <v/>
      </c>
      <c r="AA143" s="777">
        <f>IFERROR(VLOOKUP(C143,TE!$H:$Y,17,FALSE),"0")</f>
        <v/>
      </c>
      <c r="AB143" s="1809" t="n"/>
      <c r="AC143" s="1810">
        <f>IFERROR((W143*Y143*AA143),"")</f>
        <v/>
      </c>
      <c r="AE143" s="1738" t="n"/>
      <c r="AF143" s="852" t="n"/>
    </row>
    <row r="144" ht="15.75" customHeight="1" s="667">
      <c r="A144" s="852" t="n"/>
      <c r="B144" s="852" t="n"/>
      <c r="C144" s="406" t="inlineStr">
        <is>
          <t>D00467K</t>
        </is>
      </c>
      <c r="D144" s="220" t="n"/>
      <c r="E144" s="220" t="n"/>
      <c r="F144" s="210">
        <f>IFERROR(VLOOKUP(C144,TE!$H:$Y,2,FALSE),"(Not on TE)")</f>
        <v/>
      </c>
      <c r="G144" s="220" t="n"/>
      <c r="H144" s="220" t="n"/>
      <c r="I144" s="220" t="n"/>
      <c r="J144" s="220" t="n"/>
      <c r="K144" s="220" t="n"/>
      <c r="L144" s="220" t="n"/>
      <c r="M144" s="220" t="n"/>
      <c r="N144" s="220" t="n"/>
      <c r="O144" s="220" t="n"/>
      <c r="P144" s="220" t="n"/>
      <c r="Q144" s="220" t="n"/>
      <c r="R144" s="220" t="n"/>
      <c r="S144" s="220" t="n"/>
      <c r="T144" s="220" t="n"/>
      <c r="U144" s="772">
        <f>IFERROR(VLOOKUP(C144,TE!$H:$Y,9,FALSE),"0")</f>
        <v/>
      </c>
      <c r="W144" s="775">
        <f>SUMIFS(TE!$O:$O,TE!$G:$G,$C$40,TE!$I:$I,C144,TE!$D:$D,$C$5)</f>
        <v/>
      </c>
      <c r="Y144" s="775">
        <f>IFERROR(VLOOKUP(C144,TE!$H:$Y,16,FALSE),"0")</f>
        <v/>
      </c>
      <c r="AA144" s="777">
        <f>IFERROR(VLOOKUP(C144,TE!$H:$Y,17,FALSE),"0")</f>
        <v/>
      </c>
      <c r="AB144" s="1809" t="n"/>
      <c r="AC144" s="1810">
        <f>IFERROR((W144*Y144*AA144),"")</f>
        <v/>
      </c>
      <c r="AE144" s="1738" t="n"/>
      <c r="AF144" s="852" t="n"/>
    </row>
    <row r="145" ht="15.75" customHeight="1" s="667">
      <c r="A145" s="852" t="n"/>
      <c r="B145" s="852" t="n"/>
      <c r="C145" s="405" t="inlineStr">
        <is>
          <t>D00487K</t>
        </is>
      </c>
      <c r="D145" s="220" t="n"/>
      <c r="E145" s="220" t="n"/>
      <c r="F145" s="210">
        <f>IFERROR(VLOOKUP(C145,TE!$H:$Y,2,FALSE),"(Not on TE)")</f>
        <v/>
      </c>
      <c r="G145" s="220" t="n"/>
      <c r="H145" s="220" t="n"/>
      <c r="I145" s="220" t="n"/>
      <c r="J145" s="220" t="n"/>
      <c r="K145" s="220" t="n"/>
      <c r="L145" s="220" t="n"/>
      <c r="M145" s="220" t="n"/>
      <c r="N145" s="220" t="n"/>
      <c r="O145" s="220" t="n"/>
      <c r="P145" s="220" t="n"/>
      <c r="Q145" s="220" t="n"/>
      <c r="R145" s="220" t="n"/>
      <c r="S145" s="220" t="n"/>
      <c r="T145" s="220" t="n"/>
      <c r="U145" s="772">
        <f>IFERROR(VLOOKUP(C145,TE!$H:$Y,9,FALSE),"0")</f>
        <v/>
      </c>
      <c r="W145" s="775">
        <f>SUMIFS(TE!$O:$O,TE!$G:$G,$C$40,TE!$I:$I,C145,TE!$D:$D,$C$5)</f>
        <v/>
      </c>
      <c r="Y145" s="775">
        <f>IFERROR(VLOOKUP(C145,TE!$H:$Y,16,FALSE),"0")</f>
        <v/>
      </c>
      <c r="AA145" s="777">
        <f>IFERROR(VLOOKUP(C145,TE!$H:$Y,17,FALSE),"0")</f>
        <v/>
      </c>
      <c r="AB145" s="1809" t="n"/>
      <c r="AC145" s="1810">
        <f>IFERROR((W145*Y145*AA145),"")</f>
        <v/>
      </c>
      <c r="AE145" s="1738" t="n"/>
      <c r="AF145" s="852" t="n"/>
    </row>
    <row r="146" ht="15.75" customHeight="1" s="667">
      <c r="A146" s="852" t="n"/>
      <c r="B146" s="852" t="n"/>
      <c r="C146" s="405" t="inlineStr">
        <is>
          <t>D00527K</t>
        </is>
      </c>
      <c r="D146" s="220" t="n"/>
      <c r="E146" s="220" t="n"/>
      <c r="F146" s="210">
        <f>IFERROR(VLOOKUP(C146,TE!$H:$Y,2,FALSE),"(Not on TE)")</f>
        <v/>
      </c>
      <c r="G146" s="220" t="n"/>
      <c r="H146" s="220" t="n"/>
      <c r="I146" s="220" t="n"/>
      <c r="J146" s="220" t="n"/>
      <c r="K146" s="220" t="n"/>
      <c r="L146" s="220" t="n"/>
      <c r="M146" s="220" t="n"/>
      <c r="N146" s="220" t="n"/>
      <c r="O146" s="220" t="n"/>
      <c r="P146" s="220" t="n"/>
      <c r="Q146" s="220" t="n"/>
      <c r="R146" s="220" t="n"/>
      <c r="S146" s="220" t="n"/>
      <c r="T146" s="220" t="n"/>
      <c r="U146" s="772">
        <f>IFERROR(VLOOKUP(C146,TE!$H:$Y,9,FALSE),"0")</f>
        <v/>
      </c>
      <c r="W146" s="775">
        <f>SUMIFS(TE!$O:$O,TE!$G:$G,$C$40,TE!$I:$I,C146,TE!$D:$D,$C$5)</f>
        <v/>
      </c>
      <c r="Y146" s="775">
        <f>IFERROR(VLOOKUP(C146,TE!$H:$Y,16,FALSE),"0")</f>
        <v/>
      </c>
      <c r="AA146" s="777">
        <f>IFERROR(VLOOKUP(C146,TE!$H:$Y,17,FALSE),"0")</f>
        <v/>
      </c>
      <c r="AB146" s="1809" t="n"/>
      <c r="AC146" s="1810">
        <f>IFERROR((W146*Y146*AA146),"")</f>
        <v/>
      </c>
      <c r="AE146" s="1738" t="n"/>
      <c r="AF146" s="852" t="n"/>
    </row>
    <row r="147" ht="15.75" customHeight="1" s="667">
      <c r="A147" s="852" t="n"/>
      <c r="B147" s="852" t="n"/>
      <c r="C147" s="405" t="inlineStr">
        <is>
          <t>D00537K</t>
        </is>
      </c>
      <c r="D147" s="220" t="n"/>
      <c r="E147" s="220" t="n"/>
      <c r="F147" s="210">
        <f>IFERROR(VLOOKUP(C147,TE!$H:$Y,2,FALSE),"(Not on TE)")</f>
        <v/>
      </c>
      <c r="G147" s="220" t="n"/>
      <c r="H147" s="220" t="n"/>
      <c r="I147" s="220" t="n"/>
      <c r="J147" s="220" t="n"/>
      <c r="K147" s="220" t="n"/>
      <c r="L147" s="220" t="n"/>
      <c r="M147" s="220" t="n"/>
      <c r="N147" s="220" t="n"/>
      <c r="O147" s="220" t="n"/>
      <c r="P147" s="220" t="n"/>
      <c r="Q147" s="220" t="n"/>
      <c r="R147" s="220" t="n"/>
      <c r="S147" s="220" t="n"/>
      <c r="T147" s="220" t="n"/>
      <c r="U147" s="772">
        <f>IFERROR(VLOOKUP(C147,TE!$H:$Y,9,FALSE),"0")</f>
        <v/>
      </c>
      <c r="W147" s="775">
        <f>SUMIFS(TE!$O:$O,TE!$G:$G,$C$40,TE!$I:$I,C147,TE!$D:$D,$C$5)</f>
        <v/>
      </c>
      <c r="Y147" s="775">
        <f>IFERROR(VLOOKUP(C147,TE!$H:$Y,16,FALSE),"0")</f>
        <v/>
      </c>
      <c r="AA147" s="777">
        <f>IFERROR(VLOOKUP(C147,TE!$H:$Y,17,FALSE),"0")</f>
        <v/>
      </c>
      <c r="AB147" s="1809" t="n"/>
      <c r="AC147" s="1810">
        <f>IFERROR((W147*Y147*AA147),"")</f>
        <v/>
      </c>
      <c r="AE147" s="1738" t="n"/>
      <c r="AF147" s="852" t="n"/>
    </row>
    <row r="148" ht="15.75" customHeight="1" s="667">
      <c r="A148" s="852" t="n"/>
      <c r="B148" s="852" t="n"/>
      <c r="C148" s="405" t="inlineStr">
        <is>
          <t>D00547K</t>
        </is>
      </c>
      <c r="D148" s="220" t="n"/>
      <c r="E148" s="220" t="n"/>
      <c r="F148" s="210">
        <f>IFERROR(VLOOKUP(C148,TE!$H:$Y,2,FALSE),"(Not on TE)")</f>
        <v/>
      </c>
      <c r="G148" s="220" t="n"/>
      <c r="H148" s="220" t="n"/>
      <c r="I148" s="220" t="n"/>
      <c r="J148" s="220" t="n"/>
      <c r="K148" s="220" t="n"/>
      <c r="L148" s="220" t="n"/>
      <c r="M148" s="220" t="n"/>
      <c r="N148" s="220" t="n"/>
      <c r="O148" s="220" t="n"/>
      <c r="P148" s="220" t="n"/>
      <c r="Q148" s="220" t="n"/>
      <c r="R148" s="220" t="n"/>
      <c r="S148" s="220" t="n"/>
      <c r="T148" s="220" t="n"/>
      <c r="U148" s="772">
        <f>IFERROR(VLOOKUP(C148,TE!$H:$Y,9,FALSE),"0")</f>
        <v/>
      </c>
      <c r="W148" s="775">
        <f>SUMIFS(TE!$O:$O,TE!$G:$G,$C$40,TE!$I:$I,C148,TE!$D:$D,$C$5)</f>
        <v/>
      </c>
      <c r="Y148" s="775">
        <f>IFERROR(VLOOKUP(C148,TE!$H:$Y,16,FALSE),"0")</f>
        <v/>
      </c>
      <c r="AA148" s="777">
        <f>IFERROR(VLOOKUP(C148,TE!$H:$Y,17,FALSE),"0")</f>
        <v/>
      </c>
      <c r="AB148" s="1809" t="n"/>
      <c r="AC148" s="1810">
        <f>IFERROR((W148*Y148*AA148),"")</f>
        <v/>
      </c>
      <c r="AE148" s="1738" t="n"/>
      <c r="AF148" s="852" t="n"/>
    </row>
    <row r="149" ht="15.75" customHeight="1" s="667">
      <c r="A149" s="852" t="n"/>
      <c r="B149" s="852" t="n"/>
      <c r="C149" s="405" t="inlineStr">
        <is>
          <t>D00557K</t>
        </is>
      </c>
      <c r="D149" s="220" t="n"/>
      <c r="E149" s="220" t="n"/>
      <c r="F149" s="210">
        <f>IFERROR(VLOOKUP(C149,TE!$H:$Y,2,FALSE),"(Not on TE)")</f>
        <v/>
      </c>
      <c r="G149" s="220" t="n"/>
      <c r="H149" s="220" t="n"/>
      <c r="I149" s="220" t="n"/>
      <c r="J149" s="220" t="n"/>
      <c r="K149" s="220" t="n"/>
      <c r="L149" s="220" t="n"/>
      <c r="M149" s="220" t="n"/>
      <c r="N149" s="220" t="n"/>
      <c r="O149" s="220" t="n"/>
      <c r="P149" s="220" t="n"/>
      <c r="Q149" s="220" t="n"/>
      <c r="R149" s="220" t="n"/>
      <c r="S149" s="220" t="n"/>
      <c r="T149" s="220" t="n"/>
      <c r="U149" s="772">
        <f>IFERROR(VLOOKUP(C149,TE!$H:$Y,9,FALSE),"0")</f>
        <v/>
      </c>
      <c r="W149" s="775">
        <f>SUMIFS(TE!$O:$O,TE!$G:$G,$C$40,TE!$I:$I,C149,TE!$D:$D,$C$5)</f>
        <v/>
      </c>
      <c r="Y149" s="775">
        <f>IFERROR(VLOOKUP(C149,TE!$H:$Y,16,FALSE),"0")</f>
        <v/>
      </c>
      <c r="AA149" s="777">
        <f>IFERROR(VLOOKUP(C149,TE!$H:$Y,17,FALSE),"0")</f>
        <v/>
      </c>
      <c r="AB149" s="1809" t="n"/>
      <c r="AC149" s="1810">
        <f>IFERROR((W149*Y149*AA149),"")</f>
        <v/>
      </c>
      <c r="AE149" s="1738" t="n"/>
      <c r="AF149" s="852" t="n"/>
    </row>
    <row r="150" ht="15.75" customHeight="1" s="667">
      <c r="A150" s="852" t="n"/>
      <c r="B150" s="852" t="n"/>
      <c r="C150" s="405" t="inlineStr">
        <is>
          <t>D00807K</t>
        </is>
      </c>
      <c r="D150" s="220" t="n"/>
      <c r="E150" s="220" t="n"/>
      <c r="F150" s="210">
        <f>IFERROR(VLOOKUP(C150,TE!$H:$Y,2,FALSE),"(Not on TE)")</f>
        <v/>
      </c>
      <c r="G150" s="220" t="n"/>
      <c r="H150" s="220" t="n"/>
      <c r="I150" s="220" t="n"/>
      <c r="J150" s="220" t="n"/>
      <c r="K150" s="220" t="n"/>
      <c r="L150" s="220" t="n"/>
      <c r="M150" s="220" t="n"/>
      <c r="N150" s="220" t="n"/>
      <c r="O150" s="220" t="n"/>
      <c r="P150" s="220" t="n"/>
      <c r="Q150" s="220" t="n"/>
      <c r="R150" s="220" t="n"/>
      <c r="S150" s="220" t="n"/>
      <c r="T150" s="220" t="n"/>
      <c r="U150" s="772">
        <f>IFERROR(VLOOKUP(C150,TE!$H:$Y,9,FALSE),"0")</f>
        <v/>
      </c>
      <c r="W150" s="775">
        <f>SUMIFS(TE!$O:$O,TE!$G:$G,$C$40,TE!$I:$I,C150,TE!$D:$D,$C$5)</f>
        <v/>
      </c>
      <c r="Y150" s="775">
        <f>IFERROR(VLOOKUP(C150,TE!$H:$Y,16,FALSE),"0")</f>
        <v/>
      </c>
      <c r="AA150" s="777">
        <f>IFERROR(VLOOKUP(C150,TE!$H:$Y,17,FALSE),"0")</f>
        <v/>
      </c>
      <c r="AB150" s="1809" t="n"/>
      <c r="AC150" s="1810">
        <f>IFERROR((W150*Y150*AA150),"")</f>
        <v/>
      </c>
      <c r="AE150" s="1738" t="n"/>
      <c r="AF150" s="852" t="n"/>
    </row>
    <row r="151" ht="15.75" customHeight="1" s="667">
      <c r="A151" s="852" t="n"/>
      <c r="B151" s="852" t="n"/>
      <c r="C151" s="405" t="inlineStr">
        <is>
          <t>D00857KM</t>
        </is>
      </c>
      <c r="D151" s="220" t="n"/>
      <c r="E151" s="220" t="n"/>
      <c r="F151" s="210">
        <f>IFERROR(VLOOKUP(C151,TE!$H:$Y,2,FALSE),"(Not on TE)")</f>
        <v/>
      </c>
      <c r="G151" s="220" t="n"/>
      <c r="H151" s="220" t="n"/>
      <c r="I151" s="220" t="n"/>
      <c r="J151" s="220" t="n"/>
      <c r="K151" s="220" t="n"/>
      <c r="L151" s="220" t="n"/>
      <c r="M151" s="220" t="n"/>
      <c r="N151" s="220" t="n"/>
      <c r="O151" s="220" t="n"/>
      <c r="P151" s="220" t="n"/>
      <c r="Q151" s="220" t="n"/>
      <c r="R151" s="220" t="n"/>
      <c r="S151" s="220" t="n"/>
      <c r="T151" s="220" t="n"/>
      <c r="U151" s="772">
        <f>IFERROR(VLOOKUP(C151,TE!$H:$Y,9,FALSE),"0")</f>
        <v/>
      </c>
      <c r="W151" s="775">
        <f>SUMIFS(TE!$O:$O,TE!$G:$G,$C$40,TE!$I:$I,C151,TE!$D:$D,$C$5)</f>
        <v/>
      </c>
      <c r="Y151" s="775">
        <f>IFERROR(VLOOKUP(C151,TE!$H:$Y,16,FALSE),"0")</f>
        <v/>
      </c>
      <c r="AA151" s="777">
        <f>IFERROR(VLOOKUP(C151,TE!$H:$Y,17,FALSE),"0")</f>
        <v/>
      </c>
      <c r="AB151" s="1809" t="n"/>
      <c r="AC151" s="1810">
        <f>IFERROR((W151*Y151*AA151),"")</f>
        <v/>
      </c>
      <c r="AE151" s="1738" t="n"/>
      <c r="AF151" s="852" t="n"/>
    </row>
    <row r="152" ht="15.75" customHeight="1" s="667">
      <c r="A152" s="852" t="n"/>
      <c r="B152" s="852" t="n"/>
      <c r="C152" s="405" t="inlineStr">
        <is>
          <t>D01877K0</t>
        </is>
      </c>
      <c r="D152" s="220" t="n"/>
      <c r="E152" s="220" t="n"/>
      <c r="F152" s="210">
        <f>IFERROR(VLOOKUP(C152,TE!$H:$Y,2,FALSE),"(Not on TE)")</f>
        <v/>
      </c>
      <c r="G152" s="220" t="n"/>
      <c r="H152" s="220" t="n"/>
      <c r="I152" s="220" t="n"/>
      <c r="J152" s="220" t="n"/>
      <c r="K152" s="220" t="n"/>
      <c r="L152" s="220" t="n"/>
      <c r="M152" s="220" t="n"/>
      <c r="N152" s="220" t="n"/>
      <c r="O152" s="220" t="n"/>
      <c r="P152" s="220" t="n"/>
      <c r="Q152" s="220" t="n"/>
      <c r="R152" s="220" t="n"/>
      <c r="S152" s="220" t="n"/>
      <c r="T152" s="220" t="n"/>
      <c r="U152" s="772">
        <f>IFERROR(VLOOKUP(C152,TE!$H:$Y,9,FALSE),"0")</f>
        <v/>
      </c>
      <c r="W152" s="775">
        <f>SUMIFS(TE!$O:$O,TE!$G:$G,$C$40,TE!$I:$I,C152,TE!$D:$D,$C$5)</f>
        <v/>
      </c>
      <c r="Y152" s="775">
        <f>IFERROR(VLOOKUP(C152,TE!$H:$Y,16,FALSE),"0")</f>
        <v/>
      </c>
      <c r="AA152" s="777">
        <f>IFERROR(VLOOKUP(C152,TE!$H:$Y,17,FALSE),"0")</f>
        <v/>
      </c>
      <c r="AB152" s="1809" t="n"/>
      <c r="AC152" s="1810">
        <f>IFERROR((W152*Y152*AA152),"")</f>
        <v/>
      </c>
      <c r="AE152" s="1738" t="n"/>
      <c r="AF152" s="852" t="n"/>
    </row>
    <row r="153" ht="15.75" customHeight="1" s="667">
      <c r="A153" s="852" t="n"/>
      <c r="B153" s="852" t="n"/>
      <c r="C153" s="405" t="inlineStr">
        <is>
          <t>D01957KA</t>
        </is>
      </c>
      <c r="D153" s="220" t="n"/>
      <c r="E153" s="220" t="n"/>
      <c r="F153" s="210">
        <f>IFERROR(VLOOKUP(C153,TE!$H:$Y,2,FALSE),"(Not on TE)")</f>
        <v/>
      </c>
      <c r="G153" s="220" t="n"/>
      <c r="H153" s="220" t="n"/>
      <c r="I153" s="220" t="n"/>
      <c r="J153" s="220" t="n"/>
      <c r="K153" s="220" t="n"/>
      <c r="L153" s="220" t="n"/>
      <c r="M153" s="220" t="n"/>
      <c r="N153" s="220" t="n"/>
      <c r="O153" s="220" t="n"/>
      <c r="P153" s="220" t="n"/>
      <c r="Q153" s="220" t="n"/>
      <c r="R153" s="220" t="n"/>
      <c r="S153" s="220" t="n"/>
      <c r="T153" s="220" t="n"/>
      <c r="U153" s="772">
        <f>IFERROR(VLOOKUP(C153,TE!$H:$Y,9,FALSE),"0")</f>
        <v/>
      </c>
      <c r="W153" s="775">
        <f>SUMIFS(TE!$O:$O,TE!$G:$G,$C$40,TE!$I:$I,C153,TE!$D:$D,$C$5)</f>
        <v/>
      </c>
      <c r="Y153" s="775">
        <f>IFERROR(VLOOKUP(C153,TE!$H:$Y,16,FALSE),"0")</f>
        <v/>
      </c>
      <c r="AA153" s="777">
        <f>IFERROR(VLOOKUP(C153,TE!$H:$Y,17,FALSE),"0")</f>
        <v/>
      </c>
      <c r="AB153" s="1809" t="n"/>
      <c r="AC153" s="1810">
        <f>IFERROR((W153*Y153*AA153),"")</f>
        <v/>
      </c>
      <c r="AE153" s="1738" t="n"/>
      <c r="AF153" s="852" t="n"/>
    </row>
    <row r="154" ht="15.75" customHeight="1" s="667">
      <c r="A154" s="852" t="n"/>
      <c r="B154" s="852" t="n"/>
      <c r="C154" s="405" t="inlineStr">
        <is>
          <t>D01987K</t>
        </is>
      </c>
      <c r="D154" s="220" t="n"/>
      <c r="E154" s="220" t="n"/>
      <c r="F154" s="210">
        <f>IFERROR(VLOOKUP(C154,TE!$H:$Y,2,FALSE),"(Not on TE)")</f>
        <v/>
      </c>
      <c r="G154" s="220" t="n"/>
      <c r="H154" s="220" t="n"/>
      <c r="I154" s="220" t="n"/>
      <c r="J154" s="220" t="n"/>
      <c r="K154" s="220" t="n"/>
      <c r="L154" s="220" t="n"/>
      <c r="M154" s="220" t="n"/>
      <c r="N154" s="220" t="n"/>
      <c r="O154" s="220" t="n"/>
      <c r="P154" s="220" t="n"/>
      <c r="Q154" s="220" t="n"/>
      <c r="R154" s="220" t="n"/>
      <c r="S154" s="220" t="n"/>
      <c r="T154" s="220" t="n"/>
      <c r="U154" s="772">
        <f>IFERROR(VLOOKUP(C154,TE!$H:$Y,9,FALSE),"0")</f>
        <v/>
      </c>
      <c r="W154" s="775">
        <f>SUMIFS(TE!$O:$O,TE!$G:$G,$C$40,TE!$I:$I,C154,TE!$D:$D,$C$5)</f>
        <v/>
      </c>
      <c r="Y154" s="775">
        <f>IFERROR(VLOOKUP(C154,TE!$H:$Y,16,FALSE),"0")</f>
        <v/>
      </c>
      <c r="AA154" s="777">
        <f>IFERROR(VLOOKUP(C154,TE!$H:$Y,17,FALSE),"0")</f>
        <v/>
      </c>
      <c r="AB154" s="1809" t="n"/>
      <c r="AC154" s="1810">
        <f>IFERROR((W154*Y154*AA154),"")</f>
        <v/>
      </c>
      <c r="AE154" s="1738" t="n"/>
      <c r="AF154" s="852" t="n"/>
    </row>
    <row r="155" ht="15.75" customHeight="1" s="667">
      <c r="A155" s="852" t="n"/>
      <c r="B155" s="852" t="n"/>
      <c r="C155" s="405" t="inlineStr">
        <is>
          <t>D02117K</t>
        </is>
      </c>
      <c r="D155" s="220" t="n"/>
      <c r="E155" s="220" t="n"/>
      <c r="F155" s="210">
        <f>IFERROR(VLOOKUP(C155,TE!$H:$Y,2,FALSE),"(Not on TE)")</f>
        <v/>
      </c>
      <c r="G155" s="220" t="n"/>
      <c r="H155" s="220" t="n"/>
      <c r="I155" s="220" t="n"/>
      <c r="J155" s="220" t="n"/>
      <c r="K155" s="220" t="n"/>
      <c r="L155" s="220" t="n"/>
      <c r="M155" s="220" t="n"/>
      <c r="N155" s="220" t="n"/>
      <c r="O155" s="220" t="n"/>
      <c r="P155" s="220" t="n"/>
      <c r="Q155" s="220" t="n"/>
      <c r="R155" s="220" t="n"/>
      <c r="S155" s="220" t="n"/>
      <c r="T155" s="220" t="n"/>
      <c r="U155" s="772">
        <f>IFERROR(VLOOKUP(C155,TE!$H:$Y,9,FALSE),"0")</f>
        <v/>
      </c>
      <c r="W155" s="775">
        <f>SUMIFS(TE!$O:$O,TE!$G:$G,$C$40,TE!$I:$I,C155,TE!$D:$D,$C$5)</f>
        <v/>
      </c>
      <c r="Y155" s="775">
        <f>IFERROR(VLOOKUP(C155,TE!$H:$Y,16,FALSE),"0")</f>
        <v/>
      </c>
      <c r="AA155" s="777">
        <f>IFERROR(VLOOKUP(C155,TE!$H:$Y,17,FALSE),"0")</f>
        <v/>
      </c>
      <c r="AB155" s="1809" t="n"/>
      <c r="AC155" s="1810">
        <f>IFERROR((W155*Y155*AA155),"")</f>
        <v/>
      </c>
      <c r="AE155" s="1738" t="n"/>
      <c r="AF155" s="852" t="n"/>
    </row>
    <row r="156" ht="15.75" customHeight="1" s="667">
      <c r="A156" s="852" t="n"/>
      <c r="B156" s="852" t="n"/>
      <c r="C156" s="405" t="inlineStr">
        <is>
          <t>D02157K</t>
        </is>
      </c>
      <c r="D156" s="220" t="n"/>
      <c r="E156" s="220" t="n"/>
      <c r="F156" s="210">
        <f>IFERROR(VLOOKUP(C156,TE!$H:$Y,2,FALSE),"(Not on TE)")</f>
        <v/>
      </c>
      <c r="G156" s="220" t="n"/>
      <c r="H156" s="220" t="n"/>
      <c r="I156" s="220" t="n"/>
      <c r="J156" s="220" t="n"/>
      <c r="K156" s="220" t="n"/>
      <c r="L156" s="220" t="n"/>
      <c r="M156" s="220" t="n"/>
      <c r="N156" s="220" t="n"/>
      <c r="O156" s="220" t="n"/>
      <c r="P156" s="220" t="n"/>
      <c r="Q156" s="220" t="n"/>
      <c r="R156" s="220" t="n"/>
      <c r="S156" s="220" t="n"/>
      <c r="T156" s="220" t="n"/>
      <c r="U156" s="772">
        <f>IFERROR(VLOOKUP(C156,TE!$H:$Y,9,FALSE),"0")</f>
        <v/>
      </c>
      <c r="W156" s="775">
        <f>SUMIFS(TE!$O:$O,TE!$G:$G,$C$40,TE!$I:$I,C156,TE!$D:$D,$C$5)</f>
        <v/>
      </c>
      <c r="Y156" s="775">
        <f>IFERROR(VLOOKUP(C156,TE!$H:$Y,16,FALSE),"0")</f>
        <v/>
      </c>
      <c r="AA156" s="777">
        <f>IFERROR(VLOOKUP(C156,TE!$H:$Y,17,FALSE),"0")</f>
        <v/>
      </c>
      <c r="AB156" s="1809" t="n"/>
      <c r="AC156" s="1810">
        <f>IFERROR((W156*Y156*AA156),"")</f>
        <v/>
      </c>
      <c r="AE156" s="1738" t="n"/>
      <c r="AF156" s="852" t="n"/>
    </row>
    <row r="157" ht="15.75" customHeight="1" s="667">
      <c r="A157" s="852" t="n"/>
      <c r="B157" s="852" t="n"/>
      <c r="C157" s="237" t="inlineStr">
        <is>
          <t>D02357K</t>
        </is>
      </c>
      <c r="D157" s="215" t="n"/>
      <c r="E157" s="215" t="n"/>
      <c r="F157" s="210">
        <f>IFERROR(VLOOKUP(C157,TE!$H:$Y,2,FALSE),"(Not on TE)")</f>
        <v/>
      </c>
      <c r="G157" s="238" t="n"/>
      <c r="H157" s="238" t="n"/>
      <c r="I157" s="238" t="n"/>
      <c r="J157" s="238" t="n"/>
      <c r="K157" s="238" t="n"/>
      <c r="L157" s="238" t="n"/>
      <c r="M157" s="238" t="n"/>
      <c r="N157" s="238" t="n"/>
      <c r="O157" s="238" t="n"/>
      <c r="P157" s="238" t="n"/>
      <c r="Q157" s="238" t="n"/>
      <c r="R157" s="238" t="n"/>
      <c r="S157" s="238" t="n"/>
      <c r="T157" s="238" t="n"/>
      <c r="U157" s="772">
        <f>IFERROR(VLOOKUP(C157,TE!$H:$Y,9,FALSE),"0")</f>
        <v/>
      </c>
      <c r="W157" s="775">
        <f>SUMIFS(TE!$O:$O,TE!$G:$G,$C$40,TE!$I:$I,C157,TE!$D:$D,$C$5)</f>
        <v/>
      </c>
      <c r="Y157" s="775">
        <f>IFERROR(VLOOKUP(C157,TE!$H:$Y,16,FALSE),"0")</f>
        <v/>
      </c>
      <c r="AA157" s="777">
        <f>IFERROR(VLOOKUP(C157,TE!$H:$Y,17,FALSE),"0")</f>
        <v/>
      </c>
      <c r="AB157" s="1809" t="n"/>
      <c r="AC157" s="1810">
        <f>IFERROR((W157*Y157*AA157),"")</f>
        <v/>
      </c>
      <c r="AE157" s="1738" t="n"/>
      <c r="AF157" s="852" t="n"/>
    </row>
    <row r="158" ht="15.75" customHeight="1" s="667">
      <c r="A158" s="852" t="n"/>
      <c r="B158" s="852" t="n"/>
      <c r="C158" s="237" t="inlineStr">
        <is>
          <t>D07512E</t>
        </is>
      </c>
      <c r="D158" s="215" t="n"/>
      <c r="E158" s="215" t="n"/>
      <c r="F158" s="210">
        <f>IFERROR(VLOOKUP(C158,TE!$H:$Y,2,FALSE),"(Not on TE)")</f>
        <v/>
      </c>
      <c r="G158" s="238" t="n"/>
      <c r="H158" s="238" t="n"/>
      <c r="I158" s="238" t="n"/>
      <c r="J158" s="238" t="n"/>
      <c r="K158" s="238" t="n"/>
      <c r="L158" s="238" t="n"/>
      <c r="M158" s="238" t="n"/>
      <c r="N158" s="238" t="n"/>
      <c r="O158" s="238" t="n"/>
      <c r="P158" s="238" t="n"/>
      <c r="Q158" s="238" t="n"/>
      <c r="R158" s="238" t="n"/>
      <c r="S158" s="238" t="n"/>
      <c r="T158" s="238" t="n"/>
      <c r="U158" s="772">
        <f>IFERROR(VLOOKUP(C158,TE!$H:$Y,9,FALSE),"0")</f>
        <v/>
      </c>
      <c r="W158" s="775">
        <f>SUMIFS(TE!$O:$O,TE!$G:$G,$C$40,TE!$I:$I,C158,TE!$D:$D,$C$5)</f>
        <v/>
      </c>
      <c r="Y158" s="775">
        <f>IFERROR(VLOOKUP(C158,TE!$H:$Y,16,FALSE),"0")</f>
        <v/>
      </c>
      <c r="AA158" s="777">
        <f>IFERROR(VLOOKUP(C158,TE!$H:$Y,17,FALSE),"0")</f>
        <v/>
      </c>
      <c r="AB158" s="1809" t="n"/>
      <c r="AC158" s="1810">
        <f>IFERROR((W158*Y158*AA158),"")</f>
        <v/>
      </c>
      <c r="AE158" s="1738" t="n"/>
      <c r="AF158" s="852" t="n"/>
    </row>
    <row r="159" ht="15.75" customHeight="1" s="667">
      <c r="A159" s="852" t="n"/>
      <c r="B159" s="852" t="n"/>
      <c r="C159" s="237" t="inlineStr">
        <is>
          <t>D08627K</t>
        </is>
      </c>
      <c r="D159" s="215" t="n"/>
      <c r="E159" s="215" t="n"/>
      <c r="F159" s="210">
        <f>IFERROR(VLOOKUP(C159,TE!$H:$Y,2,FALSE),"(Not on TE)")</f>
        <v/>
      </c>
      <c r="G159" s="238" t="n"/>
      <c r="H159" s="238" t="n"/>
      <c r="I159" s="238" t="n"/>
      <c r="J159" s="238" t="n"/>
      <c r="K159" s="238" t="n"/>
      <c r="L159" s="238" t="n"/>
      <c r="M159" s="238" t="n"/>
      <c r="N159" s="238" t="n"/>
      <c r="O159" s="238" t="n"/>
      <c r="P159" s="238" t="n"/>
      <c r="Q159" s="238" t="n"/>
      <c r="R159" s="238" t="n"/>
      <c r="S159" s="238" t="n"/>
      <c r="T159" s="238" t="n"/>
      <c r="U159" s="772">
        <f>IFERROR(VLOOKUP(C159,TE!$H:$Y,9,FALSE),"0")</f>
        <v/>
      </c>
      <c r="W159" s="775">
        <f>SUMIFS(TE!$O:$O,TE!$G:$G,$C$40,TE!$I:$I,C159,TE!$D:$D,$C$5)</f>
        <v/>
      </c>
      <c r="Y159" s="775">
        <f>IFERROR(VLOOKUP(C159,TE!$H:$Y,16,FALSE),"0")</f>
        <v/>
      </c>
      <c r="AA159" s="777">
        <f>IFERROR(VLOOKUP(C159,TE!$H:$Y,17,FALSE),"0")</f>
        <v/>
      </c>
      <c r="AB159" s="1809" t="n"/>
      <c r="AC159" s="1810">
        <f>IFERROR((W159*Y159*AA159),"")</f>
        <v/>
      </c>
      <c r="AE159" s="1738" t="n"/>
      <c r="AF159" s="852" t="n"/>
    </row>
    <row r="160" ht="15.75" customHeight="1" s="667">
      <c r="A160" s="852" t="n"/>
      <c r="B160" s="852" t="n"/>
      <c r="C160" s="237" t="inlineStr">
        <is>
          <t>D08807K</t>
        </is>
      </c>
      <c r="D160" s="215" t="n"/>
      <c r="E160" s="215" t="n"/>
      <c r="F160" s="210">
        <f>IFERROR(VLOOKUP(C160,TE!$H:$Y,2,FALSE),"(Not on TE)")</f>
        <v/>
      </c>
      <c r="G160" s="238" t="n"/>
      <c r="H160" s="238" t="n"/>
      <c r="I160" s="238" t="n"/>
      <c r="J160" s="238" t="n"/>
      <c r="K160" s="238" t="n"/>
      <c r="L160" s="238" t="n"/>
      <c r="M160" s="238" t="n"/>
      <c r="N160" s="238" t="n"/>
      <c r="O160" s="238" t="n"/>
      <c r="P160" s="238" t="n"/>
      <c r="Q160" s="238" t="n"/>
      <c r="R160" s="238" t="n"/>
      <c r="S160" s="238" t="n"/>
      <c r="T160" s="238" t="n"/>
      <c r="U160" s="772">
        <f>IFERROR(VLOOKUP(C160,TE!$H:$Y,9,FALSE),"0")</f>
        <v/>
      </c>
      <c r="W160" s="775">
        <f>SUMIFS(TE!$O:$O,TE!$G:$G,$C$40,TE!$I:$I,C160,TE!$D:$D,$C$5)</f>
        <v/>
      </c>
      <c r="Y160" s="775">
        <f>IFERROR(VLOOKUP(C160,TE!$H:$Y,16,FALSE),"0")</f>
        <v/>
      </c>
      <c r="AA160" s="777">
        <f>IFERROR(VLOOKUP(C160,TE!$H:$Y,17,FALSE),"0")</f>
        <v/>
      </c>
      <c r="AB160" s="1809" t="n"/>
      <c r="AC160" s="1810">
        <f>IFERROR((W160*Y160*AA160),"")</f>
        <v/>
      </c>
      <c r="AE160" s="1738" t="n"/>
      <c r="AF160" s="852" t="n"/>
    </row>
    <row r="161" ht="15.75" customHeight="1" s="667">
      <c r="A161" s="852" t="n"/>
      <c r="B161" s="852" t="n"/>
      <c r="C161" s="237" t="inlineStr">
        <is>
          <t>D08867K</t>
        </is>
      </c>
      <c r="D161" s="215" t="n"/>
      <c r="E161" s="215" t="n"/>
      <c r="F161" s="210">
        <f>IFERROR(VLOOKUP(C161,TE!$H:$Y,2,FALSE),"(Not on TE)")</f>
        <v/>
      </c>
      <c r="G161" s="238" t="n"/>
      <c r="H161" s="238" t="n"/>
      <c r="I161" s="238" t="n"/>
      <c r="J161" s="238" t="n"/>
      <c r="K161" s="238" t="n"/>
      <c r="L161" s="238" t="n"/>
      <c r="M161" s="238" t="n"/>
      <c r="N161" s="238" t="n"/>
      <c r="O161" s="238" t="n"/>
      <c r="P161" s="238" t="n"/>
      <c r="Q161" s="238" t="n"/>
      <c r="R161" s="238" t="n"/>
      <c r="S161" s="238" t="n"/>
      <c r="T161" s="238" t="n"/>
      <c r="U161" s="772">
        <f>IFERROR(VLOOKUP(C161,TE!$H:$Y,9,FALSE),"0")</f>
        <v/>
      </c>
      <c r="W161" s="775">
        <f>SUMIFS(TE!$O:$O,TE!$G:$G,$C$40,TE!$I:$I,C161,TE!$D:$D,$C$5)</f>
        <v/>
      </c>
      <c r="Y161" s="775">
        <f>IFERROR(VLOOKUP(C161,TE!$H:$Y,16,FALSE),"0")</f>
        <v/>
      </c>
      <c r="AA161" s="777">
        <f>IFERROR(VLOOKUP(C161,TE!$H:$Y,17,FALSE),"0")</f>
        <v/>
      </c>
      <c r="AB161" s="1809" t="n"/>
      <c r="AC161" s="1810">
        <f>IFERROR((W161*Y161*AA161),"")</f>
        <v/>
      </c>
      <c r="AE161" s="1738" t="n"/>
      <c r="AF161" s="852" t="n"/>
    </row>
    <row r="162" ht="15.75" customHeight="1" s="667">
      <c r="A162" s="852" t="n"/>
      <c r="B162" s="852" t="n"/>
      <c r="C162" s="237" t="inlineStr">
        <is>
          <t>D08877K</t>
        </is>
      </c>
      <c r="D162" s="215" t="n"/>
      <c r="E162" s="215" t="n"/>
      <c r="F162" s="210">
        <f>IFERROR(VLOOKUP(C162,TE!$H:$Y,2,FALSE),"(Not on TE)")</f>
        <v/>
      </c>
      <c r="G162" s="238" t="n"/>
      <c r="H162" s="238" t="n"/>
      <c r="I162" s="238" t="n"/>
      <c r="J162" s="238" t="n"/>
      <c r="K162" s="238" t="n"/>
      <c r="L162" s="238" t="n"/>
      <c r="M162" s="238" t="n"/>
      <c r="N162" s="238" t="n"/>
      <c r="O162" s="238" t="n"/>
      <c r="P162" s="238" t="n"/>
      <c r="Q162" s="238" t="n"/>
      <c r="R162" s="238" t="n"/>
      <c r="S162" s="238" t="n"/>
      <c r="T162" s="238" t="n"/>
      <c r="U162" s="772">
        <f>IFERROR(VLOOKUP(C162,TE!$H:$Y,9,FALSE),"0")</f>
        <v/>
      </c>
      <c r="W162" s="775">
        <f>SUMIFS(TE!$O:$O,TE!$G:$G,$C$40,TE!$I:$I,C162,TE!$D:$D,$C$5)</f>
        <v/>
      </c>
      <c r="Y162" s="775">
        <f>IFERROR(VLOOKUP(C162,TE!$H:$Y,16,FALSE),"0")</f>
        <v/>
      </c>
      <c r="AA162" s="777">
        <f>IFERROR(VLOOKUP(C162,TE!$H:$Y,17,FALSE),"0")</f>
        <v/>
      </c>
      <c r="AB162" s="1809" t="n"/>
      <c r="AC162" s="1810">
        <f>IFERROR((W162*Y162*AA162),"")</f>
        <v/>
      </c>
      <c r="AE162" s="1738" t="n"/>
      <c r="AF162" s="852" t="n"/>
    </row>
    <row r="163" ht="15.75" customHeight="1" s="667">
      <c r="A163" s="852" t="n"/>
      <c r="B163" s="852" t="n"/>
      <c r="C163" s="237" t="inlineStr">
        <is>
          <t>D10017K</t>
        </is>
      </c>
      <c r="D163" s="215" t="n"/>
      <c r="E163" s="215" t="n"/>
      <c r="F163" s="210">
        <f>IFERROR(VLOOKUP(C163,TE!$H:$Y,2,FALSE),"(Not on TE)")</f>
        <v/>
      </c>
      <c r="G163" s="238" t="n"/>
      <c r="H163" s="238" t="n"/>
      <c r="I163" s="238" t="n"/>
      <c r="J163" s="238" t="n"/>
      <c r="K163" s="238" t="n"/>
      <c r="L163" s="238" t="n"/>
      <c r="M163" s="238" t="n"/>
      <c r="N163" s="238" t="n"/>
      <c r="O163" s="238" t="n"/>
      <c r="P163" s="238" t="n"/>
      <c r="Q163" s="238" t="n"/>
      <c r="R163" s="238" t="n"/>
      <c r="S163" s="238" t="n"/>
      <c r="T163" s="238" t="n"/>
      <c r="U163" s="772">
        <f>IFERROR(VLOOKUP(C163,TE!$H:$Y,9,FALSE),"0")</f>
        <v/>
      </c>
      <c r="W163" s="775">
        <f>SUMIFS(TE!$O:$O,TE!$G:$G,$C$40,TE!$I:$I,C163,TE!$D:$D,$C$5)</f>
        <v/>
      </c>
      <c r="Y163" s="775">
        <f>IFERROR(VLOOKUP(C163,TE!$H:$Y,16,FALSE),"0")</f>
        <v/>
      </c>
      <c r="AA163" s="777">
        <f>IFERROR(VLOOKUP(C163,TE!$H:$Y,17,FALSE),"0")</f>
        <v/>
      </c>
      <c r="AB163" s="1809" t="n"/>
      <c r="AC163" s="1810">
        <f>IFERROR((W163*Y163*AA163),"")</f>
        <v/>
      </c>
      <c r="AE163" s="1738" t="n"/>
      <c r="AF163" s="852" t="n"/>
    </row>
    <row r="164" ht="15.75" customHeight="1" s="667">
      <c r="A164" s="852" t="n"/>
      <c r="B164" s="852" t="n"/>
      <c r="C164" s="405" t="inlineStr">
        <is>
          <t>D10027K</t>
        </is>
      </c>
      <c r="D164" s="215" t="n"/>
      <c r="E164" s="215" t="n"/>
      <c r="F164" s="210">
        <f>IFERROR(VLOOKUP(C164,TE!$H:$Y,2,FALSE),"(Not on TE)")</f>
        <v/>
      </c>
      <c r="G164" s="238" t="n"/>
      <c r="H164" s="238" t="n"/>
      <c r="I164" s="238" t="n"/>
      <c r="J164" s="238" t="n"/>
      <c r="K164" s="238" t="n"/>
      <c r="L164" s="238" t="n"/>
      <c r="M164" s="238" t="n"/>
      <c r="N164" s="238" t="n"/>
      <c r="O164" s="238" t="n"/>
      <c r="P164" s="238" t="n"/>
      <c r="Q164" s="238" t="n"/>
      <c r="R164" s="238" t="n"/>
      <c r="S164" s="238" t="n"/>
      <c r="T164" s="238" t="n"/>
      <c r="U164" s="772">
        <f>IFERROR(VLOOKUP(C164,TE!$H:$Y,9,FALSE),"0")</f>
        <v/>
      </c>
      <c r="W164" s="775">
        <f>SUMIFS(TE!$O:$O,TE!$G:$G,$C$40,TE!$I:$I,C164,TE!$D:$D,$C$5)</f>
        <v/>
      </c>
      <c r="Y164" s="775">
        <f>IFERROR(VLOOKUP(C164,TE!$H:$Y,16,FALSE),"0")</f>
        <v/>
      </c>
      <c r="AA164" s="777">
        <f>IFERROR(VLOOKUP(C164,TE!$H:$Y,17,FALSE),"0")</f>
        <v/>
      </c>
      <c r="AB164" s="1809" t="n"/>
      <c r="AC164" s="1810">
        <f>IFERROR((W164*Y164*AA164),"")</f>
        <v/>
      </c>
      <c r="AE164" s="1738" t="n"/>
      <c r="AF164" s="852" t="n"/>
    </row>
    <row r="165" ht="15.75" customHeight="1" s="667">
      <c r="A165" s="852" t="n"/>
      <c r="B165" s="852" t="n"/>
      <c r="C165" s="405" t="inlineStr">
        <is>
          <t>D10627K</t>
        </is>
      </c>
      <c r="D165" s="215" t="n"/>
      <c r="E165" s="215" t="n"/>
      <c r="F165" s="210">
        <f>IFERROR(VLOOKUP(C165,TE!$H:$Y,2,FALSE),"(Not on TE)")</f>
        <v/>
      </c>
      <c r="G165" s="238" t="n"/>
      <c r="H165" s="238" t="n"/>
      <c r="I165" s="238" t="n"/>
      <c r="J165" s="238" t="n"/>
      <c r="K165" s="238" t="n"/>
      <c r="L165" s="238" t="n"/>
      <c r="M165" s="238" t="n"/>
      <c r="N165" s="238" t="n"/>
      <c r="O165" s="238" t="n"/>
      <c r="P165" s="238" t="n"/>
      <c r="Q165" s="238" t="n"/>
      <c r="R165" s="238" t="n"/>
      <c r="S165" s="238" t="n"/>
      <c r="T165" s="238" t="n"/>
      <c r="U165" s="772">
        <f>IFERROR(VLOOKUP(C165,TE!$H:$Y,9,FALSE),"0")</f>
        <v/>
      </c>
      <c r="W165" s="775">
        <f>SUMIFS(TE!$O:$O,TE!$G:$G,$C$40,TE!$I:$I,C165,TE!$D:$D,$C$5)</f>
        <v/>
      </c>
      <c r="Y165" s="775">
        <f>IFERROR(VLOOKUP(C165,TE!$H:$Y,16,FALSE),"0")</f>
        <v/>
      </c>
      <c r="AA165" s="777">
        <f>IFERROR(VLOOKUP(C165,TE!$H:$Y,17,FALSE),"0")</f>
        <v/>
      </c>
      <c r="AB165" s="1809" t="n"/>
      <c r="AC165" s="1810">
        <f>IFERROR((W165*Y165*AA165),"")</f>
        <v/>
      </c>
      <c r="AE165" s="1738" t="n"/>
      <c r="AF165" s="852" t="n"/>
    </row>
    <row r="166" ht="15.75" customHeight="1" s="667">
      <c r="A166" s="852" t="n"/>
      <c r="B166" s="852" t="n"/>
      <c r="C166" s="237" t="inlineStr">
        <is>
          <t>D11257K</t>
        </is>
      </c>
      <c r="D166" s="215" t="n"/>
      <c r="E166" s="215" t="n"/>
      <c r="F166" s="210">
        <f>IFERROR(VLOOKUP(C166,TE!$H:$Y,2,FALSE),"(Not on TE)")</f>
        <v/>
      </c>
      <c r="G166" s="238" t="n"/>
      <c r="H166" s="238" t="n"/>
      <c r="I166" s="238" t="n"/>
      <c r="J166" s="238" t="n"/>
      <c r="K166" s="238" t="n"/>
      <c r="L166" s="238" t="n"/>
      <c r="M166" s="238" t="n"/>
      <c r="N166" s="238" t="n"/>
      <c r="O166" s="238" t="n"/>
      <c r="P166" s="238" t="n"/>
      <c r="Q166" s="238" t="n"/>
      <c r="R166" s="238" t="n"/>
      <c r="S166" s="238" t="n"/>
      <c r="T166" s="238" t="n"/>
      <c r="U166" s="772">
        <f>IFERROR(VLOOKUP(C166,TE!$H:$Y,9,FALSE),"0")</f>
        <v/>
      </c>
      <c r="W166" s="775">
        <f>SUMIFS(TE!$O:$O,TE!$G:$G,$C$40,TE!$I:$I,C166,TE!$D:$D,$C$5)</f>
        <v/>
      </c>
      <c r="Y166" s="775">
        <f>IFERROR(VLOOKUP(C166,TE!$H:$Y,16,FALSE),"0")</f>
        <v/>
      </c>
      <c r="AA166" s="777">
        <f>IFERROR(VLOOKUP(C166,TE!$H:$Y,17,FALSE),"0")</f>
        <v/>
      </c>
      <c r="AB166" s="1809" t="n"/>
      <c r="AC166" s="1810">
        <f>IFERROR((W166*Y166*AA166),"")</f>
        <v/>
      </c>
      <c r="AE166" s="1738" t="n"/>
      <c r="AF166" s="852" t="n"/>
    </row>
    <row r="167" ht="15.75" customHeight="1" s="667">
      <c r="A167" s="852" t="n"/>
      <c r="B167" s="852" t="n"/>
      <c r="C167" s="237" t="inlineStr">
        <is>
          <t>D11587K</t>
        </is>
      </c>
      <c r="D167" s="215" t="n"/>
      <c r="E167" s="215" t="n"/>
      <c r="F167" s="210">
        <f>IFERROR(VLOOKUP(C167,TE!$H:$Y,2,FALSE),"(Not on TE)")</f>
        <v/>
      </c>
      <c r="G167" s="238" t="n"/>
      <c r="H167" s="238" t="n"/>
      <c r="I167" s="238" t="n"/>
      <c r="J167" s="238" t="n"/>
      <c r="K167" s="238" t="n"/>
      <c r="L167" s="238" t="n"/>
      <c r="M167" s="238" t="n"/>
      <c r="N167" s="238" t="n"/>
      <c r="O167" s="238" t="n"/>
      <c r="P167" s="238" t="n"/>
      <c r="Q167" s="238" t="n"/>
      <c r="R167" s="238" t="n"/>
      <c r="S167" s="238" t="n"/>
      <c r="T167" s="238" t="n"/>
      <c r="U167" s="772">
        <f>IFERROR(VLOOKUP(C167,TE!$H:$Y,9,FALSE),"0")</f>
        <v/>
      </c>
      <c r="W167" s="775">
        <f>SUMIFS(TE!$O:$O,TE!$G:$G,$C$40,TE!$I:$I,C167,TE!$D:$D,$C$5)</f>
        <v/>
      </c>
      <c r="Y167" s="775">
        <f>IFERROR(VLOOKUP(C167,TE!$H:$Y,16,FALSE),"0")</f>
        <v/>
      </c>
      <c r="AA167" s="777">
        <f>IFERROR(VLOOKUP(C167,TE!$H:$Y,17,FALSE),"0")</f>
        <v/>
      </c>
      <c r="AB167" s="1809" t="n"/>
      <c r="AC167" s="1810">
        <f>IFERROR((W167*Y167*AA167),"")</f>
        <v/>
      </c>
      <c r="AE167" s="1738" t="n"/>
      <c r="AF167" s="852" t="n"/>
    </row>
    <row r="168" ht="15.75" customHeight="1" s="667">
      <c r="A168" s="852" t="n"/>
      <c r="B168" s="852" t="n"/>
      <c r="C168" s="237" t="inlineStr">
        <is>
          <t>D11587KK</t>
        </is>
      </c>
      <c r="D168" s="215" t="n"/>
      <c r="E168" s="215" t="n"/>
      <c r="F168" s="210">
        <f>IFERROR(VLOOKUP(C168,TE!$H:$Y,2,FALSE),"(Not on TE)")</f>
        <v/>
      </c>
      <c r="G168" s="238" t="n"/>
      <c r="H168" s="238" t="n"/>
      <c r="I168" s="238" t="n"/>
      <c r="J168" s="238" t="n"/>
      <c r="K168" s="238" t="n"/>
      <c r="L168" s="238" t="n"/>
      <c r="M168" s="238" t="n"/>
      <c r="N168" s="238" t="n"/>
      <c r="O168" s="238" t="n"/>
      <c r="P168" s="238" t="n"/>
      <c r="Q168" s="238" t="n"/>
      <c r="R168" s="238" t="n"/>
      <c r="S168" s="238" t="n"/>
      <c r="T168" s="238" t="n"/>
      <c r="U168" s="772">
        <f>IFERROR(VLOOKUP(C168,TE!$H:$Y,9,FALSE),"0")</f>
        <v/>
      </c>
      <c r="W168" s="775">
        <f>SUMIFS(TE!$O:$O,TE!$G:$G,$C$40,TE!$I:$I,C168,TE!$D:$D,$C$5)</f>
        <v/>
      </c>
      <c r="Y168" s="775">
        <f>IFERROR(VLOOKUP(C168,TE!$H:$Y,16,FALSE),"0")</f>
        <v/>
      </c>
      <c r="AA168" s="777">
        <f>IFERROR(VLOOKUP(C168,TE!$H:$Y,17,FALSE),"0")</f>
        <v/>
      </c>
      <c r="AB168" s="1809" t="n"/>
      <c r="AC168" s="1810">
        <f>IFERROR((W168*Y168*AA168),"")</f>
        <v/>
      </c>
      <c r="AE168" s="1738" t="n"/>
      <c r="AF168" s="852" t="n"/>
    </row>
    <row r="169" ht="15.75" customHeight="1" s="667">
      <c r="A169" s="852" t="n"/>
      <c r="B169" s="852" t="n"/>
      <c r="C169" s="237" t="inlineStr">
        <is>
          <t>D12147K</t>
        </is>
      </c>
      <c r="D169" s="215" t="n"/>
      <c r="E169" s="215" t="n"/>
      <c r="F169" s="210">
        <f>IFERROR(VLOOKUP(C169,TE!$H:$Y,2,FALSE),"(Not on TE)")</f>
        <v/>
      </c>
      <c r="G169" s="238" t="n"/>
      <c r="H169" s="238" t="n"/>
      <c r="I169" s="238" t="n"/>
      <c r="J169" s="238" t="n"/>
      <c r="K169" s="238" t="n"/>
      <c r="L169" s="238" t="n"/>
      <c r="M169" s="238" t="n"/>
      <c r="N169" s="238" t="n"/>
      <c r="O169" s="238" t="n"/>
      <c r="P169" s="238" t="n"/>
      <c r="Q169" s="238" t="n"/>
      <c r="R169" s="238" t="n"/>
      <c r="S169" s="238" t="n"/>
      <c r="T169" s="238" t="n"/>
      <c r="U169" s="772">
        <f>IFERROR(VLOOKUP(C169,TE!$H:$Y,9,FALSE),"0")</f>
        <v/>
      </c>
      <c r="W169" s="775">
        <f>SUMIFS(TE!$O:$O,TE!$G:$G,$C$40,TE!$I:$I,C169,TE!$D:$D,$C$5)</f>
        <v/>
      </c>
      <c r="Y169" s="775">
        <f>IFERROR(VLOOKUP(C169,TE!$H:$Y,16,FALSE),"0")</f>
        <v/>
      </c>
      <c r="AA169" s="777">
        <f>IFERROR(VLOOKUP(C169,TE!$H:$Y,17,FALSE),"0")</f>
        <v/>
      </c>
      <c r="AB169" s="1809" t="n"/>
      <c r="AC169" s="1810">
        <f>IFERROR((W169*Y169*AA169),"")</f>
        <v/>
      </c>
      <c r="AE169" s="1738" t="n"/>
      <c r="AF169" s="852" t="n"/>
    </row>
    <row r="170" ht="15.75" customHeight="1" s="667">
      <c r="A170" s="852" t="n"/>
      <c r="B170" s="852" t="n"/>
      <c r="C170" s="237" t="inlineStr">
        <is>
          <t>E00697B</t>
        </is>
      </c>
      <c r="D170" s="215" t="n"/>
      <c r="E170" s="215" t="n"/>
      <c r="F170" s="210">
        <f>IFERROR(VLOOKUP(C170,TE!$H:$Y,2,FALSE),"(Not on TE)")</f>
        <v/>
      </c>
      <c r="G170" s="238" t="n"/>
      <c r="H170" s="238" t="n"/>
      <c r="I170" s="238" t="n"/>
      <c r="J170" s="238" t="n"/>
      <c r="K170" s="238" t="n"/>
      <c r="L170" s="238" t="n"/>
      <c r="M170" s="238" t="n"/>
      <c r="N170" s="238" t="n"/>
      <c r="O170" s="238" t="n"/>
      <c r="P170" s="238" t="n"/>
      <c r="Q170" s="238" t="n"/>
      <c r="R170" s="238" t="n"/>
      <c r="S170" s="238" t="n"/>
      <c r="T170" s="238" t="n"/>
      <c r="U170" s="772">
        <f>IFERROR(VLOOKUP(C170,TE!$H:$Y,9,FALSE),"0")</f>
        <v/>
      </c>
      <c r="W170" s="775">
        <f>SUMIFS(TE!$O:$O,TE!$G:$G,$C$40,TE!$I:$I,C170,TE!$D:$D,$C$5)</f>
        <v/>
      </c>
      <c r="Y170" s="775">
        <f>IFERROR(VLOOKUP(C170,TE!$H:$Y,16,FALSE),"0")</f>
        <v/>
      </c>
      <c r="AA170" s="777">
        <f>IFERROR(VLOOKUP(C170,TE!$H:$Y,17,FALSE),"0")</f>
        <v/>
      </c>
      <c r="AB170" s="1809" t="n"/>
      <c r="AC170" s="1810">
        <f>IFERROR((W170*Y170*AA170),"")</f>
        <v/>
      </c>
      <c r="AE170" s="1738" t="n"/>
      <c r="AF170" s="852" t="n"/>
    </row>
    <row r="171" ht="15.75" customHeight="1" s="667">
      <c r="A171" s="241" t="n"/>
      <c r="B171" s="241" t="n"/>
      <c r="C171" s="216" t="inlineStr">
        <is>
          <t>E00707B</t>
        </is>
      </c>
      <c r="D171" s="242" t="n"/>
      <c r="E171" s="242" t="n"/>
      <c r="F171" s="218">
        <f>IFERROR(VLOOKUP(C171,TE!$H:$Y,2,FALSE),"(Not on TE)")</f>
        <v/>
      </c>
      <c r="G171" s="243" t="n"/>
      <c r="H171" s="243" t="n"/>
      <c r="I171" s="243" t="n"/>
      <c r="J171" s="243" t="n"/>
      <c r="K171" s="243" t="n"/>
      <c r="L171" s="243" t="n"/>
      <c r="M171" s="243" t="n"/>
      <c r="N171" s="243" t="n"/>
      <c r="O171" s="243" t="n"/>
      <c r="P171" s="243" t="n"/>
      <c r="Q171" s="243" t="n"/>
      <c r="R171" s="243" t="n"/>
      <c r="S171" s="243" t="n"/>
      <c r="T171" s="243" t="n"/>
      <c r="U171" s="836">
        <f>IFERROR(VLOOKUP(C171,TE!$H:$Y,9,FALSE),"0")</f>
        <v/>
      </c>
      <c r="V171" s="1747" t="n"/>
      <c r="W171" s="839">
        <f>SUMIFS(TE!$O:$O,TE!$G:$G,$C$40,TE!$I:$I,C171,TE!$D:$D,$C$5)</f>
        <v/>
      </c>
      <c r="X171" s="1747" t="n"/>
      <c r="Y171" s="839">
        <f>IFERROR(VLOOKUP(C171,TE!$H:$Y,16,FALSE),"0")</f>
        <v/>
      </c>
      <c r="Z171" s="1747" t="n"/>
      <c r="AA171" s="841">
        <f>IFERROR(VLOOKUP(C171,TE!$H:$Y,17,FALSE),"0")</f>
        <v/>
      </c>
      <c r="AB171" s="1811" t="n"/>
      <c r="AC171" s="1812">
        <f>IFERROR((W171*Y171*AA171),"")</f>
        <v/>
      </c>
      <c r="AD171" s="1747" t="n"/>
      <c r="AE171" s="1799" t="n"/>
      <c r="AF171" s="244" t="n"/>
    </row>
    <row r="172" ht="15.75" customHeight="1" s="667">
      <c r="A172" s="241" t="n"/>
      <c r="B172" s="241" t="n"/>
      <c r="C172" s="220" t="n"/>
      <c r="D172" s="245" t="n"/>
      <c r="E172" s="245" t="n"/>
      <c r="F172" s="246" t="n"/>
      <c r="G172" s="246" t="n"/>
      <c r="H172" s="246" t="n"/>
      <c r="I172" s="246" t="n"/>
      <c r="J172" s="246" t="n"/>
      <c r="K172" s="246" t="n"/>
      <c r="L172" s="246" t="n"/>
      <c r="M172" s="246" t="n"/>
      <c r="N172" s="246" t="n"/>
      <c r="O172" s="246" t="n"/>
      <c r="P172" s="246" t="n"/>
      <c r="Q172" s="246" t="n"/>
      <c r="R172" s="246" t="n"/>
      <c r="S172" s="246" t="n"/>
      <c r="T172" s="246" t="n"/>
      <c r="U172" s="247" t="n"/>
      <c r="V172" s="247" t="n"/>
      <c r="W172" s="248" t="n"/>
      <c r="X172" s="248" t="n"/>
      <c r="Y172" s="248" t="n"/>
      <c r="Z172" s="223" t="n"/>
      <c r="AA172" s="1815" t="inlineStr">
        <is>
          <t>Continued Below</t>
        </is>
      </c>
      <c r="AB172" s="1751" t="n"/>
      <c r="AC172" s="1751" t="n"/>
      <c r="AD172" s="1751" t="n"/>
      <c r="AE172" s="1751" t="n"/>
      <c r="AF172" s="249" t="n"/>
    </row>
    <row r="173" ht="15.75" customHeight="1" s="667">
      <c r="A173" s="241" t="n"/>
      <c r="B173" s="241" t="n"/>
      <c r="C173" s="220" t="n"/>
      <c r="D173" s="245" t="n"/>
      <c r="E173" s="245" t="n"/>
      <c r="F173" s="246" t="n"/>
      <c r="G173" s="246" t="n"/>
      <c r="H173" s="246" t="n"/>
      <c r="I173" s="246" t="n"/>
      <c r="J173" s="246" t="n"/>
      <c r="K173" s="246" t="n"/>
      <c r="L173" s="246" t="n"/>
      <c r="M173" s="246" t="n"/>
      <c r="N173" s="246" t="n"/>
      <c r="O173" s="246" t="n"/>
      <c r="P173" s="246" t="n"/>
      <c r="Q173" s="246" t="n"/>
      <c r="R173" s="246" t="n"/>
      <c r="S173" s="246" t="n"/>
      <c r="T173" s="246" t="n"/>
      <c r="U173" s="247" t="n"/>
      <c r="V173" s="247" t="n"/>
      <c r="W173" s="248" t="n"/>
      <c r="X173" s="248" t="n"/>
      <c r="Y173" s="248" t="n"/>
      <c r="Z173" s="248" t="n"/>
      <c r="AA173" s="250" t="n"/>
      <c r="AB173" s="250" t="n"/>
      <c r="AC173" s="251" t="n"/>
      <c r="AD173" s="251" t="n"/>
      <c r="AE173" s="251" t="n"/>
      <c r="AF173" s="249" t="n"/>
    </row>
    <row r="174" ht="15.75" customHeight="1" s="667">
      <c r="A174" s="229" t="n"/>
      <c r="B174" s="229" t="n"/>
      <c r="C174" s="400" t="n"/>
      <c r="D174" s="230" t="n"/>
      <c r="E174" s="230" t="n"/>
      <c r="F174" s="231" t="n"/>
      <c r="G174" s="231" t="n"/>
      <c r="H174" s="231" t="n"/>
      <c r="I174" s="231" t="n"/>
      <c r="J174" s="231" t="n"/>
      <c r="K174" s="231" t="n"/>
      <c r="L174" s="231" t="n"/>
      <c r="M174" s="231" t="n"/>
      <c r="N174" s="231" t="n"/>
      <c r="O174" s="231" t="n"/>
      <c r="P174" s="231" t="n"/>
      <c r="Q174" s="231" t="n"/>
      <c r="R174" s="231" t="n"/>
      <c r="S174" s="231" t="n"/>
      <c r="T174" s="231" t="n"/>
      <c r="U174" s="232" t="n"/>
      <c r="V174" s="232" t="n"/>
      <c r="W174" s="233" t="n"/>
      <c r="X174" s="233" t="n"/>
      <c r="Y174" s="233" t="n"/>
      <c r="Z174" s="233" t="n"/>
      <c r="AA174" s="234" t="n"/>
      <c r="AB174" s="234" t="n"/>
      <c r="AC174" s="235" t="n"/>
      <c r="AD174" s="235" t="n"/>
      <c r="AE174" s="235" t="n"/>
      <c r="AF174" s="236" t="n"/>
    </row>
    <row r="175" ht="15.75" customHeight="1" s="667">
      <c r="A175" s="800" t="inlineStr">
        <is>
          <t>CCN:</t>
        </is>
      </c>
      <c r="C175" s="830">
        <f>$C$5</f>
        <v/>
      </c>
      <c r="M175" s="800" t="inlineStr">
        <is>
          <t>Nomenclature:</t>
        </is>
      </c>
      <c r="R175" s="830">
        <f>$R$5</f>
        <v/>
      </c>
    </row>
    <row r="176" ht="15.75" customHeight="1" s="667">
      <c r="A176" s="852" t="n"/>
      <c r="B176" s="852" t="n"/>
      <c r="C176" s="223" t="n"/>
      <c r="D176" s="852" t="n"/>
      <c r="E176" s="852" t="n"/>
      <c r="F176" s="223" t="n"/>
      <c r="G176" s="852" t="n"/>
      <c r="H176" s="852" t="n"/>
      <c r="I176" s="852" t="n"/>
      <c r="J176" s="852" t="n"/>
      <c r="K176" s="852" t="n"/>
      <c r="L176" s="852" t="n"/>
      <c r="M176" s="852" t="n"/>
      <c r="N176" s="852" t="n"/>
      <c r="O176" s="852" t="n"/>
      <c r="P176" s="852" t="n"/>
      <c r="Q176" s="852" t="n"/>
      <c r="R176" s="852" t="n"/>
      <c r="S176" s="852" t="n"/>
      <c r="T176" s="852" t="n"/>
      <c r="U176" s="852" t="n"/>
      <c r="V176" s="852" t="n"/>
      <c r="W176" s="854" t="n"/>
      <c r="X176" s="854" t="n"/>
      <c r="Y176" s="852" t="n"/>
      <c r="Z176" s="852" t="n"/>
      <c r="AA176" s="852" t="n"/>
      <c r="AB176" s="852" t="n"/>
      <c r="AC176" s="854" t="n"/>
      <c r="AD176" s="854" t="n"/>
      <c r="AE176" s="854" t="n"/>
      <c r="AF176" s="852" t="n"/>
    </row>
    <row r="177" ht="15.75" customHeight="1" s="667">
      <c r="A177" s="852" t="n"/>
      <c r="B177" s="852" t="n"/>
      <c r="C177" s="161" t="inlineStr">
        <is>
          <t>Operational Vehicle Laydown Area per UFC 2-000-05N  Table 14312-1</t>
        </is>
      </c>
      <c r="D177" s="852" t="n"/>
      <c r="E177" s="852" t="n"/>
      <c r="F177" s="223" t="n"/>
      <c r="G177" s="852" t="n"/>
      <c r="H177" s="852" t="n"/>
      <c r="I177" s="852" t="n"/>
      <c r="J177" s="852" t="n"/>
      <c r="K177" s="852" t="n"/>
      <c r="L177" s="852" t="n"/>
      <c r="M177" s="852" t="n"/>
      <c r="N177" s="852" t="n"/>
      <c r="O177" s="852" t="n"/>
      <c r="P177" s="852" t="n"/>
      <c r="Q177" s="852" t="n"/>
      <c r="R177" s="852" t="n"/>
      <c r="S177" s="852" t="n"/>
      <c r="T177" s="852" t="n"/>
      <c r="U177" s="852" t="n"/>
      <c r="V177" s="852" t="n"/>
      <c r="W177" s="854" t="n"/>
      <c r="X177" s="854" t="n"/>
      <c r="Y177" s="852" t="n"/>
      <c r="Z177" s="852" t="n"/>
      <c r="AA177" s="852" t="n"/>
      <c r="AB177" s="852" t="n"/>
      <c r="AC177" s="854" t="n"/>
      <c r="AD177" s="854" t="n"/>
      <c r="AE177" s="854" t="n"/>
      <c r="AF177" s="852" t="n"/>
    </row>
    <row r="178" ht="15.75" customHeight="1" s="667">
      <c r="A178" s="852" t="n"/>
      <c r="B178" s="852" t="n"/>
      <c r="C178" s="831">
        <f>C132</f>
        <v/>
      </c>
      <c r="D178" s="1747" t="n"/>
      <c r="E178" s="1747" t="n"/>
      <c r="F178" s="204">
        <f>F132</f>
        <v/>
      </c>
      <c r="G178" s="204" t="n"/>
      <c r="H178" s="204" t="n"/>
      <c r="I178" s="204" t="n"/>
      <c r="J178" s="204" t="n"/>
      <c r="K178" s="204" t="n"/>
      <c r="L178" s="204" t="n"/>
      <c r="M178" s="204" t="n"/>
      <c r="N178" s="205" t="n"/>
      <c r="O178" s="206" t="n"/>
      <c r="P178" s="206" t="n"/>
      <c r="Q178" s="206" t="n"/>
      <c r="R178" s="206" t="n"/>
      <c r="S178" s="207" t="n"/>
      <c r="T178" s="189" t="n"/>
      <c r="U178" s="189" t="n"/>
      <c r="V178" s="189" t="n"/>
      <c r="W178" s="208" t="n"/>
      <c r="X178" s="208" t="n"/>
      <c r="Y178" s="189" t="n"/>
      <c r="Z178" s="189" t="n"/>
      <c r="AA178" s="189" t="n"/>
      <c r="AB178" s="189" t="n"/>
      <c r="AC178" s="1536" t="n"/>
      <c r="AD178" s="1536" t="n"/>
      <c r="AE178" s="1536" t="n"/>
      <c r="AF178" s="852" t="n"/>
    </row>
    <row r="179" ht="15.75" customHeight="1" s="667">
      <c r="A179" s="852" t="n"/>
      <c r="B179" s="852" t="n"/>
      <c r="C179" s="1814" t="inlineStr">
        <is>
          <t>TAMCN</t>
        </is>
      </c>
      <c r="D179" s="1748" t="n"/>
      <c r="E179" s="1748" t="n"/>
      <c r="F179" s="834" t="inlineStr">
        <is>
          <t>Description</t>
        </is>
      </c>
      <c r="G179" s="1739" t="n"/>
      <c r="H179" s="1739" t="n"/>
      <c r="I179" s="1739" t="n"/>
      <c r="J179" s="1739" t="n"/>
      <c r="K179" s="1739" t="n"/>
      <c r="L179" s="1739" t="n"/>
      <c r="M179" s="1739" t="n"/>
      <c r="N179" s="1739" t="n"/>
      <c r="O179" s="1739" t="n"/>
      <c r="P179" s="1739" t="n"/>
      <c r="Q179" s="1739" t="n"/>
      <c r="R179" s="1739" t="n"/>
      <c r="S179" s="1739" t="n"/>
      <c r="T179" s="1739" t="n"/>
      <c r="U179" s="1805" t="inlineStr">
        <is>
          <t>L (FT)</t>
        </is>
      </c>
      <c r="V179" s="1748" t="n"/>
      <c r="W179" s="1805" t="inlineStr">
        <is>
          <t>Qty</t>
        </is>
      </c>
      <c r="X179" s="1748" t="n"/>
      <c r="Y179" s="1805" t="inlineStr">
        <is>
          <t>Area (NSY)</t>
        </is>
      </c>
      <c r="Z179" s="1748" t="n"/>
      <c r="AA179" s="1805" t="inlineStr">
        <is>
          <t>NTG</t>
        </is>
      </c>
      <c r="AB179" s="1748" t="n"/>
      <c r="AC179" s="1806" t="inlineStr">
        <is>
          <t>GSY</t>
        </is>
      </c>
      <c r="AD179" s="1736" t="n"/>
      <c r="AE179" s="1737" t="n"/>
      <c r="AF179" s="852" t="n"/>
    </row>
    <row r="180" ht="15.75" customHeight="1" s="667">
      <c r="A180" s="852" t="n"/>
      <c r="B180" s="852" t="n"/>
      <c r="C180" s="1807" t="n"/>
      <c r="D180" s="1808" t="n"/>
      <c r="E180" s="1808" t="n"/>
      <c r="F180" s="1808" t="n"/>
      <c r="G180" s="1808" t="n"/>
      <c r="H180" s="1808" t="n"/>
      <c r="I180" s="1808" t="n"/>
      <c r="J180" s="1808" t="n"/>
      <c r="K180" s="1808" t="n"/>
      <c r="L180" s="1808" t="n"/>
      <c r="M180" s="1808" t="n"/>
      <c r="N180" s="1808" t="n"/>
      <c r="O180" s="1808" t="n"/>
      <c r="P180" s="1808" t="n"/>
      <c r="Q180" s="1808" t="n"/>
      <c r="R180" s="1808" t="n"/>
      <c r="S180" s="1808" t="n"/>
      <c r="T180" s="1808" t="n"/>
      <c r="U180" s="1808" t="n"/>
      <c r="V180" s="1808" t="n"/>
      <c r="W180" s="1808" t="n"/>
      <c r="X180" s="1808" t="n"/>
      <c r="Y180" s="1808" t="n"/>
      <c r="Z180" s="1808" t="n"/>
      <c r="AA180" s="1808" t="n"/>
      <c r="AB180" s="1808" t="n"/>
      <c r="AC180" s="1747" t="n"/>
      <c r="AD180" s="1747" t="n"/>
      <c r="AE180" s="1799" t="n"/>
      <c r="AF180" s="852" t="n"/>
    </row>
    <row r="181" ht="15.75" customHeight="1" s="667">
      <c r="A181" s="852" t="n"/>
      <c r="B181" s="852" t="n"/>
      <c r="C181" s="406" t="inlineStr">
        <is>
          <t>E00712BA</t>
        </is>
      </c>
      <c r="D181" s="220" t="n"/>
      <c r="E181" s="220" t="n"/>
      <c r="F181" s="210">
        <f>IFERROR(VLOOKUP(C181,TE!$H:$Y,2,FALSE),"(Not on TE)")</f>
        <v/>
      </c>
      <c r="G181" s="220" t="n"/>
      <c r="H181" s="220" t="n"/>
      <c r="I181" s="220" t="n"/>
      <c r="J181" s="220" t="n"/>
      <c r="K181" s="220" t="n"/>
      <c r="L181" s="220" t="n"/>
      <c r="M181" s="220" t="n"/>
      <c r="N181" s="220" t="n"/>
      <c r="O181" s="220" t="n"/>
      <c r="P181" s="220" t="n"/>
      <c r="Q181" s="220" t="n"/>
      <c r="R181" s="220" t="n"/>
      <c r="S181" s="220" t="n"/>
      <c r="T181" s="220" t="n"/>
      <c r="U181" s="772">
        <f>IFERROR(VLOOKUP(C181,TE!$H:$Y,9,FALSE),"0")</f>
        <v/>
      </c>
      <c r="W181" s="775">
        <f>SUMIFS(TE!$O:$O,TE!$G:$G,$C$40,TE!$I:$I,C181,TE!$D:$D,$C$5)</f>
        <v/>
      </c>
      <c r="Y181" s="775">
        <f>IFERROR(VLOOKUP(C181,TE!$H:$Y,16,FALSE),"0")</f>
        <v/>
      </c>
      <c r="AA181" s="777">
        <f>IFERROR(VLOOKUP(C181,TE!$H:$Y,17,FALSE),"0")</f>
        <v/>
      </c>
      <c r="AB181" s="1809" t="n"/>
      <c r="AC181" s="1810">
        <f>IFERROR((W181*Y181*AA181),"")</f>
        <v/>
      </c>
      <c r="AE181" s="1738" t="n"/>
      <c r="AF181" s="852" t="n"/>
    </row>
    <row r="182" ht="15.75" customHeight="1" s="667">
      <c r="A182" s="852" t="n"/>
      <c r="B182" s="852" t="n"/>
      <c r="C182" s="406" t="inlineStr">
        <is>
          <t>E13787K</t>
        </is>
      </c>
      <c r="D182" s="220" t="n"/>
      <c r="E182" s="220" t="n"/>
      <c r="F182" s="210">
        <f>IFERROR(VLOOKUP(C182,TE!$H:$Y,2,FALSE),"(Not on TE)")</f>
        <v/>
      </c>
      <c r="G182" s="220" t="n"/>
      <c r="H182" s="220" t="n"/>
      <c r="I182" s="220" t="n"/>
      <c r="J182" s="220" t="n"/>
      <c r="K182" s="220" t="n"/>
      <c r="L182" s="220" t="n"/>
      <c r="M182" s="220" t="n"/>
      <c r="N182" s="220" t="n"/>
      <c r="O182" s="220" t="n"/>
      <c r="P182" s="220" t="n"/>
      <c r="Q182" s="220" t="n"/>
      <c r="R182" s="220" t="n"/>
      <c r="S182" s="220" t="n"/>
      <c r="T182" s="220" t="n"/>
      <c r="U182" s="772">
        <f>IFERROR(VLOOKUP(C182,TE!$H:$Y,9,FALSE),"0")</f>
        <v/>
      </c>
      <c r="W182" s="775">
        <f>SUMIFS(TE!$O:$O,TE!$G:$G,$C$40,TE!$I:$I,C182,TE!$D:$D,$C$5)</f>
        <v/>
      </c>
      <c r="Y182" s="775">
        <f>IFERROR(VLOOKUP(C182,TE!$H:$Y,16,FALSE),"0")</f>
        <v/>
      </c>
      <c r="AA182" s="777">
        <f>IFERROR(VLOOKUP(C182,TE!$H:$Y,17,FALSE),"0")</f>
        <v/>
      </c>
      <c r="AB182" s="1809" t="n"/>
      <c r="AC182" s="1810">
        <f>IFERROR((W182*Y182*AA182),"")</f>
        <v/>
      </c>
      <c r="AE182" s="1738" t="n"/>
      <c r="AF182" s="852" t="n"/>
    </row>
    <row r="183" ht="15.75" customHeight="1" s="667">
      <c r="A183" s="852" t="n"/>
      <c r="B183" s="852" t="n"/>
      <c r="C183" s="406" t="inlineStr">
        <is>
          <t>E18887M</t>
        </is>
      </c>
      <c r="D183" s="220" t="n"/>
      <c r="E183" s="220" t="n"/>
      <c r="F183" s="210">
        <f>IFERROR(VLOOKUP(C183,TE!$H:$Y,2,FALSE),"(Not on TE)")</f>
        <v/>
      </c>
      <c r="G183" s="220" t="n"/>
      <c r="H183" s="220" t="n"/>
      <c r="I183" s="220" t="n"/>
      <c r="J183" s="220" t="n"/>
      <c r="K183" s="220" t="n"/>
      <c r="L183" s="220" t="n"/>
      <c r="M183" s="220" t="n"/>
      <c r="N183" s="220" t="n"/>
      <c r="O183" s="220" t="n"/>
      <c r="P183" s="220" t="n"/>
      <c r="Q183" s="220" t="n"/>
      <c r="R183" s="220" t="n"/>
      <c r="S183" s="220" t="n"/>
      <c r="T183" s="220" t="n"/>
      <c r="U183" s="772">
        <f>IFERROR(VLOOKUP(C183,TE!$H:$Y,9,FALSE),"0")</f>
        <v/>
      </c>
      <c r="W183" s="775">
        <f>SUMIFS(TE!$O:$O,TE!$G:$G,$C$40,TE!$I:$I,C183,TE!$D:$D,$C$5)</f>
        <v/>
      </c>
      <c r="Y183" s="775">
        <f>IFERROR(VLOOKUP(C183,TE!$H:$Y,16,FALSE),"0")</f>
        <v/>
      </c>
      <c r="AA183" s="777">
        <f>IFERROR(VLOOKUP(C183,TE!$H:$Y,17,FALSE),"0")</f>
        <v/>
      </c>
      <c r="AB183" s="1809" t="n"/>
      <c r="AC183" s="1810">
        <f>IFERROR((W183*Y183*AA183),"")</f>
        <v/>
      </c>
      <c r="AE183" s="1738" t="n"/>
      <c r="AF183" s="852" t="n"/>
    </row>
    <row r="184" ht="15.75" customHeight="1" s="667">
      <c r="A184" s="852" t="n"/>
      <c r="B184" s="852" t="n"/>
      <c r="C184" s="406" t="inlineStr">
        <is>
          <t>K79022B</t>
        </is>
      </c>
      <c r="D184" s="220" t="n"/>
      <c r="E184" s="220" t="n"/>
      <c r="F184" s="210">
        <f>IFERROR(VLOOKUP(C184,TE!$H:$Y,2,FALSE),"(Not on TE)")</f>
        <v/>
      </c>
      <c r="G184" s="220" t="n"/>
      <c r="H184" s="220" t="n"/>
      <c r="I184" s="220" t="n"/>
      <c r="J184" s="220" t="n"/>
      <c r="K184" s="220" t="n"/>
      <c r="L184" s="220" t="n"/>
      <c r="M184" s="220" t="n"/>
      <c r="N184" s="220" t="n"/>
      <c r="O184" s="220" t="n"/>
      <c r="P184" s="220" t="n"/>
      <c r="Q184" s="220" t="n"/>
      <c r="R184" s="220" t="n"/>
      <c r="S184" s="220" t="n"/>
      <c r="T184" s="220" t="n"/>
      <c r="U184" s="772">
        <f>IFERROR(VLOOKUP(C184,TE!$H:$Y,9,FALSE),"0")</f>
        <v/>
      </c>
      <c r="W184" s="775">
        <f>SUMIFS(TE!$O:$O,TE!$G:$G,$C$40,TE!$I:$I,C184,TE!$D:$D,$C$5)</f>
        <v/>
      </c>
      <c r="Y184" s="775">
        <f>IFERROR(VLOOKUP(C184,TE!$H:$Y,16,FALSE),"0")</f>
        <v/>
      </c>
      <c r="AA184" s="777">
        <f>IFERROR(VLOOKUP(C184,TE!$H:$Y,17,FALSE),"0")</f>
        <v/>
      </c>
      <c r="AB184" s="1809" t="n"/>
      <c r="AC184" s="1810">
        <f>IFERROR((W184*Y184*AA184),"")</f>
        <v/>
      </c>
      <c r="AE184" s="1738" t="n"/>
      <c r="AF184" s="852" t="n"/>
    </row>
    <row r="185" ht="15.75" customHeight="1" s="667">
      <c r="A185" s="852" t="n"/>
      <c r="B185" s="852" t="n"/>
      <c r="C185" s="406" t="inlineStr">
        <is>
          <t>B00497B</t>
        </is>
      </c>
      <c r="D185" s="220" t="n"/>
      <c r="E185" s="220" t="n"/>
      <c r="F185" s="210">
        <f>IFERROR(VLOOKUP(C185,TE!$H:$Y,2,FALSE),"(Not on TE)")</f>
        <v/>
      </c>
      <c r="G185" s="220" t="n"/>
      <c r="H185" s="220" t="n"/>
      <c r="I185" s="220" t="n"/>
      <c r="J185" s="220" t="n"/>
      <c r="K185" s="220" t="n"/>
      <c r="L185" s="220" t="n"/>
      <c r="M185" s="220" t="n"/>
      <c r="N185" s="220" t="n"/>
      <c r="O185" s="220" t="n"/>
      <c r="P185" s="220" t="n"/>
      <c r="Q185" s="220" t="n"/>
      <c r="R185" s="220" t="n"/>
      <c r="S185" s="220" t="n"/>
      <c r="T185" s="220" t="n"/>
      <c r="U185" s="772">
        <f>IFERROR(VLOOKUP(C185,TE!$H:$Y,9,FALSE),"0")</f>
        <v/>
      </c>
      <c r="W185" s="775">
        <f>SUMIFS(TE!$O:$O,TE!$G:$G,$C$40,TE!$I:$I,C185,TE!$D:$D,$C$5)</f>
        <v/>
      </c>
      <c r="Y185" s="775">
        <f>IFERROR(VLOOKUP(C185,TE!$H:$Y,16,FALSE),"0")</f>
        <v/>
      </c>
      <c r="AA185" s="777">
        <f>IFERROR(VLOOKUP(C185,TE!$H:$Y,17,FALSE),"0")</f>
        <v/>
      </c>
      <c r="AB185" s="1809" t="n"/>
      <c r="AC185" s="1810">
        <f>IFERROR((W185*Y185*AA185),"")</f>
        <v/>
      </c>
      <c r="AE185" s="1738" t="n"/>
      <c r="AF185" s="852" t="n"/>
    </row>
    <row r="186" ht="15.75" customHeight="1" s="667">
      <c r="A186" s="852" t="n"/>
      <c r="B186" s="852" t="n"/>
      <c r="C186" s="406" t="inlineStr">
        <is>
          <t>B00557B</t>
        </is>
      </c>
      <c r="D186" s="220" t="n"/>
      <c r="E186" s="220" t="n"/>
      <c r="F186" s="210">
        <f>IFERROR(VLOOKUP(C186,TE!$H:$Y,2,FALSE),"(Not on TE)")</f>
        <v/>
      </c>
      <c r="G186" s="220" t="n"/>
      <c r="H186" s="220" t="n"/>
      <c r="I186" s="220" t="n"/>
      <c r="J186" s="220" t="n"/>
      <c r="K186" s="220" t="n"/>
      <c r="L186" s="220" t="n"/>
      <c r="M186" s="220" t="n"/>
      <c r="N186" s="220" t="n"/>
      <c r="O186" s="220" t="n"/>
      <c r="P186" s="220" t="n"/>
      <c r="Q186" s="220" t="n"/>
      <c r="R186" s="220" t="n"/>
      <c r="S186" s="220" t="n"/>
      <c r="T186" s="220" t="n"/>
      <c r="U186" s="772">
        <f>IFERROR(VLOOKUP(C186,TE!$H:$Y,9,FALSE),"0")</f>
        <v/>
      </c>
      <c r="W186" s="775">
        <f>SUMIFS(TE!$O:$O,TE!$G:$G,$C$40,TE!$I:$I,C186,TE!$D:$D,$C$5)</f>
        <v/>
      </c>
      <c r="Y186" s="775">
        <f>IFERROR(VLOOKUP(C186,TE!$H:$Y,16,FALSE),"0")</f>
        <v/>
      </c>
      <c r="AA186" s="777">
        <f>IFERROR(VLOOKUP(C186,TE!$H:$Y,17,FALSE),"0")</f>
        <v/>
      </c>
      <c r="AB186" s="1809" t="n"/>
      <c r="AC186" s="1810">
        <f>IFERROR((W186*Y186*AA186),"")</f>
        <v/>
      </c>
      <c r="AE186" s="1738" t="n"/>
      <c r="AF186" s="852" t="n"/>
    </row>
    <row r="187" ht="15.75" customHeight="1" s="667">
      <c r="A187" s="852" t="n"/>
      <c r="B187" s="852" t="n"/>
      <c r="C187" s="406" t="inlineStr">
        <is>
          <t>B00667B</t>
        </is>
      </c>
      <c r="D187" s="220" t="n"/>
      <c r="E187" s="220" t="n"/>
      <c r="F187" s="210">
        <f>IFERROR(VLOOKUP(C187,TE!$H:$Y,2,FALSE),"(Not on TE)")</f>
        <v/>
      </c>
      <c r="G187" s="220" t="n"/>
      <c r="H187" s="220" t="n"/>
      <c r="I187" s="220" t="n"/>
      <c r="J187" s="220" t="n"/>
      <c r="K187" s="220" t="n"/>
      <c r="L187" s="220" t="n"/>
      <c r="M187" s="220" t="n"/>
      <c r="N187" s="220" t="n"/>
      <c r="O187" s="220" t="n"/>
      <c r="P187" s="220" t="n"/>
      <c r="Q187" s="220" t="n"/>
      <c r="R187" s="220" t="n"/>
      <c r="S187" s="220" t="n"/>
      <c r="T187" s="220" t="n"/>
      <c r="U187" s="772">
        <f>IFERROR(VLOOKUP(C187,TE!$H:$Y,9,FALSE),"0")</f>
        <v/>
      </c>
      <c r="W187" s="775">
        <f>SUMIFS(TE!$O:$O,TE!$G:$G,$C$40,TE!$I:$I,C187,TE!$D:$D,$C$5)</f>
        <v/>
      </c>
      <c r="Y187" s="775">
        <f>IFERROR(VLOOKUP(C187,TE!$H:$Y,16,FALSE),"0")</f>
        <v/>
      </c>
      <c r="AA187" s="777">
        <f>IFERROR(VLOOKUP(C187,TE!$H:$Y,17,FALSE),"0")</f>
        <v/>
      </c>
      <c r="AB187" s="1809" t="n"/>
      <c r="AC187" s="1810">
        <f>IFERROR((W187*Y187*AA187),"")</f>
        <v/>
      </c>
      <c r="AE187" s="1738" t="n"/>
      <c r="AF187" s="852" t="n"/>
    </row>
    <row r="188" ht="15.75" customHeight="1" s="667">
      <c r="A188" s="852" t="n"/>
      <c r="B188" s="852" t="n"/>
      <c r="C188" s="406" t="inlineStr">
        <is>
          <t>B07307BA</t>
        </is>
      </c>
      <c r="D188" s="220" t="n"/>
      <c r="E188" s="220" t="n"/>
      <c r="F188" s="210">
        <f>IFERROR(VLOOKUP(C188,TE!$H:$Y,2,FALSE),"(Not on TE)")</f>
        <v/>
      </c>
      <c r="G188" s="220" t="n"/>
      <c r="H188" s="220" t="n"/>
      <c r="I188" s="220" t="n"/>
      <c r="J188" s="220" t="n"/>
      <c r="K188" s="220" t="n"/>
      <c r="L188" s="220" t="n"/>
      <c r="M188" s="220" t="n"/>
      <c r="N188" s="220" t="n"/>
      <c r="O188" s="220" t="n"/>
      <c r="P188" s="220" t="n"/>
      <c r="Q188" s="220" t="n"/>
      <c r="R188" s="220" t="n"/>
      <c r="S188" s="220" t="n"/>
      <c r="T188" s="220" t="n"/>
      <c r="U188" s="772">
        <f>IFERROR(VLOOKUP(C188,TE!$H:$Y,9,FALSE),"0")</f>
        <v/>
      </c>
      <c r="W188" s="775">
        <f>SUMIFS(TE!$O:$O,TE!$G:$G,$C$40,TE!$I:$I,C188,TE!$D:$D,$C$5)</f>
        <v/>
      </c>
      <c r="Y188" s="775">
        <f>IFERROR(VLOOKUP(C188,TE!$H:$Y,16,FALSE),"0")</f>
        <v/>
      </c>
      <c r="AA188" s="777">
        <f>IFERROR(VLOOKUP(C188,TE!$H:$Y,17,FALSE),"0")</f>
        <v/>
      </c>
      <c r="AB188" s="1809" t="n"/>
      <c r="AC188" s="1810">
        <f>IFERROR((W188*Y188*AA188),"")</f>
        <v/>
      </c>
      <c r="AE188" s="1738" t="n"/>
      <c r="AF188" s="852" t="n"/>
    </row>
    <row r="189" ht="15.75" customHeight="1" s="667">
      <c r="A189" s="852" t="n"/>
      <c r="B189" s="852" t="n"/>
      <c r="C189" s="406" t="inlineStr">
        <is>
          <t>B21307B</t>
        </is>
      </c>
      <c r="D189" s="220" t="n"/>
      <c r="E189" s="220" t="n"/>
      <c r="F189" s="210">
        <f>IFERROR(VLOOKUP(C189,TE!$H:$Y,2,FALSE),"(Not on TE)")</f>
        <v/>
      </c>
      <c r="G189" s="220" t="n"/>
      <c r="H189" s="220" t="n"/>
      <c r="I189" s="220" t="n"/>
      <c r="J189" s="220" t="n"/>
      <c r="K189" s="220" t="n"/>
      <c r="L189" s="220" t="n"/>
      <c r="M189" s="220" t="n"/>
      <c r="N189" s="220" t="n"/>
      <c r="O189" s="220" t="n"/>
      <c r="P189" s="220" t="n"/>
      <c r="Q189" s="220" t="n"/>
      <c r="R189" s="220" t="n"/>
      <c r="S189" s="220" t="n"/>
      <c r="T189" s="220" t="n"/>
      <c r="U189" s="772">
        <f>IFERROR(VLOOKUP(C189,TE!$H:$Y,9,FALSE),"0")</f>
        <v/>
      </c>
      <c r="W189" s="775">
        <f>SUMIFS(TE!$O:$O,TE!$G:$G,$C$40,TE!$I:$I,C189,TE!$D:$D,$C$5)</f>
        <v/>
      </c>
      <c r="Y189" s="775">
        <f>IFERROR(VLOOKUP(C189,TE!$H:$Y,16,FALSE),"0")</f>
        <v/>
      </c>
      <c r="AA189" s="777">
        <f>IFERROR(VLOOKUP(C189,TE!$H:$Y,17,FALSE),"0")</f>
        <v/>
      </c>
      <c r="AB189" s="1809" t="n"/>
      <c r="AC189" s="1810">
        <f>IFERROR((W189*Y189*AA189),"")</f>
        <v/>
      </c>
      <c r="AE189" s="1738" t="n"/>
      <c r="AF189" s="852" t="n"/>
    </row>
    <row r="190" ht="15.75" customHeight="1" s="667">
      <c r="A190" s="852" t="n"/>
      <c r="B190" s="852" t="n"/>
      <c r="C190" s="406" t="inlineStr">
        <is>
          <t>B21307BB</t>
        </is>
      </c>
      <c r="D190" s="220" t="n"/>
      <c r="E190" s="220" t="n"/>
      <c r="F190" s="210">
        <f>IFERROR(VLOOKUP(C190,TE!$H:$Y,2,FALSE),"(Not on TE)")</f>
        <v/>
      </c>
      <c r="G190" s="220" t="n"/>
      <c r="H190" s="220" t="n"/>
      <c r="I190" s="220" t="n"/>
      <c r="J190" s="220" t="n"/>
      <c r="K190" s="220" t="n"/>
      <c r="L190" s="220" t="n"/>
      <c r="M190" s="220" t="n"/>
      <c r="N190" s="220" t="n"/>
      <c r="O190" s="220" t="n"/>
      <c r="P190" s="220" t="n"/>
      <c r="Q190" s="220" t="n"/>
      <c r="R190" s="220" t="n"/>
      <c r="S190" s="220" t="n"/>
      <c r="T190" s="220" t="n"/>
      <c r="U190" s="772">
        <f>IFERROR(VLOOKUP(C190,TE!$H:$Y,9,FALSE),"0")</f>
        <v/>
      </c>
      <c r="W190" s="775">
        <f>SUMIFS(TE!$O:$O,TE!$G:$G,$C$40,TE!$I:$I,C190,TE!$D:$D,$C$5)</f>
        <v/>
      </c>
      <c r="Y190" s="775">
        <f>IFERROR(VLOOKUP(C190,TE!$H:$Y,16,FALSE),"0")</f>
        <v/>
      </c>
      <c r="AA190" s="777">
        <f>IFERROR(VLOOKUP(C190,TE!$H:$Y,17,FALSE),"0")</f>
        <v/>
      </c>
      <c r="AB190" s="1809" t="n"/>
      <c r="AC190" s="1810">
        <f>IFERROR((W190*Y190*AA190),"")</f>
        <v/>
      </c>
      <c r="AE190" s="1738" t="n"/>
      <c r="AF190" s="852" t="n"/>
    </row>
    <row r="191" ht="15.75" customHeight="1" s="667">
      <c r="A191" s="852" t="n"/>
      <c r="B191" s="852" t="n"/>
      <c r="C191" s="406" t="n"/>
      <c r="D191" s="220" t="n"/>
      <c r="E191" s="220" t="n"/>
      <c r="F191" s="210" t="n"/>
      <c r="G191" s="220" t="n"/>
      <c r="H191" s="220" t="n"/>
      <c r="I191" s="220" t="n"/>
      <c r="J191" s="220" t="n"/>
      <c r="K191" s="220" t="n"/>
      <c r="L191" s="220" t="n"/>
      <c r="M191" s="220" t="n"/>
      <c r="N191" s="220" t="n"/>
      <c r="O191" s="220" t="n"/>
      <c r="P191" s="220" t="n"/>
      <c r="Q191" s="220" t="n"/>
      <c r="R191" s="220" t="n"/>
      <c r="S191" s="220" t="n"/>
      <c r="T191" s="220" t="n"/>
      <c r="U191" s="772" t="n"/>
      <c r="W191" s="775" t="n"/>
      <c r="Y191" s="775" t="n"/>
      <c r="AA191" s="777" t="n"/>
      <c r="AB191" s="1809" t="n"/>
      <c r="AC191" s="1810" t="n"/>
      <c r="AE191" s="1738" t="n"/>
      <c r="AF191" s="852" t="n"/>
    </row>
    <row r="192" ht="15.6" customHeight="1" s="667">
      <c r="A192" s="852" t="n"/>
      <c r="B192" s="852" t="n"/>
      <c r="C192" s="405" t="n"/>
      <c r="D192" s="220" t="n"/>
      <c r="E192" s="220" t="n"/>
      <c r="F192" s="210" t="n"/>
      <c r="G192" s="220" t="n"/>
      <c r="H192" s="220" t="n"/>
      <c r="I192" s="220" t="n"/>
      <c r="J192" s="220" t="n"/>
      <c r="K192" s="220" t="n"/>
      <c r="L192" s="220" t="n"/>
      <c r="M192" s="220" t="n"/>
      <c r="N192" s="220" t="n"/>
      <c r="O192" s="220" t="n"/>
      <c r="P192" s="220" t="n"/>
      <c r="Q192" s="220" t="n"/>
      <c r="R192" s="220" t="n"/>
      <c r="S192" s="220" t="n"/>
      <c r="T192" s="220" t="n"/>
      <c r="U192" s="772" t="n"/>
      <c r="W192" s="775" t="n"/>
      <c r="Y192" s="775" t="n"/>
      <c r="AA192" s="776" t="n"/>
      <c r="AC192" s="1810" t="n"/>
      <c r="AE192" s="1738" t="n"/>
      <c r="AF192" s="852" t="n"/>
    </row>
    <row r="193" ht="15.75" customHeight="1" s="667">
      <c r="A193" s="852" t="n"/>
      <c r="B193" s="852" t="n"/>
      <c r="C193" s="405" t="n"/>
      <c r="D193" s="220" t="n"/>
      <c r="E193" s="220" t="n"/>
      <c r="F193" s="210" t="n"/>
      <c r="G193" s="220" t="n"/>
      <c r="H193" s="220" t="n"/>
      <c r="I193" s="220" t="n"/>
      <c r="J193" s="220" t="n"/>
      <c r="K193" s="220" t="n"/>
      <c r="L193" s="220" t="n"/>
      <c r="M193" s="220" t="n"/>
      <c r="N193" s="220" t="n"/>
      <c r="O193" s="220" t="n"/>
      <c r="P193" s="220" t="n"/>
      <c r="Q193" s="220" t="n"/>
      <c r="R193" s="220" t="n"/>
      <c r="S193" s="220" t="n"/>
      <c r="T193" s="220" t="n"/>
      <c r="U193" s="772" t="n"/>
      <c r="W193" s="775" t="n"/>
      <c r="Y193" s="775" t="n"/>
      <c r="AA193" s="777" t="n"/>
      <c r="AB193" s="1809" t="n"/>
      <c r="AC193" s="1810" t="n"/>
      <c r="AE193" s="1738" t="n"/>
      <c r="AF193" s="852" t="n"/>
    </row>
    <row r="194" ht="15.75" customHeight="1" s="667">
      <c r="A194" s="852" t="n"/>
      <c r="B194" s="852" t="n"/>
      <c r="C194" s="405" t="n"/>
      <c r="D194" s="220" t="n"/>
      <c r="E194" s="220" t="n"/>
      <c r="F194" s="210" t="n"/>
      <c r="G194" s="220" t="n"/>
      <c r="H194" s="220" t="n"/>
      <c r="I194" s="220" t="n"/>
      <c r="J194" s="220" t="n"/>
      <c r="K194" s="220" t="n"/>
      <c r="L194" s="220" t="n"/>
      <c r="M194" s="220" t="n"/>
      <c r="N194" s="220" t="n"/>
      <c r="O194" s="220" t="n"/>
      <c r="P194" s="220" t="n"/>
      <c r="Q194" s="220" t="n"/>
      <c r="R194" s="220" t="n"/>
      <c r="S194" s="220" t="n"/>
      <c r="T194" s="220" t="n"/>
      <c r="U194" s="772" t="n"/>
      <c r="W194" s="775" t="n"/>
      <c r="Y194" s="775" t="n"/>
      <c r="AA194" s="776" t="n"/>
      <c r="AC194" s="1810" t="n"/>
      <c r="AE194" s="1738" t="n"/>
      <c r="AF194" s="852" t="n"/>
    </row>
    <row r="195" ht="15.75" customHeight="1" s="667">
      <c r="A195" s="852" t="n"/>
      <c r="B195" s="852" t="n"/>
      <c r="C195" s="405" t="n"/>
      <c r="D195" s="220" t="n"/>
      <c r="E195" s="220" t="n"/>
      <c r="F195" s="210" t="n"/>
      <c r="G195" s="220" t="n"/>
      <c r="H195" s="220" t="n"/>
      <c r="I195" s="220" t="n"/>
      <c r="J195" s="220" t="n"/>
      <c r="K195" s="220" t="n"/>
      <c r="L195" s="220" t="n"/>
      <c r="M195" s="220" t="n"/>
      <c r="N195" s="220" t="n"/>
      <c r="O195" s="220" t="n"/>
      <c r="P195" s="220" t="n"/>
      <c r="Q195" s="220" t="n"/>
      <c r="R195" s="220" t="n"/>
      <c r="S195" s="220" t="n"/>
      <c r="T195" s="220" t="n"/>
      <c r="U195" s="772" t="n"/>
      <c r="W195" s="775" t="n"/>
      <c r="Y195" s="775" t="n"/>
      <c r="AA195" s="776" t="n"/>
      <c r="AC195" s="1810" t="n"/>
      <c r="AE195" s="1738" t="n"/>
      <c r="AF195" s="852" t="n"/>
    </row>
    <row r="196" ht="15.75" customHeight="1" s="667">
      <c r="A196" s="852" t="n"/>
      <c r="B196" s="852" t="n"/>
      <c r="C196" s="405" t="n"/>
      <c r="D196" s="220" t="n"/>
      <c r="E196" s="220" t="n"/>
      <c r="F196" s="210" t="n"/>
      <c r="G196" s="220" t="n"/>
      <c r="H196" s="220" t="n"/>
      <c r="I196" s="220" t="n"/>
      <c r="J196" s="220" t="n"/>
      <c r="K196" s="220" t="n"/>
      <c r="L196" s="220" t="n"/>
      <c r="M196" s="220" t="n"/>
      <c r="N196" s="220" t="n"/>
      <c r="O196" s="220" t="n"/>
      <c r="P196" s="220" t="n"/>
      <c r="Q196" s="220" t="n"/>
      <c r="R196" s="220" t="n"/>
      <c r="S196" s="220" t="n"/>
      <c r="T196" s="220" t="n"/>
      <c r="U196" s="772" t="n"/>
      <c r="W196" s="775" t="n"/>
      <c r="Y196" s="775" t="n"/>
      <c r="AA196" s="776" t="n"/>
      <c r="AC196" s="1810" t="n"/>
      <c r="AE196" s="1738" t="n"/>
      <c r="AF196" s="852" t="n"/>
    </row>
    <row r="197" ht="15.75" customHeight="1" s="667">
      <c r="A197" s="852" t="n"/>
      <c r="B197" s="852" t="n"/>
      <c r="C197" s="405" t="n"/>
      <c r="D197" s="220" t="n"/>
      <c r="E197" s="220" t="n"/>
      <c r="F197" s="210" t="n"/>
      <c r="G197" s="220" t="n"/>
      <c r="H197" s="220" t="n"/>
      <c r="I197" s="220" t="n"/>
      <c r="J197" s="220" t="n"/>
      <c r="K197" s="220" t="n"/>
      <c r="L197" s="220" t="n"/>
      <c r="M197" s="220" t="n"/>
      <c r="N197" s="220" t="n"/>
      <c r="O197" s="220" t="n"/>
      <c r="P197" s="220" t="n"/>
      <c r="Q197" s="220" t="n"/>
      <c r="R197" s="220" t="n"/>
      <c r="S197" s="220" t="n"/>
      <c r="T197" s="220" t="n"/>
      <c r="U197" s="772" t="n"/>
      <c r="W197" s="775" t="n"/>
      <c r="Y197" s="775" t="n"/>
      <c r="AA197" s="776" t="n"/>
      <c r="AC197" s="1810" t="n"/>
      <c r="AE197" s="1738" t="n"/>
      <c r="AF197" s="852" t="n"/>
    </row>
    <row r="198" ht="15.75" customHeight="1" s="667">
      <c r="A198" s="852" t="n"/>
      <c r="B198" s="852" t="n"/>
      <c r="C198" s="405" t="n"/>
      <c r="D198" s="220" t="n"/>
      <c r="E198" s="220" t="n"/>
      <c r="F198" s="210" t="n"/>
      <c r="G198" s="220" t="n"/>
      <c r="H198" s="220" t="n"/>
      <c r="I198" s="220" t="n"/>
      <c r="J198" s="220" t="n"/>
      <c r="K198" s="220" t="n"/>
      <c r="L198" s="220" t="n"/>
      <c r="M198" s="220" t="n"/>
      <c r="N198" s="220" t="n"/>
      <c r="O198" s="220" t="n"/>
      <c r="P198" s="220" t="n"/>
      <c r="Q198" s="220" t="n"/>
      <c r="R198" s="220" t="n"/>
      <c r="S198" s="220" t="n"/>
      <c r="T198" s="220" t="n"/>
      <c r="U198" s="772" t="n"/>
      <c r="W198" s="775" t="n"/>
      <c r="Y198" s="775" t="n"/>
      <c r="AA198" s="776" t="n"/>
      <c r="AC198" s="1810" t="n"/>
      <c r="AE198" s="1738" t="n"/>
      <c r="AF198" s="852" t="n"/>
    </row>
    <row r="199" ht="15.75" customHeight="1" s="667">
      <c r="A199" s="852" t="n"/>
      <c r="B199" s="852" t="n"/>
      <c r="C199" s="405" t="n"/>
      <c r="D199" s="220" t="n"/>
      <c r="E199" s="220" t="n"/>
      <c r="F199" s="210" t="n"/>
      <c r="G199" s="220" t="n"/>
      <c r="H199" s="220" t="n"/>
      <c r="I199" s="220" t="n"/>
      <c r="J199" s="220" t="n"/>
      <c r="K199" s="220" t="n"/>
      <c r="L199" s="220" t="n"/>
      <c r="M199" s="220" t="n"/>
      <c r="N199" s="220" t="n"/>
      <c r="O199" s="220" t="n"/>
      <c r="P199" s="220" t="n"/>
      <c r="Q199" s="220" t="n"/>
      <c r="R199" s="220" t="n"/>
      <c r="S199" s="220" t="n"/>
      <c r="T199" s="220" t="n"/>
      <c r="U199" s="772" t="n"/>
      <c r="W199" s="775" t="n"/>
      <c r="Y199" s="775" t="n"/>
      <c r="AA199" s="776" t="n"/>
      <c r="AC199" s="1810" t="n"/>
      <c r="AE199" s="1738" t="n"/>
      <c r="AF199" s="852" t="n"/>
    </row>
    <row r="200" ht="15.75" customHeight="1" s="667">
      <c r="A200" s="852" t="n"/>
      <c r="B200" s="852" t="n"/>
      <c r="C200" s="405" t="n"/>
      <c r="D200" s="220" t="n"/>
      <c r="E200" s="220" t="n"/>
      <c r="F200" s="210" t="n"/>
      <c r="G200" s="220" t="n"/>
      <c r="H200" s="220" t="n"/>
      <c r="I200" s="220" t="n"/>
      <c r="J200" s="220" t="n"/>
      <c r="K200" s="220" t="n"/>
      <c r="L200" s="220" t="n"/>
      <c r="M200" s="220" t="n"/>
      <c r="N200" s="220" t="n"/>
      <c r="O200" s="220" t="n"/>
      <c r="P200" s="220" t="n"/>
      <c r="Q200" s="220" t="n"/>
      <c r="R200" s="220" t="n"/>
      <c r="S200" s="220" t="n"/>
      <c r="T200" s="220" t="n"/>
      <c r="U200" s="772" t="n"/>
      <c r="W200" s="775" t="n"/>
      <c r="Y200" s="775" t="n"/>
      <c r="AA200" s="776" t="n"/>
      <c r="AC200" s="1810" t="n"/>
      <c r="AE200" s="1738" t="n"/>
      <c r="AF200" s="852" t="n"/>
    </row>
    <row r="201" ht="15.75" customHeight="1" s="667">
      <c r="A201" s="852" t="n"/>
      <c r="B201" s="852" t="n"/>
      <c r="C201" s="405" t="n"/>
      <c r="D201" s="220" t="n"/>
      <c r="E201" s="220" t="n"/>
      <c r="F201" s="210" t="n"/>
      <c r="G201" s="220" t="n"/>
      <c r="H201" s="220" t="n"/>
      <c r="I201" s="220" t="n"/>
      <c r="J201" s="220" t="n"/>
      <c r="K201" s="220" t="n"/>
      <c r="L201" s="220" t="n"/>
      <c r="M201" s="220" t="n"/>
      <c r="N201" s="220" t="n"/>
      <c r="O201" s="220" t="n"/>
      <c r="P201" s="220" t="n"/>
      <c r="Q201" s="220" t="n"/>
      <c r="R201" s="220" t="n"/>
      <c r="S201" s="220" t="n"/>
      <c r="T201" s="220" t="n"/>
      <c r="U201" s="772" t="n"/>
      <c r="W201" s="775" t="n"/>
      <c r="Y201" s="775" t="n"/>
      <c r="AA201" s="776" t="n"/>
      <c r="AC201" s="1810" t="n"/>
      <c r="AE201" s="1738" t="n"/>
      <c r="AF201" s="852" t="n"/>
    </row>
    <row r="202" ht="15.75" customHeight="1" s="667">
      <c r="A202" s="852" t="n"/>
      <c r="B202" s="852" t="n"/>
      <c r="C202" s="405" t="n"/>
      <c r="D202" s="220" t="n"/>
      <c r="E202" s="220" t="n"/>
      <c r="F202" s="210" t="n"/>
      <c r="G202" s="220" t="n"/>
      <c r="H202" s="220" t="n"/>
      <c r="I202" s="220" t="n"/>
      <c r="J202" s="220" t="n"/>
      <c r="K202" s="220" t="n"/>
      <c r="L202" s="220" t="n"/>
      <c r="M202" s="220" t="n"/>
      <c r="N202" s="220" t="n"/>
      <c r="O202" s="220" t="n"/>
      <c r="P202" s="220" t="n"/>
      <c r="Q202" s="220" t="n"/>
      <c r="R202" s="220" t="n"/>
      <c r="S202" s="220" t="n"/>
      <c r="T202" s="220" t="n"/>
      <c r="U202" s="772" t="n"/>
      <c r="W202" s="775" t="n"/>
      <c r="Y202" s="775" t="n"/>
      <c r="AA202" s="776" t="n"/>
      <c r="AC202" s="1810" t="n"/>
      <c r="AE202" s="1738" t="n"/>
      <c r="AF202" s="852" t="n"/>
    </row>
    <row r="203" ht="15.75" customHeight="1" s="667">
      <c r="A203" s="852" t="n"/>
      <c r="B203" s="852" t="n"/>
      <c r="C203" s="237" t="n"/>
      <c r="D203" s="215" t="n"/>
      <c r="E203" s="215" t="n"/>
      <c r="F203" s="210" t="n"/>
      <c r="G203" s="238" t="n"/>
      <c r="H203" s="238" t="n"/>
      <c r="I203" s="238" t="n"/>
      <c r="J203" s="238" t="n"/>
      <c r="K203" s="238" t="n"/>
      <c r="L203" s="238" t="n"/>
      <c r="M203" s="238" t="n"/>
      <c r="N203" s="238" t="n"/>
      <c r="O203" s="238" t="n"/>
      <c r="P203" s="238" t="n"/>
      <c r="Q203" s="238" t="n"/>
      <c r="R203" s="238" t="n"/>
      <c r="S203" s="238" t="n"/>
      <c r="T203" s="238" t="n"/>
      <c r="U203" s="772" t="n"/>
      <c r="W203" s="775" t="n"/>
      <c r="Y203" s="775" t="n"/>
      <c r="AA203" s="776" t="n"/>
      <c r="AC203" s="1810" t="n"/>
      <c r="AE203" s="1738" t="n"/>
      <c r="AF203" s="852" t="n"/>
    </row>
    <row r="204" ht="15.75" customHeight="1" s="667">
      <c r="A204" s="852" t="n"/>
      <c r="B204" s="852" t="n"/>
      <c r="C204" s="237" t="n"/>
      <c r="D204" s="215" t="n"/>
      <c r="E204" s="215" t="n"/>
      <c r="F204" s="210" t="n"/>
      <c r="G204" s="238" t="n"/>
      <c r="H204" s="238" t="n"/>
      <c r="I204" s="238" t="n"/>
      <c r="J204" s="238" t="n"/>
      <c r="K204" s="238" t="n"/>
      <c r="L204" s="238" t="n"/>
      <c r="M204" s="238" t="n"/>
      <c r="N204" s="238" t="n"/>
      <c r="O204" s="238" t="n"/>
      <c r="P204" s="238" t="n"/>
      <c r="Q204" s="238" t="n"/>
      <c r="R204" s="238" t="n"/>
      <c r="S204" s="238" t="n"/>
      <c r="T204" s="238" t="n"/>
      <c r="U204" s="772" t="n"/>
      <c r="W204" s="775" t="n"/>
      <c r="Y204" s="775" t="n"/>
      <c r="AA204" s="776" t="n"/>
      <c r="AC204" s="1810" t="n"/>
      <c r="AE204" s="1738" t="n"/>
      <c r="AF204" s="852" t="n"/>
    </row>
    <row r="205" ht="15.75" customHeight="1" s="667">
      <c r="A205" s="852" t="n"/>
      <c r="B205" s="852" t="n"/>
      <c r="C205" s="237" t="n"/>
      <c r="D205" s="215" t="n"/>
      <c r="E205" s="215" t="n"/>
      <c r="F205" s="210" t="n"/>
      <c r="G205" s="238" t="n"/>
      <c r="H205" s="238" t="n"/>
      <c r="I205" s="238" t="n"/>
      <c r="J205" s="238" t="n"/>
      <c r="K205" s="238" t="n"/>
      <c r="L205" s="238" t="n"/>
      <c r="M205" s="238" t="n"/>
      <c r="N205" s="238" t="n"/>
      <c r="O205" s="238" t="n"/>
      <c r="P205" s="238" t="n"/>
      <c r="Q205" s="238" t="n"/>
      <c r="R205" s="238" t="n"/>
      <c r="S205" s="238" t="n"/>
      <c r="T205" s="238" t="n"/>
      <c r="U205" s="772" t="n"/>
      <c r="W205" s="775" t="n"/>
      <c r="Y205" s="775" t="n"/>
      <c r="AA205" s="776" t="n"/>
      <c r="AC205" s="1810" t="n"/>
      <c r="AE205" s="1738" t="n"/>
      <c r="AF205" s="852" t="n"/>
    </row>
    <row r="206" ht="15.75" customHeight="1" s="667">
      <c r="A206" s="852" t="n"/>
      <c r="B206" s="852" t="n"/>
      <c r="C206" s="237" t="n"/>
      <c r="D206" s="215" t="n"/>
      <c r="E206" s="215" t="n"/>
      <c r="F206" s="210" t="n"/>
      <c r="G206" s="238" t="n"/>
      <c r="H206" s="238" t="n"/>
      <c r="I206" s="238" t="n"/>
      <c r="J206" s="238" t="n"/>
      <c r="K206" s="238" t="n"/>
      <c r="L206" s="238" t="n"/>
      <c r="M206" s="238" t="n"/>
      <c r="N206" s="238" t="n"/>
      <c r="O206" s="238" t="n"/>
      <c r="P206" s="238" t="n"/>
      <c r="Q206" s="238" t="n"/>
      <c r="R206" s="238" t="n"/>
      <c r="S206" s="238" t="n"/>
      <c r="T206" s="238" t="n"/>
      <c r="U206" s="772" t="n"/>
      <c r="W206" s="775" t="n"/>
      <c r="Y206" s="775" t="n"/>
      <c r="AA206" s="776" t="n"/>
      <c r="AC206" s="1810" t="n"/>
      <c r="AE206" s="1738" t="n"/>
      <c r="AF206" s="852" t="n"/>
    </row>
    <row r="207" ht="15.75" customHeight="1" s="667">
      <c r="A207" s="852" t="n"/>
      <c r="B207" s="852" t="n"/>
      <c r="C207" s="237" t="n"/>
      <c r="D207" s="215" t="n"/>
      <c r="E207" s="215" t="n"/>
      <c r="F207" s="210" t="n"/>
      <c r="G207" s="238" t="n"/>
      <c r="H207" s="238" t="n"/>
      <c r="I207" s="238" t="n"/>
      <c r="J207" s="238" t="n"/>
      <c r="K207" s="238" t="n"/>
      <c r="L207" s="238" t="n"/>
      <c r="M207" s="238" t="n"/>
      <c r="N207" s="238" t="n"/>
      <c r="O207" s="238" t="n"/>
      <c r="P207" s="238" t="n"/>
      <c r="Q207" s="238" t="n"/>
      <c r="R207" s="238" t="n"/>
      <c r="S207" s="238" t="n"/>
      <c r="T207" s="238" t="n"/>
      <c r="U207" s="772" t="n"/>
      <c r="W207" s="775" t="n"/>
      <c r="Y207" s="775" t="n"/>
      <c r="AA207" s="776" t="n"/>
      <c r="AC207" s="1810" t="n"/>
      <c r="AE207" s="1738" t="n"/>
      <c r="AF207" s="852" t="n"/>
    </row>
    <row r="208" ht="15.75" customHeight="1" s="667">
      <c r="A208" s="852" t="n"/>
      <c r="B208" s="852" t="n"/>
      <c r="C208" s="237" t="n"/>
      <c r="D208" s="215" t="n"/>
      <c r="E208" s="215" t="n"/>
      <c r="F208" s="210" t="n"/>
      <c r="G208" s="238" t="n"/>
      <c r="H208" s="238" t="n"/>
      <c r="I208" s="238" t="n"/>
      <c r="J208" s="238" t="n"/>
      <c r="K208" s="238" t="n"/>
      <c r="L208" s="238" t="n"/>
      <c r="M208" s="238" t="n"/>
      <c r="N208" s="238" t="n"/>
      <c r="O208" s="238" t="n"/>
      <c r="P208" s="238" t="n"/>
      <c r="Q208" s="238" t="n"/>
      <c r="R208" s="238" t="n"/>
      <c r="S208" s="238" t="n"/>
      <c r="T208" s="238" t="n"/>
      <c r="U208" s="772" t="n"/>
      <c r="W208" s="775" t="n"/>
      <c r="Y208" s="775" t="n"/>
      <c r="AA208" s="776" t="n"/>
      <c r="AC208" s="1810" t="n"/>
      <c r="AE208" s="1738" t="n"/>
      <c r="AF208" s="852" t="n"/>
    </row>
    <row r="209" ht="15.75" customHeight="1" s="667">
      <c r="A209" s="852" t="n"/>
      <c r="B209" s="852" t="n"/>
      <c r="C209" s="237" t="n"/>
      <c r="D209" s="215" t="n"/>
      <c r="E209" s="215" t="n"/>
      <c r="F209" s="210" t="n"/>
      <c r="G209" s="238" t="n"/>
      <c r="H209" s="238" t="n"/>
      <c r="I209" s="238" t="n"/>
      <c r="J209" s="238" t="n"/>
      <c r="K209" s="238" t="n"/>
      <c r="L209" s="238" t="n"/>
      <c r="M209" s="238" t="n"/>
      <c r="N209" s="238" t="n"/>
      <c r="O209" s="238" t="n"/>
      <c r="P209" s="238" t="n"/>
      <c r="Q209" s="238" t="n"/>
      <c r="R209" s="238" t="n"/>
      <c r="S209" s="238" t="n"/>
      <c r="T209" s="238" t="n"/>
      <c r="U209" s="772" t="n"/>
      <c r="W209" s="775" t="n"/>
      <c r="Y209" s="775" t="n"/>
      <c r="AA209" s="776" t="n"/>
      <c r="AC209" s="1810" t="n"/>
      <c r="AE209" s="1738" t="n"/>
      <c r="AF209" s="852" t="n"/>
    </row>
    <row r="210" ht="15.75" customHeight="1" s="667">
      <c r="A210" s="852" t="n"/>
      <c r="B210" s="852" t="n"/>
      <c r="C210" s="405" t="n"/>
      <c r="D210" s="215" t="n"/>
      <c r="E210" s="215" t="n"/>
      <c r="F210" s="210" t="n"/>
      <c r="G210" s="238" t="n"/>
      <c r="H210" s="238" t="n"/>
      <c r="I210" s="238" t="n"/>
      <c r="J210" s="238" t="n"/>
      <c r="K210" s="238" t="n"/>
      <c r="L210" s="238" t="n"/>
      <c r="M210" s="238" t="n"/>
      <c r="N210" s="238" t="n"/>
      <c r="O210" s="238" t="n"/>
      <c r="P210" s="238" t="n"/>
      <c r="Q210" s="238" t="n"/>
      <c r="R210" s="238" t="n"/>
      <c r="S210" s="238" t="n"/>
      <c r="T210" s="238" t="n"/>
      <c r="U210" s="772" t="n"/>
      <c r="W210" s="775" t="n"/>
      <c r="Y210" s="775" t="n"/>
      <c r="AA210" s="776" t="n"/>
      <c r="AC210" s="1810" t="n"/>
      <c r="AE210" s="1738" t="n"/>
      <c r="AF210" s="852" t="n"/>
    </row>
    <row r="211" ht="15.75" customHeight="1" s="667">
      <c r="A211" s="852" t="n"/>
      <c r="B211" s="852" t="n"/>
      <c r="C211" s="405" t="n"/>
      <c r="D211" s="215" t="n"/>
      <c r="E211" s="215" t="n"/>
      <c r="F211" s="210" t="n"/>
      <c r="G211" s="238" t="n"/>
      <c r="H211" s="238" t="n"/>
      <c r="I211" s="238" t="n"/>
      <c r="J211" s="238" t="n"/>
      <c r="K211" s="238" t="n"/>
      <c r="L211" s="238" t="n"/>
      <c r="M211" s="238" t="n"/>
      <c r="N211" s="238" t="n"/>
      <c r="O211" s="238" t="n"/>
      <c r="P211" s="238" t="n"/>
      <c r="Q211" s="238" t="n"/>
      <c r="R211" s="238" t="n"/>
      <c r="S211" s="238" t="n"/>
      <c r="T211" s="238" t="n"/>
      <c r="U211" s="772" t="n"/>
      <c r="W211" s="775" t="n"/>
      <c r="Y211" s="775" t="n"/>
      <c r="AA211" s="776" t="n"/>
      <c r="AC211" s="1810" t="n"/>
      <c r="AE211" s="1738" t="n"/>
      <c r="AF211" s="852" t="n"/>
    </row>
    <row r="212" ht="15.75" customHeight="1" s="667">
      <c r="A212" s="852" t="n"/>
      <c r="B212" s="852" t="n"/>
      <c r="C212" s="237" t="n"/>
      <c r="D212" s="215" t="n"/>
      <c r="E212" s="215" t="n"/>
      <c r="F212" s="210" t="n"/>
      <c r="G212" s="238" t="n"/>
      <c r="H212" s="238" t="n"/>
      <c r="I212" s="238" t="n"/>
      <c r="J212" s="238" t="n"/>
      <c r="K212" s="238" t="n"/>
      <c r="L212" s="238" t="n"/>
      <c r="M212" s="238" t="n"/>
      <c r="N212" s="238" t="n"/>
      <c r="O212" s="238" t="n"/>
      <c r="P212" s="238" t="n"/>
      <c r="Q212" s="238" t="n"/>
      <c r="R212" s="238" t="n"/>
      <c r="S212" s="238" t="n"/>
      <c r="T212" s="238" t="n"/>
      <c r="U212" s="772" t="n"/>
      <c r="W212" s="775" t="n"/>
      <c r="Y212" s="775" t="n"/>
      <c r="AA212" s="776" t="n"/>
      <c r="AC212" s="1810" t="n"/>
      <c r="AE212" s="1738" t="n"/>
      <c r="AF212" s="852" t="n"/>
    </row>
    <row r="213" ht="15.75" customHeight="1" s="667">
      <c r="A213" s="852" t="n"/>
      <c r="B213" s="852" t="n"/>
      <c r="C213" s="237" t="n"/>
      <c r="D213" s="215" t="n"/>
      <c r="E213" s="215" t="n"/>
      <c r="F213" s="210" t="n"/>
      <c r="G213" s="238" t="n"/>
      <c r="H213" s="238" t="n"/>
      <c r="I213" s="238" t="n"/>
      <c r="J213" s="238" t="n"/>
      <c r="K213" s="238" t="n"/>
      <c r="L213" s="238" t="n"/>
      <c r="M213" s="238" t="n"/>
      <c r="N213" s="238" t="n"/>
      <c r="O213" s="238" t="n"/>
      <c r="P213" s="238" t="n"/>
      <c r="Q213" s="238" t="n"/>
      <c r="R213" s="238" t="n"/>
      <c r="S213" s="238" t="n"/>
      <c r="T213" s="238" t="n"/>
      <c r="U213" s="772" t="n"/>
      <c r="W213" s="775" t="n"/>
      <c r="Y213" s="775" t="n"/>
      <c r="AA213" s="776" t="n"/>
      <c r="AC213" s="1810" t="n"/>
      <c r="AE213" s="1738" t="n"/>
      <c r="AF213" s="852" t="n"/>
    </row>
    <row r="214" ht="15.75" customHeight="1" s="667">
      <c r="A214" s="852" t="n"/>
      <c r="B214" s="852" t="n"/>
      <c r="C214" s="237" t="n"/>
      <c r="D214" s="215" t="n"/>
      <c r="E214" s="215" t="n"/>
      <c r="F214" s="210" t="n"/>
      <c r="G214" s="238" t="n"/>
      <c r="H214" s="238" t="n"/>
      <c r="I214" s="238" t="n"/>
      <c r="J214" s="238" t="n"/>
      <c r="K214" s="238" t="n"/>
      <c r="L214" s="238" t="n"/>
      <c r="M214" s="238" t="n"/>
      <c r="N214" s="238" t="n"/>
      <c r="O214" s="238" t="n"/>
      <c r="P214" s="238" t="n"/>
      <c r="Q214" s="238" t="n"/>
      <c r="R214" s="238" t="n"/>
      <c r="S214" s="238" t="n"/>
      <c r="T214" s="238" t="n"/>
      <c r="U214" s="772" t="n"/>
      <c r="W214" s="775" t="n"/>
      <c r="Y214" s="775" t="n"/>
      <c r="AA214" s="776" t="n"/>
      <c r="AC214" s="1810" t="n"/>
      <c r="AE214" s="1738" t="n"/>
      <c r="AF214" s="852" t="n"/>
    </row>
    <row r="215" ht="15.75" customHeight="1" s="667">
      <c r="A215" s="852" t="n"/>
      <c r="B215" s="852" t="n"/>
      <c r="C215" s="237" t="n"/>
      <c r="D215" s="215" t="n"/>
      <c r="E215" s="215" t="n"/>
      <c r="F215" s="210" t="n"/>
      <c r="G215" s="238" t="n"/>
      <c r="H215" s="238" t="n"/>
      <c r="I215" s="238" t="n"/>
      <c r="J215" s="238" t="n"/>
      <c r="K215" s="238" t="n"/>
      <c r="L215" s="238" t="n"/>
      <c r="M215" s="238" t="n"/>
      <c r="N215" s="238" t="n"/>
      <c r="O215" s="238" t="n"/>
      <c r="P215" s="238" t="n"/>
      <c r="Q215" s="238" t="n"/>
      <c r="R215" s="238" t="n"/>
      <c r="S215" s="238" t="n"/>
      <c r="T215" s="238" t="n"/>
      <c r="U215" s="772" t="n"/>
      <c r="W215" s="775" t="n"/>
      <c r="Y215" s="775" t="n"/>
      <c r="AA215" s="776" t="n"/>
      <c r="AC215" s="1810" t="n"/>
      <c r="AE215" s="1738" t="n"/>
      <c r="AF215" s="852" t="n"/>
    </row>
    <row r="216" ht="15.75" customHeight="1" s="667">
      <c r="A216" s="852" t="n"/>
      <c r="B216" s="852" t="n"/>
      <c r="C216" s="237" t="n"/>
      <c r="D216" s="215" t="n"/>
      <c r="E216" s="215" t="n"/>
      <c r="F216" s="210" t="n"/>
      <c r="G216" s="238" t="n"/>
      <c r="H216" s="238" t="n"/>
      <c r="I216" s="238" t="n"/>
      <c r="J216" s="238" t="n"/>
      <c r="K216" s="238" t="n"/>
      <c r="L216" s="238" t="n"/>
      <c r="M216" s="238" t="n"/>
      <c r="N216" s="238" t="n"/>
      <c r="O216" s="238" t="n"/>
      <c r="P216" s="238" t="n"/>
      <c r="Q216" s="238" t="n"/>
      <c r="R216" s="238" t="n"/>
      <c r="S216" s="238" t="n"/>
      <c r="T216" s="238" t="n"/>
      <c r="U216" s="772" t="n"/>
      <c r="W216" s="775" t="n"/>
      <c r="Y216" s="775" t="n"/>
      <c r="AA216" s="776" t="n"/>
      <c r="AC216" s="1810" t="n"/>
      <c r="AE216" s="1738" t="n"/>
      <c r="AF216" s="852" t="n"/>
    </row>
    <row r="217" ht="15.75" customHeight="1" s="667">
      <c r="A217" s="241" t="n"/>
      <c r="B217" s="241" t="n"/>
      <c r="C217" s="216" t="n"/>
      <c r="D217" s="242" t="n"/>
      <c r="E217" s="242" t="n"/>
      <c r="F217" s="218" t="n"/>
      <c r="G217" s="243" t="n"/>
      <c r="H217" s="243" t="n"/>
      <c r="I217" s="243" t="n"/>
      <c r="J217" s="243" t="n"/>
      <c r="K217" s="243" t="n"/>
      <c r="L217" s="243" t="n"/>
      <c r="M217" s="243" t="n"/>
      <c r="N217" s="243" t="n"/>
      <c r="O217" s="243" t="n"/>
      <c r="P217" s="243" t="n"/>
      <c r="Q217" s="243" t="n"/>
      <c r="R217" s="243" t="n"/>
      <c r="S217" s="243" t="n"/>
      <c r="T217" s="243" t="n"/>
      <c r="U217" s="836" t="n"/>
      <c r="V217" s="1747" t="n"/>
      <c r="W217" s="839" t="n"/>
      <c r="X217" s="1747" t="n"/>
      <c r="Y217" s="839" t="n"/>
      <c r="Z217" s="1747" t="n"/>
      <c r="AA217" s="840" t="n"/>
      <c r="AB217" s="1747" t="n"/>
      <c r="AC217" s="1812" t="n"/>
      <c r="AD217" s="1747" t="n"/>
      <c r="AE217" s="1799" t="n"/>
      <c r="AF217" s="244" t="n"/>
    </row>
    <row r="218" ht="15.75" customHeight="1" s="667">
      <c r="A218" s="241" t="n"/>
      <c r="B218" s="241" t="n"/>
      <c r="C218" s="220" t="n"/>
      <c r="D218" s="245" t="n"/>
      <c r="E218" s="245" t="n"/>
      <c r="F218" s="246" t="n"/>
      <c r="G218" s="246" t="n"/>
      <c r="H218" s="246" t="n"/>
      <c r="I218" s="246" t="n"/>
      <c r="J218" s="246" t="n"/>
      <c r="K218" s="246" t="n"/>
      <c r="L218" s="246" t="n"/>
      <c r="M218" s="246" t="n"/>
      <c r="N218" s="246" t="n"/>
      <c r="O218" s="246" t="n"/>
      <c r="P218" s="246" t="n"/>
      <c r="Q218" s="246" t="n"/>
      <c r="R218" s="246" t="n"/>
      <c r="S218" s="246" t="n"/>
      <c r="T218" s="246" t="n"/>
      <c r="U218" s="247" t="n"/>
      <c r="V218" s="247" t="n"/>
      <c r="W218" s="248" t="n"/>
      <c r="X218" s="248" t="n"/>
      <c r="Y218" s="248" t="n"/>
      <c r="Z218" s="223" t="inlineStr">
        <is>
          <t>Total =</t>
        </is>
      </c>
      <c r="AA218" s="852" t="n"/>
      <c r="AB218" s="1815">
        <f>SUM(AC43:AE79)+SUM(AC89:AE125)+SUM(AC135:AE171)+SUM(AC181:AE191)</f>
        <v/>
      </c>
      <c r="AC218" s="1751" t="n"/>
      <c r="AD218" s="1751" t="n"/>
      <c r="AE218" s="1751" t="n"/>
      <c r="AF218" s="249" t="n"/>
    </row>
    <row r="219" ht="15.75" customHeight="1" s="667">
      <c r="A219" s="241" t="n"/>
      <c r="B219" s="241" t="n"/>
      <c r="C219" s="220" t="n"/>
      <c r="D219" s="245" t="n"/>
      <c r="E219" s="245" t="n"/>
      <c r="F219" s="246" t="n"/>
      <c r="G219" s="246" t="n"/>
      <c r="H219" s="246" t="n"/>
      <c r="I219" s="246" t="n"/>
      <c r="J219" s="246" t="n"/>
      <c r="K219" s="246" t="n"/>
      <c r="L219" s="246" t="n"/>
      <c r="M219" s="246" t="n"/>
      <c r="N219" s="246" t="n"/>
      <c r="O219" s="246" t="n"/>
      <c r="P219" s="246" t="n"/>
      <c r="Q219" s="246" t="n"/>
      <c r="R219" s="246" t="n"/>
      <c r="S219" s="246" t="n"/>
      <c r="T219" s="246" t="n"/>
      <c r="U219" s="247" t="n"/>
      <c r="V219" s="247" t="n"/>
      <c r="W219" s="248" t="n"/>
      <c r="X219" s="248" t="n"/>
      <c r="Y219" s="248" t="n"/>
      <c r="Z219" s="248" t="n"/>
      <c r="AA219" s="250" t="n"/>
      <c r="AB219" s="250" t="n"/>
      <c r="AC219" s="251" t="n"/>
      <c r="AD219" s="251" t="n"/>
      <c r="AE219" s="251" t="n"/>
      <c r="AF219" s="249" t="n"/>
    </row>
    <row r="220" ht="15.75" customHeight="1" s="667">
      <c r="A220" s="229" t="n"/>
      <c r="B220" s="229" t="n"/>
      <c r="C220" s="400" t="n"/>
      <c r="D220" s="230" t="n"/>
      <c r="E220" s="230" t="n"/>
      <c r="F220" s="231" t="n"/>
      <c r="G220" s="231" t="n"/>
      <c r="H220" s="231" t="n"/>
      <c r="I220" s="231" t="n"/>
      <c r="J220" s="231" t="n"/>
      <c r="K220" s="231" t="n"/>
      <c r="L220" s="231" t="n"/>
      <c r="M220" s="231" t="n"/>
      <c r="N220" s="231" t="n"/>
      <c r="O220" s="231" t="n"/>
      <c r="P220" s="231" t="n"/>
      <c r="Q220" s="231" t="n"/>
      <c r="R220" s="231" t="n"/>
      <c r="S220" s="231" t="n"/>
      <c r="T220" s="231" t="n"/>
      <c r="U220" s="232" t="n"/>
      <c r="V220" s="232" t="n"/>
      <c r="W220" s="233" t="n"/>
      <c r="X220" s="233" t="n"/>
      <c r="Y220" s="233" t="n"/>
      <c r="Z220" s="233" t="n"/>
      <c r="AA220" s="234" t="n"/>
      <c r="AB220" s="234" t="n"/>
      <c r="AC220" s="235" t="n"/>
      <c r="AD220" s="235" t="n"/>
      <c r="AE220" s="235" t="n"/>
      <c r="AF220" s="236" t="n"/>
    </row>
    <row r="221" ht="15.75" customHeight="1" s="667">
      <c r="A221" s="800" t="inlineStr">
        <is>
          <t>CCN:</t>
        </is>
      </c>
      <c r="C221" s="830">
        <f>$C$5</f>
        <v/>
      </c>
      <c r="M221" s="800" t="inlineStr">
        <is>
          <t>Nomenclature:</t>
        </is>
      </c>
      <c r="R221" s="830">
        <f>$R$5</f>
        <v/>
      </c>
    </row>
    <row r="222" ht="15.75" customHeight="1" s="667">
      <c r="A222" s="852" t="n"/>
      <c r="B222" s="852" t="n"/>
      <c r="C222" s="223" t="n"/>
      <c r="D222" s="852" t="n"/>
      <c r="E222" s="852" t="n"/>
      <c r="F222" s="223" t="n"/>
      <c r="G222" s="852" t="n"/>
      <c r="H222" s="852" t="n"/>
      <c r="I222" s="852" t="n"/>
      <c r="J222" s="852" t="n"/>
      <c r="K222" s="852" t="n"/>
      <c r="L222" s="852" t="n"/>
      <c r="M222" s="852" t="n"/>
      <c r="N222" s="852" t="n"/>
      <c r="O222" s="852" t="n"/>
      <c r="P222" s="852" t="n"/>
      <c r="Q222" s="852" t="n"/>
      <c r="R222" s="852" t="n"/>
      <c r="S222" s="852" t="n"/>
      <c r="T222" s="852" t="n"/>
      <c r="U222" s="852" t="n"/>
      <c r="V222" s="852" t="n"/>
      <c r="W222" s="854" t="n"/>
      <c r="X222" s="854" t="n"/>
      <c r="Y222" s="852" t="n"/>
      <c r="Z222" s="852" t="n"/>
      <c r="AA222" s="852" t="n"/>
      <c r="AB222" s="852" t="n"/>
      <c r="AC222" s="854" t="n"/>
      <c r="AD222" s="854" t="n"/>
      <c r="AE222" s="854" t="n"/>
      <c r="AF222" s="852" t="n"/>
    </row>
    <row r="223" ht="15.75" customHeight="1" s="667">
      <c r="A223" s="852" t="n"/>
      <c r="B223" s="852" t="n"/>
      <c r="C223" s="161" t="inlineStr">
        <is>
          <t>Operational Vehicle Laydown Area per UFC 2-000-05N  Table 14312-1</t>
        </is>
      </c>
      <c r="D223" s="852" t="n"/>
      <c r="E223" s="852" t="n"/>
      <c r="F223" s="223" t="n"/>
      <c r="G223" s="852" t="n"/>
      <c r="H223" s="852" t="n"/>
      <c r="I223" s="852" t="n"/>
      <c r="J223" s="852" t="n"/>
      <c r="K223" s="852" t="n"/>
      <c r="L223" s="852" t="n"/>
      <c r="M223" s="852" t="n"/>
      <c r="N223" s="852" t="n"/>
      <c r="O223" s="852" t="n"/>
      <c r="P223" s="852" t="n"/>
      <c r="Q223" s="852" t="n"/>
      <c r="R223" s="852" t="n"/>
      <c r="S223" s="852" t="n"/>
      <c r="T223" s="852" t="n"/>
      <c r="U223" s="852" t="n"/>
      <c r="V223" s="852" t="n"/>
      <c r="W223" s="854" t="n"/>
      <c r="X223" s="854" t="n"/>
      <c r="Y223" s="852" t="n"/>
      <c r="Z223" s="852" t="n"/>
      <c r="AA223" s="852" t="n"/>
      <c r="AB223" s="852" t="n"/>
      <c r="AC223" s="854" t="n"/>
      <c r="AD223" s="854" t="n"/>
      <c r="AE223" s="854" t="n"/>
      <c r="AF223" s="852" t="n"/>
    </row>
    <row r="224" ht="15.75" customHeight="1" s="667">
      <c r="A224" s="852" t="n"/>
      <c r="B224" s="852" t="n"/>
      <c r="C224" s="851">
        <f>B22</f>
        <v/>
      </c>
      <c r="D224" s="1747" t="n"/>
      <c r="E224" s="1747" t="n"/>
      <c r="F224" s="204" t="inlineStr">
        <is>
          <t>SURGICAL CO A</t>
        </is>
      </c>
      <c r="G224" s="204" t="n"/>
      <c r="H224" s="204" t="n"/>
      <c r="I224" s="204" t="n"/>
      <c r="J224" s="204" t="n"/>
      <c r="K224" s="204" t="n"/>
      <c r="L224" s="204" t="n"/>
      <c r="M224" s="204" t="n"/>
      <c r="N224" s="205" t="n"/>
      <c r="O224" s="206" t="n"/>
      <c r="P224" s="206" t="n"/>
      <c r="Q224" s="206" t="n"/>
      <c r="R224" s="206" t="n"/>
      <c r="S224" s="207" t="n"/>
      <c r="T224" s="189" t="n"/>
      <c r="U224" s="189" t="n"/>
      <c r="V224" s="189" t="n"/>
      <c r="W224" s="208" t="n"/>
      <c r="X224" s="208" t="n"/>
      <c r="Y224" s="189" t="n"/>
      <c r="Z224" s="189" t="n"/>
      <c r="AA224" s="189" t="n"/>
      <c r="AB224" s="189" t="n"/>
      <c r="AC224" s="1536" t="n"/>
      <c r="AD224" s="1536" t="n"/>
      <c r="AE224" s="1536" t="n"/>
      <c r="AF224" s="852" t="n"/>
    </row>
    <row r="225" ht="15.75" customHeight="1" s="667">
      <c r="A225" s="852" t="n"/>
      <c r="B225" s="852" t="n"/>
      <c r="C225" s="847" t="inlineStr">
        <is>
          <t>TAMCN</t>
        </is>
      </c>
      <c r="D225" s="1739" t="n"/>
      <c r="E225" s="1739" t="n"/>
      <c r="F225" s="834" t="inlineStr">
        <is>
          <t>Description</t>
        </is>
      </c>
      <c r="G225" s="1739" t="n"/>
      <c r="H225" s="1739" t="n"/>
      <c r="I225" s="1739" t="n"/>
      <c r="J225" s="1739" t="n"/>
      <c r="K225" s="1739" t="n"/>
      <c r="L225" s="1739" t="n"/>
      <c r="M225" s="1739" t="n"/>
      <c r="N225" s="1739" t="n"/>
      <c r="O225" s="1739" t="n"/>
      <c r="P225" s="1739" t="n"/>
      <c r="Q225" s="1739" t="n"/>
      <c r="R225" s="1739" t="n"/>
      <c r="S225" s="1739" t="n"/>
      <c r="T225" s="1739" t="n"/>
      <c r="U225" s="1805" t="inlineStr">
        <is>
          <t>L (FT)</t>
        </is>
      </c>
      <c r="V225" s="1748" t="n"/>
      <c r="W225" s="1805" t="inlineStr">
        <is>
          <t>Qty</t>
        </is>
      </c>
      <c r="X225" s="1748" t="n"/>
      <c r="Y225" s="1805" t="inlineStr">
        <is>
          <t>Area (NSY)</t>
        </is>
      </c>
      <c r="Z225" s="1748" t="n"/>
      <c r="AA225" s="1805" t="inlineStr">
        <is>
          <t>NTG</t>
        </is>
      </c>
      <c r="AB225" s="1748" t="n"/>
      <c r="AC225" s="1806" t="inlineStr">
        <is>
          <t>GSY</t>
        </is>
      </c>
      <c r="AD225" s="1736" t="n"/>
      <c r="AE225" s="1737" t="n"/>
      <c r="AF225" s="852" t="n"/>
    </row>
    <row r="226" ht="15.75" customHeight="1" s="667">
      <c r="A226" s="852" t="n"/>
      <c r="B226" s="852" t="n"/>
      <c r="C226" s="1807" t="n"/>
      <c r="D226" s="1808" t="n"/>
      <c r="E226" s="1808" t="n"/>
      <c r="F226" s="1808" t="n"/>
      <c r="G226" s="1808" t="n"/>
      <c r="H226" s="1808" t="n"/>
      <c r="I226" s="1808" t="n"/>
      <c r="J226" s="1808" t="n"/>
      <c r="K226" s="1808" t="n"/>
      <c r="L226" s="1808" t="n"/>
      <c r="M226" s="1808" t="n"/>
      <c r="N226" s="1808" t="n"/>
      <c r="O226" s="1808" t="n"/>
      <c r="P226" s="1808" t="n"/>
      <c r="Q226" s="1808" t="n"/>
      <c r="R226" s="1808" t="n"/>
      <c r="S226" s="1808" t="n"/>
      <c r="T226" s="1808" t="n"/>
      <c r="U226" s="1808" t="n"/>
      <c r="V226" s="1808" t="n"/>
      <c r="W226" s="1808" t="n"/>
      <c r="X226" s="1808" t="n"/>
      <c r="Y226" s="1808" t="n"/>
      <c r="Z226" s="1808" t="n"/>
      <c r="AA226" s="1808" t="n"/>
      <c r="AB226" s="1808" t="n"/>
      <c r="AC226" s="1747" t="n"/>
      <c r="AD226" s="1747" t="n"/>
      <c r="AE226" s="1799" t="n"/>
      <c r="AF226" s="852" t="n"/>
    </row>
    <row r="227" ht="15.75" customHeight="1" s="667">
      <c r="A227" s="852" t="n"/>
      <c r="B227" s="852" t="n"/>
      <c r="C227" s="404" t="inlineStr">
        <is>
          <t>A00477B</t>
        </is>
      </c>
      <c r="D227" s="220" t="n"/>
      <c r="E227" s="220" t="n"/>
      <c r="F227" s="210">
        <f>IFERROR(VLOOKUP(C227,TE!$H:$Y,2,FALSE),"(Not on TE)")</f>
        <v/>
      </c>
      <c r="G227" s="220" t="n"/>
      <c r="H227" s="220" t="n"/>
      <c r="I227" s="220" t="n"/>
      <c r="J227" s="220" t="n"/>
      <c r="K227" s="220" t="n"/>
      <c r="L227" s="220" t="n"/>
      <c r="M227" s="220" t="n"/>
      <c r="N227" s="220" t="n"/>
      <c r="O227" s="220" t="n"/>
      <c r="P227" s="220" t="n"/>
      <c r="Q227" s="220" t="n"/>
      <c r="R227" s="220" t="n"/>
      <c r="S227" s="220" t="n"/>
      <c r="T227" s="220" t="n"/>
      <c r="U227" s="772">
        <f>IFERROR(VLOOKUP(C227,TE!$H:$Y,9,FALSE),"0")</f>
        <v/>
      </c>
      <c r="W227" s="775">
        <f>SUMIFS(TE!$O:$O,TE!$G:$G,$C$224,TE!$I:$I,C227,TE!$D:$D,$C$5)</f>
        <v/>
      </c>
      <c r="Y227" s="775">
        <f>IFERROR(VLOOKUP(C227,TE!$H:$Y,16,FALSE),"0")</f>
        <v/>
      </c>
      <c r="AA227" s="777">
        <f>IFERROR(VLOOKUP(C227,TE!$H:$Y,17,FALSE),"0")</f>
        <v/>
      </c>
      <c r="AB227" s="1809" t="n"/>
      <c r="AC227" s="1810">
        <f>IFERROR((W227*Y227*AA227),"")</f>
        <v/>
      </c>
      <c r="AE227" s="1738" t="n"/>
      <c r="AF227" s="852" t="n"/>
    </row>
    <row r="228" ht="15.75" customHeight="1" s="667">
      <c r="A228" s="852" t="n"/>
      <c r="B228" s="852" t="n"/>
      <c r="C228" s="405" t="inlineStr">
        <is>
          <t>A00557G</t>
        </is>
      </c>
      <c r="D228" s="220" t="n"/>
      <c r="E228" s="220" t="n"/>
      <c r="F228" s="210">
        <f>IFERROR(VLOOKUP(C228,TE!$H:$Y,2,FALSE),"(Not on TE)")</f>
        <v/>
      </c>
      <c r="G228" s="220" t="n"/>
      <c r="H228" s="220" t="n"/>
      <c r="I228" s="220" t="n"/>
      <c r="J228" s="220" t="n"/>
      <c r="K228" s="220" t="n"/>
      <c r="L228" s="220" t="n"/>
      <c r="M228" s="220" t="n"/>
      <c r="N228" s="220" t="n"/>
      <c r="O228" s="220" t="n"/>
      <c r="P228" s="220" t="n"/>
      <c r="Q228" s="220" t="n"/>
      <c r="R228" s="220" t="n"/>
      <c r="S228" s="220" t="n"/>
      <c r="T228" s="220" t="n"/>
      <c r="U228" s="772">
        <f>IFERROR(VLOOKUP(C228,TE!$H:$Y,9,FALSE),"0")</f>
        <v/>
      </c>
      <c r="W228" s="775">
        <f>SUMIFS(TE!$O:$O,TE!$G:$G,$C$224,TE!$I:$I,C228,TE!$D:$D,$C$5)</f>
        <v/>
      </c>
      <c r="Y228" s="775">
        <f>IFERROR(VLOOKUP(C228,TE!$H:$Y,16,FALSE),"0")</f>
        <v/>
      </c>
      <c r="AA228" s="777">
        <f>IFERROR(VLOOKUP(C228,TE!$H:$Y,17,FALSE),"0")</f>
        <v/>
      </c>
      <c r="AB228" s="1809" t="n"/>
      <c r="AC228" s="1810">
        <f>IFERROR((W228*Y228*AA228),"")</f>
        <v/>
      </c>
      <c r="AE228" s="1738" t="n"/>
      <c r="AF228" s="852" t="n"/>
    </row>
    <row r="229" ht="15.75" customHeight="1" s="667">
      <c r="A229" s="852" t="n"/>
      <c r="B229" s="852" t="n"/>
      <c r="C229" s="405" t="inlineStr">
        <is>
          <t>A00617G</t>
        </is>
      </c>
      <c r="D229" s="220" t="n"/>
      <c r="E229" s="220" t="n"/>
      <c r="F229" s="210">
        <f>IFERROR(VLOOKUP(C229,TE!$H:$Y,2,FALSE),"(Not on TE)")</f>
        <v/>
      </c>
      <c r="G229" s="220" t="n"/>
      <c r="H229" s="220" t="n"/>
      <c r="I229" s="220" t="n"/>
      <c r="J229" s="220" t="n"/>
      <c r="K229" s="220" t="n"/>
      <c r="L229" s="220" t="n"/>
      <c r="M229" s="220" t="n"/>
      <c r="N229" s="220" t="n"/>
      <c r="O229" s="220" t="n"/>
      <c r="P229" s="220" t="n"/>
      <c r="Q229" s="220" t="n"/>
      <c r="R229" s="220" t="n"/>
      <c r="S229" s="220" t="n"/>
      <c r="T229" s="220" t="n"/>
      <c r="U229" s="772">
        <f>IFERROR(VLOOKUP(C229,TE!$H:$Y,9,FALSE),"0")</f>
        <v/>
      </c>
      <c r="W229" s="775">
        <f>SUMIFS(TE!$O:$O,TE!$G:$G,$C$224,TE!$I:$I,C229,TE!$D:$D,$C$5)</f>
        <v/>
      </c>
      <c r="Y229" s="775">
        <f>IFERROR(VLOOKUP(C229,TE!$H:$Y,16,FALSE),"0")</f>
        <v/>
      </c>
      <c r="AA229" s="777">
        <f>IFERROR(VLOOKUP(C229,TE!$H:$Y,17,FALSE),"0")</f>
        <v/>
      </c>
      <c r="AB229" s="1809" t="n"/>
      <c r="AC229" s="1810">
        <f>IFERROR((W229*Y229*AA229),"")</f>
        <v/>
      </c>
      <c r="AE229" s="1738" t="n"/>
      <c r="AF229" s="852" t="n"/>
    </row>
    <row r="230" ht="15.75" customHeight="1" s="667">
      <c r="A230" s="852" t="n"/>
      <c r="B230" s="852" t="n"/>
      <c r="C230" s="405" t="inlineStr">
        <is>
          <t>A02427G</t>
        </is>
      </c>
      <c r="D230" s="220" t="n"/>
      <c r="E230" s="220" t="n"/>
      <c r="F230" s="210">
        <f>IFERROR(VLOOKUP(C230,TE!$H:$Y,2,FALSE),"(Not on TE)")</f>
        <v/>
      </c>
      <c r="G230" s="220" t="n"/>
      <c r="H230" s="220" t="n"/>
      <c r="I230" s="220" t="n"/>
      <c r="J230" s="220" t="n"/>
      <c r="K230" s="220" t="n"/>
      <c r="L230" s="220" t="n"/>
      <c r="M230" s="220" t="n"/>
      <c r="N230" s="220" t="n"/>
      <c r="O230" s="220" t="n"/>
      <c r="P230" s="220" t="n"/>
      <c r="Q230" s="220" t="n"/>
      <c r="R230" s="220" t="n"/>
      <c r="S230" s="220" t="n"/>
      <c r="T230" s="220" t="n"/>
      <c r="U230" s="772">
        <f>IFERROR(VLOOKUP(C230,TE!$H:$Y,9,FALSE),"0")</f>
        <v/>
      </c>
      <c r="W230" s="775">
        <f>SUMIFS(TE!$O:$O,TE!$G:$G,$C$224,TE!$I:$I,C230,TE!$D:$D,$C$5)</f>
        <v/>
      </c>
      <c r="Y230" s="775">
        <f>IFERROR(VLOOKUP(C230,TE!$H:$Y,16,FALSE),"0")</f>
        <v/>
      </c>
      <c r="AA230" s="777">
        <f>IFERROR(VLOOKUP(C230,TE!$H:$Y,17,FALSE),"0")</f>
        <v/>
      </c>
      <c r="AB230" s="1809" t="n"/>
      <c r="AC230" s="1810">
        <f>IFERROR((W230*Y230*AA230),"")</f>
        <v/>
      </c>
      <c r="AE230" s="1738" t="n"/>
      <c r="AF230" s="852" t="n"/>
    </row>
    <row r="231" ht="15.75" customHeight="1" s="667">
      <c r="A231" s="852" t="n"/>
      <c r="B231" s="852" t="n"/>
      <c r="C231" s="405" t="inlineStr">
        <is>
          <t>A03877G</t>
        </is>
      </c>
      <c r="D231" s="220" t="n"/>
      <c r="E231" s="220" t="n"/>
      <c r="F231" s="210">
        <f>IFERROR(VLOOKUP(C231,TE!$H:$Y,2,FALSE),"(Not on TE)")</f>
        <v/>
      </c>
      <c r="G231" s="220" t="n"/>
      <c r="H231" s="220" t="n"/>
      <c r="I231" s="220" t="n"/>
      <c r="J231" s="220" t="n"/>
      <c r="K231" s="220" t="n"/>
      <c r="L231" s="220" t="n"/>
      <c r="M231" s="220" t="n"/>
      <c r="N231" s="220" t="n"/>
      <c r="O231" s="220" t="n"/>
      <c r="P231" s="220" t="n"/>
      <c r="Q231" s="220" t="n"/>
      <c r="R231" s="220" t="n"/>
      <c r="S231" s="220" t="n"/>
      <c r="T231" s="220" t="n"/>
      <c r="U231" s="772">
        <f>IFERROR(VLOOKUP(C231,TE!$H:$Y,9,FALSE),"0")</f>
        <v/>
      </c>
      <c r="W231" s="775">
        <f>SUMIFS(TE!$O:$O,TE!$G:$G,$C$224,TE!$I:$I,C231,TE!$D:$D,$C$5)</f>
        <v/>
      </c>
      <c r="Y231" s="775">
        <f>IFERROR(VLOOKUP(C231,TE!$H:$Y,16,FALSE),"0")</f>
        <v/>
      </c>
      <c r="AA231" s="777">
        <f>IFERROR(VLOOKUP(C231,TE!$H:$Y,17,FALSE),"0")</f>
        <v/>
      </c>
      <c r="AB231" s="1809" t="n"/>
      <c r="AC231" s="1810">
        <f>IFERROR((W231*Y231*AA231),"")</f>
        <v/>
      </c>
      <c r="AE231" s="1738" t="n"/>
      <c r="AF231" s="852" t="n"/>
    </row>
    <row r="232" ht="15.75" customHeight="1" s="667">
      <c r="A232" s="852" t="n"/>
      <c r="B232" s="852" t="n"/>
      <c r="C232" s="405" t="inlineStr">
        <is>
          <t>A03887G</t>
        </is>
      </c>
      <c r="D232" s="220" t="n"/>
      <c r="E232" s="220" t="n"/>
      <c r="F232" s="210">
        <f>IFERROR(VLOOKUP(C232,TE!$H:$Y,2,FALSE),"(Not on TE)")</f>
        <v/>
      </c>
      <c r="G232" s="220" t="n"/>
      <c r="H232" s="220" t="n"/>
      <c r="I232" s="220" t="n"/>
      <c r="J232" s="220" t="n"/>
      <c r="K232" s="220" t="n"/>
      <c r="L232" s="220" t="n"/>
      <c r="M232" s="220" t="n"/>
      <c r="N232" s="220" t="n"/>
      <c r="O232" s="220" t="n"/>
      <c r="P232" s="220" t="n"/>
      <c r="Q232" s="220" t="n"/>
      <c r="R232" s="220" t="n"/>
      <c r="S232" s="220" t="n"/>
      <c r="T232" s="220" t="n"/>
      <c r="U232" s="772">
        <f>IFERROR(VLOOKUP(C232,TE!$H:$Y,9,FALSE),"0")</f>
        <v/>
      </c>
      <c r="W232" s="775">
        <f>SUMIFS(TE!$O:$O,TE!$G:$G,$C$224,TE!$I:$I,C232,TE!$D:$D,$C$5)</f>
        <v/>
      </c>
      <c r="Y232" s="775">
        <f>IFERROR(VLOOKUP(C232,TE!$H:$Y,16,FALSE),"0")</f>
        <v/>
      </c>
      <c r="AA232" s="777">
        <f>IFERROR(VLOOKUP(C232,TE!$H:$Y,17,FALSE),"0")</f>
        <v/>
      </c>
      <c r="AB232" s="1809" t="n"/>
      <c r="AC232" s="1810">
        <f>IFERROR((W232*Y232*AA232),"")</f>
        <v/>
      </c>
      <c r="AE232" s="1738" t="n"/>
      <c r="AF232" s="852" t="n"/>
    </row>
    <row r="233" ht="15.75" customHeight="1" s="667">
      <c r="A233" s="852" t="n"/>
      <c r="B233" s="852" t="n"/>
      <c r="C233" s="405" t="inlineStr">
        <is>
          <t>A04037G</t>
        </is>
      </c>
      <c r="D233" s="220" t="n"/>
      <c r="E233" s="220" t="n"/>
      <c r="F233" s="210">
        <f>IFERROR(VLOOKUP(C233,TE!$H:$Y,2,FALSE),"(Not on TE)")</f>
        <v/>
      </c>
      <c r="G233" s="220" t="n"/>
      <c r="H233" s="220" t="n"/>
      <c r="I233" s="220" t="n"/>
      <c r="J233" s="220" t="n"/>
      <c r="K233" s="220" t="n"/>
      <c r="L233" s="220" t="n"/>
      <c r="M233" s="220" t="n"/>
      <c r="N233" s="220" t="n"/>
      <c r="O233" s="220" t="n"/>
      <c r="P233" s="220" t="n"/>
      <c r="Q233" s="220" t="n"/>
      <c r="R233" s="220" t="n"/>
      <c r="S233" s="220" t="n"/>
      <c r="T233" s="220" t="n"/>
      <c r="U233" s="772">
        <f>IFERROR(VLOOKUP(C233,TE!$H:$Y,9,FALSE),"0")</f>
        <v/>
      </c>
      <c r="W233" s="775">
        <f>SUMIFS(TE!$O:$O,TE!$G:$G,$C$224,TE!$I:$I,C233,TE!$D:$D,$C$5)</f>
        <v/>
      </c>
      <c r="Y233" s="775">
        <f>IFERROR(VLOOKUP(C233,TE!$H:$Y,16,FALSE),"0")</f>
        <v/>
      </c>
      <c r="AA233" s="777">
        <f>IFERROR(VLOOKUP(C233,TE!$H:$Y,17,FALSE),"0")</f>
        <v/>
      </c>
      <c r="AB233" s="1809" t="n"/>
      <c r="AC233" s="1810">
        <f>IFERROR((W233*Y233*AA233),"")</f>
        <v/>
      </c>
      <c r="AE233" s="1738" t="n"/>
      <c r="AF233" s="852" t="n"/>
    </row>
    <row r="234" ht="15.75" customHeight="1" s="667">
      <c r="A234" s="852" t="n"/>
      <c r="B234" s="852" t="n"/>
      <c r="C234" s="405" t="inlineStr">
        <is>
          <t>A04577G</t>
        </is>
      </c>
      <c r="D234" s="220" t="n"/>
      <c r="E234" s="220" t="n"/>
      <c r="F234" s="210">
        <f>IFERROR(VLOOKUP(C234,TE!$H:$Y,2,FALSE),"(Not on TE)")</f>
        <v/>
      </c>
      <c r="G234" s="220" t="n"/>
      <c r="H234" s="220" t="n"/>
      <c r="I234" s="220" t="n"/>
      <c r="J234" s="220" t="n"/>
      <c r="K234" s="220" t="n"/>
      <c r="L234" s="220" t="n"/>
      <c r="M234" s="220" t="n"/>
      <c r="N234" s="220" t="n"/>
      <c r="O234" s="220" t="n"/>
      <c r="P234" s="220" t="n"/>
      <c r="Q234" s="220" t="n"/>
      <c r="R234" s="220" t="n"/>
      <c r="S234" s="220" t="n"/>
      <c r="T234" s="220" t="n"/>
      <c r="U234" s="772">
        <f>IFERROR(VLOOKUP(C234,TE!$H:$Y,9,FALSE),"0")</f>
        <v/>
      </c>
      <c r="W234" s="775">
        <f>SUMIFS(TE!$O:$O,TE!$G:$G,$C$224,TE!$I:$I,C234,TE!$D:$D,$C$5)</f>
        <v/>
      </c>
      <c r="Y234" s="775">
        <f>IFERROR(VLOOKUP(C234,TE!$H:$Y,16,FALSE),"0")</f>
        <v/>
      </c>
      <c r="AA234" s="777">
        <f>IFERROR(VLOOKUP(C234,TE!$H:$Y,17,FALSE),"0")</f>
        <v/>
      </c>
      <c r="AB234" s="1809" t="n"/>
      <c r="AC234" s="1810">
        <f>IFERROR((W234*Y234*AA234),"")</f>
        <v/>
      </c>
      <c r="AE234" s="1738" t="n"/>
      <c r="AF234" s="852" t="n"/>
    </row>
    <row r="235" ht="15.75" customHeight="1" s="667">
      <c r="A235" s="852" t="n"/>
      <c r="B235" s="852" t="n"/>
      <c r="C235" s="405" t="inlineStr">
        <is>
          <t>A04587G</t>
        </is>
      </c>
      <c r="D235" s="220" t="n"/>
      <c r="E235" s="220" t="n"/>
      <c r="F235" s="210">
        <f>IFERROR(VLOOKUP(C235,TE!$H:$Y,2,FALSE),"(Not on TE)")</f>
        <v/>
      </c>
      <c r="G235" s="220" t="n"/>
      <c r="H235" s="220" t="n"/>
      <c r="I235" s="220" t="n"/>
      <c r="J235" s="220" t="n"/>
      <c r="K235" s="220" t="n"/>
      <c r="L235" s="220" t="n"/>
      <c r="M235" s="220" t="n"/>
      <c r="N235" s="220" t="n"/>
      <c r="O235" s="220" t="n"/>
      <c r="P235" s="220" t="n"/>
      <c r="Q235" s="220" t="n"/>
      <c r="R235" s="220" t="n"/>
      <c r="S235" s="220" t="n"/>
      <c r="T235" s="220" t="n"/>
      <c r="U235" s="772">
        <f>IFERROR(VLOOKUP(C235,TE!$H:$Y,9,FALSE),"0")</f>
        <v/>
      </c>
      <c r="W235" s="775">
        <f>SUMIFS(TE!$O:$O,TE!$G:$G,$C$224,TE!$I:$I,C235,TE!$D:$D,$C$5)</f>
        <v/>
      </c>
      <c r="Y235" s="775">
        <f>IFERROR(VLOOKUP(C235,TE!$H:$Y,16,FALSE),"0")</f>
        <v/>
      </c>
      <c r="AA235" s="777">
        <f>IFERROR(VLOOKUP(C235,TE!$H:$Y,17,FALSE),"0")</f>
        <v/>
      </c>
      <c r="AB235" s="1809" t="n"/>
      <c r="AC235" s="1810">
        <f>IFERROR((W235*Y235*AA235),"")</f>
        <v/>
      </c>
      <c r="AE235" s="1738" t="n"/>
      <c r="AF235" s="852" t="n"/>
    </row>
    <row r="236" ht="15.75" customHeight="1" s="667">
      <c r="A236" s="852" t="n"/>
      <c r="B236" s="852" t="n"/>
      <c r="C236" s="405" t="inlineStr">
        <is>
          <t>A19577G</t>
        </is>
      </c>
      <c r="D236" s="220" t="n"/>
      <c r="E236" s="220" t="n"/>
      <c r="F236" s="210">
        <f>IFERROR(VLOOKUP(C236,TE!$H:$Y,2,FALSE),"(Not on TE)")</f>
        <v/>
      </c>
      <c r="G236" s="220" t="n"/>
      <c r="H236" s="220" t="n"/>
      <c r="I236" s="220" t="n"/>
      <c r="J236" s="220" t="n"/>
      <c r="K236" s="220" t="n"/>
      <c r="L236" s="220" t="n"/>
      <c r="M236" s="220" t="n"/>
      <c r="N236" s="220" t="n"/>
      <c r="O236" s="220" t="n"/>
      <c r="P236" s="220" t="n"/>
      <c r="Q236" s="220" t="n"/>
      <c r="R236" s="220" t="n"/>
      <c r="S236" s="220" t="n"/>
      <c r="T236" s="220" t="n"/>
      <c r="U236" s="772">
        <f>IFERROR(VLOOKUP(C236,TE!$H:$Y,9,FALSE),"0")</f>
        <v/>
      </c>
      <c r="W236" s="775">
        <f>SUMIFS(TE!$O:$O,TE!$G:$G,$C$224,TE!$I:$I,C236,TE!$D:$D,$C$5)</f>
        <v/>
      </c>
      <c r="Y236" s="775">
        <f>IFERROR(VLOOKUP(C236,TE!$H:$Y,16,FALSE),"0")</f>
        <v/>
      </c>
      <c r="AA236" s="777">
        <f>IFERROR(VLOOKUP(C236,TE!$H:$Y,17,FALSE),"0")</f>
        <v/>
      </c>
      <c r="AB236" s="1809" t="n"/>
      <c r="AC236" s="1810">
        <f>IFERROR((W236*Y236*AA236),"")</f>
        <v/>
      </c>
      <c r="AE236" s="1738" t="n"/>
      <c r="AF236" s="852" t="n"/>
    </row>
    <row r="237" ht="15.75" customHeight="1" s="667">
      <c r="A237" s="852" t="n"/>
      <c r="B237" s="852" t="n"/>
      <c r="C237" s="405" t="inlineStr">
        <is>
          <t>A21797G</t>
        </is>
      </c>
      <c r="D237" s="220" t="n"/>
      <c r="E237" s="220" t="n"/>
      <c r="F237" s="210">
        <f>IFERROR(VLOOKUP(C237,TE!$H:$Y,2,FALSE),"(Not on TE)")</f>
        <v/>
      </c>
      <c r="G237" s="220" t="n"/>
      <c r="H237" s="220" t="n"/>
      <c r="I237" s="220" t="n"/>
      <c r="J237" s="220" t="n"/>
      <c r="K237" s="220" t="n"/>
      <c r="L237" s="220" t="n"/>
      <c r="M237" s="220" t="n"/>
      <c r="N237" s="220" t="n"/>
      <c r="O237" s="220" t="n"/>
      <c r="P237" s="220" t="n"/>
      <c r="Q237" s="220" t="n"/>
      <c r="R237" s="220" t="n"/>
      <c r="S237" s="220" t="n"/>
      <c r="T237" s="220" t="n"/>
      <c r="U237" s="772">
        <f>IFERROR(VLOOKUP(C237,TE!$H:$Y,9,FALSE),"0")</f>
        <v/>
      </c>
      <c r="W237" s="775">
        <f>SUMIFS(TE!$O:$O,TE!$G:$G,$C$224,TE!$I:$I,C237,TE!$D:$D,$C$5)</f>
        <v/>
      </c>
      <c r="Y237" s="775">
        <f>IFERROR(VLOOKUP(C237,TE!$H:$Y,16,FALSE),"0")</f>
        <v/>
      </c>
      <c r="AA237" s="777">
        <f>IFERROR(VLOOKUP(C237,TE!$H:$Y,17,FALSE),"0")</f>
        <v/>
      </c>
      <c r="AB237" s="1809" t="n"/>
      <c r="AC237" s="1810">
        <f>IFERROR((W237*Y237*AA237),"")</f>
        <v/>
      </c>
      <c r="AE237" s="1738" t="n"/>
      <c r="AF237" s="852" t="n"/>
    </row>
    <row r="238" ht="15.75" customHeight="1" s="667">
      <c r="A238" s="852" t="n"/>
      <c r="B238" s="852" t="n"/>
      <c r="C238" s="405" t="inlineStr">
        <is>
          <t>A23352B</t>
        </is>
      </c>
      <c r="D238" s="220" t="n"/>
      <c r="E238" s="220" t="n"/>
      <c r="F238" s="210">
        <f>IFERROR(VLOOKUP(C238,TE!$H:$Y,2,FALSE),"(Not on TE)")</f>
        <v/>
      </c>
      <c r="G238" s="220" t="n"/>
      <c r="H238" s="220" t="n"/>
      <c r="I238" s="220" t="n"/>
      <c r="J238" s="220" t="n"/>
      <c r="K238" s="220" t="n"/>
      <c r="L238" s="220" t="n"/>
      <c r="M238" s="220" t="n"/>
      <c r="N238" s="220" t="n"/>
      <c r="O238" s="220" t="n"/>
      <c r="P238" s="220" t="n"/>
      <c r="Q238" s="220" t="n"/>
      <c r="R238" s="220" t="n"/>
      <c r="S238" s="220" t="n"/>
      <c r="T238" s="220" t="n"/>
      <c r="U238" s="772">
        <f>IFERROR(VLOOKUP(C238,TE!$H:$Y,9,FALSE),"0")</f>
        <v/>
      </c>
      <c r="W238" s="775">
        <f>SUMIFS(TE!$O:$O,TE!$G:$G,$C$224,TE!$I:$I,C238,TE!$D:$D,$C$5)</f>
        <v/>
      </c>
      <c r="Y238" s="775">
        <f>IFERROR(VLOOKUP(C238,TE!$H:$Y,16,FALSE),"0")</f>
        <v/>
      </c>
      <c r="AA238" s="777">
        <f>IFERROR(VLOOKUP(C238,TE!$H:$Y,17,FALSE),"0")</f>
        <v/>
      </c>
      <c r="AB238" s="1809" t="n"/>
      <c r="AC238" s="1810">
        <f>IFERROR((W238*Y238*AA238),"")</f>
        <v/>
      </c>
      <c r="AE238" s="1738" t="n"/>
      <c r="AF238" s="852" t="n"/>
    </row>
    <row r="239" ht="15.75" customHeight="1" s="667">
      <c r="A239" s="852" t="n"/>
      <c r="B239" s="852" t="n"/>
      <c r="C239" s="405" t="inlineStr">
        <is>
          <t>A23362B</t>
        </is>
      </c>
      <c r="D239" s="220" t="n"/>
      <c r="E239" s="220" t="n"/>
      <c r="F239" s="210">
        <f>IFERROR(VLOOKUP(C239,TE!$H:$Y,2,FALSE),"(Not on TE)")</f>
        <v/>
      </c>
      <c r="G239" s="220" t="n"/>
      <c r="H239" s="220" t="n"/>
      <c r="I239" s="220" t="n"/>
      <c r="J239" s="220" t="n"/>
      <c r="K239" s="220" t="n"/>
      <c r="L239" s="220" t="n"/>
      <c r="M239" s="220" t="n"/>
      <c r="N239" s="220" t="n"/>
      <c r="O239" s="220" t="n"/>
      <c r="P239" s="220" t="n"/>
      <c r="Q239" s="220" t="n"/>
      <c r="R239" s="220" t="n"/>
      <c r="S239" s="220" t="n"/>
      <c r="T239" s="220" t="n"/>
      <c r="U239" s="772">
        <f>IFERROR(VLOOKUP(C239,TE!$H:$Y,9,FALSE),"0")</f>
        <v/>
      </c>
      <c r="W239" s="775">
        <f>SUMIFS(TE!$O:$O,TE!$G:$G,$C$224,TE!$I:$I,C239,TE!$D:$D,$C$5)</f>
        <v/>
      </c>
      <c r="Y239" s="775">
        <f>IFERROR(VLOOKUP(C239,TE!$H:$Y,16,FALSE),"0")</f>
        <v/>
      </c>
      <c r="AA239" s="777">
        <f>IFERROR(VLOOKUP(C239,TE!$H:$Y,17,FALSE),"0")</f>
        <v/>
      </c>
      <c r="AB239" s="1809" t="n"/>
      <c r="AC239" s="1810">
        <f>IFERROR((W239*Y239*AA239),"")</f>
        <v/>
      </c>
      <c r="AE239" s="1738" t="n"/>
      <c r="AF239" s="852" t="n"/>
    </row>
    <row r="240" ht="15.75" customHeight="1" s="667">
      <c r="A240" s="852" t="n"/>
      <c r="B240" s="852" t="n"/>
      <c r="C240" s="405" t="inlineStr">
        <is>
          <t>A23372B</t>
        </is>
      </c>
      <c r="D240" s="220" t="n"/>
      <c r="E240" s="220" t="n"/>
      <c r="F240" s="210">
        <f>IFERROR(VLOOKUP(C240,TE!$H:$Y,2,FALSE),"(Not on TE)")</f>
        <v/>
      </c>
      <c r="G240" s="220" t="n"/>
      <c r="H240" s="220" t="n"/>
      <c r="I240" s="220" t="n"/>
      <c r="J240" s="220" t="n"/>
      <c r="K240" s="220" t="n"/>
      <c r="L240" s="220" t="n"/>
      <c r="M240" s="220" t="n"/>
      <c r="N240" s="220" t="n"/>
      <c r="O240" s="220" t="n"/>
      <c r="P240" s="220" t="n"/>
      <c r="Q240" s="220" t="n"/>
      <c r="R240" s="220" t="n"/>
      <c r="S240" s="220" t="n"/>
      <c r="T240" s="220" t="n"/>
      <c r="U240" s="772">
        <f>IFERROR(VLOOKUP(C240,TE!$H:$Y,9,FALSE),"0")</f>
        <v/>
      </c>
      <c r="W240" s="775">
        <f>SUMIFS(TE!$O:$O,TE!$G:$G,$C$224,TE!$I:$I,C240,TE!$D:$D,$C$5)</f>
        <v/>
      </c>
      <c r="Y240" s="775">
        <f>IFERROR(VLOOKUP(C240,TE!$H:$Y,16,FALSE),"0")</f>
        <v/>
      </c>
      <c r="AA240" s="777">
        <f>IFERROR(VLOOKUP(C240,TE!$H:$Y,17,FALSE),"0")</f>
        <v/>
      </c>
      <c r="AB240" s="1809" t="n"/>
      <c r="AC240" s="1810">
        <f>IFERROR((W240*Y240*AA240),"")</f>
        <v/>
      </c>
      <c r="AE240" s="1738" t="n"/>
      <c r="AF240" s="852" t="n"/>
    </row>
    <row r="241" ht="15.75" customHeight="1" s="667">
      <c r="A241" s="852" t="n"/>
      <c r="B241" s="852" t="n"/>
      <c r="C241" s="405" t="inlineStr">
        <is>
          <t>A23382B</t>
        </is>
      </c>
      <c r="D241" s="220" t="n"/>
      <c r="E241" s="220" t="n"/>
      <c r="F241" s="210">
        <f>IFERROR(VLOOKUP(C241,TE!$H:$Y,2,FALSE),"(Not on TE)")</f>
        <v/>
      </c>
      <c r="G241" s="220" t="n"/>
      <c r="H241" s="220" t="n"/>
      <c r="I241" s="220" t="n"/>
      <c r="J241" s="220" t="n"/>
      <c r="K241" s="220" t="n"/>
      <c r="L241" s="220" t="n"/>
      <c r="M241" s="220" t="n"/>
      <c r="N241" s="220" t="n"/>
      <c r="O241" s="220" t="n"/>
      <c r="P241" s="220" t="n"/>
      <c r="Q241" s="220" t="n"/>
      <c r="R241" s="220" t="n"/>
      <c r="S241" s="220" t="n"/>
      <c r="T241" s="220" t="n"/>
      <c r="U241" s="772">
        <f>IFERROR(VLOOKUP(C241,TE!$H:$Y,9,FALSE),"0")</f>
        <v/>
      </c>
      <c r="W241" s="775">
        <f>SUMIFS(TE!$O:$O,TE!$G:$G,$C$224,TE!$I:$I,C241,TE!$D:$D,$C$5)</f>
        <v/>
      </c>
      <c r="Y241" s="775">
        <f>IFERROR(VLOOKUP(C241,TE!$H:$Y,16,FALSE),"0")</f>
        <v/>
      </c>
      <c r="AA241" s="777">
        <f>IFERROR(VLOOKUP(C241,TE!$H:$Y,17,FALSE),"0")</f>
        <v/>
      </c>
      <c r="AB241" s="1809" t="n"/>
      <c r="AC241" s="1810">
        <f>IFERROR((W241*Y241*AA241),"")</f>
        <v/>
      </c>
      <c r="AE241" s="1738" t="n"/>
      <c r="AF241" s="852" t="n"/>
    </row>
    <row r="242" ht="15.75" customHeight="1" s="667">
      <c r="A242" s="852" t="n"/>
      <c r="B242" s="852" t="n"/>
      <c r="C242" s="405" t="inlineStr">
        <is>
          <t>A32327G</t>
        </is>
      </c>
      <c r="D242" s="220" t="n"/>
      <c r="E242" s="220" t="n"/>
      <c r="F242" s="210">
        <f>IFERROR(VLOOKUP(C242,TE!$H:$Y,2,FALSE),"(Not on TE)")</f>
        <v/>
      </c>
      <c r="G242" s="220" t="n"/>
      <c r="H242" s="220" t="n"/>
      <c r="I242" s="220" t="n"/>
      <c r="J242" s="220" t="n"/>
      <c r="K242" s="220" t="n"/>
      <c r="L242" s="220" t="n"/>
      <c r="M242" s="220" t="n"/>
      <c r="N242" s="220" t="n"/>
      <c r="O242" s="220" t="n"/>
      <c r="P242" s="220" t="n"/>
      <c r="Q242" s="220" t="n"/>
      <c r="R242" s="220" t="n"/>
      <c r="S242" s="220" t="n"/>
      <c r="T242" s="220" t="n"/>
      <c r="U242" s="772">
        <f>IFERROR(VLOOKUP(C242,TE!$H:$Y,9,FALSE),"0")</f>
        <v/>
      </c>
      <c r="W242" s="775">
        <f>SUMIFS(TE!$O:$O,TE!$G:$G,$C$224,TE!$I:$I,C242,TE!$D:$D,$C$5)</f>
        <v/>
      </c>
      <c r="Y242" s="775">
        <f>IFERROR(VLOOKUP(C242,TE!$H:$Y,16,FALSE),"0")</f>
        <v/>
      </c>
      <c r="AA242" s="777">
        <f>IFERROR(VLOOKUP(C242,TE!$H:$Y,17,FALSE),"0")</f>
        <v/>
      </c>
      <c r="AB242" s="1809" t="n"/>
      <c r="AC242" s="1810">
        <f>IFERROR((W242*Y242*AA242),"")</f>
        <v/>
      </c>
      <c r="AE242" s="1738" t="n"/>
      <c r="AF242" s="852" t="n"/>
    </row>
    <row r="243" ht="15.75" customHeight="1" s="667">
      <c r="A243" s="852" t="n"/>
      <c r="B243" s="852" t="n"/>
      <c r="C243" s="405" t="inlineStr">
        <is>
          <t>B00037B</t>
        </is>
      </c>
      <c r="D243" s="220" t="n"/>
      <c r="E243" s="220" t="n"/>
      <c r="F243" s="210">
        <f>IFERROR(VLOOKUP(C243,TE!$H:$Y,2,FALSE),"(Not on TE)")</f>
        <v/>
      </c>
      <c r="G243" s="220" t="n"/>
      <c r="H243" s="220" t="n"/>
      <c r="I243" s="220" t="n"/>
      <c r="J243" s="220" t="n"/>
      <c r="K243" s="220" t="n"/>
      <c r="L243" s="220" t="n"/>
      <c r="M243" s="220" t="n"/>
      <c r="N243" s="220" t="n"/>
      <c r="O243" s="220" t="n"/>
      <c r="P243" s="220" t="n"/>
      <c r="Q243" s="220" t="n"/>
      <c r="R243" s="220" t="n"/>
      <c r="S243" s="220" t="n"/>
      <c r="T243" s="220" t="n"/>
      <c r="U243" s="772">
        <f>IFERROR(VLOOKUP(C243,TE!$H:$Y,9,FALSE),"0")</f>
        <v/>
      </c>
      <c r="W243" s="775">
        <f>SUMIFS(TE!$O:$O,TE!$G:$G,$C$224,TE!$I:$I,C243,TE!$D:$D,$C$5)</f>
        <v/>
      </c>
      <c r="Y243" s="775">
        <f>IFERROR(VLOOKUP(C243,TE!$H:$Y,16,FALSE),"0")</f>
        <v/>
      </c>
      <c r="AA243" s="777">
        <f>IFERROR(VLOOKUP(C243,TE!$H:$Y,17,FALSE),"0")</f>
        <v/>
      </c>
      <c r="AB243" s="1809" t="n"/>
      <c r="AC243" s="1810">
        <f>IFERROR((W243*Y243*AA243),"")</f>
        <v/>
      </c>
      <c r="AE243" s="1738" t="n"/>
      <c r="AF243" s="852" t="n"/>
    </row>
    <row r="244" ht="15.75" customHeight="1" s="667">
      <c r="A244" s="852" t="n"/>
      <c r="B244" s="852" t="n"/>
      <c r="C244" s="405" t="inlineStr">
        <is>
          <t>B00087B</t>
        </is>
      </c>
      <c r="D244" s="220" t="n"/>
      <c r="E244" s="220" t="n"/>
      <c r="F244" s="210">
        <f>IFERROR(VLOOKUP(C244,TE!$H:$Y,2,FALSE),"(Not on TE)")</f>
        <v/>
      </c>
      <c r="G244" s="220" t="n"/>
      <c r="H244" s="220" t="n"/>
      <c r="I244" s="220" t="n"/>
      <c r="J244" s="220" t="n"/>
      <c r="K244" s="220" t="n"/>
      <c r="L244" s="220" t="n"/>
      <c r="M244" s="220" t="n"/>
      <c r="N244" s="220" t="n"/>
      <c r="O244" s="220" t="n"/>
      <c r="P244" s="220" t="n"/>
      <c r="Q244" s="220" t="n"/>
      <c r="R244" s="220" t="n"/>
      <c r="S244" s="220" t="n"/>
      <c r="T244" s="220" t="n"/>
      <c r="U244" s="772">
        <f>IFERROR(VLOOKUP(C244,TE!$H:$Y,9,FALSE),"0")</f>
        <v/>
      </c>
      <c r="W244" s="775">
        <f>SUMIFS(TE!$O:$O,TE!$G:$G,$C$224,TE!$I:$I,C244,TE!$D:$D,$C$5)</f>
        <v/>
      </c>
      <c r="Y244" s="775">
        <f>IFERROR(VLOOKUP(C244,TE!$H:$Y,16,FALSE),"0")</f>
        <v/>
      </c>
      <c r="AA244" s="777">
        <f>IFERROR(VLOOKUP(C244,TE!$H:$Y,17,FALSE),"0")</f>
        <v/>
      </c>
      <c r="AB244" s="1809" t="n"/>
      <c r="AC244" s="1810">
        <f>IFERROR((W244*Y244*AA244),"")</f>
        <v/>
      </c>
      <c r="AE244" s="1738" t="n"/>
      <c r="AF244" s="852" t="n"/>
    </row>
    <row r="245" ht="15.75" customHeight="1" s="667">
      <c r="A245" s="852" t="n"/>
      <c r="B245" s="852" t="n"/>
      <c r="C245" s="405" t="inlineStr">
        <is>
          <t>B00087BB</t>
        </is>
      </c>
      <c r="D245" s="220" t="n"/>
      <c r="E245" s="220" t="n"/>
      <c r="F245" s="210">
        <f>IFERROR(VLOOKUP(C245,TE!$H:$Y,2,FALSE),"(Not on TE)")</f>
        <v/>
      </c>
      <c r="G245" s="220" t="n"/>
      <c r="H245" s="220" t="n"/>
      <c r="I245" s="220" t="n"/>
      <c r="J245" s="220" t="n"/>
      <c r="K245" s="220" t="n"/>
      <c r="L245" s="220" t="n"/>
      <c r="M245" s="220" t="n"/>
      <c r="N245" s="220" t="n"/>
      <c r="O245" s="220" t="n"/>
      <c r="P245" s="220" t="n"/>
      <c r="Q245" s="220" t="n"/>
      <c r="R245" s="220" t="n"/>
      <c r="S245" s="220" t="n"/>
      <c r="T245" s="220" t="n"/>
      <c r="U245" s="772">
        <f>IFERROR(VLOOKUP(C245,TE!$H:$Y,9,FALSE),"0")</f>
        <v/>
      </c>
      <c r="W245" s="775">
        <f>SUMIFS(TE!$O:$O,TE!$G:$G,$C$224,TE!$I:$I,C245,TE!$D:$D,$C$5)</f>
        <v/>
      </c>
      <c r="Y245" s="775">
        <f>IFERROR(VLOOKUP(C245,TE!$H:$Y,16,FALSE),"0")</f>
        <v/>
      </c>
      <c r="AA245" s="777">
        <f>IFERROR(VLOOKUP(C245,TE!$H:$Y,17,FALSE),"0")</f>
        <v/>
      </c>
      <c r="AB245" s="1809" t="n"/>
      <c r="AC245" s="1810">
        <f>IFERROR((W245*Y245*AA245),"")</f>
        <v/>
      </c>
      <c r="AE245" s="1738" t="n"/>
      <c r="AF245" s="852" t="n"/>
    </row>
    <row r="246" ht="15.75" customHeight="1" s="667">
      <c r="A246" s="852" t="n"/>
      <c r="B246" s="852" t="n"/>
      <c r="C246" s="405" t="inlineStr">
        <is>
          <t>B00147B</t>
        </is>
      </c>
      <c r="D246" s="220" t="n"/>
      <c r="E246" s="220" t="n"/>
      <c r="F246" s="210">
        <f>IFERROR(VLOOKUP(C246,TE!$H:$Y,2,FALSE),"(Not on TE)")</f>
        <v/>
      </c>
      <c r="G246" s="220" t="n"/>
      <c r="H246" s="220" t="n"/>
      <c r="I246" s="220" t="n"/>
      <c r="J246" s="220" t="n"/>
      <c r="K246" s="220" t="n"/>
      <c r="L246" s="220" t="n"/>
      <c r="M246" s="220" t="n"/>
      <c r="N246" s="220" t="n"/>
      <c r="O246" s="220" t="n"/>
      <c r="P246" s="220" t="n"/>
      <c r="Q246" s="220" t="n"/>
      <c r="R246" s="220" t="n"/>
      <c r="S246" s="220" t="n"/>
      <c r="T246" s="220" t="n"/>
      <c r="U246" s="772">
        <f>IFERROR(VLOOKUP(C246,TE!$H:$Y,9,FALSE),"0")</f>
        <v/>
      </c>
      <c r="W246" s="775">
        <f>SUMIFS(TE!$O:$O,TE!$G:$G,$C$224,TE!$I:$I,C246,TE!$D:$D,$C$5)</f>
        <v/>
      </c>
      <c r="Y246" s="775">
        <f>IFERROR(VLOOKUP(C246,TE!$H:$Y,16,FALSE),"0")</f>
        <v/>
      </c>
      <c r="AA246" s="777">
        <f>IFERROR(VLOOKUP(C246,TE!$H:$Y,17,FALSE),"0")</f>
        <v/>
      </c>
      <c r="AB246" s="1809" t="n"/>
      <c r="AC246" s="1810">
        <f>IFERROR((W246*Y246*AA246),"")</f>
        <v/>
      </c>
      <c r="AE246" s="1738" t="n"/>
      <c r="AF246" s="852" t="n"/>
    </row>
    <row r="247" ht="15.75" customHeight="1" s="667">
      <c r="A247" s="852" t="n"/>
      <c r="B247" s="852" t="n"/>
      <c r="C247" s="405" t="inlineStr">
        <is>
          <t>B00277B</t>
        </is>
      </c>
      <c r="D247" s="220" t="n"/>
      <c r="E247" s="220" t="n"/>
      <c r="F247" s="210">
        <f>IFERROR(VLOOKUP(C247,TE!$H:$Y,2,FALSE),"(Not on TE)")</f>
        <v/>
      </c>
      <c r="G247" s="220" t="n"/>
      <c r="H247" s="220" t="n"/>
      <c r="I247" s="220" t="n"/>
      <c r="J247" s="220" t="n"/>
      <c r="K247" s="220" t="n"/>
      <c r="L247" s="220" t="n"/>
      <c r="M247" s="220" t="n"/>
      <c r="N247" s="220" t="n"/>
      <c r="O247" s="220" t="n"/>
      <c r="P247" s="220" t="n"/>
      <c r="Q247" s="220" t="n"/>
      <c r="R247" s="220" t="n"/>
      <c r="S247" s="220" t="n"/>
      <c r="T247" s="220" t="n"/>
      <c r="U247" s="772">
        <f>IFERROR(VLOOKUP(C247,TE!$H:$Y,9,FALSE),"0")</f>
        <v/>
      </c>
      <c r="W247" s="775">
        <f>SUMIFS(TE!$O:$O,TE!$G:$G,$C$224,TE!$I:$I,C247,TE!$D:$D,$C$5)</f>
        <v/>
      </c>
      <c r="Y247" s="775">
        <f>IFERROR(VLOOKUP(C247,TE!$H:$Y,16,FALSE),"0")</f>
        <v/>
      </c>
      <c r="AA247" s="777">
        <f>IFERROR(VLOOKUP(C247,TE!$H:$Y,17,FALSE),"0")</f>
        <v/>
      </c>
      <c r="AB247" s="1809" t="n"/>
      <c r="AC247" s="1810">
        <f>IFERROR((W247*Y247*AA247),"")</f>
        <v/>
      </c>
      <c r="AE247" s="1738" t="n"/>
      <c r="AF247" s="852" t="n"/>
    </row>
    <row r="248" ht="15.75" customHeight="1" s="667">
      <c r="A248" s="852" t="n"/>
      <c r="B248" s="852" t="n"/>
      <c r="C248" s="405" t="inlineStr">
        <is>
          <t>B00287B</t>
        </is>
      </c>
      <c r="D248" s="220" t="n"/>
      <c r="E248" s="220" t="n"/>
      <c r="F248" s="210">
        <f>IFERROR(VLOOKUP(C248,TE!$H:$Y,2,FALSE),"(Not on TE)")</f>
        <v/>
      </c>
      <c r="G248" s="220" t="n"/>
      <c r="H248" s="220" t="n"/>
      <c r="I248" s="220" t="n"/>
      <c r="J248" s="220" t="n"/>
      <c r="K248" s="220" t="n"/>
      <c r="L248" s="220" t="n"/>
      <c r="M248" s="220" t="n"/>
      <c r="N248" s="220" t="n"/>
      <c r="O248" s="220" t="n"/>
      <c r="P248" s="220" t="n"/>
      <c r="Q248" s="220" t="n"/>
      <c r="R248" s="220" t="n"/>
      <c r="S248" s="220" t="n"/>
      <c r="T248" s="220" t="n"/>
      <c r="U248" s="772">
        <f>IFERROR(VLOOKUP(C248,TE!$H:$Y,9,FALSE),"0")</f>
        <v/>
      </c>
      <c r="W248" s="775">
        <f>SUMIFS(TE!$O:$O,TE!$G:$G,$C$224,TE!$I:$I,C248,TE!$D:$D,$C$5)</f>
        <v/>
      </c>
      <c r="Y248" s="775">
        <f>IFERROR(VLOOKUP(C248,TE!$H:$Y,16,FALSE),"0")</f>
        <v/>
      </c>
      <c r="AA248" s="777">
        <f>IFERROR(VLOOKUP(C248,TE!$H:$Y,17,FALSE),"0")</f>
        <v/>
      </c>
      <c r="AB248" s="1809" t="n"/>
      <c r="AC248" s="1810">
        <f>IFERROR((W248*Y248*AA248),"")</f>
        <v/>
      </c>
      <c r="AE248" s="1738" t="n"/>
      <c r="AF248" s="852" t="n"/>
    </row>
    <row r="249" ht="15.75" customHeight="1" s="667">
      <c r="A249" s="852" t="n"/>
      <c r="B249" s="852" t="n"/>
      <c r="C249" s="237" t="inlineStr">
        <is>
          <t>B00297B</t>
        </is>
      </c>
      <c r="D249" s="215" t="n"/>
      <c r="E249" s="215" t="n"/>
      <c r="F249" s="210">
        <f>IFERROR(VLOOKUP(C249,TE!$H:$Y,2,FALSE),"(Not on TE)")</f>
        <v/>
      </c>
      <c r="G249" s="238" t="n"/>
      <c r="H249" s="238" t="n"/>
      <c r="I249" s="238" t="n"/>
      <c r="J249" s="238" t="n"/>
      <c r="K249" s="238" t="n"/>
      <c r="L249" s="238" t="n"/>
      <c r="M249" s="238" t="n"/>
      <c r="N249" s="238" t="n"/>
      <c r="O249" s="238" t="n"/>
      <c r="P249" s="238" t="n"/>
      <c r="Q249" s="238" t="n"/>
      <c r="R249" s="238" t="n"/>
      <c r="S249" s="238" t="n"/>
      <c r="T249" s="238" t="n"/>
      <c r="U249" s="772">
        <f>IFERROR(VLOOKUP(C249,TE!$H:$Y,9,FALSE),"0")</f>
        <v/>
      </c>
      <c r="W249" s="775">
        <f>SUMIFS(TE!$O:$O,TE!$G:$G,$C$224,TE!$I:$I,C249,TE!$D:$D,$C$5)</f>
        <v/>
      </c>
      <c r="Y249" s="775">
        <f>IFERROR(VLOOKUP(C249,TE!$H:$Y,16,FALSE),"0")</f>
        <v/>
      </c>
      <c r="AA249" s="777">
        <f>IFERROR(VLOOKUP(C249,TE!$H:$Y,17,FALSE),"0")</f>
        <v/>
      </c>
      <c r="AB249" s="1809" t="n"/>
      <c r="AC249" s="1810">
        <f>IFERROR((W249*Y249*AA249),"")</f>
        <v/>
      </c>
      <c r="AE249" s="1738" t="n"/>
      <c r="AF249" s="852" t="n"/>
    </row>
    <row r="250" ht="15.75" customHeight="1" s="667">
      <c r="A250" s="852" t="n"/>
      <c r="B250" s="852" t="n"/>
      <c r="C250" s="237" t="inlineStr">
        <is>
          <t>B00307B</t>
        </is>
      </c>
      <c r="D250" s="215" t="n"/>
      <c r="E250" s="215" t="n"/>
      <c r="F250" s="210">
        <f>IFERROR(VLOOKUP(C250,TE!$H:$Y,2,FALSE),"(Not on TE)")</f>
        <v/>
      </c>
      <c r="G250" s="238" t="n"/>
      <c r="H250" s="238" t="n"/>
      <c r="I250" s="238" t="n"/>
      <c r="J250" s="238" t="n"/>
      <c r="K250" s="238" t="n"/>
      <c r="L250" s="238" t="n"/>
      <c r="M250" s="238" t="n"/>
      <c r="N250" s="238" t="n"/>
      <c r="O250" s="238" t="n"/>
      <c r="P250" s="238" t="n"/>
      <c r="Q250" s="238" t="n"/>
      <c r="R250" s="238" t="n"/>
      <c r="S250" s="238" t="n"/>
      <c r="T250" s="238" t="n"/>
      <c r="U250" s="772">
        <f>IFERROR(VLOOKUP(C250,TE!$H:$Y,9,FALSE),"0")</f>
        <v/>
      </c>
      <c r="W250" s="775">
        <f>SUMIFS(TE!$O:$O,TE!$G:$G,$C$224,TE!$I:$I,C250,TE!$D:$D,$C$5)</f>
        <v/>
      </c>
      <c r="Y250" s="775">
        <f>IFERROR(VLOOKUP(C250,TE!$H:$Y,16,FALSE),"0")</f>
        <v/>
      </c>
      <c r="AA250" s="777">
        <f>IFERROR(VLOOKUP(C250,TE!$H:$Y,17,FALSE),"0")</f>
        <v/>
      </c>
      <c r="AB250" s="1809" t="n"/>
      <c r="AC250" s="1810">
        <f>IFERROR((W250*Y250*AA250),"")</f>
        <v/>
      </c>
      <c r="AE250" s="1738" t="n"/>
      <c r="AF250" s="852" t="n"/>
    </row>
    <row r="251" ht="15.75" customHeight="1" s="667">
      <c r="A251" s="852" t="n"/>
      <c r="B251" s="852" t="n"/>
      <c r="C251" s="237" t="inlineStr">
        <is>
          <t>B00317B</t>
        </is>
      </c>
      <c r="D251" s="215" t="n"/>
      <c r="E251" s="215" t="n"/>
      <c r="F251" s="210">
        <f>IFERROR(VLOOKUP(C251,TE!$H:$Y,2,FALSE),"(Not on TE)")</f>
        <v/>
      </c>
      <c r="G251" s="238" t="n"/>
      <c r="H251" s="238" t="n"/>
      <c r="I251" s="238" t="n"/>
      <c r="J251" s="238" t="n"/>
      <c r="K251" s="238" t="n"/>
      <c r="L251" s="238" t="n"/>
      <c r="M251" s="238" t="n"/>
      <c r="N251" s="238" t="n"/>
      <c r="O251" s="238" t="n"/>
      <c r="P251" s="238" t="n"/>
      <c r="Q251" s="238" t="n"/>
      <c r="R251" s="238" t="n"/>
      <c r="S251" s="238" t="n"/>
      <c r="T251" s="238" t="n"/>
      <c r="U251" s="772">
        <f>IFERROR(VLOOKUP(C251,TE!$H:$Y,9,FALSE),"0")</f>
        <v/>
      </c>
      <c r="W251" s="775">
        <f>SUMIFS(TE!$O:$O,TE!$G:$G,$C$224,TE!$I:$I,C251,TE!$D:$D,$C$5)</f>
        <v/>
      </c>
      <c r="Y251" s="775">
        <f>IFERROR(VLOOKUP(C251,TE!$H:$Y,16,FALSE),"0")</f>
        <v/>
      </c>
      <c r="AA251" s="777">
        <f>IFERROR(VLOOKUP(C251,TE!$H:$Y,17,FALSE),"0")</f>
        <v/>
      </c>
      <c r="AB251" s="1809" t="n"/>
      <c r="AC251" s="1810">
        <f>IFERROR((W251*Y251*AA251),"")</f>
        <v/>
      </c>
      <c r="AE251" s="1738" t="n"/>
      <c r="AF251" s="852" t="n"/>
    </row>
    <row r="252" ht="15.75" customHeight="1" s="667">
      <c r="A252" s="852" t="n"/>
      <c r="B252" s="852" t="n"/>
      <c r="C252" s="237" t="inlineStr">
        <is>
          <t>B00327B</t>
        </is>
      </c>
      <c r="D252" s="215" t="n"/>
      <c r="E252" s="215" t="n"/>
      <c r="F252" s="210">
        <f>IFERROR(VLOOKUP(C252,TE!$H:$Y,2,FALSE),"(Not on TE)")</f>
        <v/>
      </c>
      <c r="G252" s="238" t="n"/>
      <c r="H252" s="238" t="n"/>
      <c r="I252" s="238" t="n"/>
      <c r="J252" s="238" t="n"/>
      <c r="K252" s="238" t="n"/>
      <c r="L252" s="238" t="n"/>
      <c r="M252" s="238" t="n"/>
      <c r="N252" s="238" t="n"/>
      <c r="O252" s="238" t="n"/>
      <c r="P252" s="238" t="n"/>
      <c r="Q252" s="238" t="n"/>
      <c r="R252" s="238" t="n"/>
      <c r="S252" s="238" t="n"/>
      <c r="T252" s="238" t="n"/>
      <c r="U252" s="772">
        <f>IFERROR(VLOOKUP(C252,TE!$H:$Y,9,FALSE),"0")</f>
        <v/>
      </c>
      <c r="W252" s="775">
        <f>SUMIFS(TE!$O:$O,TE!$G:$G,$C$224,TE!$I:$I,C252,TE!$D:$D,$C$5)</f>
        <v/>
      </c>
      <c r="Y252" s="775">
        <f>IFERROR(VLOOKUP(C252,TE!$H:$Y,16,FALSE),"0")</f>
        <v/>
      </c>
      <c r="AA252" s="777">
        <f>IFERROR(VLOOKUP(C252,TE!$H:$Y,17,FALSE),"0")</f>
        <v/>
      </c>
      <c r="AB252" s="1809" t="n"/>
      <c r="AC252" s="1810">
        <f>IFERROR((W252*Y252*AA252),"")</f>
        <v/>
      </c>
      <c r="AE252" s="1738" t="n"/>
      <c r="AF252" s="852" t="n"/>
    </row>
    <row r="253" ht="15.75" customHeight="1" s="667">
      <c r="A253" s="852" t="n"/>
      <c r="B253" s="852" t="n"/>
      <c r="C253" s="237" t="inlineStr">
        <is>
          <t>B00367B</t>
        </is>
      </c>
      <c r="D253" s="215" t="n"/>
      <c r="E253" s="215" t="n"/>
      <c r="F253" s="210">
        <f>IFERROR(VLOOKUP(C253,TE!$H:$Y,2,FALSE),"(Not on TE)")</f>
        <v/>
      </c>
      <c r="G253" s="238" t="n"/>
      <c r="H253" s="238" t="n"/>
      <c r="I253" s="238" t="n"/>
      <c r="J253" s="238" t="n"/>
      <c r="K253" s="238" t="n"/>
      <c r="L253" s="238" t="n"/>
      <c r="M253" s="238" t="n"/>
      <c r="N253" s="238" t="n"/>
      <c r="O253" s="238" t="n"/>
      <c r="P253" s="238" t="n"/>
      <c r="Q253" s="238" t="n"/>
      <c r="R253" s="238" t="n"/>
      <c r="S253" s="238" t="n"/>
      <c r="T253" s="238" t="n"/>
      <c r="U253" s="772">
        <f>IFERROR(VLOOKUP(C253,TE!$H:$Y,9,FALSE),"0")</f>
        <v/>
      </c>
      <c r="W253" s="775">
        <f>SUMIFS(TE!$O:$O,TE!$G:$G,$C$224,TE!$I:$I,C253,TE!$D:$D,$C$5)</f>
        <v/>
      </c>
      <c r="Y253" s="775">
        <f>IFERROR(VLOOKUP(C253,TE!$H:$Y,16,FALSE),"0")</f>
        <v/>
      </c>
      <c r="AA253" s="777">
        <f>IFERROR(VLOOKUP(C253,TE!$H:$Y,17,FALSE),"0")</f>
        <v/>
      </c>
      <c r="AB253" s="1809" t="n"/>
      <c r="AC253" s="1810">
        <f>IFERROR((W253*Y253*AA253),"")</f>
        <v/>
      </c>
      <c r="AE253" s="1738" t="n"/>
      <c r="AF253" s="852" t="n"/>
    </row>
    <row r="254" ht="15.75" customHeight="1" s="667">
      <c r="A254" s="852" t="n"/>
      <c r="B254" s="852" t="n"/>
      <c r="C254" s="237" t="inlineStr">
        <is>
          <t>B00377B</t>
        </is>
      </c>
      <c r="D254" s="215" t="n"/>
      <c r="E254" s="215" t="n"/>
      <c r="F254" s="210">
        <f>IFERROR(VLOOKUP(C254,TE!$H:$Y,2,FALSE),"(Not on TE)")</f>
        <v/>
      </c>
      <c r="G254" s="238" t="n"/>
      <c r="H254" s="238" t="n"/>
      <c r="I254" s="238" t="n"/>
      <c r="J254" s="238" t="n"/>
      <c r="K254" s="238" t="n"/>
      <c r="L254" s="238" t="n"/>
      <c r="M254" s="238" t="n"/>
      <c r="N254" s="238" t="n"/>
      <c r="O254" s="238" t="n"/>
      <c r="P254" s="238" t="n"/>
      <c r="Q254" s="238" t="n"/>
      <c r="R254" s="238" t="n"/>
      <c r="S254" s="238" t="n"/>
      <c r="T254" s="238" t="n"/>
      <c r="U254" s="772">
        <f>IFERROR(VLOOKUP(C254,TE!$H:$Y,9,FALSE),"0")</f>
        <v/>
      </c>
      <c r="W254" s="775">
        <f>SUMIFS(TE!$O:$O,TE!$G:$G,$C$224,TE!$I:$I,C254,TE!$D:$D,$C$5)</f>
        <v/>
      </c>
      <c r="Y254" s="775">
        <f>IFERROR(VLOOKUP(C254,TE!$H:$Y,16,FALSE),"0")</f>
        <v/>
      </c>
      <c r="AA254" s="777">
        <f>IFERROR(VLOOKUP(C254,TE!$H:$Y,17,FALSE),"0")</f>
        <v/>
      </c>
      <c r="AB254" s="1809" t="n"/>
      <c r="AC254" s="1810">
        <f>IFERROR((W254*Y254*AA254),"")</f>
        <v/>
      </c>
      <c r="AE254" s="1738" t="n"/>
      <c r="AF254" s="852" t="n"/>
    </row>
    <row r="255" ht="15.75" customHeight="1" s="667">
      <c r="A255" s="852" t="n"/>
      <c r="B255" s="852" t="n"/>
      <c r="C255" s="237" t="inlineStr">
        <is>
          <t>B00387B</t>
        </is>
      </c>
      <c r="D255" s="215" t="n"/>
      <c r="E255" s="215" t="n"/>
      <c r="F255" s="210">
        <f>IFERROR(VLOOKUP(C255,TE!$H:$Y,2,FALSE),"(Not on TE)")</f>
        <v/>
      </c>
      <c r="G255" s="238" t="n"/>
      <c r="H255" s="238" t="n"/>
      <c r="I255" s="238" t="n"/>
      <c r="J255" s="238" t="n"/>
      <c r="K255" s="238" t="n"/>
      <c r="L255" s="238" t="n"/>
      <c r="M255" s="238" t="n"/>
      <c r="N255" s="238" t="n"/>
      <c r="O255" s="238" t="n"/>
      <c r="P255" s="238" t="n"/>
      <c r="Q255" s="238" t="n"/>
      <c r="R255" s="238" t="n"/>
      <c r="S255" s="238" t="n"/>
      <c r="T255" s="238" t="n"/>
      <c r="U255" s="772">
        <f>IFERROR(VLOOKUP(C255,TE!$H:$Y,9,FALSE),"0")</f>
        <v/>
      </c>
      <c r="W255" s="775">
        <f>SUMIFS(TE!$O:$O,TE!$G:$G,$C$224,TE!$I:$I,C255,TE!$D:$D,$C$5)</f>
        <v/>
      </c>
      <c r="Y255" s="775">
        <f>IFERROR(VLOOKUP(C255,TE!$H:$Y,16,FALSE),"0")</f>
        <v/>
      </c>
      <c r="AA255" s="777">
        <f>IFERROR(VLOOKUP(C255,TE!$H:$Y,17,FALSE),"0")</f>
        <v/>
      </c>
      <c r="AB255" s="1809" t="n"/>
      <c r="AC255" s="1810">
        <f>IFERROR((W255*Y255*AA255),"")</f>
        <v/>
      </c>
      <c r="AE255" s="1738" t="n"/>
      <c r="AF255" s="852" t="n"/>
    </row>
    <row r="256" ht="15.75" customHeight="1" s="667">
      <c r="A256" s="852" t="n"/>
      <c r="B256" s="852" t="n"/>
      <c r="C256" s="405" t="inlineStr">
        <is>
          <t>B00437B</t>
        </is>
      </c>
      <c r="D256" s="215" t="n"/>
      <c r="E256" s="215" t="n"/>
      <c r="F256" s="210">
        <f>IFERROR(VLOOKUP(C256,TE!$H:$Y,2,FALSE),"(Not on TE)")</f>
        <v/>
      </c>
      <c r="G256" s="238" t="n"/>
      <c r="H256" s="238" t="n"/>
      <c r="I256" s="238" t="n"/>
      <c r="J256" s="238" t="n"/>
      <c r="K256" s="238" t="n"/>
      <c r="L256" s="238" t="n"/>
      <c r="M256" s="238" t="n"/>
      <c r="N256" s="238" t="n"/>
      <c r="O256" s="238" t="n"/>
      <c r="P256" s="238" t="n"/>
      <c r="Q256" s="238" t="n"/>
      <c r="R256" s="238" t="n"/>
      <c r="S256" s="238" t="n"/>
      <c r="T256" s="238" t="n"/>
      <c r="U256" s="772">
        <f>IFERROR(VLOOKUP(C256,TE!$H:$Y,9,FALSE),"0")</f>
        <v/>
      </c>
      <c r="W256" s="775">
        <f>SUMIFS(TE!$O:$O,TE!$G:$G,$C$224,TE!$I:$I,C256,TE!$D:$D,$C$5)</f>
        <v/>
      </c>
      <c r="Y256" s="775">
        <f>IFERROR(VLOOKUP(C256,TE!$H:$Y,16,FALSE),"0")</f>
        <v/>
      </c>
      <c r="AA256" s="777">
        <f>IFERROR(VLOOKUP(C256,TE!$H:$Y,17,FALSE),"0")</f>
        <v/>
      </c>
      <c r="AB256" s="1809" t="n"/>
      <c r="AC256" s="1810">
        <f>IFERROR((W256*Y256*AA256),"")</f>
        <v/>
      </c>
      <c r="AE256" s="1738" t="n"/>
      <c r="AF256" s="852" t="n"/>
    </row>
    <row r="257" ht="15.75" customHeight="1" s="667">
      <c r="A257" s="852" t="n"/>
      <c r="B257" s="852" t="n"/>
      <c r="C257" s="405" t="inlineStr">
        <is>
          <t>B00612E</t>
        </is>
      </c>
      <c r="D257" s="215" t="n"/>
      <c r="E257" s="215" t="n"/>
      <c r="F257" s="210">
        <f>IFERROR(VLOOKUP(C257,TE!$H:$Y,2,FALSE),"(Not on TE)")</f>
        <v/>
      </c>
      <c r="G257" s="238" t="n"/>
      <c r="H257" s="238" t="n"/>
      <c r="I257" s="238" t="n"/>
      <c r="J257" s="238" t="n"/>
      <c r="K257" s="238" t="n"/>
      <c r="L257" s="238" t="n"/>
      <c r="M257" s="238" t="n"/>
      <c r="N257" s="238" t="n"/>
      <c r="O257" s="238" t="n"/>
      <c r="P257" s="238" t="n"/>
      <c r="Q257" s="238" t="n"/>
      <c r="R257" s="238" t="n"/>
      <c r="S257" s="238" t="n"/>
      <c r="T257" s="238" t="n"/>
      <c r="U257" s="772">
        <f>IFERROR(VLOOKUP(C257,TE!$H:$Y,9,FALSE),"0")</f>
        <v/>
      </c>
      <c r="W257" s="775">
        <f>SUMIFS(TE!$O:$O,TE!$G:$G,$C$224,TE!$I:$I,C257,TE!$D:$D,$C$5)</f>
        <v/>
      </c>
      <c r="Y257" s="775">
        <f>IFERROR(VLOOKUP(C257,TE!$H:$Y,16,FALSE),"0")</f>
        <v/>
      </c>
      <c r="AA257" s="777">
        <f>IFERROR(VLOOKUP(C257,TE!$H:$Y,17,FALSE),"0")</f>
        <v/>
      </c>
      <c r="AB257" s="1809" t="n"/>
      <c r="AC257" s="1810">
        <f>IFERROR((W257*Y257*AA257),"")</f>
        <v/>
      </c>
      <c r="AE257" s="1738" t="n"/>
      <c r="AF257" s="852" t="n"/>
    </row>
    <row r="258" ht="15.75" customHeight="1" s="667">
      <c r="A258" s="852" t="n"/>
      <c r="B258" s="852" t="n"/>
      <c r="C258" s="405" t="inlineStr">
        <is>
          <t>B00637B</t>
        </is>
      </c>
      <c r="D258" s="215" t="n"/>
      <c r="E258" s="215" t="n"/>
      <c r="F258" s="210">
        <f>IFERROR(VLOOKUP(C258,TE!$H:$Y,2,FALSE),"(Not on TE)")</f>
        <v/>
      </c>
      <c r="G258" s="238" t="n"/>
      <c r="H258" s="238" t="n"/>
      <c r="I258" s="238" t="n"/>
      <c r="J258" s="238" t="n"/>
      <c r="K258" s="238" t="n"/>
      <c r="L258" s="238" t="n"/>
      <c r="M258" s="238" t="n"/>
      <c r="N258" s="238" t="n"/>
      <c r="O258" s="238" t="n"/>
      <c r="P258" s="238" t="n"/>
      <c r="Q258" s="238" t="n"/>
      <c r="R258" s="238" t="n"/>
      <c r="S258" s="238" t="n"/>
      <c r="T258" s="238" t="n"/>
      <c r="U258" s="772">
        <f>IFERROR(VLOOKUP(C258,TE!$H:$Y,9,FALSE),"0")</f>
        <v/>
      </c>
      <c r="W258" s="775">
        <f>SUMIFS(TE!$O:$O,TE!$G:$G,$C$224,TE!$I:$I,C258,TE!$D:$D,$C$5)</f>
        <v/>
      </c>
      <c r="Y258" s="775">
        <f>IFERROR(VLOOKUP(C258,TE!$H:$Y,16,FALSE),"0")</f>
        <v/>
      </c>
      <c r="AA258" s="777">
        <f>IFERROR(VLOOKUP(C258,TE!$H:$Y,17,FALSE),"0")</f>
        <v/>
      </c>
      <c r="AB258" s="1809" t="n"/>
      <c r="AC258" s="1810">
        <f>IFERROR((W258*Y258*AA258),"")</f>
        <v/>
      </c>
      <c r="AE258" s="1738" t="n"/>
      <c r="AF258" s="852" t="n"/>
    </row>
    <row r="259" ht="15.75" customHeight="1" s="667">
      <c r="A259" s="852" t="n"/>
      <c r="B259" s="852" t="n"/>
      <c r="C259" s="405" t="inlineStr">
        <is>
          <t>B00747BC</t>
        </is>
      </c>
      <c r="D259" s="215" t="n"/>
      <c r="E259" s="215" t="n"/>
      <c r="F259" s="210">
        <f>IFERROR(VLOOKUP(C259,TE!$H:$Y,2,FALSE),"(Not on TE)")</f>
        <v/>
      </c>
      <c r="G259" s="238" t="n"/>
      <c r="H259" s="238" t="n"/>
      <c r="I259" s="238" t="n"/>
      <c r="J259" s="238" t="n"/>
      <c r="K259" s="238" t="n"/>
      <c r="L259" s="238" t="n"/>
      <c r="M259" s="238" t="n"/>
      <c r="N259" s="238" t="n"/>
      <c r="O259" s="238" t="n"/>
      <c r="P259" s="238" t="n"/>
      <c r="Q259" s="238" t="n"/>
      <c r="R259" s="238" t="n"/>
      <c r="S259" s="238" t="n"/>
      <c r="T259" s="238" t="n"/>
      <c r="U259" s="772">
        <f>IFERROR(VLOOKUP(C259,TE!$H:$Y,9,FALSE),"0")</f>
        <v/>
      </c>
      <c r="W259" s="775">
        <f>SUMIFS(TE!$O:$O,TE!$G:$G,$C$224,TE!$I:$I,C259,TE!$D:$D,$C$5)</f>
        <v/>
      </c>
      <c r="Y259" s="775">
        <f>IFERROR(VLOOKUP(C259,TE!$H:$Y,16,FALSE),"0")</f>
        <v/>
      </c>
      <c r="AA259" s="777">
        <f>IFERROR(VLOOKUP(C259,TE!$H:$Y,17,FALSE),"0")</f>
        <v/>
      </c>
      <c r="AB259" s="1809" t="n"/>
      <c r="AC259" s="1810">
        <f>IFERROR((W259*Y259*AA259),"")</f>
        <v/>
      </c>
      <c r="AE259" s="1738" t="n"/>
      <c r="AF259" s="852" t="n"/>
    </row>
    <row r="260" ht="15.75" customHeight="1" s="667">
      <c r="A260" s="852" t="n"/>
      <c r="B260" s="852" t="n"/>
      <c r="C260" s="405" t="inlineStr">
        <is>
          <t>B00777B</t>
        </is>
      </c>
      <c r="D260" s="215" t="n"/>
      <c r="E260" s="215" t="n"/>
      <c r="F260" s="210">
        <f>IFERROR(VLOOKUP(C260,TE!$H:$Y,2,FALSE),"(Not on TE)")</f>
        <v/>
      </c>
      <c r="G260" s="238" t="n"/>
      <c r="H260" s="238" t="n"/>
      <c r="I260" s="238" t="n"/>
      <c r="J260" s="238" t="n"/>
      <c r="K260" s="238" t="n"/>
      <c r="L260" s="238" t="n"/>
      <c r="M260" s="238" t="n"/>
      <c r="N260" s="238" t="n"/>
      <c r="O260" s="238" t="n"/>
      <c r="P260" s="238" t="n"/>
      <c r="Q260" s="238" t="n"/>
      <c r="R260" s="238" t="n"/>
      <c r="S260" s="238" t="n"/>
      <c r="T260" s="238" t="n"/>
      <c r="U260" s="772">
        <f>IFERROR(VLOOKUP(C260,TE!$H:$Y,9,FALSE),"0")</f>
        <v/>
      </c>
      <c r="W260" s="775">
        <f>SUMIFS(TE!$O:$O,TE!$G:$G,$C$224,TE!$I:$I,C260,TE!$D:$D,$C$5)</f>
        <v/>
      </c>
      <c r="Y260" s="775">
        <f>IFERROR(VLOOKUP(C260,TE!$H:$Y,16,FALSE),"0")</f>
        <v/>
      </c>
      <c r="AA260" s="777">
        <f>IFERROR(VLOOKUP(C260,TE!$H:$Y,17,FALSE),"0")</f>
        <v/>
      </c>
      <c r="AB260" s="1809" t="n"/>
      <c r="AC260" s="1810">
        <f>IFERROR((W260*Y260*AA260),"")</f>
        <v/>
      </c>
      <c r="AE260" s="1738" t="n"/>
      <c r="AF260" s="852" t="n"/>
    </row>
    <row r="261" ht="15.75" customHeight="1" s="667">
      <c r="A261" s="852" t="n"/>
      <c r="B261" s="852" t="n"/>
      <c r="C261" s="237" t="inlineStr">
        <is>
          <t>B01427BA</t>
        </is>
      </c>
      <c r="D261" s="215" t="n"/>
      <c r="E261" s="215" t="n"/>
      <c r="F261" s="210">
        <f>IFERROR(VLOOKUP(C261,TE!$H:$Y,2,FALSE),"(Not on TE)")</f>
        <v/>
      </c>
      <c r="G261" s="238" t="n"/>
      <c r="H261" s="238" t="n"/>
      <c r="I261" s="238" t="n"/>
      <c r="J261" s="238" t="n"/>
      <c r="K261" s="238" t="n"/>
      <c r="L261" s="238" t="n"/>
      <c r="M261" s="238" t="n"/>
      <c r="N261" s="238" t="n"/>
      <c r="O261" s="238" t="n"/>
      <c r="P261" s="238" t="n"/>
      <c r="Q261" s="238" t="n"/>
      <c r="R261" s="238" t="n"/>
      <c r="S261" s="238" t="n"/>
      <c r="T261" s="238" t="n"/>
      <c r="U261" s="772">
        <f>IFERROR(VLOOKUP(C261,TE!$H:$Y,9,FALSE),"0")</f>
        <v/>
      </c>
      <c r="W261" s="775">
        <f>SUMIFS(TE!$O:$O,TE!$G:$G,$C$224,TE!$I:$I,C261,TE!$D:$D,$C$5)</f>
        <v/>
      </c>
      <c r="Y261" s="775">
        <f>IFERROR(VLOOKUP(C261,TE!$H:$Y,16,FALSE),"0")</f>
        <v/>
      </c>
      <c r="AA261" s="777">
        <f>IFERROR(VLOOKUP(C261,TE!$H:$Y,17,FALSE),"0")</f>
        <v/>
      </c>
      <c r="AB261" s="1809" t="n"/>
      <c r="AC261" s="1810">
        <f>IFERROR((W261*Y261*AA261),"")</f>
        <v/>
      </c>
      <c r="AE261" s="1738" t="n"/>
      <c r="AF261" s="852" t="n"/>
    </row>
    <row r="262" ht="15.75" customHeight="1" s="667">
      <c r="A262" s="852" t="n"/>
      <c r="B262" s="852" t="n"/>
      <c r="C262" s="237" t="inlineStr">
        <is>
          <t>B01437B</t>
        </is>
      </c>
      <c r="D262" s="215" t="n"/>
      <c r="E262" s="215" t="n"/>
      <c r="F262" s="210">
        <f>IFERROR(VLOOKUP(C262,TE!$H:$Y,2,FALSE),"(Not on TE)")</f>
        <v/>
      </c>
      <c r="G262" s="238" t="n"/>
      <c r="H262" s="238" t="n"/>
      <c r="I262" s="238" t="n"/>
      <c r="J262" s="238" t="n"/>
      <c r="K262" s="238" t="n"/>
      <c r="L262" s="238" t="n"/>
      <c r="M262" s="238" t="n"/>
      <c r="N262" s="238" t="n"/>
      <c r="O262" s="238" t="n"/>
      <c r="P262" s="238" t="n"/>
      <c r="Q262" s="238" t="n"/>
      <c r="R262" s="238" t="n"/>
      <c r="S262" s="238" t="n"/>
      <c r="T262" s="238" t="n"/>
      <c r="U262" s="772">
        <f>IFERROR(VLOOKUP(C262,TE!$H:$Y,9,FALSE),"0")</f>
        <v/>
      </c>
      <c r="W262" s="775">
        <f>SUMIFS(TE!$O:$O,TE!$G:$G,$C$224,TE!$I:$I,C262,TE!$D:$D,$C$5)</f>
        <v/>
      </c>
      <c r="Y262" s="775">
        <f>IFERROR(VLOOKUP(C262,TE!$H:$Y,16,FALSE),"0")</f>
        <v/>
      </c>
      <c r="AA262" s="777">
        <f>IFERROR(VLOOKUP(C262,TE!$H:$Y,17,FALSE),"0")</f>
        <v/>
      </c>
      <c r="AB262" s="1809" t="n"/>
      <c r="AC262" s="1810">
        <f>IFERROR((W262*Y262*AA262),"")</f>
        <v/>
      </c>
      <c r="AE262" s="1738" t="n"/>
      <c r="AF262" s="852" t="n"/>
    </row>
    <row r="263" ht="15.75" customHeight="1" s="667">
      <c r="A263" s="852" t="n"/>
      <c r="B263" s="852" t="n"/>
      <c r="C263" s="216" t="inlineStr">
        <is>
          <t>B02157BA</t>
        </is>
      </c>
      <c r="D263" s="217" t="n"/>
      <c r="E263" s="217" t="n"/>
      <c r="F263" s="218">
        <f>IFERROR(VLOOKUP(C263,TE!$H:$Y,2,FALSE),"(Not on TE)")</f>
        <v/>
      </c>
      <c r="G263" s="219" t="n"/>
      <c r="H263" s="219" t="n"/>
      <c r="I263" s="219" t="n"/>
      <c r="J263" s="219" t="n"/>
      <c r="K263" s="219" t="n"/>
      <c r="L263" s="219" t="n"/>
      <c r="M263" s="219" t="n"/>
      <c r="N263" s="219" t="n"/>
      <c r="O263" s="219" t="n"/>
      <c r="P263" s="219" t="n"/>
      <c r="Q263" s="219" t="n"/>
      <c r="R263" s="219" t="n"/>
      <c r="S263" s="219" t="n"/>
      <c r="T263" s="219" t="n"/>
      <c r="U263" s="836">
        <f>IFERROR(VLOOKUP(C263,TE!$H:$Y,9,FALSE),"0")</f>
        <v/>
      </c>
      <c r="V263" s="1747" t="n"/>
      <c r="W263" s="839">
        <f>SUMIFS(TE!$O:$O,TE!$G:$G,$C$224,TE!$I:$I,C263,TE!$D:$D,$C$5)</f>
        <v/>
      </c>
      <c r="X263" s="1747" t="n"/>
      <c r="Y263" s="839">
        <f>IFERROR(VLOOKUP(C263,TE!$H:$Y,16,FALSE),"0")</f>
        <v/>
      </c>
      <c r="Z263" s="1747" t="n"/>
      <c r="AA263" s="841">
        <f>IFERROR(VLOOKUP(C263,TE!$H:$Y,17,FALSE),"0")</f>
        <v/>
      </c>
      <c r="AB263" s="1811" t="n"/>
      <c r="AC263" s="1812">
        <f>IFERROR((W263*Y263*AA263),"")</f>
        <v/>
      </c>
      <c r="AD263" s="1747" t="n"/>
      <c r="AE263" s="1799" t="n"/>
      <c r="AF263" s="852" t="n"/>
    </row>
    <row r="264" ht="15.75" customHeight="1" s="667">
      <c r="A264" s="852" t="n"/>
      <c r="B264" s="852" t="n"/>
      <c r="C264" s="220" t="n"/>
      <c r="D264" s="215" t="n"/>
      <c r="E264" s="215" t="n"/>
      <c r="F264" s="238" t="n"/>
      <c r="G264" s="238" t="n"/>
      <c r="H264" s="238" t="n"/>
      <c r="I264" s="238" t="n"/>
      <c r="J264" s="238" t="n"/>
      <c r="K264" s="238" t="n"/>
      <c r="L264" s="238" t="n"/>
      <c r="M264" s="238" t="n"/>
      <c r="N264" s="238" t="n"/>
      <c r="O264" s="238" t="n"/>
      <c r="P264" s="238" t="n"/>
      <c r="Q264" s="238" t="n"/>
      <c r="R264" s="238" t="n"/>
      <c r="S264" s="238" t="n"/>
      <c r="T264" s="238" t="n"/>
      <c r="U264" s="221" t="n"/>
      <c r="V264" s="221" t="n"/>
      <c r="W264" s="222" t="n"/>
      <c r="X264" s="222" t="n"/>
      <c r="Y264" s="222" t="n"/>
      <c r="Z264" s="223" t="n"/>
      <c r="AA264" s="1813" t="inlineStr">
        <is>
          <t>Continued Below</t>
        </is>
      </c>
      <c r="AB264" s="1751" t="n"/>
      <c r="AC264" s="1751" t="n"/>
      <c r="AD264" s="1751" t="n"/>
      <c r="AE264" s="1751" t="n"/>
      <c r="AF264" s="852" t="n"/>
    </row>
    <row r="265" ht="15.75" customHeight="1" s="667">
      <c r="A265" s="852" t="n"/>
      <c r="B265" s="852" t="n"/>
      <c r="C265" s="224" t="n"/>
      <c r="D265" s="217" t="n"/>
      <c r="E265" s="217" t="n"/>
      <c r="F265" s="219" t="n"/>
      <c r="G265" s="219" t="n"/>
      <c r="H265" s="219" t="n"/>
      <c r="I265" s="219" t="n"/>
      <c r="J265" s="219" t="n"/>
      <c r="K265" s="219" t="n"/>
      <c r="L265" s="219" t="n"/>
      <c r="M265" s="219" t="n"/>
      <c r="N265" s="219" t="n"/>
      <c r="O265" s="219" t="n"/>
      <c r="P265" s="219" t="n"/>
      <c r="Q265" s="219" t="n"/>
      <c r="R265" s="219" t="n"/>
      <c r="S265" s="219" t="n"/>
      <c r="T265" s="219" t="n"/>
      <c r="U265" s="225" t="n"/>
      <c r="V265" s="225" t="n"/>
      <c r="W265" s="226" t="n"/>
      <c r="X265" s="226" t="n"/>
      <c r="Y265" s="226" t="n"/>
      <c r="Z265" s="226" t="n"/>
      <c r="AA265" s="227" t="n"/>
      <c r="AB265" s="227" t="n"/>
      <c r="AC265" s="843" t="n"/>
      <c r="AD265" s="843" t="n"/>
      <c r="AE265" s="843" t="n"/>
      <c r="AF265" s="852" t="n"/>
    </row>
    <row r="266" ht="15.75" customHeight="1" s="667">
      <c r="A266" s="229" t="n"/>
      <c r="B266" s="229" t="n"/>
      <c r="C266" s="400" t="n"/>
      <c r="D266" s="230" t="n"/>
      <c r="E266" s="230" t="n"/>
      <c r="F266" s="231" t="n"/>
      <c r="G266" s="231" t="n"/>
      <c r="H266" s="231" t="n"/>
      <c r="I266" s="231" t="n"/>
      <c r="J266" s="231" t="n"/>
      <c r="K266" s="231" t="n"/>
      <c r="L266" s="231" t="n"/>
      <c r="M266" s="231" t="n"/>
      <c r="N266" s="231" t="n"/>
      <c r="O266" s="231" t="n"/>
      <c r="P266" s="231" t="n"/>
      <c r="Q266" s="231" t="n"/>
      <c r="R266" s="231" t="n"/>
      <c r="S266" s="231" t="n"/>
      <c r="T266" s="231" t="n"/>
      <c r="U266" s="232" t="n"/>
      <c r="V266" s="232" t="n"/>
      <c r="W266" s="233" t="n"/>
      <c r="X266" s="233" t="n"/>
      <c r="Y266" s="233" t="n"/>
      <c r="Z266" s="233" t="n"/>
      <c r="AA266" s="234" t="n"/>
      <c r="AB266" s="234" t="n"/>
      <c r="AC266" s="235" t="n"/>
      <c r="AD266" s="235" t="n"/>
      <c r="AE266" s="235" t="n"/>
      <c r="AF266" s="236" t="n"/>
    </row>
    <row r="267" ht="15.75" customHeight="1" s="667">
      <c r="A267" s="800" t="inlineStr">
        <is>
          <t>CCN:</t>
        </is>
      </c>
      <c r="C267" s="830">
        <f>$C$5</f>
        <v/>
      </c>
      <c r="M267" s="800" t="inlineStr">
        <is>
          <t>Nomenclature:</t>
        </is>
      </c>
      <c r="R267" s="830">
        <f>$R$5</f>
        <v/>
      </c>
    </row>
    <row r="268" ht="15.75" customHeight="1" s="667">
      <c r="A268" s="852" t="n"/>
      <c r="B268" s="852" t="n"/>
      <c r="C268" s="223" t="n"/>
      <c r="D268" s="852" t="n"/>
      <c r="E268" s="852" t="n"/>
      <c r="F268" s="223" t="n"/>
      <c r="G268" s="852" t="n"/>
      <c r="H268" s="852" t="n"/>
      <c r="I268" s="852" t="n"/>
      <c r="J268" s="852" t="n"/>
      <c r="K268" s="852" t="n"/>
      <c r="L268" s="852" t="n"/>
      <c r="M268" s="852" t="n"/>
      <c r="N268" s="852" t="n"/>
      <c r="O268" s="852" t="n"/>
      <c r="P268" s="852" t="n"/>
      <c r="Q268" s="852" t="n"/>
      <c r="R268" s="852" t="n"/>
      <c r="S268" s="852" t="n"/>
      <c r="T268" s="852" t="n"/>
      <c r="U268" s="852" t="n"/>
      <c r="V268" s="852" t="n"/>
      <c r="W268" s="854" t="n"/>
      <c r="X268" s="854" t="n"/>
      <c r="Y268" s="852" t="n"/>
      <c r="Z268" s="852" t="n"/>
      <c r="AA268" s="852" t="n"/>
      <c r="AB268" s="852" t="n"/>
      <c r="AC268" s="854" t="n"/>
      <c r="AD268" s="854" t="n"/>
      <c r="AE268" s="854" t="n"/>
      <c r="AF268" s="852" t="n"/>
    </row>
    <row r="269" ht="15.75" customHeight="1" s="667">
      <c r="A269" s="852" t="n"/>
      <c r="B269" s="852" t="n"/>
      <c r="C269" s="161" t="inlineStr">
        <is>
          <t>Operational Vehicle Laydown Area per UFC 2-000-05N  Table 14312-1</t>
        </is>
      </c>
      <c r="D269" s="852" t="n"/>
      <c r="E269" s="852" t="n"/>
      <c r="F269" s="223" t="n"/>
      <c r="G269" s="852" t="n"/>
      <c r="H269" s="852" t="n"/>
      <c r="I269" s="852" t="n"/>
      <c r="J269" s="852" t="n"/>
      <c r="K269" s="852" t="n"/>
      <c r="L269" s="852" t="n"/>
      <c r="M269" s="852" t="n"/>
      <c r="N269" s="852" t="n"/>
      <c r="O269" s="852" t="n"/>
      <c r="P269" s="852" t="n"/>
      <c r="Q269" s="852" t="n"/>
      <c r="R269" s="852" t="n"/>
      <c r="S269" s="852" t="n"/>
      <c r="T269" s="852" t="n"/>
      <c r="U269" s="852" t="n"/>
      <c r="V269" s="852" t="n"/>
      <c r="W269" s="854" t="n"/>
      <c r="X269" s="854" t="n"/>
      <c r="Y269" s="852" t="n"/>
      <c r="Z269" s="852" t="n"/>
      <c r="AA269" s="852" t="n"/>
      <c r="AB269" s="852" t="n"/>
      <c r="AC269" s="854" t="n"/>
      <c r="AD269" s="854" t="n"/>
      <c r="AE269" s="854" t="n"/>
      <c r="AF269" s="852" t="n"/>
    </row>
    <row r="270" ht="15.75" customHeight="1" s="667">
      <c r="A270" s="852" t="n"/>
      <c r="B270" s="852" t="n"/>
      <c r="C270" s="851">
        <f>C224</f>
        <v/>
      </c>
      <c r="D270" s="1747" t="n"/>
      <c r="E270" s="1747" t="n"/>
      <c r="F270" s="204">
        <f>F224</f>
        <v/>
      </c>
      <c r="G270" s="204" t="n"/>
      <c r="H270" s="204" t="n"/>
      <c r="I270" s="204" t="n"/>
      <c r="J270" s="204" t="n"/>
      <c r="K270" s="204" t="n"/>
      <c r="L270" s="204" t="n"/>
      <c r="M270" s="204" t="n"/>
      <c r="N270" s="205" t="n"/>
      <c r="O270" s="206" t="n"/>
      <c r="P270" s="206" t="n"/>
      <c r="Q270" s="206" t="n"/>
      <c r="R270" s="206" t="n"/>
      <c r="S270" s="207" t="n"/>
      <c r="T270" s="189" t="n"/>
      <c r="U270" s="189" t="n"/>
      <c r="V270" s="189" t="n"/>
      <c r="W270" s="208" t="n"/>
      <c r="X270" s="208" t="n"/>
      <c r="Y270" s="189" t="n"/>
      <c r="Z270" s="189" t="n"/>
      <c r="AA270" s="189" t="n"/>
      <c r="AB270" s="189" t="n"/>
      <c r="AC270" s="1536" t="n"/>
      <c r="AD270" s="1536" t="n"/>
      <c r="AE270" s="1536" t="n"/>
      <c r="AF270" s="852" t="n"/>
    </row>
    <row r="271" ht="15.75" customHeight="1" s="667">
      <c r="A271" s="852" t="n"/>
      <c r="B271" s="852" t="n"/>
      <c r="C271" s="847" t="inlineStr">
        <is>
          <t>TAMCN</t>
        </is>
      </c>
      <c r="D271" s="1739" t="n"/>
      <c r="E271" s="1739" t="n"/>
      <c r="F271" s="834" t="inlineStr">
        <is>
          <t>Description</t>
        </is>
      </c>
      <c r="G271" s="1739" t="n"/>
      <c r="H271" s="1739" t="n"/>
      <c r="I271" s="1739" t="n"/>
      <c r="J271" s="1739" t="n"/>
      <c r="K271" s="1739" t="n"/>
      <c r="L271" s="1739" t="n"/>
      <c r="M271" s="1739" t="n"/>
      <c r="N271" s="1739" t="n"/>
      <c r="O271" s="1739" t="n"/>
      <c r="P271" s="1739" t="n"/>
      <c r="Q271" s="1739" t="n"/>
      <c r="R271" s="1739" t="n"/>
      <c r="S271" s="1739" t="n"/>
      <c r="T271" s="1739" t="n"/>
      <c r="U271" s="1805" t="inlineStr">
        <is>
          <t>L (FT)</t>
        </is>
      </c>
      <c r="V271" s="1748" t="n"/>
      <c r="W271" s="1805" t="inlineStr">
        <is>
          <t>Qty</t>
        </is>
      </c>
      <c r="X271" s="1748" t="n"/>
      <c r="Y271" s="1805" t="inlineStr">
        <is>
          <t>Area (NSY)</t>
        </is>
      </c>
      <c r="Z271" s="1748" t="n"/>
      <c r="AA271" s="1805" t="inlineStr">
        <is>
          <t>NTG</t>
        </is>
      </c>
      <c r="AB271" s="1748" t="n"/>
      <c r="AC271" s="1806" t="inlineStr">
        <is>
          <t>GSY</t>
        </is>
      </c>
      <c r="AD271" s="1736" t="n"/>
      <c r="AE271" s="1737" t="n"/>
      <c r="AF271" s="852" t="n"/>
    </row>
    <row r="272" ht="15.75" customHeight="1" s="667">
      <c r="A272" s="852" t="n"/>
      <c r="B272" s="852" t="n"/>
      <c r="C272" s="1807" t="n"/>
      <c r="D272" s="1808" t="n"/>
      <c r="E272" s="1808" t="n"/>
      <c r="F272" s="1808" t="n"/>
      <c r="G272" s="1808" t="n"/>
      <c r="H272" s="1808" t="n"/>
      <c r="I272" s="1808" t="n"/>
      <c r="J272" s="1808" t="n"/>
      <c r="K272" s="1808" t="n"/>
      <c r="L272" s="1808" t="n"/>
      <c r="M272" s="1808" t="n"/>
      <c r="N272" s="1808" t="n"/>
      <c r="O272" s="1808" t="n"/>
      <c r="P272" s="1808" t="n"/>
      <c r="Q272" s="1808" t="n"/>
      <c r="R272" s="1808" t="n"/>
      <c r="S272" s="1808" t="n"/>
      <c r="T272" s="1808" t="n"/>
      <c r="U272" s="1808" t="n"/>
      <c r="V272" s="1808" t="n"/>
      <c r="W272" s="1808" t="n"/>
      <c r="X272" s="1808" t="n"/>
      <c r="Y272" s="1808" t="n"/>
      <c r="Z272" s="1808" t="n"/>
      <c r="AA272" s="1808" t="n"/>
      <c r="AB272" s="1808" t="n"/>
      <c r="AC272" s="1747" t="n"/>
      <c r="AD272" s="1747" t="n"/>
      <c r="AE272" s="1799" t="n"/>
      <c r="AF272" s="852" t="n"/>
    </row>
    <row r="273" ht="15.75" customHeight="1" s="667">
      <c r="A273" s="852" t="n"/>
      <c r="B273" s="852" t="n"/>
      <c r="C273" s="404" t="inlineStr">
        <is>
          <t>B03957B</t>
        </is>
      </c>
      <c r="D273" s="220" t="n"/>
      <c r="E273" s="220" t="n"/>
      <c r="F273" s="210">
        <f>IFERROR(VLOOKUP(C273,TE!$H:$Y,2,FALSE),"(Not on TE)")</f>
        <v/>
      </c>
      <c r="G273" s="220" t="n"/>
      <c r="H273" s="220" t="n"/>
      <c r="I273" s="220" t="n"/>
      <c r="J273" s="220" t="n"/>
      <c r="K273" s="220" t="n"/>
      <c r="L273" s="220" t="n"/>
      <c r="M273" s="220" t="n"/>
      <c r="N273" s="220" t="n"/>
      <c r="O273" s="220" t="n"/>
      <c r="P273" s="220" t="n"/>
      <c r="Q273" s="220" t="n"/>
      <c r="R273" s="220" t="n"/>
      <c r="S273" s="220" t="n"/>
      <c r="T273" s="220" t="n"/>
      <c r="U273" s="772">
        <f>IFERROR(VLOOKUP(C273,TE!$H:$Y,9,FALSE),"0")</f>
        <v/>
      </c>
      <c r="W273" s="775">
        <f>SUMIFS(TE!$O:$O,TE!$G:$G,$C$224,TE!$I:$I,C273,TE!$D:$D,$C$5)</f>
        <v/>
      </c>
      <c r="Y273" s="775">
        <f>IFERROR(VLOOKUP(C273,TE!$H:$Y,16,FALSE),"0")</f>
        <v/>
      </c>
      <c r="AA273" s="777">
        <f>IFERROR(VLOOKUP(C273,TE!$H:$Y,17,FALSE),"0")</f>
        <v/>
      </c>
      <c r="AB273" s="1809" t="n"/>
      <c r="AC273" s="1810">
        <f>IFERROR((W273*Y273*AA273),"")</f>
        <v/>
      </c>
      <c r="AE273" s="1738" t="n"/>
      <c r="AF273" s="852" t="n"/>
    </row>
    <row r="274" ht="15.75" customHeight="1" s="667">
      <c r="A274" s="852" t="n"/>
      <c r="B274" s="852" t="n"/>
      <c r="C274" s="405" t="inlineStr">
        <is>
          <t>B04467B</t>
        </is>
      </c>
      <c r="D274" s="220" t="n"/>
      <c r="E274" s="220" t="n"/>
      <c r="F274" s="210">
        <f>IFERROR(VLOOKUP(C274,TE!$H:$Y,2,FALSE),"(Not on TE)")</f>
        <v/>
      </c>
      <c r="G274" s="220" t="n"/>
      <c r="H274" s="220" t="n"/>
      <c r="I274" s="220" t="n"/>
      <c r="J274" s="220" t="n"/>
      <c r="K274" s="220" t="n"/>
      <c r="L274" s="220" t="n"/>
      <c r="M274" s="220" t="n"/>
      <c r="N274" s="220" t="n"/>
      <c r="O274" s="220" t="n"/>
      <c r="P274" s="220" t="n"/>
      <c r="Q274" s="220" t="n"/>
      <c r="R274" s="220" t="n"/>
      <c r="S274" s="220" t="n"/>
      <c r="T274" s="220" t="n"/>
      <c r="U274" s="772">
        <f>IFERROR(VLOOKUP(C274,TE!$H:$Y,9,FALSE),"0")</f>
        <v/>
      </c>
      <c r="W274" s="775">
        <f>SUMIFS(TE!$O:$O,TE!$G:$G,$C$224,TE!$I:$I,C274,TE!$D:$D,$C$5)</f>
        <v/>
      </c>
      <c r="Y274" s="775">
        <f>IFERROR(VLOOKUP(C274,TE!$H:$Y,16,FALSE),"0")</f>
        <v/>
      </c>
      <c r="AA274" s="777">
        <f>IFERROR(VLOOKUP(C274,TE!$H:$Y,17,FALSE),"0")</f>
        <v/>
      </c>
      <c r="AB274" s="1809" t="n"/>
      <c r="AC274" s="1810">
        <f>IFERROR((W274*Y274*AA274),"")</f>
        <v/>
      </c>
      <c r="AE274" s="1738" t="n"/>
      <c r="AF274" s="852" t="n"/>
    </row>
    <row r="275" ht="15.75" customHeight="1" s="667">
      <c r="A275" s="852" t="n"/>
      <c r="B275" s="852" t="n"/>
      <c r="C275" s="405" t="inlineStr">
        <is>
          <t>B05797B</t>
        </is>
      </c>
      <c r="D275" s="220" t="n"/>
      <c r="E275" s="220" t="n"/>
      <c r="F275" s="210">
        <f>IFERROR(VLOOKUP(C275,TE!$H:$Y,2,FALSE),"(Not on TE)")</f>
        <v/>
      </c>
      <c r="G275" s="220" t="n"/>
      <c r="H275" s="220" t="n"/>
      <c r="I275" s="220" t="n"/>
      <c r="J275" s="220" t="n"/>
      <c r="K275" s="220" t="n"/>
      <c r="L275" s="220" t="n"/>
      <c r="M275" s="220" t="n"/>
      <c r="N275" s="220" t="n"/>
      <c r="O275" s="220" t="n"/>
      <c r="P275" s="220" t="n"/>
      <c r="Q275" s="220" t="n"/>
      <c r="R275" s="220" t="n"/>
      <c r="S275" s="220" t="n"/>
      <c r="T275" s="220" t="n"/>
      <c r="U275" s="772">
        <f>IFERROR(VLOOKUP(C275,TE!$H:$Y,9,FALSE),"0")</f>
        <v/>
      </c>
      <c r="W275" s="775">
        <f>SUMIFS(TE!$O:$O,TE!$G:$G,$C$224,TE!$I:$I,C275,TE!$D:$D,$C$5)</f>
        <v/>
      </c>
      <c r="Y275" s="775">
        <f>IFERROR(VLOOKUP(C275,TE!$H:$Y,16,FALSE),"0")</f>
        <v/>
      </c>
      <c r="AA275" s="777">
        <f>IFERROR(VLOOKUP(C275,TE!$H:$Y,17,FALSE),"0")</f>
        <v/>
      </c>
      <c r="AB275" s="1809" t="n"/>
      <c r="AC275" s="1810">
        <f>IFERROR((W275*Y275*AA275),"")</f>
        <v/>
      </c>
      <c r="AE275" s="1738" t="n"/>
      <c r="AF275" s="852" t="n"/>
    </row>
    <row r="276" ht="15.75" customHeight="1" s="667">
      <c r="A276" s="852" t="n"/>
      <c r="B276" s="852" t="n"/>
      <c r="C276" s="405" t="inlineStr">
        <is>
          <t>B06407B</t>
        </is>
      </c>
      <c r="D276" s="220" t="n"/>
      <c r="E276" s="220" t="n"/>
      <c r="F276" s="210">
        <f>IFERROR(VLOOKUP(C276,TE!$H:$Y,2,FALSE),"(Not on TE)")</f>
        <v/>
      </c>
      <c r="G276" s="220" t="n"/>
      <c r="H276" s="220" t="n"/>
      <c r="I276" s="220" t="n"/>
      <c r="J276" s="220" t="n"/>
      <c r="K276" s="220" t="n"/>
      <c r="L276" s="220" t="n"/>
      <c r="M276" s="220" t="n"/>
      <c r="N276" s="220" t="n"/>
      <c r="O276" s="220" t="n"/>
      <c r="P276" s="220" t="n"/>
      <c r="Q276" s="220" t="n"/>
      <c r="R276" s="220" t="n"/>
      <c r="S276" s="220" t="n"/>
      <c r="T276" s="220" t="n"/>
      <c r="U276" s="772">
        <f>IFERROR(VLOOKUP(C276,TE!$H:$Y,9,FALSE),"0")</f>
        <v/>
      </c>
      <c r="W276" s="775">
        <f>SUMIFS(TE!$O:$O,TE!$G:$G,$C$224,TE!$I:$I,C276,TE!$D:$D,$C$5)</f>
        <v/>
      </c>
      <c r="Y276" s="775">
        <f>IFERROR(VLOOKUP(C276,TE!$H:$Y,16,FALSE),"0")</f>
        <v/>
      </c>
      <c r="AA276" s="777">
        <f>IFERROR(VLOOKUP(C276,TE!$H:$Y,17,FALSE),"0")</f>
        <v/>
      </c>
      <c r="AB276" s="1809" t="n"/>
      <c r="AC276" s="1810">
        <f>IFERROR((W276*Y276*AA276),"")</f>
        <v/>
      </c>
      <c r="AE276" s="1738" t="n"/>
      <c r="AF276" s="852" t="n"/>
    </row>
    <row r="277" ht="15.75" customHeight="1" s="667">
      <c r="A277" s="852" t="n"/>
      <c r="B277" s="852" t="n"/>
      <c r="C277" s="405" t="inlineStr">
        <is>
          <t>B06477BA</t>
        </is>
      </c>
      <c r="D277" s="220" t="n"/>
      <c r="E277" s="220" t="n"/>
      <c r="F277" s="210">
        <f>IFERROR(VLOOKUP(C277,TE!$H:$Y,2,FALSE),"(Not on TE)")</f>
        <v/>
      </c>
      <c r="G277" s="220" t="n"/>
      <c r="H277" s="220" t="n"/>
      <c r="I277" s="220" t="n"/>
      <c r="J277" s="220" t="n"/>
      <c r="K277" s="220" t="n"/>
      <c r="L277" s="220" t="n"/>
      <c r="M277" s="220" t="n"/>
      <c r="N277" s="220" t="n"/>
      <c r="O277" s="220" t="n"/>
      <c r="P277" s="220" t="n"/>
      <c r="Q277" s="220" t="n"/>
      <c r="R277" s="220" t="n"/>
      <c r="S277" s="220" t="n"/>
      <c r="T277" s="220" t="n"/>
      <c r="U277" s="772">
        <f>IFERROR(VLOOKUP(C277,TE!$H:$Y,9,FALSE),"0")</f>
        <v/>
      </c>
      <c r="W277" s="775">
        <f>SUMIFS(TE!$O:$O,TE!$G:$G,$C$224,TE!$I:$I,C277,TE!$D:$D,$C$5)</f>
        <v/>
      </c>
      <c r="Y277" s="775">
        <f>IFERROR(VLOOKUP(C277,TE!$H:$Y,16,FALSE),"0")</f>
        <v/>
      </c>
      <c r="AA277" s="777">
        <f>IFERROR(VLOOKUP(C277,TE!$H:$Y,17,FALSE),"0")</f>
        <v/>
      </c>
      <c r="AB277" s="1809" t="n"/>
      <c r="AC277" s="1810">
        <f>IFERROR((W277*Y277*AA277),"")</f>
        <v/>
      </c>
      <c r="AE277" s="1738" t="n"/>
      <c r="AF277" s="852" t="n"/>
    </row>
    <row r="278" ht="15.75" customHeight="1" s="667">
      <c r="A278" s="852" t="n"/>
      <c r="B278" s="852" t="n"/>
      <c r="C278" s="405" t="inlineStr">
        <is>
          <t>B07307B</t>
        </is>
      </c>
      <c r="D278" s="220" t="n"/>
      <c r="E278" s="220" t="n"/>
      <c r="F278" s="210">
        <f>IFERROR(VLOOKUP(C278,TE!$H:$Y,2,FALSE),"(Not on TE)")</f>
        <v/>
      </c>
      <c r="G278" s="220" t="n"/>
      <c r="H278" s="220" t="n"/>
      <c r="I278" s="220" t="n"/>
      <c r="J278" s="220" t="n"/>
      <c r="K278" s="220" t="n"/>
      <c r="L278" s="220" t="n"/>
      <c r="M278" s="220" t="n"/>
      <c r="N278" s="220" t="n"/>
      <c r="O278" s="220" t="n"/>
      <c r="P278" s="220" t="n"/>
      <c r="Q278" s="220" t="n"/>
      <c r="R278" s="220" t="n"/>
      <c r="S278" s="220" t="n"/>
      <c r="T278" s="220" t="n"/>
      <c r="U278" s="772">
        <f>IFERROR(VLOOKUP(C278,TE!$H:$Y,9,FALSE),"0")</f>
        <v/>
      </c>
      <c r="W278" s="775">
        <f>SUMIFS(TE!$O:$O,TE!$G:$G,$C$224,TE!$I:$I,C278,TE!$D:$D,$C$5)</f>
        <v/>
      </c>
      <c r="Y278" s="775">
        <f>IFERROR(VLOOKUP(C278,TE!$H:$Y,16,FALSE),"0")</f>
        <v/>
      </c>
      <c r="AA278" s="777">
        <f>IFERROR(VLOOKUP(C278,TE!$H:$Y,17,FALSE),"0")</f>
        <v/>
      </c>
      <c r="AB278" s="1809" t="n"/>
      <c r="AC278" s="1810">
        <f>IFERROR((W278*Y278*AA278),"")</f>
        <v/>
      </c>
      <c r="AE278" s="1738" t="n"/>
      <c r="AF278" s="852" t="n"/>
    </row>
    <row r="279" ht="15.75" customHeight="1" s="667">
      <c r="A279" s="852" t="n"/>
      <c r="B279" s="852" t="n"/>
      <c r="C279" s="405" t="inlineStr">
        <is>
          <t>B08917B</t>
        </is>
      </c>
      <c r="D279" s="220" t="n"/>
      <c r="E279" s="220" t="n"/>
      <c r="F279" s="210">
        <f>IFERROR(VLOOKUP(C279,TE!$H:$Y,2,FALSE),"(Not on TE)")</f>
        <v/>
      </c>
      <c r="G279" s="220" t="n"/>
      <c r="H279" s="220" t="n"/>
      <c r="I279" s="220" t="n"/>
      <c r="J279" s="220" t="n"/>
      <c r="K279" s="220" t="n"/>
      <c r="L279" s="220" t="n"/>
      <c r="M279" s="220" t="n"/>
      <c r="N279" s="220" t="n"/>
      <c r="O279" s="220" t="n"/>
      <c r="P279" s="220" t="n"/>
      <c r="Q279" s="220" t="n"/>
      <c r="R279" s="220" t="n"/>
      <c r="S279" s="220" t="n"/>
      <c r="T279" s="220" t="n"/>
      <c r="U279" s="772">
        <f>IFERROR(VLOOKUP(C279,TE!$H:$Y,9,FALSE),"0")</f>
        <v/>
      </c>
      <c r="W279" s="775">
        <f>SUMIFS(TE!$O:$O,TE!$G:$G,$C$224,TE!$I:$I,C279,TE!$D:$D,$C$5)</f>
        <v/>
      </c>
      <c r="Y279" s="775">
        <f>IFERROR(VLOOKUP(C279,TE!$H:$Y,16,FALSE),"0")</f>
        <v/>
      </c>
      <c r="AA279" s="777">
        <f>IFERROR(VLOOKUP(C279,TE!$H:$Y,17,FALSE),"0")</f>
        <v/>
      </c>
      <c r="AB279" s="1809" t="n"/>
      <c r="AC279" s="1810">
        <f>IFERROR((W279*Y279*AA279),"")</f>
        <v/>
      </c>
      <c r="AE279" s="1738" t="n"/>
      <c r="AF279" s="852" t="n"/>
    </row>
    <row r="280" ht="15.75" customHeight="1" s="667">
      <c r="A280" s="852" t="n"/>
      <c r="B280" s="852" t="n"/>
      <c r="C280" s="405" t="inlineStr">
        <is>
          <t>B09537B</t>
        </is>
      </c>
      <c r="D280" s="220" t="n"/>
      <c r="E280" s="220" t="n"/>
      <c r="F280" s="210">
        <f>IFERROR(VLOOKUP(C280,TE!$H:$Y,2,FALSE),"(Not on TE)")</f>
        <v/>
      </c>
      <c r="G280" s="220" t="n"/>
      <c r="H280" s="220" t="n"/>
      <c r="I280" s="220" t="n"/>
      <c r="J280" s="220" t="n"/>
      <c r="K280" s="220" t="n"/>
      <c r="L280" s="220" t="n"/>
      <c r="M280" s="220" t="n"/>
      <c r="N280" s="220" t="n"/>
      <c r="O280" s="220" t="n"/>
      <c r="P280" s="220" t="n"/>
      <c r="Q280" s="220" t="n"/>
      <c r="R280" s="220" t="n"/>
      <c r="S280" s="220" t="n"/>
      <c r="T280" s="220" t="n"/>
      <c r="U280" s="772">
        <f>IFERROR(VLOOKUP(C280,TE!$H:$Y,9,FALSE),"0")</f>
        <v/>
      </c>
      <c r="W280" s="775">
        <f>SUMIFS(TE!$O:$O,TE!$G:$G,$C$224,TE!$I:$I,C280,TE!$D:$D,$C$5)</f>
        <v/>
      </c>
      <c r="Y280" s="775">
        <f>IFERROR(VLOOKUP(C280,TE!$H:$Y,16,FALSE),"0")</f>
        <v/>
      </c>
      <c r="AA280" s="777">
        <f>IFERROR(VLOOKUP(C280,TE!$H:$Y,17,FALSE),"0")</f>
        <v/>
      </c>
      <c r="AB280" s="1809" t="n"/>
      <c r="AC280" s="1810">
        <f>IFERROR((W280*Y280*AA280),"")</f>
        <v/>
      </c>
      <c r="AE280" s="1738" t="n"/>
      <c r="AF280" s="852" t="n"/>
    </row>
    <row r="281" ht="15.75" customHeight="1" s="667">
      <c r="A281" s="852" t="n"/>
      <c r="B281" s="852" t="n"/>
      <c r="C281" s="405" t="inlineStr">
        <is>
          <t>B09537BB</t>
        </is>
      </c>
      <c r="D281" s="220" t="n"/>
      <c r="E281" s="220" t="n"/>
      <c r="F281" s="210">
        <f>IFERROR(VLOOKUP(C281,TE!$H:$Y,2,FALSE),"(Not on TE)")</f>
        <v/>
      </c>
      <c r="G281" s="220" t="n"/>
      <c r="H281" s="220" t="n"/>
      <c r="I281" s="220" t="n"/>
      <c r="J281" s="220" t="n"/>
      <c r="K281" s="220" t="n"/>
      <c r="L281" s="220" t="n"/>
      <c r="M281" s="220" t="n"/>
      <c r="N281" s="220" t="n"/>
      <c r="O281" s="220" t="n"/>
      <c r="P281" s="220" t="n"/>
      <c r="Q281" s="220" t="n"/>
      <c r="R281" s="220" t="n"/>
      <c r="S281" s="220" t="n"/>
      <c r="T281" s="220" t="n"/>
      <c r="U281" s="772">
        <f>IFERROR(VLOOKUP(C281,TE!$H:$Y,9,FALSE),"0")</f>
        <v/>
      </c>
      <c r="W281" s="775">
        <f>SUMIFS(TE!$O:$O,TE!$G:$G,$C$224,TE!$I:$I,C281,TE!$D:$D,$C$5)</f>
        <v/>
      </c>
      <c r="Y281" s="775">
        <f>IFERROR(VLOOKUP(C281,TE!$H:$Y,16,FALSE),"0")</f>
        <v/>
      </c>
      <c r="AA281" s="777">
        <f>IFERROR(VLOOKUP(C281,TE!$H:$Y,17,FALSE),"0")</f>
        <v/>
      </c>
      <c r="AB281" s="1809" t="n"/>
      <c r="AC281" s="1810">
        <f>IFERROR((W281*Y281*AA281),"")</f>
        <v/>
      </c>
      <c r="AE281" s="1738" t="n"/>
      <c r="AF281" s="852" t="n"/>
    </row>
    <row r="282" ht="15.75" customHeight="1" s="667">
      <c r="A282" s="852" t="n"/>
      <c r="B282" s="852" t="n"/>
      <c r="C282" s="405" t="inlineStr">
        <is>
          <t>B09807B</t>
        </is>
      </c>
      <c r="D282" s="220" t="n"/>
      <c r="E282" s="220" t="n"/>
      <c r="F282" s="210">
        <f>IFERROR(VLOOKUP(C282,TE!$H:$Y,2,FALSE),"(Not on TE)")</f>
        <v/>
      </c>
      <c r="G282" s="220" t="n"/>
      <c r="H282" s="220" t="n"/>
      <c r="I282" s="220" t="n"/>
      <c r="J282" s="220" t="n"/>
      <c r="K282" s="220" t="n"/>
      <c r="L282" s="220" t="n"/>
      <c r="M282" s="220" t="n"/>
      <c r="N282" s="220" t="n"/>
      <c r="O282" s="220" t="n"/>
      <c r="P282" s="220" t="n"/>
      <c r="Q282" s="220" t="n"/>
      <c r="R282" s="220" t="n"/>
      <c r="S282" s="220" t="n"/>
      <c r="T282" s="220" t="n"/>
      <c r="U282" s="772">
        <f>IFERROR(VLOOKUP(C282,TE!$H:$Y,9,FALSE),"0")</f>
        <v/>
      </c>
      <c r="W282" s="775">
        <f>SUMIFS(TE!$O:$O,TE!$G:$G,$C$224,TE!$I:$I,C282,TE!$D:$D,$C$5)</f>
        <v/>
      </c>
      <c r="Y282" s="775">
        <f>IFERROR(VLOOKUP(C282,TE!$H:$Y,16,FALSE),"0")</f>
        <v/>
      </c>
      <c r="AA282" s="777">
        <f>IFERROR(VLOOKUP(C282,TE!$H:$Y,17,FALSE),"0")</f>
        <v/>
      </c>
      <c r="AB282" s="1809" t="n"/>
      <c r="AC282" s="1810">
        <f>IFERROR((W282*Y282*AA282),"")</f>
        <v/>
      </c>
      <c r="AE282" s="1738" t="n"/>
      <c r="AF282" s="852" t="n"/>
    </row>
    <row r="283" ht="15.75" customHeight="1" s="667">
      <c r="A283" s="852" t="n"/>
      <c r="B283" s="852" t="n"/>
      <c r="C283" s="405" t="inlineStr">
        <is>
          <t>B10217B</t>
        </is>
      </c>
      <c r="D283" s="220" t="n"/>
      <c r="E283" s="220" t="n"/>
      <c r="F283" s="210">
        <f>IFERROR(VLOOKUP(C283,TE!$H:$Y,2,FALSE),"(Not on TE)")</f>
        <v/>
      </c>
      <c r="G283" s="220" t="n"/>
      <c r="H283" s="220" t="n"/>
      <c r="I283" s="220" t="n"/>
      <c r="J283" s="220" t="n"/>
      <c r="K283" s="220" t="n"/>
      <c r="L283" s="220" t="n"/>
      <c r="M283" s="220" t="n"/>
      <c r="N283" s="220" t="n"/>
      <c r="O283" s="220" t="n"/>
      <c r="P283" s="220" t="n"/>
      <c r="Q283" s="220" t="n"/>
      <c r="R283" s="220" t="n"/>
      <c r="S283" s="220" t="n"/>
      <c r="T283" s="220" t="n"/>
      <c r="U283" s="772">
        <f>IFERROR(VLOOKUP(C283,TE!$H:$Y,9,FALSE),"0")</f>
        <v/>
      </c>
      <c r="W283" s="775">
        <f>SUMIFS(TE!$O:$O,TE!$G:$G,$C$224,TE!$I:$I,C283,TE!$D:$D,$C$5)</f>
        <v/>
      </c>
      <c r="Y283" s="775">
        <f>IFERROR(VLOOKUP(C283,TE!$H:$Y,16,FALSE),"0")</f>
        <v/>
      </c>
      <c r="AA283" s="777">
        <f>IFERROR(VLOOKUP(C283,TE!$H:$Y,17,FALSE),"0")</f>
        <v/>
      </c>
      <c r="AB283" s="1809" t="n"/>
      <c r="AC283" s="1810">
        <f>IFERROR((W283*Y283*AA283),"")</f>
        <v/>
      </c>
      <c r="AE283" s="1738" t="n"/>
      <c r="AF283" s="852" t="n"/>
    </row>
    <row r="284" ht="15.75" customHeight="1" s="667">
      <c r="A284" s="852" t="n"/>
      <c r="B284" s="852" t="n"/>
      <c r="C284" s="405" t="inlineStr">
        <is>
          <t>B10457B</t>
        </is>
      </c>
      <c r="D284" s="220" t="n"/>
      <c r="E284" s="220" t="n"/>
      <c r="F284" s="210">
        <f>IFERROR(VLOOKUP(C284,TE!$H:$Y,2,FALSE),"(Not on TE)")</f>
        <v/>
      </c>
      <c r="G284" s="220" t="n"/>
      <c r="H284" s="220" t="n"/>
      <c r="I284" s="220" t="n"/>
      <c r="J284" s="220" t="n"/>
      <c r="K284" s="220" t="n"/>
      <c r="L284" s="220" t="n"/>
      <c r="M284" s="220" t="n"/>
      <c r="N284" s="220" t="n"/>
      <c r="O284" s="220" t="n"/>
      <c r="P284" s="220" t="n"/>
      <c r="Q284" s="220" t="n"/>
      <c r="R284" s="220" t="n"/>
      <c r="S284" s="220" t="n"/>
      <c r="T284" s="220" t="n"/>
      <c r="U284" s="772">
        <f>IFERROR(VLOOKUP(C284,TE!$H:$Y,9,FALSE),"0")</f>
        <v/>
      </c>
      <c r="W284" s="775">
        <f>SUMIFS(TE!$O:$O,TE!$G:$G,$C$224,TE!$I:$I,C284,TE!$D:$D,$C$5)</f>
        <v/>
      </c>
      <c r="Y284" s="775">
        <f>IFERROR(VLOOKUP(C284,TE!$H:$Y,16,FALSE),"0")</f>
        <v/>
      </c>
      <c r="AA284" s="777">
        <f>IFERROR(VLOOKUP(C284,TE!$H:$Y,17,FALSE),"0")</f>
        <v/>
      </c>
      <c r="AB284" s="1809" t="n"/>
      <c r="AC284" s="1810">
        <f>IFERROR((W284*Y284*AA284),"")</f>
        <v/>
      </c>
      <c r="AE284" s="1738" t="n"/>
      <c r="AF284" s="852" t="n"/>
    </row>
    <row r="285" ht="15.75" customHeight="1" s="667">
      <c r="A285" s="852" t="n"/>
      <c r="B285" s="852" t="n"/>
      <c r="C285" s="405" t="inlineStr">
        <is>
          <t>B15807B</t>
        </is>
      </c>
      <c r="D285" s="220" t="n"/>
      <c r="E285" s="220" t="n"/>
      <c r="F285" s="210">
        <f>IFERROR(VLOOKUP(C285,TE!$H:$Y,2,FALSE),"(Not on TE)")</f>
        <v/>
      </c>
      <c r="G285" s="220" t="n"/>
      <c r="H285" s="220" t="n"/>
      <c r="I285" s="220" t="n"/>
      <c r="J285" s="220" t="n"/>
      <c r="K285" s="220" t="n"/>
      <c r="L285" s="220" t="n"/>
      <c r="M285" s="220" t="n"/>
      <c r="N285" s="220" t="n"/>
      <c r="O285" s="220" t="n"/>
      <c r="P285" s="220" t="n"/>
      <c r="Q285" s="220" t="n"/>
      <c r="R285" s="220" t="n"/>
      <c r="S285" s="220" t="n"/>
      <c r="T285" s="220" t="n"/>
      <c r="U285" s="772">
        <f>IFERROR(VLOOKUP(C285,TE!$H:$Y,9,FALSE),"0")</f>
        <v/>
      </c>
      <c r="W285" s="775">
        <f>SUMIFS(TE!$O:$O,TE!$G:$G,$C$224,TE!$I:$I,C285,TE!$D:$D,$C$5)</f>
        <v/>
      </c>
      <c r="Y285" s="775">
        <f>IFERROR(VLOOKUP(C285,TE!$H:$Y,16,FALSE),"0")</f>
        <v/>
      </c>
      <c r="AA285" s="777">
        <f>IFERROR(VLOOKUP(C285,TE!$H:$Y,17,FALSE),"0")</f>
        <v/>
      </c>
      <c r="AB285" s="1809" t="n"/>
      <c r="AC285" s="1810">
        <f>IFERROR((W285*Y285*AA285),"")</f>
        <v/>
      </c>
      <c r="AE285" s="1738" t="n"/>
      <c r="AF285" s="852" t="n"/>
    </row>
    <row r="286" ht="15.75" customHeight="1" s="667">
      <c r="A286" s="852" t="n"/>
      <c r="B286" s="852" t="n"/>
      <c r="C286" s="405" t="inlineStr">
        <is>
          <t>B16207B</t>
        </is>
      </c>
      <c r="D286" s="220" t="n"/>
      <c r="E286" s="220" t="n"/>
      <c r="F286" s="210">
        <f>IFERROR(VLOOKUP(C286,TE!$H:$Y,2,FALSE),"(Not on TE)")</f>
        <v/>
      </c>
      <c r="G286" s="220" t="n"/>
      <c r="H286" s="220" t="n"/>
      <c r="I286" s="220" t="n"/>
      <c r="J286" s="220" t="n"/>
      <c r="K286" s="220" t="n"/>
      <c r="L286" s="220" t="n"/>
      <c r="M286" s="220" t="n"/>
      <c r="N286" s="220" t="n"/>
      <c r="O286" s="220" t="n"/>
      <c r="P286" s="220" t="n"/>
      <c r="Q286" s="220" t="n"/>
      <c r="R286" s="220" t="n"/>
      <c r="S286" s="220" t="n"/>
      <c r="T286" s="220" t="n"/>
      <c r="U286" s="772">
        <f>IFERROR(VLOOKUP(C286,TE!$H:$Y,9,FALSE),"0")</f>
        <v/>
      </c>
      <c r="W286" s="775">
        <f>SUMIFS(TE!$O:$O,TE!$G:$G,$C$224,TE!$I:$I,C286,TE!$D:$D,$C$5)</f>
        <v/>
      </c>
      <c r="Y286" s="775">
        <f>IFERROR(VLOOKUP(C286,TE!$H:$Y,16,FALSE),"0")</f>
        <v/>
      </c>
      <c r="AA286" s="777">
        <f>IFERROR(VLOOKUP(C286,TE!$H:$Y,17,FALSE),"0")</f>
        <v/>
      </c>
      <c r="AB286" s="1809" t="n"/>
      <c r="AC286" s="1810">
        <f>IFERROR((W286*Y286*AA286),"")</f>
        <v/>
      </c>
      <c r="AE286" s="1738" t="n"/>
      <c r="AF286" s="852" t="n"/>
    </row>
    <row r="287" ht="15.75" customHeight="1" s="667">
      <c r="A287" s="852" t="n"/>
      <c r="B287" s="852" t="n"/>
      <c r="C287" s="405" t="inlineStr">
        <is>
          <t>B20857B</t>
        </is>
      </c>
      <c r="D287" s="220" t="n"/>
      <c r="E287" s="220" t="n"/>
      <c r="F287" s="210">
        <f>IFERROR(VLOOKUP(C287,TE!$H:$Y,2,FALSE),"(Not on TE)")</f>
        <v/>
      </c>
      <c r="G287" s="220" t="n"/>
      <c r="H287" s="220" t="n"/>
      <c r="I287" s="220" t="n"/>
      <c r="J287" s="220" t="n"/>
      <c r="K287" s="220" t="n"/>
      <c r="L287" s="220" t="n"/>
      <c r="M287" s="220" t="n"/>
      <c r="N287" s="220" t="n"/>
      <c r="O287" s="220" t="n"/>
      <c r="P287" s="220" t="n"/>
      <c r="Q287" s="220" t="n"/>
      <c r="R287" s="220" t="n"/>
      <c r="S287" s="220" t="n"/>
      <c r="T287" s="220" t="n"/>
      <c r="U287" s="772">
        <f>IFERROR(VLOOKUP(C287,TE!$H:$Y,9,FALSE),"0")</f>
        <v/>
      </c>
      <c r="W287" s="775">
        <f>SUMIFS(TE!$O:$O,TE!$G:$G,$C$224,TE!$I:$I,C287,TE!$D:$D,$C$5)</f>
        <v/>
      </c>
      <c r="Y287" s="775">
        <f>IFERROR(VLOOKUP(C287,TE!$H:$Y,16,FALSE),"0")</f>
        <v/>
      </c>
      <c r="AA287" s="777">
        <f>IFERROR(VLOOKUP(C287,TE!$H:$Y,17,FALSE),"0")</f>
        <v/>
      </c>
      <c r="AB287" s="1809" t="n"/>
      <c r="AC287" s="1810">
        <f>IFERROR((W287*Y287*AA287),"")</f>
        <v/>
      </c>
      <c r="AE287" s="1738" t="n"/>
      <c r="AF287" s="852" t="n"/>
    </row>
    <row r="288" ht="15.75" customHeight="1" s="667">
      <c r="A288" s="852" t="n"/>
      <c r="B288" s="852" t="n"/>
      <c r="C288" s="405" t="inlineStr">
        <is>
          <t>B20867B</t>
        </is>
      </c>
      <c r="D288" s="220" t="n"/>
      <c r="E288" s="220" t="n"/>
      <c r="F288" s="210">
        <f>IFERROR(VLOOKUP(C288,TE!$H:$Y,2,FALSE),"(Not on TE)")</f>
        <v/>
      </c>
      <c r="G288" s="220" t="n"/>
      <c r="H288" s="220" t="n"/>
      <c r="I288" s="220" t="n"/>
      <c r="J288" s="220" t="n"/>
      <c r="K288" s="220" t="n"/>
      <c r="L288" s="220" t="n"/>
      <c r="M288" s="220" t="n"/>
      <c r="N288" s="220" t="n"/>
      <c r="O288" s="220" t="n"/>
      <c r="P288" s="220" t="n"/>
      <c r="Q288" s="220" t="n"/>
      <c r="R288" s="220" t="n"/>
      <c r="S288" s="220" t="n"/>
      <c r="T288" s="220" t="n"/>
      <c r="U288" s="772">
        <f>IFERROR(VLOOKUP(C288,TE!$H:$Y,9,FALSE),"0")</f>
        <v/>
      </c>
      <c r="W288" s="775">
        <f>SUMIFS(TE!$O:$O,TE!$G:$G,$C$224,TE!$I:$I,C288,TE!$D:$D,$C$5)</f>
        <v/>
      </c>
      <c r="Y288" s="775">
        <f>IFERROR(VLOOKUP(C288,TE!$H:$Y,16,FALSE),"0")</f>
        <v/>
      </c>
      <c r="AA288" s="777">
        <f>IFERROR(VLOOKUP(C288,TE!$H:$Y,17,FALSE),"0")</f>
        <v/>
      </c>
      <c r="AB288" s="1809" t="n"/>
      <c r="AC288" s="1810">
        <f>IFERROR((W288*Y288*AA288),"")</f>
        <v/>
      </c>
      <c r="AE288" s="1738" t="n"/>
      <c r="AF288" s="852" t="n"/>
    </row>
    <row r="289" ht="15.75" customHeight="1" s="667">
      <c r="A289" s="852" t="n"/>
      <c r="B289" s="852" t="n"/>
      <c r="C289" s="405" t="inlineStr">
        <is>
          <t>B25617B</t>
        </is>
      </c>
      <c r="D289" s="220" t="n"/>
      <c r="E289" s="220" t="n"/>
      <c r="F289" s="210">
        <f>IFERROR(VLOOKUP(C289,TE!$H:$Y,2,FALSE),"(Not on TE)")</f>
        <v/>
      </c>
      <c r="G289" s="220" t="n"/>
      <c r="H289" s="220" t="n"/>
      <c r="I289" s="220" t="n"/>
      <c r="J289" s="220" t="n"/>
      <c r="K289" s="220" t="n"/>
      <c r="L289" s="220" t="n"/>
      <c r="M289" s="220" t="n"/>
      <c r="N289" s="220" t="n"/>
      <c r="O289" s="220" t="n"/>
      <c r="P289" s="220" t="n"/>
      <c r="Q289" s="220" t="n"/>
      <c r="R289" s="220" t="n"/>
      <c r="S289" s="220" t="n"/>
      <c r="T289" s="220" t="n"/>
      <c r="U289" s="772">
        <f>IFERROR(VLOOKUP(C289,TE!$H:$Y,9,FALSE),"0")</f>
        <v/>
      </c>
      <c r="W289" s="775">
        <f>SUMIFS(TE!$O:$O,TE!$G:$G,$C$224,TE!$I:$I,C289,TE!$D:$D,$C$5)</f>
        <v/>
      </c>
      <c r="Y289" s="775">
        <f>IFERROR(VLOOKUP(C289,TE!$H:$Y,16,FALSE),"0")</f>
        <v/>
      </c>
      <c r="AA289" s="777">
        <f>IFERROR(VLOOKUP(C289,TE!$H:$Y,17,FALSE),"0")</f>
        <v/>
      </c>
      <c r="AB289" s="1809" t="n"/>
      <c r="AC289" s="1810">
        <f>IFERROR((W289*Y289*AA289),"")</f>
        <v/>
      </c>
      <c r="AE289" s="1738" t="n"/>
      <c r="AF289" s="852" t="n"/>
    </row>
    <row r="290" ht="15.75" customHeight="1" s="667">
      <c r="A290" s="852" t="n"/>
      <c r="B290" s="852" t="n"/>
      <c r="C290" s="405" t="inlineStr">
        <is>
          <t>B25657K</t>
        </is>
      </c>
      <c r="D290" s="220" t="n"/>
      <c r="E290" s="220" t="n"/>
      <c r="F290" s="210">
        <f>IFERROR(VLOOKUP(C290,TE!$H:$Y,2,FALSE),"(Not on TE)")</f>
        <v/>
      </c>
      <c r="G290" s="220" t="n"/>
      <c r="H290" s="220" t="n"/>
      <c r="I290" s="220" t="n"/>
      <c r="J290" s="220" t="n"/>
      <c r="K290" s="220" t="n"/>
      <c r="L290" s="220" t="n"/>
      <c r="M290" s="220" t="n"/>
      <c r="N290" s="220" t="n"/>
      <c r="O290" s="220" t="n"/>
      <c r="P290" s="220" t="n"/>
      <c r="Q290" s="220" t="n"/>
      <c r="R290" s="220" t="n"/>
      <c r="S290" s="220" t="n"/>
      <c r="T290" s="220" t="n"/>
      <c r="U290" s="772">
        <f>IFERROR(VLOOKUP(C290,TE!$H:$Y,9,FALSE),"0")</f>
        <v/>
      </c>
      <c r="W290" s="775">
        <f>SUMIFS(TE!$O:$O,TE!$G:$G,$C$224,TE!$I:$I,C290,TE!$D:$D,$C$5)</f>
        <v/>
      </c>
      <c r="Y290" s="775">
        <f>IFERROR(VLOOKUP(C290,TE!$H:$Y,16,FALSE),"0")</f>
        <v/>
      </c>
      <c r="AA290" s="777">
        <f>IFERROR(VLOOKUP(C290,TE!$H:$Y,17,FALSE),"0")</f>
        <v/>
      </c>
      <c r="AB290" s="1809" t="n"/>
      <c r="AC290" s="1810">
        <f>IFERROR((W290*Y290*AA290),"")</f>
        <v/>
      </c>
      <c r="AE290" s="1738" t="n"/>
      <c r="AF290" s="852" t="n"/>
    </row>
    <row r="291" ht="15.75" customHeight="1" s="667">
      <c r="A291" s="852" t="n"/>
      <c r="B291" s="852" t="n"/>
      <c r="C291" s="405" t="inlineStr">
        <is>
          <t>B25667B</t>
        </is>
      </c>
      <c r="D291" s="220" t="n"/>
      <c r="E291" s="220" t="n"/>
      <c r="F291" s="210">
        <f>IFERROR(VLOOKUP(C291,TE!$H:$Y,2,FALSE),"(Not on TE)")</f>
        <v/>
      </c>
      <c r="G291" s="220" t="n"/>
      <c r="H291" s="220" t="n"/>
      <c r="I291" s="220" t="n"/>
      <c r="J291" s="220" t="n"/>
      <c r="K291" s="220" t="n"/>
      <c r="L291" s="220" t="n"/>
      <c r="M291" s="220" t="n"/>
      <c r="N291" s="220" t="n"/>
      <c r="O291" s="220" t="n"/>
      <c r="P291" s="220" t="n"/>
      <c r="Q291" s="220" t="n"/>
      <c r="R291" s="220" t="n"/>
      <c r="S291" s="220" t="n"/>
      <c r="T291" s="220" t="n"/>
      <c r="U291" s="772">
        <f>IFERROR(VLOOKUP(C291,TE!$H:$Y,9,FALSE),"0")</f>
        <v/>
      </c>
      <c r="W291" s="775">
        <f>SUMIFS(TE!$O:$O,TE!$G:$G,$C$224,TE!$I:$I,C291,TE!$D:$D,$C$5)</f>
        <v/>
      </c>
      <c r="Y291" s="775">
        <f>IFERROR(VLOOKUP(C291,TE!$H:$Y,16,FALSE),"0")</f>
        <v/>
      </c>
      <c r="AA291" s="777">
        <f>IFERROR(VLOOKUP(C291,TE!$H:$Y,17,FALSE),"0")</f>
        <v/>
      </c>
      <c r="AB291" s="1809" t="n"/>
      <c r="AC291" s="1810">
        <f>IFERROR((W291*Y291*AA291),"")</f>
        <v/>
      </c>
      <c r="AE291" s="1738" t="n"/>
      <c r="AF291" s="852" t="n"/>
    </row>
    <row r="292" ht="15.75" customHeight="1" s="667">
      <c r="A292" s="852" t="n"/>
      <c r="B292" s="852" t="n"/>
      <c r="C292" s="405" t="inlineStr">
        <is>
          <t>B26857B</t>
        </is>
      </c>
      <c r="D292" s="220" t="n"/>
      <c r="E292" s="220" t="n"/>
      <c r="F292" s="210">
        <f>IFERROR(VLOOKUP(C292,TE!$H:$Y,2,FALSE),"(Not on TE)")</f>
        <v/>
      </c>
      <c r="G292" s="220" t="n"/>
      <c r="H292" s="220" t="n"/>
      <c r="I292" s="220" t="n"/>
      <c r="J292" s="220" t="n"/>
      <c r="K292" s="220" t="n"/>
      <c r="L292" s="220" t="n"/>
      <c r="M292" s="220" t="n"/>
      <c r="N292" s="220" t="n"/>
      <c r="O292" s="220" t="n"/>
      <c r="P292" s="220" t="n"/>
      <c r="Q292" s="220" t="n"/>
      <c r="R292" s="220" t="n"/>
      <c r="S292" s="220" t="n"/>
      <c r="T292" s="220" t="n"/>
      <c r="U292" s="772">
        <f>IFERROR(VLOOKUP(C292,TE!$H:$Y,9,FALSE),"0")</f>
        <v/>
      </c>
      <c r="W292" s="775">
        <f>SUMIFS(TE!$O:$O,TE!$G:$G,$C$224,TE!$I:$I,C292,TE!$D:$D,$C$5)</f>
        <v/>
      </c>
      <c r="Y292" s="775">
        <f>IFERROR(VLOOKUP(C292,TE!$H:$Y,16,FALSE),"0")</f>
        <v/>
      </c>
      <c r="AA292" s="777">
        <f>IFERROR(VLOOKUP(C292,TE!$H:$Y,17,FALSE),"0")</f>
        <v/>
      </c>
      <c r="AB292" s="1809" t="n"/>
      <c r="AC292" s="1810">
        <f>IFERROR((W292*Y292*AA292),"")</f>
        <v/>
      </c>
      <c r="AE292" s="1738" t="n"/>
      <c r="AF292" s="852" t="n"/>
    </row>
    <row r="293" ht="15.75" customHeight="1" s="667">
      <c r="A293" s="852" t="n"/>
      <c r="B293" s="852" t="n"/>
      <c r="C293" s="405" t="inlineStr">
        <is>
          <t>C70337B</t>
        </is>
      </c>
      <c r="D293" s="220" t="n"/>
      <c r="E293" s="220" t="n"/>
      <c r="F293" s="210">
        <f>IFERROR(VLOOKUP(C293,TE!$H:$Y,2,FALSE),"(Not on TE)")</f>
        <v/>
      </c>
      <c r="G293" s="220" t="n"/>
      <c r="H293" s="220" t="n"/>
      <c r="I293" s="220" t="n"/>
      <c r="J293" s="220" t="n"/>
      <c r="K293" s="220" t="n"/>
      <c r="L293" s="220" t="n"/>
      <c r="M293" s="220" t="n"/>
      <c r="N293" s="220" t="n"/>
      <c r="O293" s="220" t="n"/>
      <c r="P293" s="220" t="n"/>
      <c r="Q293" s="220" t="n"/>
      <c r="R293" s="220" t="n"/>
      <c r="S293" s="220" t="n"/>
      <c r="T293" s="220" t="n"/>
      <c r="U293" s="772">
        <f>IFERROR(VLOOKUP(C293,TE!$H:$Y,9,FALSE),"0")</f>
        <v/>
      </c>
      <c r="W293" s="775">
        <f>SUMIFS(TE!$O:$O,TE!$G:$G,$C$224,TE!$I:$I,C293,TE!$D:$D,$C$5)</f>
        <v/>
      </c>
      <c r="Y293" s="775">
        <f>IFERROR(VLOOKUP(C293,TE!$H:$Y,16,FALSE),"0")</f>
        <v/>
      </c>
      <c r="AA293" s="777">
        <f>IFERROR(VLOOKUP(C293,TE!$H:$Y,17,FALSE),"0")</f>
        <v/>
      </c>
      <c r="AB293" s="1809" t="n"/>
      <c r="AC293" s="1810">
        <f>IFERROR((W293*Y293*AA293),"")</f>
        <v/>
      </c>
      <c r="AE293" s="1738" t="n"/>
      <c r="AF293" s="852" t="n"/>
    </row>
    <row r="294" ht="15.75" customHeight="1" s="667">
      <c r="A294" s="852" t="n"/>
      <c r="B294" s="852" t="n"/>
      <c r="C294" s="405" t="inlineStr">
        <is>
          <t>D00027K</t>
        </is>
      </c>
      <c r="D294" s="220" t="n"/>
      <c r="E294" s="220" t="n"/>
      <c r="F294" s="210">
        <f>IFERROR(VLOOKUP(C294,TE!$H:$Y,2,FALSE),"(Not on TE)")</f>
        <v/>
      </c>
      <c r="G294" s="220" t="n"/>
      <c r="H294" s="220" t="n"/>
      <c r="I294" s="220" t="n"/>
      <c r="J294" s="220" t="n"/>
      <c r="K294" s="220" t="n"/>
      <c r="L294" s="220" t="n"/>
      <c r="M294" s="220" t="n"/>
      <c r="N294" s="220" t="n"/>
      <c r="O294" s="220" t="n"/>
      <c r="P294" s="220" t="n"/>
      <c r="Q294" s="220" t="n"/>
      <c r="R294" s="220" t="n"/>
      <c r="S294" s="220" t="n"/>
      <c r="T294" s="220" t="n"/>
      <c r="U294" s="772">
        <f>IFERROR(VLOOKUP(C294,TE!$H:$Y,9,FALSE),"0")</f>
        <v/>
      </c>
      <c r="W294" s="775">
        <f>SUMIFS(TE!$O:$O,TE!$G:$G,$C$224,TE!$I:$I,C294,TE!$D:$D,$C$5)</f>
        <v/>
      </c>
      <c r="Y294" s="775">
        <f>IFERROR(VLOOKUP(C294,TE!$H:$Y,16,FALSE),"0")</f>
        <v/>
      </c>
      <c r="AA294" s="777">
        <f>IFERROR(VLOOKUP(C294,TE!$H:$Y,17,FALSE),"0")</f>
        <v/>
      </c>
      <c r="AB294" s="1809" t="n"/>
      <c r="AC294" s="1810">
        <f>IFERROR((W294*Y294*AA294),"")</f>
        <v/>
      </c>
      <c r="AE294" s="1738" t="n"/>
      <c r="AF294" s="852" t="n"/>
    </row>
    <row r="295" ht="15.75" customHeight="1" s="667">
      <c r="A295" s="852" t="n"/>
      <c r="B295" s="852" t="n"/>
      <c r="C295" s="237" t="inlineStr">
        <is>
          <t>D00037K</t>
        </is>
      </c>
      <c r="D295" s="215" t="n"/>
      <c r="E295" s="215" t="n"/>
      <c r="F295" s="210">
        <f>IFERROR(VLOOKUP(C295,TE!$H:$Y,2,FALSE),"(Not on TE)")</f>
        <v/>
      </c>
      <c r="G295" s="238" t="n"/>
      <c r="H295" s="238" t="n"/>
      <c r="I295" s="238" t="n"/>
      <c r="J295" s="238" t="n"/>
      <c r="K295" s="238" t="n"/>
      <c r="L295" s="238" t="n"/>
      <c r="M295" s="238" t="n"/>
      <c r="N295" s="238" t="n"/>
      <c r="O295" s="238" t="n"/>
      <c r="P295" s="238" t="n"/>
      <c r="Q295" s="238" t="n"/>
      <c r="R295" s="238" t="n"/>
      <c r="S295" s="238" t="n"/>
      <c r="T295" s="238" t="n"/>
      <c r="U295" s="772">
        <f>IFERROR(VLOOKUP(C295,TE!$H:$Y,9,FALSE),"0")</f>
        <v/>
      </c>
      <c r="W295" s="775">
        <f>SUMIFS(TE!$O:$O,TE!$G:$G,$C$224,TE!$I:$I,C295,TE!$D:$D,$C$5)</f>
        <v/>
      </c>
      <c r="Y295" s="775">
        <f>IFERROR(VLOOKUP(C295,TE!$H:$Y,16,FALSE),"0")</f>
        <v/>
      </c>
      <c r="AA295" s="777">
        <f>IFERROR(VLOOKUP(C295,TE!$H:$Y,17,FALSE),"0")</f>
        <v/>
      </c>
      <c r="AB295" s="1809" t="n"/>
      <c r="AC295" s="1810">
        <f>IFERROR((W295*Y295*AA295),"")</f>
        <v/>
      </c>
      <c r="AE295" s="1738" t="n"/>
      <c r="AF295" s="852" t="n"/>
    </row>
    <row r="296" ht="15.75" customHeight="1" s="667">
      <c r="A296" s="852" t="n"/>
      <c r="B296" s="852" t="n"/>
      <c r="C296" s="237" t="inlineStr">
        <is>
          <t>D00057K</t>
        </is>
      </c>
      <c r="D296" s="215" t="n"/>
      <c r="E296" s="215" t="n"/>
      <c r="F296" s="210">
        <f>IFERROR(VLOOKUP(C296,TE!$H:$Y,2,FALSE),"(Not on TE)")</f>
        <v/>
      </c>
      <c r="G296" s="238" t="n"/>
      <c r="H296" s="238" t="n"/>
      <c r="I296" s="238" t="n"/>
      <c r="J296" s="238" t="n"/>
      <c r="K296" s="238" t="n"/>
      <c r="L296" s="238" t="n"/>
      <c r="M296" s="238" t="n"/>
      <c r="N296" s="238" t="n"/>
      <c r="O296" s="238" t="n"/>
      <c r="P296" s="238" t="n"/>
      <c r="Q296" s="238" t="n"/>
      <c r="R296" s="238" t="n"/>
      <c r="S296" s="238" t="n"/>
      <c r="T296" s="238" t="n"/>
      <c r="U296" s="772">
        <f>IFERROR(VLOOKUP(C296,TE!$H:$Y,9,FALSE),"0")</f>
        <v/>
      </c>
      <c r="W296" s="775">
        <f>SUMIFS(TE!$O:$O,TE!$G:$G,$C$224,TE!$I:$I,C296,TE!$D:$D,$C$5)</f>
        <v/>
      </c>
      <c r="Y296" s="775">
        <f>IFERROR(VLOOKUP(C296,TE!$H:$Y,16,FALSE),"0")</f>
        <v/>
      </c>
      <c r="AA296" s="777">
        <f>IFERROR(VLOOKUP(C296,TE!$H:$Y,17,FALSE),"0")</f>
        <v/>
      </c>
      <c r="AB296" s="1809" t="n"/>
      <c r="AC296" s="1810">
        <f>IFERROR((W296*Y296*AA296),"")</f>
        <v/>
      </c>
      <c r="AE296" s="1738" t="n"/>
      <c r="AF296" s="852" t="n"/>
    </row>
    <row r="297" ht="15.75" customHeight="1" s="667">
      <c r="A297" s="852" t="n"/>
      <c r="B297" s="852" t="n"/>
      <c r="C297" s="237" t="inlineStr">
        <is>
          <t>D00097K</t>
        </is>
      </c>
      <c r="D297" s="215" t="n"/>
      <c r="E297" s="215" t="n"/>
      <c r="F297" s="210">
        <f>IFERROR(VLOOKUP(C297,TE!$H:$Y,2,FALSE),"(Not on TE)")</f>
        <v/>
      </c>
      <c r="G297" s="238" t="n"/>
      <c r="H297" s="238" t="n"/>
      <c r="I297" s="238" t="n"/>
      <c r="J297" s="238" t="n"/>
      <c r="K297" s="238" t="n"/>
      <c r="L297" s="238" t="n"/>
      <c r="M297" s="238" t="n"/>
      <c r="N297" s="238" t="n"/>
      <c r="O297" s="238" t="n"/>
      <c r="P297" s="238" t="n"/>
      <c r="Q297" s="238" t="n"/>
      <c r="R297" s="238" t="n"/>
      <c r="S297" s="238" t="n"/>
      <c r="T297" s="238" t="n"/>
      <c r="U297" s="772">
        <f>IFERROR(VLOOKUP(C297,TE!$H:$Y,9,FALSE),"0")</f>
        <v/>
      </c>
      <c r="W297" s="775">
        <f>SUMIFS(TE!$O:$O,TE!$G:$G,$C$224,TE!$I:$I,C297,TE!$D:$D,$C$5)</f>
        <v/>
      </c>
      <c r="Y297" s="775">
        <f>IFERROR(VLOOKUP(C297,TE!$H:$Y,16,FALSE),"0")</f>
        <v/>
      </c>
      <c r="AA297" s="777">
        <f>IFERROR(VLOOKUP(C297,TE!$H:$Y,17,FALSE),"0")</f>
        <v/>
      </c>
      <c r="AB297" s="1809" t="n"/>
      <c r="AC297" s="1810">
        <f>IFERROR((W297*Y297*AA297),"")</f>
        <v/>
      </c>
      <c r="AE297" s="1738" t="n"/>
      <c r="AF297" s="852" t="n"/>
    </row>
    <row r="298" ht="15.75" customHeight="1" s="667">
      <c r="A298" s="852" t="n"/>
      <c r="B298" s="852" t="n"/>
      <c r="C298" s="237" t="inlineStr">
        <is>
          <t>D00117K</t>
        </is>
      </c>
      <c r="D298" s="215" t="n"/>
      <c r="E298" s="215" t="n"/>
      <c r="F298" s="210">
        <f>IFERROR(VLOOKUP(C298,TE!$H:$Y,2,FALSE),"(Not on TE)")</f>
        <v/>
      </c>
      <c r="G298" s="238" t="n"/>
      <c r="H298" s="238" t="n"/>
      <c r="I298" s="238" t="n"/>
      <c r="J298" s="238" t="n"/>
      <c r="K298" s="238" t="n"/>
      <c r="L298" s="238" t="n"/>
      <c r="M298" s="238" t="n"/>
      <c r="N298" s="238" t="n"/>
      <c r="O298" s="238" t="n"/>
      <c r="P298" s="238" t="n"/>
      <c r="Q298" s="238" t="n"/>
      <c r="R298" s="238" t="n"/>
      <c r="S298" s="238" t="n"/>
      <c r="T298" s="238" t="n"/>
      <c r="U298" s="772">
        <f>IFERROR(VLOOKUP(C298,TE!$H:$Y,9,FALSE),"0")</f>
        <v/>
      </c>
      <c r="W298" s="775">
        <f>SUMIFS(TE!$O:$O,TE!$G:$G,$C$224,TE!$I:$I,C298,TE!$D:$D,$C$5)</f>
        <v/>
      </c>
      <c r="Y298" s="775">
        <f>IFERROR(VLOOKUP(C298,TE!$H:$Y,16,FALSE),"0")</f>
        <v/>
      </c>
      <c r="AA298" s="777">
        <f>IFERROR(VLOOKUP(C298,TE!$H:$Y,17,FALSE),"0")</f>
        <v/>
      </c>
      <c r="AB298" s="1809" t="n"/>
      <c r="AC298" s="1810">
        <f>IFERROR((W298*Y298*AA298),"")</f>
        <v/>
      </c>
      <c r="AE298" s="1738" t="n"/>
      <c r="AF298" s="852" t="n"/>
    </row>
    <row r="299" ht="15.75" customHeight="1" s="667">
      <c r="A299" s="852" t="n"/>
      <c r="B299" s="852" t="n"/>
      <c r="C299" s="237" t="inlineStr">
        <is>
          <t>D00137K</t>
        </is>
      </c>
      <c r="D299" s="215" t="n"/>
      <c r="E299" s="215" t="n"/>
      <c r="F299" s="210">
        <f>IFERROR(VLOOKUP(C299,TE!$H:$Y,2,FALSE),"(Not on TE)")</f>
        <v/>
      </c>
      <c r="G299" s="238" t="n"/>
      <c r="H299" s="238" t="n"/>
      <c r="I299" s="238" t="n"/>
      <c r="J299" s="238" t="n"/>
      <c r="K299" s="238" t="n"/>
      <c r="L299" s="238" t="n"/>
      <c r="M299" s="238" t="n"/>
      <c r="N299" s="238" t="n"/>
      <c r="O299" s="238" t="n"/>
      <c r="P299" s="238" t="n"/>
      <c r="Q299" s="238" t="n"/>
      <c r="R299" s="238" t="n"/>
      <c r="S299" s="238" t="n"/>
      <c r="T299" s="238" t="n"/>
      <c r="U299" s="772">
        <f>IFERROR(VLOOKUP(C299,TE!$H:$Y,9,FALSE),"0")</f>
        <v/>
      </c>
      <c r="W299" s="775">
        <f>SUMIFS(TE!$O:$O,TE!$G:$G,$C$224,TE!$I:$I,C299,TE!$D:$D,$C$5)</f>
        <v/>
      </c>
      <c r="Y299" s="775">
        <f>IFERROR(VLOOKUP(C299,TE!$H:$Y,16,FALSE),"0")</f>
        <v/>
      </c>
      <c r="AA299" s="777">
        <f>IFERROR(VLOOKUP(C299,TE!$H:$Y,17,FALSE),"0")</f>
        <v/>
      </c>
      <c r="AB299" s="1809" t="n"/>
      <c r="AC299" s="1810">
        <f>IFERROR((W299*Y299*AA299),"")</f>
        <v/>
      </c>
      <c r="AE299" s="1738" t="n"/>
      <c r="AF299" s="852" t="n"/>
    </row>
    <row r="300" ht="15.75" customHeight="1" s="667">
      <c r="A300" s="852" t="n"/>
      <c r="B300" s="852" t="n"/>
      <c r="C300" s="237" t="inlineStr">
        <is>
          <t>D00157K</t>
        </is>
      </c>
      <c r="D300" s="215" t="n"/>
      <c r="E300" s="215" t="n"/>
      <c r="F300" s="210">
        <f>IFERROR(VLOOKUP(C300,TE!$H:$Y,2,FALSE),"(Not on TE)")</f>
        <v/>
      </c>
      <c r="G300" s="238" t="n"/>
      <c r="H300" s="238" t="n"/>
      <c r="I300" s="238" t="n"/>
      <c r="J300" s="238" t="n"/>
      <c r="K300" s="238" t="n"/>
      <c r="L300" s="238" t="n"/>
      <c r="M300" s="238" t="n"/>
      <c r="N300" s="238" t="n"/>
      <c r="O300" s="238" t="n"/>
      <c r="P300" s="238" t="n"/>
      <c r="Q300" s="238" t="n"/>
      <c r="R300" s="238" t="n"/>
      <c r="S300" s="238" t="n"/>
      <c r="T300" s="238" t="n"/>
      <c r="U300" s="772">
        <f>IFERROR(VLOOKUP(C300,TE!$H:$Y,9,FALSE),"0")</f>
        <v/>
      </c>
      <c r="W300" s="775">
        <f>SUMIFS(TE!$O:$O,TE!$G:$G,$C$224,TE!$I:$I,C300,TE!$D:$D,$C$5)</f>
        <v/>
      </c>
      <c r="Y300" s="775">
        <f>IFERROR(VLOOKUP(C300,TE!$H:$Y,16,FALSE),"0")</f>
        <v/>
      </c>
      <c r="AA300" s="777">
        <f>IFERROR(VLOOKUP(C300,TE!$H:$Y,17,FALSE),"0")</f>
        <v/>
      </c>
      <c r="AB300" s="1809" t="n"/>
      <c r="AC300" s="1810">
        <f>IFERROR((W300*Y300*AA300),"")</f>
        <v/>
      </c>
      <c r="AE300" s="1738" t="n"/>
      <c r="AF300" s="852" t="n"/>
    </row>
    <row r="301" ht="15.75" customHeight="1" s="667">
      <c r="A301" s="852" t="n"/>
      <c r="B301" s="852" t="n"/>
      <c r="C301" s="237" t="inlineStr">
        <is>
          <t>D00167K</t>
        </is>
      </c>
      <c r="D301" s="215" t="n"/>
      <c r="E301" s="215" t="n"/>
      <c r="F301" s="210">
        <f>IFERROR(VLOOKUP(C301,TE!$H:$Y,2,FALSE),"(Not on TE)")</f>
        <v/>
      </c>
      <c r="G301" s="238" t="n"/>
      <c r="H301" s="238" t="n"/>
      <c r="I301" s="238" t="n"/>
      <c r="J301" s="238" t="n"/>
      <c r="K301" s="238" t="n"/>
      <c r="L301" s="238" t="n"/>
      <c r="M301" s="238" t="n"/>
      <c r="N301" s="238" t="n"/>
      <c r="O301" s="238" t="n"/>
      <c r="P301" s="238" t="n"/>
      <c r="Q301" s="238" t="n"/>
      <c r="R301" s="238" t="n"/>
      <c r="S301" s="238" t="n"/>
      <c r="T301" s="238" t="n"/>
      <c r="U301" s="772">
        <f>IFERROR(VLOOKUP(C301,TE!$H:$Y,9,FALSE),"0")</f>
        <v/>
      </c>
      <c r="W301" s="775">
        <f>SUMIFS(TE!$O:$O,TE!$G:$G,$C$224,TE!$I:$I,C301,TE!$D:$D,$C$5)</f>
        <v/>
      </c>
      <c r="Y301" s="775">
        <f>IFERROR(VLOOKUP(C301,TE!$H:$Y,16,FALSE),"0")</f>
        <v/>
      </c>
      <c r="AA301" s="777">
        <f>IFERROR(VLOOKUP(C301,TE!$H:$Y,17,FALSE),"0")</f>
        <v/>
      </c>
      <c r="AB301" s="1809" t="n"/>
      <c r="AC301" s="1810">
        <f>IFERROR((W301*Y301*AA301),"")</f>
        <v/>
      </c>
      <c r="AE301" s="1738" t="n"/>
      <c r="AF301" s="852" t="n"/>
    </row>
    <row r="302" ht="15.75" customHeight="1" s="667">
      <c r="A302" s="852" t="n"/>
      <c r="B302" s="852" t="n"/>
      <c r="C302" s="405" t="inlineStr">
        <is>
          <t>D00167KB</t>
        </is>
      </c>
      <c r="D302" s="215" t="n"/>
      <c r="E302" s="215" t="n"/>
      <c r="F302" s="210">
        <f>IFERROR(VLOOKUP(C302,TE!$H:$Y,2,FALSE),"(Not on TE)")</f>
        <v/>
      </c>
      <c r="G302" s="238" t="n"/>
      <c r="H302" s="238" t="n"/>
      <c r="I302" s="238" t="n"/>
      <c r="J302" s="238" t="n"/>
      <c r="K302" s="238" t="n"/>
      <c r="L302" s="238" t="n"/>
      <c r="M302" s="238" t="n"/>
      <c r="N302" s="238" t="n"/>
      <c r="O302" s="238" t="n"/>
      <c r="P302" s="238" t="n"/>
      <c r="Q302" s="238" t="n"/>
      <c r="R302" s="238" t="n"/>
      <c r="S302" s="238" t="n"/>
      <c r="T302" s="238" t="n"/>
      <c r="U302" s="772">
        <f>IFERROR(VLOOKUP(C302,TE!$H:$Y,9,FALSE),"0")</f>
        <v/>
      </c>
      <c r="W302" s="775">
        <f>SUMIFS(TE!$O:$O,TE!$G:$G,$C$224,TE!$I:$I,C302,TE!$D:$D,$C$5)</f>
        <v/>
      </c>
      <c r="Y302" s="775">
        <f>IFERROR(VLOOKUP(C302,TE!$H:$Y,16,FALSE),"0")</f>
        <v/>
      </c>
      <c r="AA302" s="777">
        <f>IFERROR(VLOOKUP(C302,TE!$H:$Y,17,FALSE),"0")</f>
        <v/>
      </c>
      <c r="AB302" s="1809" t="n"/>
      <c r="AC302" s="1810">
        <f>IFERROR((W302*Y302*AA302),"")</f>
        <v/>
      </c>
      <c r="AE302" s="1738" t="n"/>
      <c r="AF302" s="852" t="n"/>
    </row>
    <row r="303" ht="15.75" customHeight="1" s="667">
      <c r="A303" s="852" t="n"/>
      <c r="B303" s="852" t="n"/>
      <c r="C303" s="405" t="inlineStr">
        <is>
          <t>D00177K</t>
        </is>
      </c>
      <c r="D303" s="215" t="n"/>
      <c r="E303" s="215" t="n"/>
      <c r="F303" s="210">
        <f>IFERROR(VLOOKUP(C303,TE!$H:$Y,2,FALSE),"(Not on TE)")</f>
        <v/>
      </c>
      <c r="G303" s="238" t="n"/>
      <c r="H303" s="238" t="n"/>
      <c r="I303" s="238" t="n"/>
      <c r="J303" s="238" t="n"/>
      <c r="K303" s="238" t="n"/>
      <c r="L303" s="238" t="n"/>
      <c r="M303" s="238" t="n"/>
      <c r="N303" s="238" t="n"/>
      <c r="O303" s="238" t="n"/>
      <c r="P303" s="238" t="n"/>
      <c r="Q303" s="238" t="n"/>
      <c r="R303" s="238" t="n"/>
      <c r="S303" s="238" t="n"/>
      <c r="T303" s="238" t="n"/>
      <c r="U303" s="772">
        <f>IFERROR(VLOOKUP(C303,TE!$H:$Y,9,FALSE),"0")</f>
        <v/>
      </c>
      <c r="W303" s="775">
        <f>SUMIFS(TE!$O:$O,TE!$G:$G,$C$224,TE!$I:$I,C303,TE!$D:$D,$C$5)</f>
        <v/>
      </c>
      <c r="Y303" s="775">
        <f>IFERROR(VLOOKUP(C303,TE!$H:$Y,16,FALSE),"0")</f>
        <v/>
      </c>
      <c r="AA303" s="777">
        <f>IFERROR(VLOOKUP(C303,TE!$H:$Y,17,FALSE),"0")</f>
        <v/>
      </c>
      <c r="AB303" s="1809" t="n"/>
      <c r="AC303" s="1810">
        <f>IFERROR((W303*Y303*AA303),"")</f>
        <v/>
      </c>
      <c r="AE303" s="1738" t="n"/>
      <c r="AF303" s="852" t="n"/>
    </row>
    <row r="304" ht="15.75" customHeight="1" s="667">
      <c r="A304" s="852" t="n"/>
      <c r="B304" s="852" t="n"/>
      <c r="C304" s="237" t="inlineStr">
        <is>
          <t>D00227K</t>
        </is>
      </c>
      <c r="D304" s="215" t="n"/>
      <c r="E304" s="215" t="n"/>
      <c r="F304" s="210">
        <f>IFERROR(VLOOKUP(C304,TE!$H:$Y,2,FALSE),"(Not on TE)")</f>
        <v/>
      </c>
      <c r="G304" s="238" t="n"/>
      <c r="H304" s="238" t="n"/>
      <c r="I304" s="238" t="n"/>
      <c r="J304" s="238" t="n"/>
      <c r="K304" s="238" t="n"/>
      <c r="L304" s="238" t="n"/>
      <c r="M304" s="238" t="n"/>
      <c r="N304" s="238" t="n"/>
      <c r="O304" s="238" t="n"/>
      <c r="P304" s="238" t="n"/>
      <c r="Q304" s="238" t="n"/>
      <c r="R304" s="238" t="n"/>
      <c r="S304" s="238" t="n"/>
      <c r="T304" s="238" t="n"/>
      <c r="U304" s="772">
        <f>IFERROR(VLOOKUP(C304,TE!$H:$Y,9,FALSE),"0")</f>
        <v/>
      </c>
      <c r="W304" s="775">
        <f>SUMIFS(TE!$O:$O,TE!$G:$G,$C$224,TE!$I:$I,C304,TE!$D:$D,$C$5)</f>
        <v/>
      </c>
      <c r="Y304" s="775">
        <f>IFERROR(VLOOKUP(C304,TE!$H:$Y,16,FALSE),"0")</f>
        <v/>
      </c>
      <c r="AA304" s="777">
        <f>IFERROR(VLOOKUP(C304,TE!$H:$Y,17,FALSE),"0")</f>
        <v/>
      </c>
      <c r="AB304" s="1809" t="n"/>
      <c r="AC304" s="1810">
        <f>IFERROR((W304*Y304*AA304),"")</f>
        <v/>
      </c>
      <c r="AE304" s="1738" t="n"/>
      <c r="AF304" s="852" t="n"/>
    </row>
    <row r="305" ht="15.75" customHeight="1" s="667">
      <c r="A305" s="852" t="n"/>
      <c r="B305" s="852" t="n"/>
      <c r="C305" s="237" t="inlineStr">
        <is>
          <t>D00227KA</t>
        </is>
      </c>
      <c r="D305" s="215" t="n"/>
      <c r="E305" s="215" t="n"/>
      <c r="F305" s="210">
        <f>IFERROR(VLOOKUP(C305,TE!$H:$Y,2,FALSE),"(Not on TE)")</f>
        <v/>
      </c>
      <c r="G305" s="238" t="n"/>
      <c r="H305" s="238" t="n"/>
      <c r="I305" s="238" t="n"/>
      <c r="J305" s="238" t="n"/>
      <c r="K305" s="238" t="n"/>
      <c r="L305" s="238" t="n"/>
      <c r="M305" s="238" t="n"/>
      <c r="N305" s="238" t="n"/>
      <c r="O305" s="238" t="n"/>
      <c r="P305" s="238" t="n"/>
      <c r="Q305" s="238" t="n"/>
      <c r="R305" s="238" t="n"/>
      <c r="S305" s="238" t="n"/>
      <c r="T305" s="238" t="n"/>
      <c r="U305" s="772">
        <f>IFERROR(VLOOKUP(C305,TE!$H:$Y,9,FALSE),"0")</f>
        <v/>
      </c>
      <c r="W305" s="775">
        <f>SUMIFS(TE!$O:$O,TE!$G:$G,$C$224,TE!$I:$I,C305,TE!$D:$D,$C$5)</f>
        <v/>
      </c>
      <c r="Y305" s="775">
        <f>IFERROR(VLOOKUP(C305,TE!$H:$Y,16,FALSE),"0")</f>
        <v/>
      </c>
      <c r="AA305" s="777">
        <f>IFERROR(VLOOKUP(C305,TE!$H:$Y,17,FALSE),"0")</f>
        <v/>
      </c>
      <c r="AB305" s="1809" t="n"/>
      <c r="AC305" s="1810">
        <f>IFERROR((W305*Y305*AA305),"")</f>
        <v/>
      </c>
      <c r="AE305" s="1738" t="n"/>
      <c r="AF305" s="852" t="n"/>
    </row>
    <row r="306" ht="15.75" customHeight="1" s="667">
      <c r="A306" s="852" t="n"/>
      <c r="B306" s="852" t="n"/>
      <c r="C306" s="237" t="inlineStr">
        <is>
          <t>D00227KH</t>
        </is>
      </c>
      <c r="D306" s="215" t="n"/>
      <c r="E306" s="215" t="n"/>
      <c r="F306" s="210">
        <f>IFERROR(VLOOKUP(C306,TE!$H:$Y,2,FALSE),"(Not on TE)")</f>
        <v/>
      </c>
      <c r="G306" s="238" t="n"/>
      <c r="H306" s="238" t="n"/>
      <c r="I306" s="238" t="n"/>
      <c r="J306" s="238" t="n"/>
      <c r="K306" s="238" t="n"/>
      <c r="L306" s="238" t="n"/>
      <c r="M306" s="238" t="n"/>
      <c r="N306" s="238" t="n"/>
      <c r="O306" s="238" t="n"/>
      <c r="P306" s="238" t="n"/>
      <c r="Q306" s="238" t="n"/>
      <c r="R306" s="238" t="n"/>
      <c r="S306" s="238" t="n"/>
      <c r="T306" s="238" t="n"/>
      <c r="U306" s="772">
        <f>IFERROR(VLOOKUP(C306,TE!$H:$Y,9,FALSE),"0")</f>
        <v/>
      </c>
      <c r="W306" s="775">
        <f>SUMIFS(TE!$O:$O,TE!$G:$G,$C$224,TE!$I:$I,C306,TE!$D:$D,$C$5)</f>
        <v/>
      </c>
      <c r="Y306" s="775">
        <f>IFERROR(VLOOKUP(C306,TE!$H:$Y,16,FALSE),"0")</f>
        <v/>
      </c>
      <c r="AA306" s="777">
        <f>IFERROR(VLOOKUP(C306,TE!$H:$Y,17,FALSE),"0")</f>
        <v/>
      </c>
      <c r="AB306" s="1809" t="n"/>
      <c r="AC306" s="1810">
        <f>IFERROR((W306*Y306*AA306),"")</f>
        <v/>
      </c>
      <c r="AE306" s="1738" t="n"/>
      <c r="AF306" s="852" t="n"/>
    </row>
    <row r="307" ht="15.75" customHeight="1" s="667">
      <c r="A307" s="852" t="n"/>
      <c r="B307" s="852" t="n"/>
      <c r="C307" s="237" t="inlineStr">
        <is>
          <t>D00257K</t>
        </is>
      </c>
      <c r="D307" s="215" t="n"/>
      <c r="E307" s="215" t="n"/>
      <c r="F307" s="210">
        <f>IFERROR(VLOOKUP(C307,TE!$H:$Y,2,FALSE),"(Not on TE)")</f>
        <v/>
      </c>
      <c r="G307" s="238" t="n"/>
      <c r="H307" s="238" t="n"/>
      <c r="I307" s="238" t="n"/>
      <c r="J307" s="238" t="n"/>
      <c r="K307" s="238" t="n"/>
      <c r="L307" s="238" t="n"/>
      <c r="M307" s="238" t="n"/>
      <c r="N307" s="238" t="n"/>
      <c r="O307" s="238" t="n"/>
      <c r="P307" s="238" t="n"/>
      <c r="Q307" s="238" t="n"/>
      <c r="R307" s="238" t="n"/>
      <c r="S307" s="238" t="n"/>
      <c r="T307" s="238" t="n"/>
      <c r="U307" s="772">
        <f>IFERROR(VLOOKUP(C307,TE!$H:$Y,9,FALSE),"0")</f>
        <v/>
      </c>
      <c r="W307" s="775">
        <f>SUMIFS(TE!$O:$O,TE!$G:$G,$C$224,TE!$I:$I,C307,TE!$D:$D,$C$5)</f>
        <v/>
      </c>
      <c r="Y307" s="775">
        <f>IFERROR(VLOOKUP(C307,TE!$H:$Y,16,FALSE),"0")</f>
        <v/>
      </c>
      <c r="AA307" s="777">
        <f>IFERROR(VLOOKUP(C307,TE!$H:$Y,17,FALSE),"0")</f>
        <v/>
      </c>
      <c r="AB307" s="1809" t="n"/>
      <c r="AC307" s="1810">
        <f>IFERROR((W307*Y307*AA307),"")</f>
        <v/>
      </c>
      <c r="AE307" s="1738" t="n"/>
      <c r="AF307" s="852" t="n"/>
    </row>
    <row r="308" ht="15.75" customHeight="1" s="667">
      <c r="A308" s="852" t="n"/>
      <c r="B308" s="852" t="n"/>
      <c r="C308" s="237" t="inlineStr">
        <is>
          <t>D00277K</t>
        </is>
      </c>
      <c r="D308" s="215" t="n"/>
      <c r="E308" s="215" t="n"/>
      <c r="F308" s="210">
        <f>IFERROR(VLOOKUP(C308,TE!$H:$Y,2,FALSE),"(Not on TE)")</f>
        <v/>
      </c>
      <c r="G308" s="238" t="n"/>
      <c r="H308" s="238" t="n"/>
      <c r="I308" s="238" t="n"/>
      <c r="J308" s="238" t="n"/>
      <c r="K308" s="238" t="n"/>
      <c r="L308" s="238" t="n"/>
      <c r="M308" s="238" t="n"/>
      <c r="N308" s="238" t="n"/>
      <c r="O308" s="238" t="n"/>
      <c r="P308" s="238" t="n"/>
      <c r="Q308" s="238" t="n"/>
      <c r="R308" s="238" t="n"/>
      <c r="S308" s="238" t="n"/>
      <c r="T308" s="238" t="n"/>
      <c r="U308" s="772">
        <f>IFERROR(VLOOKUP(C308,TE!$H:$Y,9,FALSE),"0")</f>
        <v/>
      </c>
      <c r="W308" s="775">
        <f>SUMIFS(TE!$O:$O,TE!$G:$G,$C$224,TE!$I:$I,C308,TE!$D:$D,$C$5)</f>
        <v/>
      </c>
      <c r="Y308" s="775">
        <f>IFERROR(VLOOKUP(C308,TE!$H:$Y,16,FALSE),"0")</f>
        <v/>
      </c>
      <c r="AA308" s="777">
        <f>IFERROR(VLOOKUP(C308,TE!$H:$Y,17,FALSE),"0")</f>
        <v/>
      </c>
      <c r="AB308" s="1809" t="n"/>
      <c r="AC308" s="1810">
        <f>IFERROR((W308*Y308*AA308),"")</f>
        <v/>
      </c>
      <c r="AE308" s="1738" t="n"/>
      <c r="AF308" s="852" t="n"/>
    </row>
    <row r="309" ht="15.75" customHeight="1" s="667">
      <c r="A309" s="852" t="n"/>
      <c r="B309" s="852" t="n"/>
      <c r="C309" s="216" t="inlineStr">
        <is>
          <t>D00307K</t>
        </is>
      </c>
      <c r="D309" s="217" t="n"/>
      <c r="E309" s="217" t="n"/>
      <c r="F309" s="218">
        <f>IFERROR(VLOOKUP(C309,TE!$H:$Y,2,FALSE),"(Not on TE)")</f>
        <v/>
      </c>
      <c r="G309" s="219" t="n"/>
      <c r="H309" s="219" t="n"/>
      <c r="I309" s="219" t="n"/>
      <c r="J309" s="219" t="n"/>
      <c r="K309" s="219" t="n"/>
      <c r="L309" s="219" t="n"/>
      <c r="M309" s="219" t="n"/>
      <c r="N309" s="219" t="n"/>
      <c r="O309" s="219" t="n"/>
      <c r="P309" s="219" t="n"/>
      <c r="Q309" s="219" t="n"/>
      <c r="R309" s="219" t="n"/>
      <c r="S309" s="219" t="n"/>
      <c r="T309" s="219" t="n"/>
      <c r="U309" s="836">
        <f>IFERROR(VLOOKUP(C309,TE!$H:$Y,9,FALSE),"0")</f>
        <v/>
      </c>
      <c r="V309" s="1747" t="n"/>
      <c r="W309" s="839">
        <f>SUMIFS(TE!$O:$O,TE!$G:$G,$C$224,TE!$I:$I,C309,TE!$D:$D,$C$5)</f>
        <v/>
      </c>
      <c r="X309" s="1747" t="n"/>
      <c r="Y309" s="839">
        <f>IFERROR(VLOOKUP(C309,TE!$H:$Y,16,FALSE),"0")</f>
        <v/>
      </c>
      <c r="Z309" s="1747" t="n"/>
      <c r="AA309" s="841">
        <f>IFERROR(VLOOKUP(C309,TE!$H:$Y,17,FALSE),"0")</f>
        <v/>
      </c>
      <c r="AB309" s="1811" t="n"/>
      <c r="AC309" s="1812">
        <f>IFERROR((W309*Y309*AA309),"")</f>
        <v/>
      </c>
      <c r="AD309" s="1747" t="n"/>
      <c r="AE309" s="1799" t="n"/>
      <c r="AF309" s="852" t="n"/>
    </row>
    <row r="310" ht="15.75" customHeight="1" s="667">
      <c r="A310" s="852" t="n"/>
      <c r="B310" s="852" t="n"/>
      <c r="C310" s="220" t="n"/>
      <c r="D310" s="215" t="n"/>
      <c r="E310" s="215" t="n"/>
      <c r="F310" s="238" t="n"/>
      <c r="G310" s="238" t="n"/>
      <c r="H310" s="238" t="n"/>
      <c r="I310" s="238" t="n"/>
      <c r="J310" s="238" t="n"/>
      <c r="K310" s="238" t="n"/>
      <c r="L310" s="238" t="n"/>
      <c r="M310" s="238" t="n"/>
      <c r="N310" s="238" t="n"/>
      <c r="O310" s="238" t="n"/>
      <c r="P310" s="238" t="n"/>
      <c r="Q310" s="238" t="n"/>
      <c r="R310" s="238" t="n"/>
      <c r="S310" s="238" t="n"/>
      <c r="T310" s="238" t="n"/>
      <c r="U310" s="221" t="n"/>
      <c r="V310" s="221" t="n"/>
      <c r="W310" s="222" t="n"/>
      <c r="X310" s="222" t="n"/>
      <c r="Y310" s="222" t="n"/>
      <c r="Z310" s="223" t="n"/>
      <c r="AA310" s="848" t="inlineStr">
        <is>
          <t>Continued Below</t>
        </is>
      </c>
      <c r="AB310" s="1739" t="n"/>
      <c r="AC310" s="1739" t="n"/>
      <c r="AD310" s="1739" t="n"/>
      <c r="AE310" s="1739" t="n"/>
      <c r="AF310" s="852" t="n"/>
    </row>
    <row r="311" ht="15.75" customHeight="1" s="667">
      <c r="A311" s="852" t="n"/>
      <c r="B311" s="852" t="n"/>
      <c r="C311" s="220" t="n"/>
      <c r="D311" s="215" t="n"/>
      <c r="E311" s="215" t="n"/>
      <c r="F311" s="238" t="n"/>
      <c r="G311" s="238" t="n"/>
      <c r="H311" s="238" t="n"/>
      <c r="I311" s="238" t="n"/>
      <c r="J311" s="238" t="n"/>
      <c r="K311" s="238" t="n"/>
      <c r="L311" s="238" t="n"/>
      <c r="M311" s="238" t="n"/>
      <c r="N311" s="238" t="n"/>
      <c r="O311" s="238" t="n"/>
      <c r="P311" s="238" t="n"/>
      <c r="Q311" s="238" t="n"/>
      <c r="R311" s="238" t="n"/>
      <c r="S311" s="238" t="n"/>
      <c r="T311" s="238" t="n"/>
      <c r="U311" s="221" t="n"/>
      <c r="V311" s="221" t="n"/>
      <c r="W311" s="222" t="n"/>
      <c r="X311" s="222" t="n"/>
      <c r="Y311" s="222" t="n"/>
      <c r="Z311" s="222" t="n"/>
      <c r="AA311" s="848" t="n"/>
      <c r="AB311" s="848" t="n"/>
      <c r="AC311" s="779" t="n"/>
      <c r="AD311" s="779" t="n"/>
      <c r="AE311" s="779" t="n"/>
      <c r="AF311" s="852" t="n"/>
    </row>
    <row r="312" ht="15.75" customHeight="1" s="667">
      <c r="A312" s="229" t="n"/>
      <c r="B312" s="229" t="n"/>
      <c r="C312" s="400" t="n"/>
      <c r="D312" s="230" t="n"/>
      <c r="E312" s="230" t="n"/>
      <c r="F312" s="231" t="n"/>
      <c r="G312" s="231" t="n"/>
      <c r="H312" s="231" t="n"/>
      <c r="I312" s="231" t="n"/>
      <c r="J312" s="231" t="n"/>
      <c r="K312" s="231" t="n"/>
      <c r="L312" s="231" t="n"/>
      <c r="M312" s="231" t="n"/>
      <c r="N312" s="231" t="n"/>
      <c r="O312" s="231" t="n"/>
      <c r="P312" s="231" t="n"/>
      <c r="Q312" s="231" t="n"/>
      <c r="R312" s="231" t="n"/>
      <c r="S312" s="231" t="n"/>
      <c r="T312" s="231" t="n"/>
      <c r="U312" s="232" t="n"/>
      <c r="V312" s="232" t="n"/>
      <c r="W312" s="233" t="n"/>
      <c r="X312" s="233" t="n"/>
      <c r="Y312" s="233" t="n"/>
      <c r="Z312" s="233" t="n"/>
      <c r="AA312" s="234" t="n"/>
      <c r="AB312" s="234" t="n"/>
      <c r="AC312" s="235" t="n"/>
      <c r="AD312" s="235" t="n"/>
      <c r="AE312" s="235" t="n"/>
      <c r="AF312" s="236" t="n"/>
    </row>
    <row r="313" ht="15.75" customHeight="1" s="667">
      <c r="A313" s="800" t="inlineStr">
        <is>
          <t>CCN:</t>
        </is>
      </c>
      <c r="C313" s="830">
        <f>$C$5</f>
        <v/>
      </c>
      <c r="M313" s="800" t="inlineStr">
        <is>
          <t>Nomenclature:</t>
        </is>
      </c>
      <c r="R313" s="830">
        <f>$R$5</f>
        <v/>
      </c>
    </row>
    <row r="314" ht="15.75" customHeight="1" s="667">
      <c r="A314" s="852" t="n"/>
      <c r="B314" s="852" t="n"/>
      <c r="C314" s="223" t="n"/>
      <c r="D314" s="852" t="n"/>
      <c r="E314" s="852" t="n"/>
      <c r="F314" s="223" t="n"/>
      <c r="G314" s="852" t="n"/>
      <c r="H314" s="852" t="n"/>
      <c r="I314" s="852" t="n"/>
      <c r="J314" s="852" t="n"/>
      <c r="K314" s="852" t="n"/>
      <c r="L314" s="852" t="n"/>
      <c r="M314" s="852" t="n"/>
      <c r="N314" s="852" t="n"/>
      <c r="O314" s="852" t="n"/>
      <c r="P314" s="852" t="n"/>
      <c r="Q314" s="852" t="n"/>
      <c r="R314" s="852" t="n"/>
      <c r="S314" s="852" t="n"/>
      <c r="T314" s="852" t="n"/>
      <c r="U314" s="852" t="n"/>
      <c r="V314" s="852" t="n"/>
      <c r="W314" s="854" t="n"/>
      <c r="X314" s="854" t="n"/>
      <c r="Y314" s="852" t="n"/>
      <c r="Z314" s="852" t="n"/>
      <c r="AA314" s="852" t="n"/>
      <c r="AB314" s="852" t="n"/>
      <c r="AC314" s="854" t="n"/>
      <c r="AD314" s="854" t="n"/>
      <c r="AE314" s="854" t="n"/>
      <c r="AF314" s="852" t="n"/>
    </row>
    <row r="315" ht="15.75" customHeight="1" s="667">
      <c r="A315" s="852" t="n"/>
      <c r="B315" s="852" t="n"/>
      <c r="C315" s="161" t="inlineStr">
        <is>
          <t>Operational Vehicle Laydown Area per UFC 2-000-05N  Table 14312-1</t>
        </is>
      </c>
      <c r="D315" s="852" t="n"/>
      <c r="E315" s="852" t="n"/>
      <c r="F315" s="223" t="n"/>
      <c r="G315" s="852" t="n"/>
      <c r="H315" s="852" t="n"/>
      <c r="I315" s="852" t="n"/>
      <c r="J315" s="852" t="n"/>
      <c r="K315" s="852" t="n"/>
      <c r="L315" s="852" t="n"/>
      <c r="M315" s="852" t="n"/>
      <c r="N315" s="852" t="n"/>
      <c r="O315" s="852" t="n"/>
      <c r="P315" s="852" t="n"/>
      <c r="Q315" s="852" t="n"/>
      <c r="R315" s="852" t="n"/>
      <c r="S315" s="852" t="n"/>
      <c r="T315" s="852" t="n"/>
      <c r="U315" s="852" t="n"/>
      <c r="V315" s="852" t="n"/>
      <c r="W315" s="854" t="n"/>
      <c r="X315" s="854" t="n"/>
      <c r="Y315" s="852" t="n"/>
      <c r="Z315" s="852" t="n"/>
      <c r="AA315" s="852" t="n"/>
      <c r="AB315" s="852" t="n"/>
      <c r="AC315" s="854" t="n"/>
      <c r="AD315" s="854" t="n"/>
      <c r="AE315" s="854" t="n"/>
      <c r="AF315" s="852" t="n"/>
    </row>
    <row r="316" ht="15.75" customHeight="1" s="667">
      <c r="A316" s="852" t="n"/>
      <c r="B316" s="852" t="n"/>
      <c r="C316" s="851">
        <f>C270</f>
        <v/>
      </c>
      <c r="D316" s="1747" t="n"/>
      <c r="E316" s="1747" t="n"/>
      <c r="F316" s="204">
        <f>F270</f>
        <v/>
      </c>
      <c r="G316" s="204" t="n"/>
      <c r="H316" s="204" t="n"/>
      <c r="I316" s="204" t="n"/>
      <c r="J316" s="204" t="n"/>
      <c r="K316" s="204" t="n"/>
      <c r="L316" s="204" t="n"/>
      <c r="M316" s="204" t="n"/>
      <c r="N316" s="205" t="n"/>
      <c r="O316" s="206" t="n"/>
      <c r="P316" s="206" t="n"/>
      <c r="Q316" s="206" t="n"/>
      <c r="R316" s="206" t="n"/>
      <c r="S316" s="207" t="n"/>
      <c r="T316" s="189" t="n"/>
      <c r="U316" s="189" t="n"/>
      <c r="V316" s="189" t="n"/>
      <c r="W316" s="208" t="n"/>
      <c r="X316" s="208" t="n"/>
      <c r="Y316" s="189" t="n"/>
      <c r="Z316" s="189" t="n"/>
      <c r="AA316" s="189" t="n"/>
      <c r="AB316" s="189" t="n"/>
      <c r="AC316" s="1536" t="n"/>
      <c r="AD316" s="1536" t="n"/>
      <c r="AE316" s="1536" t="n"/>
      <c r="AF316" s="852" t="n"/>
    </row>
    <row r="317" ht="15.75" customHeight="1" s="667">
      <c r="A317" s="852" t="n"/>
      <c r="B317" s="852" t="n"/>
      <c r="C317" s="1814" t="inlineStr">
        <is>
          <t>TAMCN</t>
        </is>
      </c>
      <c r="D317" s="1748" t="n"/>
      <c r="E317" s="1748" t="n"/>
      <c r="F317" s="834" t="inlineStr">
        <is>
          <t>Description</t>
        </is>
      </c>
      <c r="G317" s="1739" t="n"/>
      <c r="H317" s="1739" t="n"/>
      <c r="I317" s="1739" t="n"/>
      <c r="J317" s="1739" t="n"/>
      <c r="K317" s="1739" t="n"/>
      <c r="L317" s="1739" t="n"/>
      <c r="M317" s="1739" t="n"/>
      <c r="N317" s="1739" t="n"/>
      <c r="O317" s="1739" t="n"/>
      <c r="P317" s="1739" t="n"/>
      <c r="Q317" s="1739" t="n"/>
      <c r="R317" s="1739" t="n"/>
      <c r="S317" s="1739" t="n"/>
      <c r="T317" s="1739" t="n"/>
      <c r="U317" s="1805" t="inlineStr">
        <is>
          <t>L (FT)</t>
        </is>
      </c>
      <c r="V317" s="1748" t="n"/>
      <c r="W317" s="1805" t="inlineStr">
        <is>
          <t>Qty</t>
        </is>
      </c>
      <c r="X317" s="1748" t="n"/>
      <c r="Y317" s="1805" t="inlineStr">
        <is>
          <t>Area (NSY)</t>
        </is>
      </c>
      <c r="Z317" s="1748" t="n"/>
      <c r="AA317" s="1805" t="inlineStr">
        <is>
          <t>NTG</t>
        </is>
      </c>
      <c r="AB317" s="1748" t="n"/>
      <c r="AC317" s="1806" t="inlineStr">
        <is>
          <t>GSY</t>
        </is>
      </c>
      <c r="AD317" s="1736" t="n"/>
      <c r="AE317" s="1737" t="n"/>
      <c r="AF317" s="852" t="n"/>
    </row>
    <row r="318" ht="15.75" customHeight="1" s="667">
      <c r="A318" s="852" t="n"/>
      <c r="B318" s="852" t="n"/>
      <c r="C318" s="1807" t="n"/>
      <c r="D318" s="1808" t="n"/>
      <c r="E318" s="1808" t="n"/>
      <c r="F318" s="1808" t="n"/>
      <c r="G318" s="1808" t="n"/>
      <c r="H318" s="1808" t="n"/>
      <c r="I318" s="1808" t="n"/>
      <c r="J318" s="1808" t="n"/>
      <c r="K318" s="1808" t="n"/>
      <c r="L318" s="1808" t="n"/>
      <c r="M318" s="1808" t="n"/>
      <c r="N318" s="1808" t="n"/>
      <c r="O318" s="1808" t="n"/>
      <c r="P318" s="1808" t="n"/>
      <c r="Q318" s="1808" t="n"/>
      <c r="R318" s="1808" t="n"/>
      <c r="S318" s="1808" t="n"/>
      <c r="T318" s="1808" t="n"/>
      <c r="U318" s="1808" t="n"/>
      <c r="V318" s="1808" t="n"/>
      <c r="W318" s="1808" t="n"/>
      <c r="X318" s="1808" t="n"/>
      <c r="Y318" s="1808" t="n"/>
      <c r="Z318" s="1808" t="n"/>
      <c r="AA318" s="1808" t="n"/>
      <c r="AB318" s="1808" t="n"/>
      <c r="AC318" s="1747" t="n"/>
      <c r="AD318" s="1747" t="n"/>
      <c r="AE318" s="1799" t="n"/>
      <c r="AF318" s="852" t="n"/>
    </row>
    <row r="319" ht="15.75" customHeight="1" s="667">
      <c r="A319" s="852" t="n"/>
      <c r="B319" s="852" t="n"/>
      <c r="C319" s="406" t="inlineStr">
        <is>
          <t>D00317K</t>
        </is>
      </c>
      <c r="D319" s="220" t="n"/>
      <c r="E319" s="220" t="n"/>
      <c r="F319" s="210">
        <f>IFERROR(VLOOKUP(C319,TE!$H:$Y,2,FALSE),"(Not on TE)")</f>
        <v/>
      </c>
      <c r="G319" s="220" t="n"/>
      <c r="H319" s="220" t="n"/>
      <c r="I319" s="220" t="n"/>
      <c r="J319" s="220" t="n"/>
      <c r="K319" s="220" t="n"/>
      <c r="L319" s="220" t="n"/>
      <c r="M319" s="220" t="n"/>
      <c r="N319" s="220" t="n"/>
      <c r="O319" s="220" t="n"/>
      <c r="P319" s="220" t="n"/>
      <c r="Q319" s="220" t="n"/>
      <c r="R319" s="220" t="n"/>
      <c r="S319" s="220" t="n"/>
      <c r="T319" s="220" t="n"/>
      <c r="U319" s="772">
        <f>IFERROR(VLOOKUP(C319,TE!$H:$Y,9,FALSE),"0")</f>
        <v/>
      </c>
      <c r="W319" s="775">
        <f>SUMIFS(TE!$O:$O,TE!$G:$G,$C$224,TE!$I:$I,C319,TE!$D:$D,$C$5)</f>
        <v/>
      </c>
      <c r="Y319" s="775">
        <f>IFERROR(VLOOKUP(C319,TE!$H:$Y,16,FALSE),"0")</f>
        <v/>
      </c>
      <c r="AA319" s="777">
        <f>IFERROR(VLOOKUP(C319,TE!$H:$Y,17,FALSE),"0")</f>
        <v/>
      </c>
      <c r="AB319" s="1809" t="n"/>
      <c r="AC319" s="1810">
        <f>IFERROR((W319*Y319*AA319),"")</f>
        <v/>
      </c>
      <c r="AE319" s="1738" t="n"/>
      <c r="AF319" s="852" t="n"/>
    </row>
    <row r="320" ht="15.75" customHeight="1" s="667">
      <c r="A320" s="852" t="n"/>
      <c r="B320" s="852" t="n"/>
      <c r="C320" s="406" t="inlineStr">
        <is>
          <t>D00327K</t>
        </is>
      </c>
      <c r="D320" s="220" t="n"/>
      <c r="E320" s="220" t="n"/>
      <c r="F320" s="210">
        <f>IFERROR(VLOOKUP(C320,TE!$H:$Y,2,FALSE),"(Not on TE)")</f>
        <v/>
      </c>
      <c r="G320" s="220" t="n"/>
      <c r="H320" s="220" t="n"/>
      <c r="I320" s="220" t="n"/>
      <c r="J320" s="220" t="n"/>
      <c r="K320" s="220" t="n"/>
      <c r="L320" s="220" t="n"/>
      <c r="M320" s="220" t="n"/>
      <c r="N320" s="220" t="n"/>
      <c r="O320" s="220" t="n"/>
      <c r="P320" s="220" t="n"/>
      <c r="Q320" s="220" t="n"/>
      <c r="R320" s="220" t="n"/>
      <c r="S320" s="220" t="n"/>
      <c r="T320" s="220" t="n"/>
      <c r="U320" s="772">
        <f>IFERROR(VLOOKUP(C320,TE!$H:$Y,9,FALSE),"0")</f>
        <v/>
      </c>
      <c r="W320" s="775">
        <f>SUMIFS(TE!$O:$O,TE!$G:$G,$C$224,TE!$I:$I,C320,TE!$D:$D,$C$5)</f>
        <v/>
      </c>
      <c r="Y320" s="775">
        <f>IFERROR(VLOOKUP(C320,TE!$H:$Y,16,FALSE),"0")</f>
        <v/>
      </c>
      <c r="AA320" s="777">
        <f>IFERROR(VLOOKUP(C320,TE!$H:$Y,17,FALSE),"0")</f>
        <v/>
      </c>
      <c r="AB320" s="1809" t="n"/>
      <c r="AC320" s="1810">
        <f>IFERROR((W320*Y320*AA320),"")</f>
        <v/>
      </c>
      <c r="AE320" s="1738" t="n"/>
      <c r="AF320" s="852" t="n"/>
    </row>
    <row r="321" ht="15.75" customHeight="1" s="667">
      <c r="A321" s="852" t="n"/>
      <c r="B321" s="852" t="n"/>
      <c r="C321" s="406" t="inlineStr">
        <is>
          <t>D00337K</t>
        </is>
      </c>
      <c r="D321" s="220" t="n"/>
      <c r="E321" s="220" t="n"/>
      <c r="F321" s="210">
        <f>IFERROR(VLOOKUP(C321,TE!$H:$Y,2,FALSE),"(Not on TE)")</f>
        <v/>
      </c>
      <c r="G321" s="220" t="n"/>
      <c r="H321" s="220" t="n"/>
      <c r="I321" s="220" t="n"/>
      <c r="J321" s="220" t="n"/>
      <c r="K321" s="220" t="n"/>
      <c r="L321" s="220" t="n"/>
      <c r="M321" s="220" t="n"/>
      <c r="N321" s="220" t="n"/>
      <c r="O321" s="220" t="n"/>
      <c r="P321" s="220" t="n"/>
      <c r="Q321" s="220" t="n"/>
      <c r="R321" s="220" t="n"/>
      <c r="S321" s="220" t="n"/>
      <c r="T321" s="220" t="n"/>
      <c r="U321" s="772">
        <f>IFERROR(VLOOKUP(C321,TE!$H:$Y,9,FALSE),"0")</f>
        <v/>
      </c>
      <c r="W321" s="775">
        <f>SUMIFS(TE!$O:$O,TE!$G:$G,$C$224,TE!$I:$I,C321,TE!$D:$D,$C$5)</f>
        <v/>
      </c>
      <c r="Y321" s="775">
        <f>IFERROR(VLOOKUP(C321,TE!$H:$Y,16,FALSE),"0")</f>
        <v/>
      </c>
      <c r="AA321" s="777">
        <f>IFERROR(VLOOKUP(C321,TE!$H:$Y,17,FALSE),"0")</f>
        <v/>
      </c>
      <c r="AB321" s="1809" t="n"/>
      <c r="AC321" s="1810">
        <f>IFERROR((W321*Y321*AA321),"")</f>
        <v/>
      </c>
      <c r="AE321" s="1738" t="n"/>
      <c r="AF321" s="852" t="n"/>
    </row>
    <row r="322" ht="15.75" customHeight="1" s="667">
      <c r="A322" s="852" t="n"/>
      <c r="B322" s="852" t="n"/>
      <c r="C322" s="406" t="inlineStr">
        <is>
          <t>D00347K</t>
        </is>
      </c>
      <c r="D322" s="220" t="n"/>
      <c r="E322" s="220" t="n"/>
      <c r="F322" s="210">
        <f>IFERROR(VLOOKUP(C322,TE!$H:$Y,2,FALSE),"(Not on TE)")</f>
        <v/>
      </c>
      <c r="G322" s="220" t="n"/>
      <c r="H322" s="220" t="n"/>
      <c r="I322" s="220" t="n"/>
      <c r="J322" s="220" t="n"/>
      <c r="K322" s="220" t="n"/>
      <c r="L322" s="220" t="n"/>
      <c r="M322" s="220" t="n"/>
      <c r="N322" s="220" t="n"/>
      <c r="O322" s="220" t="n"/>
      <c r="P322" s="220" t="n"/>
      <c r="Q322" s="220" t="n"/>
      <c r="R322" s="220" t="n"/>
      <c r="S322" s="220" t="n"/>
      <c r="T322" s="220" t="n"/>
      <c r="U322" s="772">
        <f>IFERROR(VLOOKUP(C322,TE!$H:$Y,9,FALSE),"0")</f>
        <v/>
      </c>
      <c r="W322" s="775">
        <f>SUMIFS(TE!$O:$O,TE!$G:$G,$C$224,TE!$I:$I,C322,TE!$D:$D,$C$5)</f>
        <v/>
      </c>
      <c r="Y322" s="775">
        <f>IFERROR(VLOOKUP(C322,TE!$H:$Y,16,FALSE),"0")</f>
        <v/>
      </c>
      <c r="AA322" s="777">
        <f>IFERROR(VLOOKUP(C322,TE!$H:$Y,17,FALSE),"0")</f>
        <v/>
      </c>
      <c r="AB322" s="1809" t="n"/>
      <c r="AC322" s="1810">
        <f>IFERROR((W322*Y322*AA322),"")</f>
        <v/>
      </c>
      <c r="AE322" s="1738" t="n"/>
      <c r="AF322" s="852" t="n"/>
    </row>
    <row r="323" ht="15.75" customHeight="1" s="667">
      <c r="A323" s="852" t="n"/>
      <c r="B323" s="852" t="n"/>
      <c r="C323" s="406" t="inlineStr">
        <is>
          <t>D00357K</t>
        </is>
      </c>
      <c r="D323" s="220" t="n"/>
      <c r="E323" s="220" t="n"/>
      <c r="F323" s="210">
        <f>IFERROR(VLOOKUP(C323,TE!$H:$Y,2,FALSE),"(Not on TE)")</f>
        <v/>
      </c>
      <c r="G323" s="220" t="n"/>
      <c r="H323" s="220" t="n"/>
      <c r="I323" s="220" t="n"/>
      <c r="J323" s="220" t="n"/>
      <c r="K323" s="220" t="n"/>
      <c r="L323" s="220" t="n"/>
      <c r="M323" s="220" t="n"/>
      <c r="N323" s="220" t="n"/>
      <c r="O323" s="220" t="n"/>
      <c r="P323" s="220" t="n"/>
      <c r="Q323" s="220" t="n"/>
      <c r="R323" s="220" t="n"/>
      <c r="S323" s="220" t="n"/>
      <c r="T323" s="220" t="n"/>
      <c r="U323" s="772">
        <f>IFERROR(VLOOKUP(C323,TE!$H:$Y,9,FALSE),"0")</f>
        <v/>
      </c>
      <c r="W323" s="775">
        <f>SUMIFS(TE!$O:$O,TE!$G:$G,$C$224,TE!$I:$I,C323,TE!$D:$D,$C$5)</f>
        <v/>
      </c>
      <c r="Y323" s="775">
        <f>IFERROR(VLOOKUP(C323,TE!$H:$Y,16,FALSE),"0")</f>
        <v/>
      </c>
      <c r="AA323" s="777">
        <f>IFERROR(VLOOKUP(C323,TE!$H:$Y,17,FALSE),"0")</f>
        <v/>
      </c>
      <c r="AB323" s="1809" t="n"/>
      <c r="AC323" s="1810">
        <f>IFERROR((W323*Y323*AA323),"")</f>
        <v/>
      </c>
      <c r="AE323" s="1738" t="n"/>
      <c r="AF323" s="852" t="n"/>
    </row>
    <row r="324" ht="15.75" customHeight="1" s="667">
      <c r="A324" s="852" t="n"/>
      <c r="B324" s="852" t="n"/>
      <c r="C324" s="406" t="inlineStr">
        <is>
          <t>D00367K</t>
        </is>
      </c>
      <c r="D324" s="220" t="n"/>
      <c r="E324" s="220" t="n"/>
      <c r="F324" s="210">
        <f>IFERROR(VLOOKUP(C324,TE!$H:$Y,2,FALSE),"(Not on TE)")</f>
        <v/>
      </c>
      <c r="G324" s="220" t="n"/>
      <c r="H324" s="220" t="n"/>
      <c r="I324" s="220" t="n"/>
      <c r="J324" s="220" t="n"/>
      <c r="K324" s="220" t="n"/>
      <c r="L324" s="220" t="n"/>
      <c r="M324" s="220" t="n"/>
      <c r="N324" s="220" t="n"/>
      <c r="O324" s="220" t="n"/>
      <c r="P324" s="220" t="n"/>
      <c r="Q324" s="220" t="n"/>
      <c r="R324" s="220" t="n"/>
      <c r="S324" s="220" t="n"/>
      <c r="T324" s="220" t="n"/>
      <c r="U324" s="772">
        <f>IFERROR(VLOOKUP(C324,TE!$H:$Y,9,FALSE),"0")</f>
        <v/>
      </c>
      <c r="W324" s="775">
        <f>SUMIFS(TE!$O:$O,TE!$G:$G,$C$224,TE!$I:$I,C324,TE!$D:$D,$C$5)</f>
        <v/>
      </c>
      <c r="Y324" s="775">
        <f>IFERROR(VLOOKUP(C324,TE!$H:$Y,16,FALSE),"0")</f>
        <v/>
      </c>
      <c r="AA324" s="777">
        <f>IFERROR(VLOOKUP(C324,TE!$H:$Y,17,FALSE),"0")</f>
        <v/>
      </c>
      <c r="AB324" s="1809" t="n"/>
      <c r="AC324" s="1810">
        <f>IFERROR((W324*Y324*AA324),"")</f>
        <v/>
      </c>
      <c r="AE324" s="1738" t="n"/>
      <c r="AF324" s="852" t="n"/>
    </row>
    <row r="325" ht="15.75" customHeight="1" s="667">
      <c r="A325" s="852" t="n"/>
      <c r="B325" s="852" t="n"/>
      <c r="C325" s="406" t="inlineStr">
        <is>
          <t>D00422B</t>
        </is>
      </c>
      <c r="D325" s="220" t="n"/>
      <c r="E325" s="220" t="n"/>
      <c r="F325" s="210">
        <f>IFERROR(VLOOKUP(C325,TE!$H:$Y,2,FALSE),"(Not on TE)")</f>
        <v/>
      </c>
      <c r="G325" s="220" t="n"/>
      <c r="H325" s="220" t="n"/>
      <c r="I325" s="220" t="n"/>
      <c r="J325" s="220" t="n"/>
      <c r="K325" s="220" t="n"/>
      <c r="L325" s="220" t="n"/>
      <c r="M325" s="220" t="n"/>
      <c r="N325" s="220" t="n"/>
      <c r="O325" s="220" t="n"/>
      <c r="P325" s="220" t="n"/>
      <c r="Q325" s="220" t="n"/>
      <c r="R325" s="220" t="n"/>
      <c r="S325" s="220" t="n"/>
      <c r="T325" s="220" t="n"/>
      <c r="U325" s="772">
        <f>IFERROR(VLOOKUP(C325,TE!$H:$Y,9,FALSE),"0")</f>
        <v/>
      </c>
      <c r="W325" s="775">
        <f>SUMIFS(TE!$O:$O,TE!$G:$G,$C$224,TE!$I:$I,C325,TE!$D:$D,$C$5)</f>
        <v/>
      </c>
      <c r="Y325" s="775">
        <f>IFERROR(VLOOKUP(C325,TE!$H:$Y,16,FALSE),"0")</f>
        <v/>
      </c>
      <c r="AA325" s="777">
        <f>IFERROR(VLOOKUP(C325,TE!$H:$Y,17,FALSE),"0")</f>
        <v/>
      </c>
      <c r="AB325" s="1809" t="n"/>
      <c r="AC325" s="1810">
        <f>IFERROR((W325*Y325*AA325),"")</f>
        <v/>
      </c>
      <c r="AE325" s="1738" t="n"/>
      <c r="AF325" s="852" t="n"/>
    </row>
    <row r="326" ht="15.75" customHeight="1" s="667">
      <c r="A326" s="852" t="n"/>
      <c r="B326" s="852" t="n"/>
      <c r="C326" s="406" t="inlineStr">
        <is>
          <t>D00432B</t>
        </is>
      </c>
      <c r="D326" s="220" t="n"/>
      <c r="E326" s="220" t="n"/>
      <c r="F326" s="210">
        <f>IFERROR(VLOOKUP(C326,TE!$H:$Y,2,FALSE),"(Not on TE)")</f>
        <v/>
      </c>
      <c r="G326" s="220" t="n"/>
      <c r="H326" s="220" t="n"/>
      <c r="I326" s="220" t="n"/>
      <c r="J326" s="220" t="n"/>
      <c r="K326" s="220" t="n"/>
      <c r="L326" s="220" t="n"/>
      <c r="M326" s="220" t="n"/>
      <c r="N326" s="220" t="n"/>
      <c r="O326" s="220" t="n"/>
      <c r="P326" s="220" t="n"/>
      <c r="Q326" s="220" t="n"/>
      <c r="R326" s="220" t="n"/>
      <c r="S326" s="220" t="n"/>
      <c r="T326" s="220" t="n"/>
      <c r="U326" s="772">
        <f>IFERROR(VLOOKUP(C326,TE!$H:$Y,9,FALSE),"0")</f>
        <v/>
      </c>
      <c r="W326" s="775">
        <f>SUMIFS(TE!$O:$O,TE!$G:$G,$C$224,TE!$I:$I,C326,TE!$D:$D,$C$5)</f>
        <v/>
      </c>
      <c r="Y326" s="775">
        <f>IFERROR(VLOOKUP(C326,TE!$H:$Y,16,FALSE),"0")</f>
        <v/>
      </c>
      <c r="AA326" s="777">
        <f>IFERROR(VLOOKUP(C326,TE!$H:$Y,17,FALSE),"0")</f>
        <v/>
      </c>
      <c r="AB326" s="1809" t="n"/>
      <c r="AC326" s="1810">
        <f>IFERROR((W326*Y326*AA326),"")</f>
        <v/>
      </c>
      <c r="AE326" s="1738" t="n"/>
      <c r="AF326" s="852" t="n"/>
    </row>
    <row r="327" ht="15.75" customHeight="1" s="667">
      <c r="A327" s="852" t="n"/>
      <c r="B327" s="852" t="n"/>
      <c r="C327" s="406" t="inlineStr">
        <is>
          <t>D00457K</t>
        </is>
      </c>
      <c r="D327" s="220" t="n"/>
      <c r="E327" s="220" t="n"/>
      <c r="F327" s="210">
        <f>IFERROR(VLOOKUP(C327,TE!$H:$Y,2,FALSE),"(Not on TE)")</f>
        <v/>
      </c>
      <c r="G327" s="220" t="n"/>
      <c r="H327" s="220" t="n"/>
      <c r="I327" s="220" t="n"/>
      <c r="J327" s="220" t="n"/>
      <c r="K327" s="220" t="n"/>
      <c r="L327" s="220" t="n"/>
      <c r="M327" s="220" t="n"/>
      <c r="N327" s="220" t="n"/>
      <c r="O327" s="220" t="n"/>
      <c r="P327" s="220" t="n"/>
      <c r="Q327" s="220" t="n"/>
      <c r="R327" s="220" t="n"/>
      <c r="S327" s="220" t="n"/>
      <c r="T327" s="220" t="n"/>
      <c r="U327" s="772">
        <f>IFERROR(VLOOKUP(C327,TE!$H:$Y,9,FALSE),"0")</f>
        <v/>
      </c>
      <c r="W327" s="775">
        <f>SUMIFS(TE!$O:$O,TE!$G:$G,$C$224,TE!$I:$I,C327,TE!$D:$D,$C$5)</f>
        <v/>
      </c>
      <c r="Y327" s="775">
        <f>IFERROR(VLOOKUP(C327,TE!$H:$Y,16,FALSE),"0")</f>
        <v/>
      </c>
      <c r="AA327" s="777">
        <f>IFERROR(VLOOKUP(C327,TE!$H:$Y,17,FALSE),"0")</f>
        <v/>
      </c>
      <c r="AB327" s="1809" t="n"/>
      <c r="AC327" s="1810">
        <f>IFERROR((W327*Y327*AA327),"")</f>
        <v/>
      </c>
      <c r="AE327" s="1738" t="n"/>
      <c r="AF327" s="852" t="n"/>
    </row>
    <row r="328" ht="15.75" customHeight="1" s="667">
      <c r="A328" s="852" t="n"/>
      <c r="B328" s="852" t="n"/>
      <c r="C328" s="406" t="inlineStr">
        <is>
          <t>D00467K</t>
        </is>
      </c>
      <c r="D328" s="220" t="n"/>
      <c r="E328" s="220" t="n"/>
      <c r="F328" s="210">
        <f>IFERROR(VLOOKUP(C328,TE!$H:$Y,2,FALSE),"(Not on TE)")</f>
        <v/>
      </c>
      <c r="G328" s="220" t="n"/>
      <c r="H328" s="220" t="n"/>
      <c r="I328" s="220" t="n"/>
      <c r="J328" s="220" t="n"/>
      <c r="K328" s="220" t="n"/>
      <c r="L328" s="220" t="n"/>
      <c r="M328" s="220" t="n"/>
      <c r="N328" s="220" t="n"/>
      <c r="O328" s="220" t="n"/>
      <c r="P328" s="220" t="n"/>
      <c r="Q328" s="220" t="n"/>
      <c r="R328" s="220" t="n"/>
      <c r="S328" s="220" t="n"/>
      <c r="T328" s="220" t="n"/>
      <c r="U328" s="772">
        <f>IFERROR(VLOOKUP(C328,TE!$H:$Y,9,FALSE),"0")</f>
        <v/>
      </c>
      <c r="W328" s="775">
        <f>SUMIFS(TE!$O:$O,TE!$G:$G,$C$224,TE!$I:$I,C328,TE!$D:$D,$C$5)</f>
        <v/>
      </c>
      <c r="Y328" s="775">
        <f>IFERROR(VLOOKUP(C328,TE!$H:$Y,16,FALSE),"0")</f>
        <v/>
      </c>
      <c r="AA328" s="777">
        <f>IFERROR(VLOOKUP(C328,TE!$H:$Y,17,FALSE),"0")</f>
        <v/>
      </c>
      <c r="AB328" s="1809" t="n"/>
      <c r="AC328" s="1810">
        <f>IFERROR((W328*Y328*AA328),"")</f>
        <v/>
      </c>
      <c r="AE328" s="1738" t="n"/>
      <c r="AF328" s="852" t="n"/>
    </row>
    <row r="329" ht="15.75" customHeight="1" s="667">
      <c r="A329" s="852" t="n"/>
      <c r="B329" s="852" t="n"/>
      <c r="C329" s="405" t="inlineStr">
        <is>
          <t>D00487K</t>
        </is>
      </c>
      <c r="D329" s="220" t="n"/>
      <c r="E329" s="220" t="n"/>
      <c r="F329" s="210">
        <f>IFERROR(VLOOKUP(C329,TE!$H:$Y,2,FALSE),"(Not on TE)")</f>
        <v/>
      </c>
      <c r="G329" s="220" t="n"/>
      <c r="H329" s="220" t="n"/>
      <c r="I329" s="220" t="n"/>
      <c r="J329" s="220" t="n"/>
      <c r="K329" s="220" t="n"/>
      <c r="L329" s="220" t="n"/>
      <c r="M329" s="220" t="n"/>
      <c r="N329" s="220" t="n"/>
      <c r="O329" s="220" t="n"/>
      <c r="P329" s="220" t="n"/>
      <c r="Q329" s="220" t="n"/>
      <c r="R329" s="220" t="n"/>
      <c r="S329" s="220" t="n"/>
      <c r="T329" s="220" t="n"/>
      <c r="U329" s="772">
        <f>IFERROR(VLOOKUP(C329,TE!$H:$Y,9,FALSE),"0")</f>
        <v/>
      </c>
      <c r="W329" s="775">
        <f>SUMIFS(TE!$O:$O,TE!$G:$G,$C$224,TE!$I:$I,C329,TE!$D:$D,$C$5)</f>
        <v/>
      </c>
      <c r="Y329" s="775">
        <f>IFERROR(VLOOKUP(C329,TE!$H:$Y,16,FALSE),"0")</f>
        <v/>
      </c>
      <c r="AA329" s="777">
        <f>IFERROR(VLOOKUP(C329,TE!$H:$Y,17,FALSE),"0")</f>
        <v/>
      </c>
      <c r="AB329" s="1809" t="n"/>
      <c r="AC329" s="1810">
        <f>IFERROR((W329*Y329*AA329),"")</f>
        <v/>
      </c>
      <c r="AE329" s="1738" t="n"/>
      <c r="AF329" s="852" t="n"/>
    </row>
    <row r="330" ht="15.75" customHeight="1" s="667">
      <c r="A330" s="852" t="n"/>
      <c r="B330" s="852" t="n"/>
      <c r="C330" s="405" t="inlineStr">
        <is>
          <t>D00527K</t>
        </is>
      </c>
      <c r="D330" s="220" t="n"/>
      <c r="E330" s="220" t="n"/>
      <c r="F330" s="210">
        <f>IFERROR(VLOOKUP(C330,TE!$H:$Y,2,FALSE),"(Not on TE)")</f>
        <v/>
      </c>
      <c r="G330" s="220" t="n"/>
      <c r="H330" s="220" t="n"/>
      <c r="I330" s="220" t="n"/>
      <c r="J330" s="220" t="n"/>
      <c r="K330" s="220" t="n"/>
      <c r="L330" s="220" t="n"/>
      <c r="M330" s="220" t="n"/>
      <c r="N330" s="220" t="n"/>
      <c r="O330" s="220" t="n"/>
      <c r="P330" s="220" t="n"/>
      <c r="Q330" s="220" t="n"/>
      <c r="R330" s="220" t="n"/>
      <c r="S330" s="220" t="n"/>
      <c r="T330" s="220" t="n"/>
      <c r="U330" s="772">
        <f>IFERROR(VLOOKUP(C330,TE!$H:$Y,9,FALSE),"0")</f>
        <v/>
      </c>
      <c r="W330" s="775">
        <f>SUMIFS(TE!$O:$O,TE!$G:$G,$C$224,TE!$I:$I,C330,TE!$D:$D,$C$5)</f>
        <v/>
      </c>
      <c r="Y330" s="775">
        <f>IFERROR(VLOOKUP(C330,TE!$H:$Y,16,FALSE),"0")</f>
        <v/>
      </c>
      <c r="AA330" s="777">
        <f>IFERROR(VLOOKUP(C330,TE!$H:$Y,17,FALSE),"0")</f>
        <v/>
      </c>
      <c r="AB330" s="1809" t="n"/>
      <c r="AC330" s="1810">
        <f>IFERROR((W330*Y330*AA330),"")</f>
        <v/>
      </c>
      <c r="AE330" s="1738" t="n"/>
      <c r="AF330" s="852" t="n"/>
    </row>
    <row r="331" ht="15.75" customHeight="1" s="667">
      <c r="A331" s="852" t="n"/>
      <c r="B331" s="852" t="n"/>
      <c r="C331" s="405" t="inlineStr">
        <is>
          <t>D00537K</t>
        </is>
      </c>
      <c r="D331" s="220" t="n"/>
      <c r="E331" s="220" t="n"/>
      <c r="F331" s="210">
        <f>IFERROR(VLOOKUP(C331,TE!$H:$Y,2,FALSE),"(Not on TE)")</f>
        <v/>
      </c>
      <c r="G331" s="220" t="n"/>
      <c r="H331" s="220" t="n"/>
      <c r="I331" s="220" t="n"/>
      <c r="J331" s="220" t="n"/>
      <c r="K331" s="220" t="n"/>
      <c r="L331" s="220" t="n"/>
      <c r="M331" s="220" t="n"/>
      <c r="N331" s="220" t="n"/>
      <c r="O331" s="220" t="n"/>
      <c r="P331" s="220" t="n"/>
      <c r="Q331" s="220" t="n"/>
      <c r="R331" s="220" t="n"/>
      <c r="S331" s="220" t="n"/>
      <c r="T331" s="220" t="n"/>
      <c r="U331" s="772">
        <f>IFERROR(VLOOKUP(C331,TE!$H:$Y,9,FALSE),"0")</f>
        <v/>
      </c>
      <c r="W331" s="775">
        <f>SUMIFS(TE!$O:$O,TE!$G:$G,$C$224,TE!$I:$I,C331,TE!$D:$D,$C$5)</f>
        <v/>
      </c>
      <c r="Y331" s="775">
        <f>IFERROR(VLOOKUP(C331,TE!$H:$Y,16,FALSE),"0")</f>
        <v/>
      </c>
      <c r="AA331" s="777">
        <f>IFERROR(VLOOKUP(C331,TE!$H:$Y,17,FALSE),"0")</f>
        <v/>
      </c>
      <c r="AB331" s="1809" t="n"/>
      <c r="AC331" s="1810">
        <f>IFERROR((W331*Y331*AA331),"")</f>
        <v/>
      </c>
      <c r="AE331" s="1738" t="n"/>
      <c r="AF331" s="852" t="n"/>
    </row>
    <row r="332" ht="15.75" customHeight="1" s="667">
      <c r="A332" s="852" t="n"/>
      <c r="B332" s="852" t="n"/>
      <c r="C332" s="405" t="inlineStr">
        <is>
          <t>D00547K</t>
        </is>
      </c>
      <c r="D332" s="220" t="n"/>
      <c r="E332" s="220" t="n"/>
      <c r="F332" s="210">
        <f>IFERROR(VLOOKUP(C332,TE!$H:$Y,2,FALSE),"(Not on TE)")</f>
        <v/>
      </c>
      <c r="G332" s="220" t="n"/>
      <c r="H332" s="220" t="n"/>
      <c r="I332" s="220" t="n"/>
      <c r="J332" s="220" t="n"/>
      <c r="K332" s="220" t="n"/>
      <c r="L332" s="220" t="n"/>
      <c r="M332" s="220" t="n"/>
      <c r="N332" s="220" t="n"/>
      <c r="O332" s="220" t="n"/>
      <c r="P332" s="220" t="n"/>
      <c r="Q332" s="220" t="n"/>
      <c r="R332" s="220" t="n"/>
      <c r="S332" s="220" t="n"/>
      <c r="T332" s="220" t="n"/>
      <c r="U332" s="772">
        <f>IFERROR(VLOOKUP(C332,TE!$H:$Y,9,FALSE),"0")</f>
        <v/>
      </c>
      <c r="W332" s="775">
        <f>SUMIFS(TE!$O:$O,TE!$G:$G,$C$224,TE!$I:$I,C332,TE!$D:$D,$C$5)</f>
        <v/>
      </c>
      <c r="Y332" s="775">
        <f>IFERROR(VLOOKUP(C332,TE!$H:$Y,16,FALSE),"0")</f>
        <v/>
      </c>
      <c r="AA332" s="777">
        <f>IFERROR(VLOOKUP(C332,TE!$H:$Y,17,FALSE),"0")</f>
        <v/>
      </c>
      <c r="AB332" s="1809" t="n"/>
      <c r="AC332" s="1810">
        <f>IFERROR((W332*Y332*AA332),"")</f>
        <v/>
      </c>
      <c r="AE332" s="1738" t="n"/>
      <c r="AF332" s="852" t="n"/>
    </row>
    <row r="333" ht="15.75" customHeight="1" s="667">
      <c r="A333" s="852" t="n"/>
      <c r="B333" s="852" t="n"/>
      <c r="C333" s="405" t="inlineStr">
        <is>
          <t>D00557K</t>
        </is>
      </c>
      <c r="D333" s="220" t="n"/>
      <c r="E333" s="220" t="n"/>
      <c r="F333" s="210">
        <f>IFERROR(VLOOKUP(C333,TE!$H:$Y,2,FALSE),"(Not on TE)")</f>
        <v/>
      </c>
      <c r="G333" s="220" t="n"/>
      <c r="H333" s="220" t="n"/>
      <c r="I333" s="220" t="n"/>
      <c r="J333" s="220" t="n"/>
      <c r="K333" s="220" t="n"/>
      <c r="L333" s="220" t="n"/>
      <c r="M333" s="220" t="n"/>
      <c r="N333" s="220" t="n"/>
      <c r="O333" s="220" t="n"/>
      <c r="P333" s="220" t="n"/>
      <c r="Q333" s="220" t="n"/>
      <c r="R333" s="220" t="n"/>
      <c r="S333" s="220" t="n"/>
      <c r="T333" s="220" t="n"/>
      <c r="U333" s="772">
        <f>IFERROR(VLOOKUP(C333,TE!$H:$Y,9,FALSE),"0")</f>
        <v/>
      </c>
      <c r="W333" s="775">
        <f>SUMIFS(TE!$O:$O,TE!$G:$G,$C$224,TE!$I:$I,C333,TE!$D:$D,$C$5)</f>
        <v/>
      </c>
      <c r="Y333" s="775">
        <f>IFERROR(VLOOKUP(C333,TE!$H:$Y,16,FALSE),"0")</f>
        <v/>
      </c>
      <c r="AA333" s="777">
        <f>IFERROR(VLOOKUP(C333,TE!$H:$Y,17,FALSE),"0")</f>
        <v/>
      </c>
      <c r="AB333" s="1809" t="n"/>
      <c r="AC333" s="1810">
        <f>IFERROR((W333*Y333*AA333),"")</f>
        <v/>
      </c>
      <c r="AE333" s="1738" t="n"/>
      <c r="AF333" s="852" t="n"/>
    </row>
    <row r="334" ht="15.75" customHeight="1" s="667">
      <c r="A334" s="852" t="n"/>
      <c r="B334" s="852" t="n"/>
      <c r="C334" s="405" t="inlineStr">
        <is>
          <t>D00807K</t>
        </is>
      </c>
      <c r="D334" s="220" t="n"/>
      <c r="E334" s="220" t="n"/>
      <c r="F334" s="210">
        <f>IFERROR(VLOOKUP(C334,TE!$H:$Y,2,FALSE),"(Not on TE)")</f>
        <v/>
      </c>
      <c r="G334" s="220" t="n"/>
      <c r="H334" s="220" t="n"/>
      <c r="I334" s="220" t="n"/>
      <c r="J334" s="220" t="n"/>
      <c r="K334" s="220" t="n"/>
      <c r="L334" s="220" t="n"/>
      <c r="M334" s="220" t="n"/>
      <c r="N334" s="220" t="n"/>
      <c r="O334" s="220" t="n"/>
      <c r="P334" s="220" t="n"/>
      <c r="Q334" s="220" t="n"/>
      <c r="R334" s="220" t="n"/>
      <c r="S334" s="220" t="n"/>
      <c r="T334" s="220" t="n"/>
      <c r="U334" s="772">
        <f>IFERROR(VLOOKUP(C334,TE!$H:$Y,9,FALSE),"0")</f>
        <v/>
      </c>
      <c r="W334" s="775">
        <f>SUMIFS(TE!$O:$O,TE!$G:$G,$C$224,TE!$I:$I,C334,TE!$D:$D,$C$5)</f>
        <v/>
      </c>
      <c r="Y334" s="775">
        <f>IFERROR(VLOOKUP(C334,TE!$H:$Y,16,FALSE),"0")</f>
        <v/>
      </c>
      <c r="AA334" s="777">
        <f>IFERROR(VLOOKUP(C334,TE!$H:$Y,17,FALSE),"0")</f>
        <v/>
      </c>
      <c r="AB334" s="1809" t="n"/>
      <c r="AC334" s="1810">
        <f>IFERROR((W334*Y334*AA334),"")</f>
        <v/>
      </c>
      <c r="AE334" s="1738" t="n"/>
      <c r="AF334" s="852" t="n"/>
    </row>
    <row r="335" ht="15.75" customHeight="1" s="667">
      <c r="A335" s="852" t="n"/>
      <c r="B335" s="852" t="n"/>
      <c r="C335" s="405" t="inlineStr">
        <is>
          <t>D00857KM</t>
        </is>
      </c>
      <c r="D335" s="220" t="n"/>
      <c r="E335" s="220" t="n"/>
      <c r="F335" s="210">
        <f>IFERROR(VLOOKUP(C335,TE!$H:$Y,2,FALSE),"(Not on TE)")</f>
        <v/>
      </c>
      <c r="G335" s="220" t="n"/>
      <c r="H335" s="220" t="n"/>
      <c r="I335" s="220" t="n"/>
      <c r="J335" s="220" t="n"/>
      <c r="K335" s="220" t="n"/>
      <c r="L335" s="220" t="n"/>
      <c r="M335" s="220" t="n"/>
      <c r="N335" s="220" t="n"/>
      <c r="O335" s="220" t="n"/>
      <c r="P335" s="220" t="n"/>
      <c r="Q335" s="220" t="n"/>
      <c r="R335" s="220" t="n"/>
      <c r="S335" s="220" t="n"/>
      <c r="T335" s="220" t="n"/>
      <c r="U335" s="772">
        <f>IFERROR(VLOOKUP(C335,TE!$H:$Y,9,FALSE),"0")</f>
        <v/>
      </c>
      <c r="W335" s="775">
        <f>SUMIFS(TE!$O:$O,TE!$G:$G,$C$224,TE!$I:$I,C335,TE!$D:$D,$C$5)</f>
        <v/>
      </c>
      <c r="Y335" s="775">
        <f>IFERROR(VLOOKUP(C335,TE!$H:$Y,16,FALSE),"0")</f>
        <v/>
      </c>
      <c r="AA335" s="777">
        <f>IFERROR(VLOOKUP(C335,TE!$H:$Y,17,FALSE),"0")</f>
        <v/>
      </c>
      <c r="AB335" s="1809" t="n"/>
      <c r="AC335" s="1810">
        <f>IFERROR((W335*Y335*AA335),"")</f>
        <v/>
      </c>
      <c r="AE335" s="1738" t="n"/>
      <c r="AF335" s="852" t="n"/>
    </row>
    <row r="336" ht="15.75" customHeight="1" s="667">
      <c r="A336" s="852" t="n"/>
      <c r="B336" s="852" t="n"/>
      <c r="C336" s="405" t="inlineStr">
        <is>
          <t>D01877K0</t>
        </is>
      </c>
      <c r="D336" s="220" t="n"/>
      <c r="E336" s="220" t="n"/>
      <c r="F336" s="210">
        <f>IFERROR(VLOOKUP(C336,TE!$H:$Y,2,FALSE),"(Not on TE)")</f>
        <v/>
      </c>
      <c r="G336" s="220" t="n"/>
      <c r="H336" s="220" t="n"/>
      <c r="I336" s="220" t="n"/>
      <c r="J336" s="220" t="n"/>
      <c r="K336" s="220" t="n"/>
      <c r="L336" s="220" t="n"/>
      <c r="M336" s="220" t="n"/>
      <c r="N336" s="220" t="n"/>
      <c r="O336" s="220" t="n"/>
      <c r="P336" s="220" t="n"/>
      <c r="Q336" s="220" t="n"/>
      <c r="R336" s="220" t="n"/>
      <c r="S336" s="220" t="n"/>
      <c r="T336" s="220" t="n"/>
      <c r="U336" s="772">
        <f>IFERROR(VLOOKUP(C336,TE!$H:$Y,9,FALSE),"0")</f>
        <v/>
      </c>
      <c r="W336" s="775">
        <f>SUMIFS(TE!$O:$O,TE!$G:$G,$C$224,TE!$I:$I,C336,TE!$D:$D,$C$5)</f>
        <v/>
      </c>
      <c r="Y336" s="775">
        <f>IFERROR(VLOOKUP(C336,TE!$H:$Y,16,FALSE),"0")</f>
        <v/>
      </c>
      <c r="AA336" s="777">
        <f>IFERROR(VLOOKUP(C336,TE!$H:$Y,17,FALSE),"0")</f>
        <v/>
      </c>
      <c r="AB336" s="1809" t="n"/>
      <c r="AC336" s="1810">
        <f>IFERROR((W336*Y336*AA336),"")</f>
        <v/>
      </c>
      <c r="AE336" s="1738" t="n"/>
      <c r="AF336" s="852" t="n"/>
    </row>
    <row r="337" ht="15.75" customHeight="1" s="667">
      <c r="A337" s="852" t="n"/>
      <c r="B337" s="852" t="n"/>
      <c r="C337" s="405" t="inlineStr">
        <is>
          <t>D01957KA</t>
        </is>
      </c>
      <c r="D337" s="220" t="n"/>
      <c r="E337" s="220" t="n"/>
      <c r="F337" s="210">
        <f>IFERROR(VLOOKUP(C337,TE!$H:$Y,2,FALSE),"(Not on TE)")</f>
        <v/>
      </c>
      <c r="G337" s="220" t="n"/>
      <c r="H337" s="220" t="n"/>
      <c r="I337" s="220" t="n"/>
      <c r="J337" s="220" t="n"/>
      <c r="K337" s="220" t="n"/>
      <c r="L337" s="220" t="n"/>
      <c r="M337" s="220" t="n"/>
      <c r="N337" s="220" t="n"/>
      <c r="O337" s="220" t="n"/>
      <c r="P337" s="220" t="n"/>
      <c r="Q337" s="220" t="n"/>
      <c r="R337" s="220" t="n"/>
      <c r="S337" s="220" t="n"/>
      <c r="T337" s="220" t="n"/>
      <c r="U337" s="772">
        <f>IFERROR(VLOOKUP(C337,TE!$H:$Y,9,FALSE),"0")</f>
        <v/>
      </c>
      <c r="W337" s="775">
        <f>SUMIFS(TE!$O:$O,TE!$G:$G,$C$224,TE!$I:$I,C337,TE!$D:$D,$C$5)</f>
        <v/>
      </c>
      <c r="Y337" s="775">
        <f>IFERROR(VLOOKUP(C337,TE!$H:$Y,16,FALSE),"0")</f>
        <v/>
      </c>
      <c r="AA337" s="777">
        <f>IFERROR(VLOOKUP(C337,TE!$H:$Y,17,FALSE),"0")</f>
        <v/>
      </c>
      <c r="AB337" s="1809" t="n"/>
      <c r="AC337" s="1810">
        <f>IFERROR((W337*Y337*AA337),"")</f>
        <v/>
      </c>
      <c r="AE337" s="1738" t="n"/>
      <c r="AF337" s="852" t="n"/>
    </row>
    <row r="338" ht="15.75" customHeight="1" s="667">
      <c r="A338" s="852" t="n"/>
      <c r="B338" s="852" t="n"/>
      <c r="C338" s="405" t="inlineStr">
        <is>
          <t>D01987K</t>
        </is>
      </c>
      <c r="D338" s="220" t="n"/>
      <c r="E338" s="220" t="n"/>
      <c r="F338" s="210">
        <f>IFERROR(VLOOKUP(C338,TE!$H:$Y,2,FALSE),"(Not on TE)")</f>
        <v/>
      </c>
      <c r="G338" s="220" t="n"/>
      <c r="H338" s="220" t="n"/>
      <c r="I338" s="220" t="n"/>
      <c r="J338" s="220" t="n"/>
      <c r="K338" s="220" t="n"/>
      <c r="L338" s="220" t="n"/>
      <c r="M338" s="220" t="n"/>
      <c r="N338" s="220" t="n"/>
      <c r="O338" s="220" t="n"/>
      <c r="P338" s="220" t="n"/>
      <c r="Q338" s="220" t="n"/>
      <c r="R338" s="220" t="n"/>
      <c r="S338" s="220" t="n"/>
      <c r="T338" s="220" t="n"/>
      <c r="U338" s="772">
        <f>IFERROR(VLOOKUP(C338,TE!$H:$Y,9,FALSE),"0")</f>
        <v/>
      </c>
      <c r="W338" s="775">
        <f>SUMIFS(TE!$O:$O,TE!$G:$G,$C$224,TE!$I:$I,C338,TE!$D:$D,$C$5)</f>
        <v/>
      </c>
      <c r="Y338" s="775">
        <f>IFERROR(VLOOKUP(C338,TE!$H:$Y,16,FALSE),"0")</f>
        <v/>
      </c>
      <c r="AA338" s="777">
        <f>IFERROR(VLOOKUP(C338,TE!$H:$Y,17,FALSE),"0")</f>
        <v/>
      </c>
      <c r="AB338" s="1809" t="n"/>
      <c r="AC338" s="1810">
        <f>IFERROR((W338*Y338*AA338),"")</f>
        <v/>
      </c>
      <c r="AE338" s="1738" t="n"/>
      <c r="AF338" s="852" t="n"/>
    </row>
    <row r="339" ht="15.75" customHeight="1" s="667">
      <c r="A339" s="852" t="n"/>
      <c r="B339" s="852" t="n"/>
      <c r="C339" s="405" t="inlineStr">
        <is>
          <t>D02117K</t>
        </is>
      </c>
      <c r="D339" s="220" t="n"/>
      <c r="E339" s="220" t="n"/>
      <c r="F339" s="210">
        <f>IFERROR(VLOOKUP(C339,TE!$H:$Y,2,FALSE),"(Not on TE)")</f>
        <v/>
      </c>
      <c r="G339" s="220" t="n"/>
      <c r="H339" s="220" t="n"/>
      <c r="I339" s="220" t="n"/>
      <c r="J339" s="220" t="n"/>
      <c r="K339" s="220" t="n"/>
      <c r="L339" s="220" t="n"/>
      <c r="M339" s="220" t="n"/>
      <c r="N339" s="220" t="n"/>
      <c r="O339" s="220" t="n"/>
      <c r="P339" s="220" t="n"/>
      <c r="Q339" s="220" t="n"/>
      <c r="R339" s="220" t="n"/>
      <c r="S339" s="220" t="n"/>
      <c r="T339" s="220" t="n"/>
      <c r="U339" s="772">
        <f>IFERROR(VLOOKUP(C339,TE!$H:$Y,9,FALSE),"0")</f>
        <v/>
      </c>
      <c r="W339" s="775">
        <f>SUMIFS(TE!$O:$O,TE!$G:$G,$C$224,TE!$I:$I,C339,TE!$D:$D,$C$5)</f>
        <v/>
      </c>
      <c r="Y339" s="775">
        <f>IFERROR(VLOOKUP(C339,TE!$H:$Y,16,FALSE),"0")</f>
        <v/>
      </c>
      <c r="AA339" s="777">
        <f>IFERROR(VLOOKUP(C339,TE!$H:$Y,17,FALSE),"0")</f>
        <v/>
      </c>
      <c r="AB339" s="1809" t="n"/>
      <c r="AC339" s="1810">
        <f>IFERROR((W339*Y339*AA339),"")</f>
        <v/>
      </c>
      <c r="AE339" s="1738" t="n"/>
      <c r="AF339" s="852" t="n"/>
    </row>
    <row r="340" ht="15.75" customHeight="1" s="667">
      <c r="A340" s="852" t="n"/>
      <c r="B340" s="852" t="n"/>
      <c r="C340" s="405" t="inlineStr">
        <is>
          <t>D02157K</t>
        </is>
      </c>
      <c r="D340" s="220" t="n"/>
      <c r="E340" s="220" t="n"/>
      <c r="F340" s="210">
        <f>IFERROR(VLOOKUP(C340,TE!$H:$Y,2,FALSE),"(Not on TE)")</f>
        <v/>
      </c>
      <c r="G340" s="220" t="n"/>
      <c r="H340" s="220" t="n"/>
      <c r="I340" s="220" t="n"/>
      <c r="J340" s="220" t="n"/>
      <c r="K340" s="220" t="n"/>
      <c r="L340" s="220" t="n"/>
      <c r="M340" s="220" t="n"/>
      <c r="N340" s="220" t="n"/>
      <c r="O340" s="220" t="n"/>
      <c r="P340" s="220" t="n"/>
      <c r="Q340" s="220" t="n"/>
      <c r="R340" s="220" t="n"/>
      <c r="S340" s="220" t="n"/>
      <c r="T340" s="220" t="n"/>
      <c r="U340" s="772">
        <f>IFERROR(VLOOKUP(C340,TE!$H:$Y,9,FALSE),"0")</f>
        <v/>
      </c>
      <c r="W340" s="775">
        <f>SUMIFS(TE!$O:$O,TE!$G:$G,$C$224,TE!$I:$I,C340,TE!$D:$D,$C$5)</f>
        <v/>
      </c>
      <c r="Y340" s="775">
        <f>IFERROR(VLOOKUP(C340,TE!$H:$Y,16,FALSE),"0")</f>
        <v/>
      </c>
      <c r="AA340" s="777">
        <f>IFERROR(VLOOKUP(C340,TE!$H:$Y,17,FALSE),"0")</f>
        <v/>
      </c>
      <c r="AB340" s="1809" t="n"/>
      <c r="AC340" s="1810">
        <f>IFERROR((W340*Y340*AA340),"")</f>
        <v/>
      </c>
      <c r="AE340" s="1738" t="n"/>
      <c r="AF340" s="852" t="n"/>
    </row>
    <row r="341" ht="15.75" customHeight="1" s="667">
      <c r="A341" s="852" t="n"/>
      <c r="B341" s="852" t="n"/>
      <c r="C341" s="237" t="inlineStr">
        <is>
          <t>D02357K</t>
        </is>
      </c>
      <c r="D341" s="215" t="n"/>
      <c r="E341" s="215" t="n"/>
      <c r="F341" s="210">
        <f>IFERROR(VLOOKUP(C341,TE!$H:$Y,2,FALSE),"(Not on TE)")</f>
        <v/>
      </c>
      <c r="G341" s="238" t="n"/>
      <c r="H341" s="238" t="n"/>
      <c r="I341" s="238" t="n"/>
      <c r="J341" s="238" t="n"/>
      <c r="K341" s="238" t="n"/>
      <c r="L341" s="238" t="n"/>
      <c r="M341" s="238" t="n"/>
      <c r="N341" s="238" t="n"/>
      <c r="O341" s="238" t="n"/>
      <c r="P341" s="238" t="n"/>
      <c r="Q341" s="238" t="n"/>
      <c r="R341" s="238" t="n"/>
      <c r="S341" s="238" t="n"/>
      <c r="T341" s="238" t="n"/>
      <c r="U341" s="772">
        <f>IFERROR(VLOOKUP(C341,TE!$H:$Y,9,FALSE),"0")</f>
        <v/>
      </c>
      <c r="W341" s="775">
        <f>SUMIFS(TE!$O:$O,TE!$G:$G,$C$224,TE!$I:$I,C341,TE!$D:$D,$C$5)</f>
        <v/>
      </c>
      <c r="Y341" s="775">
        <f>IFERROR(VLOOKUP(C341,TE!$H:$Y,16,FALSE),"0")</f>
        <v/>
      </c>
      <c r="AA341" s="777">
        <f>IFERROR(VLOOKUP(C341,TE!$H:$Y,17,FALSE),"0")</f>
        <v/>
      </c>
      <c r="AB341" s="1809" t="n"/>
      <c r="AC341" s="1810">
        <f>IFERROR((W341*Y341*AA341),"")</f>
        <v/>
      </c>
      <c r="AE341" s="1738" t="n"/>
      <c r="AF341" s="852" t="n"/>
    </row>
    <row r="342" ht="15.75" customHeight="1" s="667">
      <c r="A342" s="852" t="n"/>
      <c r="B342" s="852" t="n"/>
      <c r="C342" s="237" t="inlineStr">
        <is>
          <t>D07512E</t>
        </is>
      </c>
      <c r="D342" s="215" t="n"/>
      <c r="E342" s="215" t="n"/>
      <c r="F342" s="210">
        <f>IFERROR(VLOOKUP(C342,TE!$H:$Y,2,FALSE),"(Not on TE)")</f>
        <v/>
      </c>
      <c r="G342" s="238" t="n"/>
      <c r="H342" s="238" t="n"/>
      <c r="I342" s="238" t="n"/>
      <c r="J342" s="238" t="n"/>
      <c r="K342" s="238" t="n"/>
      <c r="L342" s="238" t="n"/>
      <c r="M342" s="238" t="n"/>
      <c r="N342" s="238" t="n"/>
      <c r="O342" s="238" t="n"/>
      <c r="P342" s="238" t="n"/>
      <c r="Q342" s="238" t="n"/>
      <c r="R342" s="238" t="n"/>
      <c r="S342" s="238" t="n"/>
      <c r="T342" s="238" t="n"/>
      <c r="U342" s="772">
        <f>IFERROR(VLOOKUP(C342,TE!$H:$Y,9,FALSE),"0")</f>
        <v/>
      </c>
      <c r="W342" s="775">
        <f>SUMIFS(TE!$O:$O,TE!$G:$G,$C$224,TE!$I:$I,C342,TE!$D:$D,$C$5)</f>
        <v/>
      </c>
      <c r="Y342" s="775">
        <f>IFERROR(VLOOKUP(C342,TE!$H:$Y,16,FALSE),"0")</f>
        <v/>
      </c>
      <c r="AA342" s="777">
        <f>IFERROR(VLOOKUP(C342,TE!$H:$Y,17,FALSE),"0")</f>
        <v/>
      </c>
      <c r="AB342" s="1809" t="n"/>
      <c r="AC342" s="1810">
        <f>IFERROR((W342*Y342*AA342),"")</f>
        <v/>
      </c>
      <c r="AE342" s="1738" t="n"/>
      <c r="AF342" s="852" t="n"/>
    </row>
    <row r="343" ht="15.75" customHeight="1" s="667">
      <c r="A343" s="852" t="n"/>
      <c r="B343" s="852" t="n"/>
      <c r="C343" s="237" t="inlineStr">
        <is>
          <t>D08627K</t>
        </is>
      </c>
      <c r="D343" s="215" t="n"/>
      <c r="E343" s="215" t="n"/>
      <c r="F343" s="210">
        <f>IFERROR(VLOOKUP(C343,TE!$H:$Y,2,FALSE),"(Not on TE)")</f>
        <v/>
      </c>
      <c r="G343" s="238" t="n"/>
      <c r="H343" s="238" t="n"/>
      <c r="I343" s="238" t="n"/>
      <c r="J343" s="238" t="n"/>
      <c r="K343" s="238" t="n"/>
      <c r="L343" s="238" t="n"/>
      <c r="M343" s="238" t="n"/>
      <c r="N343" s="238" t="n"/>
      <c r="O343" s="238" t="n"/>
      <c r="P343" s="238" t="n"/>
      <c r="Q343" s="238" t="n"/>
      <c r="R343" s="238" t="n"/>
      <c r="S343" s="238" t="n"/>
      <c r="T343" s="238" t="n"/>
      <c r="U343" s="772">
        <f>IFERROR(VLOOKUP(C343,TE!$H:$Y,9,FALSE),"0")</f>
        <v/>
      </c>
      <c r="W343" s="775">
        <f>SUMIFS(TE!$O:$O,TE!$G:$G,$C$224,TE!$I:$I,C343,TE!$D:$D,$C$5)</f>
        <v/>
      </c>
      <c r="Y343" s="775">
        <f>IFERROR(VLOOKUP(C343,TE!$H:$Y,16,FALSE),"0")</f>
        <v/>
      </c>
      <c r="AA343" s="777">
        <f>IFERROR(VLOOKUP(C343,TE!$H:$Y,17,FALSE),"0")</f>
        <v/>
      </c>
      <c r="AB343" s="1809" t="n"/>
      <c r="AC343" s="1810">
        <f>IFERROR((W343*Y343*AA343),"")</f>
        <v/>
      </c>
      <c r="AE343" s="1738" t="n"/>
      <c r="AF343" s="852" t="n"/>
    </row>
    <row r="344" ht="15.75" customHeight="1" s="667">
      <c r="A344" s="852" t="n"/>
      <c r="B344" s="852" t="n"/>
      <c r="C344" s="237" t="inlineStr">
        <is>
          <t>D08807K</t>
        </is>
      </c>
      <c r="D344" s="215" t="n"/>
      <c r="E344" s="215" t="n"/>
      <c r="F344" s="210">
        <f>IFERROR(VLOOKUP(C344,TE!$H:$Y,2,FALSE),"(Not on TE)")</f>
        <v/>
      </c>
      <c r="G344" s="238" t="n"/>
      <c r="H344" s="238" t="n"/>
      <c r="I344" s="238" t="n"/>
      <c r="J344" s="238" t="n"/>
      <c r="K344" s="238" t="n"/>
      <c r="L344" s="238" t="n"/>
      <c r="M344" s="238" t="n"/>
      <c r="N344" s="238" t="n"/>
      <c r="O344" s="238" t="n"/>
      <c r="P344" s="238" t="n"/>
      <c r="Q344" s="238" t="n"/>
      <c r="R344" s="238" t="n"/>
      <c r="S344" s="238" t="n"/>
      <c r="T344" s="238" t="n"/>
      <c r="U344" s="772">
        <f>IFERROR(VLOOKUP(C344,TE!$H:$Y,9,FALSE),"0")</f>
        <v/>
      </c>
      <c r="W344" s="775">
        <f>SUMIFS(TE!$O:$O,TE!$G:$G,$C$224,TE!$I:$I,C344,TE!$D:$D,$C$5)</f>
        <v/>
      </c>
      <c r="Y344" s="775">
        <f>IFERROR(VLOOKUP(C344,TE!$H:$Y,16,FALSE),"0")</f>
        <v/>
      </c>
      <c r="AA344" s="777">
        <f>IFERROR(VLOOKUP(C344,TE!$H:$Y,17,FALSE),"0")</f>
        <v/>
      </c>
      <c r="AB344" s="1809" t="n"/>
      <c r="AC344" s="1810">
        <f>IFERROR((W344*Y344*AA344),"")</f>
        <v/>
      </c>
      <c r="AE344" s="1738" t="n"/>
      <c r="AF344" s="852" t="n"/>
    </row>
    <row r="345" ht="15.75" customHeight="1" s="667">
      <c r="A345" s="852" t="n"/>
      <c r="B345" s="852" t="n"/>
      <c r="C345" s="237" t="inlineStr">
        <is>
          <t>D08867K</t>
        </is>
      </c>
      <c r="D345" s="215" t="n"/>
      <c r="E345" s="215" t="n"/>
      <c r="F345" s="210">
        <f>IFERROR(VLOOKUP(C345,TE!$H:$Y,2,FALSE),"(Not on TE)")</f>
        <v/>
      </c>
      <c r="G345" s="238" t="n"/>
      <c r="H345" s="238" t="n"/>
      <c r="I345" s="238" t="n"/>
      <c r="J345" s="238" t="n"/>
      <c r="K345" s="238" t="n"/>
      <c r="L345" s="238" t="n"/>
      <c r="M345" s="238" t="n"/>
      <c r="N345" s="238" t="n"/>
      <c r="O345" s="238" t="n"/>
      <c r="P345" s="238" t="n"/>
      <c r="Q345" s="238" t="n"/>
      <c r="R345" s="238" t="n"/>
      <c r="S345" s="238" t="n"/>
      <c r="T345" s="238" t="n"/>
      <c r="U345" s="772">
        <f>IFERROR(VLOOKUP(C345,TE!$H:$Y,9,FALSE),"0")</f>
        <v/>
      </c>
      <c r="W345" s="775">
        <f>SUMIFS(TE!$O:$O,TE!$G:$G,$C$224,TE!$I:$I,C345,TE!$D:$D,$C$5)</f>
        <v/>
      </c>
      <c r="Y345" s="775">
        <f>IFERROR(VLOOKUP(C345,TE!$H:$Y,16,FALSE),"0")</f>
        <v/>
      </c>
      <c r="AA345" s="777">
        <f>IFERROR(VLOOKUP(C345,TE!$H:$Y,17,FALSE),"0")</f>
        <v/>
      </c>
      <c r="AB345" s="1809" t="n"/>
      <c r="AC345" s="1810">
        <f>IFERROR((W345*Y345*AA345),"")</f>
        <v/>
      </c>
      <c r="AE345" s="1738" t="n"/>
      <c r="AF345" s="852" t="n"/>
    </row>
    <row r="346" ht="15.75" customHeight="1" s="667">
      <c r="A346" s="852" t="n"/>
      <c r="B346" s="852" t="n"/>
      <c r="C346" s="237" t="inlineStr">
        <is>
          <t>D08877K</t>
        </is>
      </c>
      <c r="D346" s="215" t="n"/>
      <c r="E346" s="215" t="n"/>
      <c r="F346" s="210">
        <f>IFERROR(VLOOKUP(C346,TE!$H:$Y,2,FALSE),"(Not on TE)")</f>
        <v/>
      </c>
      <c r="G346" s="238" t="n"/>
      <c r="H346" s="238" t="n"/>
      <c r="I346" s="238" t="n"/>
      <c r="J346" s="238" t="n"/>
      <c r="K346" s="238" t="n"/>
      <c r="L346" s="238" t="n"/>
      <c r="M346" s="238" t="n"/>
      <c r="N346" s="238" t="n"/>
      <c r="O346" s="238" t="n"/>
      <c r="P346" s="238" t="n"/>
      <c r="Q346" s="238" t="n"/>
      <c r="R346" s="238" t="n"/>
      <c r="S346" s="238" t="n"/>
      <c r="T346" s="238" t="n"/>
      <c r="U346" s="772">
        <f>IFERROR(VLOOKUP(C346,TE!$H:$Y,9,FALSE),"0")</f>
        <v/>
      </c>
      <c r="W346" s="775">
        <f>SUMIFS(TE!$O:$O,TE!$G:$G,$C$224,TE!$I:$I,C346,TE!$D:$D,$C$5)</f>
        <v/>
      </c>
      <c r="Y346" s="775">
        <f>IFERROR(VLOOKUP(C346,TE!$H:$Y,16,FALSE),"0")</f>
        <v/>
      </c>
      <c r="AA346" s="777">
        <f>IFERROR(VLOOKUP(C346,TE!$H:$Y,17,FALSE),"0")</f>
        <v/>
      </c>
      <c r="AB346" s="1809" t="n"/>
      <c r="AC346" s="1810">
        <f>IFERROR((W346*Y346*AA346),"")</f>
        <v/>
      </c>
      <c r="AE346" s="1738" t="n"/>
      <c r="AF346" s="852" t="n"/>
    </row>
    <row r="347" ht="15.75" customHeight="1" s="667">
      <c r="A347" s="852" t="n"/>
      <c r="B347" s="852" t="n"/>
      <c r="C347" s="237" t="inlineStr">
        <is>
          <t>D10017K</t>
        </is>
      </c>
      <c r="D347" s="215" t="n"/>
      <c r="E347" s="215" t="n"/>
      <c r="F347" s="210">
        <f>IFERROR(VLOOKUP(C347,TE!$H:$Y,2,FALSE),"(Not on TE)")</f>
        <v/>
      </c>
      <c r="G347" s="238" t="n"/>
      <c r="H347" s="238" t="n"/>
      <c r="I347" s="238" t="n"/>
      <c r="J347" s="238" t="n"/>
      <c r="K347" s="238" t="n"/>
      <c r="L347" s="238" t="n"/>
      <c r="M347" s="238" t="n"/>
      <c r="N347" s="238" t="n"/>
      <c r="O347" s="238" t="n"/>
      <c r="P347" s="238" t="n"/>
      <c r="Q347" s="238" t="n"/>
      <c r="R347" s="238" t="n"/>
      <c r="S347" s="238" t="n"/>
      <c r="T347" s="238" t="n"/>
      <c r="U347" s="772">
        <f>IFERROR(VLOOKUP(C347,TE!$H:$Y,9,FALSE),"0")</f>
        <v/>
      </c>
      <c r="W347" s="775">
        <f>SUMIFS(TE!$O:$O,TE!$G:$G,$C$224,TE!$I:$I,C347,TE!$D:$D,$C$5)</f>
        <v/>
      </c>
      <c r="Y347" s="775">
        <f>IFERROR(VLOOKUP(C347,TE!$H:$Y,16,FALSE),"0")</f>
        <v/>
      </c>
      <c r="AA347" s="777">
        <f>IFERROR(VLOOKUP(C347,TE!$H:$Y,17,FALSE),"0")</f>
        <v/>
      </c>
      <c r="AB347" s="1809" t="n"/>
      <c r="AC347" s="1810">
        <f>IFERROR((W347*Y347*AA347),"")</f>
        <v/>
      </c>
      <c r="AE347" s="1738" t="n"/>
      <c r="AF347" s="852" t="n"/>
    </row>
    <row r="348" ht="15.75" customHeight="1" s="667">
      <c r="A348" s="852" t="n"/>
      <c r="B348" s="852" t="n"/>
      <c r="C348" s="405" t="inlineStr">
        <is>
          <t>D10027K</t>
        </is>
      </c>
      <c r="D348" s="215" t="n"/>
      <c r="E348" s="215" t="n"/>
      <c r="F348" s="210">
        <f>IFERROR(VLOOKUP(C348,TE!$H:$Y,2,FALSE),"(Not on TE)")</f>
        <v/>
      </c>
      <c r="G348" s="238" t="n"/>
      <c r="H348" s="238" t="n"/>
      <c r="I348" s="238" t="n"/>
      <c r="J348" s="238" t="n"/>
      <c r="K348" s="238" t="n"/>
      <c r="L348" s="238" t="n"/>
      <c r="M348" s="238" t="n"/>
      <c r="N348" s="238" t="n"/>
      <c r="O348" s="238" t="n"/>
      <c r="P348" s="238" t="n"/>
      <c r="Q348" s="238" t="n"/>
      <c r="R348" s="238" t="n"/>
      <c r="S348" s="238" t="n"/>
      <c r="T348" s="238" t="n"/>
      <c r="U348" s="772">
        <f>IFERROR(VLOOKUP(C348,TE!$H:$Y,9,FALSE),"0")</f>
        <v/>
      </c>
      <c r="W348" s="775">
        <f>SUMIFS(TE!$O:$O,TE!$G:$G,$C$224,TE!$I:$I,C348,TE!$D:$D,$C$5)</f>
        <v/>
      </c>
      <c r="Y348" s="775">
        <f>IFERROR(VLOOKUP(C348,TE!$H:$Y,16,FALSE),"0")</f>
        <v/>
      </c>
      <c r="AA348" s="777">
        <f>IFERROR(VLOOKUP(C348,TE!$H:$Y,17,FALSE),"0")</f>
        <v/>
      </c>
      <c r="AB348" s="1809" t="n"/>
      <c r="AC348" s="1810">
        <f>IFERROR((W348*Y348*AA348),"")</f>
        <v/>
      </c>
      <c r="AE348" s="1738" t="n"/>
      <c r="AF348" s="852" t="n"/>
    </row>
    <row r="349" ht="15.75" customHeight="1" s="667">
      <c r="A349" s="852" t="n"/>
      <c r="B349" s="852" t="n"/>
      <c r="C349" s="405" t="inlineStr">
        <is>
          <t>D10627K</t>
        </is>
      </c>
      <c r="D349" s="215" t="n"/>
      <c r="E349" s="215" t="n"/>
      <c r="F349" s="210">
        <f>IFERROR(VLOOKUP(C349,TE!$H:$Y,2,FALSE),"(Not on TE)")</f>
        <v/>
      </c>
      <c r="G349" s="238" t="n"/>
      <c r="H349" s="238" t="n"/>
      <c r="I349" s="238" t="n"/>
      <c r="J349" s="238" t="n"/>
      <c r="K349" s="238" t="n"/>
      <c r="L349" s="238" t="n"/>
      <c r="M349" s="238" t="n"/>
      <c r="N349" s="238" t="n"/>
      <c r="O349" s="238" t="n"/>
      <c r="P349" s="238" t="n"/>
      <c r="Q349" s="238" t="n"/>
      <c r="R349" s="238" t="n"/>
      <c r="S349" s="238" t="n"/>
      <c r="T349" s="238" t="n"/>
      <c r="U349" s="772">
        <f>IFERROR(VLOOKUP(C349,TE!$H:$Y,9,FALSE),"0")</f>
        <v/>
      </c>
      <c r="W349" s="775">
        <f>SUMIFS(TE!$O:$O,TE!$G:$G,$C$224,TE!$I:$I,C349,TE!$D:$D,$C$5)</f>
        <v/>
      </c>
      <c r="Y349" s="775">
        <f>IFERROR(VLOOKUP(C349,TE!$H:$Y,16,FALSE),"0")</f>
        <v/>
      </c>
      <c r="AA349" s="777">
        <f>IFERROR(VLOOKUP(C349,TE!$H:$Y,17,FALSE),"0")</f>
        <v/>
      </c>
      <c r="AB349" s="1809" t="n"/>
      <c r="AC349" s="1810">
        <f>IFERROR((W349*Y349*AA349),"")</f>
        <v/>
      </c>
      <c r="AE349" s="1738" t="n"/>
      <c r="AF349" s="852" t="n"/>
    </row>
    <row r="350" ht="15.75" customHeight="1" s="667">
      <c r="A350" s="852" t="n"/>
      <c r="B350" s="852" t="n"/>
      <c r="C350" s="237" t="inlineStr">
        <is>
          <t>D11257K</t>
        </is>
      </c>
      <c r="D350" s="215" t="n"/>
      <c r="E350" s="215" t="n"/>
      <c r="F350" s="210">
        <f>IFERROR(VLOOKUP(C350,TE!$H:$Y,2,FALSE),"(Not on TE)")</f>
        <v/>
      </c>
      <c r="G350" s="238" t="n"/>
      <c r="H350" s="238" t="n"/>
      <c r="I350" s="238" t="n"/>
      <c r="J350" s="238" t="n"/>
      <c r="K350" s="238" t="n"/>
      <c r="L350" s="238" t="n"/>
      <c r="M350" s="238" t="n"/>
      <c r="N350" s="238" t="n"/>
      <c r="O350" s="238" t="n"/>
      <c r="P350" s="238" t="n"/>
      <c r="Q350" s="238" t="n"/>
      <c r="R350" s="238" t="n"/>
      <c r="S350" s="238" t="n"/>
      <c r="T350" s="238" t="n"/>
      <c r="U350" s="772">
        <f>IFERROR(VLOOKUP(C350,TE!$H:$Y,9,FALSE),"0")</f>
        <v/>
      </c>
      <c r="W350" s="775">
        <f>SUMIFS(TE!$O:$O,TE!$G:$G,$C$224,TE!$I:$I,C350,TE!$D:$D,$C$5)</f>
        <v/>
      </c>
      <c r="Y350" s="775">
        <f>IFERROR(VLOOKUP(C350,TE!$H:$Y,16,FALSE),"0")</f>
        <v/>
      </c>
      <c r="AA350" s="777">
        <f>IFERROR(VLOOKUP(C350,TE!$H:$Y,17,FALSE),"0")</f>
        <v/>
      </c>
      <c r="AB350" s="1809" t="n"/>
      <c r="AC350" s="1810">
        <f>IFERROR((W350*Y350*AA350),"")</f>
        <v/>
      </c>
      <c r="AE350" s="1738" t="n"/>
      <c r="AF350" s="852" t="n"/>
    </row>
    <row r="351" ht="15.75" customHeight="1" s="667">
      <c r="A351" s="852" t="n"/>
      <c r="B351" s="852" t="n"/>
      <c r="C351" s="237" t="inlineStr">
        <is>
          <t>D11587K</t>
        </is>
      </c>
      <c r="D351" s="215" t="n"/>
      <c r="E351" s="215" t="n"/>
      <c r="F351" s="210">
        <f>IFERROR(VLOOKUP(C351,TE!$H:$Y,2,FALSE),"(Not on TE)")</f>
        <v/>
      </c>
      <c r="G351" s="238" t="n"/>
      <c r="H351" s="238" t="n"/>
      <c r="I351" s="238" t="n"/>
      <c r="J351" s="238" t="n"/>
      <c r="K351" s="238" t="n"/>
      <c r="L351" s="238" t="n"/>
      <c r="M351" s="238" t="n"/>
      <c r="N351" s="238" t="n"/>
      <c r="O351" s="238" t="n"/>
      <c r="P351" s="238" t="n"/>
      <c r="Q351" s="238" t="n"/>
      <c r="R351" s="238" t="n"/>
      <c r="S351" s="238" t="n"/>
      <c r="T351" s="238" t="n"/>
      <c r="U351" s="772">
        <f>IFERROR(VLOOKUP(C351,TE!$H:$Y,9,FALSE),"0")</f>
        <v/>
      </c>
      <c r="W351" s="775">
        <f>SUMIFS(TE!$O:$O,TE!$G:$G,$C$224,TE!$I:$I,C351,TE!$D:$D,$C$5)</f>
        <v/>
      </c>
      <c r="Y351" s="775">
        <f>IFERROR(VLOOKUP(C351,TE!$H:$Y,16,FALSE),"0")</f>
        <v/>
      </c>
      <c r="AA351" s="777">
        <f>IFERROR(VLOOKUP(C351,TE!$H:$Y,17,FALSE),"0")</f>
        <v/>
      </c>
      <c r="AB351" s="1809" t="n"/>
      <c r="AC351" s="1810">
        <f>IFERROR((W351*Y351*AA351),"")</f>
        <v/>
      </c>
      <c r="AE351" s="1738" t="n"/>
      <c r="AF351" s="852" t="n"/>
    </row>
    <row r="352" ht="15.75" customHeight="1" s="667">
      <c r="A352" s="852" t="n"/>
      <c r="B352" s="852" t="n"/>
      <c r="C352" s="237" t="inlineStr">
        <is>
          <t>D11587KK</t>
        </is>
      </c>
      <c r="D352" s="215" t="n"/>
      <c r="E352" s="215" t="n"/>
      <c r="F352" s="210">
        <f>IFERROR(VLOOKUP(C352,TE!$H:$Y,2,FALSE),"(Not on TE)")</f>
        <v/>
      </c>
      <c r="G352" s="238" t="n"/>
      <c r="H352" s="238" t="n"/>
      <c r="I352" s="238" t="n"/>
      <c r="J352" s="238" t="n"/>
      <c r="K352" s="238" t="n"/>
      <c r="L352" s="238" t="n"/>
      <c r="M352" s="238" t="n"/>
      <c r="N352" s="238" t="n"/>
      <c r="O352" s="238" t="n"/>
      <c r="P352" s="238" t="n"/>
      <c r="Q352" s="238" t="n"/>
      <c r="R352" s="238" t="n"/>
      <c r="S352" s="238" t="n"/>
      <c r="T352" s="238" t="n"/>
      <c r="U352" s="772">
        <f>IFERROR(VLOOKUP(C352,TE!$H:$Y,9,FALSE),"0")</f>
        <v/>
      </c>
      <c r="W352" s="775">
        <f>SUMIFS(TE!$O:$O,TE!$G:$G,$C$224,TE!$I:$I,C352,TE!$D:$D,$C$5)</f>
        <v/>
      </c>
      <c r="Y352" s="775">
        <f>IFERROR(VLOOKUP(C352,TE!$H:$Y,16,FALSE),"0")</f>
        <v/>
      </c>
      <c r="AA352" s="777">
        <f>IFERROR(VLOOKUP(C352,TE!$H:$Y,17,FALSE),"0")</f>
        <v/>
      </c>
      <c r="AB352" s="1809" t="n"/>
      <c r="AC352" s="1810">
        <f>IFERROR((W352*Y352*AA352),"")</f>
        <v/>
      </c>
      <c r="AE352" s="1738" t="n"/>
      <c r="AF352" s="852" t="n"/>
    </row>
    <row r="353" ht="15.75" customHeight="1" s="667">
      <c r="A353" s="852" t="n"/>
      <c r="B353" s="852" t="n"/>
      <c r="C353" s="237" t="inlineStr">
        <is>
          <t>D12147K</t>
        </is>
      </c>
      <c r="D353" s="215" t="n"/>
      <c r="E353" s="215" t="n"/>
      <c r="F353" s="210">
        <f>IFERROR(VLOOKUP(C353,TE!$H:$Y,2,FALSE),"(Not on TE)")</f>
        <v/>
      </c>
      <c r="G353" s="238" t="n"/>
      <c r="H353" s="238" t="n"/>
      <c r="I353" s="238" t="n"/>
      <c r="J353" s="238" t="n"/>
      <c r="K353" s="238" t="n"/>
      <c r="L353" s="238" t="n"/>
      <c r="M353" s="238" t="n"/>
      <c r="N353" s="238" t="n"/>
      <c r="O353" s="238" t="n"/>
      <c r="P353" s="238" t="n"/>
      <c r="Q353" s="238" t="n"/>
      <c r="R353" s="238" t="n"/>
      <c r="S353" s="238" t="n"/>
      <c r="T353" s="238" t="n"/>
      <c r="U353" s="772">
        <f>IFERROR(VLOOKUP(C353,TE!$H:$Y,9,FALSE),"0")</f>
        <v/>
      </c>
      <c r="W353" s="775">
        <f>SUMIFS(TE!$O:$O,TE!$G:$G,$C$224,TE!$I:$I,C353,TE!$D:$D,$C$5)</f>
        <v/>
      </c>
      <c r="Y353" s="775">
        <f>IFERROR(VLOOKUP(C353,TE!$H:$Y,16,FALSE),"0")</f>
        <v/>
      </c>
      <c r="AA353" s="777">
        <f>IFERROR(VLOOKUP(C353,TE!$H:$Y,17,FALSE),"0")</f>
        <v/>
      </c>
      <c r="AB353" s="1809" t="n"/>
      <c r="AC353" s="1810">
        <f>IFERROR((W353*Y353*AA353),"")</f>
        <v/>
      </c>
      <c r="AE353" s="1738" t="n"/>
      <c r="AF353" s="852" t="n"/>
    </row>
    <row r="354" ht="15.75" customHeight="1" s="667">
      <c r="A354" s="852" t="n"/>
      <c r="B354" s="852" t="n"/>
      <c r="C354" s="237" t="inlineStr">
        <is>
          <t>E00697B</t>
        </is>
      </c>
      <c r="D354" s="215" t="n"/>
      <c r="E354" s="215" t="n"/>
      <c r="F354" s="210">
        <f>IFERROR(VLOOKUP(C354,TE!$H:$Y,2,FALSE),"(Not on TE)")</f>
        <v/>
      </c>
      <c r="G354" s="238" t="n"/>
      <c r="H354" s="238" t="n"/>
      <c r="I354" s="238" t="n"/>
      <c r="J354" s="238" t="n"/>
      <c r="K354" s="238" t="n"/>
      <c r="L354" s="238" t="n"/>
      <c r="M354" s="238" t="n"/>
      <c r="N354" s="238" t="n"/>
      <c r="O354" s="238" t="n"/>
      <c r="P354" s="238" t="n"/>
      <c r="Q354" s="238" t="n"/>
      <c r="R354" s="238" t="n"/>
      <c r="S354" s="238" t="n"/>
      <c r="T354" s="238" t="n"/>
      <c r="U354" s="772">
        <f>IFERROR(VLOOKUP(C354,TE!$H:$Y,9,FALSE),"0")</f>
        <v/>
      </c>
      <c r="W354" s="775">
        <f>SUMIFS(TE!$O:$O,TE!$G:$G,$C$224,TE!$I:$I,C354,TE!$D:$D,$C$5)</f>
        <v/>
      </c>
      <c r="Y354" s="775">
        <f>IFERROR(VLOOKUP(C354,TE!$H:$Y,16,FALSE),"0")</f>
        <v/>
      </c>
      <c r="AA354" s="777">
        <f>IFERROR(VLOOKUP(C354,TE!$H:$Y,17,FALSE),"0")</f>
        <v/>
      </c>
      <c r="AB354" s="1809" t="n"/>
      <c r="AC354" s="1810">
        <f>IFERROR((W354*Y354*AA354),"")</f>
        <v/>
      </c>
      <c r="AE354" s="1738" t="n"/>
      <c r="AF354" s="852" t="n"/>
    </row>
    <row r="355" ht="15.75" customHeight="1" s="667">
      <c r="A355" s="241" t="n"/>
      <c r="B355" s="241" t="n"/>
      <c r="C355" s="216" t="inlineStr">
        <is>
          <t>E00707B</t>
        </is>
      </c>
      <c r="D355" s="242" t="n"/>
      <c r="E355" s="242" t="n"/>
      <c r="F355" s="218">
        <f>IFERROR(VLOOKUP(C355,TE!$H:$Y,2,FALSE),"(Not on TE)")</f>
        <v/>
      </c>
      <c r="G355" s="243" t="n"/>
      <c r="H355" s="243" t="n"/>
      <c r="I355" s="243" t="n"/>
      <c r="J355" s="243" t="n"/>
      <c r="K355" s="243" t="n"/>
      <c r="L355" s="243" t="n"/>
      <c r="M355" s="243" t="n"/>
      <c r="N355" s="243" t="n"/>
      <c r="O355" s="243" t="n"/>
      <c r="P355" s="243" t="n"/>
      <c r="Q355" s="243" t="n"/>
      <c r="R355" s="243" t="n"/>
      <c r="S355" s="243" t="n"/>
      <c r="T355" s="243" t="n"/>
      <c r="U355" s="836">
        <f>IFERROR(VLOOKUP(C355,TE!$H:$Y,9,FALSE),"0")</f>
        <v/>
      </c>
      <c r="V355" s="1747" t="n"/>
      <c r="W355" s="839">
        <f>SUMIFS(TE!$O:$O,TE!$G:$G,$C$224,TE!$I:$I,C355,TE!$D:$D,$C$5)</f>
        <v/>
      </c>
      <c r="X355" s="1747" t="n"/>
      <c r="Y355" s="839">
        <f>IFERROR(VLOOKUP(C355,TE!$H:$Y,16,FALSE),"0")</f>
        <v/>
      </c>
      <c r="Z355" s="1747" t="n"/>
      <c r="AA355" s="841">
        <f>IFERROR(VLOOKUP(C355,TE!$H:$Y,17,FALSE),"0")</f>
        <v/>
      </c>
      <c r="AB355" s="1811" t="n"/>
      <c r="AC355" s="1810">
        <f>IFERROR((W355*Y355*AA355),"")</f>
        <v/>
      </c>
      <c r="AE355" s="1738" t="n"/>
      <c r="AF355" s="852" t="n"/>
    </row>
    <row r="356" ht="15.75" customHeight="1" s="667">
      <c r="A356" s="241" t="n"/>
      <c r="B356" s="241" t="n"/>
      <c r="C356" s="220" t="n"/>
      <c r="D356" s="245" t="n"/>
      <c r="E356" s="245" t="n"/>
      <c r="F356" s="246" t="n"/>
      <c r="G356" s="246" t="n"/>
      <c r="H356" s="246" t="n"/>
      <c r="I356" s="246" t="n"/>
      <c r="J356" s="246" t="n"/>
      <c r="K356" s="246" t="n"/>
      <c r="L356" s="246" t="n"/>
      <c r="M356" s="246" t="n"/>
      <c r="N356" s="246" t="n"/>
      <c r="O356" s="246" t="n"/>
      <c r="P356" s="246" t="n"/>
      <c r="Q356" s="246" t="n"/>
      <c r="R356" s="246" t="n"/>
      <c r="S356" s="246" t="n"/>
      <c r="T356" s="246" t="n"/>
      <c r="U356" s="247" t="n"/>
      <c r="V356" s="247" t="n"/>
      <c r="W356" s="248" t="n"/>
      <c r="X356" s="248" t="n"/>
      <c r="Y356" s="248" t="n"/>
      <c r="Z356" s="223" t="n"/>
      <c r="AA356" s="852" t="inlineStr">
        <is>
          <t>Continued Below</t>
        </is>
      </c>
      <c r="AB356" s="1751" t="n"/>
      <c r="AC356" s="1751" t="n"/>
      <c r="AD356" s="1751" t="n"/>
      <c r="AE356" s="1751" t="n"/>
      <c r="AF356" s="249" t="n"/>
    </row>
    <row r="357" ht="15.75" customHeight="1" s="667">
      <c r="A357" s="241" t="n"/>
      <c r="B357" s="241" t="n"/>
      <c r="C357" s="220" t="n"/>
      <c r="D357" s="245" t="n"/>
      <c r="E357" s="245" t="n"/>
      <c r="F357" s="246" t="n"/>
      <c r="G357" s="246" t="n"/>
      <c r="H357" s="246" t="n"/>
      <c r="I357" s="246" t="n"/>
      <c r="J357" s="246" t="n"/>
      <c r="K357" s="246" t="n"/>
      <c r="L357" s="246" t="n"/>
      <c r="M357" s="246" t="n"/>
      <c r="N357" s="246" t="n"/>
      <c r="O357" s="246" t="n"/>
      <c r="P357" s="246" t="n"/>
      <c r="Q357" s="246" t="n"/>
      <c r="R357" s="246" t="n"/>
      <c r="S357" s="246" t="n"/>
      <c r="T357" s="246" t="n"/>
      <c r="U357" s="247" t="n"/>
      <c r="V357" s="247" t="n"/>
      <c r="W357" s="248" t="n"/>
      <c r="X357" s="248" t="n"/>
      <c r="Y357" s="248" t="n"/>
      <c r="Z357" s="248" t="n"/>
      <c r="AA357" s="250" t="n"/>
      <c r="AB357" s="250" t="n"/>
      <c r="AC357" s="251" t="n"/>
      <c r="AD357" s="251" t="n"/>
      <c r="AE357" s="251" t="n"/>
      <c r="AF357" s="249" t="n"/>
    </row>
    <row r="358" ht="15.75" customHeight="1" s="667">
      <c r="A358" s="229" t="n"/>
      <c r="B358" s="229" t="n"/>
      <c r="C358" s="400" t="n"/>
      <c r="D358" s="230" t="n"/>
      <c r="E358" s="230" t="n"/>
      <c r="F358" s="231" t="n"/>
      <c r="G358" s="231" t="n"/>
      <c r="H358" s="231" t="n"/>
      <c r="I358" s="231" t="n"/>
      <c r="J358" s="231" t="n"/>
      <c r="K358" s="231" t="n"/>
      <c r="L358" s="231" t="n"/>
      <c r="M358" s="231" t="n"/>
      <c r="N358" s="231" t="n"/>
      <c r="O358" s="231" t="n"/>
      <c r="P358" s="231" t="n"/>
      <c r="Q358" s="231" t="n"/>
      <c r="R358" s="231" t="n"/>
      <c r="S358" s="231" t="n"/>
      <c r="T358" s="231" t="n"/>
      <c r="U358" s="232" t="n"/>
      <c r="V358" s="232" t="n"/>
      <c r="W358" s="233" t="n"/>
      <c r="X358" s="233" t="n"/>
      <c r="Y358" s="233" t="n"/>
      <c r="Z358" s="233" t="n"/>
      <c r="AA358" s="234" t="n"/>
      <c r="AB358" s="234" t="n"/>
      <c r="AC358" s="235" t="n"/>
      <c r="AD358" s="235" t="n"/>
      <c r="AE358" s="235" t="n"/>
      <c r="AF358" s="236" t="n"/>
    </row>
    <row r="359" ht="15.75" customHeight="1" s="667">
      <c r="A359" s="800" t="inlineStr">
        <is>
          <t>CCN:</t>
        </is>
      </c>
      <c r="C359" s="830">
        <f>$C$5</f>
        <v/>
      </c>
      <c r="M359" s="800" t="inlineStr">
        <is>
          <t>Nomenclature:</t>
        </is>
      </c>
      <c r="R359" s="830">
        <f>$R$5</f>
        <v/>
      </c>
    </row>
    <row r="360" ht="15.75" customHeight="1" s="667">
      <c r="A360" s="852" t="n"/>
      <c r="B360" s="852" t="n"/>
      <c r="C360" s="223" t="n"/>
      <c r="D360" s="852" t="n"/>
      <c r="E360" s="852" t="n"/>
      <c r="F360" s="223" t="n"/>
      <c r="G360" s="852" t="n"/>
      <c r="H360" s="852" t="n"/>
      <c r="I360" s="852" t="n"/>
      <c r="J360" s="852" t="n"/>
      <c r="K360" s="852" t="n"/>
      <c r="L360" s="852" t="n"/>
      <c r="M360" s="852" t="n"/>
      <c r="N360" s="852" t="n"/>
      <c r="O360" s="852" t="n"/>
      <c r="P360" s="852" t="n"/>
      <c r="Q360" s="852" t="n"/>
      <c r="R360" s="852" t="n"/>
      <c r="S360" s="852" t="n"/>
      <c r="T360" s="852" t="n"/>
      <c r="U360" s="852" t="n"/>
      <c r="V360" s="852" t="n"/>
      <c r="W360" s="854" t="n"/>
      <c r="X360" s="854" t="n"/>
      <c r="Y360" s="852" t="n"/>
      <c r="Z360" s="852" t="n"/>
      <c r="AA360" s="852" t="n"/>
      <c r="AB360" s="852" t="n"/>
      <c r="AC360" s="854" t="n"/>
      <c r="AD360" s="854" t="n"/>
      <c r="AE360" s="854" t="n"/>
      <c r="AF360" s="852" t="n"/>
    </row>
    <row r="361" ht="15.75" customHeight="1" s="667">
      <c r="A361" s="852" t="n"/>
      <c r="B361" s="852" t="n"/>
      <c r="C361" s="161" t="inlineStr">
        <is>
          <t>Operational Vehicle Laydown Area per UFC 2-000-05N  Table 14312-1</t>
        </is>
      </c>
      <c r="D361" s="852" t="n"/>
      <c r="E361" s="852" t="n"/>
      <c r="F361" s="223" t="n"/>
      <c r="G361" s="852" t="n"/>
      <c r="H361" s="852" t="n"/>
      <c r="I361" s="852" t="n"/>
      <c r="J361" s="852" t="n"/>
      <c r="K361" s="852" t="n"/>
      <c r="L361" s="852" t="n"/>
      <c r="M361" s="852" t="n"/>
      <c r="N361" s="852" t="n"/>
      <c r="O361" s="852" t="n"/>
      <c r="P361" s="852" t="n"/>
      <c r="Q361" s="852" t="n"/>
      <c r="R361" s="852" t="n"/>
      <c r="S361" s="852" t="n"/>
      <c r="T361" s="852" t="n"/>
      <c r="U361" s="852" t="n"/>
      <c r="V361" s="852" t="n"/>
      <c r="W361" s="854" t="n"/>
      <c r="X361" s="854" t="n"/>
      <c r="Y361" s="852" t="n"/>
      <c r="Z361" s="852" t="n"/>
      <c r="AA361" s="852" t="n"/>
      <c r="AB361" s="852" t="n"/>
      <c r="AC361" s="854" t="n"/>
      <c r="AD361" s="854" t="n"/>
      <c r="AE361" s="854" t="n"/>
      <c r="AF361" s="852" t="n"/>
    </row>
    <row r="362" ht="15.75" customHeight="1" s="667">
      <c r="A362" s="852" t="n"/>
      <c r="B362" s="852" t="n"/>
      <c r="C362" s="851">
        <f>C316</f>
        <v/>
      </c>
      <c r="D362" s="1747" t="n"/>
      <c r="E362" s="1747" t="n"/>
      <c r="F362" s="204">
        <f>F316</f>
        <v/>
      </c>
      <c r="G362" s="204" t="n"/>
      <c r="H362" s="204" t="n"/>
      <c r="I362" s="204" t="n"/>
      <c r="J362" s="204" t="n"/>
      <c r="K362" s="204" t="n"/>
      <c r="L362" s="204" t="n"/>
      <c r="M362" s="204" t="n"/>
      <c r="N362" s="205" t="n"/>
      <c r="O362" s="206" t="n"/>
      <c r="P362" s="206" t="n"/>
      <c r="Q362" s="206" t="n"/>
      <c r="R362" s="206" t="n"/>
      <c r="S362" s="207" t="n"/>
      <c r="T362" s="189" t="n"/>
      <c r="U362" s="189" t="n"/>
      <c r="V362" s="189" t="n"/>
      <c r="W362" s="208" t="n"/>
      <c r="X362" s="208" t="n"/>
      <c r="Y362" s="189" t="n"/>
      <c r="Z362" s="189" t="n"/>
      <c r="AA362" s="189" t="n"/>
      <c r="AB362" s="189" t="n"/>
      <c r="AC362" s="1536" t="n"/>
      <c r="AD362" s="1536" t="n"/>
      <c r="AE362" s="1536" t="n"/>
      <c r="AF362" s="852" t="n"/>
    </row>
    <row r="363" ht="15.75" customHeight="1" s="667">
      <c r="A363" s="852" t="n"/>
      <c r="B363" s="852" t="n"/>
      <c r="C363" s="1814" t="inlineStr">
        <is>
          <t>TAMCN</t>
        </is>
      </c>
      <c r="D363" s="1748" t="n"/>
      <c r="E363" s="1748" t="n"/>
      <c r="F363" s="834" t="inlineStr">
        <is>
          <t>Description</t>
        </is>
      </c>
      <c r="G363" s="1739" t="n"/>
      <c r="H363" s="1739" t="n"/>
      <c r="I363" s="1739" t="n"/>
      <c r="J363" s="1739" t="n"/>
      <c r="K363" s="1739" t="n"/>
      <c r="L363" s="1739" t="n"/>
      <c r="M363" s="1739" t="n"/>
      <c r="N363" s="1739" t="n"/>
      <c r="O363" s="1739" t="n"/>
      <c r="P363" s="1739" t="n"/>
      <c r="Q363" s="1739" t="n"/>
      <c r="R363" s="1739" t="n"/>
      <c r="S363" s="1739" t="n"/>
      <c r="T363" s="1739" t="n"/>
      <c r="U363" s="1805" t="inlineStr">
        <is>
          <t>L (FT)</t>
        </is>
      </c>
      <c r="V363" s="1748" t="n"/>
      <c r="W363" s="1805" t="inlineStr">
        <is>
          <t>Qty</t>
        </is>
      </c>
      <c r="X363" s="1748" t="n"/>
      <c r="Y363" s="1805" t="inlineStr">
        <is>
          <t>Area (NSY)</t>
        </is>
      </c>
      <c r="Z363" s="1748" t="n"/>
      <c r="AA363" s="1805" t="inlineStr">
        <is>
          <t>NTG</t>
        </is>
      </c>
      <c r="AB363" s="1748" t="n"/>
      <c r="AC363" s="1806" t="inlineStr">
        <is>
          <t>GSY</t>
        </is>
      </c>
      <c r="AD363" s="1736" t="n"/>
      <c r="AE363" s="1737" t="n"/>
      <c r="AF363" s="852" t="n"/>
    </row>
    <row r="364" ht="15.75" customHeight="1" s="667">
      <c r="A364" s="852" t="n"/>
      <c r="B364" s="852" t="n"/>
      <c r="C364" s="1807" t="n"/>
      <c r="D364" s="1808" t="n"/>
      <c r="E364" s="1808" t="n"/>
      <c r="F364" s="1808" t="n"/>
      <c r="G364" s="1808" t="n"/>
      <c r="H364" s="1808" t="n"/>
      <c r="I364" s="1808" t="n"/>
      <c r="J364" s="1808" t="n"/>
      <c r="K364" s="1808" t="n"/>
      <c r="L364" s="1808" t="n"/>
      <c r="M364" s="1808" t="n"/>
      <c r="N364" s="1808" t="n"/>
      <c r="O364" s="1808" t="n"/>
      <c r="P364" s="1808" t="n"/>
      <c r="Q364" s="1808" t="n"/>
      <c r="R364" s="1808" t="n"/>
      <c r="S364" s="1808" t="n"/>
      <c r="T364" s="1808" t="n"/>
      <c r="U364" s="1808" t="n"/>
      <c r="V364" s="1808" t="n"/>
      <c r="W364" s="1808" t="n"/>
      <c r="X364" s="1808" t="n"/>
      <c r="Y364" s="1808" t="n"/>
      <c r="Z364" s="1808" t="n"/>
      <c r="AA364" s="1808" t="n"/>
      <c r="AB364" s="1808" t="n"/>
      <c r="AC364" s="1747" t="n"/>
      <c r="AD364" s="1747" t="n"/>
      <c r="AE364" s="1799" t="n"/>
      <c r="AF364" s="852" t="n"/>
    </row>
    <row r="365" ht="15.75" customHeight="1" s="667">
      <c r="A365" s="852" t="n"/>
      <c r="B365" s="852" t="n"/>
      <c r="C365" s="406" t="inlineStr">
        <is>
          <t>E00712BA</t>
        </is>
      </c>
      <c r="D365" s="220" t="n"/>
      <c r="E365" s="220" t="n"/>
      <c r="F365" s="210">
        <f>IFERROR(VLOOKUP(C365,TE!$H:$Y,2,FALSE),"(Not on TE)")</f>
        <v/>
      </c>
      <c r="G365" s="220" t="n"/>
      <c r="H365" s="220" t="n"/>
      <c r="I365" s="220" t="n"/>
      <c r="J365" s="220" t="n"/>
      <c r="K365" s="220" t="n"/>
      <c r="L365" s="220" t="n"/>
      <c r="M365" s="220" t="n"/>
      <c r="N365" s="220" t="n"/>
      <c r="O365" s="220" t="n"/>
      <c r="P365" s="220" t="n"/>
      <c r="Q365" s="220" t="n"/>
      <c r="R365" s="220" t="n"/>
      <c r="S365" s="220" t="n"/>
      <c r="T365" s="220" t="n"/>
      <c r="U365" s="772">
        <f>IFERROR(VLOOKUP(C365,TE!$H:$Y,9,FALSE),"0")</f>
        <v/>
      </c>
      <c r="W365" s="775">
        <f>SUMIFS(TE!$O:$O,TE!$G:$G,$C$224,TE!$I:$I,C365,TE!$D:$D,$C$5)</f>
        <v/>
      </c>
      <c r="Y365" s="775">
        <f>IFERROR(VLOOKUP(C365,TE!$H:$Y,16,FALSE),"0")</f>
        <v/>
      </c>
      <c r="AA365" s="777">
        <f>IFERROR(VLOOKUP(C365,TE!$H:$Y,17,FALSE),"0")</f>
        <v/>
      </c>
      <c r="AB365" s="1809" t="n"/>
      <c r="AC365" s="1810">
        <f>IFERROR((W365*Y365*AA365),"")</f>
        <v/>
      </c>
      <c r="AE365" s="1738" t="n"/>
      <c r="AF365" s="852" t="n"/>
    </row>
    <row r="366" ht="15.75" customHeight="1" s="667">
      <c r="A366" s="852" t="n"/>
      <c r="B366" s="852" t="n"/>
      <c r="C366" s="406" t="inlineStr">
        <is>
          <t>E13787K</t>
        </is>
      </c>
      <c r="D366" s="220" t="n"/>
      <c r="E366" s="220" t="n"/>
      <c r="F366" s="210">
        <f>IFERROR(VLOOKUP(C366,TE!$H:$Y,2,FALSE),"(Not on TE)")</f>
        <v/>
      </c>
      <c r="G366" s="220" t="n"/>
      <c r="H366" s="220" t="n"/>
      <c r="I366" s="220" t="n"/>
      <c r="J366" s="220" t="n"/>
      <c r="K366" s="220" t="n"/>
      <c r="L366" s="220" t="n"/>
      <c r="M366" s="220" t="n"/>
      <c r="N366" s="220" t="n"/>
      <c r="O366" s="220" t="n"/>
      <c r="P366" s="220" t="n"/>
      <c r="Q366" s="220" t="n"/>
      <c r="R366" s="220" t="n"/>
      <c r="S366" s="220" t="n"/>
      <c r="T366" s="220" t="n"/>
      <c r="U366" s="772">
        <f>IFERROR(VLOOKUP(C366,TE!$H:$Y,9,FALSE),"0")</f>
        <v/>
      </c>
      <c r="W366" s="775">
        <f>SUMIFS(TE!$O:$O,TE!$G:$G,$C$224,TE!$I:$I,C366,TE!$D:$D,$C$5)</f>
        <v/>
      </c>
      <c r="Y366" s="775">
        <f>IFERROR(VLOOKUP(C366,TE!$H:$Y,16,FALSE),"0")</f>
        <v/>
      </c>
      <c r="AA366" s="777">
        <f>IFERROR(VLOOKUP(C366,TE!$H:$Y,17,FALSE),"0")</f>
        <v/>
      </c>
      <c r="AB366" s="1809" t="n"/>
      <c r="AC366" s="1810">
        <f>IFERROR((W366*Y366*AA366),"")</f>
        <v/>
      </c>
      <c r="AE366" s="1738" t="n"/>
      <c r="AF366" s="852" t="n"/>
    </row>
    <row r="367" ht="15.75" customHeight="1" s="667">
      <c r="A367" s="852" t="n"/>
      <c r="B367" s="852" t="n"/>
      <c r="C367" s="406" t="inlineStr">
        <is>
          <t>E18887M</t>
        </is>
      </c>
      <c r="D367" s="220" t="n"/>
      <c r="E367" s="220" t="n"/>
      <c r="F367" s="210">
        <f>IFERROR(VLOOKUP(C367,TE!$H:$Y,2,FALSE),"(Not on TE)")</f>
        <v/>
      </c>
      <c r="G367" s="220" t="n"/>
      <c r="H367" s="220" t="n"/>
      <c r="I367" s="220" t="n"/>
      <c r="J367" s="220" t="n"/>
      <c r="K367" s="220" t="n"/>
      <c r="L367" s="220" t="n"/>
      <c r="M367" s="220" t="n"/>
      <c r="N367" s="220" t="n"/>
      <c r="O367" s="220" t="n"/>
      <c r="P367" s="220" t="n"/>
      <c r="Q367" s="220" t="n"/>
      <c r="R367" s="220" t="n"/>
      <c r="S367" s="220" t="n"/>
      <c r="T367" s="220" t="n"/>
      <c r="U367" s="772">
        <f>IFERROR(VLOOKUP(C367,TE!$H:$Y,9,FALSE),"0")</f>
        <v/>
      </c>
      <c r="W367" s="775">
        <f>SUMIFS(TE!$O:$O,TE!$G:$G,$C$224,TE!$I:$I,C367,TE!$D:$D,$C$5)</f>
        <v/>
      </c>
      <c r="Y367" s="775">
        <f>IFERROR(VLOOKUP(C367,TE!$H:$Y,16,FALSE),"0")</f>
        <v/>
      </c>
      <c r="AA367" s="777">
        <f>IFERROR(VLOOKUP(C367,TE!$H:$Y,17,FALSE),"0")</f>
        <v/>
      </c>
      <c r="AB367" s="1809" t="n"/>
      <c r="AC367" s="1810">
        <f>IFERROR((W367*Y367*AA367),"")</f>
        <v/>
      </c>
      <c r="AE367" s="1738" t="n"/>
      <c r="AF367" s="852" t="n"/>
    </row>
    <row r="368" ht="15.75" customHeight="1" s="667">
      <c r="A368" s="852" t="n"/>
      <c r="B368" s="852" t="n"/>
      <c r="C368" s="406" t="inlineStr">
        <is>
          <t>K79022B</t>
        </is>
      </c>
      <c r="D368" s="220" t="n"/>
      <c r="E368" s="220" t="n"/>
      <c r="F368" s="210">
        <f>IFERROR(VLOOKUP(C368,TE!$H:$Y,2,FALSE),"(Not on TE)")</f>
        <v/>
      </c>
      <c r="G368" s="220" t="n"/>
      <c r="H368" s="220" t="n"/>
      <c r="I368" s="220" t="n"/>
      <c r="J368" s="220" t="n"/>
      <c r="K368" s="220" t="n"/>
      <c r="L368" s="220" t="n"/>
      <c r="M368" s="220" t="n"/>
      <c r="N368" s="220" t="n"/>
      <c r="O368" s="220" t="n"/>
      <c r="P368" s="220" t="n"/>
      <c r="Q368" s="220" t="n"/>
      <c r="R368" s="220" t="n"/>
      <c r="S368" s="220" t="n"/>
      <c r="T368" s="220" t="n"/>
      <c r="U368" s="772">
        <f>IFERROR(VLOOKUP(C368,TE!$H:$Y,9,FALSE),"0")</f>
        <v/>
      </c>
      <c r="W368" s="775">
        <f>SUMIFS(TE!$O:$O,TE!$G:$G,$C$224,TE!$I:$I,C368,TE!$D:$D,$C$5)</f>
        <v/>
      </c>
      <c r="Y368" s="775">
        <f>IFERROR(VLOOKUP(C368,TE!$H:$Y,16,FALSE),"0")</f>
        <v/>
      </c>
      <c r="AA368" s="777">
        <f>IFERROR(VLOOKUP(C368,TE!$H:$Y,17,FALSE),"0")</f>
        <v/>
      </c>
      <c r="AB368" s="1809" t="n"/>
      <c r="AC368" s="1810">
        <f>IFERROR((W368*Y368*AA368),"")</f>
        <v/>
      </c>
      <c r="AE368" s="1738" t="n"/>
      <c r="AF368" s="852" t="n"/>
    </row>
    <row r="369" ht="15.75" customHeight="1" s="667">
      <c r="A369" s="852" t="n"/>
      <c r="B369" s="852" t="n"/>
      <c r="C369" s="406" t="inlineStr">
        <is>
          <t>B00557B</t>
        </is>
      </c>
      <c r="D369" s="220" t="n"/>
      <c r="E369" s="220" t="n"/>
      <c r="F369" s="210">
        <f>IFERROR(VLOOKUP(C369,TE!$H:$Y,2,FALSE),"(Not on TE)")</f>
        <v/>
      </c>
      <c r="G369" s="220" t="n"/>
      <c r="H369" s="220" t="n"/>
      <c r="I369" s="220" t="n"/>
      <c r="J369" s="220" t="n"/>
      <c r="K369" s="220" t="n"/>
      <c r="L369" s="220" t="n"/>
      <c r="M369" s="220" t="n"/>
      <c r="N369" s="220" t="n"/>
      <c r="O369" s="220" t="n"/>
      <c r="P369" s="220" t="n"/>
      <c r="Q369" s="220" t="n"/>
      <c r="R369" s="220" t="n"/>
      <c r="S369" s="220" t="n"/>
      <c r="T369" s="220" t="n"/>
      <c r="U369" s="772">
        <f>IFERROR(VLOOKUP(C369,TE!$H:$Y,9,FALSE),"0")</f>
        <v/>
      </c>
      <c r="W369" s="775">
        <f>SUMIFS(TE!$O:$O,TE!$G:$G,$C$224,TE!$I:$I,C369,TE!$D:$D,$C$5)</f>
        <v/>
      </c>
      <c r="Y369" s="775">
        <f>IFERROR(VLOOKUP(C369,TE!$H:$Y,16,FALSE),"0")</f>
        <v/>
      </c>
      <c r="AA369" s="777">
        <f>IFERROR(VLOOKUP(C369,TE!$H:$Y,17,FALSE),"0")</f>
        <v/>
      </c>
      <c r="AB369" s="1809" t="n"/>
      <c r="AC369" s="1810">
        <f>IFERROR((W369*Y369*AA369),"")</f>
        <v/>
      </c>
      <c r="AE369" s="1738" t="n"/>
      <c r="AF369" s="852" t="n"/>
    </row>
    <row r="370" ht="15.75" customHeight="1" s="667">
      <c r="A370" s="852" t="n"/>
      <c r="B370" s="852" t="n"/>
      <c r="C370" s="406" t="inlineStr">
        <is>
          <t>B00757B</t>
        </is>
      </c>
      <c r="D370" s="220" t="n"/>
      <c r="E370" s="220" t="n"/>
      <c r="F370" s="210">
        <f>IFERROR(VLOOKUP(C370,TE!$H:$Y,2,FALSE),"(Not on TE)")</f>
        <v/>
      </c>
      <c r="G370" s="220" t="n"/>
      <c r="H370" s="220" t="n"/>
      <c r="I370" s="220" t="n"/>
      <c r="J370" s="220" t="n"/>
      <c r="K370" s="220" t="n"/>
      <c r="L370" s="220" t="n"/>
      <c r="M370" s="220" t="n"/>
      <c r="N370" s="220" t="n"/>
      <c r="O370" s="220" t="n"/>
      <c r="P370" s="220" t="n"/>
      <c r="Q370" s="220" t="n"/>
      <c r="R370" s="220" t="n"/>
      <c r="S370" s="220" t="n"/>
      <c r="T370" s="220" t="n"/>
      <c r="U370" s="772">
        <f>IFERROR(VLOOKUP(C370,TE!$H:$Y,9,FALSE),"0")</f>
        <v/>
      </c>
      <c r="W370" s="775">
        <f>SUMIFS(TE!$O:$O,TE!$G:$G,$C$224,TE!$I:$I,C370,TE!$D:$D,$C$5)</f>
        <v/>
      </c>
      <c r="Y370" s="775">
        <f>IFERROR(VLOOKUP(C370,TE!$H:$Y,16,FALSE),"0")</f>
        <v/>
      </c>
      <c r="AA370" s="777">
        <f>IFERROR(VLOOKUP(C370,TE!$H:$Y,17,FALSE),"0")</f>
        <v/>
      </c>
      <c r="AB370" s="1809" t="n"/>
      <c r="AC370" s="1810">
        <f>IFERROR((W370*Y370*AA370),"")</f>
        <v/>
      </c>
      <c r="AE370" s="1738" t="n"/>
      <c r="AF370" s="852" t="n"/>
    </row>
    <row r="371" ht="15.75" customHeight="1" s="667">
      <c r="A371" s="852" t="n"/>
      <c r="B371" s="852" t="n"/>
      <c r="C371" s="406" t="inlineStr">
        <is>
          <t>B07307BA</t>
        </is>
      </c>
      <c r="D371" s="220" t="n"/>
      <c r="E371" s="220" t="n"/>
      <c r="F371" s="210">
        <f>IFERROR(VLOOKUP(C371,TE!$H:$Y,2,FALSE),"(Not on TE)")</f>
        <v/>
      </c>
      <c r="G371" s="220" t="n"/>
      <c r="H371" s="220" t="n"/>
      <c r="I371" s="220" t="n"/>
      <c r="J371" s="220" t="n"/>
      <c r="K371" s="220" t="n"/>
      <c r="L371" s="220" t="n"/>
      <c r="M371" s="220" t="n"/>
      <c r="N371" s="220" t="n"/>
      <c r="O371" s="220" t="n"/>
      <c r="P371" s="220" t="n"/>
      <c r="Q371" s="220" t="n"/>
      <c r="R371" s="220" t="n"/>
      <c r="S371" s="220" t="n"/>
      <c r="T371" s="220" t="n"/>
      <c r="U371" s="772">
        <f>IFERROR(VLOOKUP(C371,TE!$H:$Y,9,FALSE),"0")</f>
        <v/>
      </c>
      <c r="W371" s="775">
        <f>SUMIFS(TE!$O:$O,TE!$G:$G,$C$224,TE!$I:$I,C371,TE!$D:$D,$C$5)</f>
        <v/>
      </c>
      <c r="Y371" s="775">
        <f>IFERROR(VLOOKUP(C371,TE!$H:$Y,16,FALSE),"0")</f>
        <v/>
      </c>
      <c r="AA371" s="777">
        <f>IFERROR(VLOOKUP(C371,TE!$H:$Y,17,FALSE),"0")</f>
        <v/>
      </c>
      <c r="AB371" s="1809" t="n"/>
      <c r="AC371" s="1810">
        <f>IFERROR((W371*Y371*AA371),"")</f>
        <v/>
      </c>
      <c r="AE371" s="1738" t="n"/>
      <c r="AF371" s="852" t="n"/>
    </row>
    <row r="372" ht="15.75" customHeight="1" s="667">
      <c r="A372" s="852" t="n"/>
      <c r="B372" s="852" t="n"/>
      <c r="C372" s="406" t="inlineStr">
        <is>
          <t>B21307BB</t>
        </is>
      </c>
      <c r="D372" s="220" t="n"/>
      <c r="E372" s="220" t="n"/>
      <c r="F372" s="210">
        <f>IFERROR(VLOOKUP(C372,TE!$H:$Y,2,FALSE),"(Not on TE)")</f>
        <v/>
      </c>
      <c r="G372" s="220" t="n"/>
      <c r="H372" s="220" t="n"/>
      <c r="I372" s="220" t="n"/>
      <c r="J372" s="220" t="n"/>
      <c r="K372" s="220" t="n"/>
      <c r="L372" s="220" t="n"/>
      <c r="M372" s="220" t="n"/>
      <c r="N372" s="220" t="n"/>
      <c r="O372" s="220" t="n"/>
      <c r="P372" s="220" t="n"/>
      <c r="Q372" s="220" t="n"/>
      <c r="R372" s="220" t="n"/>
      <c r="S372" s="220" t="n"/>
      <c r="T372" s="220" t="n"/>
      <c r="U372" s="772">
        <f>IFERROR(VLOOKUP(C372,TE!$H:$Y,9,FALSE),"0")</f>
        <v/>
      </c>
      <c r="W372" s="775">
        <f>SUMIFS(TE!$O:$O,TE!$G:$G,$C$224,TE!$I:$I,C372,TE!$D:$D,$C$5)</f>
        <v/>
      </c>
      <c r="Y372" s="775">
        <f>IFERROR(VLOOKUP(C372,TE!$H:$Y,16,FALSE),"0")</f>
        <v/>
      </c>
      <c r="AA372" s="777">
        <f>IFERROR(VLOOKUP(C372,TE!$H:$Y,17,FALSE),"0")</f>
        <v/>
      </c>
      <c r="AB372" s="1809" t="n"/>
      <c r="AC372" s="1810">
        <f>IFERROR((W372*Y372*AA372),"")</f>
        <v/>
      </c>
      <c r="AE372" s="1738" t="n"/>
      <c r="AF372" s="852" t="n"/>
    </row>
    <row r="373" ht="15.75" customHeight="1" s="667">
      <c r="A373" s="852" t="n"/>
      <c r="B373" s="852" t="n"/>
      <c r="C373" s="406" t="n"/>
      <c r="D373" s="220" t="n"/>
      <c r="E373" s="220" t="n"/>
      <c r="F373" s="210" t="n"/>
      <c r="G373" s="220" t="n"/>
      <c r="H373" s="220" t="n"/>
      <c r="I373" s="220" t="n"/>
      <c r="J373" s="220" t="n"/>
      <c r="K373" s="220" t="n"/>
      <c r="L373" s="220" t="n"/>
      <c r="M373" s="220" t="n"/>
      <c r="N373" s="220" t="n"/>
      <c r="O373" s="220" t="n"/>
      <c r="P373" s="220" t="n"/>
      <c r="Q373" s="220" t="n"/>
      <c r="R373" s="220" t="n"/>
      <c r="S373" s="220" t="n"/>
      <c r="T373" s="220" t="n"/>
      <c r="U373" s="772" t="n"/>
      <c r="W373" s="775" t="n"/>
      <c r="Y373" s="775" t="n"/>
      <c r="AA373" s="776" t="n"/>
      <c r="AC373" s="1810" t="n"/>
      <c r="AE373" s="1738" t="n"/>
      <c r="AF373" s="852" t="n"/>
    </row>
    <row r="374" ht="15.75" customHeight="1" s="667">
      <c r="A374" s="852" t="n"/>
      <c r="B374" s="852" t="n"/>
      <c r="C374" s="406" t="n"/>
      <c r="D374" s="220" t="n"/>
      <c r="E374" s="220" t="n"/>
      <c r="F374" s="210" t="n"/>
      <c r="G374" s="220" t="n"/>
      <c r="H374" s="220" t="n"/>
      <c r="I374" s="220" t="n"/>
      <c r="J374" s="220" t="n"/>
      <c r="K374" s="220" t="n"/>
      <c r="L374" s="220" t="n"/>
      <c r="M374" s="220" t="n"/>
      <c r="N374" s="220" t="n"/>
      <c r="O374" s="220" t="n"/>
      <c r="P374" s="220" t="n"/>
      <c r="Q374" s="220" t="n"/>
      <c r="R374" s="220" t="n"/>
      <c r="S374" s="220" t="n"/>
      <c r="T374" s="220" t="n"/>
      <c r="U374" s="772" t="n"/>
      <c r="W374" s="775" t="n"/>
      <c r="Y374" s="775" t="n"/>
      <c r="AA374" s="776" t="n"/>
      <c r="AC374" s="1810" t="n"/>
      <c r="AE374" s="1738" t="n"/>
      <c r="AF374" s="852" t="n"/>
    </row>
    <row r="375" ht="15.75" customHeight="1" s="667">
      <c r="A375" s="852" t="n"/>
      <c r="B375" s="852" t="n"/>
      <c r="C375" s="405" t="n"/>
      <c r="D375" s="220" t="n"/>
      <c r="E375" s="220" t="n"/>
      <c r="F375" s="210" t="n"/>
      <c r="G375" s="220" t="n"/>
      <c r="H375" s="220" t="n"/>
      <c r="I375" s="220" t="n"/>
      <c r="J375" s="220" t="n"/>
      <c r="K375" s="220" t="n"/>
      <c r="L375" s="220" t="n"/>
      <c r="M375" s="220" t="n"/>
      <c r="N375" s="220" t="n"/>
      <c r="O375" s="220" t="n"/>
      <c r="P375" s="220" t="n"/>
      <c r="Q375" s="220" t="n"/>
      <c r="R375" s="220" t="n"/>
      <c r="S375" s="220" t="n"/>
      <c r="T375" s="220" t="n"/>
      <c r="U375" s="772" t="n"/>
      <c r="W375" s="775" t="n"/>
      <c r="Y375" s="775" t="n"/>
      <c r="AA375" s="776" t="n"/>
      <c r="AC375" s="1810" t="n"/>
      <c r="AE375" s="1738" t="n"/>
      <c r="AF375" s="852" t="n"/>
    </row>
    <row r="376" ht="15.75" customHeight="1" s="667">
      <c r="A376" s="852" t="n"/>
      <c r="B376" s="852" t="n"/>
      <c r="C376" s="405" t="n"/>
      <c r="D376" s="220" t="n"/>
      <c r="E376" s="220" t="n"/>
      <c r="F376" s="210" t="n"/>
      <c r="G376" s="220" t="n"/>
      <c r="H376" s="220" t="n"/>
      <c r="I376" s="220" t="n"/>
      <c r="J376" s="220" t="n"/>
      <c r="K376" s="220" t="n"/>
      <c r="L376" s="220" t="n"/>
      <c r="M376" s="220" t="n"/>
      <c r="N376" s="220" t="n"/>
      <c r="O376" s="220" t="n"/>
      <c r="P376" s="220" t="n"/>
      <c r="Q376" s="220" t="n"/>
      <c r="R376" s="220" t="n"/>
      <c r="S376" s="220" t="n"/>
      <c r="T376" s="220" t="n"/>
      <c r="U376" s="772" t="n"/>
      <c r="W376" s="775" t="n"/>
      <c r="Y376" s="775" t="n"/>
      <c r="AA376" s="776" t="n"/>
      <c r="AC376" s="1810" t="n"/>
      <c r="AE376" s="1738" t="n"/>
      <c r="AF376" s="852" t="n"/>
    </row>
    <row r="377" ht="15.75" customHeight="1" s="667">
      <c r="A377" s="852" t="n"/>
      <c r="B377" s="852" t="n"/>
      <c r="C377" s="405" t="n"/>
      <c r="D377" s="220" t="n"/>
      <c r="E377" s="220" t="n"/>
      <c r="F377" s="210" t="n"/>
      <c r="G377" s="220" t="n"/>
      <c r="H377" s="220" t="n"/>
      <c r="I377" s="220" t="n"/>
      <c r="J377" s="220" t="n"/>
      <c r="K377" s="220" t="n"/>
      <c r="L377" s="220" t="n"/>
      <c r="M377" s="220" t="n"/>
      <c r="N377" s="220" t="n"/>
      <c r="O377" s="220" t="n"/>
      <c r="P377" s="220" t="n"/>
      <c r="Q377" s="220" t="n"/>
      <c r="R377" s="220" t="n"/>
      <c r="S377" s="220" t="n"/>
      <c r="T377" s="220" t="n"/>
      <c r="U377" s="772" t="n"/>
      <c r="W377" s="775" t="n"/>
      <c r="Y377" s="775" t="n"/>
      <c r="AA377" s="776" t="n"/>
      <c r="AC377" s="1810" t="n"/>
      <c r="AE377" s="1738" t="n"/>
      <c r="AF377" s="852" t="n"/>
    </row>
    <row r="378" ht="15.75" customHeight="1" s="667">
      <c r="A378" s="852" t="n"/>
      <c r="B378" s="852" t="n"/>
      <c r="C378" s="405" t="n"/>
      <c r="D378" s="220" t="n"/>
      <c r="E378" s="220" t="n"/>
      <c r="F378" s="210" t="n"/>
      <c r="G378" s="220" t="n"/>
      <c r="H378" s="220" t="n"/>
      <c r="I378" s="220" t="n"/>
      <c r="J378" s="220" t="n"/>
      <c r="K378" s="220" t="n"/>
      <c r="L378" s="220" t="n"/>
      <c r="M378" s="220" t="n"/>
      <c r="N378" s="220" t="n"/>
      <c r="O378" s="220" t="n"/>
      <c r="P378" s="220" t="n"/>
      <c r="Q378" s="220" t="n"/>
      <c r="R378" s="220" t="n"/>
      <c r="S378" s="220" t="n"/>
      <c r="T378" s="220" t="n"/>
      <c r="U378" s="772" t="n"/>
      <c r="W378" s="775" t="n"/>
      <c r="Y378" s="775" t="n"/>
      <c r="AA378" s="776" t="n"/>
      <c r="AC378" s="1810" t="n"/>
      <c r="AE378" s="1738" t="n"/>
      <c r="AF378" s="852" t="n"/>
    </row>
    <row r="379" ht="15.75" customHeight="1" s="667">
      <c r="A379" s="852" t="n"/>
      <c r="B379" s="852" t="n"/>
      <c r="C379" s="405" t="n"/>
      <c r="D379" s="220" t="n"/>
      <c r="E379" s="220" t="n"/>
      <c r="F379" s="210" t="n"/>
      <c r="G379" s="220" t="n"/>
      <c r="H379" s="220" t="n"/>
      <c r="I379" s="220" t="n"/>
      <c r="J379" s="220" t="n"/>
      <c r="K379" s="220" t="n"/>
      <c r="L379" s="220" t="n"/>
      <c r="M379" s="220" t="n"/>
      <c r="N379" s="220" t="n"/>
      <c r="O379" s="220" t="n"/>
      <c r="P379" s="220" t="n"/>
      <c r="Q379" s="220" t="n"/>
      <c r="R379" s="220" t="n"/>
      <c r="S379" s="220" t="n"/>
      <c r="T379" s="220" t="n"/>
      <c r="U379" s="772" t="n"/>
      <c r="W379" s="775" t="n"/>
      <c r="Y379" s="775" t="n"/>
      <c r="AA379" s="776" t="n"/>
      <c r="AC379" s="1810" t="n"/>
      <c r="AE379" s="1738" t="n"/>
      <c r="AF379" s="852" t="n"/>
    </row>
    <row r="380" ht="15.75" customHeight="1" s="667">
      <c r="A380" s="852" t="n"/>
      <c r="B380" s="852" t="n"/>
      <c r="C380" s="405" t="n"/>
      <c r="D380" s="220" t="n"/>
      <c r="E380" s="220" t="n"/>
      <c r="F380" s="210" t="n"/>
      <c r="G380" s="220" t="n"/>
      <c r="H380" s="220" t="n"/>
      <c r="I380" s="220" t="n"/>
      <c r="J380" s="220" t="n"/>
      <c r="K380" s="220" t="n"/>
      <c r="L380" s="220" t="n"/>
      <c r="M380" s="220" t="n"/>
      <c r="N380" s="220" t="n"/>
      <c r="O380" s="220" t="n"/>
      <c r="P380" s="220" t="n"/>
      <c r="Q380" s="220" t="n"/>
      <c r="R380" s="220" t="n"/>
      <c r="S380" s="220" t="n"/>
      <c r="T380" s="220" t="n"/>
      <c r="U380" s="772" t="n"/>
      <c r="W380" s="775" t="n"/>
      <c r="Y380" s="775" t="n"/>
      <c r="AA380" s="776" t="n"/>
      <c r="AC380" s="1810" t="n"/>
      <c r="AE380" s="1738" t="n"/>
      <c r="AF380" s="852" t="n"/>
    </row>
    <row r="381" ht="15.75" customHeight="1" s="667">
      <c r="A381" s="852" t="n"/>
      <c r="B381" s="852" t="n"/>
      <c r="C381" s="405" t="n"/>
      <c r="D381" s="220" t="n"/>
      <c r="E381" s="220" t="n"/>
      <c r="F381" s="210" t="n"/>
      <c r="G381" s="220" t="n"/>
      <c r="H381" s="220" t="n"/>
      <c r="I381" s="220" t="n"/>
      <c r="J381" s="220" t="n"/>
      <c r="K381" s="220" t="n"/>
      <c r="L381" s="220" t="n"/>
      <c r="M381" s="220" t="n"/>
      <c r="N381" s="220" t="n"/>
      <c r="O381" s="220" t="n"/>
      <c r="P381" s="220" t="n"/>
      <c r="Q381" s="220" t="n"/>
      <c r="R381" s="220" t="n"/>
      <c r="S381" s="220" t="n"/>
      <c r="T381" s="220" t="n"/>
      <c r="U381" s="772" t="n"/>
      <c r="W381" s="775" t="n"/>
      <c r="Y381" s="775" t="n"/>
      <c r="AA381" s="776" t="n"/>
      <c r="AC381" s="1810" t="n"/>
      <c r="AE381" s="1738" t="n"/>
      <c r="AF381" s="852" t="n"/>
    </row>
    <row r="382" ht="15.75" customHeight="1" s="667">
      <c r="A382" s="852" t="n"/>
      <c r="B382" s="852" t="n"/>
      <c r="C382" s="405" t="n"/>
      <c r="D382" s="220" t="n"/>
      <c r="E382" s="220" t="n"/>
      <c r="F382" s="210" t="n"/>
      <c r="G382" s="220" t="n"/>
      <c r="H382" s="220" t="n"/>
      <c r="I382" s="220" t="n"/>
      <c r="J382" s="220" t="n"/>
      <c r="K382" s="220" t="n"/>
      <c r="L382" s="220" t="n"/>
      <c r="M382" s="220" t="n"/>
      <c r="N382" s="220" t="n"/>
      <c r="O382" s="220" t="n"/>
      <c r="P382" s="220" t="n"/>
      <c r="Q382" s="220" t="n"/>
      <c r="R382" s="220" t="n"/>
      <c r="S382" s="220" t="n"/>
      <c r="T382" s="220" t="n"/>
      <c r="U382" s="772" t="n"/>
      <c r="W382" s="775" t="n"/>
      <c r="Y382" s="775" t="n"/>
      <c r="AA382" s="776" t="n"/>
      <c r="AC382" s="1810" t="n"/>
      <c r="AE382" s="1738" t="n"/>
      <c r="AF382" s="852" t="n"/>
    </row>
    <row r="383" ht="15.75" customHeight="1" s="667">
      <c r="A383" s="852" t="n"/>
      <c r="B383" s="852" t="n"/>
      <c r="C383" s="405" t="n"/>
      <c r="D383" s="220" t="n"/>
      <c r="E383" s="220" t="n"/>
      <c r="F383" s="210" t="n"/>
      <c r="G383" s="220" t="n"/>
      <c r="H383" s="220" t="n"/>
      <c r="I383" s="220" t="n"/>
      <c r="J383" s="220" t="n"/>
      <c r="K383" s="220" t="n"/>
      <c r="L383" s="220" t="n"/>
      <c r="M383" s="220" t="n"/>
      <c r="N383" s="220" t="n"/>
      <c r="O383" s="220" t="n"/>
      <c r="P383" s="220" t="n"/>
      <c r="Q383" s="220" t="n"/>
      <c r="R383" s="220" t="n"/>
      <c r="S383" s="220" t="n"/>
      <c r="T383" s="220" t="n"/>
      <c r="U383" s="772" t="n"/>
      <c r="W383" s="775" t="n"/>
      <c r="Y383" s="775" t="n"/>
      <c r="AA383" s="776" t="n"/>
      <c r="AC383" s="1810" t="n"/>
      <c r="AE383" s="1738" t="n"/>
      <c r="AF383" s="852" t="n"/>
    </row>
    <row r="384" ht="15.75" customHeight="1" s="667">
      <c r="A384" s="852" t="n"/>
      <c r="B384" s="852" t="n"/>
      <c r="C384" s="405" t="n"/>
      <c r="D384" s="220" t="n"/>
      <c r="E384" s="220" t="n"/>
      <c r="F384" s="210" t="n"/>
      <c r="G384" s="220" t="n"/>
      <c r="H384" s="220" t="n"/>
      <c r="I384" s="220" t="n"/>
      <c r="J384" s="220" t="n"/>
      <c r="K384" s="220" t="n"/>
      <c r="L384" s="220" t="n"/>
      <c r="M384" s="220" t="n"/>
      <c r="N384" s="220" t="n"/>
      <c r="O384" s="220" t="n"/>
      <c r="P384" s="220" t="n"/>
      <c r="Q384" s="220" t="n"/>
      <c r="R384" s="220" t="n"/>
      <c r="S384" s="220" t="n"/>
      <c r="T384" s="220" t="n"/>
      <c r="U384" s="772" t="n"/>
      <c r="W384" s="775" t="n"/>
      <c r="Y384" s="775" t="n"/>
      <c r="AA384" s="776" t="n"/>
      <c r="AC384" s="1810" t="n"/>
      <c r="AE384" s="1738" t="n"/>
      <c r="AF384" s="852" t="n"/>
    </row>
    <row r="385" ht="15.75" customHeight="1" s="667">
      <c r="A385" s="852" t="n"/>
      <c r="B385" s="852" t="n"/>
      <c r="C385" s="405" t="n"/>
      <c r="D385" s="220" t="n"/>
      <c r="E385" s="220" t="n"/>
      <c r="F385" s="210" t="n"/>
      <c r="G385" s="220" t="n"/>
      <c r="H385" s="220" t="n"/>
      <c r="I385" s="220" t="n"/>
      <c r="J385" s="220" t="n"/>
      <c r="K385" s="220" t="n"/>
      <c r="L385" s="220" t="n"/>
      <c r="M385" s="220" t="n"/>
      <c r="N385" s="220" t="n"/>
      <c r="O385" s="220" t="n"/>
      <c r="P385" s="220" t="n"/>
      <c r="Q385" s="220" t="n"/>
      <c r="R385" s="220" t="n"/>
      <c r="S385" s="220" t="n"/>
      <c r="T385" s="220" t="n"/>
      <c r="U385" s="772" t="n"/>
      <c r="W385" s="775" t="n"/>
      <c r="Y385" s="775" t="n"/>
      <c r="AA385" s="776" t="n"/>
      <c r="AC385" s="1810" t="n"/>
      <c r="AE385" s="1738" t="n"/>
      <c r="AF385" s="852" t="n"/>
    </row>
    <row r="386" ht="15.75" customHeight="1" s="667">
      <c r="A386" s="852" t="n"/>
      <c r="B386" s="852" t="n"/>
      <c r="C386" s="405" t="n"/>
      <c r="D386" s="220" t="n"/>
      <c r="E386" s="220" t="n"/>
      <c r="F386" s="210" t="n"/>
      <c r="G386" s="220" t="n"/>
      <c r="H386" s="220" t="n"/>
      <c r="I386" s="220" t="n"/>
      <c r="J386" s="220" t="n"/>
      <c r="K386" s="220" t="n"/>
      <c r="L386" s="220" t="n"/>
      <c r="M386" s="220" t="n"/>
      <c r="N386" s="220" t="n"/>
      <c r="O386" s="220" t="n"/>
      <c r="P386" s="220" t="n"/>
      <c r="Q386" s="220" t="n"/>
      <c r="R386" s="220" t="n"/>
      <c r="S386" s="220" t="n"/>
      <c r="T386" s="220" t="n"/>
      <c r="U386" s="772" t="n"/>
      <c r="W386" s="775" t="n"/>
      <c r="Y386" s="775" t="n"/>
      <c r="AA386" s="776" t="n"/>
      <c r="AC386" s="1810" t="n"/>
      <c r="AE386" s="1738" t="n"/>
      <c r="AF386" s="852" t="n"/>
    </row>
    <row r="387" ht="15.75" customHeight="1" s="667">
      <c r="A387" s="852" t="n"/>
      <c r="B387" s="852" t="n"/>
      <c r="C387" s="237" t="n"/>
      <c r="D387" s="215" t="n"/>
      <c r="E387" s="215" t="n"/>
      <c r="F387" s="210" t="n"/>
      <c r="G387" s="238" t="n"/>
      <c r="H387" s="238" t="n"/>
      <c r="I387" s="238" t="n"/>
      <c r="J387" s="238" t="n"/>
      <c r="K387" s="238" t="n"/>
      <c r="L387" s="238" t="n"/>
      <c r="M387" s="238" t="n"/>
      <c r="N387" s="238" t="n"/>
      <c r="O387" s="238" t="n"/>
      <c r="P387" s="238" t="n"/>
      <c r="Q387" s="238" t="n"/>
      <c r="R387" s="238" t="n"/>
      <c r="S387" s="238" t="n"/>
      <c r="T387" s="238" t="n"/>
      <c r="U387" s="772" t="n"/>
      <c r="W387" s="775" t="n"/>
      <c r="Y387" s="775" t="n"/>
      <c r="AA387" s="776" t="n"/>
      <c r="AC387" s="1810" t="n"/>
      <c r="AE387" s="1738" t="n"/>
      <c r="AF387" s="852" t="n"/>
    </row>
    <row r="388" ht="15.75" customHeight="1" s="667">
      <c r="A388" s="852" t="n"/>
      <c r="B388" s="852" t="n"/>
      <c r="C388" s="237" t="n"/>
      <c r="D388" s="215" t="n"/>
      <c r="E388" s="215" t="n"/>
      <c r="F388" s="210" t="n"/>
      <c r="G388" s="238" t="n"/>
      <c r="H388" s="238" t="n"/>
      <c r="I388" s="238" t="n"/>
      <c r="J388" s="238" t="n"/>
      <c r="K388" s="238" t="n"/>
      <c r="L388" s="238" t="n"/>
      <c r="M388" s="238" t="n"/>
      <c r="N388" s="238" t="n"/>
      <c r="O388" s="238" t="n"/>
      <c r="P388" s="238" t="n"/>
      <c r="Q388" s="238" t="n"/>
      <c r="R388" s="238" t="n"/>
      <c r="S388" s="238" t="n"/>
      <c r="T388" s="238" t="n"/>
      <c r="U388" s="772" t="n"/>
      <c r="W388" s="775" t="n"/>
      <c r="Y388" s="775" t="n"/>
      <c r="AA388" s="776" t="n"/>
      <c r="AC388" s="1810" t="n"/>
      <c r="AE388" s="1738" t="n"/>
      <c r="AF388" s="852" t="n"/>
    </row>
    <row r="389" ht="15.75" customHeight="1" s="667">
      <c r="A389" s="852" t="n"/>
      <c r="B389" s="852" t="n"/>
      <c r="C389" s="237" t="n"/>
      <c r="D389" s="215" t="n"/>
      <c r="E389" s="215" t="n"/>
      <c r="F389" s="210" t="n"/>
      <c r="G389" s="238" t="n"/>
      <c r="H389" s="238" t="n"/>
      <c r="I389" s="238" t="n"/>
      <c r="J389" s="238" t="n"/>
      <c r="K389" s="238" t="n"/>
      <c r="L389" s="238" t="n"/>
      <c r="M389" s="238" t="n"/>
      <c r="N389" s="238" t="n"/>
      <c r="O389" s="238" t="n"/>
      <c r="P389" s="238" t="n"/>
      <c r="Q389" s="238" t="n"/>
      <c r="R389" s="238" t="n"/>
      <c r="S389" s="238" t="n"/>
      <c r="T389" s="238" t="n"/>
      <c r="U389" s="772" t="n"/>
      <c r="W389" s="775" t="n"/>
      <c r="Y389" s="775" t="n"/>
      <c r="AA389" s="776" t="n"/>
      <c r="AC389" s="1810" t="n"/>
      <c r="AE389" s="1738" t="n"/>
      <c r="AF389" s="852" t="n"/>
    </row>
    <row r="390" ht="15.75" customHeight="1" s="667">
      <c r="A390" s="852" t="n"/>
      <c r="B390" s="852" t="n"/>
      <c r="C390" s="237" t="n"/>
      <c r="D390" s="215" t="n"/>
      <c r="E390" s="215" t="n"/>
      <c r="F390" s="210" t="n"/>
      <c r="G390" s="238" t="n"/>
      <c r="H390" s="238" t="n"/>
      <c r="I390" s="238" t="n"/>
      <c r="J390" s="238" t="n"/>
      <c r="K390" s="238" t="n"/>
      <c r="L390" s="238" t="n"/>
      <c r="M390" s="238" t="n"/>
      <c r="N390" s="238" t="n"/>
      <c r="O390" s="238" t="n"/>
      <c r="P390" s="238" t="n"/>
      <c r="Q390" s="238" t="n"/>
      <c r="R390" s="238" t="n"/>
      <c r="S390" s="238" t="n"/>
      <c r="T390" s="238" t="n"/>
      <c r="U390" s="772" t="n"/>
      <c r="W390" s="775" t="n"/>
      <c r="Y390" s="775" t="n"/>
      <c r="AA390" s="776" t="n"/>
      <c r="AC390" s="1810" t="n"/>
      <c r="AE390" s="1738" t="n"/>
      <c r="AF390" s="852" t="n"/>
    </row>
    <row r="391" ht="15.75" customHeight="1" s="667">
      <c r="A391" s="852" t="n"/>
      <c r="B391" s="852" t="n"/>
      <c r="C391" s="237" t="n"/>
      <c r="D391" s="215" t="n"/>
      <c r="E391" s="215" t="n"/>
      <c r="F391" s="210" t="n"/>
      <c r="G391" s="238" t="n"/>
      <c r="H391" s="238" t="n"/>
      <c r="I391" s="238" t="n"/>
      <c r="J391" s="238" t="n"/>
      <c r="K391" s="238" t="n"/>
      <c r="L391" s="238" t="n"/>
      <c r="M391" s="238" t="n"/>
      <c r="N391" s="238" t="n"/>
      <c r="O391" s="238" t="n"/>
      <c r="P391" s="238" t="n"/>
      <c r="Q391" s="238" t="n"/>
      <c r="R391" s="238" t="n"/>
      <c r="S391" s="238" t="n"/>
      <c r="T391" s="238" t="n"/>
      <c r="U391" s="772" t="n"/>
      <c r="W391" s="775" t="n"/>
      <c r="Y391" s="775" t="n"/>
      <c r="AA391" s="776" t="n"/>
      <c r="AC391" s="1810" t="n"/>
      <c r="AE391" s="1738" t="n"/>
      <c r="AF391" s="852" t="n"/>
    </row>
    <row r="392" ht="15.75" customHeight="1" s="667">
      <c r="A392" s="852" t="n"/>
      <c r="B392" s="852" t="n"/>
      <c r="C392" s="237" t="n"/>
      <c r="D392" s="215" t="n"/>
      <c r="E392" s="215" t="n"/>
      <c r="F392" s="210" t="n"/>
      <c r="G392" s="238" t="n"/>
      <c r="H392" s="238" t="n"/>
      <c r="I392" s="238" t="n"/>
      <c r="J392" s="238" t="n"/>
      <c r="K392" s="238" t="n"/>
      <c r="L392" s="238" t="n"/>
      <c r="M392" s="238" t="n"/>
      <c r="N392" s="238" t="n"/>
      <c r="O392" s="238" t="n"/>
      <c r="P392" s="238" t="n"/>
      <c r="Q392" s="238" t="n"/>
      <c r="R392" s="238" t="n"/>
      <c r="S392" s="238" t="n"/>
      <c r="T392" s="238" t="n"/>
      <c r="U392" s="772" t="n"/>
      <c r="W392" s="775" t="n"/>
      <c r="Y392" s="775" t="n"/>
      <c r="AA392" s="776" t="n"/>
      <c r="AC392" s="1810" t="n"/>
      <c r="AE392" s="1738" t="n"/>
      <c r="AF392" s="852" t="n"/>
    </row>
    <row r="393" ht="15.75" customHeight="1" s="667">
      <c r="A393" s="852" t="n"/>
      <c r="B393" s="852" t="n"/>
      <c r="C393" s="237" t="n"/>
      <c r="D393" s="215" t="n"/>
      <c r="E393" s="215" t="n"/>
      <c r="F393" s="210" t="n"/>
      <c r="G393" s="238" t="n"/>
      <c r="H393" s="238" t="n"/>
      <c r="I393" s="238" t="n"/>
      <c r="J393" s="238" t="n"/>
      <c r="K393" s="238" t="n"/>
      <c r="L393" s="238" t="n"/>
      <c r="M393" s="238" t="n"/>
      <c r="N393" s="238" t="n"/>
      <c r="O393" s="238" t="n"/>
      <c r="P393" s="238" t="n"/>
      <c r="Q393" s="238" t="n"/>
      <c r="R393" s="238" t="n"/>
      <c r="S393" s="238" t="n"/>
      <c r="T393" s="238" t="n"/>
      <c r="U393" s="772" t="n"/>
      <c r="W393" s="775" t="n"/>
      <c r="Y393" s="775" t="n"/>
      <c r="AA393" s="776" t="n"/>
      <c r="AC393" s="1810" t="n"/>
      <c r="AE393" s="1738" t="n"/>
      <c r="AF393" s="852" t="n"/>
    </row>
    <row r="394" ht="15.75" customHeight="1" s="667">
      <c r="A394" s="852" t="n"/>
      <c r="B394" s="852" t="n"/>
      <c r="C394" s="405" t="n"/>
      <c r="D394" s="215" t="n"/>
      <c r="E394" s="215" t="n"/>
      <c r="F394" s="210" t="n"/>
      <c r="G394" s="238" t="n"/>
      <c r="H394" s="238" t="n"/>
      <c r="I394" s="238" t="n"/>
      <c r="J394" s="238" t="n"/>
      <c r="K394" s="238" t="n"/>
      <c r="L394" s="238" t="n"/>
      <c r="M394" s="238" t="n"/>
      <c r="N394" s="238" t="n"/>
      <c r="O394" s="238" t="n"/>
      <c r="P394" s="238" t="n"/>
      <c r="Q394" s="238" t="n"/>
      <c r="R394" s="238" t="n"/>
      <c r="S394" s="238" t="n"/>
      <c r="T394" s="238" t="n"/>
      <c r="U394" s="772" t="n"/>
      <c r="W394" s="775" t="n"/>
      <c r="Y394" s="775" t="n"/>
      <c r="AA394" s="776" t="n"/>
      <c r="AC394" s="1810" t="n"/>
      <c r="AE394" s="1738" t="n"/>
      <c r="AF394" s="852" t="n"/>
    </row>
    <row r="395" ht="15.75" customHeight="1" s="667">
      <c r="A395" s="852" t="n"/>
      <c r="B395" s="852" t="n"/>
      <c r="C395" s="405" t="n"/>
      <c r="D395" s="215" t="n"/>
      <c r="E395" s="215" t="n"/>
      <c r="F395" s="210" t="n"/>
      <c r="G395" s="238" t="n"/>
      <c r="H395" s="238" t="n"/>
      <c r="I395" s="238" t="n"/>
      <c r="J395" s="238" t="n"/>
      <c r="K395" s="238" t="n"/>
      <c r="L395" s="238" t="n"/>
      <c r="M395" s="238" t="n"/>
      <c r="N395" s="238" t="n"/>
      <c r="O395" s="238" t="n"/>
      <c r="P395" s="238" t="n"/>
      <c r="Q395" s="238" t="n"/>
      <c r="R395" s="238" t="n"/>
      <c r="S395" s="238" t="n"/>
      <c r="T395" s="238" t="n"/>
      <c r="U395" s="772" t="n"/>
      <c r="W395" s="775" t="n"/>
      <c r="Y395" s="775" t="n"/>
      <c r="AA395" s="776" t="n"/>
      <c r="AC395" s="1810" t="n"/>
      <c r="AE395" s="1738" t="n"/>
      <c r="AF395" s="852" t="n"/>
    </row>
    <row r="396" ht="15.75" customHeight="1" s="667">
      <c r="A396" s="852" t="n"/>
      <c r="B396" s="852" t="n"/>
      <c r="C396" s="237" t="n"/>
      <c r="D396" s="215" t="n"/>
      <c r="E396" s="215" t="n"/>
      <c r="F396" s="210" t="n"/>
      <c r="G396" s="238" t="n"/>
      <c r="H396" s="238" t="n"/>
      <c r="I396" s="238" t="n"/>
      <c r="J396" s="238" t="n"/>
      <c r="K396" s="238" t="n"/>
      <c r="L396" s="238" t="n"/>
      <c r="M396" s="238" t="n"/>
      <c r="N396" s="238" t="n"/>
      <c r="O396" s="238" t="n"/>
      <c r="P396" s="238" t="n"/>
      <c r="Q396" s="238" t="n"/>
      <c r="R396" s="238" t="n"/>
      <c r="S396" s="238" t="n"/>
      <c r="T396" s="238" t="n"/>
      <c r="U396" s="772" t="n"/>
      <c r="W396" s="775" t="n"/>
      <c r="Y396" s="775" t="n"/>
      <c r="AA396" s="776" t="n"/>
      <c r="AC396" s="1810" t="n"/>
      <c r="AE396" s="1738" t="n"/>
      <c r="AF396" s="852" t="n"/>
    </row>
    <row r="397" ht="15.75" customHeight="1" s="667">
      <c r="A397" s="852" t="n"/>
      <c r="B397" s="852" t="n"/>
      <c r="C397" s="237" t="n"/>
      <c r="D397" s="215" t="n"/>
      <c r="E397" s="215" t="n"/>
      <c r="F397" s="210" t="n"/>
      <c r="G397" s="238" t="n"/>
      <c r="H397" s="238" t="n"/>
      <c r="I397" s="238" t="n"/>
      <c r="J397" s="238" t="n"/>
      <c r="K397" s="238" t="n"/>
      <c r="L397" s="238" t="n"/>
      <c r="M397" s="238" t="n"/>
      <c r="N397" s="238" t="n"/>
      <c r="O397" s="238" t="n"/>
      <c r="P397" s="238" t="n"/>
      <c r="Q397" s="238" t="n"/>
      <c r="R397" s="238" t="n"/>
      <c r="S397" s="238" t="n"/>
      <c r="T397" s="238" t="n"/>
      <c r="U397" s="772" t="n"/>
      <c r="W397" s="775" t="n"/>
      <c r="Y397" s="775" t="n"/>
      <c r="AA397" s="776" t="n"/>
      <c r="AC397" s="1810" t="n"/>
      <c r="AE397" s="1738" t="n"/>
      <c r="AF397" s="852" t="n"/>
    </row>
    <row r="398" ht="15.75" customHeight="1" s="667">
      <c r="A398" s="852" t="n"/>
      <c r="B398" s="852" t="n"/>
      <c r="C398" s="237" t="n"/>
      <c r="D398" s="215" t="n"/>
      <c r="E398" s="215" t="n"/>
      <c r="F398" s="210" t="n"/>
      <c r="G398" s="238" t="n"/>
      <c r="H398" s="238" t="n"/>
      <c r="I398" s="238" t="n"/>
      <c r="J398" s="238" t="n"/>
      <c r="K398" s="238" t="n"/>
      <c r="L398" s="238" t="n"/>
      <c r="M398" s="238" t="n"/>
      <c r="N398" s="238" t="n"/>
      <c r="O398" s="238" t="n"/>
      <c r="P398" s="238" t="n"/>
      <c r="Q398" s="238" t="n"/>
      <c r="R398" s="238" t="n"/>
      <c r="S398" s="238" t="n"/>
      <c r="T398" s="238" t="n"/>
      <c r="U398" s="772" t="n"/>
      <c r="W398" s="775" t="n"/>
      <c r="Y398" s="775" t="n"/>
      <c r="AA398" s="776" t="n"/>
      <c r="AC398" s="1810" t="n"/>
      <c r="AE398" s="1738" t="n"/>
      <c r="AF398" s="852" t="n"/>
    </row>
    <row r="399" ht="15.75" customHeight="1" s="667">
      <c r="A399" s="852" t="n"/>
      <c r="B399" s="852" t="n"/>
      <c r="C399" s="237" t="n"/>
      <c r="D399" s="215" t="n"/>
      <c r="E399" s="215" t="n"/>
      <c r="F399" s="210" t="n"/>
      <c r="G399" s="238" t="n"/>
      <c r="H399" s="238" t="n"/>
      <c r="I399" s="238" t="n"/>
      <c r="J399" s="238" t="n"/>
      <c r="K399" s="238" t="n"/>
      <c r="L399" s="238" t="n"/>
      <c r="M399" s="238" t="n"/>
      <c r="N399" s="238" t="n"/>
      <c r="O399" s="238" t="n"/>
      <c r="P399" s="238" t="n"/>
      <c r="Q399" s="238" t="n"/>
      <c r="R399" s="238" t="n"/>
      <c r="S399" s="238" t="n"/>
      <c r="T399" s="238" t="n"/>
      <c r="U399" s="772" t="n"/>
      <c r="W399" s="775" t="n"/>
      <c r="Y399" s="775" t="n"/>
      <c r="AA399" s="776" t="n"/>
      <c r="AC399" s="1810" t="n"/>
      <c r="AE399" s="1738" t="n"/>
      <c r="AF399" s="852" t="n"/>
    </row>
    <row r="400" ht="15.75" customHeight="1" s="667">
      <c r="A400" s="852" t="n"/>
      <c r="B400" s="852" t="n"/>
      <c r="C400" s="237" t="n"/>
      <c r="D400" s="215" t="n"/>
      <c r="E400" s="215" t="n"/>
      <c r="F400" s="210" t="n"/>
      <c r="G400" s="238" t="n"/>
      <c r="H400" s="238" t="n"/>
      <c r="I400" s="238" t="n"/>
      <c r="J400" s="238" t="n"/>
      <c r="K400" s="238" t="n"/>
      <c r="L400" s="238" t="n"/>
      <c r="M400" s="238" t="n"/>
      <c r="N400" s="238" t="n"/>
      <c r="O400" s="238" t="n"/>
      <c r="P400" s="238" t="n"/>
      <c r="Q400" s="238" t="n"/>
      <c r="R400" s="238" t="n"/>
      <c r="S400" s="238" t="n"/>
      <c r="T400" s="238" t="n"/>
      <c r="U400" s="772" t="n"/>
      <c r="W400" s="775" t="n"/>
      <c r="Y400" s="775" t="n"/>
      <c r="AA400" s="776" t="n"/>
      <c r="AC400" s="1810" t="n"/>
      <c r="AE400" s="1738" t="n"/>
      <c r="AF400" s="852" t="n"/>
    </row>
    <row r="401" ht="15.75" customHeight="1" s="667">
      <c r="A401" s="241" t="n"/>
      <c r="B401" s="241" t="n"/>
      <c r="C401" s="216" t="n"/>
      <c r="D401" s="242" t="n"/>
      <c r="E401" s="242" t="n"/>
      <c r="F401" s="218" t="n"/>
      <c r="G401" s="243" t="n"/>
      <c r="H401" s="243" t="n"/>
      <c r="I401" s="243" t="n"/>
      <c r="J401" s="243" t="n"/>
      <c r="K401" s="243" t="n"/>
      <c r="L401" s="243" t="n"/>
      <c r="M401" s="243" t="n"/>
      <c r="N401" s="243" t="n"/>
      <c r="O401" s="243" t="n"/>
      <c r="P401" s="243" t="n"/>
      <c r="Q401" s="243" t="n"/>
      <c r="R401" s="243" t="n"/>
      <c r="S401" s="243" t="n"/>
      <c r="T401" s="243" t="n"/>
      <c r="U401" s="836" t="n"/>
      <c r="V401" s="1747" t="n"/>
      <c r="W401" s="839" t="n"/>
      <c r="X401" s="1747" t="n"/>
      <c r="Y401" s="839" t="n"/>
      <c r="Z401" s="1747" t="n"/>
      <c r="AA401" s="840" t="n"/>
      <c r="AB401" s="1747" t="n"/>
      <c r="AC401" s="1812" t="n"/>
      <c r="AD401" s="1747" t="n"/>
      <c r="AE401" s="1799" t="n"/>
      <c r="AF401" s="852" t="n"/>
    </row>
    <row r="402" ht="15.75" customHeight="1" s="667">
      <c r="A402" s="241" t="n"/>
      <c r="B402" s="241" t="n"/>
      <c r="C402" s="220" t="n"/>
      <c r="D402" s="245" t="n"/>
      <c r="E402" s="245" t="n"/>
      <c r="F402" s="246" t="n"/>
      <c r="G402" s="246" t="n"/>
      <c r="H402" s="246" t="n"/>
      <c r="I402" s="246" t="n"/>
      <c r="J402" s="246" t="n"/>
      <c r="K402" s="246" t="n"/>
      <c r="L402" s="246" t="n"/>
      <c r="M402" s="246" t="n"/>
      <c r="N402" s="246" t="n"/>
      <c r="O402" s="246" t="n"/>
      <c r="P402" s="246" t="n"/>
      <c r="Q402" s="246" t="n"/>
      <c r="R402" s="246" t="n"/>
      <c r="S402" s="246" t="n"/>
      <c r="T402" s="246" t="n"/>
      <c r="U402" s="247" t="n"/>
      <c r="V402" s="247" t="n"/>
      <c r="W402" s="248" t="n"/>
      <c r="X402" s="248" t="n"/>
      <c r="Y402" s="248" t="n"/>
      <c r="Z402" s="223" t="inlineStr">
        <is>
          <t>Total =</t>
        </is>
      </c>
      <c r="AA402" s="852" t="n"/>
      <c r="AB402" s="1815">
        <f>SUM(AC227:AE263)+SUM(AC273:AE309)+SUM(AC319:AE355)+SUM(AC365:AE372)</f>
        <v/>
      </c>
      <c r="AC402" s="1751" t="n"/>
      <c r="AD402" s="1751" t="n"/>
      <c r="AE402" s="1751" t="n"/>
      <c r="AF402" s="249" t="n"/>
    </row>
    <row r="403" ht="15.75" customHeight="1" s="667">
      <c r="A403" s="241" t="n"/>
      <c r="B403" s="241" t="n"/>
      <c r="C403" s="220" t="n"/>
      <c r="D403" s="245" t="n"/>
      <c r="E403" s="245" t="n"/>
      <c r="F403" s="246" t="n"/>
      <c r="G403" s="246" t="n"/>
      <c r="H403" s="246" t="n"/>
      <c r="I403" s="246" t="n"/>
      <c r="J403" s="246" t="n"/>
      <c r="K403" s="246" t="n"/>
      <c r="L403" s="246" t="n"/>
      <c r="M403" s="246" t="n"/>
      <c r="N403" s="246" t="n"/>
      <c r="O403" s="246" t="n"/>
      <c r="P403" s="246" t="n"/>
      <c r="Q403" s="246" t="n"/>
      <c r="R403" s="246" t="n"/>
      <c r="S403" s="246" t="n"/>
      <c r="T403" s="246" t="n"/>
      <c r="U403" s="247" t="n"/>
      <c r="V403" s="247" t="n"/>
      <c r="W403" s="248" t="n"/>
      <c r="X403" s="248" t="n"/>
      <c r="Y403" s="248" t="n"/>
      <c r="Z403" s="248" t="n"/>
      <c r="AA403" s="250" t="n"/>
      <c r="AB403" s="250" t="n"/>
      <c r="AC403" s="251" t="n"/>
      <c r="AD403" s="251" t="n"/>
      <c r="AE403" s="251" t="n"/>
      <c r="AF403" s="249" t="n"/>
    </row>
    <row r="404" ht="15.75" customHeight="1" s="667">
      <c r="A404" s="229" t="n"/>
      <c r="B404" s="229" t="n"/>
      <c r="C404" s="400" t="n"/>
      <c r="D404" s="230" t="n"/>
      <c r="E404" s="230" t="n"/>
      <c r="F404" s="231" t="n"/>
      <c r="G404" s="231" t="n"/>
      <c r="H404" s="231" t="n"/>
      <c r="I404" s="231" t="n"/>
      <c r="J404" s="231" t="n"/>
      <c r="K404" s="231" t="n"/>
      <c r="L404" s="231" t="n"/>
      <c r="M404" s="231" t="n"/>
      <c r="N404" s="231" t="n"/>
      <c r="O404" s="231" t="n"/>
      <c r="P404" s="231" t="n"/>
      <c r="Q404" s="231" t="n"/>
      <c r="R404" s="231" t="n"/>
      <c r="S404" s="231" t="n"/>
      <c r="T404" s="231" t="n"/>
      <c r="U404" s="232" t="n"/>
      <c r="V404" s="232" t="n"/>
      <c r="W404" s="233" t="n"/>
      <c r="X404" s="233" t="n"/>
      <c r="Y404" s="233" t="n"/>
      <c r="Z404" s="233" t="n"/>
      <c r="AA404" s="234" t="n"/>
      <c r="AB404" s="234" t="n"/>
      <c r="AC404" s="235" t="n"/>
      <c r="AD404" s="235" t="n"/>
      <c r="AE404" s="235" t="n"/>
      <c r="AF404" s="236" t="n"/>
    </row>
    <row r="405" ht="15.75" customHeight="1" s="667">
      <c r="A405" s="800" t="inlineStr">
        <is>
          <t>CCN:</t>
        </is>
      </c>
      <c r="C405" s="830">
        <f>$C$5</f>
        <v/>
      </c>
      <c r="M405" s="800" t="inlineStr">
        <is>
          <t>Nomenclature:</t>
        </is>
      </c>
      <c r="R405" s="830">
        <f>$R$5</f>
        <v/>
      </c>
    </row>
    <row r="406" ht="15.75" customHeight="1" s="667">
      <c r="A406" s="852" t="n"/>
      <c r="B406" s="852" t="n"/>
      <c r="C406" s="223" t="n"/>
      <c r="D406" s="852" t="n"/>
      <c r="E406" s="852" t="n"/>
      <c r="F406" s="223" t="n"/>
      <c r="G406" s="852" t="n"/>
      <c r="H406" s="852" t="n"/>
      <c r="I406" s="852" t="n"/>
      <c r="J406" s="852" t="n"/>
      <c r="K406" s="852" t="n"/>
      <c r="L406" s="852" t="n"/>
      <c r="M406" s="852" t="n"/>
      <c r="N406" s="852" t="n"/>
      <c r="O406" s="852" t="n"/>
      <c r="P406" s="852" t="n"/>
      <c r="Q406" s="852" t="n"/>
      <c r="R406" s="852" t="n"/>
      <c r="S406" s="852" t="n"/>
      <c r="T406" s="852" t="n"/>
      <c r="U406" s="852" t="n"/>
      <c r="V406" s="852" t="n"/>
      <c r="W406" s="854" t="n"/>
      <c r="X406" s="854" t="n"/>
      <c r="Y406" s="852" t="n"/>
      <c r="Z406" s="852" t="n"/>
      <c r="AA406" s="852" t="n"/>
      <c r="AB406" s="852" t="n"/>
      <c r="AC406" s="854" t="n"/>
      <c r="AD406" s="854" t="n"/>
      <c r="AE406" s="854" t="n"/>
      <c r="AF406" s="852" t="n"/>
    </row>
    <row r="407" ht="15.75" customHeight="1" s="667">
      <c r="A407" s="852" t="n"/>
      <c r="B407" s="852" t="n"/>
      <c r="C407" s="161" t="inlineStr">
        <is>
          <t>Operational Vehicle Laydown Area per UFC 2-000-05N  Table 14312-1</t>
        </is>
      </c>
      <c r="D407" s="852" t="n"/>
      <c r="E407" s="852" t="n"/>
      <c r="F407" s="223" t="n"/>
      <c r="G407" s="852" t="n"/>
      <c r="H407" s="852" t="n"/>
      <c r="I407" s="852" t="n"/>
      <c r="J407" s="852" t="n"/>
      <c r="K407" s="852" t="n"/>
      <c r="L407" s="852" t="n"/>
      <c r="M407" s="852" t="n"/>
      <c r="N407" s="852" t="n"/>
      <c r="O407" s="852" t="n"/>
      <c r="P407" s="852" t="n"/>
      <c r="Q407" s="852" t="n"/>
      <c r="R407" s="852" t="n"/>
      <c r="S407" s="852" t="n"/>
      <c r="T407" s="852" t="n"/>
      <c r="U407" s="852" t="n"/>
      <c r="V407" s="852" t="n"/>
      <c r="W407" s="854" t="n"/>
      <c r="X407" s="854" t="n"/>
      <c r="Y407" s="852" t="n"/>
      <c r="Z407" s="852" t="n"/>
      <c r="AA407" s="852" t="n"/>
      <c r="AB407" s="852" t="n"/>
      <c r="AC407" s="854" t="n"/>
      <c r="AD407" s="854" t="n"/>
      <c r="AE407" s="854" t="n"/>
      <c r="AF407" s="852" t="n"/>
    </row>
    <row r="408" ht="15.75" customHeight="1" s="667">
      <c r="A408" s="852" t="n"/>
      <c r="B408" s="852" t="n"/>
      <c r="C408" s="851">
        <f>B23</f>
        <v/>
      </c>
      <c r="D408" s="1747" t="n"/>
      <c r="E408" s="1747" t="n"/>
      <c r="F408" s="204">
        <f>E23</f>
        <v/>
      </c>
      <c r="G408" s="204" t="n"/>
      <c r="H408" s="204" t="n"/>
      <c r="I408" s="204" t="n"/>
      <c r="J408" s="204" t="n"/>
      <c r="K408" s="204" t="n"/>
      <c r="L408" s="204" t="n"/>
      <c r="M408" s="204" t="n"/>
      <c r="N408" s="205" t="n"/>
      <c r="O408" s="206" t="n"/>
      <c r="P408" s="206" t="n"/>
      <c r="Q408" s="206" t="n"/>
      <c r="R408" s="206" t="n"/>
      <c r="S408" s="207" t="n"/>
      <c r="T408" s="189" t="n"/>
      <c r="U408" s="189" t="n"/>
      <c r="V408" s="189" t="n"/>
      <c r="W408" s="208" t="n"/>
      <c r="X408" s="208" t="n"/>
      <c r="Y408" s="189" t="n"/>
      <c r="Z408" s="189" t="n"/>
      <c r="AA408" s="189" t="n"/>
      <c r="AB408" s="189" t="n"/>
      <c r="AC408" s="1536" t="n"/>
      <c r="AD408" s="1536" t="n"/>
      <c r="AE408" s="1536" t="n"/>
      <c r="AF408" s="852" t="n"/>
    </row>
    <row r="409" ht="15.75" customHeight="1" s="667">
      <c r="A409" s="852" t="n"/>
      <c r="B409" s="852" t="n"/>
      <c r="C409" s="847" t="inlineStr">
        <is>
          <t>TAMCN</t>
        </is>
      </c>
      <c r="D409" s="1739" t="n"/>
      <c r="E409" s="1739" t="n"/>
      <c r="F409" s="834" t="inlineStr">
        <is>
          <t>Description</t>
        </is>
      </c>
      <c r="G409" s="1739" t="n"/>
      <c r="H409" s="1739" t="n"/>
      <c r="I409" s="1739" t="n"/>
      <c r="J409" s="1739" t="n"/>
      <c r="K409" s="1739" t="n"/>
      <c r="L409" s="1739" t="n"/>
      <c r="M409" s="1739" t="n"/>
      <c r="N409" s="1739" t="n"/>
      <c r="O409" s="1739" t="n"/>
      <c r="P409" s="1739" t="n"/>
      <c r="Q409" s="1739" t="n"/>
      <c r="R409" s="1739" t="n"/>
      <c r="S409" s="1739" t="n"/>
      <c r="T409" s="1739" t="n"/>
      <c r="U409" s="1805" t="inlineStr">
        <is>
          <t>L (FT)</t>
        </is>
      </c>
      <c r="V409" s="1748" t="n"/>
      <c r="W409" s="1805" t="inlineStr">
        <is>
          <t>Qty</t>
        </is>
      </c>
      <c r="X409" s="1748" t="n"/>
      <c r="Y409" s="1805" t="inlineStr">
        <is>
          <t>Area (NSY)</t>
        </is>
      </c>
      <c r="Z409" s="1748" t="n"/>
      <c r="AA409" s="1805" t="inlineStr">
        <is>
          <t>NTG</t>
        </is>
      </c>
      <c r="AB409" s="1748" t="n"/>
      <c r="AC409" s="1806" t="inlineStr">
        <is>
          <t>GSY</t>
        </is>
      </c>
      <c r="AD409" s="1736" t="n"/>
      <c r="AE409" s="1737" t="n"/>
      <c r="AF409" s="852" t="n"/>
    </row>
    <row r="410" ht="15.75" customHeight="1" s="667">
      <c r="A410" s="852" t="n"/>
      <c r="B410" s="852" t="n"/>
      <c r="C410" s="1807" t="n"/>
      <c r="D410" s="1808" t="n"/>
      <c r="E410" s="1808" t="n"/>
      <c r="F410" s="1808" t="n"/>
      <c r="G410" s="1808" t="n"/>
      <c r="H410" s="1808" t="n"/>
      <c r="I410" s="1808" t="n"/>
      <c r="J410" s="1808" t="n"/>
      <c r="K410" s="1808" t="n"/>
      <c r="L410" s="1808" t="n"/>
      <c r="M410" s="1808" t="n"/>
      <c r="N410" s="1808" t="n"/>
      <c r="O410" s="1808" t="n"/>
      <c r="P410" s="1808" t="n"/>
      <c r="Q410" s="1808" t="n"/>
      <c r="R410" s="1808" t="n"/>
      <c r="S410" s="1808" t="n"/>
      <c r="T410" s="1808" t="n"/>
      <c r="U410" s="1808" t="n"/>
      <c r="V410" s="1808" t="n"/>
      <c r="W410" s="1808" t="n"/>
      <c r="X410" s="1808" t="n"/>
      <c r="Y410" s="1808" t="n"/>
      <c r="Z410" s="1808" t="n"/>
      <c r="AA410" s="1808" t="n"/>
      <c r="AB410" s="1808" t="n"/>
      <c r="AC410" s="1747" t="n"/>
      <c r="AD410" s="1747" t="n"/>
      <c r="AE410" s="1799" t="n"/>
      <c r="AF410" s="852" t="n"/>
    </row>
    <row r="411" ht="15.75" customHeight="1" s="667">
      <c r="A411" s="852" t="n"/>
      <c r="B411" s="852" t="n"/>
      <c r="C411" s="404" t="inlineStr">
        <is>
          <t>A00477B</t>
        </is>
      </c>
      <c r="D411" s="220" t="n"/>
      <c r="E411" s="220" t="n"/>
      <c r="F411" s="210">
        <f>IFERROR(VLOOKUP(C411,TE!$H:$Y,2,FALSE),"(Not on TE)")</f>
        <v/>
      </c>
      <c r="G411" s="220" t="n"/>
      <c r="H411" s="220" t="n"/>
      <c r="I411" s="220" t="n"/>
      <c r="J411" s="220" t="n"/>
      <c r="K411" s="220" t="n"/>
      <c r="L411" s="220" t="n"/>
      <c r="M411" s="220" t="n"/>
      <c r="N411" s="220" t="n"/>
      <c r="O411" s="220" t="n"/>
      <c r="P411" s="220" t="n"/>
      <c r="Q411" s="220" t="n"/>
      <c r="R411" s="220" t="n"/>
      <c r="S411" s="220" t="n"/>
      <c r="T411" s="220" t="n"/>
      <c r="U411" s="772">
        <f>IFERROR(VLOOKUP(C411,TE!$H:$Y,9,FALSE),"0")</f>
        <v/>
      </c>
      <c r="W411" s="775">
        <f>SUMIFS(TE!$O:$O,TE!$G:$G,$C$408,TE!$I:$I,C411,TE!$D:$D,$C$5)</f>
        <v/>
      </c>
      <c r="Y411" s="775">
        <f>IFERROR(VLOOKUP(C411,TE!$H:$Y,16,FALSE),"0")</f>
        <v/>
      </c>
      <c r="AA411" s="777">
        <f>IFERROR(VLOOKUP(C411,TE!$H:$Y,17,FALSE),"0")</f>
        <v/>
      </c>
      <c r="AB411" s="1809" t="n"/>
      <c r="AC411" s="1810">
        <f>IFERROR((W411*Y411*AA411),"")</f>
        <v/>
      </c>
      <c r="AE411" s="1738" t="n"/>
      <c r="AF411" s="852" t="n"/>
    </row>
    <row r="412" ht="15.75" customHeight="1" s="667">
      <c r="A412" s="852" t="n"/>
      <c r="B412" s="852" t="n"/>
      <c r="C412" s="405" t="inlineStr">
        <is>
          <t>A00557G</t>
        </is>
      </c>
      <c r="D412" s="220" t="n"/>
      <c r="E412" s="220" t="n"/>
      <c r="F412" s="210">
        <f>IFERROR(VLOOKUP(C412,TE!$H:$Y,2,FALSE),"(Not on TE)")</f>
        <v/>
      </c>
      <c r="G412" s="220" t="n"/>
      <c r="H412" s="220" t="n"/>
      <c r="I412" s="220" t="n"/>
      <c r="J412" s="220" t="n"/>
      <c r="K412" s="220" t="n"/>
      <c r="L412" s="220" t="n"/>
      <c r="M412" s="220" t="n"/>
      <c r="N412" s="220" t="n"/>
      <c r="O412" s="220" t="n"/>
      <c r="P412" s="220" t="n"/>
      <c r="Q412" s="220" t="n"/>
      <c r="R412" s="220" t="n"/>
      <c r="S412" s="220" t="n"/>
      <c r="T412" s="220" t="n"/>
      <c r="U412" s="772">
        <f>IFERROR(VLOOKUP(C412,TE!$H:$Y,9,FALSE),"0")</f>
        <v/>
      </c>
      <c r="W412" s="775">
        <f>SUMIFS(TE!$O:$O,TE!$G:$G,$C$408,TE!$I:$I,C412,TE!$D:$D,$C$5)</f>
        <v/>
      </c>
      <c r="Y412" s="775">
        <f>IFERROR(VLOOKUP(C412,TE!$H:$Y,16,FALSE),"0")</f>
        <v/>
      </c>
      <c r="AA412" s="777">
        <f>IFERROR(VLOOKUP(C412,TE!$H:$Y,17,FALSE),"0")</f>
        <v/>
      </c>
      <c r="AB412" s="1809" t="n"/>
      <c r="AC412" s="1810">
        <f>IFERROR((W412*Y412*AA412),"")</f>
        <v/>
      </c>
      <c r="AE412" s="1738" t="n"/>
      <c r="AF412" s="852" t="n"/>
    </row>
    <row r="413" ht="15.75" customHeight="1" s="667">
      <c r="A413" s="852" t="n"/>
      <c r="B413" s="852" t="n"/>
      <c r="C413" s="405" t="inlineStr">
        <is>
          <t>A00617G</t>
        </is>
      </c>
      <c r="D413" s="220" t="n"/>
      <c r="E413" s="220" t="n"/>
      <c r="F413" s="210">
        <f>IFERROR(VLOOKUP(C413,TE!$H:$Y,2,FALSE),"(Not on TE)")</f>
        <v/>
      </c>
      <c r="G413" s="220" t="n"/>
      <c r="H413" s="220" t="n"/>
      <c r="I413" s="220" t="n"/>
      <c r="J413" s="220" t="n"/>
      <c r="K413" s="220" t="n"/>
      <c r="L413" s="220" t="n"/>
      <c r="M413" s="220" t="n"/>
      <c r="N413" s="220" t="n"/>
      <c r="O413" s="220" t="n"/>
      <c r="P413" s="220" t="n"/>
      <c r="Q413" s="220" t="n"/>
      <c r="R413" s="220" t="n"/>
      <c r="S413" s="220" t="n"/>
      <c r="T413" s="220" t="n"/>
      <c r="U413" s="772">
        <f>IFERROR(VLOOKUP(C413,TE!$H:$Y,9,FALSE),"0")</f>
        <v/>
      </c>
      <c r="W413" s="775">
        <f>SUMIFS(TE!$O:$O,TE!$G:$G,$C$408,TE!$I:$I,C413,TE!$D:$D,$C$5)</f>
        <v/>
      </c>
      <c r="Y413" s="775">
        <f>IFERROR(VLOOKUP(C413,TE!$H:$Y,16,FALSE),"0")</f>
        <v/>
      </c>
      <c r="AA413" s="777">
        <f>IFERROR(VLOOKUP(C413,TE!$H:$Y,17,FALSE),"0")</f>
        <v/>
      </c>
      <c r="AB413" s="1809" t="n"/>
      <c r="AC413" s="1810">
        <f>IFERROR((W413*Y413*AA413),"")</f>
        <v/>
      </c>
      <c r="AE413" s="1738" t="n"/>
      <c r="AF413" s="852" t="n"/>
    </row>
    <row r="414" ht="15.75" customHeight="1" s="667">
      <c r="A414" s="852" t="n"/>
      <c r="B414" s="852" t="n"/>
      <c r="C414" s="405" t="inlineStr">
        <is>
          <t>A02427G</t>
        </is>
      </c>
      <c r="D414" s="220" t="n"/>
      <c r="E414" s="220" t="n"/>
      <c r="F414" s="210">
        <f>IFERROR(VLOOKUP(C414,TE!$H:$Y,2,FALSE),"(Not on TE)")</f>
        <v/>
      </c>
      <c r="G414" s="220" t="n"/>
      <c r="H414" s="220" t="n"/>
      <c r="I414" s="220" t="n"/>
      <c r="J414" s="220" t="n"/>
      <c r="K414" s="220" t="n"/>
      <c r="L414" s="220" t="n"/>
      <c r="M414" s="220" t="n"/>
      <c r="N414" s="220" t="n"/>
      <c r="O414" s="220" t="n"/>
      <c r="P414" s="220" t="n"/>
      <c r="Q414" s="220" t="n"/>
      <c r="R414" s="220" t="n"/>
      <c r="S414" s="220" t="n"/>
      <c r="T414" s="220" t="n"/>
      <c r="U414" s="772">
        <f>IFERROR(VLOOKUP(C414,TE!$H:$Y,9,FALSE),"0")</f>
        <v/>
      </c>
      <c r="W414" s="775">
        <f>SUMIFS(TE!$O:$O,TE!$G:$G,$C$408,TE!$I:$I,C414,TE!$D:$D,$C$5)</f>
        <v/>
      </c>
      <c r="Y414" s="775">
        <f>IFERROR(VLOOKUP(C414,TE!$H:$Y,16,FALSE),"0")</f>
        <v/>
      </c>
      <c r="AA414" s="777">
        <f>IFERROR(VLOOKUP(C414,TE!$H:$Y,17,FALSE),"0")</f>
        <v/>
      </c>
      <c r="AB414" s="1809" t="n"/>
      <c r="AC414" s="1810">
        <f>IFERROR((W414*Y414*AA414),"")</f>
        <v/>
      </c>
      <c r="AE414" s="1738" t="n"/>
      <c r="AF414" s="852" t="n"/>
    </row>
    <row r="415" ht="15.75" customHeight="1" s="667">
      <c r="A415" s="852" t="n"/>
      <c r="B415" s="852" t="n"/>
      <c r="C415" s="405" t="inlineStr">
        <is>
          <t>A03877G</t>
        </is>
      </c>
      <c r="D415" s="220" t="n"/>
      <c r="E415" s="220" t="n"/>
      <c r="F415" s="210">
        <f>IFERROR(VLOOKUP(C415,TE!$H:$Y,2,FALSE),"(Not on TE)")</f>
        <v/>
      </c>
      <c r="G415" s="220" t="n"/>
      <c r="H415" s="220" t="n"/>
      <c r="I415" s="220" t="n"/>
      <c r="J415" s="220" t="n"/>
      <c r="K415" s="220" t="n"/>
      <c r="L415" s="220" t="n"/>
      <c r="M415" s="220" t="n"/>
      <c r="N415" s="220" t="n"/>
      <c r="O415" s="220" t="n"/>
      <c r="P415" s="220" t="n"/>
      <c r="Q415" s="220" t="n"/>
      <c r="R415" s="220" t="n"/>
      <c r="S415" s="220" t="n"/>
      <c r="T415" s="220" t="n"/>
      <c r="U415" s="772">
        <f>IFERROR(VLOOKUP(C415,TE!$H:$Y,9,FALSE),"0")</f>
        <v/>
      </c>
      <c r="W415" s="775">
        <f>SUMIFS(TE!$O:$O,TE!$G:$G,$C$408,TE!$I:$I,C415,TE!$D:$D,$C$5)</f>
        <v/>
      </c>
      <c r="Y415" s="775">
        <f>IFERROR(VLOOKUP(C415,TE!$H:$Y,16,FALSE),"0")</f>
        <v/>
      </c>
      <c r="AA415" s="777">
        <f>IFERROR(VLOOKUP(C415,TE!$H:$Y,17,FALSE),"0")</f>
        <v/>
      </c>
      <c r="AB415" s="1809" t="n"/>
      <c r="AC415" s="1810">
        <f>IFERROR((W415*Y415*AA415),"")</f>
        <v/>
      </c>
      <c r="AE415" s="1738" t="n"/>
      <c r="AF415" s="852" t="n"/>
    </row>
    <row r="416" ht="15.75" customHeight="1" s="667">
      <c r="A416" s="852" t="n"/>
      <c r="B416" s="852" t="n"/>
      <c r="C416" s="405" t="inlineStr">
        <is>
          <t>A03887G</t>
        </is>
      </c>
      <c r="D416" s="220" t="n"/>
      <c r="E416" s="220" t="n"/>
      <c r="F416" s="210">
        <f>IFERROR(VLOOKUP(C416,TE!$H:$Y,2,FALSE),"(Not on TE)")</f>
        <v/>
      </c>
      <c r="G416" s="220" t="n"/>
      <c r="H416" s="220" t="n"/>
      <c r="I416" s="220" t="n"/>
      <c r="J416" s="220" t="n"/>
      <c r="K416" s="220" t="n"/>
      <c r="L416" s="220" t="n"/>
      <c r="M416" s="220" t="n"/>
      <c r="N416" s="220" t="n"/>
      <c r="O416" s="220" t="n"/>
      <c r="P416" s="220" t="n"/>
      <c r="Q416" s="220" t="n"/>
      <c r="R416" s="220" t="n"/>
      <c r="S416" s="220" t="n"/>
      <c r="T416" s="220" t="n"/>
      <c r="U416" s="772">
        <f>IFERROR(VLOOKUP(C416,TE!$H:$Y,9,FALSE),"0")</f>
        <v/>
      </c>
      <c r="W416" s="775">
        <f>SUMIFS(TE!$O:$O,TE!$G:$G,$C$408,TE!$I:$I,C416,TE!$D:$D,$C$5)</f>
        <v/>
      </c>
      <c r="Y416" s="775">
        <f>IFERROR(VLOOKUP(C416,TE!$H:$Y,16,FALSE),"0")</f>
        <v/>
      </c>
      <c r="AA416" s="777">
        <f>IFERROR(VLOOKUP(C416,TE!$H:$Y,17,FALSE),"0")</f>
        <v/>
      </c>
      <c r="AB416" s="1809" t="n"/>
      <c r="AC416" s="1810">
        <f>IFERROR((W416*Y416*AA416),"")</f>
        <v/>
      </c>
      <c r="AE416" s="1738" t="n"/>
      <c r="AF416" s="852" t="n"/>
    </row>
    <row r="417" ht="15.75" customHeight="1" s="667">
      <c r="A417" s="852" t="n"/>
      <c r="B417" s="852" t="n"/>
      <c r="C417" s="405" t="inlineStr">
        <is>
          <t>A04037G</t>
        </is>
      </c>
      <c r="D417" s="220" t="n"/>
      <c r="E417" s="220" t="n"/>
      <c r="F417" s="210">
        <f>IFERROR(VLOOKUP(C417,TE!$H:$Y,2,FALSE),"(Not on TE)")</f>
        <v/>
      </c>
      <c r="G417" s="220" t="n"/>
      <c r="H417" s="220" t="n"/>
      <c r="I417" s="220" t="n"/>
      <c r="J417" s="220" t="n"/>
      <c r="K417" s="220" t="n"/>
      <c r="L417" s="220" t="n"/>
      <c r="M417" s="220" t="n"/>
      <c r="N417" s="220" t="n"/>
      <c r="O417" s="220" t="n"/>
      <c r="P417" s="220" t="n"/>
      <c r="Q417" s="220" t="n"/>
      <c r="R417" s="220" t="n"/>
      <c r="S417" s="220" t="n"/>
      <c r="T417" s="220" t="n"/>
      <c r="U417" s="772">
        <f>IFERROR(VLOOKUP(C417,TE!$H:$Y,9,FALSE),"0")</f>
        <v/>
      </c>
      <c r="W417" s="775">
        <f>SUMIFS(TE!$O:$O,TE!$G:$G,$C$408,TE!$I:$I,C417,TE!$D:$D,$C$5)</f>
        <v/>
      </c>
      <c r="Y417" s="775">
        <f>IFERROR(VLOOKUP(C417,TE!$H:$Y,16,FALSE),"0")</f>
        <v/>
      </c>
      <c r="AA417" s="777">
        <f>IFERROR(VLOOKUP(C417,TE!$H:$Y,17,FALSE),"0")</f>
        <v/>
      </c>
      <c r="AB417" s="1809" t="n"/>
      <c r="AC417" s="1810">
        <f>IFERROR((W417*Y417*AA417),"")</f>
        <v/>
      </c>
      <c r="AE417" s="1738" t="n"/>
      <c r="AF417" s="852" t="n"/>
    </row>
    <row r="418" ht="15.75" customHeight="1" s="667">
      <c r="A418" s="852" t="n"/>
      <c r="B418" s="852" t="n"/>
      <c r="C418" s="405" t="inlineStr">
        <is>
          <t>A04577G</t>
        </is>
      </c>
      <c r="D418" s="220" t="n"/>
      <c r="E418" s="220" t="n"/>
      <c r="F418" s="210">
        <f>IFERROR(VLOOKUP(C418,TE!$H:$Y,2,FALSE),"(Not on TE)")</f>
        <v/>
      </c>
      <c r="G418" s="220" t="n"/>
      <c r="H418" s="220" t="n"/>
      <c r="I418" s="220" t="n"/>
      <c r="J418" s="220" t="n"/>
      <c r="K418" s="220" t="n"/>
      <c r="L418" s="220" t="n"/>
      <c r="M418" s="220" t="n"/>
      <c r="N418" s="220" t="n"/>
      <c r="O418" s="220" t="n"/>
      <c r="P418" s="220" t="n"/>
      <c r="Q418" s="220" t="n"/>
      <c r="R418" s="220" t="n"/>
      <c r="S418" s="220" t="n"/>
      <c r="T418" s="220" t="n"/>
      <c r="U418" s="772">
        <f>IFERROR(VLOOKUP(C418,TE!$H:$Y,9,FALSE),"0")</f>
        <v/>
      </c>
      <c r="W418" s="775">
        <f>SUMIFS(TE!$O:$O,TE!$G:$G,$C$408,TE!$I:$I,C418,TE!$D:$D,$C$5)</f>
        <v/>
      </c>
      <c r="Y418" s="775">
        <f>IFERROR(VLOOKUP(C418,TE!$H:$Y,16,FALSE),"0")</f>
        <v/>
      </c>
      <c r="AA418" s="777">
        <f>IFERROR(VLOOKUP(C418,TE!$H:$Y,17,FALSE),"0")</f>
        <v/>
      </c>
      <c r="AB418" s="1809" t="n"/>
      <c r="AC418" s="1810">
        <f>IFERROR((W418*Y418*AA418),"")</f>
        <v/>
      </c>
      <c r="AE418" s="1738" t="n"/>
      <c r="AF418" s="852" t="n"/>
    </row>
    <row r="419" ht="15.75" customHeight="1" s="667">
      <c r="A419" s="852" t="n"/>
      <c r="B419" s="852" t="n"/>
      <c r="C419" s="405" t="inlineStr">
        <is>
          <t>A04587G</t>
        </is>
      </c>
      <c r="D419" s="220" t="n"/>
      <c r="E419" s="220" t="n"/>
      <c r="F419" s="210">
        <f>IFERROR(VLOOKUP(C419,TE!$H:$Y,2,FALSE),"(Not on TE)")</f>
        <v/>
      </c>
      <c r="G419" s="220" t="n"/>
      <c r="H419" s="220" t="n"/>
      <c r="I419" s="220" t="n"/>
      <c r="J419" s="220" t="n"/>
      <c r="K419" s="220" t="n"/>
      <c r="L419" s="220" t="n"/>
      <c r="M419" s="220" t="n"/>
      <c r="N419" s="220" t="n"/>
      <c r="O419" s="220" t="n"/>
      <c r="P419" s="220" t="n"/>
      <c r="Q419" s="220" t="n"/>
      <c r="R419" s="220" t="n"/>
      <c r="S419" s="220" t="n"/>
      <c r="T419" s="220" t="n"/>
      <c r="U419" s="772">
        <f>IFERROR(VLOOKUP(C419,TE!$H:$Y,9,FALSE),"0")</f>
        <v/>
      </c>
      <c r="W419" s="775">
        <f>SUMIFS(TE!$O:$O,TE!$G:$G,$C$408,TE!$I:$I,C419,TE!$D:$D,$C$5)</f>
        <v/>
      </c>
      <c r="Y419" s="775">
        <f>IFERROR(VLOOKUP(C419,TE!$H:$Y,16,FALSE),"0")</f>
        <v/>
      </c>
      <c r="AA419" s="777">
        <f>IFERROR(VLOOKUP(C419,TE!$H:$Y,17,FALSE),"0")</f>
        <v/>
      </c>
      <c r="AB419" s="1809" t="n"/>
      <c r="AC419" s="1810">
        <f>IFERROR((W419*Y419*AA419),"")</f>
        <v/>
      </c>
      <c r="AE419" s="1738" t="n"/>
      <c r="AF419" s="852" t="n"/>
    </row>
    <row r="420" ht="15.75" customHeight="1" s="667">
      <c r="A420" s="852" t="n"/>
      <c r="B420" s="852" t="n"/>
      <c r="C420" s="405" t="inlineStr">
        <is>
          <t>A19577G</t>
        </is>
      </c>
      <c r="D420" s="220" t="n"/>
      <c r="E420" s="220" t="n"/>
      <c r="F420" s="210">
        <f>IFERROR(VLOOKUP(C420,TE!$H:$Y,2,FALSE),"(Not on TE)")</f>
        <v/>
      </c>
      <c r="G420" s="220" t="n"/>
      <c r="H420" s="220" t="n"/>
      <c r="I420" s="220" t="n"/>
      <c r="J420" s="220" t="n"/>
      <c r="K420" s="220" t="n"/>
      <c r="L420" s="220" t="n"/>
      <c r="M420" s="220" t="n"/>
      <c r="N420" s="220" t="n"/>
      <c r="O420" s="220" t="n"/>
      <c r="P420" s="220" t="n"/>
      <c r="Q420" s="220" t="n"/>
      <c r="R420" s="220" t="n"/>
      <c r="S420" s="220" t="n"/>
      <c r="T420" s="220" t="n"/>
      <c r="U420" s="772">
        <f>IFERROR(VLOOKUP(C420,TE!$H:$Y,9,FALSE),"0")</f>
        <v/>
      </c>
      <c r="W420" s="775">
        <f>SUMIFS(TE!$O:$O,TE!$G:$G,$C$408,TE!$I:$I,C420,TE!$D:$D,$C$5)</f>
        <v/>
      </c>
      <c r="Y420" s="775">
        <f>IFERROR(VLOOKUP(C420,TE!$H:$Y,16,FALSE),"0")</f>
        <v/>
      </c>
      <c r="AA420" s="777">
        <f>IFERROR(VLOOKUP(C420,TE!$H:$Y,17,FALSE),"0")</f>
        <v/>
      </c>
      <c r="AB420" s="1809" t="n"/>
      <c r="AC420" s="1810">
        <f>IFERROR((W420*Y420*AA420),"")</f>
        <v/>
      </c>
      <c r="AE420" s="1738" t="n"/>
      <c r="AF420" s="852" t="n"/>
    </row>
    <row r="421" ht="15.75" customHeight="1" s="667">
      <c r="A421" s="852" t="n"/>
      <c r="B421" s="852" t="n"/>
      <c r="C421" s="405" t="inlineStr">
        <is>
          <t>A21797G</t>
        </is>
      </c>
      <c r="D421" s="220" t="n"/>
      <c r="E421" s="220" t="n"/>
      <c r="F421" s="210">
        <f>IFERROR(VLOOKUP(C421,TE!$H:$Y,2,FALSE),"(Not on TE)")</f>
        <v/>
      </c>
      <c r="G421" s="220" t="n"/>
      <c r="H421" s="220" t="n"/>
      <c r="I421" s="220" t="n"/>
      <c r="J421" s="220" t="n"/>
      <c r="K421" s="220" t="n"/>
      <c r="L421" s="220" t="n"/>
      <c r="M421" s="220" t="n"/>
      <c r="N421" s="220" t="n"/>
      <c r="O421" s="220" t="n"/>
      <c r="P421" s="220" t="n"/>
      <c r="Q421" s="220" t="n"/>
      <c r="R421" s="220" t="n"/>
      <c r="S421" s="220" t="n"/>
      <c r="T421" s="220" t="n"/>
      <c r="U421" s="772">
        <f>IFERROR(VLOOKUP(C421,TE!$H:$Y,9,FALSE),"0")</f>
        <v/>
      </c>
      <c r="W421" s="775">
        <f>SUMIFS(TE!$O:$O,TE!$G:$G,$C$408,TE!$I:$I,C421,TE!$D:$D,$C$5)</f>
        <v/>
      </c>
      <c r="Y421" s="775">
        <f>IFERROR(VLOOKUP(C421,TE!$H:$Y,16,FALSE),"0")</f>
        <v/>
      </c>
      <c r="AA421" s="777">
        <f>IFERROR(VLOOKUP(C421,TE!$H:$Y,17,FALSE),"0")</f>
        <v/>
      </c>
      <c r="AB421" s="1809" t="n"/>
      <c r="AC421" s="1810">
        <f>IFERROR((W421*Y421*AA421),"")</f>
        <v/>
      </c>
      <c r="AE421" s="1738" t="n"/>
      <c r="AF421" s="852" t="n"/>
    </row>
    <row r="422" ht="15.75" customHeight="1" s="667">
      <c r="A422" s="852" t="n"/>
      <c r="B422" s="852" t="n"/>
      <c r="C422" s="405" t="inlineStr">
        <is>
          <t>A23352B</t>
        </is>
      </c>
      <c r="D422" s="220" t="n"/>
      <c r="E422" s="220" t="n"/>
      <c r="F422" s="210">
        <f>IFERROR(VLOOKUP(C422,TE!$H:$Y,2,FALSE),"(Not on TE)")</f>
        <v/>
      </c>
      <c r="G422" s="220" t="n"/>
      <c r="H422" s="220" t="n"/>
      <c r="I422" s="220" t="n"/>
      <c r="J422" s="220" t="n"/>
      <c r="K422" s="220" t="n"/>
      <c r="L422" s="220" t="n"/>
      <c r="M422" s="220" t="n"/>
      <c r="N422" s="220" t="n"/>
      <c r="O422" s="220" t="n"/>
      <c r="P422" s="220" t="n"/>
      <c r="Q422" s="220" t="n"/>
      <c r="R422" s="220" t="n"/>
      <c r="S422" s="220" t="n"/>
      <c r="T422" s="220" t="n"/>
      <c r="U422" s="772">
        <f>IFERROR(VLOOKUP(C422,TE!$H:$Y,9,FALSE),"0")</f>
        <v/>
      </c>
      <c r="W422" s="775">
        <f>SUMIFS(TE!$O:$O,TE!$G:$G,$C$408,TE!$I:$I,C422,TE!$D:$D,$C$5)</f>
        <v/>
      </c>
      <c r="Y422" s="775">
        <f>IFERROR(VLOOKUP(C422,TE!$H:$Y,16,FALSE),"0")</f>
        <v/>
      </c>
      <c r="AA422" s="777">
        <f>IFERROR(VLOOKUP(C422,TE!$H:$Y,17,FALSE),"0")</f>
        <v/>
      </c>
      <c r="AB422" s="1809" t="n"/>
      <c r="AC422" s="1810">
        <f>IFERROR((W422*Y422*AA422),"")</f>
        <v/>
      </c>
      <c r="AE422" s="1738" t="n"/>
      <c r="AF422" s="852" t="n"/>
    </row>
    <row r="423" ht="15.75" customHeight="1" s="667">
      <c r="A423" s="852" t="n"/>
      <c r="B423" s="852" t="n"/>
      <c r="C423" s="405" t="inlineStr">
        <is>
          <t>A23362B</t>
        </is>
      </c>
      <c r="D423" s="220" t="n"/>
      <c r="E423" s="220" t="n"/>
      <c r="F423" s="210">
        <f>IFERROR(VLOOKUP(C423,TE!$H:$Y,2,FALSE),"(Not on TE)")</f>
        <v/>
      </c>
      <c r="G423" s="220" t="n"/>
      <c r="H423" s="220" t="n"/>
      <c r="I423" s="220" t="n"/>
      <c r="J423" s="220" t="n"/>
      <c r="K423" s="220" t="n"/>
      <c r="L423" s="220" t="n"/>
      <c r="M423" s="220" t="n"/>
      <c r="N423" s="220" t="n"/>
      <c r="O423" s="220" t="n"/>
      <c r="P423" s="220" t="n"/>
      <c r="Q423" s="220" t="n"/>
      <c r="R423" s="220" t="n"/>
      <c r="S423" s="220" t="n"/>
      <c r="T423" s="220" t="n"/>
      <c r="U423" s="772">
        <f>IFERROR(VLOOKUP(C423,TE!$H:$Y,9,FALSE),"0")</f>
        <v/>
      </c>
      <c r="W423" s="775">
        <f>SUMIFS(TE!$O:$O,TE!$G:$G,$C$408,TE!$I:$I,C423,TE!$D:$D,$C$5)</f>
        <v/>
      </c>
      <c r="Y423" s="775">
        <f>IFERROR(VLOOKUP(C423,TE!$H:$Y,16,FALSE),"0")</f>
        <v/>
      </c>
      <c r="AA423" s="777">
        <f>IFERROR(VLOOKUP(C423,TE!$H:$Y,17,FALSE),"0")</f>
        <v/>
      </c>
      <c r="AB423" s="1809" t="n"/>
      <c r="AC423" s="1810">
        <f>IFERROR((W423*Y423*AA423),"")</f>
        <v/>
      </c>
      <c r="AE423" s="1738" t="n"/>
      <c r="AF423" s="852" t="n"/>
    </row>
    <row r="424" ht="15.75" customHeight="1" s="667">
      <c r="A424" s="852" t="n"/>
      <c r="B424" s="852" t="n"/>
      <c r="C424" s="405" t="inlineStr">
        <is>
          <t>A23372B</t>
        </is>
      </c>
      <c r="D424" s="220" t="n"/>
      <c r="E424" s="220" t="n"/>
      <c r="F424" s="210">
        <f>IFERROR(VLOOKUP(C424,TE!$H:$Y,2,FALSE),"(Not on TE)")</f>
        <v/>
      </c>
      <c r="G424" s="220" t="n"/>
      <c r="H424" s="220" t="n"/>
      <c r="I424" s="220" t="n"/>
      <c r="J424" s="220" t="n"/>
      <c r="K424" s="220" t="n"/>
      <c r="L424" s="220" t="n"/>
      <c r="M424" s="220" t="n"/>
      <c r="N424" s="220" t="n"/>
      <c r="O424" s="220" t="n"/>
      <c r="P424" s="220" t="n"/>
      <c r="Q424" s="220" t="n"/>
      <c r="R424" s="220" t="n"/>
      <c r="S424" s="220" t="n"/>
      <c r="T424" s="220" t="n"/>
      <c r="U424" s="772">
        <f>IFERROR(VLOOKUP(C424,TE!$H:$Y,9,FALSE),"0")</f>
        <v/>
      </c>
      <c r="W424" s="775">
        <f>SUMIFS(TE!$O:$O,TE!$G:$G,$C$408,TE!$I:$I,C424,TE!$D:$D,$C$5)</f>
        <v/>
      </c>
      <c r="Y424" s="775">
        <f>IFERROR(VLOOKUP(C424,TE!$H:$Y,16,FALSE),"0")</f>
        <v/>
      </c>
      <c r="AA424" s="777">
        <f>IFERROR(VLOOKUP(C424,TE!$H:$Y,17,FALSE),"0")</f>
        <v/>
      </c>
      <c r="AB424" s="1809" t="n"/>
      <c r="AC424" s="1810">
        <f>IFERROR((W424*Y424*AA424),"")</f>
        <v/>
      </c>
      <c r="AE424" s="1738" t="n"/>
      <c r="AF424" s="852" t="n"/>
    </row>
    <row r="425" ht="15.75" customHeight="1" s="667">
      <c r="A425" s="852" t="n"/>
      <c r="B425" s="852" t="n"/>
      <c r="C425" s="405" t="inlineStr">
        <is>
          <t>A23382B</t>
        </is>
      </c>
      <c r="D425" s="220" t="n"/>
      <c r="E425" s="220" t="n"/>
      <c r="F425" s="210">
        <f>IFERROR(VLOOKUP(C425,TE!$H:$Y,2,FALSE),"(Not on TE)")</f>
        <v/>
      </c>
      <c r="G425" s="220" t="n"/>
      <c r="H425" s="220" t="n"/>
      <c r="I425" s="220" t="n"/>
      <c r="J425" s="220" t="n"/>
      <c r="K425" s="220" t="n"/>
      <c r="L425" s="220" t="n"/>
      <c r="M425" s="220" t="n"/>
      <c r="N425" s="220" t="n"/>
      <c r="O425" s="220" t="n"/>
      <c r="P425" s="220" t="n"/>
      <c r="Q425" s="220" t="n"/>
      <c r="R425" s="220" t="n"/>
      <c r="S425" s="220" t="n"/>
      <c r="T425" s="220" t="n"/>
      <c r="U425" s="772">
        <f>IFERROR(VLOOKUP(C425,TE!$H:$Y,9,FALSE),"0")</f>
        <v/>
      </c>
      <c r="W425" s="775">
        <f>SUMIFS(TE!$O:$O,TE!$G:$G,$C$408,TE!$I:$I,C425,TE!$D:$D,$C$5)</f>
        <v/>
      </c>
      <c r="Y425" s="775">
        <f>IFERROR(VLOOKUP(C425,TE!$H:$Y,16,FALSE),"0")</f>
        <v/>
      </c>
      <c r="AA425" s="777">
        <f>IFERROR(VLOOKUP(C425,TE!$H:$Y,17,FALSE),"0")</f>
        <v/>
      </c>
      <c r="AB425" s="1809" t="n"/>
      <c r="AC425" s="1810">
        <f>IFERROR((W425*Y425*AA425),"")</f>
        <v/>
      </c>
      <c r="AE425" s="1738" t="n"/>
      <c r="AF425" s="852" t="n"/>
    </row>
    <row r="426" ht="15.75" customHeight="1" s="667">
      <c r="A426" s="852" t="n"/>
      <c r="B426" s="852" t="n"/>
      <c r="C426" s="405" t="inlineStr">
        <is>
          <t>A32327G</t>
        </is>
      </c>
      <c r="D426" s="220" t="n"/>
      <c r="E426" s="220" t="n"/>
      <c r="F426" s="210">
        <f>IFERROR(VLOOKUP(C426,TE!$H:$Y,2,FALSE),"(Not on TE)")</f>
        <v/>
      </c>
      <c r="G426" s="220" t="n"/>
      <c r="H426" s="220" t="n"/>
      <c r="I426" s="220" t="n"/>
      <c r="J426" s="220" t="n"/>
      <c r="K426" s="220" t="n"/>
      <c r="L426" s="220" t="n"/>
      <c r="M426" s="220" t="n"/>
      <c r="N426" s="220" t="n"/>
      <c r="O426" s="220" t="n"/>
      <c r="P426" s="220" t="n"/>
      <c r="Q426" s="220" t="n"/>
      <c r="R426" s="220" t="n"/>
      <c r="S426" s="220" t="n"/>
      <c r="T426" s="220" t="n"/>
      <c r="U426" s="772">
        <f>IFERROR(VLOOKUP(C426,TE!$H:$Y,9,FALSE),"0")</f>
        <v/>
      </c>
      <c r="W426" s="775">
        <f>SUMIFS(TE!$O:$O,TE!$G:$G,$C$408,TE!$I:$I,C426,TE!$D:$D,$C$5)</f>
        <v/>
      </c>
      <c r="Y426" s="775">
        <f>IFERROR(VLOOKUP(C426,TE!$H:$Y,16,FALSE),"0")</f>
        <v/>
      </c>
      <c r="AA426" s="777">
        <f>IFERROR(VLOOKUP(C426,TE!$H:$Y,17,FALSE),"0")</f>
        <v/>
      </c>
      <c r="AB426" s="1809" t="n"/>
      <c r="AC426" s="1810">
        <f>IFERROR((W426*Y426*AA426),"")</f>
        <v/>
      </c>
      <c r="AE426" s="1738" t="n"/>
      <c r="AF426" s="852" t="n"/>
    </row>
    <row r="427" ht="15.75" customHeight="1" s="667">
      <c r="A427" s="852" t="n"/>
      <c r="B427" s="852" t="n"/>
      <c r="C427" s="405" t="inlineStr">
        <is>
          <t>B00037B</t>
        </is>
      </c>
      <c r="D427" s="220" t="n"/>
      <c r="E427" s="220" t="n"/>
      <c r="F427" s="210">
        <f>IFERROR(VLOOKUP(C427,TE!$H:$Y,2,FALSE),"(Not on TE)")</f>
        <v/>
      </c>
      <c r="G427" s="220" t="n"/>
      <c r="H427" s="220" t="n"/>
      <c r="I427" s="220" t="n"/>
      <c r="J427" s="220" t="n"/>
      <c r="K427" s="220" t="n"/>
      <c r="L427" s="220" t="n"/>
      <c r="M427" s="220" t="n"/>
      <c r="N427" s="220" t="n"/>
      <c r="O427" s="220" t="n"/>
      <c r="P427" s="220" t="n"/>
      <c r="Q427" s="220" t="n"/>
      <c r="R427" s="220" t="n"/>
      <c r="S427" s="220" t="n"/>
      <c r="T427" s="220" t="n"/>
      <c r="U427" s="772">
        <f>IFERROR(VLOOKUP(C427,TE!$H:$Y,9,FALSE),"0")</f>
        <v/>
      </c>
      <c r="W427" s="775">
        <f>SUMIFS(TE!$O:$O,TE!$G:$G,$C$408,TE!$I:$I,C427,TE!$D:$D,$C$5)</f>
        <v/>
      </c>
      <c r="Y427" s="775">
        <f>IFERROR(VLOOKUP(C427,TE!$H:$Y,16,FALSE),"0")</f>
        <v/>
      </c>
      <c r="AA427" s="777">
        <f>IFERROR(VLOOKUP(C427,TE!$H:$Y,17,FALSE),"0")</f>
        <v/>
      </c>
      <c r="AB427" s="1809" t="n"/>
      <c r="AC427" s="1810">
        <f>IFERROR((W427*Y427*AA427),"")</f>
        <v/>
      </c>
      <c r="AE427" s="1738" t="n"/>
      <c r="AF427" s="852" t="n"/>
    </row>
    <row r="428" ht="15.75" customHeight="1" s="667">
      <c r="A428" s="852" t="n"/>
      <c r="B428" s="852" t="n"/>
      <c r="C428" s="405" t="inlineStr">
        <is>
          <t>B00087B</t>
        </is>
      </c>
      <c r="D428" s="220" t="n"/>
      <c r="E428" s="220" t="n"/>
      <c r="F428" s="210">
        <f>IFERROR(VLOOKUP(C428,TE!$H:$Y,2,FALSE),"(Not on TE)")</f>
        <v/>
      </c>
      <c r="G428" s="220" t="n"/>
      <c r="H428" s="220" t="n"/>
      <c r="I428" s="220" t="n"/>
      <c r="J428" s="220" t="n"/>
      <c r="K428" s="220" t="n"/>
      <c r="L428" s="220" t="n"/>
      <c r="M428" s="220" t="n"/>
      <c r="N428" s="220" t="n"/>
      <c r="O428" s="220" t="n"/>
      <c r="P428" s="220" t="n"/>
      <c r="Q428" s="220" t="n"/>
      <c r="R428" s="220" t="n"/>
      <c r="S428" s="220" t="n"/>
      <c r="T428" s="220" t="n"/>
      <c r="U428" s="772">
        <f>IFERROR(VLOOKUP(C428,TE!$H:$Y,9,FALSE),"0")</f>
        <v/>
      </c>
      <c r="W428" s="775">
        <f>SUMIFS(TE!$O:$O,TE!$G:$G,$C$408,TE!$I:$I,C428,TE!$D:$D,$C$5)</f>
        <v/>
      </c>
      <c r="Y428" s="775">
        <f>IFERROR(VLOOKUP(C428,TE!$H:$Y,16,FALSE),"0")</f>
        <v/>
      </c>
      <c r="AA428" s="777">
        <f>IFERROR(VLOOKUP(C428,TE!$H:$Y,17,FALSE),"0")</f>
        <v/>
      </c>
      <c r="AB428" s="1809" t="n"/>
      <c r="AC428" s="1810">
        <f>IFERROR((W428*Y428*AA428),"")</f>
        <v/>
      </c>
      <c r="AE428" s="1738" t="n"/>
      <c r="AF428" s="852" t="n"/>
    </row>
    <row r="429" ht="15.75" customHeight="1" s="667">
      <c r="A429" s="852" t="n"/>
      <c r="B429" s="852" t="n"/>
      <c r="C429" s="405" t="inlineStr">
        <is>
          <t>B00087BB</t>
        </is>
      </c>
      <c r="D429" s="220" t="n"/>
      <c r="E429" s="220" t="n"/>
      <c r="F429" s="210">
        <f>IFERROR(VLOOKUP(C429,TE!$H:$Y,2,FALSE),"(Not on TE)")</f>
        <v/>
      </c>
      <c r="G429" s="220" t="n"/>
      <c r="H429" s="220" t="n"/>
      <c r="I429" s="220" t="n"/>
      <c r="J429" s="220" t="n"/>
      <c r="K429" s="220" t="n"/>
      <c r="L429" s="220" t="n"/>
      <c r="M429" s="220" t="n"/>
      <c r="N429" s="220" t="n"/>
      <c r="O429" s="220" t="n"/>
      <c r="P429" s="220" t="n"/>
      <c r="Q429" s="220" t="n"/>
      <c r="R429" s="220" t="n"/>
      <c r="S429" s="220" t="n"/>
      <c r="T429" s="220" t="n"/>
      <c r="U429" s="772">
        <f>IFERROR(VLOOKUP(C429,TE!$H:$Y,9,FALSE),"0")</f>
        <v/>
      </c>
      <c r="W429" s="775">
        <f>SUMIFS(TE!$O:$O,TE!$G:$G,$C$408,TE!$I:$I,C429,TE!$D:$D,$C$5)</f>
        <v/>
      </c>
      <c r="Y429" s="775">
        <f>IFERROR(VLOOKUP(C429,TE!$H:$Y,16,FALSE),"0")</f>
        <v/>
      </c>
      <c r="AA429" s="777">
        <f>IFERROR(VLOOKUP(C429,TE!$H:$Y,17,FALSE),"0")</f>
        <v/>
      </c>
      <c r="AB429" s="1809" t="n"/>
      <c r="AC429" s="1810">
        <f>IFERROR((W429*Y429*AA429),"")</f>
        <v/>
      </c>
      <c r="AE429" s="1738" t="n"/>
      <c r="AF429" s="852" t="n"/>
    </row>
    <row r="430" ht="15.75" customHeight="1" s="667">
      <c r="A430" s="852" t="n"/>
      <c r="B430" s="852" t="n"/>
      <c r="C430" s="405" t="inlineStr">
        <is>
          <t>B00147B</t>
        </is>
      </c>
      <c r="D430" s="220" t="n"/>
      <c r="E430" s="220" t="n"/>
      <c r="F430" s="210">
        <f>IFERROR(VLOOKUP(C430,TE!$H:$Y,2,FALSE),"(Not on TE)")</f>
        <v/>
      </c>
      <c r="G430" s="220" t="n"/>
      <c r="H430" s="220" t="n"/>
      <c r="I430" s="220" t="n"/>
      <c r="J430" s="220" t="n"/>
      <c r="K430" s="220" t="n"/>
      <c r="L430" s="220" t="n"/>
      <c r="M430" s="220" t="n"/>
      <c r="N430" s="220" t="n"/>
      <c r="O430" s="220" t="n"/>
      <c r="P430" s="220" t="n"/>
      <c r="Q430" s="220" t="n"/>
      <c r="R430" s="220" t="n"/>
      <c r="S430" s="220" t="n"/>
      <c r="T430" s="220" t="n"/>
      <c r="U430" s="772">
        <f>IFERROR(VLOOKUP(C430,TE!$H:$Y,9,FALSE),"0")</f>
        <v/>
      </c>
      <c r="W430" s="775">
        <f>SUMIFS(TE!$O:$O,TE!$G:$G,$C$408,TE!$I:$I,C430,TE!$D:$D,$C$5)</f>
        <v/>
      </c>
      <c r="Y430" s="775">
        <f>IFERROR(VLOOKUP(C430,TE!$H:$Y,16,FALSE),"0")</f>
        <v/>
      </c>
      <c r="AA430" s="777">
        <f>IFERROR(VLOOKUP(C430,TE!$H:$Y,17,FALSE),"0")</f>
        <v/>
      </c>
      <c r="AB430" s="1809" t="n"/>
      <c r="AC430" s="1810">
        <f>IFERROR((W430*Y430*AA430),"")</f>
        <v/>
      </c>
      <c r="AE430" s="1738" t="n"/>
      <c r="AF430" s="852" t="n"/>
    </row>
    <row r="431" ht="15.75" customHeight="1" s="667">
      <c r="A431" s="852" t="n"/>
      <c r="B431" s="852" t="n"/>
      <c r="C431" s="405" t="inlineStr">
        <is>
          <t>B00277B</t>
        </is>
      </c>
      <c r="D431" s="220" t="n"/>
      <c r="E431" s="220" t="n"/>
      <c r="F431" s="210">
        <f>IFERROR(VLOOKUP(C431,TE!$H:$Y,2,FALSE),"(Not on TE)")</f>
        <v/>
      </c>
      <c r="G431" s="220" t="n"/>
      <c r="H431" s="220" t="n"/>
      <c r="I431" s="220" t="n"/>
      <c r="J431" s="220" t="n"/>
      <c r="K431" s="220" t="n"/>
      <c r="L431" s="220" t="n"/>
      <c r="M431" s="220" t="n"/>
      <c r="N431" s="220" t="n"/>
      <c r="O431" s="220" t="n"/>
      <c r="P431" s="220" t="n"/>
      <c r="Q431" s="220" t="n"/>
      <c r="R431" s="220" t="n"/>
      <c r="S431" s="220" t="n"/>
      <c r="T431" s="220" t="n"/>
      <c r="U431" s="772">
        <f>IFERROR(VLOOKUP(C431,TE!$H:$Y,9,FALSE),"0")</f>
        <v/>
      </c>
      <c r="W431" s="775">
        <f>SUMIFS(TE!$O:$O,TE!$G:$G,$C$408,TE!$I:$I,C431,TE!$D:$D,$C$5)</f>
        <v/>
      </c>
      <c r="Y431" s="775">
        <f>IFERROR(VLOOKUP(C431,TE!$H:$Y,16,FALSE),"0")</f>
        <v/>
      </c>
      <c r="AA431" s="777">
        <f>IFERROR(VLOOKUP(C431,TE!$H:$Y,17,FALSE),"0")</f>
        <v/>
      </c>
      <c r="AB431" s="1809" t="n"/>
      <c r="AC431" s="1810">
        <f>IFERROR((W431*Y431*AA431),"")</f>
        <v/>
      </c>
      <c r="AE431" s="1738" t="n"/>
      <c r="AF431" s="852" t="n"/>
    </row>
    <row r="432" ht="15.75" customHeight="1" s="667">
      <c r="A432" s="852" t="n"/>
      <c r="B432" s="852" t="n"/>
      <c r="C432" s="405" t="inlineStr">
        <is>
          <t>B00287B</t>
        </is>
      </c>
      <c r="D432" s="220" t="n"/>
      <c r="E432" s="220" t="n"/>
      <c r="F432" s="210">
        <f>IFERROR(VLOOKUP(C432,TE!$H:$Y,2,FALSE),"(Not on TE)")</f>
        <v/>
      </c>
      <c r="G432" s="220" t="n"/>
      <c r="H432" s="220" t="n"/>
      <c r="I432" s="220" t="n"/>
      <c r="J432" s="220" t="n"/>
      <c r="K432" s="220" t="n"/>
      <c r="L432" s="220" t="n"/>
      <c r="M432" s="220" t="n"/>
      <c r="N432" s="220" t="n"/>
      <c r="O432" s="220" t="n"/>
      <c r="P432" s="220" t="n"/>
      <c r="Q432" s="220" t="n"/>
      <c r="R432" s="220" t="n"/>
      <c r="S432" s="220" t="n"/>
      <c r="T432" s="220" t="n"/>
      <c r="U432" s="772">
        <f>IFERROR(VLOOKUP(C432,TE!$H:$Y,9,FALSE),"0")</f>
        <v/>
      </c>
      <c r="W432" s="775">
        <f>SUMIFS(TE!$O:$O,TE!$G:$G,$C$408,TE!$I:$I,C432,TE!$D:$D,$C$5)</f>
        <v/>
      </c>
      <c r="Y432" s="775">
        <f>IFERROR(VLOOKUP(C432,TE!$H:$Y,16,FALSE),"0")</f>
        <v/>
      </c>
      <c r="AA432" s="777">
        <f>IFERROR(VLOOKUP(C432,TE!$H:$Y,17,FALSE),"0")</f>
        <v/>
      </c>
      <c r="AB432" s="1809" t="n"/>
      <c r="AC432" s="1810">
        <f>IFERROR((W432*Y432*AA432),"")</f>
        <v/>
      </c>
      <c r="AE432" s="1738" t="n"/>
      <c r="AF432" s="852" t="n"/>
    </row>
    <row r="433" ht="15.75" customHeight="1" s="667">
      <c r="A433" s="852" t="n"/>
      <c r="B433" s="852" t="n"/>
      <c r="C433" s="237" t="inlineStr">
        <is>
          <t>B00297B</t>
        </is>
      </c>
      <c r="D433" s="215" t="n"/>
      <c r="E433" s="215" t="n"/>
      <c r="F433" s="210">
        <f>IFERROR(VLOOKUP(C433,TE!$H:$Y,2,FALSE),"(Not on TE)")</f>
        <v/>
      </c>
      <c r="G433" s="238" t="n"/>
      <c r="H433" s="238" t="n"/>
      <c r="I433" s="238" t="n"/>
      <c r="J433" s="238" t="n"/>
      <c r="K433" s="238" t="n"/>
      <c r="L433" s="238" t="n"/>
      <c r="M433" s="238" t="n"/>
      <c r="N433" s="238" t="n"/>
      <c r="O433" s="238" t="n"/>
      <c r="P433" s="238" t="n"/>
      <c r="Q433" s="238" t="n"/>
      <c r="R433" s="238" t="n"/>
      <c r="S433" s="238" t="n"/>
      <c r="T433" s="238" t="n"/>
      <c r="U433" s="772">
        <f>IFERROR(VLOOKUP(C433,TE!$H:$Y,9,FALSE),"0")</f>
        <v/>
      </c>
      <c r="W433" s="775">
        <f>SUMIFS(TE!$O:$O,TE!$G:$G,$C$408,TE!$I:$I,C433,TE!$D:$D,$C$5)</f>
        <v/>
      </c>
      <c r="Y433" s="775">
        <f>IFERROR(VLOOKUP(C433,TE!$H:$Y,16,FALSE),"0")</f>
        <v/>
      </c>
      <c r="AA433" s="777">
        <f>IFERROR(VLOOKUP(C433,TE!$H:$Y,17,FALSE),"0")</f>
        <v/>
      </c>
      <c r="AB433" s="1809" t="n"/>
      <c r="AC433" s="1810">
        <f>IFERROR((W433*Y433*AA433),"")</f>
        <v/>
      </c>
      <c r="AE433" s="1738" t="n"/>
      <c r="AF433" s="852" t="n"/>
    </row>
    <row r="434" ht="15.75" customHeight="1" s="667">
      <c r="A434" s="852" t="n"/>
      <c r="B434" s="852" t="n"/>
      <c r="C434" s="237" t="inlineStr">
        <is>
          <t>B00307B</t>
        </is>
      </c>
      <c r="D434" s="215" t="n"/>
      <c r="E434" s="215" t="n"/>
      <c r="F434" s="210">
        <f>IFERROR(VLOOKUP(C434,TE!$H:$Y,2,FALSE),"(Not on TE)")</f>
        <v/>
      </c>
      <c r="G434" s="238" t="n"/>
      <c r="H434" s="238" t="n"/>
      <c r="I434" s="238" t="n"/>
      <c r="J434" s="238" t="n"/>
      <c r="K434" s="238" t="n"/>
      <c r="L434" s="238" t="n"/>
      <c r="M434" s="238" t="n"/>
      <c r="N434" s="238" t="n"/>
      <c r="O434" s="238" t="n"/>
      <c r="P434" s="238" t="n"/>
      <c r="Q434" s="238" t="n"/>
      <c r="R434" s="238" t="n"/>
      <c r="S434" s="238" t="n"/>
      <c r="T434" s="238" t="n"/>
      <c r="U434" s="772">
        <f>IFERROR(VLOOKUP(C434,TE!$H:$Y,9,FALSE),"0")</f>
        <v/>
      </c>
      <c r="W434" s="775">
        <f>SUMIFS(TE!$O:$O,TE!$G:$G,$C$408,TE!$I:$I,C434,TE!$D:$D,$C$5)</f>
        <v/>
      </c>
      <c r="Y434" s="775">
        <f>IFERROR(VLOOKUP(C434,TE!$H:$Y,16,FALSE),"0")</f>
        <v/>
      </c>
      <c r="AA434" s="777">
        <f>IFERROR(VLOOKUP(C434,TE!$H:$Y,17,FALSE),"0")</f>
        <v/>
      </c>
      <c r="AB434" s="1809" t="n"/>
      <c r="AC434" s="1810">
        <f>IFERROR((W434*Y434*AA434),"")</f>
        <v/>
      </c>
      <c r="AE434" s="1738" t="n"/>
      <c r="AF434" s="852" t="n"/>
    </row>
    <row r="435" ht="15.75" customHeight="1" s="667">
      <c r="A435" s="852" t="n"/>
      <c r="B435" s="852" t="n"/>
      <c r="C435" s="237" t="inlineStr">
        <is>
          <t>B00317B</t>
        </is>
      </c>
      <c r="D435" s="215" t="n"/>
      <c r="E435" s="215" t="n"/>
      <c r="F435" s="210">
        <f>IFERROR(VLOOKUP(C435,TE!$H:$Y,2,FALSE),"(Not on TE)")</f>
        <v/>
      </c>
      <c r="G435" s="238" t="n"/>
      <c r="H435" s="238" t="n"/>
      <c r="I435" s="238" t="n"/>
      <c r="J435" s="238" t="n"/>
      <c r="K435" s="238" t="n"/>
      <c r="L435" s="238" t="n"/>
      <c r="M435" s="238" t="n"/>
      <c r="N435" s="238" t="n"/>
      <c r="O435" s="238" t="n"/>
      <c r="P435" s="238" t="n"/>
      <c r="Q435" s="238" t="n"/>
      <c r="R435" s="238" t="n"/>
      <c r="S435" s="238" t="n"/>
      <c r="T435" s="238" t="n"/>
      <c r="U435" s="772">
        <f>IFERROR(VLOOKUP(C435,TE!$H:$Y,9,FALSE),"0")</f>
        <v/>
      </c>
      <c r="W435" s="775">
        <f>SUMIFS(TE!$O:$O,TE!$G:$G,$C$408,TE!$I:$I,C435,TE!$D:$D,$C$5)</f>
        <v/>
      </c>
      <c r="Y435" s="775">
        <f>IFERROR(VLOOKUP(C435,TE!$H:$Y,16,FALSE),"0")</f>
        <v/>
      </c>
      <c r="AA435" s="777">
        <f>IFERROR(VLOOKUP(C435,TE!$H:$Y,17,FALSE),"0")</f>
        <v/>
      </c>
      <c r="AB435" s="1809" t="n"/>
      <c r="AC435" s="1810">
        <f>IFERROR((W435*Y435*AA435),"")</f>
        <v/>
      </c>
      <c r="AE435" s="1738" t="n"/>
      <c r="AF435" s="852" t="n"/>
    </row>
    <row r="436" ht="15.75" customHeight="1" s="667">
      <c r="A436" s="852" t="n"/>
      <c r="B436" s="852" t="n"/>
      <c r="C436" s="237" t="inlineStr">
        <is>
          <t>B00327B</t>
        </is>
      </c>
      <c r="D436" s="215" t="n"/>
      <c r="E436" s="215" t="n"/>
      <c r="F436" s="210">
        <f>IFERROR(VLOOKUP(C436,TE!$H:$Y,2,FALSE),"(Not on TE)")</f>
        <v/>
      </c>
      <c r="G436" s="238" t="n"/>
      <c r="H436" s="238" t="n"/>
      <c r="I436" s="238" t="n"/>
      <c r="J436" s="238" t="n"/>
      <c r="K436" s="238" t="n"/>
      <c r="L436" s="238" t="n"/>
      <c r="M436" s="238" t="n"/>
      <c r="N436" s="238" t="n"/>
      <c r="O436" s="238" t="n"/>
      <c r="P436" s="238" t="n"/>
      <c r="Q436" s="238" t="n"/>
      <c r="R436" s="238" t="n"/>
      <c r="S436" s="238" t="n"/>
      <c r="T436" s="238" t="n"/>
      <c r="U436" s="772">
        <f>IFERROR(VLOOKUP(C436,TE!$H:$Y,9,FALSE),"0")</f>
        <v/>
      </c>
      <c r="W436" s="775">
        <f>SUMIFS(TE!$O:$O,TE!$G:$G,$C$408,TE!$I:$I,C436,TE!$D:$D,$C$5)</f>
        <v/>
      </c>
      <c r="Y436" s="775">
        <f>IFERROR(VLOOKUP(C436,TE!$H:$Y,16,FALSE),"0")</f>
        <v/>
      </c>
      <c r="AA436" s="777">
        <f>IFERROR(VLOOKUP(C436,TE!$H:$Y,17,FALSE),"0")</f>
        <v/>
      </c>
      <c r="AB436" s="1809" t="n"/>
      <c r="AC436" s="1810">
        <f>IFERROR((W436*Y436*AA436),"")</f>
        <v/>
      </c>
      <c r="AE436" s="1738" t="n"/>
      <c r="AF436" s="852" t="n"/>
    </row>
    <row r="437" ht="15.75" customHeight="1" s="667">
      <c r="A437" s="852" t="n"/>
      <c r="B437" s="852" t="n"/>
      <c r="C437" s="237" t="inlineStr">
        <is>
          <t>B00367B</t>
        </is>
      </c>
      <c r="D437" s="215" t="n"/>
      <c r="E437" s="215" t="n"/>
      <c r="F437" s="210">
        <f>IFERROR(VLOOKUP(C437,TE!$H:$Y,2,FALSE),"(Not on TE)")</f>
        <v/>
      </c>
      <c r="G437" s="238" t="n"/>
      <c r="H437" s="238" t="n"/>
      <c r="I437" s="238" t="n"/>
      <c r="J437" s="238" t="n"/>
      <c r="K437" s="238" t="n"/>
      <c r="L437" s="238" t="n"/>
      <c r="M437" s="238" t="n"/>
      <c r="N437" s="238" t="n"/>
      <c r="O437" s="238" t="n"/>
      <c r="P437" s="238" t="n"/>
      <c r="Q437" s="238" t="n"/>
      <c r="R437" s="238" t="n"/>
      <c r="S437" s="238" t="n"/>
      <c r="T437" s="238" t="n"/>
      <c r="U437" s="772">
        <f>IFERROR(VLOOKUP(C437,TE!$H:$Y,9,FALSE),"0")</f>
        <v/>
      </c>
      <c r="W437" s="775">
        <f>SUMIFS(TE!$O:$O,TE!$G:$G,$C$408,TE!$I:$I,C437,TE!$D:$D,$C$5)</f>
        <v/>
      </c>
      <c r="Y437" s="775">
        <f>IFERROR(VLOOKUP(C437,TE!$H:$Y,16,FALSE),"0")</f>
        <v/>
      </c>
      <c r="AA437" s="777">
        <f>IFERROR(VLOOKUP(C437,TE!$H:$Y,17,FALSE),"0")</f>
        <v/>
      </c>
      <c r="AB437" s="1809" t="n"/>
      <c r="AC437" s="1810">
        <f>IFERROR((W437*Y437*AA437),"")</f>
        <v/>
      </c>
      <c r="AE437" s="1738" t="n"/>
      <c r="AF437" s="852" t="n"/>
    </row>
    <row r="438" ht="15.75" customHeight="1" s="667">
      <c r="A438" s="852" t="n"/>
      <c r="B438" s="852" t="n"/>
      <c r="C438" s="237" t="inlineStr">
        <is>
          <t>B00377B</t>
        </is>
      </c>
      <c r="D438" s="215" t="n"/>
      <c r="E438" s="215" t="n"/>
      <c r="F438" s="210">
        <f>IFERROR(VLOOKUP(C438,TE!$H:$Y,2,FALSE),"(Not on TE)")</f>
        <v/>
      </c>
      <c r="G438" s="238" t="n"/>
      <c r="H438" s="238" t="n"/>
      <c r="I438" s="238" t="n"/>
      <c r="J438" s="238" t="n"/>
      <c r="K438" s="238" t="n"/>
      <c r="L438" s="238" t="n"/>
      <c r="M438" s="238" t="n"/>
      <c r="N438" s="238" t="n"/>
      <c r="O438" s="238" t="n"/>
      <c r="P438" s="238" t="n"/>
      <c r="Q438" s="238" t="n"/>
      <c r="R438" s="238" t="n"/>
      <c r="S438" s="238" t="n"/>
      <c r="T438" s="238" t="n"/>
      <c r="U438" s="772">
        <f>IFERROR(VLOOKUP(C438,TE!$H:$Y,9,FALSE),"0")</f>
        <v/>
      </c>
      <c r="W438" s="775">
        <f>SUMIFS(TE!$O:$O,TE!$G:$G,$C$408,TE!$I:$I,C438,TE!$D:$D,$C$5)</f>
        <v/>
      </c>
      <c r="Y438" s="775">
        <f>IFERROR(VLOOKUP(C438,TE!$H:$Y,16,FALSE),"0")</f>
        <v/>
      </c>
      <c r="AA438" s="777">
        <f>IFERROR(VLOOKUP(C438,TE!$H:$Y,17,FALSE),"0")</f>
        <v/>
      </c>
      <c r="AB438" s="1809" t="n"/>
      <c r="AC438" s="1810">
        <f>IFERROR((W438*Y438*AA438),"")</f>
        <v/>
      </c>
      <c r="AE438" s="1738" t="n"/>
      <c r="AF438" s="852" t="n"/>
    </row>
    <row r="439" ht="15.75" customHeight="1" s="667">
      <c r="A439" s="852" t="n"/>
      <c r="B439" s="852" t="n"/>
      <c r="C439" s="237" t="inlineStr">
        <is>
          <t>B00387B</t>
        </is>
      </c>
      <c r="D439" s="215" t="n"/>
      <c r="E439" s="215" t="n"/>
      <c r="F439" s="210">
        <f>IFERROR(VLOOKUP(C439,TE!$H:$Y,2,FALSE),"(Not on TE)")</f>
        <v/>
      </c>
      <c r="G439" s="238" t="n"/>
      <c r="H439" s="238" t="n"/>
      <c r="I439" s="238" t="n"/>
      <c r="J439" s="238" t="n"/>
      <c r="K439" s="238" t="n"/>
      <c r="L439" s="238" t="n"/>
      <c r="M439" s="238" t="n"/>
      <c r="N439" s="238" t="n"/>
      <c r="O439" s="238" t="n"/>
      <c r="P439" s="238" t="n"/>
      <c r="Q439" s="238" t="n"/>
      <c r="R439" s="238" t="n"/>
      <c r="S439" s="238" t="n"/>
      <c r="T439" s="238" t="n"/>
      <c r="U439" s="772">
        <f>IFERROR(VLOOKUP(C439,TE!$H:$Y,9,FALSE),"0")</f>
        <v/>
      </c>
      <c r="W439" s="775">
        <f>SUMIFS(TE!$O:$O,TE!$G:$G,$C$408,TE!$I:$I,C439,TE!$D:$D,$C$5)</f>
        <v/>
      </c>
      <c r="Y439" s="775">
        <f>IFERROR(VLOOKUP(C439,TE!$H:$Y,16,FALSE),"0")</f>
        <v/>
      </c>
      <c r="AA439" s="777">
        <f>IFERROR(VLOOKUP(C439,TE!$H:$Y,17,FALSE),"0")</f>
        <v/>
      </c>
      <c r="AB439" s="1809" t="n"/>
      <c r="AC439" s="1810">
        <f>IFERROR((W439*Y439*AA439),"")</f>
        <v/>
      </c>
      <c r="AE439" s="1738" t="n"/>
      <c r="AF439" s="852" t="n"/>
    </row>
    <row r="440" ht="15.75" customHeight="1" s="667">
      <c r="A440" s="852" t="n"/>
      <c r="B440" s="852" t="n"/>
      <c r="C440" s="405" t="inlineStr">
        <is>
          <t>B00437B</t>
        </is>
      </c>
      <c r="D440" s="215" t="n"/>
      <c r="E440" s="215" t="n"/>
      <c r="F440" s="210">
        <f>IFERROR(VLOOKUP(C440,TE!$H:$Y,2,FALSE),"(Not on TE)")</f>
        <v/>
      </c>
      <c r="G440" s="238" t="n"/>
      <c r="H440" s="238" t="n"/>
      <c r="I440" s="238" t="n"/>
      <c r="J440" s="238" t="n"/>
      <c r="K440" s="238" t="n"/>
      <c r="L440" s="238" t="n"/>
      <c r="M440" s="238" t="n"/>
      <c r="N440" s="238" t="n"/>
      <c r="O440" s="238" t="n"/>
      <c r="P440" s="238" t="n"/>
      <c r="Q440" s="238" t="n"/>
      <c r="R440" s="238" t="n"/>
      <c r="S440" s="238" t="n"/>
      <c r="T440" s="238" t="n"/>
      <c r="U440" s="772">
        <f>IFERROR(VLOOKUP(C440,TE!$H:$Y,9,FALSE),"0")</f>
        <v/>
      </c>
      <c r="W440" s="775">
        <f>SUMIFS(TE!$O:$O,TE!$G:$G,$C$408,TE!$I:$I,C440,TE!$D:$D,$C$5)</f>
        <v/>
      </c>
      <c r="Y440" s="775">
        <f>IFERROR(VLOOKUP(C440,TE!$H:$Y,16,FALSE),"0")</f>
        <v/>
      </c>
      <c r="AA440" s="777">
        <f>IFERROR(VLOOKUP(C440,TE!$H:$Y,17,FALSE),"0")</f>
        <v/>
      </c>
      <c r="AB440" s="1809" t="n"/>
      <c r="AC440" s="1810">
        <f>IFERROR((W440*Y440*AA440),"")</f>
        <v/>
      </c>
      <c r="AE440" s="1738" t="n"/>
      <c r="AF440" s="852" t="n"/>
    </row>
    <row r="441" ht="15.75" customHeight="1" s="667">
      <c r="A441" s="852" t="n"/>
      <c r="B441" s="852" t="n"/>
      <c r="C441" s="405" t="inlineStr">
        <is>
          <t>B00612E</t>
        </is>
      </c>
      <c r="D441" s="215" t="n"/>
      <c r="E441" s="215" t="n"/>
      <c r="F441" s="210">
        <f>IFERROR(VLOOKUP(C441,TE!$H:$Y,2,FALSE),"(Not on TE)")</f>
        <v/>
      </c>
      <c r="G441" s="238" t="n"/>
      <c r="H441" s="238" t="n"/>
      <c r="I441" s="238" t="n"/>
      <c r="J441" s="238" t="n"/>
      <c r="K441" s="238" t="n"/>
      <c r="L441" s="238" t="n"/>
      <c r="M441" s="238" t="n"/>
      <c r="N441" s="238" t="n"/>
      <c r="O441" s="238" t="n"/>
      <c r="P441" s="238" t="n"/>
      <c r="Q441" s="238" t="n"/>
      <c r="R441" s="238" t="n"/>
      <c r="S441" s="238" t="n"/>
      <c r="T441" s="238" t="n"/>
      <c r="U441" s="772">
        <f>IFERROR(VLOOKUP(C441,TE!$H:$Y,9,FALSE),"0")</f>
        <v/>
      </c>
      <c r="W441" s="775">
        <f>SUMIFS(TE!$O:$O,TE!$G:$G,$C$408,TE!$I:$I,C441,TE!$D:$D,$C$5)</f>
        <v/>
      </c>
      <c r="Y441" s="775">
        <f>IFERROR(VLOOKUP(C441,TE!$H:$Y,16,FALSE),"0")</f>
        <v/>
      </c>
      <c r="AA441" s="777">
        <f>IFERROR(VLOOKUP(C441,TE!$H:$Y,17,FALSE),"0")</f>
        <v/>
      </c>
      <c r="AB441" s="1809" t="n"/>
      <c r="AC441" s="1810">
        <f>IFERROR((W441*Y441*AA441),"")</f>
        <v/>
      </c>
      <c r="AE441" s="1738" t="n"/>
      <c r="AF441" s="852" t="n"/>
    </row>
    <row r="442" ht="15.75" customHeight="1" s="667">
      <c r="A442" s="852" t="n"/>
      <c r="B442" s="852" t="n"/>
      <c r="C442" s="405" t="inlineStr">
        <is>
          <t>B00637B</t>
        </is>
      </c>
      <c r="D442" s="215" t="n"/>
      <c r="E442" s="215" t="n"/>
      <c r="F442" s="210">
        <f>IFERROR(VLOOKUP(C442,TE!$H:$Y,2,FALSE),"(Not on TE)")</f>
        <v/>
      </c>
      <c r="G442" s="238" t="n"/>
      <c r="H442" s="238" t="n"/>
      <c r="I442" s="238" t="n"/>
      <c r="J442" s="238" t="n"/>
      <c r="K442" s="238" t="n"/>
      <c r="L442" s="238" t="n"/>
      <c r="M442" s="238" t="n"/>
      <c r="N442" s="238" t="n"/>
      <c r="O442" s="238" t="n"/>
      <c r="P442" s="238" t="n"/>
      <c r="Q442" s="238" t="n"/>
      <c r="R442" s="238" t="n"/>
      <c r="S442" s="238" t="n"/>
      <c r="T442" s="238" t="n"/>
      <c r="U442" s="772">
        <f>IFERROR(VLOOKUP(C442,TE!$H:$Y,9,FALSE),"0")</f>
        <v/>
      </c>
      <c r="W442" s="775">
        <f>SUMIFS(TE!$O:$O,TE!$G:$G,$C$408,TE!$I:$I,C442,TE!$D:$D,$C$5)</f>
        <v/>
      </c>
      <c r="Y442" s="775">
        <f>IFERROR(VLOOKUP(C442,TE!$H:$Y,16,FALSE),"0")</f>
        <v/>
      </c>
      <c r="AA442" s="777">
        <f>IFERROR(VLOOKUP(C442,TE!$H:$Y,17,FALSE),"0")</f>
        <v/>
      </c>
      <c r="AB442" s="1809" t="n"/>
      <c r="AC442" s="1810">
        <f>IFERROR((W442*Y442*AA442),"")</f>
        <v/>
      </c>
      <c r="AE442" s="1738" t="n"/>
      <c r="AF442" s="852" t="n"/>
    </row>
    <row r="443" ht="15.75" customHeight="1" s="667">
      <c r="A443" s="852" t="n"/>
      <c r="B443" s="852" t="n"/>
      <c r="C443" s="405" t="inlineStr">
        <is>
          <t>B00747BC</t>
        </is>
      </c>
      <c r="D443" s="215" t="n"/>
      <c r="E443" s="215" t="n"/>
      <c r="F443" s="210">
        <f>IFERROR(VLOOKUP(C443,TE!$H:$Y,2,FALSE),"(Not on TE)")</f>
        <v/>
      </c>
      <c r="G443" s="238" t="n"/>
      <c r="H443" s="238" t="n"/>
      <c r="I443" s="238" t="n"/>
      <c r="J443" s="238" t="n"/>
      <c r="K443" s="238" t="n"/>
      <c r="L443" s="238" t="n"/>
      <c r="M443" s="238" t="n"/>
      <c r="N443" s="238" t="n"/>
      <c r="O443" s="238" t="n"/>
      <c r="P443" s="238" t="n"/>
      <c r="Q443" s="238" t="n"/>
      <c r="R443" s="238" t="n"/>
      <c r="S443" s="238" t="n"/>
      <c r="T443" s="238" t="n"/>
      <c r="U443" s="772">
        <f>IFERROR(VLOOKUP(C443,TE!$H:$Y,9,FALSE),"0")</f>
        <v/>
      </c>
      <c r="W443" s="775">
        <f>SUMIFS(TE!$O:$O,TE!$G:$G,$C$408,TE!$I:$I,C443,TE!$D:$D,$C$5)</f>
        <v/>
      </c>
      <c r="Y443" s="775">
        <f>IFERROR(VLOOKUP(C443,TE!$H:$Y,16,FALSE),"0")</f>
        <v/>
      </c>
      <c r="AA443" s="777">
        <f>IFERROR(VLOOKUP(C443,TE!$H:$Y,17,FALSE),"0")</f>
        <v/>
      </c>
      <c r="AB443" s="1809" t="n"/>
      <c r="AC443" s="1810">
        <f>IFERROR((W443*Y443*AA443),"")</f>
        <v/>
      </c>
      <c r="AE443" s="1738" t="n"/>
      <c r="AF443" s="852" t="n"/>
    </row>
    <row r="444" ht="15.75" customHeight="1" s="667">
      <c r="A444" s="852" t="n"/>
      <c r="B444" s="852" t="n"/>
      <c r="C444" s="405" t="inlineStr">
        <is>
          <t>B00777B</t>
        </is>
      </c>
      <c r="D444" s="215" t="n"/>
      <c r="E444" s="215" t="n"/>
      <c r="F444" s="210">
        <f>IFERROR(VLOOKUP(C444,TE!$H:$Y,2,FALSE),"(Not on TE)")</f>
        <v/>
      </c>
      <c r="G444" s="238" t="n"/>
      <c r="H444" s="238" t="n"/>
      <c r="I444" s="238" t="n"/>
      <c r="J444" s="238" t="n"/>
      <c r="K444" s="238" t="n"/>
      <c r="L444" s="238" t="n"/>
      <c r="M444" s="238" t="n"/>
      <c r="N444" s="238" t="n"/>
      <c r="O444" s="238" t="n"/>
      <c r="P444" s="238" t="n"/>
      <c r="Q444" s="238" t="n"/>
      <c r="R444" s="238" t="n"/>
      <c r="S444" s="238" t="n"/>
      <c r="T444" s="238" t="n"/>
      <c r="U444" s="772">
        <f>IFERROR(VLOOKUP(C444,TE!$H:$Y,9,FALSE),"0")</f>
        <v/>
      </c>
      <c r="W444" s="775">
        <f>SUMIFS(TE!$O:$O,TE!$G:$G,$C$408,TE!$I:$I,C444,TE!$D:$D,$C$5)</f>
        <v/>
      </c>
      <c r="Y444" s="775">
        <f>IFERROR(VLOOKUP(C444,TE!$H:$Y,16,FALSE),"0")</f>
        <v/>
      </c>
      <c r="AA444" s="777">
        <f>IFERROR(VLOOKUP(C444,TE!$H:$Y,17,FALSE),"0")</f>
        <v/>
      </c>
      <c r="AB444" s="1809" t="n"/>
      <c r="AC444" s="1810">
        <f>IFERROR((W444*Y444*AA444),"")</f>
        <v/>
      </c>
      <c r="AE444" s="1738" t="n"/>
      <c r="AF444" s="852" t="n"/>
    </row>
    <row r="445" ht="15.75" customHeight="1" s="667">
      <c r="A445" s="852" t="n"/>
      <c r="B445" s="852" t="n"/>
      <c r="C445" s="237" t="inlineStr">
        <is>
          <t>B01427BA</t>
        </is>
      </c>
      <c r="D445" s="215" t="n"/>
      <c r="E445" s="215" t="n"/>
      <c r="F445" s="210">
        <f>IFERROR(VLOOKUP(C445,TE!$H:$Y,2,FALSE),"(Not on TE)")</f>
        <v/>
      </c>
      <c r="G445" s="238" t="n"/>
      <c r="H445" s="238" t="n"/>
      <c r="I445" s="238" t="n"/>
      <c r="J445" s="238" t="n"/>
      <c r="K445" s="238" t="n"/>
      <c r="L445" s="238" t="n"/>
      <c r="M445" s="238" t="n"/>
      <c r="N445" s="238" t="n"/>
      <c r="O445" s="238" t="n"/>
      <c r="P445" s="238" t="n"/>
      <c r="Q445" s="238" t="n"/>
      <c r="R445" s="238" t="n"/>
      <c r="S445" s="238" t="n"/>
      <c r="T445" s="238" t="n"/>
      <c r="U445" s="772">
        <f>IFERROR(VLOOKUP(C445,TE!$H:$Y,9,FALSE),"0")</f>
        <v/>
      </c>
      <c r="W445" s="775">
        <f>SUMIFS(TE!$O:$O,TE!$G:$G,$C$408,TE!$I:$I,C445,TE!$D:$D,$C$5)</f>
        <v/>
      </c>
      <c r="Y445" s="775">
        <f>IFERROR(VLOOKUP(C445,TE!$H:$Y,16,FALSE),"0")</f>
        <v/>
      </c>
      <c r="AA445" s="777">
        <f>IFERROR(VLOOKUP(C445,TE!$H:$Y,17,FALSE),"0")</f>
        <v/>
      </c>
      <c r="AB445" s="1809" t="n"/>
      <c r="AC445" s="1810">
        <f>IFERROR((W445*Y445*AA445),"")</f>
        <v/>
      </c>
      <c r="AE445" s="1738" t="n"/>
      <c r="AF445" s="852" t="n"/>
    </row>
    <row r="446" ht="15.75" customHeight="1" s="667">
      <c r="A446" s="852" t="n"/>
      <c r="B446" s="852" t="n"/>
      <c r="C446" s="237" t="inlineStr">
        <is>
          <t>B01437B</t>
        </is>
      </c>
      <c r="D446" s="215" t="n"/>
      <c r="E446" s="215" t="n"/>
      <c r="F446" s="210">
        <f>IFERROR(VLOOKUP(C446,TE!$H:$Y,2,FALSE),"(Not on TE)")</f>
        <v/>
      </c>
      <c r="G446" s="238" t="n"/>
      <c r="H446" s="238" t="n"/>
      <c r="I446" s="238" t="n"/>
      <c r="J446" s="238" t="n"/>
      <c r="K446" s="238" t="n"/>
      <c r="L446" s="238" t="n"/>
      <c r="M446" s="238" t="n"/>
      <c r="N446" s="238" t="n"/>
      <c r="O446" s="238" t="n"/>
      <c r="P446" s="238" t="n"/>
      <c r="Q446" s="238" t="n"/>
      <c r="R446" s="238" t="n"/>
      <c r="S446" s="238" t="n"/>
      <c r="T446" s="238" t="n"/>
      <c r="U446" s="772">
        <f>IFERROR(VLOOKUP(C446,TE!$H:$Y,9,FALSE),"0")</f>
        <v/>
      </c>
      <c r="W446" s="775">
        <f>SUMIFS(TE!$O:$O,TE!$G:$G,$C$408,TE!$I:$I,C446,TE!$D:$D,$C$5)</f>
        <v/>
      </c>
      <c r="Y446" s="775">
        <f>IFERROR(VLOOKUP(C446,TE!$H:$Y,16,FALSE),"0")</f>
        <v/>
      </c>
      <c r="AA446" s="777">
        <f>IFERROR(VLOOKUP(C446,TE!$H:$Y,17,FALSE),"0")</f>
        <v/>
      </c>
      <c r="AB446" s="1809" t="n"/>
      <c r="AC446" s="1810">
        <f>IFERROR((W446*Y446*AA446),"")</f>
        <v/>
      </c>
      <c r="AE446" s="1738" t="n"/>
      <c r="AF446" s="852" t="n"/>
    </row>
    <row r="447" ht="15.75" customHeight="1" s="667">
      <c r="A447" s="852" t="n"/>
      <c r="B447" s="852" t="n"/>
      <c r="C447" s="216" t="inlineStr">
        <is>
          <t>B02157BA</t>
        </is>
      </c>
      <c r="D447" s="217" t="n"/>
      <c r="E447" s="217" t="n"/>
      <c r="F447" s="218">
        <f>IFERROR(VLOOKUP(C447,TE!$H:$Y,2,FALSE),"(Not on TE)")</f>
        <v/>
      </c>
      <c r="G447" s="219" t="n"/>
      <c r="H447" s="219" t="n"/>
      <c r="I447" s="219" t="n"/>
      <c r="J447" s="219" t="n"/>
      <c r="K447" s="219" t="n"/>
      <c r="L447" s="219" t="n"/>
      <c r="M447" s="219" t="n"/>
      <c r="N447" s="219" t="n"/>
      <c r="O447" s="219" t="n"/>
      <c r="P447" s="219" t="n"/>
      <c r="Q447" s="219" t="n"/>
      <c r="R447" s="219" t="n"/>
      <c r="S447" s="219" t="n"/>
      <c r="T447" s="219" t="n"/>
      <c r="U447" s="836">
        <f>IFERROR(VLOOKUP(C447,TE!$H:$Y,9,FALSE),"0")</f>
        <v/>
      </c>
      <c r="V447" s="1747" t="n"/>
      <c r="W447" s="839">
        <f>SUMIFS(TE!$O:$O,TE!$G:$G,$C$408,TE!$I:$I,C447,TE!$D:$D,$C$5)</f>
        <v/>
      </c>
      <c r="X447" s="1747" t="n"/>
      <c r="Y447" s="839">
        <f>IFERROR(VLOOKUP(C447,TE!$H:$Y,16,FALSE),"0")</f>
        <v/>
      </c>
      <c r="Z447" s="1747" t="n"/>
      <c r="AA447" s="841">
        <f>IFERROR(VLOOKUP(C447,TE!$H:$Y,17,FALSE),"0")</f>
        <v/>
      </c>
      <c r="AB447" s="1811" t="n"/>
      <c r="AC447" s="1812">
        <f>IFERROR((W447*Y447*AA447),"")</f>
        <v/>
      </c>
      <c r="AD447" s="1747" t="n"/>
      <c r="AE447" s="1799" t="n"/>
      <c r="AF447" s="852" t="n"/>
    </row>
    <row r="448" ht="15.75" customHeight="1" s="667">
      <c r="A448" s="852" t="n"/>
      <c r="B448" s="852" t="n"/>
      <c r="C448" s="220" t="n"/>
      <c r="D448" s="215" t="n"/>
      <c r="E448" s="215" t="n"/>
      <c r="F448" s="238" t="n"/>
      <c r="G448" s="238" t="n"/>
      <c r="H448" s="238" t="n"/>
      <c r="I448" s="238" t="n"/>
      <c r="J448" s="238" t="n"/>
      <c r="K448" s="238" t="n"/>
      <c r="L448" s="238" t="n"/>
      <c r="M448" s="238" t="n"/>
      <c r="N448" s="238" t="n"/>
      <c r="O448" s="238" t="n"/>
      <c r="P448" s="238" t="n"/>
      <c r="Q448" s="238" t="n"/>
      <c r="R448" s="238" t="n"/>
      <c r="S448" s="238" t="n"/>
      <c r="T448" s="238" t="n"/>
      <c r="U448" s="221" t="n"/>
      <c r="V448" s="221" t="n"/>
      <c r="W448" s="222" t="n"/>
      <c r="X448" s="222" t="n"/>
      <c r="Y448" s="222" t="n"/>
      <c r="Z448" s="223" t="n"/>
      <c r="AA448" s="1813" t="inlineStr">
        <is>
          <t>Continued Below</t>
        </is>
      </c>
      <c r="AB448" s="1751" t="n"/>
      <c r="AC448" s="1751" t="n"/>
      <c r="AD448" s="1751" t="n"/>
      <c r="AE448" s="1751" t="n"/>
      <c r="AF448" s="852" t="n"/>
    </row>
    <row r="449" ht="15.75" customHeight="1" s="667">
      <c r="A449" s="852" t="n"/>
      <c r="B449" s="852" t="n"/>
      <c r="C449" s="224" t="n"/>
      <c r="D449" s="217" t="n"/>
      <c r="E449" s="217" t="n"/>
      <c r="F449" s="219" t="n"/>
      <c r="G449" s="219" t="n"/>
      <c r="H449" s="219" t="n"/>
      <c r="I449" s="219" t="n"/>
      <c r="J449" s="219" t="n"/>
      <c r="K449" s="219" t="n"/>
      <c r="L449" s="219" t="n"/>
      <c r="M449" s="219" t="n"/>
      <c r="N449" s="219" t="n"/>
      <c r="O449" s="219" t="n"/>
      <c r="P449" s="219" t="n"/>
      <c r="Q449" s="219" t="n"/>
      <c r="R449" s="219" t="n"/>
      <c r="S449" s="219" t="n"/>
      <c r="T449" s="219" t="n"/>
      <c r="U449" s="225" t="n"/>
      <c r="V449" s="225" t="n"/>
      <c r="W449" s="226" t="n"/>
      <c r="X449" s="226" t="n"/>
      <c r="Y449" s="226" t="n"/>
      <c r="Z449" s="226" t="n"/>
      <c r="AA449" s="227" t="n"/>
      <c r="AB449" s="227" t="n"/>
      <c r="AC449" s="843" t="n"/>
      <c r="AD449" s="843" t="n"/>
      <c r="AE449" s="843" t="n"/>
      <c r="AF449" s="852" t="n"/>
    </row>
    <row r="450" ht="15.75" customHeight="1" s="667">
      <c r="A450" s="229" t="n"/>
      <c r="B450" s="229" t="n"/>
      <c r="C450" s="400" t="n"/>
      <c r="D450" s="230" t="n"/>
      <c r="E450" s="230" t="n"/>
      <c r="F450" s="231" t="n"/>
      <c r="G450" s="231" t="n"/>
      <c r="H450" s="231" t="n"/>
      <c r="I450" s="231" t="n"/>
      <c r="J450" s="231" t="n"/>
      <c r="K450" s="231" t="n"/>
      <c r="L450" s="231" t="n"/>
      <c r="M450" s="231" t="n"/>
      <c r="N450" s="231" t="n"/>
      <c r="O450" s="231" t="n"/>
      <c r="P450" s="231" t="n"/>
      <c r="Q450" s="231" t="n"/>
      <c r="R450" s="231" t="n"/>
      <c r="S450" s="231" t="n"/>
      <c r="T450" s="231" t="n"/>
      <c r="U450" s="232" t="n"/>
      <c r="V450" s="232" t="n"/>
      <c r="W450" s="233" t="n"/>
      <c r="X450" s="233" t="n"/>
      <c r="Y450" s="233" t="n"/>
      <c r="Z450" s="233" t="n"/>
      <c r="AA450" s="234" t="n"/>
      <c r="AB450" s="234" t="n"/>
      <c r="AC450" s="235" t="n"/>
      <c r="AD450" s="235" t="n"/>
      <c r="AE450" s="235" t="n"/>
      <c r="AF450" s="236" t="n"/>
    </row>
    <row r="451" ht="15.75" customHeight="1" s="667">
      <c r="A451" s="800" t="inlineStr">
        <is>
          <t>CCN:</t>
        </is>
      </c>
      <c r="C451" s="830">
        <f>$C$5</f>
        <v/>
      </c>
      <c r="M451" s="800" t="inlineStr">
        <is>
          <t>Nomenclature:</t>
        </is>
      </c>
      <c r="R451" s="830">
        <f>$R$5</f>
        <v/>
      </c>
    </row>
    <row r="452" ht="15.75" customHeight="1" s="667">
      <c r="A452" s="852" t="n"/>
      <c r="B452" s="852" t="n"/>
      <c r="C452" s="223" t="n"/>
      <c r="D452" s="852" t="n"/>
      <c r="E452" s="852" t="n"/>
      <c r="F452" s="223" t="n"/>
      <c r="G452" s="852" t="n"/>
      <c r="H452" s="852" t="n"/>
      <c r="I452" s="852" t="n"/>
      <c r="J452" s="852" t="n"/>
      <c r="K452" s="852" t="n"/>
      <c r="L452" s="852" t="n"/>
      <c r="M452" s="852" t="n"/>
      <c r="N452" s="852" t="n"/>
      <c r="O452" s="852" t="n"/>
      <c r="P452" s="852" t="n"/>
      <c r="Q452" s="852" t="n"/>
      <c r="R452" s="852" t="n"/>
      <c r="S452" s="852" t="n"/>
      <c r="T452" s="852" t="n"/>
      <c r="U452" s="852" t="n"/>
      <c r="V452" s="852" t="n"/>
      <c r="W452" s="854" t="n"/>
      <c r="X452" s="854" t="n"/>
      <c r="Y452" s="852" t="n"/>
      <c r="Z452" s="852" t="n"/>
      <c r="AA452" s="852" t="n"/>
      <c r="AB452" s="852" t="n"/>
      <c r="AC452" s="854" t="n"/>
      <c r="AD452" s="854" t="n"/>
      <c r="AE452" s="854" t="n"/>
      <c r="AF452" s="852" t="n"/>
    </row>
    <row r="453" ht="15.75" customHeight="1" s="667">
      <c r="A453" s="852" t="n"/>
      <c r="B453" s="852" t="n"/>
      <c r="C453" s="161" t="inlineStr">
        <is>
          <t>Operational Vehicle Laydown Area per UFC 2-000-05N  Table 14312-1</t>
        </is>
      </c>
      <c r="D453" s="852" t="n"/>
      <c r="E453" s="852" t="n"/>
      <c r="F453" s="223" t="n"/>
      <c r="G453" s="852" t="n"/>
      <c r="H453" s="852" t="n"/>
      <c r="I453" s="852" t="n"/>
      <c r="J453" s="852" t="n"/>
      <c r="K453" s="852" t="n"/>
      <c r="L453" s="852" t="n"/>
      <c r="M453" s="852" t="n"/>
      <c r="N453" s="852" t="n"/>
      <c r="O453" s="852" t="n"/>
      <c r="P453" s="852" t="n"/>
      <c r="Q453" s="852" t="n"/>
      <c r="R453" s="852" t="n"/>
      <c r="S453" s="852" t="n"/>
      <c r="T453" s="852" t="n"/>
      <c r="U453" s="852" t="n"/>
      <c r="V453" s="852" t="n"/>
      <c r="W453" s="854" t="n"/>
      <c r="X453" s="854" t="n"/>
      <c r="Y453" s="852" t="n"/>
      <c r="Z453" s="852" t="n"/>
      <c r="AA453" s="852" t="n"/>
      <c r="AB453" s="852" t="n"/>
      <c r="AC453" s="854" t="n"/>
      <c r="AD453" s="854" t="n"/>
      <c r="AE453" s="854" t="n"/>
      <c r="AF453" s="852" t="n"/>
    </row>
    <row r="454" ht="15.75" customHeight="1" s="667">
      <c r="A454" s="852" t="n"/>
      <c r="B454" s="852" t="n"/>
      <c r="C454" s="851">
        <f>C408</f>
        <v/>
      </c>
      <c r="D454" s="1747" t="n"/>
      <c r="E454" s="1747" t="n"/>
      <c r="F454" s="204">
        <f>F408</f>
        <v/>
      </c>
      <c r="G454" s="204" t="n"/>
      <c r="H454" s="204" t="n"/>
      <c r="I454" s="204" t="n"/>
      <c r="J454" s="204" t="n"/>
      <c r="K454" s="204" t="n"/>
      <c r="L454" s="204" t="n"/>
      <c r="M454" s="204" t="n"/>
      <c r="N454" s="205" t="n"/>
      <c r="O454" s="206" t="n"/>
      <c r="P454" s="206" t="n"/>
      <c r="Q454" s="206" t="n"/>
      <c r="R454" s="206" t="n"/>
      <c r="S454" s="207" t="n"/>
      <c r="T454" s="189" t="n"/>
      <c r="U454" s="189" t="n"/>
      <c r="V454" s="189" t="n"/>
      <c r="W454" s="208" t="n"/>
      <c r="X454" s="208" t="n"/>
      <c r="Y454" s="189" t="n"/>
      <c r="Z454" s="189" t="n"/>
      <c r="AA454" s="189" t="n"/>
      <c r="AB454" s="189" t="n"/>
      <c r="AC454" s="1536" t="n"/>
      <c r="AD454" s="1536" t="n"/>
      <c r="AE454" s="1536" t="n"/>
      <c r="AF454" s="852" t="n"/>
    </row>
    <row r="455" ht="15.75" customHeight="1" s="667">
      <c r="A455" s="852" t="n"/>
      <c r="B455" s="852" t="n"/>
      <c r="C455" s="847" t="inlineStr">
        <is>
          <t>TAMCN</t>
        </is>
      </c>
      <c r="D455" s="1739" t="n"/>
      <c r="E455" s="1739" t="n"/>
      <c r="F455" s="834" t="inlineStr">
        <is>
          <t>Description</t>
        </is>
      </c>
      <c r="G455" s="1739" t="n"/>
      <c r="H455" s="1739" t="n"/>
      <c r="I455" s="1739" t="n"/>
      <c r="J455" s="1739" t="n"/>
      <c r="K455" s="1739" t="n"/>
      <c r="L455" s="1739" t="n"/>
      <c r="M455" s="1739" t="n"/>
      <c r="N455" s="1739" t="n"/>
      <c r="O455" s="1739" t="n"/>
      <c r="P455" s="1739" t="n"/>
      <c r="Q455" s="1739" t="n"/>
      <c r="R455" s="1739" t="n"/>
      <c r="S455" s="1739" t="n"/>
      <c r="T455" s="1739" t="n"/>
      <c r="U455" s="1805" t="inlineStr">
        <is>
          <t>L (FT)</t>
        </is>
      </c>
      <c r="V455" s="1748" t="n"/>
      <c r="W455" s="1805" t="inlineStr">
        <is>
          <t>Qty</t>
        </is>
      </c>
      <c r="X455" s="1748" t="n"/>
      <c r="Y455" s="1805" t="inlineStr">
        <is>
          <t>Area (NSY)</t>
        </is>
      </c>
      <c r="Z455" s="1748" t="n"/>
      <c r="AA455" s="1805" t="inlineStr">
        <is>
          <t>NTG</t>
        </is>
      </c>
      <c r="AB455" s="1748" t="n"/>
      <c r="AC455" s="1806" t="inlineStr">
        <is>
          <t>GSY</t>
        </is>
      </c>
      <c r="AD455" s="1736" t="n"/>
      <c r="AE455" s="1737" t="n"/>
      <c r="AF455" s="852" t="n"/>
    </row>
    <row r="456" ht="15.75" customHeight="1" s="667">
      <c r="A456" s="852" t="n"/>
      <c r="B456" s="852" t="n"/>
      <c r="C456" s="1807" t="n"/>
      <c r="D456" s="1808" t="n"/>
      <c r="E456" s="1808" t="n"/>
      <c r="F456" s="1808" t="n"/>
      <c r="G456" s="1808" t="n"/>
      <c r="H456" s="1808" t="n"/>
      <c r="I456" s="1808" t="n"/>
      <c r="J456" s="1808" t="n"/>
      <c r="K456" s="1808" t="n"/>
      <c r="L456" s="1808" t="n"/>
      <c r="M456" s="1808" t="n"/>
      <c r="N456" s="1808" t="n"/>
      <c r="O456" s="1808" t="n"/>
      <c r="P456" s="1808" t="n"/>
      <c r="Q456" s="1808" t="n"/>
      <c r="R456" s="1808" t="n"/>
      <c r="S456" s="1808" t="n"/>
      <c r="T456" s="1808" t="n"/>
      <c r="U456" s="1808" t="n"/>
      <c r="V456" s="1808" t="n"/>
      <c r="W456" s="1808" t="n"/>
      <c r="X456" s="1808" t="n"/>
      <c r="Y456" s="1808" t="n"/>
      <c r="Z456" s="1808" t="n"/>
      <c r="AA456" s="1808" t="n"/>
      <c r="AB456" s="1808" t="n"/>
      <c r="AC456" s="1747" t="n"/>
      <c r="AD456" s="1747" t="n"/>
      <c r="AE456" s="1799" t="n"/>
      <c r="AF456" s="852" t="n"/>
    </row>
    <row r="457" ht="15.75" customHeight="1" s="667">
      <c r="A457" s="852" t="n"/>
      <c r="B457" s="852" t="n"/>
      <c r="C457" s="404" t="inlineStr">
        <is>
          <t>B03957B</t>
        </is>
      </c>
      <c r="D457" s="220" t="n"/>
      <c r="E457" s="220" t="n"/>
      <c r="F457" s="210">
        <f>IFERROR(VLOOKUP(C457,TE!$H:$Y,2,FALSE),"(Not on TE)")</f>
        <v/>
      </c>
      <c r="G457" s="220" t="n"/>
      <c r="H457" s="220" t="n"/>
      <c r="I457" s="220" t="n"/>
      <c r="J457" s="220" t="n"/>
      <c r="K457" s="220" t="n"/>
      <c r="L457" s="220" t="n"/>
      <c r="M457" s="220" t="n"/>
      <c r="N457" s="220" t="n"/>
      <c r="O457" s="220" t="n"/>
      <c r="P457" s="220" t="n"/>
      <c r="Q457" s="220" t="n"/>
      <c r="R457" s="220" t="n"/>
      <c r="S457" s="220" t="n"/>
      <c r="T457" s="220" t="n"/>
      <c r="U457" s="772">
        <f>IFERROR(VLOOKUP(C457,TE!$H:$Y,9,FALSE),"0")</f>
        <v/>
      </c>
      <c r="W457" s="775">
        <f>SUMIFS(TE!$O:$O,TE!$G:$G,$C$408,TE!$I:$I,C457,TE!$D:$D,$C$5)</f>
        <v/>
      </c>
      <c r="Y457" s="775">
        <f>IFERROR(VLOOKUP(C457,TE!$H:$Y,16,FALSE),"0")</f>
        <v/>
      </c>
      <c r="AA457" s="777">
        <f>IFERROR(VLOOKUP(C457,TE!$H:$Y,17,FALSE),"0")</f>
        <v/>
      </c>
      <c r="AB457" s="1809" t="n"/>
      <c r="AC457" s="1810">
        <f>IFERROR((W457*Y457*AA457),"")</f>
        <v/>
      </c>
      <c r="AE457" s="1738" t="n"/>
      <c r="AF457" s="852" t="n"/>
    </row>
    <row r="458" ht="15.75" customHeight="1" s="667">
      <c r="A458" s="852" t="n"/>
      <c r="B458" s="852" t="n"/>
      <c r="C458" s="405" t="inlineStr">
        <is>
          <t>B04467B</t>
        </is>
      </c>
      <c r="D458" s="220" t="n"/>
      <c r="E458" s="220" t="n"/>
      <c r="F458" s="210">
        <f>IFERROR(VLOOKUP(C458,TE!$H:$Y,2,FALSE),"(Not on TE)")</f>
        <v/>
      </c>
      <c r="G458" s="220" t="n"/>
      <c r="H458" s="220" t="n"/>
      <c r="I458" s="220" t="n"/>
      <c r="J458" s="220" t="n"/>
      <c r="K458" s="220" t="n"/>
      <c r="L458" s="220" t="n"/>
      <c r="M458" s="220" t="n"/>
      <c r="N458" s="220" t="n"/>
      <c r="O458" s="220" t="n"/>
      <c r="P458" s="220" t="n"/>
      <c r="Q458" s="220" t="n"/>
      <c r="R458" s="220" t="n"/>
      <c r="S458" s="220" t="n"/>
      <c r="T458" s="220" t="n"/>
      <c r="U458" s="772">
        <f>IFERROR(VLOOKUP(C458,TE!$H:$Y,9,FALSE),"0")</f>
        <v/>
      </c>
      <c r="W458" s="775">
        <f>SUMIFS(TE!$O:$O,TE!$G:$G,$C$408,TE!$I:$I,C458,TE!$D:$D,$C$5)</f>
        <v/>
      </c>
      <c r="Y458" s="775">
        <f>IFERROR(VLOOKUP(C458,TE!$H:$Y,16,FALSE),"0")</f>
        <v/>
      </c>
      <c r="AA458" s="777">
        <f>IFERROR(VLOOKUP(C458,TE!$H:$Y,17,FALSE),"0")</f>
        <v/>
      </c>
      <c r="AB458" s="1809" t="n"/>
      <c r="AC458" s="1810">
        <f>IFERROR((W458*Y458*AA458),"")</f>
        <v/>
      </c>
      <c r="AE458" s="1738" t="n"/>
      <c r="AF458" s="852" t="n"/>
    </row>
    <row r="459" ht="15.75" customHeight="1" s="667">
      <c r="A459" s="852" t="n"/>
      <c r="B459" s="852" t="n"/>
      <c r="C459" s="405" t="inlineStr">
        <is>
          <t>B05797B</t>
        </is>
      </c>
      <c r="D459" s="220" t="n"/>
      <c r="E459" s="220" t="n"/>
      <c r="F459" s="210">
        <f>IFERROR(VLOOKUP(C459,TE!$H:$Y,2,FALSE),"(Not on TE)")</f>
        <v/>
      </c>
      <c r="G459" s="220" t="n"/>
      <c r="H459" s="220" t="n"/>
      <c r="I459" s="220" t="n"/>
      <c r="J459" s="220" t="n"/>
      <c r="K459" s="220" t="n"/>
      <c r="L459" s="220" t="n"/>
      <c r="M459" s="220" t="n"/>
      <c r="N459" s="220" t="n"/>
      <c r="O459" s="220" t="n"/>
      <c r="P459" s="220" t="n"/>
      <c r="Q459" s="220" t="n"/>
      <c r="R459" s="220" t="n"/>
      <c r="S459" s="220" t="n"/>
      <c r="T459" s="220" t="n"/>
      <c r="U459" s="772">
        <f>IFERROR(VLOOKUP(C459,TE!$H:$Y,9,FALSE),"0")</f>
        <v/>
      </c>
      <c r="W459" s="775">
        <f>SUMIFS(TE!$O:$O,TE!$G:$G,$C$408,TE!$I:$I,C459,TE!$D:$D,$C$5)</f>
        <v/>
      </c>
      <c r="Y459" s="775">
        <f>IFERROR(VLOOKUP(C459,TE!$H:$Y,16,FALSE),"0")</f>
        <v/>
      </c>
      <c r="AA459" s="777">
        <f>IFERROR(VLOOKUP(C459,TE!$H:$Y,17,FALSE),"0")</f>
        <v/>
      </c>
      <c r="AB459" s="1809" t="n"/>
      <c r="AC459" s="1810">
        <f>IFERROR((W459*Y459*AA459),"")</f>
        <v/>
      </c>
      <c r="AE459" s="1738" t="n"/>
      <c r="AF459" s="852" t="n"/>
    </row>
    <row r="460" ht="15.75" customHeight="1" s="667">
      <c r="A460" s="852" t="n"/>
      <c r="B460" s="852" t="n"/>
      <c r="C460" s="405" t="inlineStr">
        <is>
          <t>B06407B</t>
        </is>
      </c>
      <c r="D460" s="220" t="n"/>
      <c r="E460" s="220" t="n"/>
      <c r="F460" s="210">
        <f>IFERROR(VLOOKUP(C460,TE!$H:$Y,2,FALSE),"(Not on TE)")</f>
        <v/>
      </c>
      <c r="G460" s="220" t="n"/>
      <c r="H460" s="220" t="n"/>
      <c r="I460" s="220" t="n"/>
      <c r="J460" s="220" t="n"/>
      <c r="K460" s="220" t="n"/>
      <c r="L460" s="220" t="n"/>
      <c r="M460" s="220" t="n"/>
      <c r="N460" s="220" t="n"/>
      <c r="O460" s="220" t="n"/>
      <c r="P460" s="220" t="n"/>
      <c r="Q460" s="220" t="n"/>
      <c r="R460" s="220" t="n"/>
      <c r="S460" s="220" t="n"/>
      <c r="T460" s="220" t="n"/>
      <c r="U460" s="772">
        <f>IFERROR(VLOOKUP(C460,TE!$H:$Y,9,FALSE),"0")</f>
        <v/>
      </c>
      <c r="W460" s="775">
        <f>SUMIFS(TE!$O:$O,TE!$G:$G,$C$408,TE!$I:$I,C460,TE!$D:$D,$C$5)</f>
        <v/>
      </c>
      <c r="Y460" s="775">
        <f>IFERROR(VLOOKUP(C460,TE!$H:$Y,16,FALSE),"0")</f>
        <v/>
      </c>
      <c r="AA460" s="777">
        <f>IFERROR(VLOOKUP(C460,TE!$H:$Y,17,FALSE),"0")</f>
        <v/>
      </c>
      <c r="AB460" s="1809" t="n"/>
      <c r="AC460" s="1810">
        <f>IFERROR((W460*Y460*AA460),"")</f>
        <v/>
      </c>
      <c r="AE460" s="1738" t="n"/>
      <c r="AF460" s="852" t="n"/>
    </row>
    <row r="461" ht="15.75" customHeight="1" s="667">
      <c r="A461" s="852" t="n"/>
      <c r="B461" s="852" t="n"/>
      <c r="C461" s="405" t="inlineStr">
        <is>
          <t>B06477BA</t>
        </is>
      </c>
      <c r="D461" s="220" t="n"/>
      <c r="E461" s="220" t="n"/>
      <c r="F461" s="210">
        <f>IFERROR(VLOOKUP(C461,TE!$H:$Y,2,FALSE),"(Not on TE)")</f>
        <v/>
      </c>
      <c r="G461" s="220" t="n"/>
      <c r="H461" s="220" t="n"/>
      <c r="I461" s="220" t="n"/>
      <c r="J461" s="220" t="n"/>
      <c r="K461" s="220" t="n"/>
      <c r="L461" s="220" t="n"/>
      <c r="M461" s="220" t="n"/>
      <c r="N461" s="220" t="n"/>
      <c r="O461" s="220" t="n"/>
      <c r="P461" s="220" t="n"/>
      <c r="Q461" s="220" t="n"/>
      <c r="R461" s="220" t="n"/>
      <c r="S461" s="220" t="n"/>
      <c r="T461" s="220" t="n"/>
      <c r="U461" s="772">
        <f>IFERROR(VLOOKUP(C461,TE!$H:$Y,9,FALSE),"0")</f>
        <v/>
      </c>
      <c r="W461" s="775">
        <f>SUMIFS(TE!$O:$O,TE!$G:$G,$C$408,TE!$I:$I,C461,TE!$D:$D,$C$5)</f>
        <v/>
      </c>
      <c r="Y461" s="775">
        <f>IFERROR(VLOOKUP(C461,TE!$H:$Y,16,FALSE),"0")</f>
        <v/>
      </c>
      <c r="AA461" s="777">
        <f>IFERROR(VLOOKUP(C461,TE!$H:$Y,17,FALSE),"0")</f>
        <v/>
      </c>
      <c r="AB461" s="1809" t="n"/>
      <c r="AC461" s="1810">
        <f>IFERROR((W461*Y461*AA461),"")</f>
        <v/>
      </c>
      <c r="AE461" s="1738" t="n"/>
      <c r="AF461" s="852" t="n"/>
    </row>
    <row r="462" ht="15.75" customHeight="1" s="667">
      <c r="A462" s="852" t="n"/>
      <c r="B462" s="852" t="n"/>
      <c r="C462" s="405" t="inlineStr">
        <is>
          <t>B07307B</t>
        </is>
      </c>
      <c r="D462" s="220" t="n"/>
      <c r="E462" s="220" t="n"/>
      <c r="F462" s="210">
        <f>IFERROR(VLOOKUP(C462,TE!$H:$Y,2,FALSE),"(Not on TE)")</f>
        <v/>
      </c>
      <c r="G462" s="220" t="n"/>
      <c r="H462" s="220" t="n"/>
      <c r="I462" s="220" t="n"/>
      <c r="J462" s="220" t="n"/>
      <c r="K462" s="220" t="n"/>
      <c r="L462" s="220" t="n"/>
      <c r="M462" s="220" t="n"/>
      <c r="N462" s="220" t="n"/>
      <c r="O462" s="220" t="n"/>
      <c r="P462" s="220" t="n"/>
      <c r="Q462" s="220" t="n"/>
      <c r="R462" s="220" t="n"/>
      <c r="S462" s="220" t="n"/>
      <c r="T462" s="220" t="n"/>
      <c r="U462" s="772">
        <f>IFERROR(VLOOKUP(C462,TE!$H:$Y,9,FALSE),"0")</f>
        <v/>
      </c>
      <c r="W462" s="775">
        <f>SUMIFS(TE!$O:$O,TE!$G:$G,$C$408,TE!$I:$I,C462,TE!$D:$D,$C$5)</f>
        <v/>
      </c>
      <c r="Y462" s="775">
        <f>IFERROR(VLOOKUP(C462,TE!$H:$Y,16,FALSE),"0")</f>
        <v/>
      </c>
      <c r="AA462" s="777">
        <f>IFERROR(VLOOKUP(C462,TE!$H:$Y,17,FALSE),"0")</f>
        <v/>
      </c>
      <c r="AB462" s="1809" t="n"/>
      <c r="AC462" s="1810">
        <f>IFERROR((W462*Y462*AA462),"")</f>
        <v/>
      </c>
      <c r="AE462" s="1738" t="n"/>
      <c r="AF462" s="852" t="n"/>
    </row>
    <row r="463" ht="15.75" customHeight="1" s="667">
      <c r="A463" s="852" t="n"/>
      <c r="B463" s="852" t="n"/>
      <c r="C463" s="405" t="inlineStr">
        <is>
          <t>B08917B</t>
        </is>
      </c>
      <c r="D463" s="220" t="n"/>
      <c r="E463" s="220" t="n"/>
      <c r="F463" s="210">
        <f>IFERROR(VLOOKUP(C463,TE!$H:$Y,2,FALSE),"(Not on TE)")</f>
        <v/>
      </c>
      <c r="G463" s="220" t="n"/>
      <c r="H463" s="220" t="n"/>
      <c r="I463" s="220" t="n"/>
      <c r="J463" s="220" t="n"/>
      <c r="K463" s="220" t="n"/>
      <c r="L463" s="220" t="n"/>
      <c r="M463" s="220" t="n"/>
      <c r="N463" s="220" t="n"/>
      <c r="O463" s="220" t="n"/>
      <c r="P463" s="220" t="n"/>
      <c r="Q463" s="220" t="n"/>
      <c r="R463" s="220" t="n"/>
      <c r="S463" s="220" t="n"/>
      <c r="T463" s="220" t="n"/>
      <c r="U463" s="772">
        <f>IFERROR(VLOOKUP(C463,TE!$H:$Y,9,FALSE),"0")</f>
        <v/>
      </c>
      <c r="W463" s="775">
        <f>SUMIFS(TE!$O:$O,TE!$G:$G,$C$408,TE!$I:$I,C463,TE!$D:$D,$C$5)</f>
        <v/>
      </c>
      <c r="Y463" s="775">
        <f>IFERROR(VLOOKUP(C463,TE!$H:$Y,16,FALSE),"0")</f>
        <v/>
      </c>
      <c r="AA463" s="777">
        <f>IFERROR(VLOOKUP(C463,TE!$H:$Y,17,FALSE),"0")</f>
        <v/>
      </c>
      <c r="AB463" s="1809" t="n"/>
      <c r="AC463" s="1810">
        <f>IFERROR((W463*Y463*AA463),"")</f>
        <v/>
      </c>
      <c r="AE463" s="1738" t="n"/>
      <c r="AF463" s="852" t="n"/>
    </row>
    <row r="464" ht="15.75" customHeight="1" s="667">
      <c r="A464" s="852" t="n"/>
      <c r="B464" s="852" t="n"/>
      <c r="C464" s="405" t="inlineStr">
        <is>
          <t>B09537B</t>
        </is>
      </c>
      <c r="D464" s="220" t="n"/>
      <c r="E464" s="220" t="n"/>
      <c r="F464" s="210">
        <f>IFERROR(VLOOKUP(C464,TE!$H:$Y,2,FALSE),"(Not on TE)")</f>
        <v/>
      </c>
      <c r="G464" s="220" t="n"/>
      <c r="H464" s="220" t="n"/>
      <c r="I464" s="220" t="n"/>
      <c r="J464" s="220" t="n"/>
      <c r="K464" s="220" t="n"/>
      <c r="L464" s="220" t="n"/>
      <c r="M464" s="220" t="n"/>
      <c r="N464" s="220" t="n"/>
      <c r="O464" s="220" t="n"/>
      <c r="P464" s="220" t="n"/>
      <c r="Q464" s="220" t="n"/>
      <c r="R464" s="220" t="n"/>
      <c r="S464" s="220" t="n"/>
      <c r="T464" s="220" t="n"/>
      <c r="U464" s="772">
        <f>IFERROR(VLOOKUP(C464,TE!$H:$Y,9,FALSE),"0")</f>
        <v/>
      </c>
      <c r="W464" s="775">
        <f>SUMIFS(TE!$O:$O,TE!$G:$G,$C$408,TE!$I:$I,C464,TE!$D:$D,$C$5)</f>
        <v/>
      </c>
      <c r="Y464" s="775">
        <f>IFERROR(VLOOKUP(C464,TE!$H:$Y,16,FALSE),"0")</f>
        <v/>
      </c>
      <c r="AA464" s="777">
        <f>IFERROR(VLOOKUP(C464,TE!$H:$Y,17,FALSE),"0")</f>
        <v/>
      </c>
      <c r="AB464" s="1809" t="n"/>
      <c r="AC464" s="1810">
        <f>IFERROR((W464*Y464*AA464),"")</f>
        <v/>
      </c>
      <c r="AE464" s="1738" t="n"/>
      <c r="AF464" s="852" t="n"/>
    </row>
    <row r="465" ht="15.75" customHeight="1" s="667">
      <c r="A465" s="852" t="n"/>
      <c r="B465" s="852" t="n"/>
      <c r="C465" s="405" t="inlineStr">
        <is>
          <t>B09537BB</t>
        </is>
      </c>
      <c r="D465" s="220" t="n"/>
      <c r="E465" s="220" t="n"/>
      <c r="F465" s="210">
        <f>IFERROR(VLOOKUP(C465,TE!$H:$Y,2,FALSE),"(Not on TE)")</f>
        <v/>
      </c>
      <c r="G465" s="220" t="n"/>
      <c r="H465" s="220" t="n"/>
      <c r="I465" s="220" t="n"/>
      <c r="J465" s="220" t="n"/>
      <c r="K465" s="220" t="n"/>
      <c r="L465" s="220" t="n"/>
      <c r="M465" s="220" t="n"/>
      <c r="N465" s="220" t="n"/>
      <c r="O465" s="220" t="n"/>
      <c r="P465" s="220" t="n"/>
      <c r="Q465" s="220" t="n"/>
      <c r="R465" s="220" t="n"/>
      <c r="S465" s="220" t="n"/>
      <c r="T465" s="220" t="n"/>
      <c r="U465" s="772">
        <f>IFERROR(VLOOKUP(C465,TE!$H:$Y,9,FALSE),"0")</f>
        <v/>
      </c>
      <c r="W465" s="775">
        <f>SUMIFS(TE!$O:$O,TE!$G:$G,$C$408,TE!$I:$I,C465,TE!$D:$D,$C$5)</f>
        <v/>
      </c>
      <c r="Y465" s="775">
        <f>IFERROR(VLOOKUP(C465,TE!$H:$Y,16,FALSE),"0")</f>
        <v/>
      </c>
      <c r="AA465" s="777">
        <f>IFERROR(VLOOKUP(C465,TE!$H:$Y,17,FALSE),"0")</f>
        <v/>
      </c>
      <c r="AB465" s="1809" t="n"/>
      <c r="AC465" s="1810">
        <f>IFERROR((W465*Y465*AA465),"")</f>
        <v/>
      </c>
      <c r="AE465" s="1738" t="n"/>
      <c r="AF465" s="852" t="n"/>
    </row>
    <row r="466" ht="15.75" customHeight="1" s="667">
      <c r="A466" s="852" t="n"/>
      <c r="B466" s="852" t="n"/>
      <c r="C466" s="405" t="inlineStr">
        <is>
          <t>B09807B</t>
        </is>
      </c>
      <c r="D466" s="220" t="n"/>
      <c r="E466" s="220" t="n"/>
      <c r="F466" s="210">
        <f>IFERROR(VLOOKUP(C466,TE!$H:$Y,2,FALSE),"(Not on TE)")</f>
        <v/>
      </c>
      <c r="G466" s="220" t="n"/>
      <c r="H466" s="220" t="n"/>
      <c r="I466" s="220" t="n"/>
      <c r="J466" s="220" t="n"/>
      <c r="K466" s="220" t="n"/>
      <c r="L466" s="220" t="n"/>
      <c r="M466" s="220" t="n"/>
      <c r="N466" s="220" t="n"/>
      <c r="O466" s="220" t="n"/>
      <c r="P466" s="220" t="n"/>
      <c r="Q466" s="220" t="n"/>
      <c r="R466" s="220" t="n"/>
      <c r="S466" s="220" t="n"/>
      <c r="T466" s="220" t="n"/>
      <c r="U466" s="772">
        <f>IFERROR(VLOOKUP(C466,TE!$H:$Y,9,FALSE),"0")</f>
        <v/>
      </c>
      <c r="W466" s="775">
        <f>SUMIFS(TE!$O:$O,TE!$G:$G,$C$408,TE!$I:$I,C466,TE!$D:$D,$C$5)</f>
        <v/>
      </c>
      <c r="Y466" s="775">
        <f>IFERROR(VLOOKUP(C466,TE!$H:$Y,16,FALSE),"0")</f>
        <v/>
      </c>
      <c r="AA466" s="777">
        <f>IFERROR(VLOOKUP(C466,TE!$H:$Y,17,FALSE),"0")</f>
        <v/>
      </c>
      <c r="AB466" s="1809" t="n"/>
      <c r="AC466" s="1810">
        <f>IFERROR((W466*Y466*AA466),"")</f>
        <v/>
      </c>
      <c r="AE466" s="1738" t="n"/>
      <c r="AF466" s="852" t="n"/>
    </row>
    <row r="467" ht="15.75" customHeight="1" s="667">
      <c r="A467" s="852" t="n"/>
      <c r="B467" s="852" t="n"/>
      <c r="C467" s="405" t="inlineStr">
        <is>
          <t>B10217B</t>
        </is>
      </c>
      <c r="D467" s="220" t="n"/>
      <c r="E467" s="220" t="n"/>
      <c r="F467" s="210">
        <f>IFERROR(VLOOKUP(C467,TE!$H:$Y,2,FALSE),"(Not on TE)")</f>
        <v/>
      </c>
      <c r="G467" s="220" t="n"/>
      <c r="H467" s="220" t="n"/>
      <c r="I467" s="220" t="n"/>
      <c r="J467" s="220" t="n"/>
      <c r="K467" s="220" t="n"/>
      <c r="L467" s="220" t="n"/>
      <c r="M467" s="220" t="n"/>
      <c r="N467" s="220" t="n"/>
      <c r="O467" s="220" t="n"/>
      <c r="P467" s="220" t="n"/>
      <c r="Q467" s="220" t="n"/>
      <c r="R467" s="220" t="n"/>
      <c r="S467" s="220" t="n"/>
      <c r="T467" s="220" t="n"/>
      <c r="U467" s="772">
        <f>IFERROR(VLOOKUP(C467,TE!$H:$Y,9,FALSE),"0")</f>
        <v/>
      </c>
      <c r="W467" s="775">
        <f>SUMIFS(TE!$O:$O,TE!$G:$G,$C$408,TE!$I:$I,C467,TE!$D:$D,$C$5)</f>
        <v/>
      </c>
      <c r="Y467" s="775">
        <f>IFERROR(VLOOKUP(C467,TE!$H:$Y,16,FALSE),"0")</f>
        <v/>
      </c>
      <c r="AA467" s="777">
        <f>IFERROR(VLOOKUP(C467,TE!$H:$Y,17,FALSE),"0")</f>
        <v/>
      </c>
      <c r="AB467" s="1809" t="n"/>
      <c r="AC467" s="1810">
        <f>IFERROR((W467*Y467*AA467),"")</f>
        <v/>
      </c>
      <c r="AE467" s="1738" t="n"/>
      <c r="AF467" s="852" t="n"/>
    </row>
    <row r="468" ht="15.75" customHeight="1" s="667">
      <c r="A468" s="852" t="n"/>
      <c r="B468" s="852" t="n"/>
      <c r="C468" s="405" t="inlineStr">
        <is>
          <t>B10457B</t>
        </is>
      </c>
      <c r="D468" s="220" t="n"/>
      <c r="E468" s="220" t="n"/>
      <c r="F468" s="210">
        <f>IFERROR(VLOOKUP(C468,TE!$H:$Y,2,FALSE),"(Not on TE)")</f>
        <v/>
      </c>
      <c r="G468" s="220" t="n"/>
      <c r="H468" s="220" t="n"/>
      <c r="I468" s="220" t="n"/>
      <c r="J468" s="220" t="n"/>
      <c r="K468" s="220" t="n"/>
      <c r="L468" s="220" t="n"/>
      <c r="M468" s="220" t="n"/>
      <c r="N468" s="220" t="n"/>
      <c r="O468" s="220" t="n"/>
      <c r="P468" s="220" t="n"/>
      <c r="Q468" s="220" t="n"/>
      <c r="R468" s="220" t="n"/>
      <c r="S468" s="220" t="n"/>
      <c r="T468" s="220" t="n"/>
      <c r="U468" s="772">
        <f>IFERROR(VLOOKUP(C468,TE!$H:$Y,9,FALSE),"0")</f>
        <v/>
      </c>
      <c r="W468" s="775">
        <f>SUMIFS(TE!$O:$O,TE!$G:$G,$C$408,TE!$I:$I,C468,TE!$D:$D,$C$5)</f>
        <v/>
      </c>
      <c r="Y468" s="775">
        <f>IFERROR(VLOOKUP(C468,TE!$H:$Y,16,FALSE),"0")</f>
        <v/>
      </c>
      <c r="AA468" s="777">
        <f>IFERROR(VLOOKUP(C468,TE!$H:$Y,17,FALSE),"0")</f>
        <v/>
      </c>
      <c r="AB468" s="1809" t="n"/>
      <c r="AC468" s="1810">
        <f>IFERROR((W468*Y468*AA468),"")</f>
        <v/>
      </c>
      <c r="AE468" s="1738" t="n"/>
      <c r="AF468" s="852" t="n"/>
    </row>
    <row r="469" ht="15.75" customHeight="1" s="667">
      <c r="A469" s="852" t="n"/>
      <c r="B469" s="852" t="n"/>
      <c r="C469" s="405" t="inlineStr">
        <is>
          <t>B15807B</t>
        </is>
      </c>
      <c r="D469" s="220" t="n"/>
      <c r="E469" s="220" t="n"/>
      <c r="F469" s="210">
        <f>IFERROR(VLOOKUP(C469,TE!$H:$Y,2,FALSE),"(Not on TE)")</f>
        <v/>
      </c>
      <c r="G469" s="220" t="n"/>
      <c r="H469" s="220" t="n"/>
      <c r="I469" s="220" t="n"/>
      <c r="J469" s="220" t="n"/>
      <c r="K469" s="220" t="n"/>
      <c r="L469" s="220" t="n"/>
      <c r="M469" s="220" t="n"/>
      <c r="N469" s="220" t="n"/>
      <c r="O469" s="220" t="n"/>
      <c r="P469" s="220" t="n"/>
      <c r="Q469" s="220" t="n"/>
      <c r="R469" s="220" t="n"/>
      <c r="S469" s="220" t="n"/>
      <c r="T469" s="220" t="n"/>
      <c r="U469" s="772">
        <f>IFERROR(VLOOKUP(C469,TE!$H:$Y,9,FALSE),"0")</f>
        <v/>
      </c>
      <c r="W469" s="775">
        <f>SUMIFS(TE!$O:$O,TE!$G:$G,$C$408,TE!$I:$I,C469,TE!$D:$D,$C$5)</f>
        <v/>
      </c>
      <c r="Y469" s="775">
        <f>IFERROR(VLOOKUP(C469,TE!$H:$Y,16,FALSE),"0")</f>
        <v/>
      </c>
      <c r="AA469" s="777">
        <f>IFERROR(VLOOKUP(C469,TE!$H:$Y,17,FALSE),"0")</f>
        <v/>
      </c>
      <c r="AB469" s="1809" t="n"/>
      <c r="AC469" s="1810">
        <f>IFERROR((W469*Y469*AA469),"")</f>
        <v/>
      </c>
      <c r="AE469" s="1738" t="n"/>
      <c r="AF469" s="852" t="n"/>
    </row>
    <row r="470" ht="15.75" customHeight="1" s="667">
      <c r="A470" s="852" t="n"/>
      <c r="B470" s="852" t="n"/>
      <c r="C470" s="405" t="inlineStr">
        <is>
          <t>B16207B</t>
        </is>
      </c>
      <c r="D470" s="220" t="n"/>
      <c r="E470" s="220" t="n"/>
      <c r="F470" s="210">
        <f>IFERROR(VLOOKUP(C470,TE!$H:$Y,2,FALSE),"(Not on TE)")</f>
        <v/>
      </c>
      <c r="G470" s="220" t="n"/>
      <c r="H470" s="220" t="n"/>
      <c r="I470" s="220" t="n"/>
      <c r="J470" s="220" t="n"/>
      <c r="K470" s="220" t="n"/>
      <c r="L470" s="220" t="n"/>
      <c r="M470" s="220" t="n"/>
      <c r="N470" s="220" t="n"/>
      <c r="O470" s="220" t="n"/>
      <c r="P470" s="220" t="n"/>
      <c r="Q470" s="220" t="n"/>
      <c r="R470" s="220" t="n"/>
      <c r="S470" s="220" t="n"/>
      <c r="T470" s="220" t="n"/>
      <c r="U470" s="772">
        <f>IFERROR(VLOOKUP(C470,TE!$H:$Y,9,FALSE),"0")</f>
        <v/>
      </c>
      <c r="W470" s="775">
        <f>SUMIFS(TE!$O:$O,TE!$G:$G,$C$408,TE!$I:$I,C470,TE!$D:$D,$C$5)</f>
        <v/>
      </c>
      <c r="Y470" s="775">
        <f>IFERROR(VLOOKUP(C470,TE!$H:$Y,16,FALSE),"0")</f>
        <v/>
      </c>
      <c r="AA470" s="777">
        <f>IFERROR(VLOOKUP(C470,TE!$H:$Y,17,FALSE),"0")</f>
        <v/>
      </c>
      <c r="AB470" s="1809" t="n"/>
      <c r="AC470" s="1810">
        <f>IFERROR((W470*Y470*AA470),"")</f>
        <v/>
      </c>
      <c r="AE470" s="1738" t="n"/>
      <c r="AF470" s="852" t="n"/>
    </row>
    <row r="471" ht="15.75" customHeight="1" s="667">
      <c r="A471" s="852" t="n"/>
      <c r="B471" s="852" t="n"/>
      <c r="C471" s="405" t="inlineStr">
        <is>
          <t>B20857B</t>
        </is>
      </c>
      <c r="D471" s="220" t="n"/>
      <c r="E471" s="220" t="n"/>
      <c r="F471" s="210">
        <f>IFERROR(VLOOKUP(C471,TE!$H:$Y,2,FALSE),"(Not on TE)")</f>
        <v/>
      </c>
      <c r="G471" s="220" t="n"/>
      <c r="H471" s="220" t="n"/>
      <c r="I471" s="220" t="n"/>
      <c r="J471" s="220" t="n"/>
      <c r="K471" s="220" t="n"/>
      <c r="L471" s="220" t="n"/>
      <c r="M471" s="220" t="n"/>
      <c r="N471" s="220" t="n"/>
      <c r="O471" s="220" t="n"/>
      <c r="P471" s="220" t="n"/>
      <c r="Q471" s="220" t="n"/>
      <c r="R471" s="220" t="n"/>
      <c r="S471" s="220" t="n"/>
      <c r="T471" s="220" t="n"/>
      <c r="U471" s="772">
        <f>IFERROR(VLOOKUP(C471,TE!$H:$Y,9,FALSE),"0")</f>
        <v/>
      </c>
      <c r="W471" s="775">
        <f>SUMIFS(TE!$O:$O,TE!$G:$G,$C$408,TE!$I:$I,C471,TE!$D:$D,$C$5)</f>
        <v/>
      </c>
      <c r="Y471" s="775">
        <f>IFERROR(VLOOKUP(C471,TE!$H:$Y,16,FALSE),"0")</f>
        <v/>
      </c>
      <c r="AA471" s="777">
        <f>IFERROR(VLOOKUP(C471,TE!$H:$Y,17,FALSE),"0")</f>
        <v/>
      </c>
      <c r="AB471" s="1809" t="n"/>
      <c r="AC471" s="1810">
        <f>IFERROR((W471*Y471*AA471),"")</f>
        <v/>
      </c>
      <c r="AE471" s="1738" t="n"/>
      <c r="AF471" s="852" t="n"/>
    </row>
    <row r="472" ht="15.75" customHeight="1" s="667">
      <c r="A472" s="852" t="n"/>
      <c r="B472" s="852" t="n"/>
      <c r="C472" s="405" t="inlineStr">
        <is>
          <t>B20867B</t>
        </is>
      </c>
      <c r="D472" s="220" t="n"/>
      <c r="E472" s="220" t="n"/>
      <c r="F472" s="210">
        <f>IFERROR(VLOOKUP(C472,TE!$H:$Y,2,FALSE),"(Not on TE)")</f>
        <v/>
      </c>
      <c r="G472" s="220" t="n"/>
      <c r="H472" s="220" t="n"/>
      <c r="I472" s="220" t="n"/>
      <c r="J472" s="220" t="n"/>
      <c r="K472" s="220" t="n"/>
      <c r="L472" s="220" t="n"/>
      <c r="M472" s="220" t="n"/>
      <c r="N472" s="220" t="n"/>
      <c r="O472" s="220" t="n"/>
      <c r="P472" s="220" t="n"/>
      <c r="Q472" s="220" t="n"/>
      <c r="R472" s="220" t="n"/>
      <c r="S472" s="220" t="n"/>
      <c r="T472" s="220" t="n"/>
      <c r="U472" s="772">
        <f>IFERROR(VLOOKUP(C472,TE!$H:$Y,9,FALSE),"0")</f>
        <v/>
      </c>
      <c r="W472" s="775">
        <f>SUMIFS(TE!$O:$O,TE!$G:$G,$C$408,TE!$I:$I,C472,TE!$D:$D,$C$5)</f>
        <v/>
      </c>
      <c r="Y472" s="775">
        <f>IFERROR(VLOOKUP(C472,TE!$H:$Y,16,FALSE),"0")</f>
        <v/>
      </c>
      <c r="AA472" s="777">
        <f>IFERROR(VLOOKUP(C472,TE!$H:$Y,17,FALSE),"0")</f>
        <v/>
      </c>
      <c r="AB472" s="1809" t="n"/>
      <c r="AC472" s="1810">
        <f>IFERROR((W472*Y472*AA472),"")</f>
        <v/>
      </c>
      <c r="AE472" s="1738" t="n"/>
      <c r="AF472" s="852" t="n"/>
    </row>
    <row r="473" ht="15.75" customHeight="1" s="667">
      <c r="A473" s="852" t="n"/>
      <c r="B473" s="852" t="n"/>
      <c r="C473" s="405" t="inlineStr">
        <is>
          <t>B25617B</t>
        </is>
      </c>
      <c r="D473" s="220" t="n"/>
      <c r="E473" s="220" t="n"/>
      <c r="F473" s="210">
        <f>IFERROR(VLOOKUP(C473,TE!$H:$Y,2,FALSE),"(Not on TE)")</f>
        <v/>
      </c>
      <c r="G473" s="220" t="n"/>
      <c r="H473" s="220" t="n"/>
      <c r="I473" s="220" t="n"/>
      <c r="J473" s="220" t="n"/>
      <c r="K473" s="220" t="n"/>
      <c r="L473" s="220" t="n"/>
      <c r="M473" s="220" t="n"/>
      <c r="N473" s="220" t="n"/>
      <c r="O473" s="220" t="n"/>
      <c r="P473" s="220" t="n"/>
      <c r="Q473" s="220" t="n"/>
      <c r="R473" s="220" t="n"/>
      <c r="S473" s="220" t="n"/>
      <c r="T473" s="220" t="n"/>
      <c r="U473" s="772">
        <f>IFERROR(VLOOKUP(C473,TE!$H:$Y,9,FALSE),"0")</f>
        <v/>
      </c>
      <c r="W473" s="775">
        <f>SUMIFS(TE!$O:$O,TE!$G:$G,$C$408,TE!$I:$I,C473,TE!$D:$D,$C$5)</f>
        <v/>
      </c>
      <c r="Y473" s="775">
        <f>IFERROR(VLOOKUP(C473,TE!$H:$Y,16,FALSE),"0")</f>
        <v/>
      </c>
      <c r="AA473" s="777">
        <f>IFERROR(VLOOKUP(C473,TE!$H:$Y,17,FALSE),"0")</f>
        <v/>
      </c>
      <c r="AB473" s="1809" t="n"/>
      <c r="AC473" s="1810">
        <f>IFERROR((W473*Y473*AA473),"")</f>
        <v/>
      </c>
      <c r="AE473" s="1738" t="n"/>
      <c r="AF473" s="852" t="n"/>
    </row>
    <row r="474" ht="15.75" customHeight="1" s="667">
      <c r="A474" s="852" t="n"/>
      <c r="B474" s="852" t="n"/>
      <c r="C474" s="405" t="inlineStr">
        <is>
          <t>B25657K</t>
        </is>
      </c>
      <c r="D474" s="220" t="n"/>
      <c r="E474" s="220" t="n"/>
      <c r="F474" s="210">
        <f>IFERROR(VLOOKUP(C474,TE!$H:$Y,2,FALSE),"(Not on TE)")</f>
        <v/>
      </c>
      <c r="G474" s="220" t="n"/>
      <c r="H474" s="220" t="n"/>
      <c r="I474" s="220" t="n"/>
      <c r="J474" s="220" t="n"/>
      <c r="K474" s="220" t="n"/>
      <c r="L474" s="220" t="n"/>
      <c r="M474" s="220" t="n"/>
      <c r="N474" s="220" t="n"/>
      <c r="O474" s="220" t="n"/>
      <c r="P474" s="220" t="n"/>
      <c r="Q474" s="220" t="n"/>
      <c r="R474" s="220" t="n"/>
      <c r="S474" s="220" t="n"/>
      <c r="T474" s="220" t="n"/>
      <c r="U474" s="772">
        <f>IFERROR(VLOOKUP(C474,TE!$H:$Y,9,FALSE),"0")</f>
        <v/>
      </c>
      <c r="W474" s="775">
        <f>SUMIFS(TE!$O:$O,TE!$G:$G,$C$408,TE!$I:$I,C474,TE!$D:$D,$C$5)</f>
        <v/>
      </c>
      <c r="Y474" s="775">
        <f>IFERROR(VLOOKUP(C474,TE!$H:$Y,16,FALSE),"0")</f>
        <v/>
      </c>
      <c r="AA474" s="777">
        <f>IFERROR(VLOOKUP(C474,TE!$H:$Y,17,FALSE),"0")</f>
        <v/>
      </c>
      <c r="AB474" s="1809" t="n"/>
      <c r="AC474" s="1810">
        <f>IFERROR((W474*Y474*AA474),"")</f>
        <v/>
      </c>
      <c r="AE474" s="1738" t="n"/>
      <c r="AF474" s="852" t="n"/>
    </row>
    <row r="475" ht="15.75" customHeight="1" s="667">
      <c r="A475" s="852" t="n"/>
      <c r="B475" s="852" t="n"/>
      <c r="C475" s="405" t="inlineStr">
        <is>
          <t>B25667B</t>
        </is>
      </c>
      <c r="D475" s="220" t="n"/>
      <c r="E475" s="220" t="n"/>
      <c r="F475" s="210">
        <f>IFERROR(VLOOKUP(C475,TE!$H:$Y,2,FALSE),"(Not on TE)")</f>
        <v/>
      </c>
      <c r="G475" s="220" t="n"/>
      <c r="H475" s="220" t="n"/>
      <c r="I475" s="220" t="n"/>
      <c r="J475" s="220" t="n"/>
      <c r="K475" s="220" t="n"/>
      <c r="L475" s="220" t="n"/>
      <c r="M475" s="220" t="n"/>
      <c r="N475" s="220" t="n"/>
      <c r="O475" s="220" t="n"/>
      <c r="P475" s="220" t="n"/>
      <c r="Q475" s="220" t="n"/>
      <c r="R475" s="220" t="n"/>
      <c r="S475" s="220" t="n"/>
      <c r="T475" s="220" t="n"/>
      <c r="U475" s="772">
        <f>IFERROR(VLOOKUP(C475,TE!$H:$Y,9,FALSE),"0")</f>
        <v/>
      </c>
      <c r="W475" s="775">
        <f>SUMIFS(TE!$O:$O,TE!$G:$G,$C$408,TE!$I:$I,C475,TE!$D:$D,$C$5)</f>
        <v/>
      </c>
      <c r="Y475" s="775">
        <f>IFERROR(VLOOKUP(C475,TE!$H:$Y,16,FALSE),"0")</f>
        <v/>
      </c>
      <c r="AA475" s="777">
        <f>IFERROR(VLOOKUP(C475,TE!$H:$Y,17,FALSE),"0")</f>
        <v/>
      </c>
      <c r="AB475" s="1809" t="n"/>
      <c r="AC475" s="1810">
        <f>IFERROR((W475*Y475*AA475),"")</f>
        <v/>
      </c>
      <c r="AE475" s="1738" t="n"/>
      <c r="AF475" s="852" t="n"/>
    </row>
    <row r="476" ht="15.75" customHeight="1" s="667">
      <c r="A476" s="852" t="n"/>
      <c r="B476" s="852" t="n"/>
      <c r="C476" s="405" t="inlineStr">
        <is>
          <t>B26857B</t>
        </is>
      </c>
      <c r="D476" s="220" t="n"/>
      <c r="E476" s="220" t="n"/>
      <c r="F476" s="210">
        <f>IFERROR(VLOOKUP(C476,TE!$H:$Y,2,FALSE),"(Not on TE)")</f>
        <v/>
      </c>
      <c r="G476" s="220" t="n"/>
      <c r="H476" s="220" t="n"/>
      <c r="I476" s="220" t="n"/>
      <c r="J476" s="220" t="n"/>
      <c r="K476" s="220" t="n"/>
      <c r="L476" s="220" t="n"/>
      <c r="M476" s="220" t="n"/>
      <c r="N476" s="220" t="n"/>
      <c r="O476" s="220" t="n"/>
      <c r="P476" s="220" t="n"/>
      <c r="Q476" s="220" t="n"/>
      <c r="R476" s="220" t="n"/>
      <c r="S476" s="220" t="n"/>
      <c r="T476" s="220" t="n"/>
      <c r="U476" s="772">
        <f>IFERROR(VLOOKUP(C476,TE!$H:$Y,9,FALSE),"0")</f>
        <v/>
      </c>
      <c r="W476" s="775">
        <f>SUMIFS(TE!$O:$O,TE!$G:$G,$C$408,TE!$I:$I,C476,TE!$D:$D,$C$5)</f>
        <v/>
      </c>
      <c r="Y476" s="775">
        <f>IFERROR(VLOOKUP(C476,TE!$H:$Y,16,FALSE),"0")</f>
        <v/>
      </c>
      <c r="AA476" s="777">
        <f>IFERROR(VLOOKUP(C476,TE!$H:$Y,17,FALSE),"0")</f>
        <v/>
      </c>
      <c r="AB476" s="1809" t="n"/>
      <c r="AC476" s="1810">
        <f>IFERROR((W476*Y476*AA476),"")</f>
        <v/>
      </c>
      <c r="AE476" s="1738" t="n"/>
      <c r="AF476" s="852" t="n"/>
    </row>
    <row r="477" ht="15.75" customHeight="1" s="667">
      <c r="A477" s="852" t="n"/>
      <c r="B477" s="852" t="n"/>
      <c r="C477" s="405" t="inlineStr">
        <is>
          <t>C70337B</t>
        </is>
      </c>
      <c r="D477" s="220" t="n"/>
      <c r="E477" s="220" t="n"/>
      <c r="F477" s="210">
        <f>IFERROR(VLOOKUP(C477,TE!$H:$Y,2,FALSE),"(Not on TE)")</f>
        <v/>
      </c>
      <c r="G477" s="220" t="n"/>
      <c r="H477" s="220" t="n"/>
      <c r="I477" s="220" t="n"/>
      <c r="J477" s="220" t="n"/>
      <c r="K477" s="220" t="n"/>
      <c r="L477" s="220" t="n"/>
      <c r="M477" s="220" t="n"/>
      <c r="N477" s="220" t="n"/>
      <c r="O477" s="220" t="n"/>
      <c r="P477" s="220" t="n"/>
      <c r="Q477" s="220" t="n"/>
      <c r="R477" s="220" t="n"/>
      <c r="S477" s="220" t="n"/>
      <c r="T477" s="220" t="n"/>
      <c r="U477" s="772">
        <f>IFERROR(VLOOKUP(C477,TE!$H:$Y,9,FALSE),"0")</f>
        <v/>
      </c>
      <c r="W477" s="775">
        <f>SUMIFS(TE!$O:$O,TE!$G:$G,$C$408,TE!$I:$I,C477,TE!$D:$D,$C$5)</f>
        <v/>
      </c>
      <c r="Y477" s="775">
        <f>IFERROR(VLOOKUP(C477,TE!$H:$Y,16,FALSE),"0")</f>
        <v/>
      </c>
      <c r="AA477" s="777">
        <f>IFERROR(VLOOKUP(C477,TE!$H:$Y,17,FALSE),"0")</f>
        <v/>
      </c>
      <c r="AB477" s="1809" t="n"/>
      <c r="AC477" s="1810">
        <f>IFERROR((W477*Y477*AA477),"")</f>
        <v/>
      </c>
      <c r="AE477" s="1738" t="n"/>
      <c r="AF477" s="852" t="n"/>
    </row>
    <row r="478" ht="15.75" customHeight="1" s="667">
      <c r="A478" s="852" t="n"/>
      <c r="B478" s="852" t="n"/>
      <c r="C478" s="405" t="inlineStr">
        <is>
          <t>D00027K</t>
        </is>
      </c>
      <c r="D478" s="220" t="n"/>
      <c r="E478" s="220" t="n"/>
      <c r="F478" s="210">
        <f>IFERROR(VLOOKUP(C478,TE!$H:$Y,2,FALSE),"(Not on TE)")</f>
        <v/>
      </c>
      <c r="G478" s="220" t="n"/>
      <c r="H478" s="220" t="n"/>
      <c r="I478" s="220" t="n"/>
      <c r="J478" s="220" t="n"/>
      <c r="K478" s="220" t="n"/>
      <c r="L478" s="220" t="n"/>
      <c r="M478" s="220" t="n"/>
      <c r="N478" s="220" t="n"/>
      <c r="O478" s="220" t="n"/>
      <c r="P478" s="220" t="n"/>
      <c r="Q478" s="220" t="n"/>
      <c r="R478" s="220" t="n"/>
      <c r="S478" s="220" t="n"/>
      <c r="T478" s="220" t="n"/>
      <c r="U478" s="772">
        <f>IFERROR(VLOOKUP(C478,TE!$H:$Y,9,FALSE),"0")</f>
        <v/>
      </c>
      <c r="W478" s="775">
        <f>SUMIFS(TE!$O:$O,TE!$G:$G,$C$408,TE!$I:$I,C478,TE!$D:$D,$C$5)</f>
        <v/>
      </c>
      <c r="Y478" s="775">
        <f>IFERROR(VLOOKUP(C478,TE!$H:$Y,16,FALSE),"0")</f>
        <v/>
      </c>
      <c r="AA478" s="777">
        <f>IFERROR(VLOOKUP(C478,TE!$H:$Y,17,FALSE),"0")</f>
        <v/>
      </c>
      <c r="AB478" s="1809" t="n"/>
      <c r="AC478" s="1810">
        <f>IFERROR((W478*Y478*AA478),"")</f>
        <v/>
      </c>
      <c r="AE478" s="1738" t="n"/>
      <c r="AF478" s="852" t="n"/>
    </row>
    <row r="479" ht="15.75" customHeight="1" s="667">
      <c r="A479" s="852" t="n"/>
      <c r="B479" s="852" t="n"/>
      <c r="C479" s="237" t="inlineStr">
        <is>
          <t>D00037K</t>
        </is>
      </c>
      <c r="D479" s="215" t="n"/>
      <c r="E479" s="215" t="n"/>
      <c r="F479" s="210">
        <f>IFERROR(VLOOKUP(C479,TE!$H:$Y,2,FALSE),"(Not on TE)")</f>
        <v/>
      </c>
      <c r="G479" s="238" t="n"/>
      <c r="H479" s="238" t="n"/>
      <c r="I479" s="238" t="n"/>
      <c r="J479" s="238" t="n"/>
      <c r="K479" s="238" t="n"/>
      <c r="L479" s="238" t="n"/>
      <c r="M479" s="238" t="n"/>
      <c r="N479" s="238" t="n"/>
      <c r="O479" s="238" t="n"/>
      <c r="P479" s="238" t="n"/>
      <c r="Q479" s="238" t="n"/>
      <c r="R479" s="238" t="n"/>
      <c r="S479" s="238" t="n"/>
      <c r="T479" s="238" t="n"/>
      <c r="U479" s="772">
        <f>IFERROR(VLOOKUP(C479,TE!$H:$Y,9,FALSE),"0")</f>
        <v/>
      </c>
      <c r="W479" s="775">
        <f>SUMIFS(TE!$O:$O,TE!$G:$G,$C$408,TE!$I:$I,C479,TE!$D:$D,$C$5)</f>
        <v/>
      </c>
      <c r="Y479" s="775">
        <f>IFERROR(VLOOKUP(C479,TE!$H:$Y,16,FALSE),"0")</f>
        <v/>
      </c>
      <c r="AA479" s="777">
        <f>IFERROR(VLOOKUP(C479,TE!$H:$Y,17,FALSE),"0")</f>
        <v/>
      </c>
      <c r="AB479" s="1809" t="n"/>
      <c r="AC479" s="1810">
        <f>IFERROR((W479*Y479*AA479),"")</f>
        <v/>
      </c>
      <c r="AE479" s="1738" t="n"/>
      <c r="AF479" s="852" t="n"/>
    </row>
    <row r="480" ht="15.75" customHeight="1" s="667">
      <c r="A480" s="852" t="n"/>
      <c r="B480" s="852" t="n"/>
      <c r="C480" s="237" t="inlineStr">
        <is>
          <t>D00057K</t>
        </is>
      </c>
      <c r="D480" s="215" t="n"/>
      <c r="E480" s="215" t="n"/>
      <c r="F480" s="210">
        <f>IFERROR(VLOOKUP(C480,TE!$H:$Y,2,FALSE),"(Not on TE)")</f>
        <v/>
      </c>
      <c r="G480" s="238" t="n"/>
      <c r="H480" s="238" t="n"/>
      <c r="I480" s="238" t="n"/>
      <c r="J480" s="238" t="n"/>
      <c r="K480" s="238" t="n"/>
      <c r="L480" s="238" t="n"/>
      <c r="M480" s="238" t="n"/>
      <c r="N480" s="238" t="n"/>
      <c r="O480" s="238" t="n"/>
      <c r="P480" s="238" t="n"/>
      <c r="Q480" s="238" t="n"/>
      <c r="R480" s="238" t="n"/>
      <c r="S480" s="238" t="n"/>
      <c r="T480" s="238" t="n"/>
      <c r="U480" s="772">
        <f>IFERROR(VLOOKUP(C480,TE!$H:$Y,9,FALSE),"0")</f>
        <v/>
      </c>
      <c r="W480" s="775">
        <f>SUMIFS(TE!$O:$O,TE!$G:$G,$C$408,TE!$I:$I,C480,TE!$D:$D,$C$5)</f>
        <v/>
      </c>
      <c r="Y480" s="775">
        <f>IFERROR(VLOOKUP(C480,TE!$H:$Y,16,FALSE),"0")</f>
        <v/>
      </c>
      <c r="AA480" s="777">
        <f>IFERROR(VLOOKUP(C480,TE!$H:$Y,17,FALSE),"0")</f>
        <v/>
      </c>
      <c r="AB480" s="1809" t="n"/>
      <c r="AC480" s="1810">
        <f>IFERROR((W480*Y480*AA480),"")</f>
        <v/>
      </c>
      <c r="AE480" s="1738" t="n"/>
      <c r="AF480" s="852" t="n"/>
    </row>
    <row r="481" ht="15.75" customHeight="1" s="667">
      <c r="A481" s="852" t="n"/>
      <c r="B481" s="852" t="n"/>
      <c r="C481" s="237" t="inlineStr">
        <is>
          <t>D00097K</t>
        </is>
      </c>
      <c r="D481" s="215" t="n"/>
      <c r="E481" s="215" t="n"/>
      <c r="F481" s="210">
        <f>IFERROR(VLOOKUP(C481,TE!$H:$Y,2,FALSE),"(Not on TE)")</f>
        <v/>
      </c>
      <c r="G481" s="238" t="n"/>
      <c r="H481" s="238" t="n"/>
      <c r="I481" s="238" t="n"/>
      <c r="J481" s="238" t="n"/>
      <c r="K481" s="238" t="n"/>
      <c r="L481" s="238" t="n"/>
      <c r="M481" s="238" t="n"/>
      <c r="N481" s="238" t="n"/>
      <c r="O481" s="238" t="n"/>
      <c r="P481" s="238" t="n"/>
      <c r="Q481" s="238" t="n"/>
      <c r="R481" s="238" t="n"/>
      <c r="S481" s="238" t="n"/>
      <c r="T481" s="238" t="n"/>
      <c r="U481" s="772">
        <f>IFERROR(VLOOKUP(C481,TE!$H:$Y,9,FALSE),"0")</f>
        <v/>
      </c>
      <c r="W481" s="775">
        <f>SUMIFS(TE!$O:$O,TE!$G:$G,$C$408,TE!$I:$I,C481,TE!$D:$D,$C$5)</f>
        <v/>
      </c>
      <c r="Y481" s="775">
        <f>IFERROR(VLOOKUP(C481,TE!$H:$Y,16,FALSE),"0")</f>
        <v/>
      </c>
      <c r="AA481" s="777">
        <f>IFERROR(VLOOKUP(C481,TE!$H:$Y,17,FALSE),"0")</f>
        <v/>
      </c>
      <c r="AB481" s="1809" t="n"/>
      <c r="AC481" s="1810">
        <f>IFERROR((W481*Y481*AA481),"")</f>
        <v/>
      </c>
      <c r="AE481" s="1738" t="n"/>
      <c r="AF481" s="852" t="n"/>
    </row>
    <row r="482" ht="15.75" customHeight="1" s="667">
      <c r="A482" s="852" t="n"/>
      <c r="B482" s="852" t="n"/>
      <c r="C482" s="237" t="inlineStr">
        <is>
          <t>D00117K</t>
        </is>
      </c>
      <c r="D482" s="215" t="n"/>
      <c r="E482" s="215" t="n"/>
      <c r="F482" s="210">
        <f>IFERROR(VLOOKUP(C482,TE!$H:$Y,2,FALSE),"(Not on TE)")</f>
        <v/>
      </c>
      <c r="G482" s="238" t="n"/>
      <c r="H482" s="238" t="n"/>
      <c r="I482" s="238" t="n"/>
      <c r="J482" s="238" t="n"/>
      <c r="K482" s="238" t="n"/>
      <c r="L482" s="238" t="n"/>
      <c r="M482" s="238" t="n"/>
      <c r="N482" s="238" t="n"/>
      <c r="O482" s="238" t="n"/>
      <c r="P482" s="238" t="n"/>
      <c r="Q482" s="238" t="n"/>
      <c r="R482" s="238" t="n"/>
      <c r="S482" s="238" t="n"/>
      <c r="T482" s="238" t="n"/>
      <c r="U482" s="772">
        <f>IFERROR(VLOOKUP(C482,TE!$H:$Y,9,FALSE),"0")</f>
        <v/>
      </c>
      <c r="W482" s="775">
        <f>SUMIFS(TE!$O:$O,TE!$G:$G,$C$408,TE!$I:$I,C482,TE!$D:$D,$C$5)</f>
        <v/>
      </c>
      <c r="Y482" s="775">
        <f>IFERROR(VLOOKUP(C482,TE!$H:$Y,16,FALSE),"0")</f>
        <v/>
      </c>
      <c r="AA482" s="777">
        <f>IFERROR(VLOOKUP(C482,TE!$H:$Y,17,FALSE),"0")</f>
        <v/>
      </c>
      <c r="AB482" s="1809" t="n"/>
      <c r="AC482" s="1810">
        <f>IFERROR((W482*Y482*AA482),"")</f>
        <v/>
      </c>
      <c r="AE482" s="1738" t="n"/>
      <c r="AF482" s="852" t="n"/>
    </row>
    <row r="483" ht="15.75" customHeight="1" s="667">
      <c r="A483" s="852" t="n"/>
      <c r="B483" s="852" t="n"/>
      <c r="C483" s="237" t="inlineStr">
        <is>
          <t>D00137K</t>
        </is>
      </c>
      <c r="D483" s="215" t="n"/>
      <c r="E483" s="215" t="n"/>
      <c r="F483" s="210">
        <f>IFERROR(VLOOKUP(C483,TE!$H:$Y,2,FALSE),"(Not on TE)")</f>
        <v/>
      </c>
      <c r="G483" s="238" t="n"/>
      <c r="H483" s="238" t="n"/>
      <c r="I483" s="238" t="n"/>
      <c r="J483" s="238" t="n"/>
      <c r="K483" s="238" t="n"/>
      <c r="L483" s="238" t="n"/>
      <c r="M483" s="238" t="n"/>
      <c r="N483" s="238" t="n"/>
      <c r="O483" s="238" t="n"/>
      <c r="P483" s="238" t="n"/>
      <c r="Q483" s="238" t="n"/>
      <c r="R483" s="238" t="n"/>
      <c r="S483" s="238" t="n"/>
      <c r="T483" s="238" t="n"/>
      <c r="U483" s="772">
        <f>IFERROR(VLOOKUP(C483,TE!$H:$Y,9,FALSE),"0")</f>
        <v/>
      </c>
      <c r="W483" s="775">
        <f>SUMIFS(TE!$O:$O,TE!$G:$G,$C$408,TE!$I:$I,C483,TE!$D:$D,$C$5)</f>
        <v/>
      </c>
      <c r="Y483" s="775">
        <f>IFERROR(VLOOKUP(C483,TE!$H:$Y,16,FALSE),"0")</f>
        <v/>
      </c>
      <c r="AA483" s="777">
        <f>IFERROR(VLOOKUP(C483,TE!$H:$Y,17,FALSE),"0")</f>
        <v/>
      </c>
      <c r="AB483" s="1809" t="n"/>
      <c r="AC483" s="1810">
        <f>IFERROR((W483*Y483*AA483),"")</f>
        <v/>
      </c>
      <c r="AE483" s="1738" t="n"/>
      <c r="AF483" s="852" t="n"/>
    </row>
    <row r="484" ht="15.75" customHeight="1" s="667">
      <c r="A484" s="852" t="n"/>
      <c r="B484" s="852" t="n"/>
      <c r="C484" s="237" t="inlineStr">
        <is>
          <t>D00157K</t>
        </is>
      </c>
      <c r="D484" s="215" t="n"/>
      <c r="E484" s="215" t="n"/>
      <c r="F484" s="210">
        <f>IFERROR(VLOOKUP(C484,TE!$H:$Y,2,FALSE),"(Not on TE)")</f>
        <v/>
      </c>
      <c r="G484" s="238" t="n"/>
      <c r="H484" s="238" t="n"/>
      <c r="I484" s="238" t="n"/>
      <c r="J484" s="238" t="n"/>
      <c r="K484" s="238" t="n"/>
      <c r="L484" s="238" t="n"/>
      <c r="M484" s="238" t="n"/>
      <c r="N484" s="238" t="n"/>
      <c r="O484" s="238" t="n"/>
      <c r="P484" s="238" t="n"/>
      <c r="Q484" s="238" t="n"/>
      <c r="R484" s="238" t="n"/>
      <c r="S484" s="238" t="n"/>
      <c r="T484" s="238" t="n"/>
      <c r="U484" s="772">
        <f>IFERROR(VLOOKUP(C484,TE!$H:$Y,9,FALSE),"0")</f>
        <v/>
      </c>
      <c r="W484" s="775">
        <f>SUMIFS(TE!$O:$O,TE!$D:$D,$C$408,TE!$H:$H,C484)</f>
        <v/>
      </c>
      <c r="Y484" s="775">
        <f>IFERROR(VLOOKUP(C484,TE!$H:$Y,16,FALSE),"0")</f>
        <v/>
      </c>
      <c r="AA484" s="777">
        <f>IFERROR(VLOOKUP(C484,TE!$H:$Y,17,FALSE),"0")</f>
        <v/>
      </c>
      <c r="AB484" s="1809" t="n"/>
      <c r="AC484" s="1810">
        <f>IFERROR((W484*Y484*AA484),"")</f>
        <v/>
      </c>
      <c r="AE484" s="1738" t="n"/>
      <c r="AF484" s="852" t="n"/>
    </row>
    <row r="485" ht="15.75" customHeight="1" s="667">
      <c r="A485" s="852" t="n"/>
      <c r="B485" s="852" t="n"/>
      <c r="C485" s="237" t="inlineStr">
        <is>
          <t>D00167K</t>
        </is>
      </c>
      <c r="D485" s="215" t="n"/>
      <c r="E485" s="215" t="n"/>
      <c r="F485" s="210">
        <f>IFERROR(VLOOKUP(C485,TE!$H:$Y,2,FALSE),"(Not on TE)")</f>
        <v/>
      </c>
      <c r="G485" s="238" t="n"/>
      <c r="H485" s="238" t="n"/>
      <c r="I485" s="238" t="n"/>
      <c r="J485" s="238" t="n"/>
      <c r="K485" s="238" t="n"/>
      <c r="L485" s="238" t="n"/>
      <c r="M485" s="238" t="n"/>
      <c r="N485" s="238" t="n"/>
      <c r="O485" s="238" t="n"/>
      <c r="P485" s="238" t="n"/>
      <c r="Q485" s="238" t="n"/>
      <c r="R485" s="238" t="n"/>
      <c r="S485" s="238" t="n"/>
      <c r="T485" s="238" t="n"/>
      <c r="U485" s="772">
        <f>IFERROR(VLOOKUP(C485,TE!$H:$Y,9,FALSE),"0")</f>
        <v/>
      </c>
      <c r="W485" s="775">
        <f>SUMIFS(TE!$O:$O,TE!$G:$G,$C$408,TE!$I:$I,C485,TE!$D:$D,$C$5)</f>
        <v/>
      </c>
      <c r="Y485" s="775">
        <f>IFERROR(VLOOKUP(C485,TE!$H:$Y,16,FALSE),"0")</f>
        <v/>
      </c>
      <c r="AA485" s="777">
        <f>IFERROR(VLOOKUP(C485,TE!$H:$Y,17,FALSE),"0")</f>
        <v/>
      </c>
      <c r="AB485" s="1809" t="n"/>
      <c r="AC485" s="1810">
        <f>IFERROR((W485*Y485*AA485),"")</f>
        <v/>
      </c>
      <c r="AE485" s="1738" t="n"/>
      <c r="AF485" s="852" t="n"/>
    </row>
    <row r="486" ht="15.75" customHeight="1" s="667">
      <c r="A486" s="852" t="n"/>
      <c r="B486" s="852" t="n"/>
      <c r="C486" s="405" t="inlineStr">
        <is>
          <t>D00167KB</t>
        </is>
      </c>
      <c r="D486" s="215" t="n"/>
      <c r="E486" s="215" t="n"/>
      <c r="F486" s="210">
        <f>IFERROR(VLOOKUP(C486,TE!$H:$Y,2,FALSE),"(Not on TE)")</f>
        <v/>
      </c>
      <c r="G486" s="238" t="n"/>
      <c r="H486" s="238" t="n"/>
      <c r="I486" s="238" t="n"/>
      <c r="J486" s="238" t="n"/>
      <c r="K486" s="238" t="n"/>
      <c r="L486" s="238" t="n"/>
      <c r="M486" s="238" t="n"/>
      <c r="N486" s="238" t="n"/>
      <c r="O486" s="238" t="n"/>
      <c r="P486" s="238" t="n"/>
      <c r="Q486" s="238" t="n"/>
      <c r="R486" s="238" t="n"/>
      <c r="S486" s="238" t="n"/>
      <c r="T486" s="238" t="n"/>
      <c r="U486" s="772">
        <f>IFERROR(VLOOKUP(C486,TE!$H:$Y,9,FALSE),"0")</f>
        <v/>
      </c>
      <c r="W486" s="775">
        <f>SUMIFS(TE!$O:$O,TE!$G:$G,$C$408,TE!$I:$I,C486,TE!$D:$D,$C$5)</f>
        <v/>
      </c>
      <c r="Y486" s="775">
        <f>IFERROR(VLOOKUP(C486,TE!$H:$Y,16,FALSE),"0")</f>
        <v/>
      </c>
      <c r="AA486" s="777">
        <f>IFERROR(VLOOKUP(C486,TE!$H:$Y,17,FALSE),"0")</f>
        <v/>
      </c>
      <c r="AB486" s="1809" t="n"/>
      <c r="AC486" s="1810">
        <f>IFERROR((W486*Y486*AA486),"")</f>
        <v/>
      </c>
      <c r="AE486" s="1738" t="n"/>
      <c r="AF486" s="852" t="n"/>
    </row>
    <row r="487" ht="15.75" customHeight="1" s="667">
      <c r="A487" s="852" t="n"/>
      <c r="B487" s="852" t="n"/>
      <c r="C487" s="405" t="inlineStr">
        <is>
          <t>D00177K</t>
        </is>
      </c>
      <c r="D487" s="215" t="n"/>
      <c r="E487" s="215" t="n"/>
      <c r="F487" s="210">
        <f>IFERROR(VLOOKUP(C487,TE!$H:$Y,2,FALSE),"(Not on TE)")</f>
        <v/>
      </c>
      <c r="G487" s="238" t="n"/>
      <c r="H487" s="238" t="n"/>
      <c r="I487" s="238" t="n"/>
      <c r="J487" s="238" t="n"/>
      <c r="K487" s="238" t="n"/>
      <c r="L487" s="238" t="n"/>
      <c r="M487" s="238" t="n"/>
      <c r="N487" s="238" t="n"/>
      <c r="O487" s="238" t="n"/>
      <c r="P487" s="238" t="n"/>
      <c r="Q487" s="238" t="n"/>
      <c r="R487" s="238" t="n"/>
      <c r="S487" s="238" t="n"/>
      <c r="T487" s="238" t="n"/>
      <c r="U487" s="772">
        <f>IFERROR(VLOOKUP(C487,TE!$H:$Y,9,FALSE),"0")</f>
        <v/>
      </c>
      <c r="W487" s="775">
        <f>SUMIFS(TE!$O:$O,TE!$G:$G,$C$408,TE!$I:$I,C487,TE!$D:$D,$C$5)</f>
        <v/>
      </c>
      <c r="Y487" s="775">
        <f>IFERROR(VLOOKUP(C487,TE!$H:$Y,16,FALSE),"0")</f>
        <v/>
      </c>
      <c r="AA487" s="777">
        <f>IFERROR(VLOOKUP(C487,TE!$H:$Y,17,FALSE),"0")</f>
        <v/>
      </c>
      <c r="AB487" s="1809" t="n"/>
      <c r="AC487" s="1810">
        <f>IFERROR((W487*Y487*AA487),"")</f>
        <v/>
      </c>
      <c r="AE487" s="1738" t="n"/>
      <c r="AF487" s="852" t="n"/>
    </row>
    <row r="488" ht="15.75" customHeight="1" s="667">
      <c r="A488" s="852" t="n"/>
      <c r="B488" s="852" t="n"/>
      <c r="C488" s="237" t="inlineStr">
        <is>
          <t>D00227K</t>
        </is>
      </c>
      <c r="D488" s="215" t="n"/>
      <c r="E488" s="215" t="n"/>
      <c r="F488" s="210">
        <f>IFERROR(VLOOKUP(C488,TE!$H:$Y,2,FALSE),"(Not on TE)")</f>
        <v/>
      </c>
      <c r="G488" s="238" t="n"/>
      <c r="H488" s="238" t="n"/>
      <c r="I488" s="238" t="n"/>
      <c r="J488" s="238" t="n"/>
      <c r="K488" s="238" t="n"/>
      <c r="L488" s="238" t="n"/>
      <c r="M488" s="238" t="n"/>
      <c r="N488" s="238" t="n"/>
      <c r="O488" s="238" t="n"/>
      <c r="P488" s="238" t="n"/>
      <c r="Q488" s="238" t="n"/>
      <c r="R488" s="238" t="n"/>
      <c r="S488" s="238" t="n"/>
      <c r="T488" s="238" t="n"/>
      <c r="U488" s="772">
        <f>IFERROR(VLOOKUP(C488,TE!$H:$Y,9,FALSE),"0")</f>
        <v/>
      </c>
      <c r="W488" s="775">
        <f>SUMIFS(TE!$O:$O,TE!$G:$G,$C$408,TE!$I:$I,C488,TE!$D:$D,$C$5)</f>
        <v/>
      </c>
      <c r="Y488" s="775">
        <f>IFERROR(VLOOKUP(C488,TE!$H:$Y,16,FALSE),"0")</f>
        <v/>
      </c>
      <c r="AA488" s="777">
        <f>IFERROR(VLOOKUP(C488,TE!$H:$Y,17,FALSE),"0")</f>
        <v/>
      </c>
      <c r="AB488" s="1809" t="n"/>
      <c r="AC488" s="1810">
        <f>IFERROR((W488*Y488*AA488),"")</f>
        <v/>
      </c>
      <c r="AE488" s="1738" t="n"/>
      <c r="AF488" s="852" t="n"/>
    </row>
    <row r="489" ht="15.75" customHeight="1" s="667">
      <c r="A489" s="852" t="n"/>
      <c r="B489" s="852" t="n"/>
      <c r="C489" s="237" t="inlineStr">
        <is>
          <t>D00227KA</t>
        </is>
      </c>
      <c r="D489" s="215" t="n"/>
      <c r="E489" s="215" t="n"/>
      <c r="F489" s="210">
        <f>IFERROR(VLOOKUP(C489,TE!$H:$Y,2,FALSE),"(Not on TE)")</f>
        <v/>
      </c>
      <c r="G489" s="238" t="n"/>
      <c r="H489" s="238" t="n"/>
      <c r="I489" s="238" t="n"/>
      <c r="J489" s="238" t="n"/>
      <c r="K489" s="238" t="n"/>
      <c r="L489" s="238" t="n"/>
      <c r="M489" s="238" t="n"/>
      <c r="N489" s="238" t="n"/>
      <c r="O489" s="238" t="n"/>
      <c r="P489" s="238" t="n"/>
      <c r="Q489" s="238" t="n"/>
      <c r="R489" s="238" t="n"/>
      <c r="S489" s="238" t="n"/>
      <c r="T489" s="238" t="n"/>
      <c r="U489" s="772">
        <f>IFERROR(VLOOKUP(C489,TE!$H:$Y,9,FALSE),"0")</f>
        <v/>
      </c>
      <c r="W489" s="775">
        <f>SUMIFS(TE!$O:$O,TE!$G:$G,$C$408,TE!$I:$I,C489,TE!$D:$D,$C$5)</f>
        <v/>
      </c>
      <c r="Y489" s="775">
        <f>IFERROR(VLOOKUP(C489,TE!$H:$Y,16,FALSE),"0")</f>
        <v/>
      </c>
      <c r="AA489" s="777">
        <f>IFERROR(VLOOKUP(C489,TE!$H:$Y,17,FALSE),"0")</f>
        <v/>
      </c>
      <c r="AB489" s="1809" t="n"/>
      <c r="AC489" s="1810">
        <f>IFERROR((W489*Y489*AA489),"")</f>
        <v/>
      </c>
      <c r="AE489" s="1738" t="n"/>
      <c r="AF489" s="852" t="n"/>
    </row>
    <row r="490" ht="15.75" customHeight="1" s="667">
      <c r="A490" s="852" t="n"/>
      <c r="B490" s="852" t="n"/>
      <c r="C490" s="237" t="inlineStr">
        <is>
          <t>D00227KH</t>
        </is>
      </c>
      <c r="D490" s="215" t="n"/>
      <c r="E490" s="215" t="n"/>
      <c r="F490" s="210">
        <f>IFERROR(VLOOKUP(C490,TE!$H:$Y,2,FALSE),"(Not on TE)")</f>
        <v/>
      </c>
      <c r="G490" s="238" t="n"/>
      <c r="H490" s="238" t="n"/>
      <c r="I490" s="238" t="n"/>
      <c r="J490" s="238" t="n"/>
      <c r="K490" s="238" t="n"/>
      <c r="L490" s="238" t="n"/>
      <c r="M490" s="238" t="n"/>
      <c r="N490" s="238" t="n"/>
      <c r="O490" s="238" t="n"/>
      <c r="P490" s="238" t="n"/>
      <c r="Q490" s="238" t="n"/>
      <c r="R490" s="238" t="n"/>
      <c r="S490" s="238" t="n"/>
      <c r="T490" s="238" t="n"/>
      <c r="U490" s="772">
        <f>IFERROR(VLOOKUP(C490,TE!$H:$Y,9,FALSE),"0")</f>
        <v/>
      </c>
      <c r="W490" s="775">
        <f>SUMIFS(TE!$O:$O,TE!$G:$G,$C$408,TE!$I:$I,C490,TE!$D:$D,$C$5)</f>
        <v/>
      </c>
      <c r="Y490" s="775">
        <f>IFERROR(VLOOKUP(C490,TE!$H:$Y,16,FALSE),"0")</f>
        <v/>
      </c>
      <c r="AA490" s="777">
        <f>IFERROR(VLOOKUP(C490,TE!$H:$Y,17,FALSE),"0")</f>
        <v/>
      </c>
      <c r="AB490" s="1809" t="n"/>
      <c r="AC490" s="1810">
        <f>IFERROR((W490*Y490*AA490),"")</f>
        <v/>
      </c>
      <c r="AE490" s="1738" t="n"/>
      <c r="AF490" s="852" t="n"/>
    </row>
    <row r="491" ht="15.75" customHeight="1" s="667">
      <c r="A491" s="852" t="n"/>
      <c r="B491" s="852" t="n"/>
      <c r="C491" s="237" t="inlineStr">
        <is>
          <t>D00257K</t>
        </is>
      </c>
      <c r="D491" s="215" t="n"/>
      <c r="E491" s="215" t="n"/>
      <c r="F491" s="210">
        <f>IFERROR(VLOOKUP(C491,TE!$H:$Y,2,FALSE),"(Not on TE)")</f>
        <v/>
      </c>
      <c r="G491" s="238" t="n"/>
      <c r="H491" s="238" t="n"/>
      <c r="I491" s="238" t="n"/>
      <c r="J491" s="238" t="n"/>
      <c r="K491" s="238" t="n"/>
      <c r="L491" s="238" t="n"/>
      <c r="M491" s="238" t="n"/>
      <c r="N491" s="238" t="n"/>
      <c r="O491" s="238" t="n"/>
      <c r="P491" s="238" t="n"/>
      <c r="Q491" s="238" t="n"/>
      <c r="R491" s="238" t="n"/>
      <c r="S491" s="238" t="n"/>
      <c r="T491" s="238" t="n"/>
      <c r="U491" s="772">
        <f>IFERROR(VLOOKUP(C491,TE!$H:$Y,9,FALSE),"0")</f>
        <v/>
      </c>
      <c r="W491" s="775">
        <f>SUMIFS(TE!$O:$O,TE!$G:$G,$C$408,TE!$I:$I,C491,TE!$D:$D,$C$5)</f>
        <v/>
      </c>
      <c r="Y491" s="775">
        <f>IFERROR(VLOOKUP(C491,TE!$H:$Y,16,FALSE),"0")</f>
        <v/>
      </c>
      <c r="AA491" s="777">
        <f>IFERROR(VLOOKUP(C491,TE!$H:$Y,17,FALSE),"0")</f>
        <v/>
      </c>
      <c r="AB491" s="1809" t="n"/>
      <c r="AC491" s="1810">
        <f>IFERROR((W491*Y491*AA491),"")</f>
        <v/>
      </c>
      <c r="AE491" s="1738" t="n"/>
      <c r="AF491" s="852" t="n"/>
    </row>
    <row r="492" ht="15.75" customHeight="1" s="667">
      <c r="A492" s="852" t="n"/>
      <c r="B492" s="852" t="n"/>
      <c r="C492" s="237" t="inlineStr">
        <is>
          <t>D00277K</t>
        </is>
      </c>
      <c r="D492" s="215" t="n"/>
      <c r="E492" s="215" t="n"/>
      <c r="F492" s="210">
        <f>IFERROR(VLOOKUP(C492,TE!$H:$Y,2,FALSE),"(Not on TE)")</f>
        <v/>
      </c>
      <c r="G492" s="238" t="n"/>
      <c r="H492" s="238" t="n"/>
      <c r="I492" s="238" t="n"/>
      <c r="J492" s="238" t="n"/>
      <c r="K492" s="238" t="n"/>
      <c r="L492" s="238" t="n"/>
      <c r="M492" s="238" t="n"/>
      <c r="N492" s="238" t="n"/>
      <c r="O492" s="238" t="n"/>
      <c r="P492" s="238" t="n"/>
      <c r="Q492" s="238" t="n"/>
      <c r="R492" s="238" t="n"/>
      <c r="S492" s="238" t="n"/>
      <c r="T492" s="238" t="n"/>
      <c r="U492" s="772">
        <f>IFERROR(VLOOKUP(C492,TE!$H:$Y,9,FALSE),"0")</f>
        <v/>
      </c>
      <c r="W492" s="775">
        <f>SUMIFS(TE!$O:$O,TE!$G:$G,$C$408,TE!$I:$I,C492,TE!$D:$D,$C$5)</f>
        <v/>
      </c>
      <c r="Y492" s="775">
        <f>IFERROR(VLOOKUP(C492,TE!$H:$Y,16,FALSE),"0")</f>
        <v/>
      </c>
      <c r="AA492" s="777">
        <f>IFERROR(VLOOKUP(C492,TE!$H:$Y,17,FALSE),"0")</f>
        <v/>
      </c>
      <c r="AB492" s="1809" t="n"/>
      <c r="AC492" s="1810">
        <f>IFERROR((W492*Y492*AA492),"")</f>
        <v/>
      </c>
      <c r="AE492" s="1738" t="n"/>
      <c r="AF492" s="852" t="n"/>
    </row>
    <row r="493" ht="15.75" customHeight="1" s="667">
      <c r="A493" s="852" t="n"/>
      <c r="B493" s="852" t="n"/>
      <c r="C493" s="216" t="inlineStr">
        <is>
          <t>D00307K</t>
        </is>
      </c>
      <c r="D493" s="217" t="n"/>
      <c r="E493" s="217" t="n"/>
      <c r="F493" s="218">
        <f>IFERROR(VLOOKUP(C493,TE!$H:$Y,2,FALSE),"(Not on TE)")</f>
        <v/>
      </c>
      <c r="G493" s="219" t="n"/>
      <c r="H493" s="219" t="n"/>
      <c r="I493" s="219" t="n"/>
      <c r="J493" s="219" t="n"/>
      <c r="K493" s="219" t="n"/>
      <c r="L493" s="219" t="n"/>
      <c r="M493" s="219" t="n"/>
      <c r="N493" s="219" t="n"/>
      <c r="O493" s="219" t="n"/>
      <c r="P493" s="219" t="n"/>
      <c r="Q493" s="219" t="n"/>
      <c r="R493" s="219" t="n"/>
      <c r="S493" s="219" t="n"/>
      <c r="T493" s="219" t="n"/>
      <c r="U493" s="836">
        <f>IFERROR(VLOOKUP(C493,TE!$H:$Y,9,FALSE),"0")</f>
        <v/>
      </c>
      <c r="V493" s="1747" t="n"/>
      <c r="W493" s="839">
        <f>SUMIFS(TE!$O:$O,TE!$G:$G,$C$408,TE!$I:$I,C493,TE!$D:$D,$C$5)</f>
        <v/>
      </c>
      <c r="X493" s="1747" t="n"/>
      <c r="Y493" s="839">
        <f>IFERROR(VLOOKUP(C493,TE!$H:$Y,16,FALSE),"0")</f>
        <v/>
      </c>
      <c r="Z493" s="1747" t="n"/>
      <c r="AA493" s="841">
        <f>IFERROR(VLOOKUP(C493,TE!$H:$Y,17,FALSE),"0")</f>
        <v/>
      </c>
      <c r="AB493" s="1811" t="n"/>
      <c r="AC493" s="1812">
        <f>IFERROR((W493*Y493*AA493),"")</f>
        <v/>
      </c>
      <c r="AD493" s="1747" t="n"/>
      <c r="AE493" s="1799" t="n"/>
      <c r="AF493" s="852" t="n"/>
    </row>
    <row r="494" ht="15.75" customHeight="1" s="667">
      <c r="A494" s="852" t="n"/>
      <c r="B494" s="852" t="n"/>
      <c r="C494" s="220" t="n"/>
      <c r="D494" s="215" t="n"/>
      <c r="E494" s="215" t="n"/>
      <c r="F494" s="238" t="n"/>
      <c r="G494" s="238" t="n"/>
      <c r="H494" s="238" t="n"/>
      <c r="I494" s="238" t="n"/>
      <c r="J494" s="238" t="n"/>
      <c r="K494" s="238" t="n"/>
      <c r="L494" s="238" t="n"/>
      <c r="M494" s="238" t="n"/>
      <c r="N494" s="238" t="n"/>
      <c r="O494" s="238" t="n"/>
      <c r="P494" s="238" t="n"/>
      <c r="Q494" s="238" t="n"/>
      <c r="R494" s="238" t="n"/>
      <c r="S494" s="238" t="n"/>
      <c r="T494" s="238" t="n"/>
      <c r="U494" s="221" t="n"/>
      <c r="V494" s="221" t="n"/>
      <c r="W494" s="222" t="n"/>
      <c r="X494" s="222" t="n"/>
      <c r="Y494" s="222" t="n"/>
      <c r="Z494" s="223" t="n"/>
      <c r="AA494" s="848" t="inlineStr">
        <is>
          <t>Continued Below</t>
        </is>
      </c>
      <c r="AB494" s="1739" t="n"/>
      <c r="AC494" s="1739" t="n"/>
      <c r="AD494" s="1739" t="n"/>
      <c r="AE494" s="1739" t="n"/>
      <c r="AF494" s="852" t="n"/>
    </row>
    <row r="495" ht="15.75" customHeight="1" s="667">
      <c r="A495" s="852" t="n"/>
      <c r="B495" s="852" t="n"/>
      <c r="C495" s="220" t="n"/>
      <c r="D495" s="215" t="n"/>
      <c r="E495" s="215" t="n"/>
      <c r="F495" s="238" t="n"/>
      <c r="G495" s="238" t="n"/>
      <c r="H495" s="238" t="n"/>
      <c r="I495" s="238" t="n"/>
      <c r="J495" s="238" t="n"/>
      <c r="K495" s="238" t="n"/>
      <c r="L495" s="238" t="n"/>
      <c r="M495" s="238" t="n"/>
      <c r="N495" s="238" t="n"/>
      <c r="O495" s="238" t="n"/>
      <c r="P495" s="238" t="n"/>
      <c r="Q495" s="238" t="n"/>
      <c r="R495" s="238" t="n"/>
      <c r="S495" s="238" t="n"/>
      <c r="T495" s="238" t="n"/>
      <c r="U495" s="221" t="n"/>
      <c r="V495" s="221" t="n"/>
      <c r="W495" s="222" t="n"/>
      <c r="X495" s="222" t="n"/>
      <c r="Y495" s="222" t="n"/>
      <c r="Z495" s="222" t="n"/>
      <c r="AA495" s="848" t="n"/>
      <c r="AB495" s="848" t="n"/>
      <c r="AC495" s="779" t="n"/>
      <c r="AD495" s="779" t="n"/>
      <c r="AE495" s="779" t="n"/>
      <c r="AF495" s="852" t="n"/>
    </row>
    <row r="496" ht="15.75" customHeight="1" s="667">
      <c r="A496" s="229" t="n"/>
      <c r="B496" s="229" t="n"/>
      <c r="C496" s="400" t="n"/>
      <c r="D496" s="230" t="n"/>
      <c r="E496" s="230" t="n"/>
      <c r="F496" s="231" t="n"/>
      <c r="G496" s="231" t="n"/>
      <c r="H496" s="231" t="n"/>
      <c r="I496" s="231" t="n"/>
      <c r="J496" s="231" t="n"/>
      <c r="K496" s="231" t="n"/>
      <c r="L496" s="231" t="n"/>
      <c r="M496" s="231" t="n"/>
      <c r="N496" s="231" t="n"/>
      <c r="O496" s="231" t="n"/>
      <c r="P496" s="231" t="n"/>
      <c r="Q496" s="231" t="n"/>
      <c r="R496" s="231" t="n"/>
      <c r="S496" s="231" t="n"/>
      <c r="T496" s="231" t="n"/>
      <c r="U496" s="232" t="n"/>
      <c r="V496" s="232" t="n"/>
      <c r="W496" s="233" t="n"/>
      <c r="X496" s="233" t="n"/>
      <c r="Y496" s="233" t="n"/>
      <c r="Z496" s="233" t="n"/>
      <c r="AA496" s="234" t="n"/>
      <c r="AB496" s="234" t="n"/>
      <c r="AC496" s="235" t="n"/>
      <c r="AD496" s="235" t="n"/>
      <c r="AE496" s="235" t="n"/>
      <c r="AF496" s="236" t="n"/>
    </row>
    <row r="497" ht="15.75" customHeight="1" s="667">
      <c r="A497" s="800" t="inlineStr">
        <is>
          <t>CCN:</t>
        </is>
      </c>
      <c r="C497" s="830">
        <f>$C$5</f>
        <v/>
      </c>
      <c r="M497" s="800" t="inlineStr">
        <is>
          <t>Nomenclature:</t>
        </is>
      </c>
      <c r="R497" s="830">
        <f>$R$5</f>
        <v/>
      </c>
    </row>
    <row r="498" ht="15.75" customHeight="1" s="667">
      <c r="A498" s="852" t="n"/>
      <c r="B498" s="852" t="n"/>
      <c r="C498" s="223" t="n"/>
      <c r="D498" s="852" t="n"/>
      <c r="E498" s="852" t="n"/>
      <c r="F498" s="223" t="n"/>
      <c r="G498" s="852" t="n"/>
      <c r="H498" s="852" t="n"/>
      <c r="I498" s="852" t="n"/>
      <c r="J498" s="852" t="n"/>
      <c r="K498" s="852" t="n"/>
      <c r="L498" s="852" t="n"/>
      <c r="M498" s="852" t="n"/>
      <c r="N498" s="852" t="n"/>
      <c r="O498" s="852" t="n"/>
      <c r="P498" s="852" t="n"/>
      <c r="Q498" s="852" t="n"/>
      <c r="R498" s="852" t="n"/>
      <c r="S498" s="852" t="n"/>
      <c r="T498" s="852" t="n"/>
      <c r="U498" s="852" t="n"/>
      <c r="V498" s="852" t="n"/>
      <c r="W498" s="854" t="n"/>
      <c r="X498" s="854" t="n"/>
      <c r="Y498" s="852" t="n"/>
      <c r="Z498" s="852" t="n"/>
      <c r="AA498" s="852" t="n"/>
      <c r="AB498" s="852" t="n"/>
      <c r="AC498" s="854" t="n"/>
      <c r="AD498" s="854" t="n"/>
      <c r="AE498" s="854" t="n"/>
      <c r="AF498" s="852" t="n"/>
    </row>
    <row r="499" ht="15.75" customHeight="1" s="667">
      <c r="A499" s="852" t="n"/>
      <c r="B499" s="852" t="n"/>
      <c r="C499" s="161" t="inlineStr">
        <is>
          <t>Operational Vehicle Laydown Area per UFC 2-000-05N  Table 14312-1</t>
        </is>
      </c>
      <c r="D499" s="852" t="n"/>
      <c r="E499" s="852" t="n"/>
      <c r="F499" s="223" t="n"/>
      <c r="G499" s="852" t="n"/>
      <c r="H499" s="852" t="n"/>
      <c r="I499" s="852" t="n"/>
      <c r="J499" s="852" t="n"/>
      <c r="K499" s="852" t="n"/>
      <c r="L499" s="852" t="n"/>
      <c r="M499" s="852" t="n"/>
      <c r="N499" s="852" t="n"/>
      <c r="O499" s="852" t="n"/>
      <c r="P499" s="852" t="n"/>
      <c r="Q499" s="852" t="n"/>
      <c r="R499" s="852" t="n"/>
      <c r="S499" s="852" t="n"/>
      <c r="T499" s="852" t="n"/>
      <c r="U499" s="852" t="n"/>
      <c r="V499" s="852" t="n"/>
      <c r="W499" s="854" t="n"/>
      <c r="X499" s="854" t="n"/>
      <c r="Y499" s="852" t="n"/>
      <c r="Z499" s="852" t="n"/>
      <c r="AA499" s="852" t="n"/>
      <c r="AB499" s="852" t="n"/>
      <c r="AC499" s="854" t="n"/>
      <c r="AD499" s="854" t="n"/>
      <c r="AE499" s="854" t="n"/>
      <c r="AF499" s="852" t="n"/>
    </row>
    <row r="500" ht="15.75" customHeight="1" s="667">
      <c r="A500" s="852" t="n"/>
      <c r="B500" s="852" t="n"/>
      <c r="C500" s="851">
        <f>C454</f>
        <v/>
      </c>
      <c r="D500" s="1747" t="n"/>
      <c r="E500" s="1747" t="n"/>
      <c r="F500" s="204">
        <f>F454</f>
        <v/>
      </c>
      <c r="G500" s="204" t="n"/>
      <c r="H500" s="204" t="n"/>
      <c r="I500" s="204" t="n"/>
      <c r="J500" s="204" t="n"/>
      <c r="K500" s="204" t="n"/>
      <c r="L500" s="204" t="n"/>
      <c r="M500" s="204" t="n"/>
      <c r="N500" s="205" t="n"/>
      <c r="O500" s="206" t="n"/>
      <c r="P500" s="206" t="n"/>
      <c r="Q500" s="206" t="n"/>
      <c r="R500" s="206" t="n"/>
      <c r="S500" s="207" t="n"/>
      <c r="T500" s="189" t="n"/>
      <c r="U500" s="189" t="n"/>
      <c r="V500" s="189" t="n"/>
      <c r="W500" s="208" t="n"/>
      <c r="X500" s="208" t="n"/>
      <c r="Y500" s="189" t="n"/>
      <c r="Z500" s="189" t="n"/>
      <c r="AA500" s="189" t="n"/>
      <c r="AB500" s="189" t="n"/>
      <c r="AC500" s="1536" t="n"/>
      <c r="AD500" s="1536" t="n"/>
      <c r="AE500" s="1536" t="n"/>
      <c r="AF500" s="852" t="n"/>
    </row>
    <row r="501" ht="15.75" customHeight="1" s="667">
      <c r="A501" s="852" t="n"/>
      <c r="B501" s="852" t="n"/>
      <c r="C501" s="1814" t="inlineStr">
        <is>
          <t>TAMCN</t>
        </is>
      </c>
      <c r="D501" s="1748" t="n"/>
      <c r="E501" s="1748" t="n"/>
      <c r="F501" s="834" t="inlineStr">
        <is>
          <t>Description</t>
        </is>
      </c>
      <c r="G501" s="1739" t="n"/>
      <c r="H501" s="1739" t="n"/>
      <c r="I501" s="1739" t="n"/>
      <c r="J501" s="1739" t="n"/>
      <c r="K501" s="1739" t="n"/>
      <c r="L501" s="1739" t="n"/>
      <c r="M501" s="1739" t="n"/>
      <c r="N501" s="1739" t="n"/>
      <c r="O501" s="1739" t="n"/>
      <c r="P501" s="1739" t="n"/>
      <c r="Q501" s="1739" t="n"/>
      <c r="R501" s="1739" t="n"/>
      <c r="S501" s="1739" t="n"/>
      <c r="T501" s="1739" t="n"/>
      <c r="U501" s="1805" t="inlineStr">
        <is>
          <t>L (FT)</t>
        </is>
      </c>
      <c r="V501" s="1748" t="n"/>
      <c r="W501" s="1805" t="inlineStr">
        <is>
          <t>Qty</t>
        </is>
      </c>
      <c r="X501" s="1748" t="n"/>
      <c r="Y501" s="1805" t="inlineStr">
        <is>
          <t>Area (NSY)</t>
        </is>
      </c>
      <c r="Z501" s="1748" t="n"/>
      <c r="AA501" s="1805" t="inlineStr">
        <is>
          <t>NTG</t>
        </is>
      </c>
      <c r="AB501" s="1748" t="n"/>
      <c r="AC501" s="1806" t="inlineStr">
        <is>
          <t>GSY</t>
        </is>
      </c>
      <c r="AD501" s="1736" t="n"/>
      <c r="AE501" s="1737" t="n"/>
      <c r="AF501" s="852" t="n"/>
    </row>
    <row r="502" ht="15.75" customHeight="1" s="667">
      <c r="A502" s="852" t="n"/>
      <c r="B502" s="852" t="n"/>
      <c r="C502" s="1807" t="n"/>
      <c r="D502" s="1808" t="n"/>
      <c r="E502" s="1808" t="n"/>
      <c r="F502" s="1808" t="n"/>
      <c r="G502" s="1808" t="n"/>
      <c r="H502" s="1808" t="n"/>
      <c r="I502" s="1808" t="n"/>
      <c r="J502" s="1808" t="n"/>
      <c r="K502" s="1808" t="n"/>
      <c r="L502" s="1808" t="n"/>
      <c r="M502" s="1808" t="n"/>
      <c r="N502" s="1808" t="n"/>
      <c r="O502" s="1808" t="n"/>
      <c r="P502" s="1808" t="n"/>
      <c r="Q502" s="1808" t="n"/>
      <c r="R502" s="1808" t="n"/>
      <c r="S502" s="1808" t="n"/>
      <c r="T502" s="1808" t="n"/>
      <c r="U502" s="1808" t="n"/>
      <c r="V502" s="1808" t="n"/>
      <c r="W502" s="1808" t="n"/>
      <c r="X502" s="1808" t="n"/>
      <c r="Y502" s="1808" t="n"/>
      <c r="Z502" s="1808" t="n"/>
      <c r="AA502" s="1808" t="n"/>
      <c r="AB502" s="1808" t="n"/>
      <c r="AC502" s="1747" t="n"/>
      <c r="AD502" s="1747" t="n"/>
      <c r="AE502" s="1799" t="n"/>
      <c r="AF502" s="852" t="n"/>
    </row>
    <row r="503" ht="15.75" customHeight="1" s="667">
      <c r="A503" s="852" t="n"/>
      <c r="B503" s="852" t="n"/>
      <c r="C503" s="406" t="inlineStr">
        <is>
          <t>D00317K</t>
        </is>
      </c>
      <c r="D503" s="220" t="n"/>
      <c r="E503" s="220" t="n"/>
      <c r="F503" s="210">
        <f>IFERROR(VLOOKUP(C503,TE!$H:$Y,2,FALSE),"(Not on TE)")</f>
        <v/>
      </c>
      <c r="G503" s="220" t="n"/>
      <c r="H503" s="220" t="n"/>
      <c r="I503" s="220" t="n"/>
      <c r="J503" s="220" t="n"/>
      <c r="K503" s="220" t="n"/>
      <c r="L503" s="220" t="n"/>
      <c r="M503" s="220" t="n"/>
      <c r="N503" s="220" t="n"/>
      <c r="O503" s="220" t="n"/>
      <c r="P503" s="220" t="n"/>
      <c r="Q503" s="220" t="n"/>
      <c r="R503" s="220" t="n"/>
      <c r="S503" s="220" t="n"/>
      <c r="T503" s="220" t="n"/>
      <c r="U503" s="772">
        <f>IFERROR(VLOOKUP(C503,TE!$H:$Y,9,FALSE),"0")</f>
        <v/>
      </c>
      <c r="W503" s="775">
        <f>SUMIFS(TE!$O:$O,TE!$G:$G,$C$408,TE!$I:$I,C503,TE!$D:$D,$C$5)</f>
        <v/>
      </c>
      <c r="Y503" s="775">
        <f>IFERROR(VLOOKUP(C503,TE!$H:$Y,16,FALSE),"0")</f>
        <v/>
      </c>
      <c r="AA503" s="777">
        <f>IFERROR(VLOOKUP(C503,TE!$H:$Y,17,FALSE),"0")</f>
        <v/>
      </c>
      <c r="AB503" s="1809" t="n"/>
      <c r="AC503" s="1810">
        <f>IFERROR((W503*Y503*AA503),"")</f>
        <v/>
      </c>
      <c r="AE503" s="1738" t="n"/>
      <c r="AF503" s="852" t="n"/>
    </row>
    <row r="504" ht="15.75" customHeight="1" s="667">
      <c r="A504" s="852" t="n"/>
      <c r="B504" s="852" t="n"/>
      <c r="C504" s="406" t="inlineStr">
        <is>
          <t>D00327K</t>
        </is>
      </c>
      <c r="D504" s="220" t="n"/>
      <c r="E504" s="220" t="n"/>
      <c r="F504" s="210">
        <f>IFERROR(VLOOKUP(C504,TE!$H:$Y,2,FALSE),"(Not on TE)")</f>
        <v/>
      </c>
      <c r="G504" s="220" t="n"/>
      <c r="H504" s="220" t="n"/>
      <c r="I504" s="220" t="n"/>
      <c r="J504" s="220" t="n"/>
      <c r="K504" s="220" t="n"/>
      <c r="L504" s="220" t="n"/>
      <c r="M504" s="220" t="n"/>
      <c r="N504" s="220" t="n"/>
      <c r="O504" s="220" t="n"/>
      <c r="P504" s="220" t="n"/>
      <c r="Q504" s="220" t="n"/>
      <c r="R504" s="220" t="n"/>
      <c r="S504" s="220" t="n"/>
      <c r="T504" s="220" t="n"/>
      <c r="U504" s="772">
        <f>IFERROR(VLOOKUP(C504,TE!$H:$Y,9,FALSE),"0")</f>
        <v/>
      </c>
      <c r="W504" s="775">
        <f>SUMIFS(TE!$O:$O,TE!$G:$G,$C$408,TE!$I:$I,C504,TE!$D:$D,$C$5)</f>
        <v/>
      </c>
      <c r="Y504" s="775">
        <f>IFERROR(VLOOKUP(C504,TE!$H:$Y,16,FALSE),"0")</f>
        <v/>
      </c>
      <c r="AA504" s="777">
        <f>IFERROR(VLOOKUP(C504,TE!$H:$Y,17,FALSE),"0")</f>
        <v/>
      </c>
      <c r="AB504" s="1809" t="n"/>
      <c r="AC504" s="1810">
        <f>IFERROR((W504*Y504*AA504),"")</f>
        <v/>
      </c>
      <c r="AE504" s="1738" t="n"/>
      <c r="AF504" s="852" t="n"/>
    </row>
    <row r="505" ht="15.75" customHeight="1" s="667">
      <c r="A505" s="852" t="n"/>
      <c r="B505" s="852" t="n"/>
      <c r="C505" s="406" t="inlineStr">
        <is>
          <t>D00337K</t>
        </is>
      </c>
      <c r="D505" s="220" t="n"/>
      <c r="E505" s="220" t="n"/>
      <c r="F505" s="210">
        <f>IFERROR(VLOOKUP(C505,TE!$H:$Y,2,FALSE),"(Not on TE)")</f>
        <v/>
      </c>
      <c r="G505" s="220" t="n"/>
      <c r="H505" s="220" t="n"/>
      <c r="I505" s="220" t="n"/>
      <c r="J505" s="220" t="n"/>
      <c r="K505" s="220" t="n"/>
      <c r="L505" s="220" t="n"/>
      <c r="M505" s="220" t="n"/>
      <c r="N505" s="220" t="n"/>
      <c r="O505" s="220" t="n"/>
      <c r="P505" s="220" t="n"/>
      <c r="Q505" s="220" t="n"/>
      <c r="R505" s="220" t="n"/>
      <c r="S505" s="220" t="n"/>
      <c r="T505" s="220" t="n"/>
      <c r="U505" s="772">
        <f>IFERROR(VLOOKUP(C505,TE!$H:$Y,9,FALSE),"0")</f>
        <v/>
      </c>
      <c r="W505" s="775">
        <f>SUMIFS(TE!$O:$O,TE!$G:$G,$C$408,TE!$I:$I,C505,TE!$D:$D,$C$5)</f>
        <v/>
      </c>
      <c r="Y505" s="775">
        <f>IFERROR(VLOOKUP(C505,TE!$H:$Y,16,FALSE),"0")</f>
        <v/>
      </c>
      <c r="AA505" s="777">
        <f>IFERROR(VLOOKUP(C505,TE!$H:$Y,17,FALSE),"0")</f>
        <v/>
      </c>
      <c r="AB505" s="1809" t="n"/>
      <c r="AC505" s="1810">
        <f>IFERROR((W505*Y505*AA505),"")</f>
        <v/>
      </c>
      <c r="AE505" s="1738" t="n"/>
      <c r="AF505" s="852" t="n"/>
    </row>
    <row r="506" ht="15.75" customHeight="1" s="667">
      <c r="A506" s="852" t="n"/>
      <c r="B506" s="852" t="n"/>
      <c r="C506" s="406" t="inlineStr">
        <is>
          <t>D00347K</t>
        </is>
      </c>
      <c r="D506" s="220" t="n"/>
      <c r="E506" s="220" t="n"/>
      <c r="F506" s="210">
        <f>IFERROR(VLOOKUP(C506,TE!$H:$Y,2,FALSE),"(Not on TE)")</f>
        <v/>
      </c>
      <c r="G506" s="220" t="n"/>
      <c r="H506" s="220" t="n"/>
      <c r="I506" s="220" t="n"/>
      <c r="J506" s="220" t="n"/>
      <c r="K506" s="220" t="n"/>
      <c r="L506" s="220" t="n"/>
      <c r="M506" s="220" t="n"/>
      <c r="N506" s="220" t="n"/>
      <c r="O506" s="220" t="n"/>
      <c r="P506" s="220" t="n"/>
      <c r="Q506" s="220" t="n"/>
      <c r="R506" s="220" t="n"/>
      <c r="S506" s="220" t="n"/>
      <c r="T506" s="220" t="n"/>
      <c r="U506" s="772">
        <f>IFERROR(VLOOKUP(C506,TE!$H:$Y,9,FALSE),"0")</f>
        <v/>
      </c>
      <c r="W506" s="775">
        <f>SUMIFS(TE!$O:$O,TE!$G:$G,$C$408,TE!$I:$I,C506,TE!$D:$D,$C$5)</f>
        <v/>
      </c>
      <c r="Y506" s="775">
        <f>IFERROR(VLOOKUP(C506,TE!$H:$Y,16,FALSE),"0")</f>
        <v/>
      </c>
      <c r="AA506" s="777">
        <f>IFERROR(VLOOKUP(C506,TE!$H:$Y,17,FALSE),"0")</f>
        <v/>
      </c>
      <c r="AB506" s="1809" t="n"/>
      <c r="AC506" s="1810">
        <f>IFERROR((W506*Y506*AA506),"")</f>
        <v/>
      </c>
      <c r="AE506" s="1738" t="n"/>
      <c r="AF506" s="852" t="n"/>
    </row>
    <row r="507" ht="15.75" customHeight="1" s="667">
      <c r="A507" s="852" t="n"/>
      <c r="B507" s="852" t="n"/>
      <c r="C507" s="406" t="inlineStr">
        <is>
          <t>D00357K</t>
        </is>
      </c>
      <c r="D507" s="220" t="n"/>
      <c r="E507" s="220" t="n"/>
      <c r="F507" s="210">
        <f>IFERROR(VLOOKUP(C507,TE!$H:$Y,2,FALSE),"(Not on TE)")</f>
        <v/>
      </c>
      <c r="G507" s="220" t="n"/>
      <c r="H507" s="220" t="n"/>
      <c r="I507" s="220" t="n"/>
      <c r="J507" s="220" t="n"/>
      <c r="K507" s="220" t="n"/>
      <c r="L507" s="220" t="n"/>
      <c r="M507" s="220" t="n"/>
      <c r="N507" s="220" t="n"/>
      <c r="O507" s="220" t="n"/>
      <c r="P507" s="220" t="n"/>
      <c r="Q507" s="220" t="n"/>
      <c r="R507" s="220" t="n"/>
      <c r="S507" s="220" t="n"/>
      <c r="T507" s="220" t="n"/>
      <c r="U507" s="772">
        <f>IFERROR(VLOOKUP(C507,TE!$H:$Y,9,FALSE),"0")</f>
        <v/>
      </c>
      <c r="W507" s="775">
        <f>SUMIFS(TE!$O:$O,TE!$G:$G,$C$408,TE!$I:$I,C507,TE!$D:$D,$C$5)</f>
        <v/>
      </c>
      <c r="Y507" s="775">
        <f>IFERROR(VLOOKUP(C507,TE!$H:$Y,16,FALSE),"0")</f>
        <v/>
      </c>
      <c r="AA507" s="777">
        <f>IFERROR(VLOOKUP(C507,TE!$H:$Y,17,FALSE),"0")</f>
        <v/>
      </c>
      <c r="AB507" s="1809" t="n"/>
      <c r="AC507" s="1810">
        <f>IFERROR((W507*Y507*AA507),"")</f>
        <v/>
      </c>
      <c r="AE507" s="1738" t="n"/>
      <c r="AF507" s="852" t="n"/>
    </row>
    <row r="508" ht="15.75" customHeight="1" s="667">
      <c r="A508" s="852" t="n"/>
      <c r="B508" s="852" t="n"/>
      <c r="C508" s="406" t="inlineStr">
        <is>
          <t>D00367K</t>
        </is>
      </c>
      <c r="D508" s="220" t="n"/>
      <c r="E508" s="220" t="n"/>
      <c r="F508" s="210">
        <f>IFERROR(VLOOKUP(C508,TE!$H:$Y,2,FALSE),"(Not on TE)")</f>
        <v/>
      </c>
      <c r="G508" s="220" t="n"/>
      <c r="H508" s="220" t="n"/>
      <c r="I508" s="220" t="n"/>
      <c r="J508" s="220" t="n"/>
      <c r="K508" s="220" t="n"/>
      <c r="L508" s="220" t="n"/>
      <c r="M508" s="220" t="n"/>
      <c r="N508" s="220" t="n"/>
      <c r="O508" s="220" t="n"/>
      <c r="P508" s="220" t="n"/>
      <c r="Q508" s="220" t="n"/>
      <c r="R508" s="220" t="n"/>
      <c r="S508" s="220" t="n"/>
      <c r="T508" s="220" t="n"/>
      <c r="U508" s="772">
        <f>IFERROR(VLOOKUP(C508,TE!$H:$Y,9,FALSE),"0")</f>
        <v/>
      </c>
      <c r="W508" s="775">
        <f>SUMIFS(TE!$O:$O,TE!$G:$G,$C$408,TE!$I:$I,C508,TE!$D:$D,$C$5)</f>
        <v/>
      </c>
      <c r="Y508" s="775">
        <f>IFERROR(VLOOKUP(C508,TE!$H:$Y,16,FALSE),"0")</f>
        <v/>
      </c>
      <c r="AA508" s="777">
        <f>IFERROR(VLOOKUP(C508,TE!$H:$Y,17,FALSE),"0")</f>
        <v/>
      </c>
      <c r="AB508" s="1809" t="n"/>
      <c r="AC508" s="1810">
        <f>IFERROR((W508*Y508*AA508),"")</f>
        <v/>
      </c>
      <c r="AE508" s="1738" t="n"/>
      <c r="AF508" s="852" t="n"/>
    </row>
    <row r="509" ht="15.75" customHeight="1" s="667">
      <c r="A509" s="852" t="n"/>
      <c r="B509" s="852" t="n"/>
      <c r="C509" s="406" t="inlineStr">
        <is>
          <t>D00422B</t>
        </is>
      </c>
      <c r="D509" s="220" t="n"/>
      <c r="E509" s="220" t="n"/>
      <c r="F509" s="210">
        <f>IFERROR(VLOOKUP(C509,TE!$H:$Y,2,FALSE),"(Not on TE)")</f>
        <v/>
      </c>
      <c r="G509" s="220" t="n"/>
      <c r="H509" s="220" t="n"/>
      <c r="I509" s="220" t="n"/>
      <c r="J509" s="220" t="n"/>
      <c r="K509" s="220" t="n"/>
      <c r="L509" s="220" t="n"/>
      <c r="M509" s="220" t="n"/>
      <c r="N509" s="220" t="n"/>
      <c r="O509" s="220" t="n"/>
      <c r="P509" s="220" t="n"/>
      <c r="Q509" s="220" t="n"/>
      <c r="R509" s="220" t="n"/>
      <c r="S509" s="220" t="n"/>
      <c r="T509" s="220" t="n"/>
      <c r="U509" s="772">
        <f>IFERROR(VLOOKUP(C509,TE!$H:$Y,9,FALSE),"0")</f>
        <v/>
      </c>
      <c r="W509" s="775">
        <f>SUMIFS(TE!$O:$O,TE!$G:$G,$C$408,TE!$I:$I,C509,TE!$D:$D,$C$5)</f>
        <v/>
      </c>
      <c r="Y509" s="775">
        <f>IFERROR(VLOOKUP(C509,TE!$H:$Y,16,FALSE),"0")</f>
        <v/>
      </c>
      <c r="AA509" s="777">
        <f>IFERROR(VLOOKUP(C509,TE!$H:$Y,17,FALSE),"0")</f>
        <v/>
      </c>
      <c r="AB509" s="1809" t="n"/>
      <c r="AC509" s="1810">
        <f>IFERROR((W509*Y509*AA509),"")</f>
        <v/>
      </c>
      <c r="AE509" s="1738" t="n"/>
      <c r="AF509" s="852" t="n"/>
    </row>
    <row r="510" ht="15.75" customHeight="1" s="667">
      <c r="A510" s="852" t="n"/>
      <c r="B510" s="852" t="n"/>
      <c r="C510" s="406" t="inlineStr">
        <is>
          <t>D00432B</t>
        </is>
      </c>
      <c r="D510" s="220" t="n"/>
      <c r="E510" s="220" t="n"/>
      <c r="F510" s="210">
        <f>IFERROR(VLOOKUP(C510,TE!$H:$Y,2,FALSE),"(Not on TE)")</f>
        <v/>
      </c>
      <c r="G510" s="220" t="n"/>
      <c r="H510" s="220" t="n"/>
      <c r="I510" s="220" t="n"/>
      <c r="J510" s="220" t="n"/>
      <c r="K510" s="220" t="n"/>
      <c r="L510" s="220" t="n"/>
      <c r="M510" s="220" t="n"/>
      <c r="N510" s="220" t="n"/>
      <c r="O510" s="220" t="n"/>
      <c r="P510" s="220" t="n"/>
      <c r="Q510" s="220" t="n"/>
      <c r="R510" s="220" t="n"/>
      <c r="S510" s="220" t="n"/>
      <c r="T510" s="220" t="n"/>
      <c r="U510" s="772">
        <f>IFERROR(VLOOKUP(C510,TE!$H:$Y,9,FALSE),"0")</f>
        <v/>
      </c>
      <c r="W510" s="775">
        <f>SUMIFS(TE!$O:$O,TE!$G:$G,$C$408,TE!$I:$I,C510,TE!$D:$D,$C$5)</f>
        <v/>
      </c>
      <c r="Y510" s="775">
        <f>IFERROR(VLOOKUP(C510,TE!$H:$Y,16,FALSE),"0")</f>
        <v/>
      </c>
      <c r="AA510" s="777">
        <f>IFERROR(VLOOKUP(C510,TE!$H:$Y,17,FALSE),"0")</f>
        <v/>
      </c>
      <c r="AB510" s="1809" t="n"/>
      <c r="AC510" s="1810">
        <f>IFERROR((W510*Y510*AA510),"")</f>
        <v/>
      </c>
      <c r="AE510" s="1738" t="n"/>
      <c r="AF510" s="852" t="n"/>
    </row>
    <row r="511" ht="15.75" customHeight="1" s="667">
      <c r="A511" s="852" t="n"/>
      <c r="B511" s="852" t="n"/>
      <c r="C511" s="406" t="inlineStr">
        <is>
          <t>D00457K</t>
        </is>
      </c>
      <c r="D511" s="220" t="n"/>
      <c r="E511" s="220" t="n"/>
      <c r="F511" s="210">
        <f>IFERROR(VLOOKUP(C511,TE!$H:$Y,2,FALSE),"(Not on TE)")</f>
        <v/>
      </c>
      <c r="G511" s="220" t="n"/>
      <c r="H511" s="220" t="n"/>
      <c r="I511" s="220" t="n"/>
      <c r="J511" s="220" t="n"/>
      <c r="K511" s="220" t="n"/>
      <c r="L511" s="220" t="n"/>
      <c r="M511" s="220" t="n"/>
      <c r="N511" s="220" t="n"/>
      <c r="O511" s="220" t="n"/>
      <c r="P511" s="220" t="n"/>
      <c r="Q511" s="220" t="n"/>
      <c r="R511" s="220" t="n"/>
      <c r="S511" s="220" t="n"/>
      <c r="T511" s="220" t="n"/>
      <c r="U511" s="772">
        <f>IFERROR(VLOOKUP(C511,TE!$H:$Y,9,FALSE),"0")</f>
        <v/>
      </c>
      <c r="W511" s="775">
        <f>SUMIFS(TE!$O:$O,TE!$G:$G,$C$408,TE!$I:$I,C511,TE!$D:$D,$C$5)</f>
        <v/>
      </c>
      <c r="Y511" s="775">
        <f>IFERROR(VLOOKUP(C511,TE!$H:$Y,16,FALSE),"0")</f>
        <v/>
      </c>
      <c r="AA511" s="777">
        <f>IFERROR(VLOOKUP(C511,TE!$H:$Y,17,FALSE),"0")</f>
        <v/>
      </c>
      <c r="AB511" s="1809" t="n"/>
      <c r="AC511" s="1810">
        <f>IFERROR((W511*Y511*AA511),"")</f>
        <v/>
      </c>
      <c r="AE511" s="1738" t="n"/>
      <c r="AF511" s="852" t="n"/>
    </row>
    <row r="512" ht="15.75" customHeight="1" s="667">
      <c r="A512" s="852" t="n"/>
      <c r="B512" s="852" t="n"/>
      <c r="C512" s="406" t="inlineStr">
        <is>
          <t>D00467K</t>
        </is>
      </c>
      <c r="D512" s="220" t="n"/>
      <c r="E512" s="220" t="n"/>
      <c r="F512" s="210">
        <f>IFERROR(VLOOKUP(C512,TE!$H:$Y,2,FALSE),"(Not on TE)")</f>
        <v/>
      </c>
      <c r="G512" s="220" t="n"/>
      <c r="H512" s="220" t="n"/>
      <c r="I512" s="220" t="n"/>
      <c r="J512" s="220" t="n"/>
      <c r="K512" s="220" t="n"/>
      <c r="L512" s="220" t="n"/>
      <c r="M512" s="220" t="n"/>
      <c r="N512" s="220" t="n"/>
      <c r="O512" s="220" t="n"/>
      <c r="P512" s="220" t="n"/>
      <c r="Q512" s="220" t="n"/>
      <c r="R512" s="220" t="n"/>
      <c r="S512" s="220" t="n"/>
      <c r="T512" s="220" t="n"/>
      <c r="U512" s="772">
        <f>IFERROR(VLOOKUP(C512,TE!$H:$Y,9,FALSE),"0")</f>
        <v/>
      </c>
      <c r="W512" s="775">
        <f>SUMIFS(TE!$O:$O,TE!$G:$G,$C$408,TE!$I:$I,C512,TE!$D:$D,$C$5)</f>
        <v/>
      </c>
      <c r="Y512" s="775">
        <f>IFERROR(VLOOKUP(C512,TE!$H:$Y,16,FALSE),"0")</f>
        <v/>
      </c>
      <c r="AA512" s="777">
        <f>IFERROR(VLOOKUP(C512,TE!$H:$Y,17,FALSE),"0")</f>
        <v/>
      </c>
      <c r="AB512" s="1809" t="n"/>
      <c r="AC512" s="1810">
        <f>IFERROR((W512*Y512*AA512),"")</f>
        <v/>
      </c>
      <c r="AE512" s="1738" t="n"/>
      <c r="AF512" s="852" t="n"/>
    </row>
    <row r="513" ht="15.75" customHeight="1" s="667">
      <c r="A513" s="852" t="n"/>
      <c r="B513" s="852" t="n"/>
      <c r="C513" s="405" t="inlineStr">
        <is>
          <t>D00487K</t>
        </is>
      </c>
      <c r="D513" s="220" t="n"/>
      <c r="E513" s="220" t="n"/>
      <c r="F513" s="210">
        <f>IFERROR(VLOOKUP(C513,TE!$H:$Y,2,FALSE),"(Not on TE)")</f>
        <v/>
      </c>
      <c r="G513" s="220" t="n"/>
      <c r="H513" s="220" t="n"/>
      <c r="I513" s="220" t="n"/>
      <c r="J513" s="220" t="n"/>
      <c r="K513" s="220" t="n"/>
      <c r="L513" s="220" t="n"/>
      <c r="M513" s="220" t="n"/>
      <c r="N513" s="220" t="n"/>
      <c r="O513" s="220" t="n"/>
      <c r="P513" s="220" t="n"/>
      <c r="Q513" s="220" t="n"/>
      <c r="R513" s="220" t="n"/>
      <c r="S513" s="220" t="n"/>
      <c r="T513" s="220" t="n"/>
      <c r="U513" s="772">
        <f>IFERROR(VLOOKUP(C513,TE!$H:$Y,9,FALSE),"0")</f>
        <v/>
      </c>
      <c r="W513" s="775">
        <f>SUMIFS(TE!$O:$O,TE!$G:$G,$C$408,TE!$I:$I,C513,TE!$D:$D,$C$5)</f>
        <v/>
      </c>
      <c r="Y513" s="775">
        <f>IFERROR(VLOOKUP(C513,TE!$H:$Y,16,FALSE),"0")</f>
        <v/>
      </c>
      <c r="AA513" s="777">
        <f>IFERROR(VLOOKUP(C513,TE!$H:$Y,17,FALSE),"0")</f>
        <v/>
      </c>
      <c r="AB513" s="1809" t="n"/>
      <c r="AC513" s="1810">
        <f>IFERROR((W513*Y513*AA513),"")</f>
        <v/>
      </c>
      <c r="AE513" s="1738" t="n"/>
      <c r="AF513" s="852" t="n"/>
    </row>
    <row r="514" ht="15.75" customHeight="1" s="667">
      <c r="A514" s="852" t="n"/>
      <c r="B514" s="852" t="n"/>
      <c r="C514" s="405" t="inlineStr">
        <is>
          <t>D00527K</t>
        </is>
      </c>
      <c r="D514" s="220" t="n"/>
      <c r="E514" s="220" t="n"/>
      <c r="F514" s="210">
        <f>IFERROR(VLOOKUP(C514,TE!$H:$Y,2,FALSE),"(Not on TE)")</f>
        <v/>
      </c>
      <c r="G514" s="220" t="n"/>
      <c r="H514" s="220" t="n"/>
      <c r="I514" s="220" t="n"/>
      <c r="J514" s="220" t="n"/>
      <c r="K514" s="220" t="n"/>
      <c r="L514" s="220" t="n"/>
      <c r="M514" s="220" t="n"/>
      <c r="N514" s="220" t="n"/>
      <c r="O514" s="220" t="n"/>
      <c r="P514" s="220" t="n"/>
      <c r="Q514" s="220" t="n"/>
      <c r="R514" s="220" t="n"/>
      <c r="S514" s="220" t="n"/>
      <c r="T514" s="220" t="n"/>
      <c r="U514" s="772">
        <f>IFERROR(VLOOKUP(C514,TE!$H:$Y,9,FALSE),"0")</f>
        <v/>
      </c>
      <c r="W514" s="775">
        <f>SUMIFS(TE!$O:$O,TE!$G:$G,$C$408,TE!$I:$I,C514,TE!$D:$D,$C$5)</f>
        <v/>
      </c>
      <c r="Y514" s="775">
        <f>IFERROR(VLOOKUP(C514,TE!$H:$Y,16,FALSE),"0")</f>
        <v/>
      </c>
      <c r="AA514" s="777">
        <f>IFERROR(VLOOKUP(C514,TE!$H:$Y,17,FALSE),"0")</f>
        <v/>
      </c>
      <c r="AB514" s="1809" t="n"/>
      <c r="AC514" s="1810">
        <f>IFERROR((W514*Y514*AA514),"")</f>
        <v/>
      </c>
      <c r="AE514" s="1738" t="n"/>
      <c r="AF514" s="852" t="n"/>
    </row>
    <row r="515" ht="15.75" customHeight="1" s="667">
      <c r="A515" s="852" t="n"/>
      <c r="B515" s="852" t="n"/>
      <c r="C515" s="405" t="inlineStr">
        <is>
          <t>D00537K</t>
        </is>
      </c>
      <c r="D515" s="220" t="n"/>
      <c r="E515" s="220" t="n"/>
      <c r="F515" s="210">
        <f>IFERROR(VLOOKUP(C515,TE!$H:$Y,2,FALSE),"(Not on TE)")</f>
        <v/>
      </c>
      <c r="G515" s="220" t="n"/>
      <c r="H515" s="220" t="n"/>
      <c r="I515" s="220" t="n"/>
      <c r="J515" s="220" t="n"/>
      <c r="K515" s="220" t="n"/>
      <c r="L515" s="220" t="n"/>
      <c r="M515" s="220" t="n"/>
      <c r="N515" s="220" t="n"/>
      <c r="O515" s="220" t="n"/>
      <c r="P515" s="220" t="n"/>
      <c r="Q515" s="220" t="n"/>
      <c r="R515" s="220" t="n"/>
      <c r="S515" s="220" t="n"/>
      <c r="T515" s="220" t="n"/>
      <c r="U515" s="772">
        <f>IFERROR(VLOOKUP(C515,TE!$H:$Y,9,FALSE),"0")</f>
        <v/>
      </c>
      <c r="W515" s="775">
        <f>SUMIFS(TE!$O:$O,TE!$G:$G,$C$408,TE!$I:$I,C515,TE!$D:$D,$C$5)</f>
        <v/>
      </c>
      <c r="Y515" s="775">
        <f>IFERROR(VLOOKUP(C515,TE!$H:$Y,16,FALSE),"0")</f>
        <v/>
      </c>
      <c r="AA515" s="777">
        <f>IFERROR(VLOOKUP(C515,TE!$H:$Y,17,FALSE),"0")</f>
        <v/>
      </c>
      <c r="AB515" s="1809" t="n"/>
      <c r="AC515" s="1810">
        <f>IFERROR((W515*Y515*AA515),"")</f>
        <v/>
      </c>
      <c r="AE515" s="1738" t="n"/>
      <c r="AF515" s="852" t="n"/>
    </row>
    <row r="516" ht="15.75" customHeight="1" s="667">
      <c r="A516" s="852" t="n"/>
      <c r="B516" s="852" t="n"/>
      <c r="C516" s="405" t="inlineStr">
        <is>
          <t>D00547K</t>
        </is>
      </c>
      <c r="D516" s="220" t="n"/>
      <c r="E516" s="220" t="n"/>
      <c r="F516" s="210">
        <f>IFERROR(VLOOKUP(C516,TE!$H:$Y,2,FALSE),"(Not on TE)")</f>
        <v/>
      </c>
      <c r="G516" s="220" t="n"/>
      <c r="H516" s="220" t="n"/>
      <c r="I516" s="220" t="n"/>
      <c r="J516" s="220" t="n"/>
      <c r="K516" s="220" t="n"/>
      <c r="L516" s="220" t="n"/>
      <c r="M516" s="220" t="n"/>
      <c r="N516" s="220" t="n"/>
      <c r="O516" s="220" t="n"/>
      <c r="P516" s="220" t="n"/>
      <c r="Q516" s="220" t="n"/>
      <c r="R516" s="220" t="n"/>
      <c r="S516" s="220" t="n"/>
      <c r="T516" s="220" t="n"/>
      <c r="U516" s="772">
        <f>IFERROR(VLOOKUP(C516,TE!$H:$Y,9,FALSE),"0")</f>
        <v/>
      </c>
      <c r="W516" s="775">
        <f>SUMIFS(TE!$O:$O,TE!$G:$G,$C$408,TE!$I:$I,C516,TE!$D:$D,$C$5)</f>
        <v/>
      </c>
      <c r="Y516" s="775">
        <f>IFERROR(VLOOKUP(C516,TE!$H:$Y,16,FALSE),"0")</f>
        <v/>
      </c>
      <c r="AA516" s="777">
        <f>IFERROR(VLOOKUP(C516,TE!$H:$Y,17,FALSE),"0")</f>
        <v/>
      </c>
      <c r="AB516" s="1809" t="n"/>
      <c r="AC516" s="1810">
        <f>IFERROR((W516*Y516*AA516),"")</f>
        <v/>
      </c>
      <c r="AE516" s="1738" t="n"/>
      <c r="AF516" s="852" t="n"/>
    </row>
    <row r="517" ht="15.75" customHeight="1" s="667">
      <c r="A517" s="852" t="n"/>
      <c r="B517" s="852" t="n"/>
      <c r="C517" s="405" t="inlineStr">
        <is>
          <t>D00557K</t>
        </is>
      </c>
      <c r="D517" s="220" t="n"/>
      <c r="E517" s="220" t="n"/>
      <c r="F517" s="210">
        <f>IFERROR(VLOOKUP(C517,TE!$H:$Y,2,FALSE),"(Not on TE)")</f>
        <v/>
      </c>
      <c r="G517" s="220" t="n"/>
      <c r="H517" s="220" t="n"/>
      <c r="I517" s="220" t="n"/>
      <c r="J517" s="220" t="n"/>
      <c r="K517" s="220" t="n"/>
      <c r="L517" s="220" t="n"/>
      <c r="M517" s="220" t="n"/>
      <c r="N517" s="220" t="n"/>
      <c r="O517" s="220" t="n"/>
      <c r="P517" s="220" t="n"/>
      <c r="Q517" s="220" t="n"/>
      <c r="R517" s="220" t="n"/>
      <c r="S517" s="220" t="n"/>
      <c r="T517" s="220" t="n"/>
      <c r="U517" s="772">
        <f>IFERROR(VLOOKUP(C517,TE!$H:$Y,9,FALSE),"0")</f>
        <v/>
      </c>
      <c r="W517" s="775">
        <f>SUMIFS(TE!$O:$O,TE!$G:$G,$C$408,TE!$I:$I,C517,TE!$D:$D,$C$5)</f>
        <v/>
      </c>
      <c r="Y517" s="775">
        <f>IFERROR(VLOOKUP(C517,TE!$H:$Y,16,FALSE),"0")</f>
        <v/>
      </c>
      <c r="AA517" s="777">
        <f>IFERROR(VLOOKUP(C517,TE!$H:$Y,17,FALSE),"0")</f>
        <v/>
      </c>
      <c r="AB517" s="1809" t="n"/>
      <c r="AC517" s="1810">
        <f>IFERROR((W517*Y517*AA517),"")</f>
        <v/>
      </c>
      <c r="AE517" s="1738" t="n"/>
      <c r="AF517" s="852" t="n"/>
    </row>
    <row r="518" ht="15.75" customHeight="1" s="667">
      <c r="A518" s="852" t="n"/>
      <c r="B518" s="852" t="n"/>
      <c r="C518" s="405" t="inlineStr">
        <is>
          <t>D00807K</t>
        </is>
      </c>
      <c r="D518" s="220" t="n"/>
      <c r="E518" s="220" t="n"/>
      <c r="F518" s="210">
        <f>IFERROR(VLOOKUP(C518,TE!$H:$Y,2,FALSE),"(Not on TE)")</f>
        <v/>
      </c>
      <c r="G518" s="220" t="n"/>
      <c r="H518" s="220" t="n"/>
      <c r="I518" s="220" t="n"/>
      <c r="J518" s="220" t="n"/>
      <c r="K518" s="220" t="n"/>
      <c r="L518" s="220" t="n"/>
      <c r="M518" s="220" t="n"/>
      <c r="N518" s="220" t="n"/>
      <c r="O518" s="220" t="n"/>
      <c r="P518" s="220" t="n"/>
      <c r="Q518" s="220" t="n"/>
      <c r="R518" s="220" t="n"/>
      <c r="S518" s="220" t="n"/>
      <c r="T518" s="220" t="n"/>
      <c r="U518" s="772">
        <f>IFERROR(VLOOKUP(C518,TE!$H:$Y,9,FALSE),"0")</f>
        <v/>
      </c>
      <c r="W518" s="775">
        <f>SUMIFS(TE!$O:$O,TE!$G:$G,$C$408,TE!$I:$I,C518,TE!$D:$D,$C$5)</f>
        <v/>
      </c>
      <c r="Y518" s="775">
        <f>IFERROR(VLOOKUP(C518,TE!$H:$Y,16,FALSE),"0")</f>
        <v/>
      </c>
      <c r="AA518" s="777">
        <f>IFERROR(VLOOKUP(C518,TE!$H:$Y,17,FALSE),"0")</f>
        <v/>
      </c>
      <c r="AB518" s="1809" t="n"/>
      <c r="AC518" s="1810">
        <f>IFERROR((W518*Y518*AA518),"")</f>
        <v/>
      </c>
      <c r="AE518" s="1738" t="n"/>
      <c r="AF518" s="852" t="n"/>
    </row>
    <row r="519" ht="15.75" customHeight="1" s="667">
      <c r="A519" s="852" t="n"/>
      <c r="B519" s="852" t="n"/>
      <c r="C519" s="405" t="inlineStr">
        <is>
          <t>D00857KM</t>
        </is>
      </c>
      <c r="D519" s="220" t="n"/>
      <c r="E519" s="220" t="n"/>
      <c r="F519" s="210">
        <f>IFERROR(VLOOKUP(C519,TE!$H:$Y,2,FALSE),"(Not on TE)")</f>
        <v/>
      </c>
      <c r="G519" s="220" t="n"/>
      <c r="H519" s="220" t="n"/>
      <c r="I519" s="220" t="n"/>
      <c r="J519" s="220" t="n"/>
      <c r="K519" s="220" t="n"/>
      <c r="L519" s="220" t="n"/>
      <c r="M519" s="220" t="n"/>
      <c r="N519" s="220" t="n"/>
      <c r="O519" s="220" t="n"/>
      <c r="P519" s="220" t="n"/>
      <c r="Q519" s="220" t="n"/>
      <c r="R519" s="220" t="n"/>
      <c r="S519" s="220" t="n"/>
      <c r="T519" s="220" t="n"/>
      <c r="U519" s="772">
        <f>IFERROR(VLOOKUP(C519,TE!$H:$Y,9,FALSE),"0")</f>
        <v/>
      </c>
      <c r="W519" s="775">
        <f>SUMIFS(TE!$O:$O,TE!$G:$G,$C$408,TE!$I:$I,C519,TE!$D:$D,$C$5)</f>
        <v/>
      </c>
      <c r="Y519" s="775">
        <f>IFERROR(VLOOKUP(C519,TE!$H:$Y,16,FALSE),"0")</f>
        <v/>
      </c>
      <c r="AA519" s="777">
        <f>IFERROR(VLOOKUP(C519,TE!$H:$Y,17,FALSE),"0")</f>
        <v/>
      </c>
      <c r="AB519" s="1809" t="n"/>
      <c r="AC519" s="1810">
        <f>IFERROR((W519*Y519*AA519),"")</f>
        <v/>
      </c>
      <c r="AE519" s="1738" t="n"/>
      <c r="AF519" s="852" t="n"/>
    </row>
    <row r="520" ht="15.75" customHeight="1" s="667">
      <c r="A520" s="852" t="n"/>
      <c r="B520" s="852" t="n"/>
      <c r="C520" s="405" t="inlineStr">
        <is>
          <t>D01877K0</t>
        </is>
      </c>
      <c r="D520" s="220" t="n"/>
      <c r="E520" s="220" t="n"/>
      <c r="F520" s="210">
        <f>IFERROR(VLOOKUP(C520,TE!$H:$Y,2,FALSE),"(Not on TE)")</f>
        <v/>
      </c>
      <c r="G520" s="220" t="n"/>
      <c r="H520" s="220" t="n"/>
      <c r="I520" s="220" t="n"/>
      <c r="J520" s="220" t="n"/>
      <c r="K520" s="220" t="n"/>
      <c r="L520" s="220" t="n"/>
      <c r="M520" s="220" t="n"/>
      <c r="N520" s="220" t="n"/>
      <c r="O520" s="220" t="n"/>
      <c r="P520" s="220" t="n"/>
      <c r="Q520" s="220" t="n"/>
      <c r="R520" s="220" t="n"/>
      <c r="S520" s="220" t="n"/>
      <c r="T520" s="220" t="n"/>
      <c r="U520" s="772">
        <f>IFERROR(VLOOKUP(C520,TE!$H:$Y,9,FALSE),"0")</f>
        <v/>
      </c>
      <c r="W520" s="775">
        <f>SUMIFS(TE!$O:$O,TE!$G:$G,$C$408,TE!$I:$I,C520,TE!$D:$D,$C$5)</f>
        <v/>
      </c>
      <c r="Y520" s="775">
        <f>IFERROR(VLOOKUP(C520,TE!$H:$Y,16,FALSE),"0")</f>
        <v/>
      </c>
      <c r="AA520" s="777">
        <f>IFERROR(VLOOKUP(C520,TE!$H:$Y,17,FALSE),"0")</f>
        <v/>
      </c>
      <c r="AB520" s="1809" t="n"/>
      <c r="AC520" s="1810">
        <f>IFERROR((W520*Y520*AA520),"")</f>
        <v/>
      </c>
      <c r="AE520" s="1738" t="n"/>
      <c r="AF520" s="852" t="n"/>
    </row>
    <row r="521" ht="15.75" customHeight="1" s="667">
      <c r="A521" s="852" t="n"/>
      <c r="B521" s="852" t="n"/>
      <c r="C521" s="405" t="inlineStr">
        <is>
          <t>D01957KA</t>
        </is>
      </c>
      <c r="D521" s="220" t="n"/>
      <c r="E521" s="220" t="n"/>
      <c r="F521" s="210">
        <f>IFERROR(VLOOKUP(C521,TE!$H:$Y,2,FALSE),"(Not on TE)")</f>
        <v/>
      </c>
      <c r="G521" s="220" t="n"/>
      <c r="H521" s="220" t="n"/>
      <c r="I521" s="220" t="n"/>
      <c r="J521" s="220" t="n"/>
      <c r="K521" s="220" t="n"/>
      <c r="L521" s="220" t="n"/>
      <c r="M521" s="220" t="n"/>
      <c r="N521" s="220" t="n"/>
      <c r="O521" s="220" t="n"/>
      <c r="P521" s="220" t="n"/>
      <c r="Q521" s="220" t="n"/>
      <c r="R521" s="220" t="n"/>
      <c r="S521" s="220" t="n"/>
      <c r="T521" s="220" t="n"/>
      <c r="U521" s="772">
        <f>IFERROR(VLOOKUP(C521,TE!$H:$Y,9,FALSE),"0")</f>
        <v/>
      </c>
      <c r="W521" s="775">
        <f>SUMIFS(TE!$O:$O,TE!$G:$G,$C$408,TE!$I:$I,C521,TE!$D:$D,$C$5)</f>
        <v/>
      </c>
      <c r="Y521" s="775">
        <f>IFERROR(VLOOKUP(C521,TE!$H:$Y,16,FALSE),"0")</f>
        <v/>
      </c>
      <c r="AA521" s="777">
        <f>IFERROR(VLOOKUP(C521,TE!$H:$Y,17,FALSE),"0")</f>
        <v/>
      </c>
      <c r="AB521" s="1809" t="n"/>
      <c r="AC521" s="1810">
        <f>IFERROR((W521*Y521*AA521),"")</f>
        <v/>
      </c>
      <c r="AE521" s="1738" t="n"/>
      <c r="AF521" s="852" t="n"/>
    </row>
    <row r="522" ht="15.75" customHeight="1" s="667">
      <c r="A522" s="852" t="n"/>
      <c r="B522" s="852" t="n"/>
      <c r="C522" s="405" t="inlineStr">
        <is>
          <t>D01987K</t>
        </is>
      </c>
      <c r="D522" s="220" t="n"/>
      <c r="E522" s="220" t="n"/>
      <c r="F522" s="210">
        <f>IFERROR(VLOOKUP(C522,TE!$H:$Y,2,FALSE),"(Not on TE)")</f>
        <v/>
      </c>
      <c r="G522" s="220" t="n"/>
      <c r="H522" s="220" t="n"/>
      <c r="I522" s="220" t="n"/>
      <c r="J522" s="220" t="n"/>
      <c r="K522" s="220" t="n"/>
      <c r="L522" s="220" t="n"/>
      <c r="M522" s="220" t="n"/>
      <c r="N522" s="220" t="n"/>
      <c r="O522" s="220" t="n"/>
      <c r="P522" s="220" t="n"/>
      <c r="Q522" s="220" t="n"/>
      <c r="R522" s="220" t="n"/>
      <c r="S522" s="220" t="n"/>
      <c r="T522" s="220" t="n"/>
      <c r="U522" s="772">
        <f>IFERROR(VLOOKUP(C522,TE!$H:$Y,9,FALSE),"0")</f>
        <v/>
      </c>
      <c r="W522" s="775">
        <f>SUMIFS(TE!$O:$O,TE!$G:$G,$C$408,TE!$I:$I,C522,TE!$D:$D,$C$5)</f>
        <v/>
      </c>
      <c r="Y522" s="775">
        <f>IFERROR(VLOOKUP(C522,TE!$H:$Y,16,FALSE),"0")</f>
        <v/>
      </c>
      <c r="AA522" s="777">
        <f>IFERROR(VLOOKUP(C522,TE!$H:$Y,17,FALSE),"0")</f>
        <v/>
      </c>
      <c r="AB522" s="1809" t="n"/>
      <c r="AC522" s="1810">
        <f>IFERROR((W522*Y522*AA522),"")</f>
        <v/>
      </c>
      <c r="AE522" s="1738" t="n"/>
      <c r="AF522" s="852" t="n"/>
    </row>
    <row r="523" ht="15.75" customHeight="1" s="667">
      <c r="A523" s="852" t="n"/>
      <c r="B523" s="852" t="n"/>
      <c r="C523" s="405" t="inlineStr">
        <is>
          <t>D02117K</t>
        </is>
      </c>
      <c r="D523" s="220" t="n"/>
      <c r="E523" s="220" t="n"/>
      <c r="F523" s="210">
        <f>IFERROR(VLOOKUP(C523,TE!$H:$Y,2,FALSE),"(Not on TE)")</f>
        <v/>
      </c>
      <c r="G523" s="220" t="n"/>
      <c r="H523" s="220" t="n"/>
      <c r="I523" s="220" t="n"/>
      <c r="J523" s="220" t="n"/>
      <c r="K523" s="220" t="n"/>
      <c r="L523" s="220" t="n"/>
      <c r="M523" s="220" t="n"/>
      <c r="N523" s="220" t="n"/>
      <c r="O523" s="220" t="n"/>
      <c r="P523" s="220" t="n"/>
      <c r="Q523" s="220" t="n"/>
      <c r="R523" s="220" t="n"/>
      <c r="S523" s="220" t="n"/>
      <c r="T523" s="220" t="n"/>
      <c r="U523" s="772">
        <f>IFERROR(VLOOKUP(C523,TE!$H:$Y,9,FALSE),"0")</f>
        <v/>
      </c>
      <c r="W523" s="775">
        <f>SUMIFS(TE!$O:$O,TE!$G:$G,$C$408,TE!$I:$I,C523,TE!$D:$D,$C$5)</f>
        <v/>
      </c>
      <c r="Y523" s="775">
        <f>IFERROR(VLOOKUP(C523,TE!$H:$Y,16,FALSE),"0")</f>
        <v/>
      </c>
      <c r="AA523" s="777">
        <f>IFERROR(VLOOKUP(C523,TE!$H:$Y,17,FALSE),"0")</f>
        <v/>
      </c>
      <c r="AB523" s="1809" t="n"/>
      <c r="AC523" s="1810">
        <f>IFERROR((W523*Y523*AA523),"")</f>
        <v/>
      </c>
      <c r="AE523" s="1738" t="n"/>
      <c r="AF523" s="852" t="n"/>
    </row>
    <row r="524" ht="15.75" customHeight="1" s="667">
      <c r="A524" s="852" t="n"/>
      <c r="B524" s="852" t="n"/>
      <c r="C524" s="405" t="inlineStr">
        <is>
          <t>D02157K</t>
        </is>
      </c>
      <c r="D524" s="220" t="n"/>
      <c r="E524" s="220" t="n"/>
      <c r="F524" s="210">
        <f>IFERROR(VLOOKUP(C524,TE!$H:$Y,2,FALSE),"(Not on TE)")</f>
        <v/>
      </c>
      <c r="G524" s="220" t="n"/>
      <c r="H524" s="220" t="n"/>
      <c r="I524" s="220" t="n"/>
      <c r="J524" s="220" t="n"/>
      <c r="K524" s="220" t="n"/>
      <c r="L524" s="220" t="n"/>
      <c r="M524" s="220" t="n"/>
      <c r="N524" s="220" t="n"/>
      <c r="O524" s="220" t="n"/>
      <c r="P524" s="220" t="n"/>
      <c r="Q524" s="220" t="n"/>
      <c r="R524" s="220" t="n"/>
      <c r="S524" s="220" t="n"/>
      <c r="T524" s="220" t="n"/>
      <c r="U524" s="772">
        <f>IFERROR(VLOOKUP(C524,TE!$H:$Y,9,FALSE),"0")</f>
        <v/>
      </c>
      <c r="W524" s="775">
        <f>SUMIFS(TE!$O:$O,TE!$G:$G,$C$408,TE!$I:$I,C524,TE!$D:$D,$C$5)</f>
        <v/>
      </c>
      <c r="Y524" s="775">
        <f>IFERROR(VLOOKUP(C524,TE!$H:$Y,16,FALSE),"0")</f>
        <v/>
      </c>
      <c r="AA524" s="777">
        <f>IFERROR(VLOOKUP(C524,TE!$H:$Y,17,FALSE),"0")</f>
        <v/>
      </c>
      <c r="AB524" s="1809" t="n"/>
      <c r="AC524" s="1810">
        <f>IFERROR((W524*Y524*AA524),"")</f>
        <v/>
      </c>
      <c r="AE524" s="1738" t="n"/>
      <c r="AF524" s="852" t="n"/>
    </row>
    <row r="525" ht="15.75" customHeight="1" s="667">
      <c r="A525" s="852" t="n"/>
      <c r="B525" s="852" t="n"/>
      <c r="C525" s="237" t="inlineStr">
        <is>
          <t>D02357K</t>
        </is>
      </c>
      <c r="D525" s="215" t="n"/>
      <c r="E525" s="215" t="n"/>
      <c r="F525" s="210">
        <f>IFERROR(VLOOKUP(C525,TE!$H:$Y,2,FALSE),"(Not on TE)")</f>
        <v/>
      </c>
      <c r="G525" s="238" t="n"/>
      <c r="H525" s="238" t="n"/>
      <c r="I525" s="238" t="n"/>
      <c r="J525" s="238" t="n"/>
      <c r="K525" s="238" t="n"/>
      <c r="L525" s="238" t="n"/>
      <c r="M525" s="238" t="n"/>
      <c r="N525" s="238" t="n"/>
      <c r="O525" s="238" t="n"/>
      <c r="P525" s="238" t="n"/>
      <c r="Q525" s="238" t="n"/>
      <c r="R525" s="238" t="n"/>
      <c r="S525" s="238" t="n"/>
      <c r="T525" s="238" t="n"/>
      <c r="U525" s="772">
        <f>IFERROR(VLOOKUP(C525,TE!$H:$Y,9,FALSE),"0")</f>
        <v/>
      </c>
      <c r="W525" s="775">
        <f>SUMIFS(TE!$O:$O,TE!$G:$G,$C$408,TE!$I:$I,C525,TE!$D:$D,$C$5)</f>
        <v/>
      </c>
      <c r="Y525" s="775">
        <f>IFERROR(VLOOKUP(C525,TE!$H:$Y,16,FALSE),"0")</f>
        <v/>
      </c>
      <c r="AA525" s="777">
        <f>IFERROR(VLOOKUP(C525,TE!$H:$Y,17,FALSE),"0")</f>
        <v/>
      </c>
      <c r="AB525" s="1809" t="n"/>
      <c r="AC525" s="1810">
        <f>IFERROR((W525*Y525*AA525),"")</f>
        <v/>
      </c>
      <c r="AE525" s="1738" t="n"/>
      <c r="AF525" s="852" t="n"/>
    </row>
    <row r="526" ht="15.75" customHeight="1" s="667">
      <c r="A526" s="852" t="n"/>
      <c r="B526" s="852" t="n"/>
      <c r="C526" s="237" t="inlineStr">
        <is>
          <t>D07512E</t>
        </is>
      </c>
      <c r="D526" s="215" t="n"/>
      <c r="E526" s="215" t="n"/>
      <c r="F526" s="210">
        <f>IFERROR(VLOOKUP(C526,TE!$H:$Y,2,FALSE),"(Not on TE)")</f>
        <v/>
      </c>
      <c r="G526" s="238" t="n"/>
      <c r="H526" s="238" t="n"/>
      <c r="I526" s="238" t="n"/>
      <c r="J526" s="238" t="n"/>
      <c r="K526" s="238" t="n"/>
      <c r="L526" s="238" t="n"/>
      <c r="M526" s="238" t="n"/>
      <c r="N526" s="238" t="n"/>
      <c r="O526" s="238" t="n"/>
      <c r="P526" s="238" t="n"/>
      <c r="Q526" s="238" t="n"/>
      <c r="R526" s="238" t="n"/>
      <c r="S526" s="238" t="n"/>
      <c r="T526" s="238" t="n"/>
      <c r="U526" s="772">
        <f>IFERROR(VLOOKUP(C526,TE!$H:$Y,9,FALSE),"0")</f>
        <v/>
      </c>
      <c r="W526" s="775">
        <f>SUMIFS(TE!$O:$O,TE!$G:$G,$C$408,TE!$I:$I,C526,TE!$D:$D,$C$5)</f>
        <v/>
      </c>
      <c r="Y526" s="775">
        <f>IFERROR(VLOOKUP(C526,TE!$H:$Y,16,FALSE),"0")</f>
        <v/>
      </c>
      <c r="AA526" s="777">
        <f>IFERROR(VLOOKUP(C526,TE!$H:$Y,17,FALSE),"0")</f>
        <v/>
      </c>
      <c r="AB526" s="1809" t="n"/>
      <c r="AC526" s="1810">
        <f>IFERROR((W526*Y526*AA526),"")</f>
        <v/>
      </c>
      <c r="AE526" s="1738" t="n"/>
      <c r="AF526" s="852" t="n"/>
    </row>
    <row r="527" ht="15.75" customHeight="1" s="667">
      <c r="A527" s="852" t="n"/>
      <c r="B527" s="852" t="n"/>
      <c r="C527" s="237" t="inlineStr">
        <is>
          <t>D08627K</t>
        </is>
      </c>
      <c r="D527" s="215" t="n"/>
      <c r="E527" s="215" t="n"/>
      <c r="F527" s="210">
        <f>IFERROR(VLOOKUP(C527,TE!$H:$Y,2,FALSE),"(Not on TE)")</f>
        <v/>
      </c>
      <c r="G527" s="238" t="n"/>
      <c r="H527" s="238" t="n"/>
      <c r="I527" s="238" t="n"/>
      <c r="J527" s="238" t="n"/>
      <c r="K527" s="238" t="n"/>
      <c r="L527" s="238" t="n"/>
      <c r="M527" s="238" t="n"/>
      <c r="N527" s="238" t="n"/>
      <c r="O527" s="238" t="n"/>
      <c r="P527" s="238" t="n"/>
      <c r="Q527" s="238" t="n"/>
      <c r="R527" s="238" t="n"/>
      <c r="S527" s="238" t="n"/>
      <c r="T527" s="238" t="n"/>
      <c r="U527" s="772">
        <f>IFERROR(VLOOKUP(C527,TE!$H:$Y,9,FALSE),"0")</f>
        <v/>
      </c>
      <c r="W527" s="775">
        <f>SUMIFS(TE!$O:$O,TE!$G:$G,$C$408,TE!$I:$I,C527,TE!$D:$D,$C$5)</f>
        <v/>
      </c>
      <c r="Y527" s="775">
        <f>IFERROR(VLOOKUP(C527,TE!$H:$Y,16,FALSE),"0")</f>
        <v/>
      </c>
      <c r="AA527" s="777">
        <f>IFERROR(VLOOKUP(C527,TE!$H:$Y,17,FALSE),"0")</f>
        <v/>
      </c>
      <c r="AB527" s="1809" t="n"/>
      <c r="AC527" s="1810">
        <f>IFERROR((W527*Y527*AA527),"")</f>
        <v/>
      </c>
      <c r="AE527" s="1738" t="n"/>
      <c r="AF527" s="852" t="n"/>
    </row>
    <row r="528" ht="15.75" customHeight="1" s="667">
      <c r="A528" s="852" t="n"/>
      <c r="B528" s="852" t="n"/>
      <c r="C528" s="237" t="inlineStr">
        <is>
          <t>D08807K</t>
        </is>
      </c>
      <c r="D528" s="215" t="n"/>
      <c r="E528" s="215" t="n"/>
      <c r="F528" s="210">
        <f>IFERROR(VLOOKUP(C528,TE!$H:$Y,2,FALSE),"(Not on TE)")</f>
        <v/>
      </c>
      <c r="G528" s="238" t="n"/>
      <c r="H528" s="238" t="n"/>
      <c r="I528" s="238" t="n"/>
      <c r="J528" s="238" t="n"/>
      <c r="K528" s="238" t="n"/>
      <c r="L528" s="238" t="n"/>
      <c r="M528" s="238" t="n"/>
      <c r="N528" s="238" t="n"/>
      <c r="O528" s="238" t="n"/>
      <c r="P528" s="238" t="n"/>
      <c r="Q528" s="238" t="n"/>
      <c r="R528" s="238" t="n"/>
      <c r="S528" s="238" t="n"/>
      <c r="T528" s="238" t="n"/>
      <c r="U528" s="772">
        <f>IFERROR(VLOOKUP(C528,TE!$H:$Y,9,FALSE),"0")</f>
        <v/>
      </c>
      <c r="W528" s="775">
        <f>SUMIFS(TE!$O:$O,TE!$G:$G,$C$408,TE!$I:$I,C528,TE!$D:$D,$C$5)</f>
        <v/>
      </c>
      <c r="Y528" s="775">
        <f>IFERROR(VLOOKUP(C528,TE!$H:$Y,16,FALSE),"0")</f>
        <v/>
      </c>
      <c r="AA528" s="777">
        <f>IFERROR(VLOOKUP(C528,TE!$H:$Y,17,FALSE),"0")</f>
        <v/>
      </c>
      <c r="AB528" s="1809" t="n"/>
      <c r="AC528" s="1810">
        <f>IFERROR((W528*Y528*AA528),"")</f>
        <v/>
      </c>
      <c r="AE528" s="1738" t="n"/>
      <c r="AF528" s="852" t="n"/>
    </row>
    <row r="529" ht="15.75" customHeight="1" s="667">
      <c r="A529" s="852" t="n"/>
      <c r="B529" s="852" t="n"/>
      <c r="C529" s="237" t="inlineStr">
        <is>
          <t>D08867K</t>
        </is>
      </c>
      <c r="D529" s="215" t="n"/>
      <c r="E529" s="215" t="n"/>
      <c r="F529" s="210">
        <f>IFERROR(VLOOKUP(C529,TE!$H:$Y,2,FALSE),"(Not on TE)")</f>
        <v/>
      </c>
      <c r="G529" s="238" t="n"/>
      <c r="H529" s="238" t="n"/>
      <c r="I529" s="238" t="n"/>
      <c r="J529" s="238" t="n"/>
      <c r="K529" s="238" t="n"/>
      <c r="L529" s="238" t="n"/>
      <c r="M529" s="238" t="n"/>
      <c r="N529" s="238" t="n"/>
      <c r="O529" s="238" t="n"/>
      <c r="P529" s="238" t="n"/>
      <c r="Q529" s="238" t="n"/>
      <c r="R529" s="238" t="n"/>
      <c r="S529" s="238" t="n"/>
      <c r="T529" s="238" t="n"/>
      <c r="U529" s="772">
        <f>IFERROR(VLOOKUP(C529,TE!$H:$Y,9,FALSE),"0")</f>
        <v/>
      </c>
      <c r="W529" s="775">
        <f>SUMIFS(TE!$O:$O,TE!$G:$G,$C$408,TE!$I:$I,C529,TE!$D:$D,$C$5)</f>
        <v/>
      </c>
      <c r="Y529" s="775">
        <f>IFERROR(VLOOKUP(C529,TE!$H:$Y,16,FALSE),"0")</f>
        <v/>
      </c>
      <c r="AA529" s="777">
        <f>IFERROR(VLOOKUP(C529,TE!$H:$Y,17,FALSE),"0")</f>
        <v/>
      </c>
      <c r="AB529" s="1809" t="n"/>
      <c r="AC529" s="1810">
        <f>IFERROR((W529*Y529*AA529),"")</f>
        <v/>
      </c>
      <c r="AE529" s="1738" t="n"/>
      <c r="AF529" s="852" t="n"/>
    </row>
    <row r="530" ht="15.75" customHeight="1" s="667">
      <c r="A530" s="852" t="n"/>
      <c r="B530" s="852" t="n"/>
      <c r="C530" s="237" t="inlineStr">
        <is>
          <t>D08877K</t>
        </is>
      </c>
      <c r="D530" s="215" t="n"/>
      <c r="E530" s="215" t="n"/>
      <c r="F530" s="210">
        <f>IFERROR(VLOOKUP(C530,TE!$H:$Y,2,FALSE),"(Not on TE)")</f>
        <v/>
      </c>
      <c r="G530" s="238" t="n"/>
      <c r="H530" s="238" t="n"/>
      <c r="I530" s="238" t="n"/>
      <c r="J530" s="238" t="n"/>
      <c r="K530" s="238" t="n"/>
      <c r="L530" s="238" t="n"/>
      <c r="M530" s="238" t="n"/>
      <c r="N530" s="238" t="n"/>
      <c r="O530" s="238" t="n"/>
      <c r="P530" s="238" t="n"/>
      <c r="Q530" s="238" t="n"/>
      <c r="R530" s="238" t="n"/>
      <c r="S530" s="238" t="n"/>
      <c r="T530" s="238" t="n"/>
      <c r="U530" s="772">
        <f>IFERROR(VLOOKUP(C530,TE!$H:$Y,9,FALSE),"0")</f>
        <v/>
      </c>
      <c r="W530" s="775">
        <f>SUMIFS(TE!$O:$O,TE!$G:$G,$C$408,TE!$I:$I,C530,TE!$D:$D,$C$5)</f>
        <v/>
      </c>
      <c r="Y530" s="775">
        <f>IFERROR(VLOOKUP(C530,TE!$H:$Y,16,FALSE),"0")</f>
        <v/>
      </c>
      <c r="AA530" s="777">
        <f>IFERROR(VLOOKUP(C530,TE!$H:$Y,17,FALSE),"0")</f>
        <v/>
      </c>
      <c r="AB530" s="1809" t="n"/>
      <c r="AC530" s="1810">
        <f>IFERROR((W530*Y530*AA530),"")</f>
        <v/>
      </c>
      <c r="AE530" s="1738" t="n"/>
      <c r="AF530" s="852" t="n"/>
    </row>
    <row r="531" ht="15.75" customHeight="1" s="667">
      <c r="A531" s="852" t="n"/>
      <c r="B531" s="852" t="n"/>
      <c r="C531" s="237" t="inlineStr">
        <is>
          <t>D10017K</t>
        </is>
      </c>
      <c r="D531" s="215" t="n"/>
      <c r="E531" s="215" t="n"/>
      <c r="F531" s="210">
        <f>IFERROR(VLOOKUP(C531,TE!$H:$Y,2,FALSE),"(Not on TE)")</f>
        <v/>
      </c>
      <c r="G531" s="238" t="n"/>
      <c r="H531" s="238" t="n"/>
      <c r="I531" s="238" t="n"/>
      <c r="J531" s="238" t="n"/>
      <c r="K531" s="238" t="n"/>
      <c r="L531" s="238" t="n"/>
      <c r="M531" s="238" t="n"/>
      <c r="N531" s="238" t="n"/>
      <c r="O531" s="238" t="n"/>
      <c r="P531" s="238" t="n"/>
      <c r="Q531" s="238" t="n"/>
      <c r="R531" s="238" t="n"/>
      <c r="S531" s="238" t="n"/>
      <c r="T531" s="238" t="n"/>
      <c r="U531" s="772">
        <f>IFERROR(VLOOKUP(C531,TE!$H:$Y,9,FALSE),"0")</f>
        <v/>
      </c>
      <c r="W531" s="775">
        <f>SUMIFS(TE!$O:$O,TE!$G:$G,$C$408,TE!$I:$I,C531,TE!$D:$D,$C$5)</f>
        <v/>
      </c>
      <c r="Y531" s="775">
        <f>IFERROR(VLOOKUP(C531,TE!$H:$Y,16,FALSE),"0")</f>
        <v/>
      </c>
      <c r="AA531" s="777">
        <f>IFERROR(VLOOKUP(C531,TE!$H:$Y,17,FALSE),"0")</f>
        <v/>
      </c>
      <c r="AB531" s="1809" t="n"/>
      <c r="AC531" s="1810">
        <f>IFERROR((W531*Y531*AA531),"")</f>
        <v/>
      </c>
      <c r="AE531" s="1738" t="n"/>
      <c r="AF531" s="852" t="n"/>
    </row>
    <row r="532" ht="15.75" customHeight="1" s="667">
      <c r="A532" s="852" t="n"/>
      <c r="B532" s="852" t="n"/>
      <c r="C532" s="405" t="inlineStr">
        <is>
          <t>D10027K</t>
        </is>
      </c>
      <c r="D532" s="215" t="n"/>
      <c r="E532" s="215" t="n"/>
      <c r="F532" s="210">
        <f>IFERROR(VLOOKUP(C532,TE!$H:$Y,2,FALSE),"(Not on TE)")</f>
        <v/>
      </c>
      <c r="G532" s="238" t="n"/>
      <c r="H532" s="238" t="n"/>
      <c r="I532" s="238" t="n"/>
      <c r="J532" s="238" t="n"/>
      <c r="K532" s="238" t="n"/>
      <c r="L532" s="238" t="n"/>
      <c r="M532" s="238" t="n"/>
      <c r="N532" s="238" t="n"/>
      <c r="O532" s="238" t="n"/>
      <c r="P532" s="238" t="n"/>
      <c r="Q532" s="238" t="n"/>
      <c r="R532" s="238" t="n"/>
      <c r="S532" s="238" t="n"/>
      <c r="T532" s="238" t="n"/>
      <c r="U532" s="772">
        <f>IFERROR(VLOOKUP(C532,TE!$H:$Y,9,FALSE),"0")</f>
        <v/>
      </c>
      <c r="W532" s="775">
        <f>SUMIFS(TE!$O:$O,TE!$G:$G,$C$408,TE!$I:$I,C532,TE!$D:$D,$C$5)</f>
        <v/>
      </c>
      <c r="Y532" s="775">
        <f>IFERROR(VLOOKUP(C532,TE!$H:$Y,16,FALSE),"0")</f>
        <v/>
      </c>
      <c r="AA532" s="777">
        <f>IFERROR(VLOOKUP(C532,TE!$H:$Y,17,FALSE),"0")</f>
        <v/>
      </c>
      <c r="AB532" s="1809" t="n"/>
      <c r="AC532" s="1810">
        <f>IFERROR((W532*Y532*AA532),"")</f>
        <v/>
      </c>
      <c r="AE532" s="1738" t="n"/>
      <c r="AF532" s="852" t="n"/>
    </row>
    <row r="533" ht="15.75" customHeight="1" s="667">
      <c r="A533" s="852" t="n"/>
      <c r="B533" s="852" t="n"/>
      <c r="C533" s="405" t="inlineStr">
        <is>
          <t>D10627K</t>
        </is>
      </c>
      <c r="D533" s="215" t="n"/>
      <c r="E533" s="215" t="n"/>
      <c r="F533" s="210">
        <f>IFERROR(VLOOKUP(C533,TE!$H:$Y,2,FALSE),"(Not on TE)")</f>
        <v/>
      </c>
      <c r="G533" s="238" t="n"/>
      <c r="H533" s="238" t="n"/>
      <c r="I533" s="238" t="n"/>
      <c r="J533" s="238" t="n"/>
      <c r="K533" s="238" t="n"/>
      <c r="L533" s="238" t="n"/>
      <c r="M533" s="238" t="n"/>
      <c r="N533" s="238" t="n"/>
      <c r="O533" s="238" t="n"/>
      <c r="P533" s="238" t="n"/>
      <c r="Q533" s="238" t="n"/>
      <c r="R533" s="238" t="n"/>
      <c r="S533" s="238" t="n"/>
      <c r="T533" s="238" t="n"/>
      <c r="U533" s="772">
        <f>IFERROR(VLOOKUP(C533,TE!$H:$Y,9,FALSE),"0")</f>
        <v/>
      </c>
      <c r="W533" s="775">
        <f>SUMIFS(TE!$O:$O,TE!$G:$G,$C$408,TE!$I:$I,C533,TE!$D:$D,$C$5)</f>
        <v/>
      </c>
      <c r="Y533" s="775">
        <f>IFERROR(VLOOKUP(C533,TE!$H:$Y,16,FALSE),"0")</f>
        <v/>
      </c>
      <c r="AA533" s="777">
        <f>IFERROR(VLOOKUP(C533,TE!$H:$Y,17,FALSE),"0")</f>
        <v/>
      </c>
      <c r="AB533" s="1809" t="n"/>
      <c r="AC533" s="1810">
        <f>IFERROR((W533*Y533*AA533),"")</f>
        <v/>
      </c>
      <c r="AE533" s="1738" t="n"/>
      <c r="AF533" s="852" t="n"/>
    </row>
    <row r="534" ht="15.75" customHeight="1" s="667">
      <c r="A534" s="852" t="n"/>
      <c r="B534" s="852" t="n"/>
      <c r="C534" s="237" t="inlineStr">
        <is>
          <t>D11257K</t>
        </is>
      </c>
      <c r="D534" s="215" t="n"/>
      <c r="E534" s="215" t="n"/>
      <c r="F534" s="210">
        <f>IFERROR(VLOOKUP(C534,TE!$H:$Y,2,FALSE),"(Not on TE)")</f>
        <v/>
      </c>
      <c r="G534" s="238" t="n"/>
      <c r="H534" s="238" t="n"/>
      <c r="I534" s="238" t="n"/>
      <c r="J534" s="238" t="n"/>
      <c r="K534" s="238" t="n"/>
      <c r="L534" s="238" t="n"/>
      <c r="M534" s="238" t="n"/>
      <c r="N534" s="238" t="n"/>
      <c r="O534" s="238" t="n"/>
      <c r="P534" s="238" t="n"/>
      <c r="Q534" s="238" t="n"/>
      <c r="R534" s="238" t="n"/>
      <c r="S534" s="238" t="n"/>
      <c r="T534" s="238" t="n"/>
      <c r="U534" s="772">
        <f>IFERROR(VLOOKUP(C534,TE!$H:$Y,9,FALSE),"0")</f>
        <v/>
      </c>
      <c r="W534" s="775">
        <f>SUMIFS(TE!$O:$O,TE!$G:$G,$C$408,TE!$I:$I,C534,TE!$D:$D,$C$5)</f>
        <v/>
      </c>
      <c r="Y534" s="775">
        <f>IFERROR(VLOOKUP(C534,TE!$H:$Y,16,FALSE),"0")</f>
        <v/>
      </c>
      <c r="AA534" s="777">
        <f>IFERROR(VLOOKUP(C534,TE!$H:$Y,17,FALSE),"0")</f>
        <v/>
      </c>
      <c r="AB534" s="1809" t="n"/>
      <c r="AC534" s="1810">
        <f>IFERROR((W534*Y534*AA534),"")</f>
        <v/>
      </c>
      <c r="AE534" s="1738" t="n"/>
      <c r="AF534" s="852" t="n"/>
    </row>
    <row r="535" ht="15.75" customHeight="1" s="667">
      <c r="A535" s="852" t="n"/>
      <c r="B535" s="852" t="n"/>
      <c r="C535" s="237" t="inlineStr">
        <is>
          <t>D11587K</t>
        </is>
      </c>
      <c r="D535" s="215" t="n"/>
      <c r="E535" s="215" t="n"/>
      <c r="F535" s="210">
        <f>IFERROR(VLOOKUP(C535,TE!$H:$Y,2,FALSE),"(Not on TE)")</f>
        <v/>
      </c>
      <c r="G535" s="238" t="n"/>
      <c r="H535" s="238" t="n"/>
      <c r="I535" s="238" t="n"/>
      <c r="J535" s="238" t="n"/>
      <c r="K535" s="238" t="n"/>
      <c r="L535" s="238" t="n"/>
      <c r="M535" s="238" t="n"/>
      <c r="N535" s="238" t="n"/>
      <c r="O535" s="238" t="n"/>
      <c r="P535" s="238" t="n"/>
      <c r="Q535" s="238" t="n"/>
      <c r="R535" s="238" t="n"/>
      <c r="S535" s="238" t="n"/>
      <c r="T535" s="238" t="n"/>
      <c r="U535" s="772">
        <f>IFERROR(VLOOKUP(C535,TE!$H:$Y,9,FALSE),"0")</f>
        <v/>
      </c>
      <c r="W535" s="775">
        <f>SUMIFS(TE!$O:$O,TE!$G:$G,$C$408,TE!$I:$I,C535,TE!$D:$D,$C$5)</f>
        <v/>
      </c>
      <c r="Y535" s="775">
        <f>IFERROR(VLOOKUP(C535,TE!$H:$Y,16,FALSE),"0")</f>
        <v/>
      </c>
      <c r="AA535" s="777">
        <f>IFERROR(VLOOKUP(C535,TE!$H:$Y,17,FALSE),"0")</f>
        <v/>
      </c>
      <c r="AB535" s="1809" t="n"/>
      <c r="AC535" s="1810">
        <f>IFERROR((W535*Y535*AA535),"")</f>
        <v/>
      </c>
      <c r="AE535" s="1738" t="n"/>
      <c r="AF535" s="852" t="n"/>
    </row>
    <row r="536" ht="15.75" customHeight="1" s="667">
      <c r="A536" s="852" t="n"/>
      <c r="B536" s="852" t="n"/>
      <c r="C536" s="237" t="inlineStr">
        <is>
          <t>D11587KK</t>
        </is>
      </c>
      <c r="D536" s="215" t="n"/>
      <c r="E536" s="215" t="n"/>
      <c r="F536" s="210">
        <f>IFERROR(VLOOKUP(C536,TE!$H:$Y,2,FALSE),"(Not on TE)")</f>
        <v/>
      </c>
      <c r="G536" s="238" t="n"/>
      <c r="H536" s="238" t="n"/>
      <c r="I536" s="238" t="n"/>
      <c r="J536" s="238" t="n"/>
      <c r="K536" s="238" t="n"/>
      <c r="L536" s="238" t="n"/>
      <c r="M536" s="238" t="n"/>
      <c r="N536" s="238" t="n"/>
      <c r="O536" s="238" t="n"/>
      <c r="P536" s="238" t="n"/>
      <c r="Q536" s="238" t="n"/>
      <c r="R536" s="238" t="n"/>
      <c r="S536" s="238" t="n"/>
      <c r="T536" s="238" t="n"/>
      <c r="U536" s="772">
        <f>IFERROR(VLOOKUP(C536,TE!$H:$Y,9,FALSE),"0")</f>
        <v/>
      </c>
      <c r="W536" s="775">
        <f>SUMIFS(TE!$O:$O,TE!$G:$G,$C$408,TE!$I:$I,C536,TE!$D:$D,$C$5)</f>
        <v/>
      </c>
      <c r="Y536" s="775">
        <f>IFERROR(VLOOKUP(C536,TE!$H:$Y,16,FALSE),"0")</f>
        <v/>
      </c>
      <c r="AA536" s="777">
        <f>IFERROR(VLOOKUP(C536,TE!$H:$Y,17,FALSE),"0")</f>
        <v/>
      </c>
      <c r="AB536" s="1809" t="n"/>
      <c r="AC536" s="1810">
        <f>IFERROR((W536*Y536*AA536),"")</f>
        <v/>
      </c>
      <c r="AE536" s="1738" t="n"/>
      <c r="AF536" s="852" t="n"/>
    </row>
    <row r="537" ht="15.75" customHeight="1" s="667">
      <c r="A537" s="852" t="n"/>
      <c r="B537" s="852" t="n"/>
      <c r="C537" s="237" t="inlineStr">
        <is>
          <t>D12147K</t>
        </is>
      </c>
      <c r="D537" s="215" t="n"/>
      <c r="E537" s="215" t="n"/>
      <c r="F537" s="210">
        <f>IFERROR(VLOOKUP(C537,TE!$H:$Y,2,FALSE),"(Not on TE)")</f>
        <v/>
      </c>
      <c r="G537" s="238" t="n"/>
      <c r="H537" s="238" t="n"/>
      <c r="I537" s="238" t="n"/>
      <c r="J537" s="238" t="n"/>
      <c r="K537" s="238" t="n"/>
      <c r="L537" s="238" t="n"/>
      <c r="M537" s="238" t="n"/>
      <c r="N537" s="238" t="n"/>
      <c r="O537" s="238" t="n"/>
      <c r="P537" s="238" t="n"/>
      <c r="Q537" s="238" t="n"/>
      <c r="R537" s="238" t="n"/>
      <c r="S537" s="238" t="n"/>
      <c r="T537" s="238" t="n"/>
      <c r="U537" s="772">
        <f>IFERROR(VLOOKUP(C537,TE!$H:$Y,9,FALSE),"0")</f>
        <v/>
      </c>
      <c r="W537" s="775">
        <f>SUMIFS(TE!$O:$O,TE!$G:$G,$C$408,TE!$I:$I,C537,TE!$D:$D,$C$5)</f>
        <v/>
      </c>
      <c r="Y537" s="775">
        <f>IFERROR(VLOOKUP(C537,TE!$H:$Y,16,FALSE),"0")</f>
        <v/>
      </c>
      <c r="AA537" s="777">
        <f>IFERROR(VLOOKUP(C537,TE!$H:$Y,17,FALSE),"0")</f>
        <v/>
      </c>
      <c r="AB537" s="1809" t="n"/>
      <c r="AC537" s="1810">
        <f>IFERROR((W537*Y537*AA537),"")</f>
        <v/>
      </c>
      <c r="AE537" s="1738" t="n"/>
      <c r="AF537" s="852" t="n"/>
    </row>
    <row r="538" ht="15.75" customHeight="1" s="667">
      <c r="A538" s="852" t="n"/>
      <c r="B538" s="852" t="n"/>
      <c r="C538" s="237" t="inlineStr">
        <is>
          <t>E00697B</t>
        </is>
      </c>
      <c r="D538" s="215" t="n"/>
      <c r="E538" s="215" t="n"/>
      <c r="F538" s="210">
        <f>IFERROR(VLOOKUP(C538,TE!$H:$Y,2,FALSE),"(Not on TE)")</f>
        <v/>
      </c>
      <c r="G538" s="238" t="n"/>
      <c r="H538" s="238" t="n"/>
      <c r="I538" s="238" t="n"/>
      <c r="J538" s="238" t="n"/>
      <c r="K538" s="238" t="n"/>
      <c r="L538" s="238" t="n"/>
      <c r="M538" s="238" t="n"/>
      <c r="N538" s="238" t="n"/>
      <c r="O538" s="238" t="n"/>
      <c r="P538" s="238" t="n"/>
      <c r="Q538" s="238" t="n"/>
      <c r="R538" s="238" t="n"/>
      <c r="S538" s="238" t="n"/>
      <c r="T538" s="238" t="n"/>
      <c r="U538" s="772">
        <f>IFERROR(VLOOKUP(C538,TE!$H:$Y,9,FALSE),"0")</f>
        <v/>
      </c>
      <c r="W538" s="775">
        <f>SUMIFS(TE!$O:$O,TE!$G:$G,$C$408,TE!$I:$I,C538,TE!$D:$D,$C$5)</f>
        <v/>
      </c>
      <c r="Y538" s="775">
        <f>IFERROR(VLOOKUP(C538,TE!$H:$Y,16,FALSE),"0")</f>
        <v/>
      </c>
      <c r="AA538" s="777">
        <f>IFERROR(VLOOKUP(C538,TE!$H:$Y,17,FALSE),"0")</f>
        <v/>
      </c>
      <c r="AB538" s="1809" t="n"/>
      <c r="AC538" s="1810">
        <f>IFERROR((W538*Y538*AA538),"")</f>
        <v/>
      </c>
      <c r="AE538" s="1738" t="n"/>
      <c r="AF538" s="852" t="n"/>
    </row>
    <row r="539" ht="15.75" customHeight="1" s="667">
      <c r="A539" s="241" t="n"/>
      <c r="B539" s="241" t="n"/>
      <c r="C539" s="216" t="inlineStr">
        <is>
          <t>E00707B</t>
        </is>
      </c>
      <c r="D539" s="242" t="n"/>
      <c r="E539" s="242" t="n"/>
      <c r="F539" s="218">
        <f>IFERROR(VLOOKUP(C539,TE!$H:$Y,2,FALSE),"(Not on TE)")</f>
        <v/>
      </c>
      <c r="G539" s="243" t="n"/>
      <c r="H539" s="243" t="n"/>
      <c r="I539" s="243" t="n"/>
      <c r="J539" s="243" t="n"/>
      <c r="K539" s="243" t="n"/>
      <c r="L539" s="243" t="n"/>
      <c r="M539" s="243" t="n"/>
      <c r="N539" s="243" t="n"/>
      <c r="O539" s="243" t="n"/>
      <c r="P539" s="243" t="n"/>
      <c r="Q539" s="243" t="n"/>
      <c r="R539" s="243" t="n"/>
      <c r="S539" s="243" t="n"/>
      <c r="T539" s="243" t="n"/>
      <c r="U539" s="836">
        <f>IFERROR(VLOOKUP(C539,TE!$H:$Y,9,FALSE),"0")</f>
        <v/>
      </c>
      <c r="V539" s="1747" t="n"/>
      <c r="W539" s="839">
        <f>SUMIFS(TE!$O:$O,TE!$G:$G,$C$408,TE!$I:$I,C539,TE!$D:$D,$C$5)</f>
        <v/>
      </c>
      <c r="X539" s="1747" t="n"/>
      <c r="Y539" s="839">
        <f>IFERROR(VLOOKUP(C539,TE!$H:$Y,16,FALSE),"0")</f>
        <v/>
      </c>
      <c r="Z539" s="1747" t="n"/>
      <c r="AA539" s="841">
        <f>IFERROR(VLOOKUP(C539,TE!$H:$Y,17,FALSE),"0")</f>
        <v/>
      </c>
      <c r="AB539" s="1811" t="n"/>
      <c r="AC539" s="1810">
        <f>IFERROR((W539*Y539*AA539),"")</f>
        <v/>
      </c>
      <c r="AE539" s="1738" t="n"/>
      <c r="AF539" s="852" t="n"/>
    </row>
    <row r="540" ht="15.75" customHeight="1" s="667">
      <c r="A540" s="241" t="n"/>
      <c r="B540" s="241" t="n"/>
      <c r="C540" s="220" t="n"/>
      <c r="D540" s="245" t="n"/>
      <c r="E540" s="245" t="n"/>
      <c r="F540" s="246" t="n"/>
      <c r="G540" s="246" t="n"/>
      <c r="H540" s="246" t="n"/>
      <c r="I540" s="246" t="n"/>
      <c r="J540" s="246" t="n"/>
      <c r="K540" s="246" t="n"/>
      <c r="L540" s="246" t="n"/>
      <c r="M540" s="246" t="n"/>
      <c r="N540" s="246" t="n"/>
      <c r="O540" s="246" t="n"/>
      <c r="P540" s="246" t="n"/>
      <c r="Q540" s="246" t="n"/>
      <c r="R540" s="246" t="n"/>
      <c r="S540" s="246" t="n"/>
      <c r="T540" s="246" t="n"/>
      <c r="U540" s="247" t="n"/>
      <c r="V540" s="247" t="n"/>
      <c r="W540" s="248" t="n"/>
      <c r="X540" s="248" t="n"/>
      <c r="Y540" s="248" t="n"/>
      <c r="Z540" s="223" t="n"/>
      <c r="AA540" s="854" t="inlineStr">
        <is>
          <t>Continued Below</t>
        </is>
      </c>
      <c r="AB540" s="1751" t="n"/>
      <c r="AC540" s="1751" t="n"/>
      <c r="AD540" s="1751" t="n"/>
      <c r="AE540" s="1751" t="n"/>
      <c r="AF540" s="249" t="n"/>
    </row>
    <row r="541" ht="15.75" customHeight="1" s="667">
      <c r="A541" s="241" t="n"/>
      <c r="B541" s="241" t="n"/>
      <c r="C541" s="220" t="n"/>
      <c r="D541" s="245" t="n"/>
      <c r="E541" s="245" t="n"/>
      <c r="F541" s="246" t="n"/>
      <c r="G541" s="246" t="n"/>
      <c r="H541" s="246" t="n"/>
      <c r="I541" s="246" t="n"/>
      <c r="J541" s="246" t="n"/>
      <c r="K541" s="246" t="n"/>
      <c r="L541" s="246" t="n"/>
      <c r="M541" s="246" t="n"/>
      <c r="N541" s="246" t="n"/>
      <c r="O541" s="246" t="n"/>
      <c r="P541" s="246" t="n"/>
      <c r="Q541" s="246" t="n"/>
      <c r="R541" s="246" t="n"/>
      <c r="S541" s="246" t="n"/>
      <c r="T541" s="246" t="n"/>
      <c r="U541" s="247" t="n"/>
      <c r="V541" s="247" t="n"/>
      <c r="W541" s="248" t="n"/>
      <c r="X541" s="248" t="n"/>
      <c r="Y541" s="248" t="n"/>
      <c r="Z541" s="248" t="n"/>
      <c r="AA541" s="250" t="n"/>
      <c r="AB541" s="250" t="n"/>
      <c r="AC541" s="251" t="n"/>
      <c r="AD541" s="251" t="n"/>
      <c r="AE541" s="251" t="n"/>
      <c r="AF541" s="249" t="n"/>
    </row>
    <row r="542" ht="15.75" customHeight="1" s="667">
      <c r="A542" s="229" t="n"/>
      <c r="B542" s="229" t="n"/>
      <c r="C542" s="400" t="n"/>
      <c r="D542" s="230" t="n"/>
      <c r="E542" s="230" t="n"/>
      <c r="F542" s="231" t="n"/>
      <c r="G542" s="231" t="n"/>
      <c r="H542" s="231" t="n"/>
      <c r="I542" s="231" t="n"/>
      <c r="J542" s="231" t="n"/>
      <c r="K542" s="231" t="n"/>
      <c r="L542" s="231" t="n"/>
      <c r="M542" s="231" t="n"/>
      <c r="N542" s="231" t="n"/>
      <c r="O542" s="231" t="n"/>
      <c r="P542" s="231" t="n"/>
      <c r="Q542" s="231" t="n"/>
      <c r="R542" s="231" t="n"/>
      <c r="S542" s="231" t="n"/>
      <c r="T542" s="231" t="n"/>
      <c r="U542" s="232" t="n"/>
      <c r="V542" s="232" t="n"/>
      <c r="W542" s="233" t="n"/>
      <c r="X542" s="233" t="n"/>
      <c r="Y542" s="233" t="n"/>
      <c r="Z542" s="233" t="n"/>
      <c r="AA542" s="234" t="n"/>
      <c r="AB542" s="234" t="n"/>
      <c r="AC542" s="235" t="n"/>
      <c r="AD542" s="235" t="n"/>
      <c r="AE542" s="235" t="n"/>
      <c r="AF542" s="236" t="n"/>
    </row>
    <row r="543" ht="15.75" customHeight="1" s="667">
      <c r="A543" s="800" t="inlineStr">
        <is>
          <t>CCN:</t>
        </is>
      </c>
      <c r="C543" s="830">
        <f>$C$5</f>
        <v/>
      </c>
      <c r="M543" s="800" t="inlineStr">
        <is>
          <t>Nomenclature:</t>
        </is>
      </c>
      <c r="R543" s="830">
        <f>$R$5</f>
        <v/>
      </c>
    </row>
    <row r="544" ht="15.75" customHeight="1" s="667">
      <c r="A544" s="852" t="n"/>
      <c r="B544" s="852" t="n"/>
      <c r="C544" s="223" t="n"/>
      <c r="D544" s="852" t="n"/>
      <c r="E544" s="852" t="n"/>
      <c r="F544" s="223" t="n"/>
      <c r="G544" s="852" t="n"/>
      <c r="H544" s="852" t="n"/>
      <c r="I544" s="852" t="n"/>
      <c r="J544" s="852" t="n"/>
      <c r="K544" s="852" t="n"/>
      <c r="L544" s="852" t="n"/>
      <c r="M544" s="852" t="n"/>
      <c r="N544" s="852" t="n"/>
      <c r="O544" s="852" t="n"/>
      <c r="P544" s="852" t="n"/>
      <c r="Q544" s="852" t="n"/>
      <c r="R544" s="852" t="n"/>
      <c r="S544" s="852" t="n"/>
      <c r="T544" s="852" t="n"/>
      <c r="U544" s="852" t="n"/>
      <c r="V544" s="852" t="n"/>
      <c r="W544" s="854" t="n"/>
      <c r="X544" s="854" t="n"/>
      <c r="Y544" s="852" t="n"/>
      <c r="Z544" s="852" t="n"/>
      <c r="AA544" s="852" t="n"/>
      <c r="AB544" s="852" t="n"/>
      <c r="AC544" s="854" t="n"/>
      <c r="AD544" s="854" t="n"/>
      <c r="AE544" s="854" t="n"/>
      <c r="AF544" s="852" t="n"/>
    </row>
    <row r="545" ht="15.75" customHeight="1" s="667">
      <c r="A545" s="852" t="n"/>
      <c r="B545" s="852" t="n"/>
      <c r="C545" s="161" t="inlineStr">
        <is>
          <t>Operational Vehicle Laydown Area per UFC 2-000-05N  Table 14312-1</t>
        </is>
      </c>
      <c r="D545" s="852" t="n"/>
      <c r="E545" s="852" t="n"/>
      <c r="F545" s="223" t="n"/>
      <c r="G545" s="852" t="n"/>
      <c r="H545" s="852" t="n"/>
      <c r="I545" s="852" t="n"/>
      <c r="J545" s="852" t="n"/>
      <c r="K545" s="852" t="n"/>
      <c r="L545" s="852" t="n"/>
      <c r="M545" s="852" t="n"/>
      <c r="N545" s="852" t="n"/>
      <c r="O545" s="852" t="n"/>
      <c r="P545" s="852" t="n"/>
      <c r="Q545" s="852" t="n"/>
      <c r="R545" s="852" t="n"/>
      <c r="S545" s="852" t="n"/>
      <c r="T545" s="852" t="n"/>
      <c r="U545" s="852" t="n"/>
      <c r="V545" s="852" t="n"/>
      <c r="W545" s="854" t="n"/>
      <c r="X545" s="854" t="n"/>
      <c r="Y545" s="852" t="n"/>
      <c r="Z545" s="852" t="n"/>
      <c r="AA545" s="852" t="n"/>
      <c r="AB545" s="852" t="n"/>
      <c r="AC545" s="854" t="n"/>
      <c r="AD545" s="854" t="n"/>
      <c r="AE545" s="854" t="n"/>
      <c r="AF545" s="852" t="n"/>
    </row>
    <row r="546" ht="15.75" customHeight="1" s="667">
      <c r="A546" s="852" t="n"/>
      <c r="B546" s="852" t="n"/>
      <c r="C546" s="851">
        <f>C500</f>
        <v/>
      </c>
      <c r="D546" s="1747" t="n"/>
      <c r="E546" s="1747" t="n"/>
      <c r="F546" s="204">
        <f>F500</f>
        <v/>
      </c>
      <c r="G546" s="204" t="n"/>
      <c r="H546" s="204" t="n"/>
      <c r="I546" s="204" t="n"/>
      <c r="J546" s="204" t="n"/>
      <c r="K546" s="204" t="n"/>
      <c r="L546" s="204" t="n"/>
      <c r="M546" s="204" t="n"/>
      <c r="N546" s="205" t="n"/>
      <c r="O546" s="206" t="n"/>
      <c r="P546" s="206" t="n"/>
      <c r="Q546" s="206" t="n"/>
      <c r="R546" s="206" t="n"/>
      <c r="S546" s="207" t="n"/>
      <c r="T546" s="189" t="n"/>
      <c r="U546" s="189" t="n"/>
      <c r="V546" s="189" t="n"/>
      <c r="W546" s="208" t="n"/>
      <c r="X546" s="208" t="n"/>
      <c r="Y546" s="189" t="n"/>
      <c r="Z546" s="189" t="n"/>
      <c r="AA546" s="189" t="n"/>
      <c r="AB546" s="189" t="n"/>
      <c r="AC546" s="1536" t="n"/>
      <c r="AD546" s="1536" t="n"/>
      <c r="AE546" s="1536" t="n"/>
      <c r="AF546" s="852" t="n"/>
    </row>
    <row r="547" ht="15.75" customHeight="1" s="667">
      <c r="A547" s="852" t="n"/>
      <c r="B547" s="852" t="n"/>
      <c r="C547" s="1814" t="inlineStr">
        <is>
          <t>TAMCN</t>
        </is>
      </c>
      <c r="D547" s="1748" t="n"/>
      <c r="E547" s="1748" t="n"/>
      <c r="F547" s="834" t="inlineStr">
        <is>
          <t>Description</t>
        </is>
      </c>
      <c r="G547" s="1739" t="n"/>
      <c r="H547" s="1739" t="n"/>
      <c r="I547" s="1739" t="n"/>
      <c r="J547" s="1739" t="n"/>
      <c r="K547" s="1739" t="n"/>
      <c r="L547" s="1739" t="n"/>
      <c r="M547" s="1739" t="n"/>
      <c r="N547" s="1739" t="n"/>
      <c r="O547" s="1739" t="n"/>
      <c r="P547" s="1739" t="n"/>
      <c r="Q547" s="1739" t="n"/>
      <c r="R547" s="1739" t="n"/>
      <c r="S547" s="1739" t="n"/>
      <c r="T547" s="1739" t="n"/>
      <c r="U547" s="1805" t="inlineStr">
        <is>
          <t>L (FT)</t>
        </is>
      </c>
      <c r="V547" s="1748" t="n"/>
      <c r="W547" s="1805" t="inlineStr">
        <is>
          <t>Qty</t>
        </is>
      </c>
      <c r="X547" s="1748" t="n"/>
      <c r="Y547" s="1805" t="inlineStr">
        <is>
          <t>Area (NSY)</t>
        </is>
      </c>
      <c r="Z547" s="1748" t="n"/>
      <c r="AA547" s="1805" t="inlineStr">
        <is>
          <t>NTG</t>
        </is>
      </c>
      <c r="AB547" s="1748" t="n"/>
      <c r="AC547" s="1806" t="inlineStr">
        <is>
          <t>GSY</t>
        </is>
      </c>
      <c r="AD547" s="1736" t="n"/>
      <c r="AE547" s="1737" t="n"/>
      <c r="AF547" s="852" t="n"/>
    </row>
    <row r="548" ht="15.75" customHeight="1" s="667">
      <c r="A548" s="852" t="n"/>
      <c r="B548" s="852" t="n"/>
      <c r="C548" s="1807" t="n"/>
      <c r="D548" s="1808" t="n"/>
      <c r="E548" s="1808" t="n"/>
      <c r="F548" s="1808" t="n"/>
      <c r="G548" s="1808" t="n"/>
      <c r="H548" s="1808" t="n"/>
      <c r="I548" s="1808" t="n"/>
      <c r="J548" s="1808" t="n"/>
      <c r="K548" s="1808" t="n"/>
      <c r="L548" s="1808" t="n"/>
      <c r="M548" s="1808" t="n"/>
      <c r="N548" s="1808" t="n"/>
      <c r="O548" s="1808" t="n"/>
      <c r="P548" s="1808" t="n"/>
      <c r="Q548" s="1808" t="n"/>
      <c r="R548" s="1808" t="n"/>
      <c r="S548" s="1808" t="n"/>
      <c r="T548" s="1808" t="n"/>
      <c r="U548" s="1808" t="n"/>
      <c r="V548" s="1808" t="n"/>
      <c r="W548" s="1808" t="n"/>
      <c r="X548" s="1808" t="n"/>
      <c r="Y548" s="1808" t="n"/>
      <c r="Z548" s="1808" t="n"/>
      <c r="AA548" s="1808" t="n"/>
      <c r="AB548" s="1808" t="n"/>
      <c r="AC548" s="1747" t="n"/>
      <c r="AD548" s="1747" t="n"/>
      <c r="AE548" s="1799" t="n"/>
      <c r="AF548" s="852" t="n"/>
    </row>
    <row r="549" ht="15.75" customHeight="1" s="667">
      <c r="A549" s="852" t="n"/>
      <c r="B549" s="852" t="n"/>
      <c r="C549" s="406" t="inlineStr">
        <is>
          <t>E00712BA</t>
        </is>
      </c>
      <c r="D549" s="220" t="n"/>
      <c r="E549" s="220" t="n"/>
      <c r="F549" s="210">
        <f>IFERROR(VLOOKUP(C549,TE!$H:$Y,2,FALSE),"(Not on TE)")</f>
        <v/>
      </c>
      <c r="G549" s="220" t="n"/>
      <c r="H549" s="220" t="n"/>
      <c r="I549" s="220" t="n"/>
      <c r="J549" s="220" t="n"/>
      <c r="K549" s="220" t="n"/>
      <c r="L549" s="220" t="n"/>
      <c r="M549" s="220" t="n"/>
      <c r="N549" s="220" t="n"/>
      <c r="O549" s="220" t="n"/>
      <c r="P549" s="220" t="n"/>
      <c r="Q549" s="220" t="n"/>
      <c r="R549" s="220" t="n"/>
      <c r="S549" s="220" t="n"/>
      <c r="T549" s="220" t="n"/>
      <c r="U549" s="772">
        <f>IFERROR(VLOOKUP(C549,TE!$H:$Y,9,FALSE),"0")</f>
        <v/>
      </c>
      <c r="W549" s="775">
        <f>SUMIFS(TE!$O:$O,TE!$G:$G,$C$408,TE!$I:$I,C549,TE!$D:$D,$C$5)</f>
        <v/>
      </c>
      <c r="Y549" s="775">
        <f>IFERROR(VLOOKUP(C549,TE!$H:$Y,16,FALSE),"0")</f>
        <v/>
      </c>
      <c r="AA549" s="777">
        <f>IFERROR(VLOOKUP(C549,TE!$H:$Y,17,FALSE),"0")</f>
        <v/>
      </c>
      <c r="AB549" s="1809" t="n"/>
      <c r="AC549" s="1810">
        <f>IFERROR((W549*Y549*AA549),"")</f>
        <v/>
      </c>
      <c r="AE549" s="1738" t="n"/>
      <c r="AF549" s="852" t="n"/>
    </row>
    <row r="550" ht="15.75" customHeight="1" s="667">
      <c r="A550" s="852" t="n"/>
      <c r="B550" s="852" t="n"/>
      <c r="C550" s="406" t="inlineStr">
        <is>
          <t>E13787K</t>
        </is>
      </c>
      <c r="D550" s="220" t="n"/>
      <c r="E550" s="220" t="n"/>
      <c r="F550" s="210">
        <f>IFERROR(VLOOKUP(C550,TE!$H:$Y,2,FALSE),"(Not on TE)")</f>
        <v/>
      </c>
      <c r="G550" s="220" t="n"/>
      <c r="H550" s="220" t="n"/>
      <c r="I550" s="220" t="n"/>
      <c r="J550" s="220" t="n"/>
      <c r="K550" s="220" t="n"/>
      <c r="L550" s="220" t="n"/>
      <c r="M550" s="220" t="n"/>
      <c r="N550" s="220" t="n"/>
      <c r="O550" s="220" t="n"/>
      <c r="P550" s="220" t="n"/>
      <c r="Q550" s="220" t="n"/>
      <c r="R550" s="220" t="n"/>
      <c r="S550" s="220" t="n"/>
      <c r="T550" s="220" t="n"/>
      <c r="U550" s="772">
        <f>IFERROR(VLOOKUP(C550,TE!$H:$Y,9,FALSE),"0")</f>
        <v/>
      </c>
      <c r="W550" s="775">
        <f>SUMIFS(TE!$O:$O,TE!$G:$G,$C$408,TE!$I:$I,C550,TE!$D:$D,$C$5)</f>
        <v/>
      </c>
      <c r="Y550" s="775">
        <f>IFERROR(VLOOKUP(C550,TE!$H:$Y,16,FALSE),"0")</f>
        <v/>
      </c>
      <c r="AA550" s="777">
        <f>IFERROR(VLOOKUP(C550,TE!$H:$Y,17,FALSE),"0")</f>
        <v/>
      </c>
      <c r="AB550" s="1809" t="n"/>
      <c r="AC550" s="1810">
        <f>IFERROR((W550*Y550*AA550),"")</f>
        <v/>
      </c>
      <c r="AE550" s="1738" t="n"/>
      <c r="AF550" s="852" t="n"/>
    </row>
    <row r="551" ht="15.75" customHeight="1" s="667">
      <c r="A551" s="852" t="n"/>
      <c r="B551" s="852" t="n"/>
      <c r="C551" s="406" t="inlineStr">
        <is>
          <t>E18887M</t>
        </is>
      </c>
      <c r="D551" s="220" t="n"/>
      <c r="E551" s="220" t="n"/>
      <c r="F551" s="210">
        <f>IFERROR(VLOOKUP(C551,TE!$H:$Y,2,FALSE),"(Not on TE)")</f>
        <v/>
      </c>
      <c r="G551" s="220" t="n"/>
      <c r="H551" s="220" t="n"/>
      <c r="I551" s="220" t="n"/>
      <c r="J551" s="220" t="n"/>
      <c r="K551" s="220" t="n"/>
      <c r="L551" s="220" t="n"/>
      <c r="M551" s="220" t="n"/>
      <c r="N551" s="220" t="n"/>
      <c r="O551" s="220" t="n"/>
      <c r="P551" s="220" t="n"/>
      <c r="Q551" s="220" t="n"/>
      <c r="R551" s="220" t="n"/>
      <c r="S551" s="220" t="n"/>
      <c r="T551" s="220" t="n"/>
      <c r="U551" s="772">
        <f>IFERROR(VLOOKUP(C551,TE!$H:$Y,9,FALSE),"0")</f>
        <v/>
      </c>
      <c r="W551" s="775">
        <f>SUMIFS(TE!$O:$O,TE!$G:$G,$C$408,TE!$I:$I,C551,TE!$D:$D,$C$5)</f>
        <v/>
      </c>
      <c r="Y551" s="775">
        <f>IFERROR(VLOOKUP(C551,TE!$H:$Y,16,FALSE),"0")</f>
        <v/>
      </c>
      <c r="AA551" s="777">
        <f>IFERROR(VLOOKUP(C551,TE!$H:$Y,17,FALSE),"0")</f>
        <v/>
      </c>
      <c r="AB551" s="1809" t="n"/>
      <c r="AC551" s="1810">
        <f>IFERROR((W551*Y551*AA551),"")</f>
        <v/>
      </c>
      <c r="AE551" s="1738" t="n"/>
      <c r="AF551" s="852" t="n"/>
    </row>
    <row r="552" ht="15.75" customHeight="1" s="667">
      <c r="A552" s="852" t="n"/>
      <c r="B552" s="852" t="n"/>
      <c r="C552" s="406" t="inlineStr">
        <is>
          <t>K79022B</t>
        </is>
      </c>
      <c r="D552" s="220" t="n"/>
      <c r="E552" s="220" t="n"/>
      <c r="F552" s="210">
        <f>IFERROR(VLOOKUP(C552,TE!$H:$Y,2,FALSE),"(Not on TE)")</f>
        <v/>
      </c>
      <c r="G552" s="220" t="n"/>
      <c r="H552" s="220" t="n"/>
      <c r="I552" s="220" t="n"/>
      <c r="J552" s="220" t="n"/>
      <c r="K552" s="220" t="n"/>
      <c r="L552" s="220" t="n"/>
      <c r="M552" s="220" t="n"/>
      <c r="N552" s="220" t="n"/>
      <c r="O552" s="220" t="n"/>
      <c r="P552" s="220" t="n"/>
      <c r="Q552" s="220" t="n"/>
      <c r="R552" s="220" t="n"/>
      <c r="S552" s="220" t="n"/>
      <c r="T552" s="220" t="n"/>
      <c r="U552" s="772">
        <f>IFERROR(VLOOKUP(C552,TE!$H:$Y,9,FALSE),"0")</f>
        <v/>
      </c>
      <c r="W552" s="775">
        <f>SUMIFS(TE!$O:$O,TE!$G:$G,$C$408,TE!$I:$I,C552,TE!$D:$D,$C$5)</f>
        <v/>
      </c>
      <c r="Y552" s="775">
        <f>IFERROR(VLOOKUP(C552,TE!$H:$Y,16,FALSE),"0")</f>
        <v/>
      </c>
      <c r="AA552" s="777">
        <f>IFERROR(VLOOKUP(C552,TE!$H:$Y,17,FALSE),"0")</f>
        <v/>
      </c>
      <c r="AB552" s="1809" t="n"/>
      <c r="AC552" s="1810">
        <f>IFERROR((W552*Y552*AA552),"")</f>
        <v/>
      </c>
      <c r="AE552" s="1738" t="n"/>
      <c r="AF552" s="852" t="n"/>
    </row>
    <row r="553" ht="15.75" customHeight="1" s="667">
      <c r="A553" s="852" t="n"/>
      <c r="B553" s="852" t="n"/>
      <c r="C553" s="406" t="inlineStr">
        <is>
          <t>B00557B</t>
        </is>
      </c>
      <c r="D553" s="220" t="n"/>
      <c r="E553" s="220" t="n"/>
      <c r="F553" s="210">
        <f>IFERROR(VLOOKUP(C553,TE!$H:$Y,2,FALSE),"(Not on TE)")</f>
        <v/>
      </c>
      <c r="G553" s="220" t="n"/>
      <c r="H553" s="220" t="n"/>
      <c r="I553" s="220" t="n"/>
      <c r="J553" s="220" t="n"/>
      <c r="K553" s="220" t="n"/>
      <c r="L553" s="220" t="n"/>
      <c r="M553" s="220" t="n"/>
      <c r="N553" s="220" t="n"/>
      <c r="O553" s="220" t="n"/>
      <c r="P553" s="220" t="n"/>
      <c r="Q553" s="220" t="n"/>
      <c r="R553" s="220" t="n"/>
      <c r="S553" s="220" t="n"/>
      <c r="T553" s="220" t="n"/>
      <c r="U553" s="772">
        <f>IFERROR(VLOOKUP(C553,TE!$H:$Y,9,FALSE),"0")</f>
        <v/>
      </c>
      <c r="W553" s="775">
        <f>SUMIFS(TE!$O:$O,TE!$G:$G,$C$408,TE!$I:$I,C553,TE!$D:$D,$C$5)</f>
        <v/>
      </c>
      <c r="Y553" s="775">
        <f>IFERROR(VLOOKUP(C553,TE!$H:$Y,16,FALSE),"0")</f>
        <v/>
      </c>
      <c r="AA553" s="777">
        <f>IFERROR(VLOOKUP(C553,TE!$H:$Y,17,FALSE),"0")</f>
        <v/>
      </c>
      <c r="AB553" s="1809" t="n"/>
      <c r="AC553" s="1810">
        <f>IFERROR((W553*Y553*AA553),"")</f>
        <v/>
      </c>
      <c r="AE553" s="1738" t="n"/>
      <c r="AF553" s="852" t="n"/>
    </row>
    <row r="554" ht="15.75" customHeight="1" s="667">
      <c r="A554" s="852" t="n"/>
      <c r="B554" s="852" t="n"/>
      <c r="C554" s="406" t="inlineStr">
        <is>
          <t>B00757B</t>
        </is>
      </c>
      <c r="D554" s="220" t="n"/>
      <c r="E554" s="220" t="n"/>
      <c r="F554" s="210">
        <f>IFERROR(VLOOKUP(C554,TE!$H:$Y,2,FALSE),"(Not on TE)")</f>
        <v/>
      </c>
      <c r="G554" s="220" t="n"/>
      <c r="H554" s="220" t="n"/>
      <c r="I554" s="220" t="n"/>
      <c r="J554" s="220" t="n"/>
      <c r="K554" s="220" t="n"/>
      <c r="L554" s="220" t="n"/>
      <c r="M554" s="220" t="n"/>
      <c r="N554" s="220" t="n"/>
      <c r="O554" s="220" t="n"/>
      <c r="P554" s="220" t="n"/>
      <c r="Q554" s="220" t="n"/>
      <c r="R554" s="220" t="n"/>
      <c r="S554" s="220" t="n"/>
      <c r="T554" s="220" t="n"/>
      <c r="U554" s="772">
        <f>IFERROR(VLOOKUP(C554,TE!$H:$Y,9,FALSE),"0")</f>
        <v/>
      </c>
      <c r="W554" s="775">
        <f>SUMIFS(TE!$O:$O,TE!$G:$G,$C$408,TE!$I:$I,C554,TE!$D:$D,$C$5)</f>
        <v/>
      </c>
      <c r="Y554" s="775">
        <f>IFERROR(VLOOKUP(C554,TE!$H:$Y,16,FALSE),"0")</f>
        <v/>
      </c>
      <c r="AA554" s="777">
        <f>IFERROR(VLOOKUP(C554,TE!$H:$Y,17,FALSE),"0")</f>
        <v/>
      </c>
      <c r="AB554" s="1809" t="n"/>
      <c r="AC554" s="1810">
        <f>IFERROR((W554*Y554*AA554),"")</f>
        <v/>
      </c>
      <c r="AE554" s="1738" t="n"/>
      <c r="AF554" s="852" t="n"/>
    </row>
    <row r="555" ht="15.75" customHeight="1" s="667">
      <c r="A555" s="852" t="n"/>
      <c r="B555" s="852" t="n"/>
      <c r="C555" s="406" t="inlineStr">
        <is>
          <t>B07307BA</t>
        </is>
      </c>
      <c r="D555" s="220" t="n"/>
      <c r="E555" s="220" t="n"/>
      <c r="F555" s="210">
        <f>IFERROR(VLOOKUP(C555,TE!$H:$Y,2,FALSE),"(Not on TE)")</f>
        <v/>
      </c>
      <c r="G555" s="220" t="n"/>
      <c r="H555" s="220" t="n"/>
      <c r="I555" s="220" t="n"/>
      <c r="J555" s="220" t="n"/>
      <c r="K555" s="220" t="n"/>
      <c r="L555" s="220" t="n"/>
      <c r="M555" s="220" t="n"/>
      <c r="N555" s="220" t="n"/>
      <c r="O555" s="220" t="n"/>
      <c r="P555" s="220" t="n"/>
      <c r="Q555" s="220" t="n"/>
      <c r="R555" s="220" t="n"/>
      <c r="S555" s="220" t="n"/>
      <c r="T555" s="220" t="n"/>
      <c r="U555" s="772">
        <f>IFERROR(VLOOKUP(C555,TE!$H:$Y,9,FALSE),"0")</f>
        <v/>
      </c>
      <c r="W555" s="775">
        <f>SUMIFS(TE!$O:$O,TE!$G:$G,$C$408,TE!$I:$I,C555,TE!$D:$D,$C$5)</f>
        <v/>
      </c>
      <c r="Y555" s="775">
        <f>IFERROR(VLOOKUP(C555,TE!$H:$Y,16,FALSE),"0")</f>
        <v/>
      </c>
      <c r="AA555" s="777">
        <f>IFERROR(VLOOKUP(C555,TE!$H:$Y,17,FALSE),"0")</f>
        <v/>
      </c>
      <c r="AB555" s="1809" t="n"/>
      <c r="AC555" s="1810">
        <f>IFERROR((W555*Y555*AA555),"")</f>
        <v/>
      </c>
      <c r="AE555" s="1738" t="n"/>
      <c r="AF555" s="852" t="n"/>
    </row>
    <row r="556" ht="15.75" customHeight="1" s="667">
      <c r="A556" s="852" t="n"/>
      <c r="B556" s="852" t="n"/>
      <c r="C556" s="406" t="inlineStr">
        <is>
          <t>B21307BB</t>
        </is>
      </c>
      <c r="D556" s="220" t="n"/>
      <c r="E556" s="220" t="n"/>
      <c r="F556" s="210">
        <f>IFERROR(VLOOKUP(C556,TE!$H:$Y,2,FALSE),"(Not on TE)")</f>
        <v/>
      </c>
      <c r="G556" s="220" t="n"/>
      <c r="H556" s="220" t="n"/>
      <c r="I556" s="220" t="n"/>
      <c r="J556" s="220" t="n"/>
      <c r="K556" s="220" t="n"/>
      <c r="L556" s="220" t="n"/>
      <c r="M556" s="220" t="n"/>
      <c r="N556" s="220" t="n"/>
      <c r="O556" s="220" t="n"/>
      <c r="P556" s="220" t="n"/>
      <c r="Q556" s="220" t="n"/>
      <c r="R556" s="220" t="n"/>
      <c r="S556" s="220" t="n"/>
      <c r="T556" s="220" t="n"/>
      <c r="U556" s="772">
        <f>IFERROR(VLOOKUP(C556,TE!$H:$Y,9,FALSE),"0")</f>
        <v/>
      </c>
      <c r="W556" s="775">
        <f>SUMIFS(TE!$O:$O,TE!$G:$G,$C$408,TE!$I:$I,C556,TE!$D:$D,$C$5)</f>
        <v/>
      </c>
      <c r="Y556" s="775">
        <f>IFERROR(VLOOKUP(C556,TE!$H:$Y,16,FALSE),"0")</f>
        <v/>
      </c>
      <c r="AA556" s="777">
        <f>IFERROR(VLOOKUP(C556,TE!$H:$Y,17,FALSE),"0")</f>
        <v/>
      </c>
      <c r="AB556" s="1809" t="n"/>
      <c r="AC556" s="1810">
        <f>IFERROR((W556*Y556*AA556),"")</f>
        <v/>
      </c>
      <c r="AE556" s="1738" t="n"/>
      <c r="AF556" s="852" t="n"/>
    </row>
    <row r="557" ht="15.75" customHeight="1" s="667">
      <c r="A557" s="852" t="n"/>
      <c r="B557" s="852" t="n"/>
      <c r="C557" s="406" t="n"/>
      <c r="D557" s="220" t="n"/>
      <c r="E557" s="220" t="n"/>
      <c r="F557" s="210" t="n"/>
      <c r="G557" s="220" t="n"/>
      <c r="H557" s="220" t="n"/>
      <c r="I557" s="220" t="n"/>
      <c r="J557" s="220" t="n"/>
      <c r="K557" s="220" t="n"/>
      <c r="L557" s="220" t="n"/>
      <c r="M557" s="220" t="n"/>
      <c r="N557" s="220" t="n"/>
      <c r="O557" s="220" t="n"/>
      <c r="P557" s="220" t="n"/>
      <c r="Q557" s="220" t="n"/>
      <c r="R557" s="220" t="n"/>
      <c r="S557" s="220" t="n"/>
      <c r="T557" s="220" t="n"/>
      <c r="U557" s="772" t="n"/>
      <c r="W557" s="775" t="n"/>
      <c r="Y557" s="775" t="n"/>
      <c r="AA557" s="776" t="n"/>
      <c r="AC557" s="1810" t="n"/>
      <c r="AE557" s="1738" t="n"/>
      <c r="AF557" s="852" t="n"/>
    </row>
    <row r="558" ht="15.75" customHeight="1" s="667">
      <c r="A558" s="852" t="n"/>
      <c r="B558" s="852" t="n"/>
      <c r="C558" s="406" t="n"/>
      <c r="D558" s="220" t="n"/>
      <c r="E558" s="220" t="n"/>
      <c r="F558" s="210" t="n"/>
      <c r="G558" s="220" t="n"/>
      <c r="H558" s="220" t="n"/>
      <c r="I558" s="220" t="n"/>
      <c r="J558" s="220" t="n"/>
      <c r="K558" s="220" t="n"/>
      <c r="L558" s="220" t="n"/>
      <c r="M558" s="220" t="n"/>
      <c r="N558" s="220" t="n"/>
      <c r="O558" s="220" t="n"/>
      <c r="P558" s="220" t="n"/>
      <c r="Q558" s="220" t="n"/>
      <c r="R558" s="220" t="n"/>
      <c r="S558" s="220" t="n"/>
      <c r="T558" s="220" t="n"/>
      <c r="U558" s="772" t="n"/>
      <c r="W558" s="775" t="n"/>
      <c r="Y558" s="775" t="n"/>
      <c r="AA558" s="776" t="n"/>
      <c r="AC558" s="1810" t="n"/>
      <c r="AE558" s="1738" t="n"/>
      <c r="AF558" s="852" t="n"/>
    </row>
    <row r="559" ht="15.75" customHeight="1" s="667">
      <c r="A559" s="852" t="n"/>
      <c r="B559" s="852" t="n"/>
      <c r="C559" s="405" t="n"/>
      <c r="D559" s="220" t="n"/>
      <c r="E559" s="220" t="n"/>
      <c r="F559" s="210" t="n"/>
      <c r="G559" s="220" t="n"/>
      <c r="H559" s="220" t="n"/>
      <c r="I559" s="220" t="n"/>
      <c r="J559" s="220" t="n"/>
      <c r="K559" s="220" t="n"/>
      <c r="L559" s="220" t="n"/>
      <c r="M559" s="220" t="n"/>
      <c r="N559" s="220" t="n"/>
      <c r="O559" s="220" t="n"/>
      <c r="P559" s="220" t="n"/>
      <c r="Q559" s="220" t="n"/>
      <c r="R559" s="220" t="n"/>
      <c r="S559" s="220" t="n"/>
      <c r="T559" s="220" t="n"/>
      <c r="U559" s="772" t="n"/>
      <c r="W559" s="775" t="n"/>
      <c r="Y559" s="775" t="n"/>
      <c r="AA559" s="776" t="n"/>
      <c r="AC559" s="1810" t="n"/>
      <c r="AE559" s="1738" t="n"/>
      <c r="AF559" s="852" t="n"/>
    </row>
    <row r="560" ht="15.75" customHeight="1" s="667">
      <c r="A560" s="852" t="n"/>
      <c r="B560" s="852" t="n"/>
      <c r="C560" s="405" t="n"/>
      <c r="D560" s="220" t="n"/>
      <c r="E560" s="220" t="n"/>
      <c r="F560" s="210" t="n"/>
      <c r="G560" s="220" t="n"/>
      <c r="H560" s="220" t="n"/>
      <c r="I560" s="220" t="n"/>
      <c r="J560" s="220" t="n"/>
      <c r="K560" s="220" t="n"/>
      <c r="L560" s="220" t="n"/>
      <c r="M560" s="220" t="n"/>
      <c r="N560" s="220" t="n"/>
      <c r="O560" s="220" t="n"/>
      <c r="P560" s="220" t="n"/>
      <c r="Q560" s="220" t="n"/>
      <c r="R560" s="220" t="n"/>
      <c r="S560" s="220" t="n"/>
      <c r="T560" s="220" t="n"/>
      <c r="U560" s="772" t="n"/>
      <c r="W560" s="775" t="n"/>
      <c r="Y560" s="775" t="n"/>
      <c r="AA560" s="776" t="n"/>
      <c r="AC560" s="1810" t="n"/>
      <c r="AE560" s="1738" t="n"/>
      <c r="AF560" s="852" t="n"/>
    </row>
    <row r="561" ht="15.75" customHeight="1" s="667">
      <c r="A561" s="852" t="n"/>
      <c r="B561" s="852" t="n"/>
      <c r="C561" s="405" t="n"/>
      <c r="D561" s="220" t="n"/>
      <c r="E561" s="220" t="n"/>
      <c r="F561" s="210" t="n"/>
      <c r="G561" s="220" t="n"/>
      <c r="H561" s="220" t="n"/>
      <c r="I561" s="220" t="n"/>
      <c r="J561" s="220" t="n"/>
      <c r="K561" s="220" t="n"/>
      <c r="L561" s="220" t="n"/>
      <c r="M561" s="220" t="n"/>
      <c r="N561" s="220" t="n"/>
      <c r="O561" s="220" t="n"/>
      <c r="P561" s="220" t="n"/>
      <c r="Q561" s="220" t="n"/>
      <c r="R561" s="220" t="n"/>
      <c r="S561" s="220" t="n"/>
      <c r="T561" s="220" t="n"/>
      <c r="U561" s="772" t="n"/>
      <c r="W561" s="775" t="n"/>
      <c r="Y561" s="775" t="n"/>
      <c r="AA561" s="776" t="n"/>
      <c r="AC561" s="1810" t="n"/>
      <c r="AE561" s="1738" t="n"/>
      <c r="AF561" s="852" t="n"/>
    </row>
    <row r="562" ht="15.75" customHeight="1" s="667">
      <c r="A562" s="852" t="n"/>
      <c r="B562" s="852" t="n"/>
      <c r="C562" s="405" t="n"/>
      <c r="D562" s="220" t="n"/>
      <c r="E562" s="220" t="n"/>
      <c r="F562" s="210" t="n"/>
      <c r="G562" s="220" t="n"/>
      <c r="H562" s="220" t="n"/>
      <c r="I562" s="220" t="n"/>
      <c r="J562" s="220" t="n"/>
      <c r="K562" s="220" t="n"/>
      <c r="L562" s="220" t="n"/>
      <c r="M562" s="220" t="n"/>
      <c r="N562" s="220" t="n"/>
      <c r="O562" s="220" t="n"/>
      <c r="P562" s="220" t="n"/>
      <c r="Q562" s="220" t="n"/>
      <c r="R562" s="220" t="n"/>
      <c r="S562" s="220" t="n"/>
      <c r="T562" s="220" t="n"/>
      <c r="U562" s="772" t="n"/>
      <c r="W562" s="775" t="n"/>
      <c r="Y562" s="775" t="n"/>
      <c r="AA562" s="776" t="n"/>
      <c r="AC562" s="1810" t="n"/>
      <c r="AE562" s="1738" t="n"/>
      <c r="AF562" s="852" t="n"/>
    </row>
    <row r="563" ht="15.75" customHeight="1" s="667">
      <c r="A563" s="852" t="n"/>
      <c r="B563" s="852" t="n"/>
      <c r="C563" s="405" t="n"/>
      <c r="D563" s="220" t="n"/>
      <c r="E563" s="220" t="n"/>
      <c r="F563" s="210" t="n"/>
      <c r="G563" s="220" t="n"/>
      <c r="H563" s="220" t="n"/>
      <c r="I563" s="220" t="n"/>
      <c r="J563" s="220" t="n"/>
      <c r="K563" s="220" t="n"/>
      <c r="L563" s="220" t="n"/>
      <c r="M563" s="220" t="n"/>
      <c r="N563" s="220" t="n"/>
      <c r="O563" s="220" t="n"/>
      <c r="P563" s="220" t="n"/>
      <c r="Q563" s="220" t="n"/>
      <c r="R563" s="220" t="n"/>
      <c r="S563" s="220" t="n"/>
      <c r="T563" s="220" t="n"/>
      <c r="U563" s="772" t="n"/>
      <c r="W563" s="775" t="n"/>
      <c r="Y563" s="775" t="n"/>
      <c r="AA563" s="776" t="n"/>
      <c r="AC563" s="1810" t="n"/>
      <c r="AE563" s="1738" t="n"/>
      <c r="AF563" s="852" t="n"/>
    </row>
    <row r="564" ht="15.75" customHeight="1" s="667">
      <c r="A564" s="852" t="n"/>
      <c r="B564" s="852" t="n"/>
      <c r="C564" s="405" t="n"/>
      <c r="D564" s="220" t="n"/>
      <c r="E564" s="220" t="n"/>
      <c r="F564" s="210" t="n"/>
      <c r="G564" s="220" t="n"/>
      <c r="H564" s="220" t="n"/>
      <c r="I564" s="220" t="n"/>
      <c r="J564" s="220" t="n"/>
      <c r="K564" s="220" t="n"/>
      <c r="L564" s="220" t="n"/>
      <c r="M564" s="220" t="n"/>
      <c r="N564" s="220" t="n"/>
      <c r="O564" s="220" t="n"/>
      <c r="P564" s="220" t="n"/>
      <c r="Q564" s="220" t="n"/>
      <c r="R564" s="220" t="n"/>
      <c r="S564" s="220" t="n"/>
      <c r="T564" s="220" t="n"/>
      <c r="U564" s="772" t="n"/>
      <c r="W564" s="775" t="n"/>
      <c r="Y564" s="775" t="n"/>
      <c r="AA564" s="776" t="n"/>
      <c r="AC564" s="1810" t="n"/>
      <c r="AE564" s="1738" t="n"/>
      <c r="AF564" s="852" t="n"/>
    </row>
    <row r="565" ht="15.75" customHeight="1" s="667">
      <c r="A565" s="852" t="n"/>
      <c r="B565" s="852" t="n"/>
      <c r="C565" s="405" t="n"/>
      <c r="D565" s="220" t="n"/>
      <c r="E565" s="220" t="n"/>
      <c r="F565" s="210" t="n"/>
      <c r="G565" s="220" t="n"/>
      <c r="H565" s="220" t="n"/>
      <c r="I565" s="220" t="n"/>
      <c r="J565" s="220" t="n"/>
      <c r="K565" s="220" t="n"/>
      <c r="L565" s="220" t="n"/>
      <c r="M565" s="220" t="n"/>
      <c r="N565" s="220" t="n"/>
      <c r="O565" s="220" t="n"/>
      <c r="P565" s="220" t="n"/>
      <c r="Q565" s="220" t="n"/>
      <c r="R565" s="220" t="n"/>
      <c r="S565" s="220" t="n"/>
      <c r="T565" s="220" t="n"/>
      <c r="U565" s="772" t="n"/>
      <c r="W565" s="775" t="n"/>
      <c r="Y565" s="775" t="n"/>
      <c r="AA565" s="776" t="n"/>
      <c r="AC565" s="1810" t="n"/>
      <c r="AE565" s="1738" t="n"/>
      <c r="AF565" s="852" t="n"/>
    </row>
    <row r="566" ht="15.75" customHeight="1" s="667">
      <c r="A566" s="852" t="n"/>
      <c r="B566" s="852" t="n"/>
      <c r="C566" s="405" t="n"/>
      <c r="D566" s="220" t="n"/>
      <c r="E566" s="220" t="n"/>
      <c r="F566" s="210" t="n"/>
      <c r="G566" s="220" t="n"/>
      <c r="H566" s="220" t="n"/>
      <c r="I566" s="220" t="n"/>
      <c r="J566" s="220" t="n"/>
      <c r="K566" s="220" t="n"/>
      <c r="L566" s="220" t="n"/>
      <c r="M566" s="220" t="n"/>
      <c r="N566" s="220" t="n"/>
      <c r="O566" s="220" t="n"/>
      <c r="P566" s="220" t="n"/>
      <c r="Q566" s="220" t="n"/>
      <c r="R566" s="220" t="n"/>
      <c r="S566" s="220" t="n"/>
      <c r="T566" s="220" t="n"/>
      <c r="U566" s="772" t="n"/>
      <c r="W566" s="775" t="n"/>
      <c r="Y566" s="775" t="n"/>
      <c r="AA566" s="776" t="n"/>
      <c r="AC566" s="1810" t="n"/>
      <c r="AE566" s="1738" t="n"/>
      <c r="AF566" s="852" t="n"/>
    </row>
    <row r="567" ht="15.75" customHeight="1" s="667">
      <c r="A567" s="852" t="n"/>
      <c r="B567" s="852" t="n"/>
      <c r="C567" s="405" t="n"/>
      <c r="D567" s="220" t="n"/>
      <c r="E567" s="220" t="n"/>
      <c r="F567" s="210" t="n"/>
      <c r="G567" s="220" t="n"/>
      <c r="H567" s="220" t="n"/>
      <c r="I567" s="220" t="n"/>
      <c r="J567" s="220" t="n"/>
      <c r="K567" s="220" t="n"/>
      <c r="L567" s="220" t="n"/>
      <c r="M567" s="220" t="n"/>
      <c r="N567" s="220" t="n"/>
      <c r="O567" s="220" t="n"/>
      <c r="P567" s="220" t="n"/>
      <c r="Q567" s="220" t="n"/>
      <c r="R567" s="220" t="n"/>
      <c r="S567" s="220" t="n"/>
      <c r="T567" s="220" t="n"/>
      <c r="U567" s="772" t="n"/>
      <c r="W567" s="775" t="n"/>
      <c r="Y567" s="775" t="n"/>
      <c r="AA567" s="776" t="n"/>
      <c r="AC567" s="1810" t="n"/>
      <c r="AE567" s="1738" t="n"/>
      <c r="AF567" s="852" t="n"/>
    </row>
    <row r="568" ht="15.75" customHeight="1" s="667">
      <c r="A568" s="852" t="n"/>
      <c r="B568" s="852" t="n"/>
      <c r="C568" s="405" t="n"/>
      <c r="D568" s="220" t="n"/>
      <c r="E568" s="220" t="n"/>
      <c r="F568" s="210" t="n"/>
      <c r="G568" s="220" t="n"/>
      <c r="H568" s="220" t="n"/>
      <c r="I568" s="220" t="n"/>
      <c r="J568" s="220" t="n"/>
      <c r="K568" s="220" t="n"/>
      <c r="L568" s="220" t="n"/>
      <c r="M568" s="220" t="n"/>
      <c r="N568" s="220" t="n"/>
      <c r="O568" s="220" t="n"/>
      <c r="P568" s="220" t="n"/>
      <c r="Q568" s="220" t="n"/>
      <c r="R568" s="220" t="n"/>
      <c r="S568" s="220" t="n"/>
      <c r="T568" s="220" t="n"/>
      <c r="U568" s="772" t="n"/>
      <c r="W568" s="775" t="n"/>
      <c r="Y568" s="775" t="n"/>
      <c r="AA568" s="776" t="n"/>
      <c r="AC568" s="1810" t="n"/>
      <c r="AE568" s="1738" t="n"/>
      <c r="AF568" s="852" t="n"/>
    </row>
    <row r="569" ht="15.75" customHeight="1" s="667">
      <c r="A569" s="852" t="n"/>
      <c r="B569" s="852" t="n"/>
      <c r="C569" s="405" t="n"/>
      <c r="D569" s="220" t="n"/>
      <c r="E569" s="220" t="n"/>
      <c r="F569" s="210" t="n"/>
      <c r="G569" s="220" t="n"/>
      <c r="H569" s="220" t="n"/>
      <c r="I569" s="220" t="n"/>
      <c r="J569" s="220" t="n"/>
      <c r="K569" s="220" t="n"/>
      <c r="L569" s="220" t="n"/>
      <c r="M569" s="220" t="n"/>
      <c r="N569" s="220" t="n"/>
      <c r="O569" s="220" t="n"/>
      <c r="P569" s="220" t="n"/>
      <c r="Q569" s="220" t="n"/>
      <c r="R569" s="220" t="n"/>
      <c r="S569" s="220" t="n"/>
      <c r="T569" s="220" t="n"/>
      <c r="U569" s="772" t="n"/>
      <c r="W569" s="775" t="n"/>
      <c r="Y569" s="775" t="n"/>
      <c r="AA569" s="776" t="n"/>
      <c r="AC569" s="1810" t="n"/>
      <c r="AE569" s="1738" t="n"/>
      <c r="AF569" s="852" t="n"/>
    </row>
    <row r="570" ht="15.75" customHeight="1" s="667">
      <c r="A570" s="852" t="n"/>
      <c r="B570" s="852" t="n"/>
      <c r="C570" s="405" t="n"/>
      <c r="D570" s="220" t="n"/>
      <c r="E570" s="220" t="n"/>
      <c r="F570" s="210" t="n"/>
      <c r="G570" s="220" t="n"/>
      <c r="H570" s="220" t="n"/>
      <c r="I570" s="220" t="n"/>
      <c r="J570" s="220" t="n"/>
      <c r="K570" s="220" t="n"/>
      <c r="L570" s="220" t="n"/>
      <c r="M570" s="220" t="n"/>
      <c r="N570" s="220" t="n"/>
      <c r="O570" s="220" t="n"/>
      <c r="P570" s="220" t="n"/>
      <c r="Q570" s="220" t="n"/>
      <c r="R570" s="220" t="n"/>
      <c r="S570" s="220" t="n"/>
      <c r="T570" s="220" t="n"/>
      <c r="U570" s="772" t="n"/>
      <c r="W570" s="775" t="n"/>
      <c r="Y570" s="775" t="n"/>
      <c r="AA570" s="776" t="n"/>
      <c r="AC570" s="1810" t="n"/>
      <c r="AE570" s="1738" t="n"/>
      <c r="AF570" s="852" t="n"/>
    </row>
    <row r="571" ht="15.75" customHeight="1" s="667">
      <c r="A571" s="852" t="n"/>
      <c r="B571" s="852" t="n"/>
      <c r="C571" s="237" t="n"/>
      <c r="D571" s="215" t="n"/>
      <c r="E571" s="215" t="n"/>
      <c r="F571" s="210" t="n"/>
      <c r="G571" s="238" t="n"/>
      <c r="H571" s="238" t="n"/>
      <c r="I571" s="238" t="n"/>
      <c r="J571" s="238" t="n"/>
      <c r="K571" s="238" t="n"/>
      <c r="L571" s="238" t="n"/>
      <c r="M571" s="238" t="n"/>
      <c r="N571" s="238" t="n"/>
      <c r="O571" s="238" t="n"/>
      <c r="P571" s="238" t="n"/>
      <c r="Q571" s="238" t="n"/>
      <c r="R571" s="238" t="n"/>
      <c r="S571" s="238" t="n"/>
      <c r="T571" s="238" t="n"/>
      <c r="U571" s="772" t="n"/>
      <c r="W571" s="775" t="n"/>
      <c r="Y571" s="775" t="n"/>
      <c r="AA571" s="776" t="n"/>
      <c r="AC571" s="1810" t="n"/>
      <c r="AE571" s="1738" t="n"/>
      <c r="AF571" s="852" t="n"/>
    </row>
    <row r="572" ht="15.75" customHeight="1" s="667">
      <c r="A572" s="852" t="n"/>
      <c r="B572" s="852" t="n"/>
      <c r="C572" s="237" t="n"/>
      <c r="D572" s="215" t="n"/>
      <c r="E572" s="215" t="n"/>
      <c r="F572" s="210" t="n"/>
      <c r="G572" s="238" t="n"/>
      <c r="H572" s="238" t="n"/>
      <c r="I572" s="238" t="n"/>
      <c r="J572" s="238" t="n"/>
      <c r="K572" s="238" t="n"/>
      <c r="L572" s="238" t="n"/>
      <c r="M572" s="238" t="n"/>
      <c r="N572" s="238" t="n"/>
      <c r="O572" s="238" t="n"/>
      <c r="P572" s="238" t="n"/>
      <c r="Q572" s="238" t="n"/>
      <c r="R572" s="238" t="n"/>
      <c r="S572" s="238" t="n"/>
      <c r="T572" s="238" t="n"/>
      <c r="U572" s="772" t="n"/>
      <c r="W572" s="775" t="n"/>
      <c r="Y572" s="775" t="n"/>
      <c r="AA572" s="776" t="n"/>
      <c r="AC572" s="1810" t="n"/>
      <c r="AE572" s="1738" t="n"/>
      <c r="AF572" s="852" t="n"/>
    </row>
    <row r="573" ht="15.75" customHeight="1" s="667">
      <c r="A573" s="852" t="n"/>
      <c r="B573" s="852" t="n"/>
      <c r="C573" s="237" t="n"/>
      <c r="D573" s="215" t="n"/>
      <c r="E573" s="215" t="n"/>
      <c r="F573" s="210" t="n"/>
      <c r="G573" s="238" t="n"/>
      <c r="H573" s="238" t="n"/>
      <c r="I573" s="238" t="n"/>
      <c r="J573" s="238" t="n"/>
      <c r="K573" s="238" t="n"/>
      <c r="L573" s="238" t="n"/>
      <c r="M573" s="238" t="n"/>
      <c r="N573" s="238" t="n"/>
      <c r="O573" s="238" t="n"/>
      <c r="P573" s="238" t="n"/>
      <c r="Q573" s="238" t="n"/>
      <c r="R573" s="238" t="n"/>
      <c r="S573" s="238" t="n"/>
      <c r="T573" s="238" t="n"/>
      <c r="U573" s="772" t="n"/>
      <c r="W573" s="775" t="n"/>
      <c r="Y573" s="775" t="n"/>
      <c r="AA573" s="776" t="n"/>
      <c r="AC573" s="1810" t="n"/>
      <c r="AE573" s="1738" t="n"/>
      <c r="AF573" s="852" t="n"/>
    </row>
    <row r="574" ht="15.75" customHeight="1" s="667">
      <c r="A574" s="852" t="n"/>
      <c r="B574" s="852" t="n"/>
      <c r="C574" s="237" t="n"/>
      <c r="D574" s="215" t="n"/>
      <c r="E574" s="215" t="n"/>
      <c r="F574" s="210" t="n"/>
      <c r="G574" s="238" t="n"/>
      <c r="H574" s="238" t="n"/>
      <c r="I574" s="238" t="n"/>
      <c r="J574" s="238" t="n"/>
      <c r="K574" s="238" t="n"/>
      <c r="L574" s="238" t="n"/>
      <c r="M574" s="238" t="n"/>
      <c r="N574" s="238" t="n"/>
      <c r="O574" s="238" t="n"/>
      <c r="P574" s="238" t="n"/>
      <c r="Q574" s="238" t="n"/>
      <c r="R574" s="238" t="n"/>
      <c r="S574" s="238" t="n"/>
      <c r="T574" s="238" t="n"/>
      <c r="U574" s="772" t="n"/>
      <c r="W574" s="775" t="n"/>
      <c r="Y574" s="775" t="n"/>
      <c r="AA574" s="776" t="n"/>
      <c r="AC574" s="1810" t="n"/>
      <c r="AE574" s="1738" t="n"/>
      <c r="AF574" s="852" t="n"/>
    </row>
    <row r="575" ht="15.75" customHeight="1" s="667">
      <c r="A575" s="852" t="n"/>
      <c r="B575" s="852" t="n"/>
      <c r="C575" s="237" t="n"/>
      <c r="D575" s="215" t="n"/>
      <c r="E575" s="215" t="n"/>
      <c r="F575" s="210" t="n"/>
      <c r="G575" s="238" t="n"/>
      <c r="H575" s="238" t="n"/>
      <c r="I575" s="238" t="n"/>
      <c r="J575" s="238" t="n"/>
      <c r="K575" s="238" t="n"/>
      <c r="L575" s="238" t="n"/>
      <c r="M575" s="238" t="n"/>
      <c r="N575" s="238" t="n"/>
      <c r="O575" s="238" t="n"/>
      <c r="P575" s="238" t="n"/>
      <c r="Q575" s="238" t="n"/>
      <c r="R575" s="238" t="n"/>
      <c r="S575" s="238" t="n"/>
      <c r="T575" s="238" t="n"/>
      <c r="U575" s="772" t="n"/>
      <c r="W575" s="775" t="n"/>
      <c r="Y575" s="775" t="n"/>
      <c r="AA575" s="776" t="n"/>
      <c r="AC575" s="1810" t="n"/>
      <c r="AE575" s="1738" t="n"/>
      <c r="AF575" s="852" t="n"/>
    </row>
    <row r="576" ht="15.75" customHeight="1" s="667">
      <c r="A576" s="852" t="n"/>
      <c r="B576" s="852" t="n"/>
      <c r="C576" s="237" t="n"/>
      <c r="D576" s="215" t="n"/>
      <c r="E576" s="215" t="n"/>
      <c r="F576" s="210" t="n"/>
      <c r="G576" s="238" t="n"/>
      <c r="H576" s="238" t="n"/>
      <c r="I576" s="238" t="n"/>
      <c r="J576" s="238" t="n"/>
      <c r="K576" s="238" t="n"/>
      <c r="L576" s="238" t="n"/>
      <c r="M576" s="238" t="n"/>
      <c r="N576" s="238" t="n"/>
      <c r="O576" s="238" t="n"/>
      <c r="P576" s="238" t="n"/>
      <c r="Q576" s="238" t="n"/>
      <c r="R576" s="238" t="n"/>
      <c r="S576" s="238" t="n"/>
      <c r="T576" s="238" t="n"/>
      <c r="U576" s="772" t="n"/>
      <c r="W576" s="775" t="n"/>
      <c r="Y576" s="775" t="n"/>
      <c r="AA576" s="776" t="n"/>
      <c r="AC576" s="1810" t="n"/>
      <c r="AE576" s="1738" t="n"/>
      <c r="AF576" s="852" t="n"/>
    </row>
    <row r="577" ht="15.75" customHeight="1" s="667">
      <c r="A577" s="852" t="n"/>
      <c r="B577" s="852" t="n"/>
      <c r="C577" s="237" t="n"/>
      <c r="D577" s="215" t="n"/>
      <c r="E577" s="215" t="n"/>
      <c r="F577" s="210" t="n"/>
      <c r="G577" s="238" t="n"/>
      <c r="H577" s="238" t="n"/>
      <c r="I577" s="238" t="n"/>
      <c r="J577" s="238" t="n"/>
      <c r="K577" s="238" t="n"/>
      <c r="L577" s="238" t="n"/>
      <c r="M577" s="238" t="n"/>
      <c r="N577" s="238" t="n"/>
      <c r="O577" s="238" t="n"/>
      <c r="P577" s="238" t="n"/>
      <c r="Q577" s="238" t="n"/>
      <c r="R577" s="238" t="n"/>
      <c r="S577" s="238" t="n"/>
      <c r="T577" s="238" t="n"/>
      <c r="U577" s="772" t="n"/>
      <c r="W577" s="775" t="n"/>
      <c r="Y577" s="775" t="n"/>
      <c r="AA577" s="776" t="n"/>
      <c r="AC577" s="1810" t="n"/>
      <c r="AE577" s="1738" t="n"/>
      <c r="AF577" s="852" t="n"/>
    </row>
    <row r="578" ht="15.75" customHeight="1" s="667">
      <c r="A578" s="852" t="n"/>
      <c r="B578" s="852" t="n"/>
      <c r="C578" s="405" t="n"/>
      <c r="D578" s="215" t="n"/>
      <c r="E578" s="215" t="n"/>
      <c r="F578" s="210" t="n"/>
      <c r="G578" s="238" t="n"/>
      <c r="H578" s="238" t="n"/>
      <c r="I578" s="238" t="n"/>
      <c r="J578" s="238" t="n"/>
      <c r="K578" s="238" t="n"/>
      <c r="L578" s="238" t="n"/>
      <c r="M578" s="238" t="n"/>
      <c r="N578" s="238" t="n"/>
      <c r="O578" s="238" t="n"/>
      <c r="P578" s="238" t="n"/>
      <c r="Q578" s="238" t="n"/>
      <c r="R578" s="238" t="n"/>
      <c r="S578" s="238" t="n"/>
      <c r="T578" s="238" t="n"/>
      <c r="U578" s="772" t="n"/>
      <c r="W578" s="775" t="n"/>
      <c r="Y578" s="775" t="n"/>
      <c r="AA578" s="776" t="n"/>
      <c r="AC578" s="1810" t="n"/>
      <c r="AE578" s="1738" t="n"/>
      <c r="AF578" s="852" t="n"/>
    </row>
    <row r="579" ht="15.75" customHeight="1" s="667">
      <c r="A579" s="852" t="n"/>
      <c r="B579" s="852" t="n"/>
      <c r="C579" s="405" t="n"/>
      <c r="D579" s="215" t="n"/>
      <c r="E579" s="215" t="n"/>
      <c r="F579" s="210" t="n"/>
      <c r="G579" s="238" t="n"/>
      <c r="H579" s="238" t="n"/>
      <c r="I579" s="238" t="n"/>
      <c r="J579" s="238" t="n"/>
      <c r="K579" s="238" t="n"/>
      <c r="L579" s="238" t="n"/>
      <c r="M579" s="238" t="n"/>
      <c r="N579" s="238" t="n"/>
      <c r="O579" s="238" t="n"/>
      <c r="P579" s="238" t="n"/>
      <c r="Q579" s="238" t="n"/>
      <c r="R579" s="238" t="n"/>
      <c r="S579" s="238" t="n"/>
      <c r="T579" s="238" t="n"/>
      <c r="U579" s="772" t="n"/>
      <c r="W579" s="775" t="n"/>
      <c r="Y579" s="775" t="n"/>
      <c r="AA579" s="776" t="n"/>
      <c r="AC579" s="1810" t="n"/>
      <c r="AE579" s="1738" t="n"/>
      <c r="AF579" s="852" t="n"/>
    </row>
    <row r="580" ht="15.75" customHeight="1" s="667">
      <c r="A580" s="852" t="n"/>
      <c r="B580" s="852" t="n"/>
      <c r="C580" s="237" t="n"/>
      <c r="D580" s="215" t="n"/>
      <c r="E580" s="215" t="n"/>
      <c r="F580" s="210" t="n"/>
      <c r="G580" s="238" t="n"/>
      <c r="H580" s="238" t="n"/>
      <c r="I580" s="238" t="n"/>
      <c r="J580" s="238" t="n"/>
      <c r="K580" s="238" t="n"/>
      <c r="L580" s="238" t="n"/>
      <c r="M580" s="238" t="n"/>
      <c r="N580" s="238" t="n"/>
      <c r="O580" s="238" t="n"/>
      <c r="P580" s="238" t="n"/>
      <c r="Q580" s="238" t="n"/>
      <c r="R580" s="238" t="n"/>
      <c r="S580" s="238" t="n"/>
      <c r="T580" s="238" t="n"/>
      <c r="U580" s="772" t="n"/>
      <c r="W580" s="775" t="n"/>
      <c r="Y580" s="775" t="n"/>
      <c r="AA580" s="776" t="n"/>
      <c r="AC580" s="1810" t="n"/>
      <c r="AE580" s="1738" t="n"/>
      <c r="AF580" s="852" t="n"/>
    </row>
    <row r="581" ht="15.75" customHeight="1" s="667">
      <c r="A581" s="852" t="n"/>
      <c r="B581" s="852" t="n"/>
      <c r="C581" s="237" t="n"/>
      <c r="D581" s="215" t="n"/>
      <c r="E581" s="215" t="n"/>
      <c r="F581" s="210" t="n"/>
      <c r="G581" s="238" t="n"/>
      <c r="H581" s="238" t="n"/>
      <c r="I581" s="238" t="n"/>
      <c r="J581" s="238" t="n"/>
      <c r="K581" s="238" t="n"/>
      <c r="L581" s="238" t="n"/>
      <c r="M581" s="238" t="n"/>
      <c r="N581" s="238" t="n"/>
      <c r="O581" s="238" t="n"/>
      <c r="P581" s="238" t="n"/>
      <c r="Q581" s="238" t="n"/>
      <c r="R581" s="238" t="n"/>
      <c r="S581" s="238" t="n"/>
      <c r="T581" s="238" t="n"/>
      <c r="U581" s="772" t="n"/>
      <c r="W581" s="775" t="n"/>
      <c r="Y581" s="775" t="n"/>
      <c r="AA581" s="776" t="n"/>
      <c r="AC581" s="1810" t="n"/>
      <c r="AE581" s="1738" t="n"/>
      <c r="AF581" s="852" t="n"/>
    </row>
    <row r="582" ht="15.75" customHeight="1" s="667">
      <c r="A582" s="852" t="n"/>
      <c r="B582" s="852" t="n"/>
      <c r="C582" s="237" t="n"/>
      <c r="D582" s="215" t="n"/>
      <c r="E582" s="215" t="n"/>
      <c r="F582" s="210" t="n"/>
      <c r="G582" s="238" t="n"/>
      <c r="H582" s="238" t="n"/>
      <c r="I582" s="238" t="n"/>
      <c r="J582" s="238" t="n"/>
      <c r="K582" s="238" t="n"/>
      <c r="L582" s="238" t="n"/>
      <c r="M582" s="238" t="n"/>
      <c r="N582" s="238" t="n"/>
      <c r="O582" s="238" t="n"/>
      <c r="P582" s="238" t="n"/>
      <c r="Q582" s="238" t="n"/>
      <c r="R582" s="238" t="n"/>
      <c r="S582" s="238" t="n"/>
      <c r="T582" s="238" t="n"/>
      <c r="U582" s="772" t="n"/>
      <c r="W582" s="775" t="n"/>
      <c r="Y582" s="775" t="n"/>
      <c r="AA582" s="776" t="n"/>
      <c r="AC582" s="1810" t="n"/>
      <c r="AE582" s="1738" t="n"/>
      <c r="AF582" s="852" t="n"/>
    </row>
    <row r="583" ht="15.75" customHeight="1" s="667">
      <c r="A583" s="852" t="n"/>
      <c r="B583" s="852" t="n"/>
      <c r="C583" s="237" t="n"/>
      <c r="D583" s="215" t="n"/>
      <c r="E583" s="215" t="n"/>
      <c r="F583" s="210" t="n"/>
      <c r="G583" s="238" t="n"/>
      <c r="H583" s="238" t="n"/>
      <c r="I583" s="238" t="n"/>
      <c r="J583" s="238" t="n"/>
      <c r="K583" s="238" t="n"/>
      <c r="L583" s="238" t="n"/>
      <c r="M583" s="238" t="n"/>
      <c r="N583" s="238" t="n"/>
      <c r="O583" s="238" t="n"/>
      <c r="P583" s="238" t="n"/>
      <c r="Q583" s="238" t="n"/>
      <c r="R583" s="238" t="n"/>
      <c r="S583" s="238" t="n"/>
      <c r="T583" s="238" t="n"/>
      <c r="U583" s="772" t="n"/>
      <c r="W583" s="775" t="n"/>
      <c r="Y583" s="775" t="n"/>
      <c r="AA583" s="776" t="n"/>
      <c r="AC583" s="1810" t="n"/>
      <c r="AE583" s="1738" t="n"/>
      <c r="AF583" s="852" t="n"/>
    </row>
    <row r="584" ht="15.75" customHeight="1" s="667">
      <c r="A584" s="852" t="n"/>
      <c r="B584" s="852" t="n"/>
      <c r="C584" s="237" t="n"/>
      <c r="D584" s="215" t="n"/>
      <c r="E584" s="215" t="n"/>
      <c r="F584" s="210" t="n"/>
      <c r="G584" s="238" t="n"/>
      <c r="H584" s="238" t="n"/>
      <c r="I584" s="238" t="n"/>
      <c r="J584" s="238" t="n"/>
      <c r="K584" s="238" t="n"/>
      <c r="L584" s="238" t="n"/>
      <c r="M584" s="238" t="n"/>
      <c r="N584" s="238" t="n"/>
      <c r="O584" s="238" t="n"/>
      <c r="P584" s="238" t="n"/>
      <c r="Q584" s="238" t="n"/>
      <c r="R584" s="238" t="n"/>
      <c r="S584" s="238" t="n"/>
      <c r="T584" s="238" t="n"/>
      <c r="U584" s="772" t="n"/>
      <c r="W584" s="775" t="n"/>
      <c r="Y584" s="775" t="n"/>
      <c r="AA584" s="776" t="n"/>
      <c r="AC584" s="1810" t="n"/>
      <c r="AE584" s="1738" t="n"/>
      <c r="AF584" s="852" t="n"/>
    </row>
    <row r="585" ht="15.75" customHeight="1" s="667">
      <c r="A585" s="241" t="n"/>
      <c r="B585" s="241" t="n"/>
      <c r="C585" s="216" t="n"/>
      <c r="D585" s="242" t="n"/>
      <c r="E585" s="242" t="n"/>
      <c r="F585" s="218" t="n"/>
      <c r="G585" s="243" t="n"/>
      <c r="H585" s="243" t="n"/>
      <c r="I585" s="243" t="n"/>
      <c r="J585" s="243" t="n"/>
      <c r="K585" s="243" t="n"/>
      <c r="L585" s="243" t="n"/>
      <c r="M585" s="243" t="n"/>
      <c r="N585" s="243" t="n"/>
      <c r="O585" s="243" t="n"/>
      <c r="P585" s="243" t="n"/>
      <c r="Q585" s="243" t="n"/>
      <c r="R585" s="243" t="n"/>
      <c r="S585" s="243" t="n"/>
      <c r="T585" s="243" t="n"/>
      <c r="U585" s="836" t="n"/>
      <c r="V585" s="1747" t="n"/>
      <c r="W585" s="839" t="n"/>
      <c r="X585" s="1747" t="n"/>
      <c r="Y585" s="839" t="n"/>
      <c r="Z585" s="1747" t="n"/>
      <c r="AA585" s="840" t="n"/>
      <c r="AB585" s="1747" t="n"/>
      <c r="AC585" s="1812" t="n"/>
      <c r="AD585" s="1747" t="n"/>
      <c r="AE585" s="1799" t="n"/>
      <c r="AF585" s="852" t="n"/>
    </row>
    <row r="586" ht="15.75" customHeight="1" s="667">
      <c r="A586" s="241" t="n"/>
      <c r="B586" s="241" t="n"/>
      <c r="C586" s="220" t="n"/>
      <c r="D586" s="245" t="n"/>
      <c r="E586" s="245" t="n"/>
      <c r="F586" s="246" t="n"/>
      <c r="G586" s="246" t="n"/>
      <c r="H586" s="246" t="n"/>
      <c r="I586" s="246" t="n"/>
      <c r="J586" s="246" t="n"/>
      <c r="K586" s="246" t="n"/>
      <c r="L586" s="246" t="n"/>
      <c r="M586" s="246" t="n"/>
      <c r="N586" s="246" t="n"/>
      <c r="O586" s="246" t="n"/>
      <c r="P586" s="246" t="n"/>
      <c r="Q586" s="246" t="n"/>
      <c r="R586" s="246" t="n"/>
      <c r="S586" s="246" t="n"/>
      <c r="T586" s="246" t="n"/>
      <c r="U586" s="247" t="n"/>
      <c r="V586" s="247" t="n"/>
      <c r="W586" s="248" t="n"/>
      <c r="X586" s="248" t="n"/>
      <c r="Y586" s="248" t="n"/>
      <c r="Z586" s="223" t="inlineStr">
        <is>
          <t>Total =</t>
        </is>
      </c>
      <c r="AA586" s="852" t="n"/>
      <c r="AB586" s="1815">
        <f>SUM(AC411:AE447)+SUM(AC457:AE493)+SUM(AC503:AE539)+SUM(AC549:AE556)</f>
        <v/>
      </c>
      <c r="AC586" s="1751" t="n"/>
      <c r="AD586" s="1751" t="n"/>
      <c r="AE586" s="1751" t="n"/>
      <c r="AF586" s="249" t="n"/>
    </row>
    <row r="587" ht="15.75" customHeight="1" s="667">
      <c r="A587" s="241" t="n"/>
      <c r="B587" s="241" t="n"/>
      <c r="C587" s="220" t="n"/>
      <c r="D587" s="245" t="n"/>
      <c r="E587" s="245" t="n"/>
      <c r="F587" s="246" t="n"/>
      <c r="G587" s="246" t="n"/>
      <c r="H587" s="246" t="n"/>
      <c r="I587" s="246" t="n"/>
      <c r="J587" s="246" t="n"/>
      <c r="K587" s="246" t="n"/>
      <c r="L587" s="246" t="n"/>
      <c r="M587" s="246" t="n"/>
      <c r="N587" s="246" t="n"/>
      <c r="O587" s="246" t="n"/>
      <c r="P587" s="246" t="n"/>
      <c r="Q587" s="246" t="n"/>
      <c r="R587" s="246" t="n"/>
      <c r="S587" s="246" t="n"/>
      <c r="T587" s="246" t="n"/>
      <c r="U587" s="247" t="n"/>
      <c r="V587" s="247" t="n"/>
      <c r="W587" s="248" t="n"/>
      <c r="X587" s="248" t="n"/>
      <c r="Y587" s="248" t="n"/>
      <c r="Z587" s="248" t="n"/>
      <c r="AA587" s="250" t="n"/>
      <c r="AB587" s="250" t="n"/>
      <c r="AC587" s="251" t="n"/>
      <c r="AD587" s="251" t="n"/>
      <c r="AE587" s="251" t="n"/>
      <c r="AF587" s="249" t="n"/>
    </row>
    <row r="588" ht="15.75" customHeight="1" s="667">
      <c r="A588" s="229" t="n"/>
      <c r="B588" s="229" t="n"/>
      <c r="C588" s="400" t="n"/>
      <c r="D588" s="230" t="n"/>
      <c r="E588" s="230" t="n"/>
      <c r="F588" s="231" t="n"/>
      <c r="G588" s="231" t="n"/>
      <c r="H588" s="231" t="n"/>
      <c r="I588" s="231" t="n"/>
      <c r="J588" s="231" t="n"/>
      <c r="K588" s="231" t="n"/>
      <c r="L588" s="231" t="n"/>
      <c r="M588" s="231" t="n"/>
      <c r="N588" s="231" t="n"/>
      <c r="O588" s="231" t="n"/>
      <c r="P588" s="231" t="n"/>
      <c r="Q588" s="231" t="n"/>
      <c r="R588" s="231" t="n"/>
      <c r="S588" s="231" t="n"/>
      <c r="T588" s="231" t="n"/>
      <c r="U588" s="232" t="n"/>
      <c r="V588" s="232" t="n"/>
      <c r="W588" s="233" t="n"/>
      <c r="X588" s="233" t="n"/>
      <c r="Y588" s="233" t="n"/>
      <c r="Z588" s="233" t="n"/>
      <c r="AA588" s="234" t="n"/>
      <c r="AB588" s="234" t="n"/>
      <c r="AC588" s="235" t="n"/>
      <c r="AD588" s="235" t="n"/>
      <c r="AE588" s="235" t="n"/>
      <c r="AF588" s="236" t="n"/>
    </row>
    <row r="589" ht="15.75" customHeight="1" s="667">
      <c r="A589" s="800" t="inlineStr">
        <is>
          <t>CCN:</t>
        </is>
      </c>
      <c r="C589" s="830">
        <f>$C$5</f>
        <v/>
      </c>
      <c r="M589" s="800" t="inlineStr">
        <is>
          <t>Nomenclature:</t>
        </is>
      </c>
      <c r="R589" s="830">
        <f>$R$5</f>
        <v/>
      </c>
    </row>
    <row r="590" ht="15.75" customHeight="1" s="667">
      <c r="A590" s="852" t="n"/>
      <c r="B590" s="852" t="n"/>
      <c r="C590" s="223" t="n"/>
      <c r="D590" s="852" t="n"/>
      <c r="E590" s="852" t="n"/>
      <c r="F590" s="223" t="n"/>
      <c r="G590" s="852" t="n"/>
      <c r="H590" s="852" t="n"/>
      <c r="I590" s="852" t="n"/>
      <c r="J590" s="852" t="n"/>
      <c r="K590" s="852" t="n"/>
      <c r="L590" s="852" t="n"/>
      <c r="M590" s="852" t="n"/>
      <c r="N590" s="852" t="n"/>
      <c r="O590" s="852" t="n"/>
      <c r="P590" s="852" t="n"/>
      <c r="Q590" s="852" t="n"/>
      <c r="R590" s="852" t="n"/>
      <c r="S590" s="852" t="n"/>
      <c r="T590" s="852" t="n"/>
      <c r="U590" s="852" t="n"/>
      <c r="V590" s="852" t="n"/>
      <c r="W590" s="854" t="n"/>
      <c r="X590" s="854" t="n"/>
      <c r="Y590" s="852" t="n"/>
      <c r="Z590" s="852" t="n"/>
      <c r="AA590" s="852" t="n"/>
      <c r="AB590" s="852" t="n"/>
      <c r="AC590" s="854" t="n"/>
      <c r="AD590" s="854" t="n"/>
      <c r="AE590" s="854" t="n"/>
      <c r="AF590" s="852" t="n"/>
    </row>
    <row r="591" ht="15.75" customHeight="1" s="667">
      <c r="A591" s="852" t="n"/>
      <c r="B591" s="852" t="n"/>
      <c r="C591" s="161" t="inlineStr">
        <is>
          <t>Operational Vehicle Laydown Area per UFC 2-000-05N  Table 14312-1</t>
        </is>
      </c>
      <c r="D591" s="852" t="n"/>
      <c r="E591" s="852" t="n"/>
      <c r="F591" s="223" t="n"/>
      <c r="G591" s="852" t="n"/>
      <c r="H591" s="852" t="n"/>
      <c r="I591" s="852" t="n"/>
      <c r="J591" s="852" t="n"/>
      <c r="K591" s="852" t="n"/>
      <c r="L591" s="852" t="n"/>
      <c r="M591" s="852" t="n"/>
      <c r="N591" s="852" t="n"/>
      <c r="O591" s="852" t="n"/>
      <c r="P591" s="852" t="n"/>
      <c r="Q591" s="852" t="n"/>
      <c r="R591" s="852" t="n"/>
      <c r="S591" s="852" t="n"/>
      <c r="T591" s="852" t="n"/>
      <c r="U591" s="852" t="n"/>
      <c r="V591" s="852" t="n"/>
      <c r="W591" s="854" t="n"/>
      <c r="X591" s="854" t="n"/>
      <c r="Y591" s="852" t="n"/>
      <c r="Z591" s="852" t="n"/>
      <c r="AA591" s="852" t="n"/>
      <c r="AB591" s="852" t="n"/>
      <c r="AC591" s="854" t="n"/>
      <c r="AD591" s="854" t="n"/>
      <c r="AE591" s="854" t="n"/>
      <c r="AF591" s="852" t="n"/>
    </row>
    <row r="592" ht="15.75" customHeight="1" s="667">
      <c r="A592" s="852" t="n"/>
      <c r="B592" s="852" t="n"/>
      <c r="C592" s="851">
        <f>B24</f>
        <v/>
      </c>
      <c r="D592" s="1747" t="n"/>
      <c r="E592" s="1747" t="n"/>
      <c r="F592" s="204">
        <f>E24</f>
        <v/>
      </c>
      <c r="G592" s="204" t="n"/>
      <c r="H592" s="204" t="n"/>
      <c r="I592" s="204" t="n"/>
      <c r="J592" s="204" t="n"/>
      <c r="K592" s="204" t="n"/>
      <c r="L592" s="204" t="n"/>
      <c r="M592" s="204" t="n"/>
      <c r="N592" s="205" t="n"/>
      <c r="O592" s="206" t="n"/>
      <c r="P592" s="206" t="n"/>
      <c r="Q592" s="206" t="n"/>
      <c r="R592" s="206" t="n"/>
      <c r="S592" s="207" t="n"/>
      <c r="T592" s="189" t="n"/>
      <c r="U592" s="189" t="n"/>
      <c r="V592" s="189" t="n"/>
      <c r="W592" s="208" t="n"/>
      <c r="X592" s="208" t="n"/>
      <c r="Y592" s="189" t="n"/>
      <c r="Z592" s="189" t="n"/>
      <c r="AA592" s="189" t="n"/>
      <c r="AB592" s="189" t="n"/>
      <c r="AC592" s="1536" t="n"/>
      <c r="AD592" s="1536" t="n"/>
      <c r="AE592" s="1536" t="n"/>
      <c r="AF592" s="852" t="n"/>
    </row>
    <row r="593" ht="15.75" customHeight="1" s="667">
      <c r="A593" s="852" t="n"/>
      <c r="B593" s="852" t="n"/>
      <c r="C593" s="847" t="inlineStr">
        <is>
          <t>TAMCN</t>
        </is>
      </c>
      <c r="D593" s="1739" t="n"/>
      <c r="E593" s="1739" t="n"/>
      <c r="F593" s="834" t="inlineStr">
        <is>
          <t>Description</t>
        </is>
      </c>
      <c r="G593" s="1739" t="n"/>
      <c r="H593" s="1739" t="n"/>
      <c r="I593" s="1739" t="n"/>
      <c r="J593" s="1739" t="n"/>
      <c r="K593" s="1739" t="n"/>
      <c r="L593" s="1739" t="n"/>
      <c r="M593" s="1739" t="n"/>
      <c r="N593" s="1739" t="n"/>
      <c r="O593" s="1739" t="n"/>
      <c r="P593" s="1739" t="n"/>
      <c r="Q593" s="1739" t="n"/>
      <c r="R593" s="1739" t="n"/>
      <c r="S593" s="1739" t="n"/>
      <c r="T593" s="1739" t="n"/>
      <c r="U593" s="1805" t="inlineStr">
        <is>
          <t>L (FT)</t>
        </is>
      </c>
      <c r="V593" s="1748" t="n"/>
      <c r="W593" s="1805" t="inlineStr">
        <is>
          <t>Qty</t>
        </is>
      </c>
      <c r="X593" s="1748" t="n"/>
      <c r="Y593" s="1805" t="inlineStr">
        <is>
          <t>Area (NSY)</t>
        </is>
      </c>
      <c r="Z593" s="1748" t="n"/>
      <c r="AA593" s="1805" t="inlineStr">
        <is>
          <t>NTG</t>
        </is>
      </c>
      <c r="AB593" s="1748" t="n"/>
      <c r="AC593" s="1806" t="inlineStr">
        <is>
          <t>GSY</t>
        </is>
      </c>
      <c r="AD593" s="1736" t="n"/>
      <c r="AE593" s="1737" t="n"/>
      <c r="AF593" s="852" t="n"/>
    </row>
    <row r="594" ht="15.75" customHeight="1" s="667">
      <c r="A594" s="852" t="n"/>
      <c r="B594" s="852" t="n"/>
      <c r="C594" s="1807" t="n"/>
      <c r="D594" s="1808" t="n"/>
      <c r="E594" s="1808" t="n"/>
      <c r="F594" s="1808" t="n"/>
      <c r="G594" s="1808" t="n"/>
      <c r="H594" s="1808" t="n"/>
      <c r="I594" s="1808" t="n"/>
      <c r="J594" s="1808" t="n"/>
      <c r="K594" s="1808" t="n"/>
      <c r="L594" s="1808" t="n"/>
      <c r="M594" s="1808" t="n"/>
      <c r="N594" s="1808" t="n"/>
      <c r="O594" s="1808" t="n"/>
      <c r="P594" s="1808" t="n"/>
      <c r="Q594" s="1808" t="n"/>
      <c r="R594" s="1808" t="n"/>
      <c r="S594" s="1808" t="n"/>
      <c r="T594" s="1808" t="n"/>
      <c r="U594" s="1808" t="n"/>
      <c r="V594" s="1808" t="n"/>
      <c r="W594" s="1808" t="n"/>
      <c r="X594" s="1808" t="n"/>
      <c r="Y594" s="1808" t="n"/>
      <c r="Z594" s="1808" t="n"/>
      <c r="AA594" s="1808" t="n"/>
      <c r="AB594" s="1808" t="n"/>
      <c r="AC594" s="1747" t="n"/>
      <c r="AD594" s="1747" t="n"/>
      <c r="AE594" s="1799" t="n"/>
      <c r="AF594" s="852" t="n"/>
    </row>
    <row r="595" ht="15.75" customHeight="1" s="667">
      <c r="A595" s="852" t="n"/>
      <c r="B595" s="852" t="n"/>
      <c r="C595" s="404" t="inlineStr">
        <is>
          <t>A00477B</t>
        </is>
      </c>
      <c r="D595" s="220" t="n"/>
      <c r="E595" s="220" t="n"/>
      <c r="F595" s="210">
        <f>IFERROR(VLOOKUP(C595,TE!$H:$Y,2,FALSE),"(Not on TE)")</f>
        <v/>
      </c>
      <c r="G595" s="220" t="n"/>
      <c r="H595" s="220" t="n"/>
      <c r="I595" s="220" t="n"/>
      <c r="J595" s="220" t="n"/>
      <c r="K595" s="220" t="n"/>
      <c r="L595" s="220" t="n"/>
      <c r="M595" s="220" t="n"/>
      <c r="N595" s="220" t="n"/>
      <c r="O595" s="220" t="n"/>
      <c r="P595" s="220" t="n"/>
      <c r="Q595" s="220" t="n"/>
      <c r="R595" s="220" t="n"/>
      <c r="S595" s="220" t="n"/>
      <c r="T595" s="220" t="n"/>
      <c r="U595" s="772">
        <f>IFERROR(VLOOKUP(C595,TE!$H:$Y,9,FALSE),"0")</f>
        <v/>
      </c>
      <c r="W595" s="775">
        <f>SUMIFS(TE!$O:$O,TE!$G:$G,$C$592,TE!$I:$I,C595,TE!$D:$D,$C$5)</f>
        <v/>
      </c>
      <c r="Y595" s="775">
        <f>IFERROR(VLOOKUP(C595,TE!$H:$Y,16,FALSE),"0")</f>
        <v/>
      </c>
      <c r="AA595" s="777">
        <f>IFERROR(VLOOKUP(C595,TE!$H:$Y,17,FALSE),"0")</f>
        <v/>
      </c>
      <c r="AB595" s="1809" t="n"/>
      <c r="AC595" s="1810">
        <f>IFERROR((W595*Y595*AA595),"")</f>
        <v/>
      </c>
      <c r="AE595" s="1738" t="n"/>
      <c r="AF595" s="852" t="n"/>
    </row>
    <row r="596" ht="15.75" customHeight="1" s="667">
      <c r="A596" s="852" t="n"/>
      <c r="B596" s="852" t="n"/>
      <c r="C596" s="405" t="inlineStr">
        <is>
          <t>A00557G</t>
        </is>
      </c>
      <c r="D596" s="220" t="n"/>
      <c r="E596" s="220" t="n"/>
      <c r="F596" s="210">
        <f>IFERROR(VLOOKUP(C596,TE!$H:$Y,2,FALSE),"(Not on TE)")</f>
        <v/>
      </c>
      <c r="G596" s="220" t="n"/>
      <c r="H596" s="220" t="n"/>
      <c r="I596" s="220" t="n"/>
      <c r="J596" s="220" t="n"/>
      <c r="K596" s="220" t="n"/>
      <c r="L596" s="220" t="n"/>
      <c r="M596" s="220" t="n"/>
      <c r="N596" s="220" t="n"/>
      <c r="O596" s="220" t="n"/>
      <c r="P596" s="220" t="n"/>
      <c r="Q596" s="220" t="n"/>
      <c r="R596" s="220" t="n"/>
      <c r="S596" s="220" t="n"/>
      <c r="T596" s="220" t="n"/>
      <c r="U596" s="772">
        <f>IFERROR(VLOOKUP(C596,TE!$H:$Y,9,FALSE),"0")</f>
        <v/>
      </c>
      <c r="W596" s="775">
        <f>SUMIFS(TE!$O:$O,TE!$G:$G,$C$592,TE!$I:$I,C596,TE!$D:$D,$C$5)</f>
        <v/>
      </c>
      <c r="Y596" s="775">
        <f>IFERROR(VLOOKUP(C596,TE!$H:$Y,16,FALSE),"0")</f>
        <v/>
      </c>
      <c r="AA596" s="777">
        <f>IFERROR(VLOOKUP(C596,TE!$H:$Y,17,FALSE),"0")</f>
        <v/>
      </c>
      <c r="AB596" s="1809" t="n"/>
      <c r="AC596" s="1810">
        <f>IFERROR((W596*Y596*AA596),"")</f>
        <v/>
      </c>
      <c r="AE596" s="1738" t="n"/>
      <c r="AF596" s="852" t="n"/>
    </row>
    <row r="597" ht="15.75" customHeight="1" s="667">
      <c r="A597" s="852" t="n"/>
      <c r="B597" s="852" t="n"/>
      <c r="C597" s="405" t="inlineStr">
        <is>
          <t>A00617G</t>
        </is>
      </c>
      <c r="D597" s="220" t="n"/>
      <c r="E597" s="220" t="n"/>
      <c r="F597" s="210">
        <f>IFERROR(VLOOKUP(C597,TE!$H:$Y,2,FALSE),"(Not on TE)")</f>
        <v/>
      </c>
      <c r="G597" s="220" t="n"/>
      <c r="H597" s="220" t="n"/>
      <c r="I597" s="220" t="n"/>
      <c r="J597" s="220" t="n"/>
      <c r="K597" s="220" t="n"/>
      <c r="L597" s="220" t="n"/>
      <c r="M597" s="220" t="n"/>
      <c r="N597" s="220" t="n"/>
      <c r="O597" s="220" t="n"/>
      <c r="P597" s="220" t="n"/>
      <c r="Q597" s="220" t="n"/>
      <c r="R597" s="220" t="n"/>
      <c r="S597" s="220" t="n"/>
      <c r="T597" s="220" t="n"/>
      <c r="U597" s="772">
        <f>IFERROR(VLOOKUP(C597,TE!$H:$Y,9,FALSE),"0")</f>
        <v/>
      </c>
      <c r="W597" s="775">
        <f>SUMIFS(TE!$O:$O,TE!$G:$G,$C$592,TE!$I:$I,C597,TE!$D:$D,$C$5)</f>
        <v/>
      </c>
      <c r="Y597" s="775">
        <f>IFERROR(VLOOKUP(C597,TE!$H:$Y,16,FALSE),"0")</f>
        <v/>
      </c>
      <c r="AA597" s="777">
        <f>IFERROR(VLOOKUP(C597,TE!$H:$Y,17,FALSE),"0")</f>
        <v/>
      </c>
      <c r="AB597" s="1809" t="n"/>
      <c r="AC597" s="1810">
        <f>IFERROR((W597*Y597*AA597),"")</f>
        <v/>
      </c>
      <c r="AE597" s="1738" t="n"/>
      <c r="AF597" s="852" t="n"/>
    </row>
    <row r="598" ht="15.75" customHeight="1" s="667">
      <c r="A598" s="852" t="n"/>
      <c r="B598" s="852" t="n"/>
      <c r="C598" s="405" t="inlineStr">
        <is>
          <t>A02427G</t>
        </is>
      </c>
      <c r="D598" s="220" t="n"/>
      <c r="E598" s="220" t="n"/>
      <c r="F598" s="210">
        <f>IFERROR(VLOOKUP(C598,TE!$H:$Y,2,FALSE),"(Not on TE)")</f>
        <v/>
      </c>
      <c r="G598" s="220" t="n"/>
      <c r="H598" s="220" t="n"/>
      <c r="I598" s="220" t="n"/>
      <c r="J598" s="220" t="n"/>
      <c r="K598" s="220" t="n"/>
      <c r="L598" s="220" t="n"/>
      <c r="M598" s="220" t="n"/>
      <c r="N598" s="220" t="n"/>
      <c r="O598" s="220" t="n"/>
      <c r="P598" s="220" t="n"/>
      <c r="Q598" s="220" t="n"/>
      <c r="R598" s="220" t="n"/>
      <c r="S598" s="220" t="n"/>
      <c r="T598" s="220" t="n"/>
      <c r="U598" s="772">
        <f>IFERROR(VLOOKUP(C598,TE!$H:$Y,9,FALSE),"0")</f>
        <v/>
      </c>
      <c r="W598" s="775">
        <f>SUMIFS(TE!$O:$O,TE!$G:$G,$C$592,TE!$I:$I,C598,TE!$D:$D,$C$5)</f>
        <v/>
      </c>
      <c r="Y598" s="775">
        <f>IFERROR(VLOOKUP(C598,TE!$H:$Y,16,FALSE),"0")</f>
        <v/>
      </c>
      <c r="AA598" s="777">
        <f>IFERROR(VLOOKUP(C598,TE!$H:$Y,17,FALSE),"0")</f>
        <v/>
      </c>
      <c r="AB598" s="1809" t="n"/>
      <c r="AC598" s="1810">
        <f>IFERROR((W598*Y598*AA598),"")</f>
        <v/>
      </c>
      <c r="AE598" s="1738" t="n"/>
      <c r="AF598" s="852" t="n"/>
    </row>
    <row r="599" ht="15.75" customHeight="1" s="667">
      <c r="A599" s="852" t="n"/>
      <c r="B599" s="852" t="n"/>
      <c r="C599" s="405" t="inlineStr">
        <is>
          <t>A03877G</t>
        </is>
      </c>
      <c r="D599" s="220" t="n"/>
      <c r="E599" s="220" t="n"/>
      <c r="F599" s="210">
        <f>IFERROR(VLOOKUP(C599,TE!$H:$Y,2,FALSE),"(Not on TE)")</f>
        <v/>
      </c>
      <c r="G599" s="220" t="n"/>
      <c r="H599" s="220" t="n"/>
      <c r="I599" s="220" t="n"/>
      <c r="J599" s="220" t="n"/>
      <c r="K599" s="220" t="n"/>
      <c r="L599" s="220" t="n"/>
      <c r="M599" s="220" t="n"/>
      <c r="N599" s="220" t="n"/>
      <c r="O599" s="220" t="n"/>
      <c r="P599" s="220" t="n"/>
      <c r="Q599" s="220" t="n"/>
      <c r="R599" s="220" t="n"/>
      <c r="S599" s="220" t="n"/>
      <c r="T599" s="220" t="n"/>
      <c r="U599" s="772">
        <f>IFERROR(VLOOKUP(C599,TE!$H:$Y,9,FALSE),"0")</f>
        <v/>
      </c>
      <c r="W599" s="775">
        <f>SUMIFS(TE!$O:$O,TE!$G:$G,$C$592,TE!$I:$I,C599,TE!$D:$D,$C$5)</f>
        <v/>
      </c>
      <c r="Y599" s="775">
        <f>IFERROR(VLOOKUP(C599,TE!$H:$Y,16,FALSE),"0")</f>
        <v/>
      </c>
      <c r="AA599" s="777">
        <f>IFERROR(VLOOKUP(C599,TE!$H:$Y,17,FALSE),"0")</f>
        <v/>
      </c>
      <c r="AB599" s="1809" t="n"/>
      <c r="AC599" s="1810">
        <f>IFERROR((W599*Y599*AA599),"")</f>
        <v/>
      </c>
      <c r="AE599" s="1738" t="n"/>
      <c r="AF599" s="852" t="n"/>
    </row>
    <row r="600" ht="15.75" customHeight="1" s="667">
      <c r="A600" s="852" t="n"/>
      <c r="B600" s="852" t="n"/>
      <c r="C600" s="405" t="inlineStr">
        <is>
          <t>A03887G</t>
        </is>
      </c>
      <c r="D600" s="220" t="n"/>
      <c r="E600" s="220" t="n"/>
      <c r="F600" s="210">
        <f>IFERROR(VLOOKUP(C600,TE!$H:$Y,2,FALSE),"(Not on TE)")</f>
        <v/>
      </c>
      <c r="G600" s="220" t="n"/>
      <c r="H600" s="220" t="n"/>
      <c r="I600" s="220" t="n"/>
      <c r="J600" s="220" t="n"/>
      <c r="K600" s="220" t="n"/>
      <c r="L600" s="220" t="n"/>
      <c r="M600" s="220" t="n"/>
      <c r="N600" s="220" t="n"/>
      <c r="O600" s="220" t="n"/>
      <c r="P600" s="220" t="n"/>
      <c r="Q600" s="220" t="n"/>
      <c r="R600" s="220" t="n"/>
      <c r="S600" s="220" t="n"/>
      <c r="T600" s="220" t="n"/>
      <c r="U600" s="772">
        <f>IFERROR(VLOOKUP(C600,TE!$H:$Y,9,FALSE),"0")</f>
        <v/>
      </c>
      <c r="W600" s="775">
        <f>SUMIFS(TE!$O:$O,TE!$G:$G,$C$592,TE!$I:$I,C600,TE!$D:$D,$C$5)</f>
        <v/>
      </c>
      <c r="Y600" s="775">
        <f>IFERROR(VLOOKUP(C600,TE!$H:$Y,16,FALSE),"0")</f>
        <v/>
      </c>
      <c r="AA600" s="777">
        <f>IFERROR(VLOOKUP(C600,TE!$H:$Y,17,FALSE),"0")</f>
        <v/>
      </c>
      <c r="AB600" s="1809" t="n"/>
      <c r="AC600" s="1810">
        <f>IFERROR((W600*Y600*AA600),"")</f>
        <v/>
      </c>
      <c r="AE600" s="1738" t="n"/>
      <c r="AF600" s="852" t="n"/>
    </row>
    <row r="601" ht="15.75" customHeight="1" s="667">
      <c r="A601" s="852" t="n"/>
      <c r="B601" s="852" t="n"/>
      <c r="C601" s="405" t="inlineStr">
        <is>
          <t>A04037G</t>
        </is>
      </c>
      <c r="D601" s="220" t="n"/>
      <c r="E601" s="220" t="n"/>
      <c r="F601" s="210">
        <f>IFERROR(VLOOKUP(C601,TE!$H:$Y,2,FALSE),"(Not on TE)")</f>
        <v/>
      </c>
      <c r="G601" s="220" t="n"/>
      <c r="H601" s="220" t="n"/>
      <c r="I601" s="220" t="n"/>
      <c r="J601" s="220" t="n"/>
      <c r="K601" s="220" t="n"/>
      <c r="L601" s="220" t="n"/>
      <c r="M601" s="220" t="n"/>
      <c r="N601" s="220" t="n"/>
      <c r="O601" s="220" t="n"/>
      <c r="P601" s="220" t="n"/>
      <c r="Q601" s="220" t="n"/>
      <c r="R601" s="220" t="n"/>
      <c r="S601" s="220" t="n"/>
      <c r="T601" s="220" t="n"/>
      <c r="U601" s="772">
        <f>IFERROR(VLOOKUP(C601,TE!$H:$Y,9,FALSE),"0")</f>
        <v/>
      </c>
      <c r="W601" s="775">
        <f>SUMIFS(TE!$O:$O,TE!$G:$G,$C$592,TE!$I:$I,C601,TE!$D:$D,$C$5)</f>
        <v/>
      </c>
      <c r="Y601" s="775">
        <f>IFERROR(VLOOKUP(C601,TE!$H:$Y,16,FALSE),"0")</f>
        <v/>
      </c>
      <c r="AA601" s="777">
        <f>IFERROR(VLOOKUP(C601,TE!$H:$Y,17,FALSE),"0")</f>
        <v/>
      </c>
      <c r="AB601" s="1809" t="n"/>
      <c r="AC601" s="1810">
        <f>IFERROR((W601*Y601*AA601),"")</f>
        <v/>
      </c>
      <c r="AE601" s="1738" t="n"/>
      <c r="AF601" s="852" t="n"/>
    </row>
    <row r="602" ht="15.75" customHeight="1" s="667">
      <c r="A602" s="852" t="n"/>
      <c r="B602" s="852" t="n"/>
      <c r="C602" s="405" t="inlineStr">
        <is>
          <t>A04577G</t>
        </is>
      </c>
      <c r="D602" s="220" t="n"/>
      <c r="E602" s="220" t="n"/>
      <c r="F602" s="210">
        <f>IFERROR(VLOOKUP(C602,TE!$H:$Y,2,FALSE),"(Not on TE)")</f>
        <v/>
      </c>
      <c r="G602" s="220" t="n"/>
      <c r="H602" s="220" t="n"/>
      <c r="I602" s="220" t="n"/>
      <c r="J602" s="220" t="n"/>
      <c r="K602" s="220" t="n"/>
      <c r="L602" s="220" t="n"/>
      <c r="M602" s="220" t="n"/>
      <c r="N602" s="220" t="n"/>
      <c r="O602" s="220" t="n"/>
      <c r="P602" s="220" t="n"/>
      <c r="Q602" s="220" t="n"/>
      <c r="R602" s="220" t="n"/>
      <c r="S602" s="220" t="n"/>
      <c r="T602" s="220" t="n"/>
      <c r="U602" s="772">
        <f>IFERROR(VLOOKUP(C602,TE!$H:$Y,9,FALSE),"0")</f>
        <v/>
      </c>
      <c r="W602" s="775">
        <f>SUMIFS(TE!$O:$O,TE!$G:$G,$C$592,TE!$I:$I,C602,TE!$D:$D,$C$5)</f>
        <v/>
      </c>
      <c r="Y602" s="775">
        <f>IFERROR(VLOOKUP(C602,TE!$H:$Y,16,FALSE),"0")</f>
        <v/>
      </c>
      <c r="AA602" s="777">
        <f>IFERROR(VLOOKUP(C602,TE!$H:$Y,17,FALSE),"0")</f>
        <v/>
      </c>
      <c r="AB602" s="1809" t="n"/>
      <c r="AC602" s="1810">
        <f>IFERROR((W602*Y602*AA602),"")</f>
        <v/>
      </c>
      <c r="AE602" s="1738" t="n"/>
      <c r="AF602" s="852" t="n"/>
    </row>
    <row r="603" ht="15.75" customHeight="1" s="667">
      <c r="A603" s="852" t="n"/>
      <c r="B603" s="852" t="n"/>
      <c r="C603" s="405" t="inlineStr">
        <is>
          <t>A04587G</t>
        </is>
      </c>
      <c r="D603" s="220" t="n"/>
      <c r="E603" s="220" t="n"/>
      <c r="F603" s="210">
        <f>IFERROR(VLOOKUP(C603,TE!$H:$Y,2,FALSE),"(Not on TE)")</f>
        <v/>
      </c>
      <c r="G603" s="220" t="n"/>
      <c r="H603" s="220" t="n"/>
      <c r="I603" s="220" t="n"/>
      <c r="J603" s="220" t="n"/>
      <c r="K603" s="220" t="n"/>
      <c r="L603" s="220" t="n"/>
      <c r="M603" s="220" t="n"/>
      <c r="N603" s="220" t="n"/>
      <c r="O603" s="220" t="n"/>
      <c r="P603" s="220" t="n"/>
      <c r="Q603" s="220" t="n"/>
      <c r="R603" s="220" t="n"/>
      <c r="S603" s="220" t="n"/>
      <c r="T603" s="220" t="n"/>
      <c r="U603" s="772">
        <f>IFERROR(VLOOKUP(C603,TE!$H:$Y,9,FALSE),"0")</f>
        <v/>
      </c>
      <c r="W603" s="775">
        <f>SUMIFS(TE!$O:$O,TE!$G:$G,$C$592,TE!$I:$I,C603,TE!$D:$D,$C$5)</f>
        <v/>
      </c>
      <c r="Y603" s="775">
        <f>IFERROR(VLOOKUP(C603,TE!$H:$Y,16,FALSE),"0")</f>
        <v/>
      </c>
      <c r="AA603" s="777">
        <f>IFERROR(VLOOKUP(C603,TE!$H:$Y,17,FALSE),"0")</f>
        <v/>
      </c>
      <c r="AB603" s="1809" t="n"/>
      <c r="AC603" s="1810">
        <f>IFERROR((W603*Y603*AA603),"")</f>
        <v/>
      </c>
      <c r="AE603" s="1738" t="n"/>
      <c r="AF603" s="852" t="n"/>
    </row>
    <row r="604" ht="15.75" customHeight="1" s="667">
      <c r="A604" s="852" t="n"/>
      <c r="B604" s="852" t="n"/>
      <c r="C604" s="405" t="inlineStr">
        <is>
          <t>A19577G</t>
        </is>
      </c>
      <c r="D604" s="220" t="n"/>
      <c r="E604" s="220" t="n"/>
      <c r="F604" s="210">
        <f>IFERROR(VLOOKUP(C604,TE!$H:$Y,2,FALSE),"(Not on TE)")</f>
        <v/>
      </c>
      <c r="G604" s="220" t="n"/>
      <c r="H604" s="220" t="n"/>
      <c r="I604" s="220" t="n"/>
      <c r="J604" s="220" t="n"/>
      <c r="K604" s="220" t="n"/>
      <c r="L604" s="220" t="n"/>
      <c r="M604" s="220" t="n"/>
      <c r="N604" s="220" t="n"/>
      <c r="O604" s="220" t="n"/>
      <c r="P604" s="220" t="n"/>
      <c r="Q604" s="220" t="n"/>
      <c r="R604" s="220" t="n"/>
      <c r="S604" s="220" t="n"/>
      <c r="T604" s="220" t="n"/>
      <c r="U604" s="772">
        <f>IFERROR(VLOOKUP(C604,TE!$H:$Y,9,FALSE),"0")</f>
        <v/>
      </c>
      <c r="W604" s="775">
        <f>SUMIFS(TE!$O:$O,TE!$G:$G,$C$592,TE!$I:$I,C604,TE!$D:$D,$C$5)</f>
        <v/>
      </c>
      <c r="Y604" s="775">
        <f>IFERROR(VLOOKUP(C604,TE!$H:$Y,16,FALSE),"0")</f>
        <v/>
      </c>
      <c r="AA604" s="777">
        <f>IFERROR(VLOOKUP(C604,TE!$H:$Y,17,FALSE),"0")</f>
        <v/>
      </c>
      <c r="AB604" s="1809" t="n"/>
      <c r="AC604" s="1810">
        <f>IFERROR((W604*Y604*AA604),"")</f>
        <v/>
      </c>
      <c r="AE604" s="1738" t="n"/>
      <c r="AF604" s="852" t="n"/>
    </row>
    <row r="605" ht="15.75" customHeight="1" s="667">
      <c r="A605" s="852" t="n"/>
      <c r="B605" s="852" t="n"/>
      <c r="C605" s="405" t="inlineStr">
        <is>
          <t>A21797G</t>
        </is>
      </c>
      <c r="D605" s="220" t="n"/>
      <c r="E605" s="220" t="n"/>
      <c r="F605" s="210">
        <f>IFERROR(VLOOKUP(C605,TE!$H:$Y,2,FALSE),"(Not on TE)")</f>
        <v/>
      </c>
      <c r="G605" s="220" t="n"/>
      <c r="H605" s="220" t="n"/>
      <c r="I605" s="220" t="n"/>
      <c r="J605" s="220" t="n"/>
      <c r="K605" s="220" t="n"/>
      <c r="L605" s="220" t="n"/>
      <c r="M605" s="220" t="n"/>
      <c r="N605" s="220" t="n"/>
      <c r="O605" s="220" t="n"/>
      <c r="P605" s="220" t="n"/>
      <c r="Q605" s="220" t="n"/>
      <c r="R605" s="220" t="n"/>
      <c r="S605" s="220" t="n"/>
      <c r="T605" s="220" t="n"/>
      <c r="U605" s="772">
        <f>IFERROR(VLOOKUP(C605,TE!$H:$Y,9,FALSE),"0")</f>
        <v/>
      </c>
      <c r="W605" s="775">
        <f>SUMIFS(TE!$O:$O,TE!$G:$G,$C$592,TE!$I:$I,C605,TE!$D:$D,$C$5)</f>
        <v/>
      </c>
      <c r="Y605" s="775">
        <f>IFERROR(VLOOKUP(C605,TE!$H:$Y,16,FALSE),"0")</f>
        <v/>
      </c>
      <c r="AA605" s="777">
        <f>IFERROR(VLOOKUP(C605,TE!$H:$Y,17,FALSE),"0")</f>
        <v/>
      </c>
      <c r="AB605" s="1809" t="n"/>
      <c r="AC605" s="1810">
        <f>IFERROR((W605*Y605*AA605),"")</f>
        <v/>
      </c>
      <c r="AE605" s="1738" t="n"/>
      <c r="AF605" s="852" t="n"/>
    </row>
    <row r="606" ht="15.75" customHeight="1" s="667">
      <c r="A606" s="852" t="n"/>
      <c r="B606" s="852" t="n"/>
      <c r="C606" s="405" t="inlineStr">
        <is>
          <t>A23352B</t>
        </is>
      </c>
      <c r="D606" s="220" t="n"/>
      <c r="E606" s="220" t="n"/>
      <c r="F606" s="210">
        <f>IFERROR(VLOOKUP(C606,TE!$H:$Y,2,FALSE),"(Not on TE)")</f>
        <v/>
      </c>
      <c r="G606" s="220" t="n"/>
      <c r="H606" s="220" t="n"/>
      <c r="I606" s="220" t="n"/>
      <c r="J606" s="220" t="n"/>
      <c r="K606" s="220" t="n"/>
      <c r="L606" s="220" t="n"/>
      <c r="M606" s="220" t="n"/>
      <c r="N606" s="220" t="n"/>
      <c r="O606" s="220" t="n"/>
      <c r="P606" s="220" t="n"/>
      <c r="Q606" s="220" t="n"/>
      <c r="R606" s="220" t="n"/>
      <c r="S606" s="220" t="n"/>
      <c r="T606" s="220" t="n"/>
      <c r="U606" s="772">
        <f>IFERROR(VLOOKUP(C606,TE!$H:$Y,9,FALSE),"0")</f>
        <v/>
      </c>
      <c r="W606" s="775">
        <f>SUMIFS(TE!$O:$O,TE!$G:$G,$C$592,TE!$I:$I,C606,TE!$D:$D,$C$5)</f>
        <v/>
      </c>
      <c r="Y606" s="775">
        <f>IFERROR(VLOOKUP(C606,TE!$H:$Y,16,FALSE),"0")</f>
        <v/>
      </c>
      <c r="AA606" s="777">
        <f>IFERROR(VLOOKUP(C606,TE!$H:$Y,17,FALSE),"0")</f>
        <v/>
      </c>
      <c r="AB606" s="1809" t="n"/>
      <c r="AC606" s="1810">
        <f>IFERROR((W606*Y606*AA606),"")</f>
        <v/>
      </c>
      <c r="AE606" s="1738" t="n"/>
      <c r="AF606" s="852" t="n"/>
    </row>
    <row r="607" ht="15.75" customHeight="1" s="667">
      <c r="A607" s="852" t="n"/>
      <c r="B607" s="852" t="n"/>
      <c r="C607" s="405" t="inlineStr">
        <is>
          <t>A23362B</t>
        </is>
      </c>
      <c r="D607" s="220" t="n"/>
      <c r="E607" s="220" t="n"/>
      <c r="F607" s="210">
        <f>IFERROR(VLOOKUP(C607,TE!$H:$Y,2,FALSE),"(Not on TE)")</f>
        <v/>
      </c>
      <c r="G607" s="220" t="n"/>
      <c r="H607" s="220" t="n"/>
      <c r="I607" s="220" t="n"/>
      <c r="J607" s="220" t="n"/>
      <c r="K607" s="220" t="n"/>
      <c r="L607" s="220" t="n"/>
      <c r="M607" s="220" t="n"/>
      <c r="N607" s="220" t="n"/>
      <c r="O607" s="220" t="n"/>
      <c r="P607" s="220" t="n"/>
      <c r="Q607" s="220" t="n"/>
      <c r="R607" s="220" t="n"/>
      <c r="S607" s="220" t="n"/>
      <c r="T607" s="220" t="n"/>
      <c r="U607" s="772">
        <f>IFERROR(VLOOKUP(C607,TE!$H:$Y,9,FALSE),"0")</f>
        <v/>
      </c>
      <c r="W607" s="775">
        <f>SUMIFS(TE!$O:$O,TE!$G:$G,$C$592,TE!$I:$I,C607,TE!$D:$D,$C$5)</f>
        <v/>
      </c>
      <c r="Y607" s="775">
        <f>IFERROR(VLOOKUP(C607,TE!$H:$Y,16,FALSE),"0")</f>
        <v/>
      </c>
      <c r="AA607" s="777">
        <f>IFERROR(VLOOKUP(C607,TE!$H:$Y,17,FALSE),"0")</f>
        <v/>
      </c>
      <c r="AB607" s="1809" t="n"/>
      <c r="AC607" s="1810">
        <f>IFERROR((W607*Y607*AA607),"")</f>
        <v/>
      </c>
      <c r="AE607" s="1738" t="n"/>
      <c r="AF607" s="852" t="n"/>
    </row>
    <row r="608" ht="15.75" customHeight="1" s="667">
      <c r="A608" s="852" t="n"/>
      <c r="B608" s="852" t="n"/>
      <c r="C608" s="405" t="inlineStr">
        <is>
          <t>A23372B</t>
        </is>
      </c>
      <c r="D608" s="220" t="n"/>
      <c r="E608" s="220" t="n"/>
      <c r="F608" s="210">
        <f>IFERROR(VLOOKUP(C608,TE!$H:$Y,2,FALSE),"(Not on TE)")</f>
        <v/>
      </c>
      <c r="G608" s="220" t="n"/>
      <c r="H608" s="220" t="n"/>
      <c r="I608" s="220" t="n"/>
      <c r="J608" s="220" t="n"/>
      <c r="K608" s="220" t="n"/>
      <c r="L608" s="220" t="n"/>
      <c r="M608" s="220" t="n"/>
      <c r="N608" s="220" t="n"/>
      <c r="O608" s="220" t="n"/>
      <c r="P608" s="220" t="n"/>
      <c r="Q608" s="220" t="n"/>
      <c r="R608" s="220" t="n"/>
      <c r="S608" s="220" t="n"/>
      <c r="T608" s="220" t="n"/>
      <c r="U608" s="772">
        <f>IFERROR(VLOOKUP(C608,TE!$H:$Y,9,FALSE),"0")</f>
        <v/>
      </c>
      <c r="W608" s="775">
        <f>SUMIFS(TE!$O:$O,TE!$G:$G,$C$592,TE!$I:$I,C608,TE!$D:$D,$C$5)</f>
        <v/>
      </c>
      <c r="Y608" s="775">
        <f>IFERROR(VLOOKUP(C608,TE!$H:$Y,16,FALSE),"0")</f>
        <v/>
      </c>
      <c r="AA608" s="777">
        <f>IFERROR(VLOOKUP(C608,TE!$H:$Y,17,FALSE),"0")</f>
        <v/>
      </c>
      <c r="AB608" s="1809" t="n"/>
      <c r="AC608" s="1810">
        <f>IFERROR((W608*Y608*AA608),"")</f>
        <v/>
      </c>
      <c r="AE608" s="1738" t="n"/>
      <c r="AF608" s="852" t="n"/>
    </row>
    <row r="609" ht="15.75" customHeight="1" s="667">
      <c r="A609" s="852" t="n"/>
      <c r="B609" s="852" t="n"/>
      <c r="C609" s="405" t="inlineStr">
        <is>
          <t>A23382B</t>
        </is>
      </c>
      <c r="D609" s="220" t="n"/>
      <c r="E609" s="220" t="n"/>
      <c r="F609" s="210">
        <f>IFERROR(VLOOKUP(C609,TE!$H:$Y,2,FALSE),"(Not on TE)")</f>
        <v/>
      </c>
      <c r="G609" s="220" t="n"/>
      <c r="H609" s="220" t="n"/>
      <c r="I609" s="220" t="n"/>
      <c r="J609" s="220" t="n"/>
      <c r="K609" s="220" t="n"/>
      <c r="L609" s="220" t="n"/>
      <c r="M609" s="220" t="n"/>
      <c r="N609" s="220" t="n"/>
      <c r="O609" s="220" t="n"/>
      <c r="P609" s="220" t="n"/>
      <c r="Q609" s="220" t="n"/>
      <c r="R609" s="220" t="n"/>
      <c r="S609" s="220" t="n"/>
      <c r="T609" s="220" t="n"/>
      <c r="U609" s="772">
        <f>IFERROR(VLOOKUP(C609,TE!$H:$Y,9,FALSE),"0")</f>
        <v/>
      </c>
      <c r="W609" s="775">
        <f>SUMIFS(TE!$O:$O,TE!$G:$G,$C$592,TE!$I:$I,C609,TE!$D:$D,$C$5)</f>
        <v/>
      </c>
      <c r="Y609" s="775">
        <f>IFERROR(VLOOKUP(C609,TE!$H:$Y,16,FALSE),"0")</f>
        <v/>
      </c>
      <c r="AA609" s="777">
        <f>IFERROR(VLOOKUP(C609,TE!$H:$Y,17,FALSE),"0")</f>
        <v/>
      </c>
      <c r="AB609" s="1809" t="n"/>
      <c r="AC609" s="1810">
        <f>IFERROR((W609*Y609*AA609),"")</f>
        <v/>
      </c>
      <c r="AE609" s="1738" t="n"/>
      <c r="AF609" s="852" t="n"/>
    </row>
    <row r="610" ht="15.75" customHeight="1" s="667">
      <c r="A610" s="852" t="n"/>
      <c r="B610" s="852" t="n"/>
      <c r="C610" s="405" t="inlineStr">
        <is>
          <t>A32327G</t>
        </is>
      </c>
      <c r="D610" s="220" t="n"/>
      <c r="E610" s="220" t="n"/>
      <c r="F610" s="210">
        <f>IFERROR(VLOOKUP(C610,TE!$H:$Y,2,FALSE),"(Not on TE)")</f>
        <v/>
      </c>
      <c r="G610" s="220" t="n"/>
      <c r="H610" s="220" t="n"/>
      <c r="I610" s="220" t="n"/>
      <c r="J610" s="220" t="n"/>
      <c r="K610" s="220" t="n"/>
      <c r="L610" s="220" t="n"/>
      <c r="M610" s="220" t="n"/>
      <c r="N610" s="220" t="n"/>
      <c r="O610" s="220" t="n"/>
      <c r="P610" s="220" t="n"/>
      <c r="Q610" s="220" t="n"/>
      <c r="R610" s="220" t="n"/>
      <c r="S610" s="220" t="n"/>
      <c r="T610" s="220" t="n"/>
      <c r="U610" s="772">
        <f>IFERROR(VLOOKUP(C610,TE!$H:$Y,9,FALSE),"0")</f>
        <v/>
      </c>
      <c r="W610" s="775">
        <f>SUMIFS(TE!$O:$O,TE!$G:$G,$C$592,TE!$I:$I,C610,TE!$D:$D,$C$5)</f>
        <v/>
      </c>
      <c r="Y610" s="775">
        <f>IFERROR(VLOOKUP(C610,TE!$H:$Y,16,FALSE),"0")</f>
        <v/>
      </c>
      <c r="AA610" s="777">
        <f>IFERROR(VLOOKUP(C610,TE!$H:$Y,17,FALSE),"0")</f>
        <v/>
      </c>
      <c r="AB610" s="1809" t="n"/>
      <c r="AC610" s="1810">
        <f>IFERROR((W610*Y610*AA610),"")</f>
        <v/>
      </c>
      <c r="AE610" s="1738" t="n"/>
      <c r="AF610" s="852" t="n"/>
    </row>
    <row r="611" ht="15.75" customHeight="1" s="667">
      <c r="A611" s="852" t="n"/>
      <c r="B611" s="852" t="n"/>
      <c r="C611" s="405" t="inlineStr">
        <is>
          <t>B00037B</t>
        </is>
      </c>
      <c r="D611" s="220" t="n"/>
      <c r="E611" s="220" t="n"/>
      <c r="F611" s="210">
        <f>IFERROR(VLOOKUP(C611,TE!$H:$Y,2,FALSE),"(Not on TE)")</f>
        <v/>
      </c>
      <c r="G611" s="220" t="n"/>
      <c r="H611" s="220" t="n"/>
      <c r="I611" s="220" t="n"/>
      <c r="J611" s="220" t="n"/>
      <c r="K611" s="220" t="n"/>
      <c r="L611" s="220" t="n"/>
      <c r="M611" s="220" t="n"/>
      <c r="N611" s="220" t="n"/>
      <c r="O611" s="220" t="n"/>
      <c r="P611" s="220" t="n"/>
      <c r="Q611" s="220" t="n"/>
      <c r="R611" s="220" t="n"/>
      <c r="S611" s="220" t="n"/>
      <c r="T611" s="220" t="n"/>
      <c r="U611" s="772">
        <f>IFERROR(VLOOKUP(C611,TE!$H:$Y,9,FALSE),"0")</f>
        <v/>
      </c>
      <c r="W611" s="775">
        <f>SUMIFS(TE!$O:$O,TE!$G:$G,$C$592,TE!$I:$I,C611,TE!$D:$D,$C$5)</f>
        <v/>
      </c>
      <c r="Y611" s="775">
        <f>IFERROR(VLOOKUP(C611,TE!$H:$Y,16,FALSE),"0")</f>
        <v/>
      </c>
      <c r="AA611" s="777">
        <f>IFERROR(VLOOKUP(C611,TE!$H:$Y,17,FALSE),"0")</f>
        <v/>
      </c>
      <c r="AB611" s="1809" t="n"/>
      <c r="AC611" s="1810">
        <f>IFERROR((W611*Y611*AA611),"")</f>
        <v/>
      </c>
      <c r="AE611" s="1738" t="n"/>
      <c r="AF611" s="852" t="n"/>
    </row>
    <row r="612" ht="15.75" customHeight="1" s="667">
      <c r="A612" s="852" t="n"/>
      <c r="B612" s="852" t="n"/>
      <c r="C612" s="405" t="inlineStr">
        <is>
          <t>B00087B</t>
        </is>
      </c>
      <c r="D612" s="220" t="n"/>
      <c r="E612" s="220" t="n"/>
      <c r="F612" s="210">
        <f>IFERROR(VLOOKUP(C612,TE!$H:$Y,2,FALSE),"(Not on TE)")</f>
        <v/>
      </c>
      <c r="G612" s="220" t="n"/>
      <c r="H612" s="220" t="n"/>
      <c r="I612" s="220" t="n"/>
      <c r="J612" s="220" t="n"/>
      <c r="K612" s="220" t="n"/>
      <c r="L612" s="220" t="n"/>
      <c r="M612" s="220" t="n"/>
      <c r="N612" s="220" t="n"/>
      <c r="O612" s="220" t="n"/>
      <c r="P612" s="220" t="n"/>
      <c r="Q612" s="220" t="n"/>
      <c r="R612" s="220" t="n"/>
      <c r="S612" s="220" t="n"/>
      <c r="T612" s="220" t="n"/>
      <c r="U612" s="772">
        <f>IFERROR(VLOOKUP(C612,TE!$H:$Y,9,FALSE),"0")</f>
        <v/>
      </c>
      <c r="W612" s="775">
        <f>SUMIFS(TE!$O:$O,TE!$G:$G,$C$592,TE!$I:$I,C612,TE!$D:$D,$C$5)</f>
        <v/>
      </c>
      <c r="Y612" s="775">
        <f>IFERROR(VLOOKUP(C612,TE!$H:$Y,16,FALSE),"0")</f>
        <v/>
      </c>
      <c r="AA612" s="777">
        <f>IFERROR(VLOOKUP(C612,TE!$H:$Y,17,FALSE),"0")</f>
        <v/>
      </c>
      <c r="AB612" s="1809" t="n"/>
      <c r="AC612" s="1810">
        <f>IFERROR((W612*Y612*AA612),"")</f>
        <v/>
      </c>
      <c r="AE612" s="1738" t="n"/>
      <c r="AF612" s="852" t="n"/>
    </row>
    <row r="613" ht="15.75" customHeight="1" s="667">
      <c r="A613" s="852" t="n"/>
      <c r="B613" s="852" t="n"/>
      <c r="C613" s="405" t="inlineStr">
        <is>
          <t>B00087BB</t>
        </is>
      </c>
      <c r="D613" s="220" t="n"/>
      <c r="E613" s="220" t="n"/>
      <c r="F613" s="210">
        <f>IFERROR(VLOOKUP(C613,TE!$H:$Y,2,FALSE),"(Not on TE)")</f>
        <v/>
      </c>
      <c r="G613" s="220" t="n"/>
      <c r="H613" s="220" t="n"/>
      <c r="I613" s="220" t="n"/>
      <c r="J613" s="220" t="n"/>
      <c r="K613" s="220" t="n"/>
      <c r="L613" s="220" t="n"/>
      <c r="M613" s="220" t="n"/>
      <c r="N613" s="220" t="n"/>
      <c r="O613" s="220" t="n"/>
      <c r="P613" s="220" t="n"/>
      <c r="Q613" s="220" t="n"/>
      <c r="R613" s="220" t="n"/>
      <c r="S613" s="220" t="n"/>
      <c r="T613" s="220" t="n"/>
      <c r="U613" s="772">
        <f>IFERROR(VLOOKUP(C613,TE!$H:$Y,9,FALSE),"0")</f>
        <v/>
      </c>
      <c r="W613" s="775">
        <f>SUMIFS(TE!$O:$O,TE!$G:$G,$C$592,TE!$I:$I,C613,TE!$D:$D,$C$5)</f>
        <v/>
      </c>
      <c r="Y613" s="775">
        <f>IFERROR(VLOOKUP(C613,TE!$H:$Y,16,FALSE),"0")</f>
        <v/>
      </c>
      <c r="AA613" s="777">
        <f>IFERROR(VLOOKUP(C613,TE!$H:$Y,17,FALSE),"0")</f>
        <v/>
      </c>
      <c r="AB613" s="1809" t="n"/>
      <c r="AC613" s="1810">
        <f>IFERROR((W613*Y613*AA613),"")</f>
        <v/>
      </c>
      <c r="AE613" s="1738" t="n"/>
      <c r="AF613" s="852" t="n"/>
    </row>
    <row r="614" ht="15.75" customHeight="1" s="667">
      <c r="A614" s="852" t="n"/>
      <c r="B614" s="852" t="n"/>
      <c r="C614" s="405" t="inlineStr">
        <is>
          <t>B00147B</t>
        </is>
      </c>
      <c r="D614" s="220" t="n"/>
      <c r="E614" s="220" t="n"/>
      <c r="F614" s="210">
        <f>IFERROR(VLOOKUP(C614,TE!$H:$Y,2,FALSE),"(Not on TE)")</f>
        <v/>
      </c>
      <c r="G614" s="220" t="n"/>
      <c r="H614" s="220" t="n"/>
      <c r="I614" s="220" t="n"/>
      <c r="J614" s="220" t="n"/>
      <c r="K614" s="220" t="n"/>
      <c r="L614" s="220" t="n"/>
      <c r="M614" s="220" t="n"/>
      <c r="N614" s="220" t="n"/>
      <c r="O614" s="220" t="n"/>
      <c r="P614" s="220" t="n"/>
      <c r="Q614" s="220" t="n"/>
      <c r="R614" s="220" t="n"/>
      <c r="S614" s="220" t="n"/>
      <c r="T614" s="220" t="n"/>
      <c r="U614" s="772">
        <f>IFERROR(VLOOKUP(C614,TE!$H:$Y,9,FALSE),"0")</f>
        <v/>
      </c>
      <c r="W614" s="775">
        <f>SUMIFS(TE!$O:$O,TE!$G:$G,$C$592,TE!$I:$I,C614,TE!$D:$D,$C$5)</f>
        <v/>
      </c>
      <c r="Y614" s="775">
        <f>IFERROR(VLOOKUP(C614,TE!$H:$Y,16,FALSE),"0")</f>
        <v/>
      </c>
      <c r="AA614" s="777">
        <f>IFERROR(VLOOKUP(C614,TE!$H:$Y,17,FALSE),"0")</f>
        <v/>
      </c>
      <c r="AB614" s="1809" t="n"/>
      <c r="AC614" s="1810">
        <f>IFERROR((W614*Y614*AA614),"")</f>
        <v/>
      </c>
      <c r="AE614" s="1738" t="n"/>
      <c r="AF614" s="852" t="n"/>
    </row>
    <row r="615" ht="15.75" customHeight="1" s="667">
      <c r="A615" s="852" t="n"/>
      <c r="B615" s="852" t="n"/>
      <c r="C615" s="405" t="inlineStr">
        <is>
          <t>B00277B</t>
        </is>
      </c>
      <c r="D615" s="220" t="n"/>
      <c r="E615" s="220" t="n"/>
      <c r="F615" s="210">
        <f>IFERROR(VLOOKUP(C615,TE!$H:$Y,2,FALSE),"(Not on TE)")</f>
        <v/>
      </c>
      <c r="G615" s="220" t="n"/>
      <c r="H615" s="220" t="n"/>
      <c r="I615" s="220" t="n"/>
      <c r="J615" s="220" t="n"/>
      <c r="K615" s="220" t="n"/>
      <c r="L615" s="220" t="n"/>
      <c r="M615" s="220" t="n"/>
      <c r="N615" s="220" t="n"/>
      <c r="O615" s="220" t="n"/>
      <c r="P615" s="220" t="n"/>
      <c r="Q615" s="220" t="n"/>
      <c r="R615" s="220" t="n"/>
      <c r="S615" s="220" t="n"/>
      <c r="T615" s="220" t="n"/>
      <c r="U615" s="772">
        <f>IFERROR(VLOOKUP(C615,TE!$H:$Y,9,FALSE),"0")</f>
        <v/>
      </c>
      <c r="W615" s="775">
        <f>SUMIFS(TE!$O:$O,TE!$G:$G,$C$592,TE!$I:$I,C615,TE!$D:$D,$C$5)</f>
        <v/>
      </c>
      <c r="Y615" s="775">
        <f>IFERROR(VLOOKUP(C615,TE!$H:$Y,16,FALSE),"0")</f>
        <v/>
      </c>
      <c r="AA615" s="777">
        <f>IFERROR(VLOOKUP(C615,TE!$H:$Y,17,FALSE),"0")</f>
        <v/>
      </c>
      <c r="AB615" s="1809" t="n"/>
      <c r="AC615" s="1810">
        <f>IFERROR((W615*Y615*AA615),"")</f>
        <v/>
      </c>
      <c r="AE615" s="1738" t="n"/>
      <c r="AF615" s="852" t="n"/>
    </row>
    <row r="616" ht="15.75" customHeight="1" s="667">
      <c r="A616" s="852" t="n"/>
      <c r="B616" s="852" t="n"/>
      <c r="C616" s="405" t="inlineStr">
        <is>
          <t>B00287B</t>
        </is>
      </c>
      <c r="D616" s="220" t="n"/>
      <c r="E616" s="220" t="n"/>
      <c r="F616" s="210">
        <f>IFERROR(VLOOKUP(C616,TE!$H:$Y,2,FALSE),"(Not on TE)")</f>
        <v/>
      </c>
      <c r="G616" s="220" t="n"/>
      <c r="H616" s="220" t="n"/>
      <c r="I616" s="220" t="n"/>
      <c r="J616" s="220" t="n"/>
      <c r="K616" s="220" t="n"/>
      <c r="L616" s="220" t="n"/>
      <c r="M616" s="220" t="n"/>
      <c r="N616" s="220" t="n"/>
      <c r="O616" s="220" t="n"/>
      <c r="P616" s="220" t="n"/>
      <c r="Q616" s="220" t="n"/>
      <c r="R616" s="220" t="n"/>
      <c r="S616" s="220" t="n"/>
      <c r="T616" s="220" t="n"/>
      <c r="U616" s="772">
        <f>IFERROR(VLOOKUP(C616,TE!$H:$Y,9,FALSE),"0")</f>
        <v/>
      </c>
      <c r="W616" s="775">
        <f>SUMIFS(TE!$O:$O,TE!$G:$G,$C$592,TE!$I:$I,C616,TE!$D:$D,$C$5)</f>
        <v/>
      </c>
      <c r="Y616" s="775">
        <f>IFERROR(VLOOKUP(C616,TE!$H:$Y,16,FALSE),"0")</f>
        <v/>
      </c>
      <c r="AA616" s="777">
        <f>IFERROR(VLOOKUP(C616,TE!$H:$Y,17,FALSE),"0")</f>
        <v/>
      </c>
      <c r="AB616" s="1809" t="n"/>
      <c r="AC616" s="1810">
        <f>IFERROR((W616*Y616*AA616),"")</f>
        <v/>
      </c>
      <c r="AE616" s="1738" t="n"/>
      <c r="AF616" s="852" t="n"/>
    </row>
    <row r="617" ht="15.75" customHeight="1" s="667">
      <c r="A617" s="852" t="n"/>
      <c r="B617" s="852" t="n"/>
      <c r="C617" s="237" t="inlineStr">
        <is>
          <t>B00297B</t>
        </is>
      </c>
      <c r="D617" s="215" t="n"/>
      <c r="E617" s="215" t="n"/>
      <c r="F617" s="210">
        <f>IFERROR(VLOOKUP(C617,TE!$H:$Y,2,FALSE),"(Not on TE)")</f>
        <v/>
      </c>
      <c r="G617" s="238" t="n"/>
      <c r="H617" s="238" t="n"/>
      <c r="I617" s="238" t="n"/>
      <c r="J617" s="238" t="n"/>
      <c r="K617" s="238" t="n"/>
      <c r="L617" s="238" t="n"/>
      <c r="M617" s="238" t="n"/>
      <c r="N617" s="238" t="n"/>
      <c r="O617" s="238" t="n"/>
      <c r="P617" s="238" t="n"/>
      <c r="Q617" s="238" t="n"/>
      <c r="R617" s="238" t="n"/>
      <c r="S617" s="238" t="n"/>
      <c r="T617" s="238" t="n"/>
      <c r="U617" s="772">
        <f>IFERROR(VLOOKUP(C617,TE!$H:$Y,9,FALSE),"0")</f>
        <v/>
      </c>
      <c r="W617" s="775">
        <f>SUMIFS(TE!$O:$O,TE!$G:$G,$C$592,TE!$I:$I,C617,TE!$D:$D,$C$5)</f>
        <v/>
      </c>
      <c r="Y617" s="775">
        <f>IFERROR(VLOOKUP(C617,TE!$H:$Y,16,FALSE),"0")</f>
        <v/>
      </c>
      <c r="AA617" s="777">
        <f>IFERROR(VLOOKUP(C617,TE!$H:$Y,17,FALSE),"0")</f>
        <v/>
      </c>
      <c r="AB617" s="1809" t="n"/>
      <c r="AC617" s="1810">
        <f>IFERROR((W617*Y617*AA617),"")</f>
        <v/>
      </c>
      <c r="AE617" s="1738" t="n"/>
      <c r="AF617" s="852" t="n"/>
    </row>
    <row r="618" ht="15.75" customHeight="1" s="667">
      <c r="A618" s="852" t="n"/>
      <c r="B618" s="852" t="n"/>
      <c r="C618" s="237" t="inlineStr">
        <is>
          <t>B00307B</t>
        </is>
      </c>
      <c r="D618" s="215" t="n"/>
      <c r="E618" s="215" t="n"/>
      <c r="F618" s="210">
        <f>IFERROR(VLOOKUP(C618,TE!$H:$Y,2,FALSE),"(Not on TE)")</f>
        <v/>
      </c>
      <c r="G618" s="238" t="n"/>
      <c r="H618" s="238" t="n"/>
      <c r="I618" s="238" t="n"/>
      <c r="J618" s="238" t="n"/>
      <c r="K618" s="238" t="n"/>
      <c r="L618" s="238" t="n"/>
      <c r="M618" s="238" t="n"/>
      <c r="N618" s="238" t="n"/>
      <c r="O618" s="238" t="n"/>
      <c r="P618" s="238" t="n"/>
      <c r="Q618" s="238" t="n"/>
      <c r="R618" s="238" t="n"/>
      <c r="S618" s="238" t="n"/>
      <c r="T618" s="238" t="n"/>
      <c r="U618" s="772">
        <f>IFERROR(VLOOKUP(C618,TE!$H:$Y,9,FALSE),"0")</f>
        <v/>
      </c>
      <c r="W618" s="775">
        <f>SUMIFS(TE!$O:$O,TE!$G:$G,$C$592,TE!$I:$I,C618,TE!$D:$D,$C$5)</f>
        <v/>
      </c>
      <c r="Y618" s="775">
        <f>IFERROR(VLOOKUP(C618,TE!$H:$Y,16,FALSE),"0")</f>
        <v/>
      </c>
      <c r="AA618" s="777">
        <f>IFERROR(VLOOKUP(C618,TE!$H:$Y,17,FALSE),"0")</f>
        <v/>
      </c>
      <c r="AB618" s="1809" t="n"/>
      <c r="AC618" s="1810">
        <f>IFERROR((W618*Y618*AA618),"")</f>
        <v/>
      </c>
      <c r="AE618" s="1738" t="n"/>
      <c r="AF618" s="852" t="n"/>
    </row>
    <row r="619" ht="15.75" customHeight="1" s="667">
      <c r="A619" s="852" t="n"/>
      <c r="B619" s="852" t="n"/>
      <c r="C619" s="237" t="inlineStr">
        <is>
          <t>B00317B</t>
        </is>
      </c>
      <c r="D619" s="215" t="n"/>
      <c r="E619" s="215" t="n"/>
      <c r="F619" s="210">
        <f>IFERROR(VLOOKUP(C619,TE!$H:$Y,2,FALSE),"(Not on TE)")</f>
        <v/>
      </c>
      <c r="G619" s="238" t="n"/>
      <c r="H619" s="238" t="n"/>
      <c r="I619" s="238" t="n"/>
      <c r="J619" s="238" t="n"/>
      <c r="K619" s="238" t="n"/>
      <c r="L619" s="238" t="n"/>
      <c r="M619" s="238" t="n"/>
      <c r="N619" s="238" t="n"/>
      <c r="O619" s="238" t="n"/>
      <c r="P619" s="238" t="n"/>
      <c r="Q619" s="238" t="n"/>
      <c r="R619" s="238" t="n"/>
      <c r="S619" s="238" t="n"/>
      <c r="T619" s="238" t="n"/>
      <c r="U619" s="772">
        <f>IFERROR(VLOOKUP(C619,TE!$H:$Y,9,FALSE),"0")</f>
        <v/>
      </c>
      <c r="W619" s="775">
        <f>SUMIFS(TE!$O:$O,TE!$G:$G,$C$592,TE!$I:$I,C619,TE!$D:$D,$C$5)</f>
        <v/>
      </c>
      <c r="Y619" s="775">
        <f>IFERROR(VLOOKUP(C619,TE!$H:$Y,16,FALSE),"0")</f>
        <v/>
      </c>
      <c r="AA619" s="777">
        <f>IFERROR(VLOOKUP(C619,TE!$H:$Y,17,FALSE),"0")</f>
        <v/>
      </c>
      <c r="AB619" s="1809" t="n"/>
      <c r="AC619" s="1810">
        <f>IFERROR((W619*Y619*AA619),"")</f>
        <v/>
      </c>
      <c r="AE619" s="1738" t="n"/>
      <c r="AF619" s="852" t="n"/>
    </row>
    <row r="620" ht="15.75" customHeight="1" s="667">
      <c r="A620" s="852" t="n"/>
      <c r="B620" s="852" t="n"/>
      <c r="C620" s="237" t="inlineStr">
        <is>
          <t>B00327B</t>
        </is>
      </c>
      <c r="D620" s="215" t="n"/>
      <c r="E620" s="215" t="n"/>
      <c r="F620" s="210">
        <f>IFERROR(VLOOKUP(C620,TE!$H:$Y,2,FALSE),"(Not on TE)")</f>
        <v/>
      </c>
      <c r="G620" s="238" t="n"/>
      <c r="H620" s="238" t="n"/>
      <c r="I620" s="238" t="n"/>
      <c r="J620" s="238" t="n"/>
      <c r="K620" s="238" t="n"/>
      <c r="L620" s="238" t="n"/>
      <c r="M620" s="238" t="n"/>
      <c r="N620" s="238" t="n"/>
      <c r="O620" s="238" t="n"/>
      <c r="P620" s="238" t="n"/>
      <c r="Q620" s="238" t="n"/>
      <c r="R620" s="238" t="n"/>
      <c r="S620" s="238" t="n"/>
      <c r="T620" s="238" t="n"/>
      <c r="U620" s="772">
        <f>IFERROR(VLOOKUP(C620,TE!$H:$Y,9,FALSE),"0")</f>
        <v/>
      </c>
      <c r="W620" s="775">
        <f>SUMIFS(TE!$O:$O,TE!$G:$G,$C$592,TE!$I:$I,C620,TE!$D:$D,$C$5)</f>
        <v/>
      </c>
      <c r="Y620" s="775">
        <f>IFERROR(VLOOKUP(C620,TE!$H:$Y,16,FALSE),"0")</f>
        <v/>
      </c>
      <c r="AA620" s="777">
        <f>IFERROR(VLOOKUP(C620,TE!$H:$Y,17,FALSE),"0")</f>
        <v/>
      </c>
      <c r="AB620" s="1809" t="n"/>
      <c r="AC620" s="1810">
        <f>IFERROR((W620*Y620*AA620),"")</f>
        <v/>
      </c>
      <c r="AE620" s="1738" t="n"/>
      <c r="AF620" s="852" t="n"/>
    </row>
    <row r="621" ht="15.75" customHeight="1" s="667">
      <c r="A621" s="852" t="n"/>
      <c r="B621" s="852" t="n"/>
      <c r="C621" s="237" t="inlineStr">
        <is>
          <t>B00367B</t>
        </is>
      </c>
      <c r="D621" s="215" t="n"/>
      <c r="E621" s="215" t="n"/>
      <c r="F621" s="210">
        <f>IFERROR(VLOOKUP(C621,TE!$H:$Y,2,FALSE),"(Not on TE)")</f>
        <v/>
      </c>
      <c r="G621" s="238" t="n"/>
      <c r="H621" s="238" t="n"/>
      <c r="I621" s="238" t="n"/>
      <c r="J621" s="238" t="n"/>
      <c r="K621" s="238" t="n"/>
      <c r="L621" s="238" t="n"/>
      <c r="M621" s="238" t="n"/>
      <c r="N621" s="238" t="n"/>
      <c r="O621" s="238" t="n"/>
      <c r="P621" s="238" t="n"/>
      <c r="Q621" s="238" t="n"/>
      <c r="R621" s="238" t="n"/>
      <c r="S621" s="238" t="n"/>
      <c r="T621" s="238" t="n"/>
      <c r="U621" s="772">
        <f>IFERROR(VLOOKUP(C621,TE!$H:$Y,9,FALSE),"0")</f>
        <v/>
      </c>
      <c r="W621" s="775">
        <f>SUMIFS(TE!$O:$O,TE!$G:$G,$C$592,TE!$I:$I,C621,TE!$D:$D,$C$5)</f>
        <v/>
      </c>
      <c r="Y621" s="775">
        <f>IFERROR(VLOOKUP(C621,TE!$H:$Y,16,FALSE),"0")</f>
        <v/>
      </c>
      <c r="AA621" s="777">
        <f>IFERROR(VLOOKUP(C621,TE!$H:$Y,17,FALSE),"0")</f>
        <v/>
      </c>
      <c r="AB621" s="1809" t="n"/>
      <c r="AC621" s="1810">
        <f>IFERROR((W621*Y621*AA621),"")</f>
        <v/>
      </c>
      <c r="AE621" s="1738" t="n"/>
      <c r="AF621" s="852" t="n"/>
    </row>
    <row r="622" ht="15.75" customHeight="1" s="667">
      <c r="A622" s="852" t="n"/>
      <c r="B622" s="852" t="n"/>
      <c r="C622" s="237" t="inlineStr">
        <is>
          <t>B00377B</t>
        </is>
      </c>
      <c r="D622" s="215" t="n"/>
      <c r="E622" s="215" t="n"/>
      <c r="F622" s="210">
        <f>IFERROR(VLOOKUP(C622,TE!$H:$Y,2,FALSE),"(Not on TE)")</f>
        <v/>
      </c>
      <c r="G622" s="238" t="n"/>
      <c r="H622" s="238" t="n"/>
      <c r="I622" s="238" t="n"/>
      <c r="J622" s="238" t="n"/>
      <c r="K622" s="238" t="n"/>
      <c r="L622" s="238" t="n"/>
      <c r="M622" s="238" t="n"/>
      <c r="N622" s="238" t="n"/>
      <c r="O622" s="238" t="n"/>
      <c r="P622" s="238" t="n"/>
      <c r="Q622" s="238" t="n"/>
      <c r="R622" s="238" t="n"/>
      <c r="S622" s="238" t="n"/>
      <c r="T622" s="238" t="n"/>
      <c r="U622" s="772">
        <f>IFERROR(VLOOKUP(C622,TE!$H:$Y,9,FALSE),"0")</f>
        <v/>
      </c>
      <c r="W622" s="775">
        <f>SUMIFS(TE!$O:$O,TE!$G:$G,$C$592,TE!$I:$I,C622,TE!$D:$D,$C$5)</f>
        <v/>
      </c>
      <c r="Y622" s="775">
        <f>IFERROR(VLOOKUP(C622,TE!$H:$Y,16,FALSE),"0")</f>
        <v/>
      </c>
      <c r="AA622" s="777">
        <f>IFERROR(VLOOKUP(C622,TE!$H:$Y,17,FALSE),"0")</f>
        <v/>
      </c>
      <c r="AB622" s="1809" t="n"/>
      <c r="AC622" s="1810">
        <f>IFERROR((W622*Y622*AA622),"")</f>
        <v/>
      </c>
      <c r="AE622" s="1738" t="n"/>
      <c r="AF622" s="852" t="n"/>
    </row>
    <row r="623" ht="15.75" customHeight="1" s="667">
      <c r="A623" s="852" t="n"/>
      <c r="B623" s="852" t="n"/>
      <c r="C623" s="237" t="inlineStr">
        <is>
          <t>B00387B</t>
        </is>
      </c>
      <c r="D623" s="215" t="n"/>
      <c r="E623" s="215" t="n"/>
      <c r="F623" s="210">
        <f>IFERROR(VLOOKUP(C623,TE!$H:$Y,2,FALSE),"(Not on TE)")</f>
        <v/>
      </c>
      <c r="G623" s="238" t="n"/>
      <c r="H623" s="238" t="n"/>
      <c r="I623" s="238" t="n"/>
      <c r="J623" s="238" t="n"/>
      <c r="K623" s="238" t="n"/>
      <c r="L623" s="238" t="n"/>
      <c r="M623" s="238" t="n"/>
      <c r="N623" s="238" t="n"/>
      <c r="O623" s="238" t="n"/>
      <c r="P623" s="238" t="n"/>
      <c r="Q623" s="238" t="n"/>
      <c r="R623" s="238" t="n"/>
      <c r="S623" s="238" t="n"/>
      <c r="T623" s="238" t="n"/>
      <c r="U623" s="772">
        <f>IFERROR(VLOOKUP(C623,TE!$H:$Y,9,FALSE),"0")</f>
        <v/>
      </c>
      <c r="W623" s="775">
        <f>SUMIFS(TE!$O:$O,TE!$G:$G,$C$592,TE!$I:$I,C623,TE!$D:$D,$C$5)</f>
        <v/>
      </c>
      <c r="Y623" s="775">
        <f>IFERROR(VLOOKUP(C623,TE!$H:$Y,16,FALSE),"0")</f>
        <v/>
      </c>
      <c r="AA623" s="777">
        <f>IFERROR(VLOOKUP(C623,TE!$H:$Y,17,FALSE),"0")</f>
        <v/>
      </c>
      <c r="AB623" s="1809" t="n"/>
      <c r="AC623" s="1810">
        <f>IFERROR((W623*Y623*AA623),"")</f>
        <v/>
      </c>
      <c r="AE623" s="1738" t="n"/>
      <c r="AF623" s="852" t="n"/>
    </row>
    <row r="624" ht="15.75" customHeight="1" s="667">
      <c r="A624" s="852" t="n"/>
      <c r="B624" s="852" t="n"/>
      <c r="C624" s="405" t="inlineStr">
        <is>
          <t>B00437B</t>
        </is>
      </c>
      <c r="D624" s="215" t="n"/>
      <c r="E624" s="215" t="n"/>
      <c r="F624" s="210">
        <f>IFERROR(VLOOKUP(C624,TE!$H:$Y,2,FALSE),"(Not on TE)")</f>
        <v/>
      </c>
      <c r="G624" s="238" t="n"/>
      <c r="H624" s="238" t="n"/>
      <c r="I624" s="238" t="n"/>
      <c r="J624" s="238" t="n"/>
      <c r="K624" s="238" t="n"/>
      <c r="L624" s="238" t="n"/>
      <c r="M624" s="238" t="n"/>
      <c r="N624" s="238" t="n"/>
      <c r="O624" s="238" t="n"/>
      <c r="P624" s="238" t="n"/>
      <c r="Q624" s="238" t="n"/>
      <c r="R624" s="238" t="n"/>
      <c r="S624" s="238" t="n"/>
      <c r="T624" s="238" t="n"/>
      <c r="U624" s="772">
        <f>IFERROR(VLOOKUP(C624,TE!$H:$Y,9,FALSE),"0")</f>
        <v/>
      </c>
      <c r="W624" s="775">
        <f>SUMIFS(TE!$O:$O,TE!$G:$G,$C$592,TE!$I:$I,C624,TE!$D:$D,$C$5)</f>
        <v/>
      </c>
      <c r="Y624" s="775">
        <f>IFERROR(VLOOKUP(C624,TE!$H:$Y,16,FALSE),"0")</f>
        <v/>
      </c>
      <c r="AA624" s="777">
        <f>IFERROR(VLOOKUP(C624,TE!$H:$Y,17,FALSE),"0")</f>
        <v/>
      </c>
      <c r="AB624" s="1809" t="n"/>
      <c r="AC624" s="1810">
        <f>IFERROR((W624*Y624*AA624),"")</f>
        <v/>
      </c>
      <c r="AE624" s="1738" t="n"/>
      <c r="AF624" s="852" t="n"/>
    </row>
    <row r="625" ht="15.75" customHeight="1" s="667">
      <c r="A625" s="852" t="n"/>
      <c r="B625" s="852" t="n"/>
      <c r="C625" s="405" t="inlineStr">
        <is>
          <t>B00612E</t>
        </is>
      </c>
      <c r="D625" s="215" t="n"/>
      <c r="E625" s="215" t="n"/>
      <c r="F625" s="210">
        <f>IFERROR(VLOOKUP(C625,TE!$H:$Y,2,FALSE),"(Not on TE)")</f>
        <v/>
      </c>
      <c r="G625" s="238" t="n"/>
      <c r="H625" s="238" t="n"/>
      <c r="I625" s="238" t="n"/>
      <c r="J625" s="238" t="n"/>
      <c r="K625" s="238" t="n"/>
      <c r="L625" s="238" t="n"/>
      <c r="M625" s="238" t="n"/>
      <c r="N625" s="238" t="n"/>
      <c r="O625" s="238" t="n"/>
      <c r="P625" s="238" t="n"/>
      <c r="Q625" s="238" t="n"/>
      <c r="R625" s="238" t="n"/>
      <c r="S625" s="238" t="n"/>
      <c r="T625" s="238" t="n"/>
      <c r="U625" s="772">
        <f>IFERROR(VLOOKUP(C625,TE!$H:$Y,9,FALSE),"0")</f>
        <v/>
      </c>
      <c r="W625" s="775">
        <f>SUMIFS(TE!$O:$O,TE!$G:$G,$C$592,TE!$I:$I,C625,TE!$D:$D,$C$5)</f>
        <v/>
      </c>
      <c r="Y625" s="775">
        <f>IFERROR(VLOOKUP(C625,TE!$H:$Y,16,FALSE),"0")</f>
        <v/>
      </c>
      <c r="AA625" s="777">
        <f>IFERROR(VLOOKUP(C625,TE!$H:$Y,17,FALSE),"0")</f>
        <v/>
      </c>
      <c r="AB625" s="1809" t="n"/>
      <c r="AC625" s="1810">
        <f>IFERROR((W625*Y625*AA625),"")</f>
        <v/>
      </c>
      <c r="AE625" s="1738" t="n"/>
      <c r="AF625" s="852" t="n"/>
    </row>
    <row r="626" ht="15.75" customHeight="1" s="667">
      <c r="A626" s="852" t="n"/>
      <c r="B626" s="852" t="n"/>
      <c r="C626" s="405" t="inlineStr">
        <is>
          <t>B00637B</t>
        </is>
      </c>
      <c r="D626" s="215" t="n"/>
      <c r="E626" s="215" t="n"/>
      <c r="F626" s="210">
        <f>IFERROR(VLOOKUP(C626,TE!$H:$Y,2,FALSE),"(Not on TE)")</f>
        <v/>
      </c>
      <c r="G626" s="238" t="n"/>
      <c r="H626" s="238" t="n"/>
      <c r="I626" s="238" t="n"/>
      <c r="J626" s="238" t="n"/>
      <c r="K626" s="238" t="n"/>
      <c r="L626" s="238" t="n"/>
      <c r="M626" s="238" t="n"/>
      <c r="N626" s="238" t="n"/>
      <c r="O626" s="238" t="n"/>
      <c r="P626" s="238" t="n"/>
      <c r="Q626" s="238" t="n"/>
      <c r="R626" s="238" t="n"/>
      <c r="S626" s="238" t="n"/>
      <c r="T626" s="238" t="n"/>
      <c r="U626" s="772">
        <f>IFERROR(VLOOKUP(C626,TE!$H:$Y,9,FALSE),"0")</f>
        <v/>
      </c>
      <c r="W626" s="775">
        <f>SUMIFS(TE!$O:$O,TE!$G:$G,$C$592,TE!$I:$I,C626,TE!$D:$D,$C$5)</f>
        <v/>
      </c>
      <c r="Y626" s="775">
        <f>IFERROR(VLOOKUP(C626,TE!$H:$Y,16,FALSE),"0")</f>
        <v/>
      </c>
      <c r="AA626" s="777">
        <f>IFERROR(VLOOKUP(C626,TE!$H:$Y,17,FALSE),"0")</f>
        <v/>
      </c>
      <c r="AB626" s="1809" t="n"/>
      <c r="AC626" s="1810">
        <f>IFERROR((W626*Y626*AA626),"")</f>
        <v/>
      </c>
      <c r="AE626" s="1738" t="n"/>
      <c r="AF626" s="852" t="n"/>
    </row>
    <row r="627" ht="15.75" customHeight="1" s="667">
      <c r="A627" s="852" t="n"/>
      <c r="B627" s="852" t="n"/>
      <c r="C627" s="405" t="inlineStr">
        <is>
          <t>B00747BC</t>
        </is>
      </c>
      <c r="D627" s="215" t="n"/>
      <c r="E627" s="215" t="n"/>
      <c r="F627" s="210">
        <f>IFERROR(VLOOKUP(C627,TE!$H:$Y,2,FALSE),"(Not on TE)")</f>
        <v/>
      </c>
      <c r="G627" s="238" t="n"/>
      <c r="H627" s="238" t="n"/>
      <c r="I627" s="238" t="n"/>
      <c r="J627" s="238" t="n"/>
      <c r="K627" s="238" t="n"/>
      <c r="L627" s="238" t="n"/>
      <c r="M627" s="238" t="n"/>
      <c r="N627" s="238" t="n"/>
      <c r="O627" s="238" t="n"/>
      <c r="P627" s="238" t="n"/>
      <c r="Q627" s="238" t="n"/>
      <c r="R627" s="238" t="n"/>
      <c r="S627" s="238" t="n"/>
      <c r="T627" s="238" t="n"/>
      <c r="U627" s="772">
        <f>IFERROR(VLOOKUP(C627,TE!$H:$Y,9,FALSE),"0")</f>
        <v/>
      </c>
      <c r="W627" s="775">
        <f>SUMIFS(TE!$O:$O,TE!$G:$G,$C$592,TE!$I:$I,C627,TE!$D:$D,$C$5)</f>
        <v/>
      </c>
      <c r="Y627" s="775">
        <f>IFERROR(VLOOKUP(C627,TE!$H:$Y,16,FALSE),"0")</f>
        <v/>
      </c>
      <c r="AA627" s="777">
        <f>IFERROR(VLOOKUP(C627,TE!$H:$Y,17,FALSE),"0")</f>
        <v/>
      </c>
      <c r="AB627" s="1809" t="n"/>
      <c r="AC627" s="1810">
        <f>IFERROR((W627*Y627*AA627),"")</f>
        <v/>
      </c>
      <c r="AE627" s="1738" t="n"/>
      <c r="AF627" s="852" t="n"/>
    </row>
    <row r="628" ht="15.75" customHeight="1" s="667">
      <c r="A628" s="852" t="n"/>
      <c r="B628" s="852" t="n"/>
      <c r="C628" s="405" t="inlineStr">
        <is>
          <t>B00777B</t>
        </is>
      </c>
      <c r="D628" s="215" t="n"/>
      <c r="E628" s="215" t="n"/>
      <c r="F628" s="210">
        <f>IFERROR(VLOOKUP(C628,TE!$H:$Y,2,FALSE),"(Not on TE)")</f>
        <v/>
      </c>
      <c r="G628" s="238" t="n"/>
      <c r="H628" s="238" t="n"/>
      <c r="I628" s="238" t="n"/>
      <c r="J628" s="238" t="n"/>
      <c r="K628" s="238" t="n"/>
      <c r="L628" s="238" t="n"/>
      <c r="M628" s="238" t="n"/>
      <c r="N628" s="238" t="n"/>
      <c r="O628" s="238" t="n"/>
      <c r="P628" s="238" t="n"/>
      <c r="Q628" s="238" t="n"/>
      <c r="R628" s="238" t="n"/>
      <c r="S628" s="238" t="n"/>
      <c r="T628" s="238" t="n"/>
      <c r="U628" s="772">
        <f>IFERROR(VLOOKUP(C628,TE!$H:$Y,9,FALSE),"0")</f>
        <v/>
      </c>
      <c r="W628" s="775">
        <f>SUMIFS(TE!$O:$O,TE!$G:$G,$C$592,TE!$I:$I,C628,TE!$D:$D,$C$5)</f>
        <v/>
      </c>
      <c r="Y628" s="775">
        <f>IFERROR(VLOOKUP(C628,TE!$H:$Y,16,FALSE),"0")</f>
        <v/>
      </c>
      <c r="AA628" s="777">
        <f>IFERROR(VLOOKUP(C628,TE!$H:$Y,17,FALSE),"0")</f>
        <v/>
      </c>
      <c r="AB628" s="1809" t="n"/>
      <c r="AC628" s="1810">
        <f>IFERROR((W628*Y628*AA628),"")</f>
        <v/>
      </c>
      <c r="AE628" s="1738" t="n"/>
      <c r="AF628" s="852" t="n"/>
    </row>
    <row r="629" ht="15.75" customHeight="1" s="667">
      <c r="A629" s="852" t="n"/>
      <c r="B629" s="852" t="n"/>
      <c r="C629" s="237" t="inlineStr">
        <is>
          <t>B01427BA</t>
        </is>
      </c>
      <c r="D629" s="215" t="n"/>
      <c r="E629" s="215" t="n"/>
      <c r="F629" s="210">
        <f>IFERROR(VLOOKUP(C629,TE!$H:$Y,2,FALSE),"(Not on TE)")</f>
        <v/>
      </c>
      <c r="G629" s="238" t="n"/>
      <c r="H629" s="238" t="n"/>
      <c r="I629" s="238" t="n"/>
      <c r="J629" s="238" t="n"/>
      <c r="K629" s="238" t="n"/>
      <c r="L629" s="238" t="n"/>
      <c r="M629" s="238" t="n"/>
      <c r="N629" s="238" t="n"/>
      <c r="O629" s="238" t="n"/>
      <c r="P629" s="238" t="n"/>
      <c r="Q629" s="238" t="n"/>
      <c r="R629" s="238" t="n"/>
      <c r="S629" s="238" t="n"/>
      <c r="T629" s="238" t="n"/>
      <c r="U629" s="772">
        <f>IFERROR(VLOOKUP(C629,TE!$H:$Y,9,FALSE),"0")</f>
        <v/>
      </c>
      <c r="W629" s="775">
        <f>SUMIFS(TE!$O:$O,TE!$G:$G,$C$592,TE!$I:$I,C629,TE!$D:$D,$C$5)</f>
        <v/>
      </c>
      <c r="Y629" s="775">
        <f>IFERROR(VLOOKUP(C629,TE!$H:$Y,16,FALSE),"0")</f>
        <v/>
      </c>
      <c r="AA629" s="777">
        <f>IFERROR(VLOOKUP(C629,TE!$H:$Y,17,FALSE),"0")</f>
        <v/>
      </c>
      <c r="AB629" s="1809" t="n"/>
      <c r="AC629" s="1810">
        <f>IFERROR((W629*Y629*AA629),"")</f>
        <v/>
      </c>
      <c r="AE629" s="1738" t="n"/>
      <c r="AF629" s="852" t="n"/>
    </row>
    <row r="630" ht="15.75" customHeight="1" s="667">
      <c r="A630" s="852" t="n"/>
      <c r="B630" s="852" t="n"/>
      <c r="C630" s="237" t="inlineStr">
        <is>
          <t>B01437B</t>
        </is>
      </c>
      <c r="D630" s="215" t="n"/>
      <c r="E630" s="215" t="n"/>
      <c r="F630" s="210">
        <f>IFERROR(VLOOKUP(C630,TE!$H:$Y,2,FALSE),"(Not on TE)")</f>
        <v/>
      </c>
      <c r="G630" s="238" t="n"/>
      <c r="H630" s="238" t="n"/>
      <c r="I630" s="238" t="n"/>
      <c r="J630" s="238" t="n"/>
      <c r="K630" s="238" t="n"/>
      <c r="L630" s="238" t="n"/>
      <c r="M630" s="238" t="n"/>
      <c r="N630" s="238" t="n"/>
      <c r="O630" s="238" t="n"/>
      <c r="P630" s="238" t="n"/>
      <c r="Q630" s="238" t="n"/>
      <c r="R630" s="238" t="n"/>
      <c r="S630" s="238" t="n"/>
      <c r="T630" s="238" t="n"/>
      <c r="U630" s="772">
        <f>IFERROR(VLOOKUP(C630,TE!$H:$Y,9,FALSE),"0")</f>
        <v/>
      </c>
      <c r="W630" s="775">
        <f>SUMIFS(TE!$O:$O,TE!$G:$G,$C$592,TE!$I:$I,C630,TE!$D:$D,$C$5)</f>
        <v/>
      </c>
      <c r="Y630" s="775">
        <f>IFERROR(VLOOKUP(C630,TE!$H:$Y,16,FALSE),"0")</f>
        <v/>
      </c>
      <c r="AA630" s="777">
        <f>IFERROR(VLOOKUP(C630,TE!$H:$Y,17,FALSE),"0")</f>
        <v/>
      </c>
      <c r="AB630" s="1809" t="n"/>
      <c r="AC630" s="1810">
        <f>IFERROR((W630*Y630*AA630),"")</f>
        <v/>
      </c>
      <c r="AE630" s="1738" t="n"/>
      <c r="AF630" s="852" t="n"/>
    </row>
    <row r="631" ht="15.75" customHeight="1" s="667">
      <c r="A631" s="852" t="n"/>
      <c r="B631" s="852" t="n"/>
      <c r="C631" s="216" t="inlineStr">
        <is>
          <t>B02157BA</t>
        </is>
      </c>
      <c r="D631" s="217" t="n"/>
      <c r="E631" s="217" t="n"/>
      <c r="F631" s="218">
        <f>IFERROR(VLOOKUP(C631,TE!$H:$Y,2,FALSE),"(Not on TE)")</f>
        <v/>
      </c>
      <c r="G631" s="219" t="n"/>
      <c r="H631" s="219" t="n"/>
      <c r="I631" s="219" t="n"/>
      <c r="J631" s="219" t="n"/>
      <c r="K631" s="219" t="n"/>
      <c r="L631" s="219" t="n"/>
      <c r="M631" s="219" t="n"/>
      <c r="N631" s="219" t="n"/>
      <c r="O631" s="219" t="n"/>
      <c r="P631" s="219" t="n"/>
      <c r="Q631" s="219" t="n"/>
      <c r="R631" s="219" t="n"/>
      <c r="S631" s="219" t="n"/>
      <c r="T631" s="219" t="n"/>
      <c r="U631" s="836">
        <f>IFERROR(VLOOKUP(C631,TE!$H:$Y,9,FALSE),"0")</f>
        <v/>
      </c>
      <c r="V631" s="1747" t="n"/>
      <c r="W631" s="839">
        <f>SUMIFS(TE!$O:$O,TE!$G:$G,$C$592,TE!$I:$I,C631,TE!$D:$D,$C$5)</f>
        <v/>
      </c>
      <c r="X631" s="1747" t="n"/>
      <c r="Y631" s="839">
        <f>IFERROR(VLOOKUP(C631,TE!$H:$Y,16,FALSE),"0")</f>
        <v/>
      </c>
      <c r="Z631" s="1747" t="n"/>
      <c r="AA631" s="841">
        <f>IFERROR(VLOOKUP(C631,TE!$H:$Y,17,FALSE),"0")</f>
        <v/>
      </c>
      <c r="AB631" s="1811" t="n"/>
      <c r="AC631" s="1812">
        <f>IFERROR((W631*Y631*AA631),"")</f>
        <v/>
      </c>
      <c r="AD631" s="1747" t="n"/>
      <c r="AE631" s="1799" t="n"/>
      <c r="AF631" s="852" t="n"/>
    </row>
    <row r="632" ht="15.75" customHeight="1" s="667">
      <c r="A632" s="852" t="n"/>
      <c r="B632" s="852" t="n"/>
      <c r="C632" s="220" t="n"/>
      <c r="D632" s="215" t="n"/>
      <c r="E632" s="215" t="n"/>
      <c r="F632" s="238" t="n"/>
      <c r="G632" s="238" t="n"/>
      <c r="H632" s="238" t="n"/>
      <c r="I632" s="238" t="n"/>
      <c r="J632" s="238" t="n"/>
      <c r="K632" s="238" t="n"/>
      <c r="L632" s="238" t="n"/>
      <c r="M632" s="238" t="n"/>
      <c r="N632" s="238" t="n"/>
      <c r="O632" s="238" t="n"/>
      <c r="P632" s="238" t="n"/>
      <c r="Q632" s="238" t="n"/>
      <c r="R632" s="238" t="n"/>
      <c r="S632" s="238" t="n"/>
      <c r="T632" s="238" t="n"/>
      <c r="U632" s="221" t="n"/>
      <c r="V632" s="221" t="n"/>
      <c r="W632" s="222" t="n"/>
      <c r="X632" s="222" t="n"/>
      <c r="Y632" s="222" t="n"/>
      <c r="Z632" s="223" t="n"/>
      <c r="AA632" s="1813" t="inlineStr">
        <is>
          <t>Continued Below</t>
        </is>
      </c>
      <c r="AB632" s="1751" t="n"/>
      <c r="AC632" s="1751" t="n"/>
      <c r="AD632" s="1751" t="n"/>
      <c r="AE632" s="1751" t="n"/>
      <c r="AF632" s="852" t="n"/>
    </row>
    <row r="633" ht="15.75" customHeight="1" s="667">
      <c r="A633" s="852" t="n"/>
      <c r="B633" s="852" t="n"/>
      <c r="C633" s="224" t="n"/>
      <c r="D633" s="217" t="n"/>
      <c r="E633" s="217" t="n"/>
      <c r="F633" s="219" t="n"/>
      <c r="G633" s="219" t="n"/>
      <c r="H633" s="219" t="n"/>
      <c r="I633" s="219" t="n"/>
      <c r="J633" s="219" t="n"/>
      <c r="K633" s="219" t="n"/>
      <c r="L633" s="219" t="n"/>
      <c r="M633" s="219" t="n"/>
      <c r="N633" s="219" t="n"/>
      <c r="O633" s="219" t="n"/>
      <c r="P633" s="219" t="n"/>
      <c r="Q633" s="219" t="n"/>
      <c r="R633" s="219" t="n"/>
      <c r="S633" s="219" t="n"/>
      <c r="T633" s="219" t="n"/>
      <c r="U633" s="225" t="n"/>
      <c r="V633" s="225" t="n"/>
      <c r="W633" s="226" t="n"/>
      <c r="X633" s="226" t="n"/>
      <c r="Y633" s="226" t="n"/>
      <c r="Z633" s="226" t="n"/>
      <c r="AA633" s="227" t="n"/>
      <c r="AB633" s="227" t="n"/>
      <c r="AC633" s="843" t="n"/>
      <c r="AD633" s="843" t="n"/>
      <c r="AE633" s="843" t="n"/>
      <c r="AF633" s="852" t="n"/>
    </row>
    <row r="634" ht="15.75" customHeight="1" s="667">
      <c r="A634" s="229" t="n"/>
      <c r="B634" s="229" t="n"/>
      <c r="C634" s="400" t="n"/>
      <c r="D634" s="230" t="n"/>
      <c r="E634" s="230" t="n"/>
      <c r="F634" s="231" t="n"/>
      <c r="G634" s="231" t="n"/>
      <c r="H634" s="231" t="n"/>
      <c r="I634" s="231" t="n"/>
      <c r="J634" s="231" t="n"/>
      <c r="K634" s="231" t="n"/>
      <c r="L634" s="231" t="n"/>
      <c r="M634" s="231" t="n"/>
      <c r="N634" s="231" t="n"/>
      <c r="O634" s="231" t="n"/>
      <c r="P634" s="231" t="n"/>
      <c r="Q634" s="231" t="n"/>
      <c r="R634" s="231" t="n"/>
      <c r="S634" s="231" t="n"/>
      <c r="T634" s="231" t="n"/>
      <c r="U634" s="232" t="n"/>
      <c r="V634" s="232" t="n"/>
      <c r="W634" s="233" t="n"/>
      <c r="X634" s="233" t="n"/>
      <c r="Y634" s="233" t="n"/>
      <c r="Z634" s="233" t="n"/>
      <c r="AA634" s="234" t="n"/>
      <c r="AB634" s="234" t="n"/>
      <c r="AC634" s="235" t="n"/>
      <c r="AD634" s="235" t="n"/>
      <c r="AE634" s="235" t="n"/>
      <c r="AF634" s="236" t="n"/>
    </row>
    <row r="635" ht="15.75" customHeight="1" s="667">
      <c r="A635" s="800" t="inlineStr">
        <is>
          <t>CCN:</t>
        </is>
      </c>
      <c r="C635" s="830">
        <f>$C$5</f>
        <v/>
      </c>
      <c r="M635" s="800" t="inlineStr">
        <is>
          <t>Nomenclature:</t>
        </is>
      </c>
      <c r="R635" s="830">
        <f>$R$5</f>
        <v/>
      </c>
    </row>
    <row r="636" ht="15.75" customHeight="1" s="667">
      <c r="A636" s="852" t="n"/>
      <c r="B636" s="852" t="n"/>
      <c r="C636" s="223" t="n"/>
      <c r="D636" s="852" t="n"/>
      <c r="E636" s="852" t="n"/>
      <c r="F636" s="223" t="n"/>
      <c r="G636" s="852" t="n"/>
      <c r="H636" s="852" t="n"/>
      <c r="I636" s="852" t="n"/>
      <c r="J636" s="852" t="n"/>
      <c r="K636" s="852" t="n"/>
      <c r="L636" s="852" t="n"/>
      <c r="M636" s="852" t="n"/>
      <c r="N636" s="852" t="n"/>
      <c r="O636" s="852" t="n"/>
      <c r="P636" s="852" t="n"/>
      <c r="Q636" s="852" t="n"/>
      <c r="R636" s="852" t="n"/>
      <c r="S636" s="852" t="n"/>
      <c r="T636" s="852" t="n"/>
      <c r="U636" s="852" t="n"/>
      <c r="V636" s="852" t="n"/>
      <c r="W636" s="854" t="n"/>
      <c r="X636" s="854" t="n"/>
      <c r="Y636" s="852" t="n"/>
      <c r="Z636" s="852" t="n"/>
      <c r="AA636" s="852" t="n"/>
      <c r="AB636" s="852" t="n"/>
      <c r="AC636" s="854" t="n"/>
      <c r="AD636" s="854" t="n"/>
      <c r="AE636" s="854" t="n"/>
      <c r="AF636" s="852" t="n"/>
    </row>
    <row r="637" ht="15.75" customHeight="1" s="667">
      <c r="A637" s="852" t="n"/>
      <c r="B637" s="852" t="n"/>
      <c r="C637" s="161" t="inlineStr">
        <is>
          <t>Operational Vehicle Laydown Area per UFC 2-000-05N  Table 14312-1</t>
        </is>
      </c>
      <c r="D637" s="852" t="n"/>
      <c r="E637" s="852" t="n"/>
      <c r="F637" s="223" t="n"/>
      <c r="G637" s="852" t="n"/>
      <c r="H637" s="852" t="n"/>
      <c r="I637" s="852" t="n"/>
      <c r="J637" s="852" t="n"/>
      <c r="K637" s="852" t="n"/>
      <c r="L637" s="852" t="n"/>
      <c r="M637" s="852" t="n"/>
      <c r="N637" s="852" t="n"/>
      <c r="O637" s="852" t="n"/>
      <c r="P637" s="852" t="n"/>
      <c r="Q637" s="852" t="n"/>
      <c r="R637" s="852" t="n"/>
      <c r="S637" s="852" t="n"/>
      <c r="T637" s="852" t="n"/>
      <c r="U637" s="852" t="n"/>
      <c r="V637" s="852" t="n"/>
      <c r="W637" s="854" t="n"/>
      <c r="X637" s="854" t="n"/>
      <c r="Y637" s="852" t="n"/>
      <c r="Z637" s="852" t="n"/>
      <c r="AA637" s="852" t="n"/>
      <c r="AB637" s="852" t="n"/>
      <c r="AC637" s="854" t="n"/>
      <c r="AD637" s="854" t="n"/>
      <c r="AE637" s="854" t="n"/>
      <c r="AF637" s="852" t="n"/>
    </row>
    <row r="638" ht="15.75" customHeight="1" s="667">
      <c r="A638" s="852" t="n"/>
      <c r="B638" s="852" t="n"/>
      <c r="C638" s="851">
        <f>C592</f>
        <v/>
      </c>
      <c r="D638" s="1747" t="n"/>
      <c r="E638" s="1747" t="n"/>
      <c r="F638" s="204">
        <f>F592</f>
        <v/>
      </c>
      <c r="G638" s="204" t="n"/>
      <c r="H638" s="204" t="n"/>
      <c r="I638" s="204" t="n"/>
      <c r="J638" s="204" t="n"/>
      <c r="K638" s="204" t="n"/>
      <c r="L638" s="204" t="n"/>
      <c r="M638" s="204" t="n"/>
      <c r="N638" s="205" t="n"/>
      <c r="O638" s="206" t="n"/>
      <c r="P638" s="206" t="n"/>
      <c r="Q638" s="206" t="n"/>
      <c r="R638" s="206" t="n"/>
      <c r="S638" s="207" t="n"/>
      <c r="T638" s="189" t="n"/>
      <c r="U638" s="189" t="n"/>
      <c r="V638" s="189" t="n"/>
      <c r="W638" s="208" t="n"/>
      <c r="X638" s="208" t="n"/>
      <c r="Y638" s="189" t="n"/>
      <c r="Z638" s="189" t="n"/>
      <c r="AA638" s="189" t="n"/>
      <c r="AB638" s="189" t="n"/>
      <c r="AC638" s="1536" t="n"/>
      <c r="AD638" s="1536" t="n"/>
      <c r="AE638" s="1536" t="n"/>
      <c r="AF638" s="852" t="n"/>
    </row>
    <row r="639" ht="15.75" customHeight="1" s="667">
      <c r="A639" s="852" t="n"/>
      <c r="B639" s="852" t="n"/>
      <c r="C639" s="847" t="inlineStr">
        <is>
          <t>TAMCN</t>
        </is>
      </c>
      <c r="D639" s="1739" t="n"/>
      <c r="E639" s="1739" t="n"/>
      <c r="F639" s="834" t="inlineStr">
        <is>
          <t>Description</t>
        </is>
      </c>
      <c r="G639" s="1739" t="n"/>
      <c r="H639" s="1739" t="n"/>
      <c r="I639" s="1739" t="n"/>
      <c r="J639" s="1739" t="n"/>
      <c r="K639" s="1739" t="n"/>
      <c r="L639" s="1739" t="n"/>
      <c r="M639" s="1739" t="n"/>
      <c r="N639" s="1739" t="n"/>
      <c r="O639" s="1739" t="n"/>
      <c r="P639" s="1739" t="n"/>
      <c r="Q639" s="1739" t="n"/>
      <c r="R639" s="1739" t="n"/>
      <c r="S639" s="1739" t="n"/>
      <c r="T639" s="1739" t="n"/>
      <c r="U639" s="1805" t="inlineStr">
        <is>
          <t>L (FT)</t>
        </is>
      </c>
      <c r="V639" s="1748" t="n"/>
      <c r="W639" s="1805" t="inlineStr">
        <is>
          <t>Qty</t>
        </is>
      </c>
      <c r="X639" s="1748" t="n"/>
      <c r="Y639" s="1805" t="inlineStr">
        <is>
          <t>Area (NSY)</t>
        </is>
      </c>
      <c r="Z639" s="1748" t="n"/>
      <c r="AA639" s="1805" t="inlineStr">
        <is>
          <t>NTG</t>
        </is>
      </c>
      <c r="AB639" s="1748" t="n"/>
      <c r="AC639" s="1806" t="inlineStr">
        <is>
          <t>GSY</t>
        </is>
      </c>
      <c r="AD639" s="1736" t="n"/>
      <c r="AE639" s="1737" t="n"/>
      <c r="AF639" s="852" t="n"/>
    </row>
    <row r="640" ht="15.75" customHeight="1" s="667">
      <c r="A640" s="852" t="n"/>
      <c r="B640" s="852" t="n"/>
      <c r="C640" s="1807" t="n"/>
      <c r="D640" s="1808" t="n"/>
      <c r="E640" s="1808" t="n"/>
      <c r="F640" s="1808" t="n"/>
      <c r="G640" s="1808" t="n"/>
      <c r="H640" s="1808" t="n"/>
      <c r="I640" s="1808" t="n"/>
      <c r="J640" s="1808" t="n"/>
      <c r="K640" s="1808" t="n"/>
      <c r="L640" s="1808" t="n"/>
      <c r="M640" s="1808" t="n"/>
      <c r="N640" s="1808" t="n"/>
      <c r="O640" s="1808" t="n"/>
      <c r="P640" s="1808" t="n"/>
      <c r="Q640" s="1808" t="n"/>
      <c r="R640" s="1808" t="n"/>
      <c r="S640" s="1808" t="n"/>
      <c r="T640" s="1808" t="n"/>
      <c r="U640" s="1808" t="n"/>
      <c r="V640" s="1808" t="n"/>
      <c r="W640" s="1808" t="n"/>
      <c r="X640" s="1808" t="n"/>
      <c r="Y640" s="1808" t="n"/>
      <c r="Z640" s="1808" t="n"/>
      <c r="AA640" s="1808" t="n"/>
      <c r="AB640" s="1808" t="n"/>
      <c r="AC640" s="1747" t="n"/>
      <c r="AD640" s="1747" t="n"/>
      <c r="AE640" s="1799" t="n"/>
      <c r="AF640" s="852" t="n"/>
    </row>
    <row r="641" ht="15.75" customHeight="1" s="667">
      <c r="A641" s="852" t="n"/>
      <c r="B641" s="852" t="n"/>
      <c r="C641" s="404" t="inlineStr">
        <is>
          <t>B03957B</t>
        </is>
      </c>
      <c r="D641" s="220" t="n"/>
      <c r="E641" s="220" t="n"/>
      <c r="F641" s="210">
        <f>IFERROR(VLOOKUP(C641,TE!$H:$Y,2,FALSE),"(Not on TE)")</f>
        <v/>
      </c>
      <c r="G641" s="220" t="n"/>
      <c r="H641" s="220" t="n"/>
      <c r="I641" s="220" t="n"/>
      <c r="J641" s="220" t="n"/>
      <c r="K641" s="220" t="n"/>
      <c r="L641" s="220" t="n"/>
      <c r="M641" s="220" t="n"/>
      <c r="N641" s="220" t="n"/>
      <c r="O641" s="220" t="n"/>
      <c r="P641" s="220" t="n"/>
      <c r="Q641" s="220" t="n"/>
      <c r="R641" s="220" t="n"/>
      <c r="S641" s="220" t="n"/>
      <c r="T641" s="220" t="n"/>
      <c r="U641" s="772">
        <f>IFERROR(VLOOKUP(C641,TE!$H:$Y,9,FALSE),"0")</f>
        <v/>
      </c>
      <c r="W641" s="775">
        <f>SUMIFS(TE!$O:$O,TE!$G:$G,$C$592,TE!$I:$I,C641,TE!$D:$D,$C$5)</f>
        <v/>
      </c>
      <c r="Y641" s="775">
        <f>IFERROR(VLOOKUP(C641,TE!$H:$Y,16,FALSE),"0")</f>
        <v/>
      </c>
      <c r="AA641" s="777">
        <f>IFERROR(VLOOKUP(C641,TE!$H:$Y,17,FALSE),"0")</f>
        <v/>
      </c>
      <c r="AB641" s="1809" t="n"/>
      <c r="AC641" s="1810">
        <f>IFERROR((W641*Y641*AA641),"")</f>
        <v/>
      </c>
      <c r="AE641" s="1738" t="n"/>
      <c r="AF641" s="852" t="n"/>
    </row>
    <row r="642" ht="15.75" customHeight="1" s="667">
      <c r="A642" s="852" t="n"/>
      <c r="B642" s="852" t="n"/>
      <c r="C642" s="405" t="inlineStr">
        <is>
          <t>B04467B</t>
        </is>
      </c>
      <c r="D642" s="220" t="n"/>
      <c r="E642" s="220" t="n"/>
      <c r="F642" s="210">
        <f>IFERROR(VLOOKUP(C642,TE!$H:$Y,2,FALSE),"(Not on TE)")</f>
        <v/>
      </c>
      <c r="G642" s="220" t="n"/>
      <c r="H642" s="220" t="n"/>
      <c r="I642" s="220" t="n"/>
      <c r="J642" s="220" t="n"/>
      <c r="K642" s="220" t="n"/>
      <c r="L642" s="220" t="n"/>
      <c r="M642" s="220" t="n"/>
      <c r="N642" s="220" t="n"/>
      <c r="O642" s="220" t="n"/>
      <c r="P642" s="220" t="n"/>
      <c r="Q642" s="220" t="n"/>
      <c r="R642" s="220" t="n"/>
      <c r="S642" s="220" t="n"/>
      <c r="T642" s="220" t="n"/>
      <c r="U642" s="772">
        <f>IFERROR(VLOOKUP(C642,TE!$H:$Y,9,FALSE),"0")</f>
        <v/>
      </c>
      <c r="W642" s="775">
        <f>SUMIFS(TE!$O:$O,TE!$G:$G,$C$592,TE!$I:$I,C642,TE!$D:$D,$C$5)</f>
        <v/>
      </c>
      <c r="Y642" s="775">
        <f>IFERROR(VLOOKUP(C642,TE!$H:$Y,16,FALSE),"0")</f>
        <v/>
      </c>
      <c r="AA642" s="777">
        <f>IFERROR(VLOOKUP(C642,TE!$H:$Y,17,FALSE),"0")</f>
        <v/>
      </c>
      <c r="AB642" s="1809" t="n"/>
      <c r="AC642" s="1810">
        <f>IFERROR((W642*Y642*AA642),"")</f>
        <v/>
      </c>
      <c r="AE642" s="1738" t="n"/>
      <c r="AF642" s="852" t="n"/>
    </row>
    <row r="643" ht="15.75" customHeight="1" s="667">
      <c r="A643" s="852" t="n"/>
      <c r="B643" s="852" t="n"/>
      <c r="C643" s="405" t="inlineStr">
        <is>
          <t>B05797B</t>
        </is>
      </c>
      <c r="D643" s="220" t="n"/>
      <c r="E643" s="220" t="n"/>
      <c r="F643" s="210">
        <f>IFERROR(VLOOKUP(C643,TE!$H:$Y,2,FALSE),"(Not on TE)")</f>
        <v/>
      </c>
      <c r="G643" s="220" t="n"/>
      <c r="H643" s="220" t="n"/>
      <c r="I643" s="220" t="n"/>
      <c r="J643" s="220" t="n"/>
      <c r="K643" s="220" t="n"/>
      <c r="L643" s="220" t="n"/>
      <c r="M643" s="220" t="n"/>
      <c r="N643" s="220" t="n"/>
      <c r="O643" s="220" t="n"/>
      <c r="P643" s="220" t="n"/>
      <c r="Q643" s="220" t="n"/>
      <c r="R643" s="220" t="n"/>
      <c r="S643" s="220" t="n"/>
      <c r="T643" s="220" t="n"/>
      <c r="U643" s="772">
        <f>IFERROR(VLOOKUP(C643,TE!$H:$Y,9,FALSE),"0")</f>
        <v/>
      </c>
      <c r="W643" s="775">
        <f>SUMIFS(TE!$O:$O,TE!$G:$G,$C$592,TE!$I:$I,C643,TE!$D:$D,$C$5)</f>
        <v/>
      </c>
      <c r="Y643" s="775">
        <f>IFERROR(VLOOKUP(C643,TE!$H:$Y,16,FALSE),"0")</f>
        <v/>
      </c>
      <c r="AA643" s="777">
        <f>IFERROR(VLOOKUP(C643,TE!$H:$Y,17,FALSE),"0")</f>
        <v/>
      </c>
      <c r="AB643" s="1809" t="n"/>
      <c r="AC643" s="1810">
        <f>IFERROR((W643*Y643*AA643),"")</f>
        <v/>
      </c>
      <c r="AE643" s="1738" t="n"/>
      <c r="AF643" s="852" t="n"/>
    </row>
    <row r="644" ht="15.75" customHeight="1" s="667">
      <c r="A644" s="852" t="n"/>
      <c r="B644" s="852" t="n"/>
      <c r="C644" s="405" t="inlineStr">
        <is>
          <t>B06407B</t>
        </is>
      </c>
      <c r="D644" s="220" t="n"/>
      <c r="E644" s="220" t="n"/>
      <c r="F644" s="210">
        <f>IFERROR(VLOOKUP(C644,TE!$H:$Y,2,FALSE),"(Not on TE)")</f>
        <v/>
      </c>
      <c r="G644" s="220" t="n"/>
      <c r="H644" s="220" t="n"/>
      <c r="I644" s="220" t="n"/>
      <c r="J644" s="220" t="n"/>
      <c r="K644" s="220" t="n"/>
      <c r="L644" s="220" t="n"/>
      <c r="M644" s="220" t="n"/>
      <c r="N644" s="220" t="n"/>
      <c r="O644" s="220" t="n"/>
      <c r="P644" s="220" t="n"/>
      <c r="Q644" s="220" t="n"/>
      <c r="R644" s="220" t="n"/>
      <c r="S644" s="220" t="n"/>
      <c r="T644" s="220" t="n"/>
      <c r="U644" s="772">
        <f>IFERROR(VLOOKUP(C644,TE!$H:$Y,9,FALSE),"0")</f>
        <v/>
      </c>
      <c r="W644" s="775">
        <f>SUMIFS(TE!$O:$O,TE!$G:$G,$C$592,TE!$I:$I,C644,TE!$D:$D,$C$5)</f>
        <v/>
      </c>
      <c r="Y644" s="775">
        <f>IFERROR(VLOOKUP(C644,TE!$H:$Y,16,FALSE),"0")</f>
        <v/>
      </c>
      <c r="AA644" s="777">
        <f>IFERROR(VLOOKUP(C644,TE!$H:$Y,17,FALSE),"0")</f>
        <v/>
      </c>
      <c r="AB644" s="1809" t="n"/>
      <c r="AC644" s="1810">
        <f>IFERROR((W644*Y644*AA644),"")</f>
        <v/>
      </c>
      <c r="AE644" s="1738" t="n"/>
      <c r="AF644" s="852" t="n"/>
    </row>
    <row r="645" ht="15.75" customHeight="1" s="667">
      <c r="A645" s="852" t="n"/>
      <c r="B645" s="852" t="n"/>
      <c r="C645" s="405" t="inlineStr">
        <is>
          <t>B06477BA</t>
        </is>
      </c>
      <c r="D645" s="220" t="n"/>
      <c r="E645" s="220" t="n"/>
      <c r="F645" s="210">
        <f>IFERROR(VLOOKUP(C645,TE!$H:$Y,2,FALSE),"(Not on TE)")</f>
        <v/>
      </c>
      <c r="G645" s="220" t="n"/>
      <c r="H645" s="220" t="n"/>
      <c r="I645" s="220" t="n"/>
      <c r="J645" s="220" t="n"/>
      <c r="K645" s="220" t="n"/>
      <c r="L645" s="220" t="n"/>
      <c r="M645" s="220" t="n"/>
      <c r="N645" s="220" t="n"/>
      <c r="O645" s="220" t="n"/>
      <c r="P645" s="220" t="n"/>
      <c r="Q645" s="220" t="n"/>
      <c r="R645" s="220" t="n"/>
      <c r="S645" s="220" t="n"/>
      <c r="T645" s="220" t="n"/>
      <c r="U645" s="772">
        <f>IFERROR(VLOOKUP(C645,TE!$H:$Y,9,FALSE),"0")</f>
        <v/>
      </c>
      <c r="W645" s="775">
        <f>SUMIFS(TE!$O:$O,TE!$G:$G,$C$592,TE!$I:$I,C645,TE!$D:$D,$C$5)</f>
        <v/>
      </c>
      <c r="Y645" s="775">
        <f>IFERROR(VLOOKUP(C645,TE!$H:$Y,16,FALSE),"0")</f>
        <v/>
      </c>
      <c r="AA645" s="777">
        <f>IFERROR(VLOOKUP(C645,TE!$H:$Y,17,FALSE),"0")</f>
        <v/>
      </c>
      <c r="AB645" s="1809" t="n"/>
      <c r="AC645" s="1810">
        <f>IFERROR((W645*Y645*AA645),"")</f>
        <v/>
      </c>
      <c r="AE645" s="1738" t="n"/>
      <c r="AF645" s="852" t="n"/>
    </row>
    <row r="646" ht="15.75" customHeight="1" s="667">
      <c r="A646" s="852" t="n"/>
      <c r="B646" s="852" t="n"/>
      <c r="C646" s="405" t="inlineStr">
        <is>
          <t>B07307B</t>
        </is>
      </c>
      <c r="D646" s="220" t="n"/>
      <c r="E646" s="220" t="n"/>
      <c r="F646" s="210">
        <f>IFERROR(VLOOKUP(C646,TE!$H:$Y,2,FALSE),"(Not on TE)")</f>
        <v/>
      </c>
      <c r="G646" s="220" t="n"/>
      <c r="H646" s="220" t="n"/>
      <c r="I646" s="220" t="n"/>
      <c r="J646" s="220" t="n"/>
      <c r="K646" s="220" t="n"/>
      <c r="L646" s="220" t="n"/>
      <c r="M646" s="220" t="n"/>
      <c r="N646" s="220" t="n"/>
      <c r="O646" s="220" t="n"/>
      <c r="P646" s="220" t="n"/>
      <c r="Q646" s="220" t="n"/>
      <c r="R646" s="220" t="n"/>
      <c r="S646" s="220" t="n"/>
      <c r="T646" s="220" t="n"/>
      <c r="U646" s="772">
        <f>IFERROR(VLOOKUP(C646,TE!$H:$Y,9,FALSE),"0")</f>
        <v/>
      </c>
      <c r="W646" s="775">
        <f>SUMIFS(TE!$O:$O,TE!$G:$G,$C$592,TE!$I:$I,C646,TE!$D:$D,$C$5)</f>
        <v/>
      </c>
      <c r="Y646" s="775">
        <f>IFERROR(VLOOKUP(C646,TE!$H:$Y,16,FALSE),"0")</f>
        <v/>
      </c>
      <c r="AA646" s="777">
        <f>IFERROR(VLOOKUP(C646,TE!$H:$Y,17,FALSE),"0")</f>
        <v/>
      </c>
      <c r="AB646" s="1809" t="n"/>
      <c r="AC646" s="1810">
        <f>IFERROR((W646*Y646*AA646),"")</f>
        <v/>
      </c>
      <c r="AE646" s="1738" t="n"/>
      <c r="AF646" s="852" t="n"/>
    </row>
    <row r="647" ht="15.75" customHeight="1" s="667">
      <c r="A647" s="852" t="n"/>
      <c r="B647" s="852" t="n"/>
      <c r="C647" s="405" t="inlineStr">
        <is>
          <t>B08917B</t>
        </is>
      </c>
      <c r="D647" s="220" t="n"/>
      <c r="E647" s="220" t="n"/>
      <c r="F647" s="210">
        <f>IFERROR(VLOOKUP(C647,TE!$H:$Y,2,FALSE),"(Not on TE)")</f>
        <v/>
      </c>
      <c r="G647" s="220" t="n"/>
      <c r="H647" s="220" t="n"/>
      <c r="I647" s="220" t="n"/>
      <c r="J647" s="220" t="n"/>
      <c r="K647" s="220" t="n"/>
      <c r="L647" s="220" t="n"/>
      <c r="M647" s="220" t="n"/>
      <c r="N647" s="220" t="n"/>
      <c r="O647" s="220" t="n"/>
      <c r="P647" s="220" t="n"/>
      <c r="Q647" s="220" t="n"/>
      <c r="R647" s="220" t="n"/>
      <c r="S647" s="220" t="n"/>
      <c r="T647" s="220" t="n"/>
      <c r="U647" s="772">
        <f>IFERROR(VLOOKUP(C647,TE!$H:$Y,9,FALSE),"0")</f>
        <v/>
      </c>
      <c r="W647" s="775">
        <f>SUMIFS(TE!$O:$O,TE!$G:$G,$C$592,TE!$I:$I,C647,TE!$D:$D,$C$5)</f>
        <v/>
      </c>
      <c r="Y647" s="775">
        <f>IFERROR(VLOOKUP(C647,TE!$H:$Y,16,FALSE),"0")</f>
        <v/>
      </c>
      <c r="AA647" s="777">
        <f>IFERROR(VLOOKUP(C647,TE!$H:$Y,17,FALSE),"0")</f>
        <v/>
      </c>
      <c r="AB647" s="1809" t="n"/>
      <c r="AC647" s="1810">
        <f>IFERROR((W647*Y647*AA647),"")</f>
        <v/>
      </c>
      <c r="AE647" s="1738" t="n"/>
      <c r="AF647" s="852" t="n"/>
    </row>
    <row r="648" ht="15.75" customHeight="1" s="667">
      <c r="A648" s="852" t="n"/>
      <c r="B648" s="852" t="n"/>
      <c r="C648" s="405" t="inlineStr">
        <is>
          <t>B09537B</t>
        </is>
      </c>
      <c r="D648" s="220" t="n"/>
      <c r="E648" s="220" t="n"/>
      <c r="F648" s="210">
        <f>IFERROR(VLOOKUP(C648,TE!$H:$Y,2,FALSE),"(Not on TE)")</f>
        <v/>
      </c>
      <c r="G648" s="220" t="n"/>
      <c r="H648" s="220" t="n"/>
      <c r="I648" s="220" t="n"/>
      <c r="J648" s="220" t="n"/>
      <c r="K648" s="220" t="n"/>
      <c r="L648" s="220" t="n"/>
      <c r="M648" s="220" t="n"/>
      <c r="N648" s="220" t="n"/>
      <c r="O648" s="220" t="n"/>
      <c r="P648" s="220" t="n"/>
      <c r="Q648" s="220" t="n"/>
      <c r="R648" s="220" t="n"/>
      <c r="S648" s="220" t="n"/>
      <c r="T648" s="220" t="n"/>
      <c r="U648" s="772">
        <f>IFERROR(VLOOKUP(C648,TE!$H:$Y,9,FALSE),"0")</f>
        <v/>
      </c>
      <c r="W648" s="775">
        <f>SUMIFS(TE!$O:$O,TE!$G:$G,$C$592,TE!$I:$I,C648,TE!$D:$D,$C$5)</f>
        <v/>
      </c>
      <c r="Y648" s="775">
        <f>IFERROR(VLOOKUP(C648,TE!$H:$Y,16,FALSE),"0")</f>
        <v/>
      </c>
      <c r="AA648" s="777">
        <f>IFERROR(VLOOKUP(C648,TE!$H:$Y,17,FALSE),"0")</f>
        <v/>
      </c>
      <c r="AB648" s="1809" t="n"/>
      <c r="AC648" s="1810">
        <f>IFERROR((W648*Y648*AA648),"")</f>
        <v/>
      </c>
      <c r="AE648" s="1738" t="n"/>
      <c r="AF648" s="852" t="n"/>
    </row>
    <row r="649" ht="15.75" customHeight="1" s="667">
      <c r="A649" s="852" t="n"/>
      <c r="B649" s="852" t="n"/>
      <c r="C649" s="405" t="inlineStr">
        <is>
          <t>B09537BB</t>
        </is>
      </c>
      <c r="D649" s="220" t="n"/>
      <c r="E649" s="220" t="n"/>
      <c r="F649" s="210">
        <f>IFERROR(VLOOKUP(C649,TE!$H:$Y,2,FALSE),"(Not on TE)")</f>
        <v/>
      </c>
      <c r="G649" s="220" t="n"/>
      <c r="H649" s="220" t="n"/>
      <c r="I649" s="220" t="n"/>
      <c r="J649" s="220" t="n"/>
      <c r="K649" s="220" t="n"/>
      <c r="L649" s="220" t="n"/>
      <c r="M649" s="220" t="n"/>
      <c r="N649" s="220" t="n"/>
      <c r="O649" s="220" t="n"/>
      <c r="P649" s="220" t="n"/>
      <c r="Q649" s="220" t="n"/>
      <c r="R649" s="220" t="n"/>
      <c r="S649" s="220" t="n"/>
      <c r="T649" s="220" t="n"/>
      <c r="U649" s="772">
        <f>IFERROR(VLOOKUP(C649,TE!$H:$Y,9,FALSE),"0")</f>
        <v/>
      </c>
      <c r="W649" s="775">
        <f>SUMIFS(TE!$O:$O,TE!$G:$G,$C$592,TE!$I:$I,C649,TE!$D:$D,$C$5)</f>
        <v/>
      </c>
      <c r="Y649" s="775">
        <f>IFERROR(VLOOKUP(C649,TE!$H:$Y,16,FALSE),"0")</f>
        <v/>
      </c>
      <c r="AA649" s="777">
        <f>IFERROR(VLOOKUP(C649,TE!$H:$Y,17,FALSE),"0")</f>
        <v/>
      </c>
      <c r="AB649" s="1809" t="n"/>
      <c r="AC649" s="1810">
        <f>IFERROR((W649*Y649*AA649),"")</f>
        <v/>
      </c>
      <c r="AE649" s="1738" t="n"/>
      <c r="AF649" s="852" t="n"/>
    </row>
    <row r="650" ht="15.75" customHeight="1" s="667">
      <c r="A650" s="852" t="n"/>
      <c r="B650" s="852" t="n"/>
      <c r="C650" s="405" t="inlineStr">
        <is>
          <t>B09807B</t>
        </is>
      </c>
      <c r="D650" s="220" t="n"/>
      <c r="E650" s="220" t="n"/>
      <c r="F650" s="210">
        <f>IFERROR(VLOOKUP(C650,TE!$H:$Y,2,FALSE),"(Not on TE)")</f>
        <v/>
      </c>
      <c r="G650" s="220" t="n"/>
      <c r="H650" s="220" t="n"/>
      <c r="I650" s="220" t="n"/>
      <c r="J650" s="220" t="n"/>
      <c r="K650" s="220" t="n"/>
      <c r="L650" s="220" t="n"/>
      <c r="M650" s="220" t="n"/>
      <c r="N650" s="220" t="n"/>
      <c r="O650" s="220" t="n"/>
      <c r="P650" s="220" t="n"/>
      <c r="Q650" s="220" t="n"/>
      <c r="R650" s="220" t="n"/>
      <c r="S650" s="220" t="n"/>
      <c r="T650" s="220" t="n"/>
      <c r="U650" s="772">
        <f>IFERROR(VLOOKUP(C650,TE!$H:$Y,9,FALSE),"0")</f>
        <v/>
      </c>
      <c r="W650" s="775">
        <f>SUMIFS(TE!$O:$O,TE!$G:$G,$C$592,TE!$I:$I,C650,TE!$D:$D,$C$5)</f>
        <v/>
      </c>
      <c r="Y650" s="775">
        <f>IFERROR(VLOOKUP(C650,TE!$H:$Y,16,FALSE),"0")</f>
        <v/>
      </c>
      <c r="AA650" s="777">
        <f>IFERROR(VLOOKUP(C650,TE!$H:$Y,17,FALSE),"0")</f>
        <v/>
      </c>
      <c r="AB650" s="1809" t="n"/>
      <c r="AC650" s="1810">
        <f>IFERROR((W650*Y650*AA650),"")</f>
        <v/>
      </c>
      <c r="AE650" s="1738" t="n"/>
      <c r="AF650" s="852" t="n"/>
    </row>
    <row r="651" ht="15.75" customHeight="1" s="667">
      <c r="A651" s="852" t="n"/>
      <c r="B651" s="852" t="n"/>
      <c r="C651" s="405" t="inlineStr">
        <is>
          <t>B10217B</t>
        </is>
      </c>
      <c r="D651" s="220" t="n"/>
      <c r="E651" s="220" t="n"/>
      <c r="F651" s="210">
        <f>IFERROR(VLOOKUP(C651,TE!$H:$Y,2,FALSE),"(Not on TE)")</f>
        <v/>
      </c>
      <c r="G651" s="220" t="n"/>
      <c r="H651" s="220" t="n"/>
      <c r="I651" s="220" t="n"/>
      <c r="J651" s="220" t="n"/>
      <c r="K651" s="220" t="n"/>
      <c r="L651" s="220" t="n"/>
      <c r="M651" s="220" t="n"/>
      <c r="N651" s="220" t="n"/>
      <c r="O651" s="220" t="n"/>
      <c r="P651" s="220" t="n"/>
      <c r="Q651" s="220" t="n"/>
      <c r="R651" s="220" t="n"/>
      <c r="S651" s="220" t="n"/>
      <c r="T651" s="220" t="n"/>
      <c r="U651" s="772">
        <f>IFERROR(VLOOKUP(C651,TE!$H:$Y,9,FALSE),"0")</f>
        <v/>
      </c>
      <c r="W651" s="775">
        <f>SUMIFS(TE!$O:$O,TE!$G:$G,$C$592,TE!$I:$I,C651,TE!$D:$D,$C$5)</f>
        <v/>
      </c>
      <c r="Y651" s="775">
        <f>IFERROR(VLOOKUP(C651,TE!$H:$Y,16,FALSE),"0")</f>
        <v/>
      </c>
      <c r="AA651" s="777">
        <f>IFERROR(VLOOKUP(C651,TE!$H:$Y,17,FALSE),"0")</f>
        <v/>
      </c>
      <c r="AB651" s="1809" t="n"/>
      <c r="AC651" s="1810">
        <f>IFERROR((W651*Y651*AA651),"")</f>
        <v/>
      </c>
      <c r="AE651" s="1738" t="n"/>
      <c r="AF651" s="852" t="n"/>
    </row>
    <row r="652" ht="15.75" customHeight="1" s="667">
      <c r="A652" s="852" t="n"/>
      <c r="B652" s="852" t="n"/>
      <c r="C652" s="405" t="inlineStr">
        <is>
          <t>B10457B</t>
        </is>
      </c>
      <c r="D652" s="220" t="n"/>
      <c r="E652" s="220" t="n"/>
      <c r="F652" s="210">
        <f>IFERROR(VLOOKUP(C652,TE!$H:$Y,2,FALSE),"(Not on TE)")</f>
        <v/>
      </c>
      <c r="G652" s="220" t="n"/>
      <c r="H652" s="220" t="n"/>
      <c r="I652" s="220" t="n"/>
      <c r="J652" s="220" t="n"/>
      <c r="K652" s="220" t="n"/>
      <c r="L652" s="220" t="n"/>
      <c r="M652" s="220" t="n"/>
      <c r="N652" s="220" t="n"/>
      <c r="O652" s="220" t="n"/>
      <c r="P652" s="220" t="n"/>
      <c r="Q652" s="220" t="n"/>
      <c r="R652" s="220" t="n"/>
      <c r="S652" s="220" t="n"/>
      <c r="T652" s="220" t="n"/>
      <c r="U652" s="772">
        <f>IFERROR(VLOOKUP(C652,TE!$H:$Y,9,FALSE),"0")</f>
        <v/>
      </c>
      <c r="W652" s="775">
        <f>SUMIFS(TE!$O:$O,TE!$G:$G,$C$592,TE!$I:$I,C652,TE!$D:$D,$C$5)</f>
        <v/>
      </c>
      <c r="Y652" s="775">
        <f>IFERROR(VLOOKUP(C652,TE!$H:$Y,16,FALSE),"0")</f>
        <v/>
      </c>
      <c r="AA652" s="777">
        <f>IFERROR(VLOOKUP(C652,TE!$H:$Y,17,FALSE),"0")</f>
        <v/>
      </c>
      <c r="AB652" s="1809" t="n"/>
      <c r="AC652" s="1810">
        <f>IFERROR((W652*Y652*AA652),"")</f>
        <v/>
      </c>
      <c r="AE652" s="1738" t="n"/>
      <c r="AF652" s="852" t="n"/>
    </row>
    <row r="653" ht="15.75" customHeight="1" s="667">
      <c r="A653" s="852" t="n"/>
      <c r="B653" s="852" t="n"/>
      <c r="C653" s="405" t="inlineStr">
        <is>
          <t>B15807B</t>
        </is>
      </c>
      <c r="D653" s="220" t="n"/>
      <c r="E653" s="220" t="n"/>
      <c r="F653" s="210">
        <f>IFERROR(VLOOKUP(C653,TE!$H:$Y,2,FALSE),"(Not on TE)")</f>
        <v/>
      </c>
      <c r="G653" s="220" t="n"/>
      <c r="H653" s="220" t="n"/>
      <c r="I653" s="220" t="n"/>
      <c r="J653" s="220" t="n"/>
      <c r="K653" s="220" t="n"/>
      <c r="L653" s="220" t="n"/>
      <c r="M653" s="220" t="n"/>
      <c r="N653" s="220" t="n"/>
      <c r="O653" s="220" t="n"/>
      <c r="P653" s="220" t="n"/>
      <c r="Q653" s="220" t="n"/>
      <c r="R653" s="220" t="n"/>
      <c r="S653" s="220" t="n"/>
      <c r="T653" s="220" t="n"/>
      <c r="U653" s="772">
        <f>IFERROR(VLOOKUP(C653,TE!$H:$Y,9,FALSE),"0")</f>
        <v/>
      </c>
      <c r="W653" s="775">
        <f>SUMIFS(TE!$O:$O,TE!$G:$G,$C$592,TE!$I:$I,C653,TE!$D:$D,$C$5)</f>
        <v/>
      </c>
      <c r="Y653" s="775">
        <f>IFERROR(VLOOKUP(C653,TE!$H:$Y,16,FALSE),"0")</f>
        <v/>
      </c>
      <c r="AA653" s="777">
        <f>IFERROR(VLOOKUP(C653,TE!$H:$Y,17,FALSE),"0")</f>
        <v/>
      </c>
      <c r="AB653" s="1809" t="n"/>
      <c r="AC653" s="1810">
        <f>IFERROR((W653*Y653*AA653),"")</f>
        <v/>
      </c>
      <c r="AE653" s="1738" t="n"/>
      <c r="AF653" s="852" t="n"/>
    </row>
    <row r="654" ht="15.75" customHeight="1" s="667">
      <c r="A654" s="852" t="n"/>
      <c r="B654" s="852" t="n"/>
      <c r="C654" s="405" t="inlineStr">
        <is>
          <t>B16207B</t>
        </is>
      </c>
      <c r="D654" s="220" t="n"/>
      <c r="E654" s="220" t="n"/>
      <c r="F654" s="210">
        <f>IFERROR(VLOOKUP(C654,TE!$H:$Y,2,FALSE),"(Not on TE)")</f>
        <v/>
      </c>
      <c r="G654" s="220" t="n"/>
      <c r="H654" s="220" t="n"/>
      <c r="I654" s="220" t="n"/>
      <c r="J654" s="220" t="n"/>
      <c r="K654" s="220" t="n"/>
      <c r="L654" s="220" t="n"/>
      <c r="M654" s="220" t="n"/>
      <c r="N654" s="220" t="n"/>
      <c r="O654" s="220" t="n"/>
      <c r="P654" s="220" t="n"/>
      <c r="Q654" s="220" t="n"/>
      <c r="R654" s="220" t="n"/>
      <c r="S654" s="220" t="n"/>
      <c r="T654" s="220" t="n"/>
      <c r="U654" s="772">
        <f>IFERROR(VLOOKUP(C654,TE!$H:$Y,9,FALSE),"0")</f>
        <v/>
      </c>
      <c r="W654" s="775">
        <f>SUMIFS(TE!$O:$O,TE!$G:$G,$C$592,TE!$I:$I,C654,TE!$D:$D,$C$5)</f>
        <v/>
      </c>
      <c r="Y654" s="775">
        <f>IFERROR(VLOOKUP(C654,TE!$H:$Y,16,FALSE),"0")</f>
        <v/>
      </c>
      <c r="AA654" s="777">
        <f>IFERROR(VLOOKUP(C654,TE!$H:$Y,17,FALSE),"0")</f>
        <v/>
      </c>
      <c r="AB654" s="1809" t="n"/>
      <c r="AC654" s="1810">
        <f>IFERROR((W654*Y654*AA654),"")</f>
        <v/>
      </c>
      <c r="AE654" s="1738" t="n"/>
      <c r="AF654" s="852" t="n"/>
    </row>
    <row r="655" ht="15.75" customHeight="1" s="667">
      <c r="A655" s="852" t="n"/>
      <c r="B655" s="852" t="n"/>
      <c r="C655" s="405" t="inlineStr">
        <is>
          <t>B20857B</t>
        </is>
      </c>
      <c r="D655" s="220" t="n"/>
      <c r="E655" s="220" t="n"/>
      <c r="F655" s="210">
        <f>IFERROR(VLOOKUP(C655,TE!$H:$Y,2,FALSE),"(Not on TE)")</f>
        <v/>
      </c>
      <c r="G655" s="220" t="n"/>
      <c r="H655" s="220" t="n"/>
      <c r="I655" s="220" t="n"/>
      <c r="J655" s="220" t="n"/>
      <c r="K655" s="220" t="n"/>
      <c r="L655" s="220" t="n"/>
      <c r="M655" s="220" t="n"/>
      <c r="N655" s="220" t="n"/>
      <c r="O655" s="220" t="n"/>
      <c r="P655" s="220" t="n"/>
      <c r="Q655" s="220" t="n"/>
      <c r="R655" s="220" t="n"/>
      <c r="S655" s="220" t="n"/>
      <c r="T655" s="220" t="n"/>
      <c r="U655" s="772">
        <f>IFERROR(VLOOKUP(C655,TE!$H:$Y,9,FALSE),"0")</f>
        <v/>
      </c>
      <c r="W655" s="775">
        <f>SUMIFS(TE!$O:$O,TE!$G:$G,$C$592,TE!$I:$I,C655,TE!$D:$D,$C$5)</f>
        <v/>
      </c>
      <c r="Y655" s="775">
        <f>IFERROR(VLOOKUP(C655,TE!$H:$Y,16,FALSE),"0")</f>
        <v/>
      </c>
      <c r="AA655" s="777">
        <f>IFERROR(VLOOKUP(C655,TE!$H:$Y,17,FALSE),"0")</f>
        <v/>
      </c>
      <c r="AB655" s="1809" t="n"/>
      <c r="AC655" s="1810">
        <f>IFERROR((W655*Y655*AA655),"")</f>
        <v/>
      </c>
      <c r="AE655" s="1738" t="n"/>
      <c r="AF655" s="852" t="n"/>
    </row>
    <row r="656" ht="15.75" customHeight="1" s="667">
      <c r="A656" s="852" t="n"/>
      <c r="B656" s="852" t="n"/>
      <c r="C656" s="405" t="inlineStr">
        <is>
          <t>B20867B</t>
        </is>
      </c>
      <c r="D656" s="220" t="n"/>
      <c r="E656" s="220" t="n"/>
      <c r="F656" s="210">
        <f>IFERROR(VLOOKUP(C656,TE!$H:$Y,2,FALSE),"(Not on TE)")</f>
        <v/>
      </c>
      <c r="G656" s="220" t="n"/>
      <c r="H656" s="220" t="n"/>
      <c r="I656" s="220" t="n"/>
      <c r="J656" s="220" t="n"/>
      <c r="K656" s="220" t="n"/>
      <c r="L656" s="220" t="n"/>
      <c r="M656" s="220" t="n"/>
      <c r="N656" s="220" t="n"/>
      <c r="O656" s="220" t="n"/>
      <c r="P656" s="220" t="n"/>
      <c r="Q656" s="220" t="n"/>
      <c r="R656" s="220" t="n"/>
      <c r="S656" s="220" t="n"/>
      <c r="T656" s="220" t="n"/>
      <c r="U656" s="772">
        <f>IFERROR(VLOOKUP(C656,TE!$H:$Y,9,FALSE),"0")</f>
        <v/>
      </c>
      <c r="W656" s="775">
        <f>SUMIFS(TE!$O:$O,TE!$G:$G,$C$592,TE!$I:$I,C656,TE!$D:$D,$C$5)</f>
        <v/>
      </c>
      <c r="Y656" s="775">
        <f>IFERROR(VLOOKUP(C656,TE!$H:$Y,16,FALSE),"0")</f>
        <v/>
      </c>
      <c r="AA656" s="777">
        <f>IFERROR(VLOOKUP(C656,TE!$H:$Y,17,FALSE),"0")</f>
        <v/>
      </c>
      <c r="AB656" s="1809" t="n"/>
      <c r="AC656" s="1810">
        <f>IFERROR((W656*Y656*AA656),"")</f>
        <v/>
      </c>
      <c r="AE656" s="1738" t="n"/>
      <c r="AF656" s="852" t="n"/>
    </row>
    <row r="657" ht="15.75" customHeight="1" s="667">
      <c r="A657" s="852" t="n"/>
      <c r="B657" s="852" t="n"/>
      <c r="C657" s="405" t="inlineStr">
        <is>
          <t>B25617B</t>
        </is>
      </c>
      <c r="D657" s="220" t="n"/>
      <c r="E657" s="220" t="n"/>
      <c r="F657" s="210">
        <f>IFERROR(VLOOKUP(C657,TE!$H:$Y,2,FALSE),"(Not on TE)")</f>
        <v/>
      </c>
      <c r="G657" s="220" t="n"/>
      <c r="H657" s="220" t="n"/>
      <c r="I657" s="220" t="n"/>
      <c r="J657" s="220" t="n"/>
      <c r="K657" s="220" t="n"/>
      <c r="L657" s="220" t="n"/>
      <c r="M657" s="220" t="n"/>
      <c r="N657" s="220" t="n"/>
      <c r="O657" s="220" t="n"/>
      <c r="P657" s="220" t="n"/>
      <c r="Q657" s="220" t="n"/>
      <c r="R657" s="220" t="n"/>
      <c r="S657" s="220" t="n"/>
      <c r="T657" s="220" t="n"/>
      <c r="U657" s="772">
        <f>IFERROR(VLOOKUP(C657,TE!$H:$Y,9,FALSE),"0")</f>
        <v/>
      </c>
      <c r="W657" s="775">
        <f>SUMIFS(TE!$O:$O,TE!$G:$G,$C$592,TE!$I:$I,C657,TE!$D:$D,$C$5)</f>
        <v/>
      </c>
      <c r="Y657" s="775">
        <f>IFERROR(VLOOKUP(C657,TE!$H:$Y,16,FALSE),"0")</f>
        <v/>
      </c>
      <c r="AA657" s="777">
        <f>IFERROR(VLOOKUP(C657,TE!$H:$Y,17,FALSE),"0")</f>
        <v/>
      </c>
      <c r="AB657" s="1809" t="n"/>
      <c r="AC657" s="1810">
        <f>IFERROR((W657*Y657*AA657),"")</f>
        <v/>
      </c>
      <c r="AE657" s="1738" t="n"/>
      <c r="AF657" s="852" t="n"/>
    </row>
    <row r="658" ht="15.75" customHeight="1" s="667">
      <c r="A658" s="852" t="n"/>
      <c r="B658" s="852" t="n"/>
      <c r="C658" s="405" t="inlineStr">
        <is>
          <t>B25657K</t>
        </is>
      </c>
      <c r="D658" s="220" t="n"/>
      <c r="E658" s="220" t="n"/>
      <c r="F658" s="210">
        <f>IFERROR(VLOOKUP(C658,TE!$H:$Y,2,FALSE),"(Not on TE)")</f>
        <v/>
      </c>
      <c r="G658" s="220" t="n"/>
      <c r="H658" s="220" t="n"/>
      <c r="I658" s="220" t="n"/>
      <c r="J658" s="220" t="n"/>
      <c r="K658" s="220" t="n"/>
      <c r="L658" s="220" t="n"/>
      <c r="M658" s="220" t="n"/>
      <c r="N658" s="220" t="n"/>
      <c r="O658" s="220" t="n"/>
      <c r="P658" s="220" t="n"/>
      <c r="Q658" s="220" t="n"/>
      <c r="R658" s="220" t="n"/>
      <c r="S658" s="220" t="n"/>
      <c r="T658" s="220" t="n"/>
      <c r="U658" s="772">
        <f>IFERROR(VLOOKUP(C658,TE!$H:$Y,9,FALSE),"0")</f>
        <v/>
      </c>
      <c r="W658" s="775">
        <f>SUMIFS(TE!$O:$O,TE!$G:$G,$C$592,TE!$I:$I,C658,TE!$D:$D,$C$5)</f>
        <v/>
      </c>
      <c r="Y658" s="775">
        <f>IFERROR(VLOOKUP(C658,TE!$H:$Y,16,FALSE),"0")</f>
        <v/>
      </c>
      <c r="AA658" s="777">
        <f>IFERROR(VLOOKUP(C658,TE!$H:$Y,17,FALSE),"0")</f>
        <v/>
      </c>
      <c r="AB658" s="1809" t="n"/>
      <c r="AC658" s="1810">
        <f>IFERROR((W658*Y658*AA658),"")</f>
        <v/>
      </c>
      <c r="AE658" s="1738" t="n"/>
      <c r="AF658" s="852" t="n"/>
    </row>
    <row r="659" ht="15.75" customHeight="1" s="667">
      <c r="A659" s="852" t="n"/>
      <c r="B659" s="852" t="n"/>
      <c r="C659" s="405" t="inlineStr">
        <is>
          <t>B25667B</t>
        </is>
      </c>
      <c r="D659" s="220" t="n"/>
      <c r="E659" s="220" t="n"/>
      <c r="F659" s="210">
        <f>IFERROR(VLOOKUP(C659,TE!$H:$Y,2,FALSE),"(Not on TE)")</f>
        <v/>
      </c>
      <c r="G659" s="220" t="n"/>
      <c r="H659" s="220" t="n"/>
      <c r="I659" s="220" t="n"/>
      <c r="J659" s="220" t="n"/>
      <c r="K659" s="220" t="n"/>
      <c r="L659" s="220" t="n"/>
      <c r="M659" s="220" t="n"/>
      <c r="N659" s="220" t="n"/>
      <c r="O659" s="220" t="n"/>
      <c r="P659" s="220" t="n"/>
      <c r="Q659" s="220" t="n"/>
      <c r="R659" s="220" t="n"/>
      <c r="S659" s="220" t="n"/>
      <c r="T659" s="220" t="n"/>
      <c r="U659" s="772">
        <f>IFERROR(VLOOKUP(C659,TE!$H:$Y,9,FALSE),"0")</f>
        <v/>
      </c>
      <c r="W659" s="775">
        <f>SUMIFS(TE!$O:$O,TE!$G:$G,$C$592,TE!$I:$I,C659,TE!$D:$D,$C$5)</f>
        <v/>
      </c>
      <c r="Y659" s="775">
        <f>IFERROR(VLOOKUP(C659,TE!$H:$Y,16,FALSE),"0")</f>
        <v/>
      </c>
      <c r="AA659" s="777">
        <f>IFERROR(VLOOKUP(C659,TE!$H:$Y,17,FALSE),"0")</f>
        <v/>
      </c>
      <c r="AB659" s="1809" t="n"/>
      <c r="AC659" s="1810">
        <f>IFERROR((W659*Y659*AA659),"")</f>
        <v/>
      </c>
      <c r="AE659" s="1738" t="n"/>
      <c r="AF659" s="852" t="n"/>
    </row>
    <row r="660" ht="15.75" customHeight="1" s="667">
      <c r="A660" s="852" t="n"/>
      <c r="B660" s="852" t="n"/>
      <c r="C660" s="405" t="inlineStr">
        <is>
          <t>B26857B</t>
        </is>
      </c>
      <c r="D660" s="220" t="n"/>
      <c r="E660" s="220" t="n"/>
      <c r="F660" s="210">
        <f>IFERROR(VLOOKUP(C660,TE!$H:$Y,2,FALSE),"(Not on TE)")</f>
        <v/>
      </c>
      <c r="G660" s="220" t="n"/>
      <c r="H660" s="220" t="n"/>
      <c r="I660" s="220" t="n"/>
      <c r="J660" s="220" t="n"/>
      <c r="K660" s="220" t="n"/>
      <c r="L660" s="220" t="n"/>
      <c r="M660" s="220" t="n"/>
      <c r="N660" s="220" t="n"/>
      <c r="O660" s="220" t="n"/>
      <c r="P660" s="220" t="n"/>
      <c r="Q660" s="220" t="n"/>
      <c r="R660" s="220" t="n"/>
      <c r="S660" s="220" t="n"/>
      <c r="T660" s="220" t="n"/>
      <c r="U660" s="772">
        <f>IFERROR(VLOOKUP(C660,TE!$H:$Y,9,FALSE),"0")</f>
        <v/>
      </c>
      <c r="W660" s="775">
        <f>SUMIFS(TE!$O:$O,TE!$G:$G,$C$592,TE!$I:$I,C660,TE!$D:$D,$C$5)</f>
        <v/>
      </c>
      <c r="Y660" s="775">
        <f>IFERROR(VLOOKUP(C660,TE!$H:$Y,16,FALSE),"0")</f>
        <v/>
      </c>
      <c r="AA660" s="777">
        <f>IFERROR(VLOOKUP(C660,TE!$H:$Y,17,FALSE),"0")</f>
        <v/>
      </c>
      <c r="AB660" s="1809" t="n"/>
      <c r="AC660" s="1810">
        <f>IFERROR((W660*Y660*AA660),"")</f>
        <v/>
      </c>
      <c r="AE660" s="1738" t="n"/>
      <c r="AF660" s="852" t="n"/>
    </row>
    <row r="661" ht="15.75" customHeight="1" s="667">
      <c r="A661" s="852" t="n"/>
      <c r="B661" s="852" t="n"/>
      <c r="C661" s="405" t="inlineStr">
        <is>
          <t>C70337B</t>
        </is>
      </c>
      <c r="D661" s="220" t="n"/>
      <c r="E661" s="220" t="n"/>
      <c r="F661" s="210">
        <f>IFERROR(VLOOKUP(C661,TE!$H:$Y,2,FALSE),"(Not on TE)")</f>
        <v/>
      </c>
      <c r="G661" s="220" t="n"/>
      <c r="H661" s="220" t="n"/>
      <c r="I661" s="220" t="n"/>
      <c r="J661" s="220" t="n"/>
      <c r="K661" s="220" t="n"/>
      <c r="L661" s="220" t="n"/>
      <c r="M661" s="220" t="n"/>
      <c r="N661" s="220" t="n"/>
      <c r="O661" s="220" t="n"/>
      <c r="P661" s="220" t="n"/>
      <c r="Q661" s="220" t="n"/>
      <c r="R661" s="220" t="n"/>
      <c r="S661" s="220" t="n"/>
      <c r="T661" s="220" t="n"/>
      <c r="U661" s="772">
        <f>IFERROR(VLOOKUP(C661,TE!$H:$Y,9,FALSE),"0")</f>
        <v/>
      </c>
      <c r="W661" s="775">
        <f>SUMIFS(TE!$O:$O,TE!$G:$G,$C$592,TE!$I:$I,C661,TE!$D:$D,$C$5)</f>
        <v/>
      </c>
      <c r="Y661" s="775">
        <f>IFERROR(VLOOKUP(C661,TE!$H:$Y,16,FALSE),"0")</f>
        <v/>
      </c>
      <c r="AA661" s="777">
        <f>IFERROR(VLOOKUP(C661,TE!$H:$Y,17,FALSE),"0")</f>
        <v/>
      </c>
      <c r="AB661" s="1809" t="n"/>
      <c r="AC661" s="1810">
        <f>IFERROR((W661*Y661*AA661),"")</f>
        <v/>
      </c>
      <c r="AE661" s="1738" t="n"/>
      <c r="AF661" s="852" t="n"/>
    </row>
    <row r="662" ht="15.75" customHeight="1" s="667">
      <c r="A662" s="852" t="n"/>
      <c r="B662" s="852" t="n"/>
      <c r="C662" s="405" t="inlineStr">
        <is>
          <t>D00027K</t>
        </is>
      </c>
      <c r="D662" s="220" t="n"/>
      <c r="E662" s="220" t="n"/>
      <c r="F662" s="210">
        <f>IFERROR(VLOOKUP(C662,TE!$H:$Y,2,FALSE),"(Not on TE)")</f>
        <v/>
      </c>
      <c r="G662" s="220" t="n"/>
      <c r="H662" s="220" t="n"/>
      <c r="I662" s="220" t="n"/>
      <c r="J662" s="220" t="n"/>
      <c r="K662" s="220" t="n"/>
      <c r="L662" s="220" t="n"/>
      <c r="M662" s="220" t="n"/>
      <c r="N662" s="220" t="n"/>
      <c r="O662" s="220" t="n"/>
      <c r="P662" s="220" t="n"/>
      <c r="Q662" s="220" t="n"/>
      <c r="R662" s="220" t="n"/>
      <c r="S662" s="220" t="n"/>
      <c r="T662" s="220" t="n"/>
      <c r="U662" s="772">
        <f>IFERROR(VLOOKUP(C662,TE!$H:$Y,9,FALSE),"0")</f>
        <v/>
      </c>
      <c r="W662" s="775">
        <f>SUMIFS(TE!$O:$O,TE!$G:$G,$C$592,TE!$I:$I,C662,TE!$D:$D,$C$5)</f>
        <v/>
      </c>
      <c r="Y662" s="775">
        <f>IFERROR(VLOOKUP(C662,TE!$H:$Y,16,FALSE),"0")</f>
        <v/>
      </c>
      <c r="AA662" s="777">
        <f>IFERROR(VLOOKUP(C662,TE!$H:$Y,17,FALSE),"0")</f>
        <v/>
      </c>
      <c r="AB662" s="1809" t="n"/>
      <c r="AC662" s="1810">
        <f>IFERROR((W662*Y662*AA662),"")</f>
        <v/>
      </c>
      <c r="AE662" s="1738" t="n"/>
      <c r="AF662" s="852" t="n"/>
    </row>
    <row r="663" ht="15.75" customHeight="1" s="667">
      <c r="A663" s="852" t="n"/>
      <c r="B663" s="852" t="n"/>
      <c r="C663" s="237" t="inlineStr">
        <is>
          <t>D00037K</t>
        </is>
      </c>
      <c r="D663" s="215" t="n"/>
      <c r="E663" s="215" t="n"/>
      <c r="F663" s="210">
        <f>IFERROR(VLOOKUP(C663,TE!$H:$Y,2,FALSE),"(Not on TE)")</f>
        <v/>
      </c>
      <c r="G663" s="238" t="n"/>
      <c r="H663" s="238" t="n"/>
      <c r="I663" s="238" t="n"/>
      <c r="J663" s="238" t="n"/>
      <c r="K663" s="238" t="n"/>
      <c r="L663" s="238" t="n"/>
      <c r="M663" s="238" t="n"/>
      <c r="N663" s="238" t="n"/>
      <c r="O663" s="238" t="n"/>
      <c r="P663" s="238" t="n"/>
      <c r="Q663" s="238" t="n"/>
      <c r="R663" s="238" t="n"/>
      <c r="S663" s="238" t="n"/>
      <c r="T663" s="238" t="n"/>
      <c r="U663" s="772">
        <f>IFERROR(VLOOKUP(C663,TE!$H:$Y,9,FALSE),"0")</f>
        <v/>
      </c>
      <c r="W663" s="775">
        <f>SUMIFS(TE!$O:$O,TE!$G:$G,$C$592,TE!$I:$I,C663,TE!$D:$D,$C$5)</f>
        <v/>
      </c>
      <c r="Y663" s="775">
        <f>IFERROR(VLOOKUP(C663,TE!$H:$Y,16,FALSE),"0")</f>
        <v/>
      </c>
      <c r="AA663" s="777">
        <f>IFERROR(VLOOKUP(C663,TE!$H:$Y,17,FALSE),"0")</f>
        <v/>
      </c>
      <c r="AB663" s="1809" t="n"/>
      <c r="AC663" s="1810">
        <f>IFERROR((W663*Y663*AA663),"")</f>
        <v/>
      </c>
      <c r="AE663" s="1738" t="n"/>
      <c r="AF663" s="852" t="n"/>
    </row>
    <row r="664" ht="15.75" customHeight="1" s="667">
      <c r="A664" s="852" t="n"/>
      <c r="B664" s="852" t="n"/>
      <c r="C664" s="237" t="inlineStr">
        <is>
          <t>D00057K</t>
        </is>
      </c>
      <c r="D664" s="215" t="n"/>
      <c r="E664" s="215" t="n"/>
      <c r="F664" s="210">
        <f>IFERROR(VLOOKUP(C664,TE!$H:$Y,2,FALSE),"(Not on TE)")</f>
        <v/>
      </c>
      <c r="G664" s="238" t="n"/>
      <c r="H664" s="238" t="n"/>
      <c r="I664" s="238" t="n"/>
      <c r="J664" s="238" t="n"/>
      <c r="K664" s="238" t="n"/>
      <c r="L664" s="238" t="n"/>
      <c r="M664" s="238" t="n"/>
      <c r="N664" s="238" t="n"/>
      <c r="O664" s="238" t="n"/>
      <c r="P664" s="238" t="n"/>
      <c r="Q664" s="238" t="n"/>
      <c r="R664" s="238" t="n"/>
      <c r="S664" s="238" t="n"/>
      <c r="T664" s="238" t="n"/>
      <c r="U664" s="772">
        <f>IFERROR(VLOOKUP(C664,TE!$H:$Y,9,FALSE),"0")</f>
        <v/>
      </c>
      <c r="W664" s="775">
        <f>SUMIFS(TE!$O:$O,TE!$G:$G,$C$592,TE!$I:$I,C664,TE!$D:$D,$C$5)</f>
        <v/>
      </c>
      <c r="Y664" s="775">
        <f>IFERROR(VLOOKUP(C664,TE!$H:$Y,16,FALSE),"0")</f>
        <v/>
      </c>
      <c r="AA664" s="777">
        <f>IFERROR(VLOOKUP(C664,TE!$H:$Y,17,FALSE),"0")</f>
        <v/>
      </c>
      <c r="AB664" s="1809" t="n"/>
      <c r="AC664" s="1810">
        <f>IFERROR((W664*Y664*AA664),"")</f>
        <v/>
      </c>
      <c r="AE664" s="1738" t="n"/>
      <c r="AF664" s="852" t="n"/>
    </row>
    <row r="665" ht="15.75" customHeight="1" s="667">
      <c r="A665" s="852" t="n"/>
      <c r="B665" s="852" t="n"/>
      <c r="C665" s="237" t="inlineStr">
        <is>
          <t>D00097K</t>
        </is>
      </c>
      <c r="D665" s="215" t="n"/>
      <c r="E665" s="215" t="n"/>
      <c r="F665" s="210">
        <f>IFERROR(VLOOKUP(C665,TE!$H:$Y,2,FALSE),"(Not on TE)")</f>
        <v/>
      </c>
      <c r="G665" s="238" t="n"/>
      <c r="H665" s="238" t="n"/>
      <c r="I665" s="238" t="n"/>
      <c r="J665" s="238" t="n"/>
      <c r="K665" s="238" t="n"/>
      <c r="L665" s="238" t="n"/>
      <c r="M665" s="238" t="n"/>
      <c r="N665" s="238" t="n"/>
      <c r="O665" s="238" t="n"/>
      <c r="P665" s="238" t="n"/>
      <c r="Q665" s="238" t="n"/>
      <c r="R665" s="238" t="n"/>
      <c r="S665" s="238" t="n"/>
      <c r="T665" s="238" t="n"/>
      <c r="U665" s="772">
        <f>IFERROR(VLOOKUP(C665,TE!$H:$Y,9,FALSE),"0")</f>
        <v/>
      </c>
      <c r="W665" s="775">
        <f>SUMIFS(TE!$O:$O,TE!$G:$G,$C$592,TE!$I:$I,C665,TE!$D:$D,$C$5)</f>
        <v/>
      </c>
      <c r="Y665" s="775">
        <f>IFERROR(VLOOKUP(C665,TE!$H:$Y,16,FALSE),"0")</f>
        <v/>
      </c>
      <c r="AA665" s="777">
        <f>IFERROR(VLOOKUP(C665,TE!$H:$Y,17,FALSE),"0")</f>
        <v/>
      </c>
      <c r="AB665" s="1809" t="n"/>
      <c r="AC665" s="1810">
        <f>IFERROR((W665*Y665*AA665),"")</f>
        <v/>
      </c>
      <c r="AE665" s="1738" t="n"/>
      <c r="AF665" s="852" t="n"/>
    </row>
    <row r="666" ht="15.75" customHeight="1" s="667">
      <c r="A666" s="852" t="n"/>
      <c r="B666" s="852" t="n"/>
      <c r="C666" s="237" t="inlineStr">
        <is>
          <t>D00117K</t>
        </is>
      </c>
      <c r="D666" s="215" t="n"/>
      <c r="E666" s="215" t="n"/>
      <c r="F666" s="210">
        <f>IFERROR(VLOOKUP(C666,TE!$H:$Y,2,FALSE),"(Not on TE)")</f>
        <v/>
      </c>
      <c r="G666" s="238" t="n"/>
      <c r="H666" s="238" t="n"/>
      <c r="I666" s="238" t="n"/>
      <c r="J666" s="238" t="n"/>
      <c r="K666" s="238" t="n"/>
      <c r="L666" s="238" t="n"/>
      <c r="M666" s="238" t="n"/>
      <c r="N666" s="238" t="n"/>
      <c r="O666" s="238" t="n"/>
      <c r="P666" s="238" t="n"/>
      <c r="Q666" s="238" t="n"/>
      <c r="R666" s="238" t="n"/>
      <c r="S666" s="238" t="n"/>
      <c r="T666" s="238" t="n"/>
      <c r="U666" s="772">
        <f>IFERROR(VLOOKUP(C666,TE!$H:$Y,9,FALSE),"0")</f>
        <v/>
      </c>
      <c r="W666" s="775">
        <f>SUMIFS(TE!$O:$O,TE!$G:$G,$C$592,TE!$I:$I,C666,TE!$D:$D,$C$5)</f>
        <v/>
      </c>
      <c r="Y666" s="775">
        <f>IFERROR(VLOOKUP(C666,TE!$H:$Y,16,FALSE),"0")</f>
        <v/>
      </c>
      <c r="AA666" s="777">
        <f>IFERROR(VLOOKUP(C666,TE!$H:$Y,17,FALSE),"0")</f>
        <v/>
      </c>
      <c r="AB666" s="1809" t="n"/>
      <c r="AC666" s="1810">
        <f>IFERROR((W666*Y666*AA666),"")</f>
        <v/>
      </c>
      <c r="AE666" s="1738" t="n"/>
      <c r="AF666" s="852" t="n"/>
    </row>
    <row r="667" ht="15.75" customHeight="1" s="667">
      <c r="A667" s="852" t="n"/>
      <c r="B667" s="852" t="n"/>
      <c r="C667" s="237" t="inlineStr">
        <is>
          <t>D00137K</t>
        </is>
      </c>
      <c r="D667" s="215" t="n"/>
      <c r="E667" s="215" t="n"/>
      <c r="F667" s="210">
        <f>IFERROR(VLOOKUP(C667,TE!$H:$Y,2,FALSE),"(Not on TE)")</f>
        <v/>
      </c>
      <c r="G667" s="238" t="n"/>
      <c r="H667" s="238" t="n"/>
      <c r="I667" s="238" t="n"/>
      <c r="J667" s="238" t="n"/>
      <c r="K667" s="238" t="n"/>
      <c r="L667" s="238" t="n"/>
      <c r="M667" s="238" t="n"/>
      <c r="N667" s="238" t="n"/>
      <c r="O667" s="238" t="n"/>
      <c r="P667" s="238" t="n"/>
      <c r="Q667" s="238" t="n"/>
      <c r="R667" s="238" t="n"/>
      <c r="S667" s="238" t="n"/>
      <c r="T667" s="238" t="n"/>
      <c r="U667" s="772">
        <f>IFERROR(VLOOKUP(C667,TE!$H:$Y,9,FALSE),"0")</f>
        <v/>
      </c>
      <c r="W667" s="775">
        <f>SUMIFS(TE!$O:$O,TE!$G:$G,$C$592,TE!$I:$I,C667,TE!$D:$D,$C$5)</f>
        <v/>
      </c>
      <c r="Y667" s="775">
        <f>IFERROR(VLOOKUP(C667,TE!$H:$Y,16,FALSE),"0")</f>
        <v/>
      </c>
      <c r="AA667" s="777">
        <f>IFERROR(VLOOKUP(C667,TE!$H:$Y,17,FALSE),"0")</f>
        <v/>
      </c>
      <c r="AB667" s="1809" t="n"/>
      <c r="AC667" s="1810">
        <f>IFERROR((W667*Y667*AA667),"")</f>
        <v/>
      </c>
      <c r="AE667" s="1738" t="n"/>
      <c r="AF667" s="852" t="n"/>
    </row>
    <row r="668" ht="15.75" customHeight="1" s="667">
      <c r="A668" s="852" t="n"/>
      <c r="B668" s="852" t="n"/>
      <c r="C668" s="237" t="inlineStr">
        <is>
          <t>D00157K</t>
        </is>
      </c>
      <c r="D668" s="215" t="n"/>
      <c r="E668" s="215" t="n"/>
      <c r="F668" s="210">
        <f>IFERROR(VLOOKUP(C668,TE!$H:$Y,2,FALSE),"(Not on TE)")</f>
        <v/>
      </c>
      <c r="G668" s="238" t="n"/>
      <c r="H668" s="238" t="n"/>
      <c r="I668" s="238" t="n"/>
      <c r="J668" s="238" t="n"/>
      <c r="K668" s="238" t="n"/>
      <c r="L668" s="238" t="n"/>
      <c r="M668" s="238" t="n"/>
      <c r="N668" s="238" t="n"/>
      <c r="O668" s="238" t="n"/>
      <c r="P668" s="238" t="n"/>
      <c r="Q668" s="238" t="n"/>
      <c r="R668" s="238" t="n"/>
      <c r="S668" s="238" t="n"/>
      <c r="T668" s="238" t="n"/>
      <c r="U668" s="772">
        <f>IFERROR(VLOOKUP(C668,TE!$H:$Y,9,FALSE),"0")</f>
        <v/>
      </c>
      <c r="W668" s="775">
        <f>SUMIFS(TE!$O:$O,TE!$G:$G,$C$592,TE!$I:$I,C668,TE!$D:$D,$C$5)</f>
        <v/>
      </c>
      <c r="Y668" s="775">
        <f>IFERROR(VLOOKUP(C668,TE!$H:$Y,16,FALSE),"0")</f>
        <v/>
      </c>
      <c r="AA668" s="777">
        <f>IFERROR(VLOOKUP(C668,TE!$H:$Y,17,FALSE),"0")</f>
        <v/>
      </c>
      <c r="AB668" s="1809" t="n"/>
      <c r="AC668" s="1810">
        <f>IFERROR((W668*Y668*AA668),"")</f>
        <v/>
      </c>
      <c r="AE668" s="1738" t="n"/>
      <c r="AF668" s="852" t="n"/>
    </row>
    <row r="669" ht="15.75" customHeight="1" s="667">
      <c r="A669" s="852" t="n"/>
      <c r="B669" s="852" t="n"/>
      <c r="C669" s="237" t="inlineStr">
        <is>
          <t>D00167K</t>
        </is>
      </c>
      <c r="D669" s="215" t="n"/>
      <c r="E669" s="215" t="n"/>
      <c r="F669" s="210">
        <f>IFERROR(VLOOKUP(C669,TE!$H:$Y,2,FALSE),"(Not on TE)")</f>
        <v/>
      </c>
      <c r="G669" s="238" t="n"/>
      <c r="H669" s="238" t="n"/>
      <c r="I669" s="238" t="n"/>
      <c r="J669" s="238" t="n"/>
      <c r="K669" s="238" t="n"/>
      <c r="L669" s="238" t="n"/>
      <c r="M669" s="238" t="n"/>
      <c r="N669" s="238" t="n"/>
      <c r="O669" s="238" t="n"/>
      <c r="P669" s="238" t="n"/>
      <c r="Q669" s="238" t="n"/>
      <c r="R669" s="238" t="n"/>
      <c r="S669" s="238" t="n"/>
      <c r="T669" s="238" t="n"/>
      <c r="U669" s="772">
        <f>IFERROR(VLOOKUP(C669,TE!$H:$Y,9,FALSE),"0")</f>
        <v/>
      </c>
      <c r="W669" s="775">
        <f>SUMIFS(TE!$O:$O,TE!$G:$G,$C$592,TE!$I:$I,C669,TE!$D:$D,$C$5)</f>
        <v/>
      </c>
      <c r="Y669" s="775">
        <f>IFERROR(VLOOKUP(C669,TE!$H:$Y,16,FALSE),"0")</f>
        <v/>
      </c>
      <c r="AA669" s="777">
        <f>IFERROR(VLOOKUP(C669,TE!$H:$Y,17,FALSE),"0")</f>
        <v/>
      </c>
      <c r="AB669" s="1809" t="n"/>
      <c r="AC669" s="1810">
        <f>IFERROR((W669*Y669*AA669),"")</f>
        <v/>
      </c>
      <c r="AE669" s="1738" t="n"/>
      <c r="AF669" s="852" t="n"/>
    </row>
    <row r="670" ht="15.75" customHeight="1" s="667">
      <c r="A670" s="852" t="n"/>
      <c r="B670" s="852" t="n"/>
      <c r="C670" s="405" t="inlineStr">
        <is>
          <t>D00167KB</t>
        </is>
      </c>
      <c r="D670" s="215" t="n"/>
      <c r="E670" s="215" t="n"/>
      <c r="F670" s="210">
        <f>IFERROR(VLOOKUP(C670,TE!$H:$Y,2,FALSE),"(Not on TE)")</f>
        <v/>
      </c>
      <c r="G670" s="238" t="n"/>
      <c r="H670" s="238" t="n"/>
      <c r="I670" s="238" t="n"/>
      <c r="J670" s="238" t="n"/>
      <c r="K670" s="238" t="n"/>
      <c r="L670" s="238" t="n"/>
      <c r="M670" s="238" t="n"/>
      <c r="N670" s="238" t="n"/>
      <c r="O670" s="238" t="n"/>
      <c r="P670" s="238" t="n"/>
      <c r="Q670" s="238" t="n"/>
      <c r="R670" s="238" t="n"/>
      <c r="S670" s="238" t="n"/>
      <c r="T670" s="238" t="n"/>
      <c r="U670" s="772">
        <f>IFERROR(VLOOKUP(C670,TE!$H:$Y,9,FALSE),"0")</f>
        <v/>
      </c>
      <c r="W670" s="775">
        <f>SUMIFS(TE!$O:$O,TE!$G:$G,$C$592,TE!$I:$I,C670,TE!$D:$D,$C$5)</f>
        <v/>
      </c>
      <c r="Y670" s="775">
        <f>IFERROR(VLOOKUP(C670,TE!$H:$Y,16,FALSE),"0")</f>
        <v/>
      </c>
      <c r="AA670" s="777">
        <f>IFERROR(VLOOKUP(C670,TE!$H:$Y,17,FALSE),"0")</f>
        <v/>
      </c>
      <c r="AB670" s="1809" t="n"/>
      <c r="AC670" s="1810">
        <f>IFERROR((W670*Y670*AA670),"")</f>
        <v/>
      </c>
      <c r="AE670" s="1738" t="n"/>
      <c r="AF670" s="852" t="n"/>
    </row>
    <row r="671" ht="15.75" customHeight="1" s="667">
      <c r="A671" s="852" t="n"/>
      <c r="B671" s="852" t="n"/>
      <c r="C671" s="405" t="inlineStr">
        <is>
          <t>D00177K</t>
        </is>
      </c>
      <c r="D671" s="215" t="n"/>
      <c r="E671" s="215" t="n"/>
      <c r="F671" s="210">
        <f>IFERROR(VLOOKUP(C671,TE!$H:$Y,2,FALSE),"(Not on TE)")</f>
        <v/>
      </c>
      <c r="G671" s="238" t="n"/>
      <c r="H671" s="238" t="n"/>
      <c r="I671" s="238" t="n"/>
      <c r="J671" s="238" t="n"/>
      <c r="K671" s="238" t="n"/>
      <c r="L671" s="238" t="n"/>
      <c r="M671" s="238" t="n"/>
      <c r="N671" s="238" t="n"/>
      <c r="O671" s="238" t="n"/>
      <c r="P671" s="238" t="n"/>
      <c r="Q671" s="238" t="n"/>
      <c r="R671" s="238" t="n"/>
      <c r="S671" s="238" t="n"/>
      <c r="T671" s="238" t="n"/>
      <c r="U671" s="772">
        <f>IFERROR(VLOOKUP(C671,TE!$H:$Y,9,FALSE),"0")</f>
        <v/>
      </c>
      <c r="W671" s="775">
        <f>SUMIFS(TE!$O:$O,TE!$G:$G,$C$592,TE!$I:$I,C671,TE!$D:$D,$C$5)</f>
        <v/>
      </c>
      <c r="Y671" s="775">
        <f>IFERROR(VLOOKUP(C671,TE!$H:$Y,16,FALSE),"0")</f>
        <v/>
      </c>
      <c r="AA671" s="777">
        <f>IFERROR(VLOOKUP(C671,TE!$H:$Y,17,FALSE),"0")</f>
        <v/>
      </c>
      <c r="AB671" s="1809" t="n"/>
      <c r="AC671" s="1810">
        <f>IFERROR((W671*Y671*AA671),"")</f>
        <v/>
      </c>
      <c r="AE671" s="1738" t="n"/>
      <c r="AF671" s="852" t="n"/>
    </row>
    <row r="672" ht="15.75" customHeight="1" s="667">
      <c r="A672" s="852" t="n"/>
      <c r="B672" s="852" t="n"/>
      <c r="C672" s="237" t="inlineStr">
        <is>
          <t>D00227K</t>
        </is>
      </c>
      <c r="D672" s="215" t="n"/>
      <c r="E672" s="215" t="n"/>
      <c r="F672" s="210">
        <f>IFERROR(VLOOKUP(C672,TE!$H:$Y,2,FALSE),"(Not on TE)")</f>
        <v/>
      </c>
      <c r="G672" s="238" t="n"/>
      <c r="H672" s="238" t="n"/>
      <c r="I672" s="238" t="n"/>
      <c r="J672" s="238" t="n"/>
      <c r="K672" s="238" t="n"/>
      <c r="L672" s="238" t="n"/>
      <c r="M672" s="238" t="n"/>
      <c r="N672" s="238" t="n"/>
      <c r="O672" s="238" t="n"/>
      <c r="P672" s="238" t="n"/>
      <c r="Q672" s="238" t="n"/>
      <c r="R672" s="238" t="n"/>
      <c r="S672" s="238" t="n"/>
      <c r="T672" s="238" t="n"/>
      <c r="U672" s="772">
        <f>IFERROR(VLOOKUP(C672,TE!$H:$Y,9,FALSE),"0")</f>
        <v/>
      </c>
      <c r="W672" s="775">
        <f>SUMIFS(TE!$O:$O,TE!$G:$G,$C$592,TE!$I:$I,C672,TE!$D:$D,$C$5)</f>
        <v/>
      </c>
      <c r="Y672" s="775">
        <f>IFERROR(VLOOKUP(C672,TE!$H:$Y,16,FALSE),"0")</f>
        <v/>
      </c>
      <c r="AA672" s="777">
        <f>IFERROR(VLOOKUP(C672,TE!$H:$Y,17,FALSE),"0")</f>
        <v/>
      </c>
      <c r="AB672" s="1809" t="n"/>
      <c r="AC672" s="1810">
        <f>IFERROR((W672*Y672*AA672),"")</f>
        <v/>
      </c>
      <c r="AE672" s="1738" t="n"/>
      <c r="AF672" s="852" t="n"/>
    </row>
    <row r="673" ht="15.75" customHeight="1" s="667">
      <c r="A673" s="852" t="n"/>
      <c r="B673" s="852" t="n"/>
      <c r="C673" s="237" t="inlineStr">
        <is>
          <t>D00227KA</t>
        </is>
      </c>
      <c r="D673" s="215" t="n"/>
      <c r="E673" s="215" t="n"/>
      <c r="F673" s="210">
        <f>IFERROR(VLOOKUP(C673,TE!$H:$Y,2,FALSE),"(Not on TE)")</f>
        <v/>
      </c>
      <c r="G673" s="238" t="n"/>
      <c r="H673" s="238" t="n"/>
      <c r="I673" s="238" t="n"/>
      <c r="J673" s="238" t="n"/>
      <c r="K673" s="238" t="n"/>
      <c r="L673" s="238" t="n"/>
      <c r="M673" s="238" t="n"/>
      <c r="N673" s="238" t="n"/>
      <c r="O673" s="238" t="n"/>
      <c r="P673" s="238" t="n"/>
      <c r="Q673" s="238" t="n"/>
      <c r="R673" s="238" t="n"/>
      <c r="S673" s="238" t="n"/>
      <c r="T673" s="238" t="n"/>
      <c r="U673" s="772">
        <f>IFERROR(VLOOKUP(C673,TE!$H:$Y,9,FALSE),"0")</f>
        <v/>
      </c>
      <c r="W673" s="775">
        <f>SUMIFS(TE!$O:$O,TE!$G:$G,$C$592,TE!$I:$I,C673,TE!$D:$D,$C$5)</f>
        <v/>
      </c>
      <c r="Y673" s="775">
        <f>IFERROR(VLOOKUP(C673,TE!$H:$Y,16,FALSE),"0")</f>
        <v/>
      </c>
      <c r="AA673" s="777">
        <f>IFERROR(VLOOKUP(C673,TE!$H:$Y,17,FALSE),"0")</f>
        <v/>
      </c>
      <c r="AB673" s="1809" t="n"/>
      <c r="AC673" s="1810">
        <f>IFERROR((W673*Y673*AA673),"")</f>
        <v/>
      </c>
      <c r="AE673" s="1738" t="n"/>
      <c r="AF673" s="852" t="n"/>
    </row>
    <row r="674" ht="15.75" customHeight="1" s="667">
      <c r="A674" s="852" t="n"/>
      <c r="B674" s="852" t="n"/>
      <c r="C674" s="237" t="inlineStr">
        <is>
          <t>D00227KH</t>
        </is>
      </c>
      <c r="D674" s="215" t="n"/>
      <c r="E674" s="215" t="n"/>
      <c r="F674" s="210">
        <f>IFERROR(VLOOKUP(C674,TE!$H:$Y,2,FALSE),"(Not on TE)")</f>
        <v/>
      </c>
      <c r="G674" s="238" t="n"/>
      <c r="H674" s="238" t="n"/>
      <c r="I674" s="238" t="n"/>
      <c r="J674" s="238" t="n"/>
      <c r="K674" s="238" t="n"/>
      <c r="L674" s="238" t="n"/>
      <c r="M674" s="238" t="n"/>
      <c r="N674" s="238" t="n"/>
      <c r="O674" s="238" t="n"/>
      <c r="P674" s="238" t="n"/>
      <c r="Q674" s="238" t="n"/>
      <c r="R674" s="238" t="n"/>
      <c r="S674" s="238" t="n"/>
      <c r="T674" s="238" t="n"/>
      <c r="U674" s="772">
        <f>IFERROR(VLOOKUP(C674,TE!$H:$Y,9,FALSE),"0")</f>
        <v/>
      </c>
      <c r="W674" s="775">
        <f>SUMIFS(TE!$O:$O,TE!$G:$G,$C$592,TE!$I:$I,C674,TE!$D:$D,$C$5)</f>
        <v/>
      </c>
      <c r="Y674" s="775">
        <f>IFERROR(VLOOKUP(C674,TE!$H:$Y,16,FALSE),"0")</f>
        <v/>
      </c>
      <c r="AA674" s="777">
        <f>IFERROR(VLOOKUP(C674,TE!$H:$Y,17,FALSE),"0")</f>
        <v/>
      </c>
      <c r="AB674" s="1809" t="n"/>
      <c r="AC674" s="1810">
        <f>IFERROR((W674*Y674*AA674),"")</f>
        <v/>
      </c>
      <c r="AE674" s="1738" t="n"/>
      <c r="AF674" s="852" t="n"/>
    </row>
    <row r="675" ht="15.75" customHeight="1" s="667">
      <c r="A675" s="852" t="n"/>
      <c r="B675" s="852" t="n"/>
      <c r="C675" s="237" t="inlineStr">
        <is>
          <t>D00257K</t>
        </is>
      </c>
      <c r="D675" s="215" t="n"/>
      <c r="E675" s="215" t="n"/>
      <c r="F675" s="210">
        <f>IFERROR(VLOOKUP(C675,TE!$H:$Y,2,FALSE),"(Not on TE)")</f>
        <v/>
      </c>
      <c r="G675" s="238" t="n"/>
      <c r="H675" s="238" t="n"/>
      <c r="I675" s="238" t="n"/>
      <c r="J675" s="238" t="n"/>
      <c r="K675" s="238" t="n"/>
      <c r="L675" s="238" t="n"/>
      <c r="M675" s="238" t="n"/>
      <c r="N675" s="238" t="n"/>
      <c r="O675" s="238" t="n"/>
      <c r="P675" s="238" t="n"/>
      <c r="Q675" s="238" t="n"/>
      <c r="R675" s="238" t="n"/>
      <c r="S675" s="238" t="n"/>
      <c r="T675" s="238" t="n"/>
      <c r="U675" s="772">
        <f>IFERROR(VLOOKUP(C675,TE!$H:$Y,9,FALSE),"0")</f>
        <v/>
      </c>
      <c r="W675" s="775">
        <f>SUMIFS(TE!$O:$O,TE!$G:$G,$C$592,TE!$I:$I,C675,TE!$D:$D,$C$5)</f>
        <v/>
      </c>
      <c r="Y675" s="775">
        <f>IFERROR(VLOOKUP(C675,TE!$H:$Y,16,FALSE),"0")</f>
        <v/>
      </c>
      <c r="AA675" s="777">
        <f>IFERROR(VLOOKUP(C675,TE!$H:$Y,17,FALSE),"0")</f>
        <v/>
      </c>
      <c r="AB675" s="1809" t="n"/>
      <c r="AC675" s="1810">
        <f>IFERROR((W675*Y675*AA675),"")</f>
        <v/>
      </c>
      <c r="AE675" s="1738" t="n"/>
      <c r="AF675" s="852" t="n"/>
    </row>
    <row r="676" ht="15.75" customHeight="1" s="667">
      <c r="A676" s="852" t="n"/>
      <c r="B676" s="852" t="n"/>
      <c r="C676" s="237" t="inlineStr">
        <is>
          <t>D00277K</t>
        </is>
      </c>
      <c r="D676" s="215" t="n"/>
      <c r="E676" s="215" t="n"/>
      <c r="F676" s="210">
        <f>IFERROR(VLOOKUP(C676,TE!$H:$Y,2,FALSE),"(Not on TE)")</f>
        <v/>
      </c>
      <c r="G676" s="238" t="n"/>
      <c r="H676" s="238" t="n"/>
      <c r="I676" s="238" t="n"/>
      <c r="J676" s="238" t="n"/>
      <c r="K676" s="238" t="n"/>
      <c r="L676" s="238" t="n"/>
      <c r="M676" s="238" t="n"/>
      <c r="N676" s="238" t="n"/>
      <c r="O676" s="238" t="n"/>
      <c r="P676" s="238" t="n"/>
      <c r="Q676" s="238" t="n"/>
      <c r="R676" s="238" t="n"/>
      <c r="S676" s="238" t="n"/>
      <c r="T676" s="238" t="n"/>
      <c r="U676" s="772">
        <f>IFERROR(VLOOKUP(C676,TE!$H:$Y,9,FALSE),"0")</f>
        <v/>
      </c>
      <c r="W676" s="775">
        <f>SUMIFS(TE!$O:$O,TE!$G:$G,$C$592,TE!$I:$I,C676,TE!$D:$D,$C$5)</f>
        <v/>
      </c>
      <c r="Y676" s="775">
        <f>IFERROR(VLOOKUP(C676,TE!$H:$Y,16,FALSE),"0")</f>
        <v/>
      </c>
      <c r="AA676" s="777">
        <f>IFERROR(VLOOKUP(C676,TE!$H:$Y,17,FALSE),"0")</f>
        <v/>
      </c>
      <c r="AB676" s="1809" t="n"/>
      <c r="AC676" s="1810">
        <f>IFERROR((W676*Y676*AA676),"")</f>
        <v/>
      </c>
      <c r="AE676" s="1738" t="n"/>
      <c r="AF676" s="852" t="n"/>
    </row>
    <row r="677" ht="15.75" customHeight="1" s="667">
      <c r="A677" s="852" t="n"/>
      <c r="B677" s="852" t="n"/>
      <c r="C677" s="216" t="inlineStr">
        <is>
          <t>D00307K</t>
        </is>
      </c>
      <c r="D677" s="217" t="n"/>
      <c r="E677" s="217" t="n"/>
      <c r="F677" s="218">
        <f>IFERROR(VLOOKUP(C677,TE!$H:$Y,2,FALSE),"(Not on TE)")</f>
        <v/>
      </c>
      <c r="G677" s="219" t="n"/>
      <c r="H677" s="219" t="n"/>
      <c r="I677" s="219" t="n"/>
      <c r="J677" s="219" t="n"/>
      <c r="K677" s="219" t="n"/>
      <c r="L677" s="219" t="n"/>
      <c r="M677" s="219" t="n"/>
      <c r="N677" s="219" t="n"/>
      <c r="O677" s="219" t="n"/>
      <c r="P677" s="219" t="n"/>
      <c r="Q677" s="219" t="n"/>
      <c r="R677" s="219" t="n"/>
      <c r="S677" s="219" t="n"/>
      <c r="T677" s="219" t="n"/>
      <c r="U677" s="836">
        <f>IFERROR(VLOOKUP(C677,TE!$H:$Y,9,FALSE),"0")</f>
        <v/>
      </c>
      <c r="V677" s="1747" t="n"/>
      <c r="W677" s="839">
        <f>SUMIFS(TE!$O:$O,TE!$G:$G,$C$592,TE!$I:$I,C677,TE!$D:$D,$C$5)</f>
        <v/>
      </c>
      <c r="X677" s="1747" t="n"/>
      <c r="Y677" s="839">
        <f>IFERROR(VLOOKUP(C677,TE!$H:$Y,16,FALSE),"0")</f>
        <v/>
      </c>
      <c r="Z677" s="1747" t="n"/>
      <c r="AA677" s="841">
        <f>IFERROR(VLOOKUP(C677,TE!$H:$Y,17,FALSE),"0")</f>
        <v/>
      </c>
      <c r="AB677" s="1811" t="n"/>
      <c r="AC677" s="1812">
        <f>IFERROR((W677*Y677*AA677),"")</f>
        <v/>
      </c>
      <c r="AD677" s="1747" t="n"/>
      <c r="AE677" s="1799" t="n"/>
      <c r="AF677" s="852" t="n"/>
    </row>
    <row r="678" ht="15.75" customHeight="1" s="667">
      <c r="A678" s="852" t="n"/>
      <c r="B678" s="852" t="n"/>
      <c r="C678" s="220" t="n"/>
      <c r="D678" s="215" t="n"/>
      <c r="E678" s="215" t="n"/>
      <c r="F678" s="238" t="n"/>
      <c r="G678" s="238" t="n"/>
      <c r="H678" s="238" t="n"/>
      <c r="I678" s="238" t="n"/>
      <c r="J678" s="238" t="n"/>
      <c r="K678" s="238" t="n"/>
      <c r="L678" s="238" t="n"/>
      <c r="M678" s="238" t="n"/>
      <c r="N678" s="238" t="n"/>
      <c r="O678" s="238" t="n"/>
      <c r="P678" s="238" t="n"/>
      <c r="Q678" s="238" t="n"/>
      <c r="R678" s="238" t="n"/>
      <c r="S678" s="238" t="n"/>
      <c r="T678" s="238" t="n"/>
      <c r="U678" s="221" t="n"/>
      <c r="V678" s="221" t="n"/>
      <c r="W678" s="222" t="n"/>
      <c r="X678" s="222" t="n"/>
      <c r="Y678" s="222" t="n"/>
      <c r="Z678" s="223" t="n"/>
      <c r="AA678" s="848" t="inlineStr">
        <is>
          <t>Continued Below</t>
        </is>
      </c>
      <c r="AB678" s="1739" t="n"/>
      <c r="AC678" s="1739" t="n"/>
      <c r="AD678" s="1739" t="n"/>
      <c r="AE678" s="1739" t="n"/>
      <c r="AF678" s="852" t="n"/>
    </row>
    <row r="679" ht="15.75" customHeight="1" s="667">
      <c r="A679" s="852" t="n"/>
      <c r="B679" s="852" t="n"/>
      <c r="C679" s="220" t="n"/>
      <c r="D679" s="215" t="n"/>
      <c r="E679" s="215" t="n"/>
      <c r="F679" s="238" t="n"/>
      <c r="G679" s="238" t="n"/>
      <c r="H679" s="238" t="n"/>
      <c r="I679" s="238" t="n"/>
      <c r="J679" s="238" t="n"/>
      <c r="K679" s="238" t="n"/>
      <c r="L679" s="238" t="n"/>
      <c r="M679" s="238" t="n"/>
      <c r="N679" s="238" t="n"/>
      <c r="O679" s="238" t="n"/>
      <c r="P679" s="238" t="n"/>
      <c r="Q679" s="238" t="n"/>
      <c r="R679" s="238" t="n"/>
      <c r="S679" s="238" t="n"/>
      <c r="T679" s="238" t="n"/>
      <c r="U679" s="221" t="n"/>
      <c r="V679" s="221" t="n"/>
      <c r="W679" s="222" t="n"/>
      <c r="X679" s="222" t="n"/>
      <c r="Y679" s="222" t="n"/>
      <c r="Z679" s="222" t="n"/>
      <c r="AA679" s="848" t="n"/>
      <c r="AB679" s="848" t="n"/>
      <c r="AC679" s="779" t="n"/>
      <c r="AD679" s="779" t="n"/>
      <c r="AE679" s="779" t="n"/>
      <c r="AF679" s="852" t="n"/>
    </row>
    <row r="680" ht="15.75" customHeight="1" s="667">
      <c r="A680" s="229" t="n"/>
      <c r="B680" s="229" t="n"/>
      <c r="C680" s="400" t="n"/>
      <c r="D680" s="230" t="n"/>
      <c r="E680" s="230" t="n"/>
      <c r="F680" s="231" t="n"/>
      <c r="G680" s="231" t="n"/>
      <c r="H680" s="231" t="n"/>
      <c r="I680" s="231" t="n"/>
      <c r="J680" s="231" t="n"/>
      <c r="K680" s="231" t="n"/>
      <c r="L680" s="231" t="n"/>
      <c r="M680" s="231" t="n"/>
      <c r="N680" s="231" t="n"/>
      <c r="O680" s="231" t="n"/>
      <c r="P680" s="231" t="n"/>
      <c r="Q680" s="231" t="n"/>
      <c r="R680" s="231" t="n"/>
      <c r="S680" s="231" t="n"/>
      <c r="T680" s="231" t="n"/>
      <c r="U680" s="232" t="n"/>
      <c r="V680" s="232" t="n"/>
      <c r="W680" s="233" t="n"/>
      <c r="X680" s="233" t="n"/>
      <c r="Y680" s="233" t="n"/>
      <c r="Z680" s="233" t="n"/>
      <c r="AA680" s="234" t="n"/>
      <c r="AB680" s="234" t="n"/>
      <c r="AC680" s="235" t="n"/>
      <c r="AD680" s="235" t="n"/>
      <c r="AE680" s="235" t="n"/>
      <c r="AF680" s="236" t="n"/>
    </row>
    <row r="681" ht="15.75" customHeight="1" s="667">
      <c r="A681" s="800" t="inlineStr">
        <is>
          <t>CCN:</t>
        </is>
      </c>
      <c r="C681" s="830">
        <f>$C$5</f>
        <v/>
      </c>
      <c r="M681" s="800" t="inlineStr">
        <is>
          <t>Nomenclature:</t>
        </is>
      </c>
      <c r="R681" s="830">
        <f>$R$5</f>
        <v/>
      </c>
    </row>
    <row r="682" ht="15.75" customHeight="1" s="667">
      <c r="A682" s="852" t="n"/>
      <c r="B682" s="852" t="n"/>
      <c r="C682" s="223" t="n"/>
      <c r="D682" s="852" t="n"/>
      <c r="E682" s="852" t="n"/>
      <c r="F682" s="223" t="n"/>
      <c r="G682" s="852" t="n"/>
      <c r="H682" s="852" t="n"/>
      <c r="I682" s="852" t="n"/>
      <c r="J682" s="852" t="n"/>
      <c r="K682" s="852" t="n"/>
      <c r="L682" s="852" t="n"/>
      <c r="M682" s="852" t="n"/>
      <c r="N682" s="852" t="n"/>
      <c r="O682" s="852" t="n"/>
      <c r="P682" s="852" t="n"/>
      <c r="Q682" s="852" t="n"/>
      <c r="R682" s="852" t="n"/>
      <c r="S682" s="852" t="n"/>
      <c r="T682" s="852" t="n"/>
      <c r="U682" s="852" t="n"/>
      <c r="V682" s="852" t="n"/>
      <c r="W682" s="854" t="n"/>
      <c r="X682" s="854" t="n"/>
      <c r="Y682" s="852" t="n"/>
      <c r="Z682" s="852" t="n"/>
      <c r="AA682" s="852" t="n"/>
      <c r="AB682" s="852" t="n"/>
      <c r="AC682" s="854" t="n"/>
      <c r="AD682" s="854" t="n"/>
      <c r="AE682" s="854" t="n"/>
      <c r="AF682" s="852" t="n"/>
    </row>
    <row r="683" ht="15.75" customHeight="1" s="667">
      <c r="A683" s="852" t="n"/>
      <c r="B683" s="852" t="n"/>
      <c r="C683" s="161" t="inlineStr">
        <is>
          <t>Operational Vehicle Laydown Area per UFC 2-000-05N  Table 14312-1</t>
        </is>
      </c>
      <c r="D683" s="852" t="n"/>
      <c r="E683" s="852" t="n"/>
      <c r="F683" s="223" t="n"/>
      <c r="G683" s="852" t="n"/>
      <c r="H683" s="852" t="n"/>
      <c r="I683" s="852" t="n"/>
      <c r="J683" s="852" t="n"/>
      <c r="K683" s="852" t="n"/>
      <c r="L683" s="852" t="n"/>
      <c r="M683" s="852" t="n"/>
      <c r="N683" s="852" t="n"/>
      <c r="O683" s="852" t="n"/>
      <c r="P683" s="852" t="n"/>
      <c r="Q683" s="852" t="n"/>
      <c r="R683" s="852" t="n"/>
      <c r="S683" s="852" t="n"/>
      <c r="T683" s="852" t="n"/>
      <c r="U683" s="852" t="n"/>
      <c r="V683" s="852" t="n"/>
      <c r="W683" s="854" t="n"/>
      <c r="X683" s="854" t="n"/>
      <c r="Y683" s="852" t="n"/>
      <c r="Z683" s="852" t="n"/>
      <c r="AA683" s="852" t="n"/>
      <c r="AB683" s="852" t="n"/>
      <c r="AC683" s="854" t="n"/>
      <c r="AD683" s="854" t="n"/>
      <c r="AE683" s="854" t="n"/>
      <c r="AF683" s="852" t="n"/>
    </row>
    <row r="684" ht="15.75" customHeight="1" s="667">
      <c r="A684" s="852" t="n"/>
      <c r="B684" s="852" t="n"/>
      <c r="C684" s="851">
        <f>C638</f>
        <v/>
      </c>
      <c r="D684" s="1747" t="n"/>
      <c r="E684" s="1747" t="n"/>
      <c r="F684" s="204">
        <f>F638</f>
        <v/>
      </c>
      <c r="G684" s="204" t="n"/>
      <c r="H684" s="204" t="n"/>
      <c r="I684" s="204" t="n"/>
      <c r="J684" s="204" t="n"/>
      <c r="K684" s="204" t="n"/>
      <c r="L684" s="204" t="n"/>
      <c r="M684" s="204" t="n"/>
      <c r="N684" s="205" t="n"/>
      <c r="O684" s="206" t="n"/>
      <c r="P684" s="206" t="n"/>
      <c r="Q684" s="206" t="n"/>
      <c r="R684" s="206" t="n"/>
      <c r="S684" s="207" t="n"/>
      <c r="T684" s="189" t="n"/>
      <c r="U684" s="189" t="n"/>
      <c r="V684" s="189" t="n"/>
      <c r="W684" s="208" t="n"/>
      <c r="X684" s="208" t="n"/>
      <c r="Y684" s="189" t="n"/>
      <c r="Z684" s="189" t="n"/>
      <c r="AA684" s="189" t="n"/>
      <c r="AB684" s="189" t="n"/>
      <c r="AC684" s="1536" t="n"/>
      <c r="AD684" s="1536" t="n"/>
      <c r="AE684" s="1536" t="n"/>
      <c r="AF684" s="852" t="n"/>
    </row>
    <row r="685" ht="15.75" customHeight="1" s="667">
      <c r="A685" s="852" t="n"/>
      <c r="B685" s="852" t="n"/>
      <c r="C685" s="1814" t="inlineStr">
        <is>
          <t>TAMCN</t>
        </is>
      </c>
      <c r="D685" s="1748" t="n"/>
      <c r="E685" s="1748" t="n"/>
      <c r="F685" s="834" t="inlineStr">
        <is>
          <t>Description</t>
        </is>
      </c>
      <c r="G685" s="1739" t="n"/>
      <c r="H685" s="1739" t="n"/>
      <c r="I685" s="1739" t="n"/>
      <c r="J685" s="1739" t="n"/>
      <c r="K685" s="1739" t="n"/>
      <c r="L685" s="1739" t="n"/>
      <c r="M685" s="1739" t="n"/>
      <c r="N685" s="1739" t="n"/>
      <c r="O685" s="1739" t="n"/>
      <c r="P685" s="1739" t="n"/>
      <c r="Q685" s="1739" t="n"/>
      <c r="R685" s="1739" t="n"/>
      <c r="S685" s="1739" t="n"/>
      <c r="T685" s="1739" t="n"/>
      <c r="U685" s="1805" t="inlineStr">
        <is>
          <t>L (FT)</t>
        </is>
      </c>
      <c r="V685" s="1748" t="n"/>
      <c r="W685" s="1805" t="inlineStr">
        <is>
          <t>Qty</t>
        </is>
      </c>
      <c r="X685" s="1748" t="n"/>
      <c r="Y685" s="1805" t="inlineStr">
        <is>
          <t>Area (NSY)</t>
        </is>
      </c>
      <c r="Z685" s="1748" t="n"/>
      <c r="AA685" s="1805" t="inlineStr">
        <is>
          <t>NTG</t>
        </is>
      </c>
      <c r="AB685" s="1748" t="n"/>
      <c r="AC685" s="1806" t="inlineStr">
        <is>
          <t>GSY</t>
        </is>
      </c>
      <c r="AD685" s="1736" t="n"/>
      <c r="AE685" s="1737" t="n"/>
      <c r="AF685" s="852" t="n"/>
    </row>
    <row r="686" ht="15.75" customHeight="1" s="667">
      <c r="A686" s="852" t="n"/>
      <c r="B686" s="852" t="n"/>
      <c r="C686" s="1807" t="n"/>
      <c r="D686" s="1808" t="n"/>
      <c r="E686" s="1808" t="n"/>
      <c r="F686" s="1808" t="n"/>
      <c r="G686" s="1808" t="n"/>
      <c r="H686" s="1808" t="n"/>
      <c r="I686" s="1808" t="n"/>
      <c r="J686" s="1808" t="n"/>
      <c r="K686" s="1808" t="n"/>
      <c r="L686" s="1808" t="n"/>
      <c r="M686" s="1808" t="n"/>
      <c r="N686" s="1808" t="n"/>
      <c r="O686" s="1808" t="n"/>
      <c r="P686" s="1808" t="n"/>
      <c r="Q686" s="1808" t="n"/>
      <c r="R686" s="1808" t="n"/>
      <c r="S686" s="1808" t="n"/>
      <c r="T686" s="1808" t="n"/>
      <c r="U686" s="1808" t="n"/>
      <c r="V686" s="1808" t="n"/>
      <c r="W686" s="1808" t="n"/>
      <c r="X686" s="1808" t="n"/>
      <c r="Y686" s="1808" t="n"/>
      <c r="Z686" s="1808" t="n"/>
      <c r="AA686" s="1808" t="n"/>
      <c r="AB686" s="1808" t="n"/>
      <c r="AC686" s="1747" t="n"/>
      <c r="AD686" s="1747" t="n"/>
      <c r="AE686" s="1799" t="n"/>
      <c r="AF686" s="852" t="n"/>
    </row>
    <row r="687" ht="15.75" customHeight="1" s="667">
      <c r="A687" s="852" t="n"/>
      <c r="B687" s="852" t="n"/>
      <c r="C687" s="406" t="inlineStr">
        <is>
          <t>D00317K</t>
        </is>
      </c>
      <c r="D687" s="220" t="n"/>
      <c r="E687" s="220" t="n"/>
      <c r="F687" s="210">
        <f>IFERROR(VLOOKUP(C687,TE!$H:$Y,2,FALSE),"(Not on TE)")</f>
        <v/>
      </c>
      <c r="G687" s="220" t="n"/>
      <c r="H687" s="220" t="n"/>
      <c r="I687" s="220" t="n"/>
      <c r="J687" s="220" t="n"/>
      <c r="K687" s="220" t="n"/>
      <c r="L687" s="220" t="n"/>
      <c r="M687" s="220" t="n"/>
      <c r="N687" s="220" t="n"/>
      <c r="O687" s="220" t="n"/>
      <c r="P687" s="220" t="n"/>
      <c r="Q687" s="220" t="n"/>
      <c r="R687" s="220" t="n"/>
      <c r="S687" s="220" t="n"/>
      <c r="T687" s="220" t="n"/>
      <c r="U687" s="772">
        <f>IFERROR(VLOOKUP(C687,TE!$H:$Y,9,FALSE),"0")</f>
        <v/>
      </c>
      <c r="W687" s="775">
        <f>SUMIFS(TE!$O:$O,TE!$G:$G,$C$592,TE!$I:$I,C687,TE!$D:$D,$C$5)</f>
        <v/>
      </c>
      <c r="Y687" s="775">
        <f>IFERROR(VLOOKUP(C687,TE!$H:$Y,16,FALSE),"0")</f>
        <v/>
      </c>
      <c r="AA687" s="777">
        <f>IFERROR(VLOOKUP(C687,TE!$H:$Y,17,FALSE),"0")</f>
        <v/>
      </c>
      <c r="AB687" s="1809" t="n"/>
      <c r="AC687" s="1810">
        <f>IFERROR((W687*Y687*AA687),"")</f>
        <v/>
      </c>
      <c r="AE687" s="1738" t="n"/>
      <c r="AF687" s="852" t="n"/>
    </row>
    <row r="688" ht="15.75" customHeight="1" s="667">
      <c r="A688" s="852" t="n"/>
      <c r="B688" s="852" t="n"/>
      <c r="C688" s="406" t="inlineStr">
        <is>
          <t>D00327K</t>
        </is>
      </c>
      <c r="D688" s="220" t="n"/>
      <c r="E688" s="220" t="n"/>
      <c r="F688" s="210">
        <f>IFERROR(VLOOKUP(C688,TE!$H:$Y,2,FALSE),"(Not on TE)")</f>
        <v/>
      </c>
      <c r="G688" s="220" t="n"/>
      <c r="H688" s="220" t="n"/>
      <c r="I688" s="220" t="n"/>
      <c r="J688" s="220" t="n"/>
      <c r="K688" s="220" t="n"/>
      <c r="L688" s="220" t="n"/>
      <c r="M688" s="220" t="n"/>
      <c r="N688" s="220" t="n"/>
      <c r="O688" s="220" t="n"/>
      <c r="P688" s="220" t="n"/>
      <c r="Q688" s="220" t="n"/>
      <c r="R688" s="220" t="n"/>
      <c r="S688" s="220" t="n"/>
      <c r="T688" s="220" t="n"/>
      <c r="U688" s="772">
        <f>IFERROR(VLOOKUP(C688,TE!$H:$Y,9,FALSE),"0")</f>
        <v/>
      </c>
      <c r="W688" s="775">
        <f>SUMIFS(TE!$O:$O,TE!$G:$G,$C$592,TE!$I:$I,C688,TE!$D:$D,$C$5)</f>
        <v/>
      </c>
      <c r="Y688" s="775">
        <f>IFERROR(VLOOKUP(C688,TE!$H:$Y,16,FALSE),"0")</f>
        <v/>
      </c>
      <c r="AA688" s="777">
        <f>IFERROR(VLOOKUP(C688,TE!$H:$Y,17,FALSE),"0")</f>
        <v/>
      </c>
      <c r="AB688" s="1809" t="n"/>
      <c r="AC688" s="1810">
        <f>IFERROR((W688*Y688*AA688),"")</f>
        <v/>
      </c>
      <c r="AE688" s="1738" t="n"/>
      <c r="AF688" s="852" t="n"/>
    </row>
    <row r="689" ht="15.75" customHeight="1" s="667">
      <c r="A689" s="852" t="n"/>
      <c r="B689" s="852" t="n"/>
      <c r="C689" s="406" t="inlineStr">
        <is>
          <t>D00337K</t>
        </is>
      </c>
      <c r="D689" s="220" t="n"/>
      <c r="E689" s="220" t="n"/>
      <c r="F689" s="210">
        <f>IFERROR(VLOOKUP(C689,TE!$H:$Y,2,FALSE),"(Not on TE)")</f>
        <v/>
      </c>
      <c r="G689" s="220" t="n"/>
      <c r="H689" s="220" t="n"/>
      <c r="I689" s="220" t="n"/>
      <c r="J689" s="220" t="n"/>
      <c r="K689" s="220" t="n"/>
      <c r="L689" s="220" t="n"/>
      <c r="M689" s="220" t="n"/>
      <c r="N689" s="220" t="n"/>
      <c r="O689" s="220" t="n"/>
      <c r="P689" s="220" t="n"/>
      <c r="Q689" s="220" t="n"/>
      <c r="R689" s="220" t="n"/>
      <c r="S689" s="220" t="n"/>
      <c r="T689" s="220" t="n"/>
      <c r="U689" s="772">
        <f>IFERROR(VLOOKUP(C689,TE!$H:$Y,9,FALSE),"0")</f>
        <v/>
      </c>
      <c r="W689" s="775">
        <f>SUMIFS(TE!$O:$O,TE!$G:$G,$C$592,TE!$I:$I,C689,TE!$D:$D,$C$5)</f>
        <v/>
      </c>
      <c r="Y689" s="775">
        <f>IFERROR(VLOOKUP(C689,TE!$H:$Y,16,FALSE),"0")</f>
        <v/>
      </c>
      <c r="AA689" s="777">
        <f>IFERROR(VLOOKUP(C689,TE!$H:$Y,17,FALSE),"0")</f>
        <v/>
      </c>
      <c r="AB689" s="1809" t="n"/>
      <c r="AC689" s="1810">
        <f>IFERROR((W689*Y689*AA689),"")</f>
        <v/>
      </c>
      <c r="AE689" s="1738" t="n"/>
      <c r="AF689" s="852" t="n"/>
    </row>
    <row r="690" ht="15.75" customHeight="1" s="667">
      <c r="A690" s="852" t="n"/>
      <c r="B690" s="852" t="n"/>
      <c r="C690" s="406" t="inlineStr">
        <is>
          <t>D00347K</t>
        </is>
      </c>
      <c r="D690" s="220" t="n"/>
      <c r="E690" s="220" t="n"/>
      <c r="F690" s="210">
        <f>IFERROR(VLOOKUP(C690,TE!$H:$Y,2,FALSE),"(Not on TE)")</f>
        <v/>
      </c>
      <c r="G690" s="220" t="n"/>
      <c r="H690" s="220" t="n"/>
      <c r="I690" s="220" t="n"/>
      <c r="J690" s="220" t="n"/>
      <c r="K690" s="220" t="n"/>
      <c r="L690" s="220" t="n"/>
      <c r="M690" s="220" t="n"/>
      <c r="N690" s="220" t="n"/>
      <c r="O690" s="220" t="n"/>
      <c r="P690" s="220" t="n"/>
      <c r="Q690" s="220" t="n"/>
      <c r="R690" s="220" t="n"/>
      <c r="S690" s="220" t="n"/>
      <c r="T690" s="220" t="n"/>
      <c r="U690" s="772">
        <f>IFERROR(VLOOKUP(C690,TE!$H:$Y,9,FALSE),"0")</f>
        <v/>
      </c>
      <c r="W690" s="775">
        <f>SUMIFS(TE!$O:$O,TE!$G:$G,$C$592,TE!$I:$I,C690,TE!$D:$D,$C$5)</f>
        <v/>
      </c>
      <c r="Y690" s="775">
        <f>IFERROR(VLOOKUP(C690,TE!$H:$Y,16,FALSE),"0")</f>
        <v/>
      </c>
      <c r="AA690" s="777">
        <f>IFERROR(VLOOKUP(C690,TE!$H:$Y,17,FALSE),"0")</f>
        <v/>
      </c>
      <c r="AB690" s="1809" t="n"/>
      <c r="AC690" s="1810">
        <f>IFERROR((W690*Y690*AA690),"")</f>
        <v/>
      </c>
      <c r="AE690" s="1738" t="n"/>
      <c r="AF690" s="852" t="n"/>
    </row>
    <row r="691" ht="15.75" customHeight="1" s="667">
      <c r="A691" s="852" t="n"/>
      <c r="B691" s="852" t="n"/>
      <c r="C691" s="406" t="inlineStr">
        <is>
          <t>D00357K</t>
        </is>
      </c>
      <c r="D691" s="220" t="n"/>
      <c r="E691" s="220" t="n"/>
      <c r="F691" s="210">
        <f>IFERROR(VLOOKUP(C691,TE!$H:$Y,2,FALSE),"(Not on TE)")</f>
        <v/>
      </c>
      <c r="G691" s="220" t="n"/>
      <c r="H691" s="220" t="n"/>
      <c r="I691" s="220" t="n"/>
      <c r="J691" s="220" t="n"/>
      <c r="K691" s="220" t="n"/>
      <c r="L691" s="220" t="n"/>
      <c r="M691" s="220" t="n"/>
      <c r="N691" s="220" t="n"/>
      <c r="O691" s="220" t="n"/>
      <c r="P691" s="220" t="n"/>
      <c r="Q691" s="220" t="n"/>
      <c r="R691" s="220" t="n"/>
      <c r="S691" s="220" t="n"/>
      <c r="T691" s="220" t="n"/>
      <c r="U691" s="772">
        <f>IFERROR(VLOOKUP(C691,TE!$H:$Y,9,FALSE),"0")</f>
        <v/>
      </c>
      <c r="W691" s="775">
        <f>SUMIFS(TE!$O:$O,TE!$G:$G,$C$592,TE!$I:$I,C691,TE!$D:$D,$C$5)</f>
        <v/>
      </c>
      <c r="Y691" s="775">
        <f>IFERROR(VLOOKUP(C691,TE!$H:$Y,16,FALSE),"0")</f>
        <v/>
      </c>
      <c r="AA691" s="777">
        <f>IFERROR(VLOOKUP(C691,TE!$H:$Y,17,FALSE),"0")</f>
        <v/>
      </c>
      <c r="AB691" s="1809" t="n"/>
      <c r="AC691" s="1810">
        <f>IFERROR((W691*Y691*AA691),"")</f>
        <v/>
      </c>
      <c r="AE691" s="1738" t="n"/>
      <c r="AF691" s="852" t="n"/>
    </row>
    <row r="692" ht="15.75" customHeight="1" s="667">
      <c r="A692" s="852" t="n"/>
      <c r="B692" s="852" t="n"/>
      <c r="C692" s="406" t="inlineStr">
        <is>
          <t>D00367K</t>
        </is>
      </c>
      <c r="D692" s="220" t="n"/>
      <c r="E692" s="220" t="n"/>
      <c r="F692" s="210">
        <f>IFERROR(VLOOKUP(C692,TE!$H:$Y,2,FALSE),"(Not on TE)")</f>
        <v/>
      </c>
      <c r="G692" s="220" t="n"/>
      <c r="H692" s="220" t="n"/>
      <c r="I692" s="220" t="n"/>
      <c r="J692" s="220" t="n"/>
      <c r="K692" s="220" t="n"/>
      <c r="L692" s="220" t="n"/>
      <c r="M692" s="220" t="n"/>
      <c r="N692" s="220" t="n"/>
      <c r="O692" s="220" t="n"/>
      <c r="P692" s="220" t="n"/>
      <c r="Q692" s="220" t="n"/>
      <c r="R692" s="220" t="n"/>
      <c r="S692" s="220" t="n"/>
      <c r="T692" s="220" t="n"/>
      <c r="U692" s="772">
        <f>IFERROR(VLOOKUP(C692,TE!$H:$Y,9,FALSE),"0")</f>
        <v/>
      </c>
      <c r="W692" s="775">
        <f>SUMIFS(TE!$O:$O,TE!$G:$G,$C$592,TE!$I:$I,C692,TE!$D:$D,$C$5)</f>
        <v/>
      </c>
      <c r="Y692" s="775">
        <f>IFERROR(VLOOKUP(C692,TE!$H:$Y,16,FALSE),"0")</f>
        <v/>
      </c>
      <c r="AA692" s="777">
        <f>IFERROR(VLOOKUP(C692,TE!$H:$Y,17,FALSE),"0")</f>
        <v/>
      </c>
      <c r="AB692" s="1809" t="n"/>
      <c r="AC692" s="1810">
        <f>IFERROR((W692*Y692*AA692),"")</f>
        <v/>
      </c>
      <c r="AE692" s="1738" t="n"/>
      <c r="AF692" s="852" t="n"/>
    </row>
    <row r="693" ht="15.75" customHeight="1" s="667">
      <c r="A693" s="852" t="n"/>
      <c r="B693" s="852" t="n"/>
      <c r="C693" s="406" t="inlineStr">
        <is>
          <t>D00422B</t>
        </is>
      </c>
      <c r="D693" s="220" t="n"/>
      <c r="E693" s="220" t="n"/>
      <c r="F693" s="210">
        <f>IFERROR(VLOOKUP(C693,TE!$H:$Y,2,FALSE),"(Not on TE)")</f>
        <v/>
      </c>
      <c r="G693" s="220" t="n"/>
      <c r="H693" s="220" t="n"/>
      <c r="I693" s="220" t="n"/>
      <c r="J693" s="220" t="n"/>
      <c r="K693" s="220" t="n"/>
      <c r="L693" s="220" t="n"/>
      <c r="M693" s="220" t="n"/>
      <c r="N693" s="220" t="n"/>
      <c r="O693" s="220" t="n"/>
      <c r="P693" s="220" t="n"/>
      <c r="Q693" s="220" t="n"/>
      <c r="R693" s="220" t="n"/>
      <c r="S693" s="220" t="n"/>
      <c r="T693" s="220" t="n"/>
      <c r="U693" s="772">
        <f>IFERROR(VLOOKUP(C693,TE!$H:$Y,9,FALSE),"0")</f>
        <v/>
      </c>
      <c r="W693" s="775">
        <f>SUMIFS(TE!$O:$O,TE!$G:$G,$C$592,TE!$I:$I,C693,TE!$D:$D,$C$5)</f>
        <v/>
      </c>
      <c r="Y693" s="775">
        <f>IFERROR(VLOOKUP(C693,TE!$H:$Y,16,FALSE),"0")</f>
        <v/>
      </c>
      <c r="AA693" s="777">
        <f>IFERROR(VLOOKUP(C693,TE!$H:$Y,17,FALSE),"0")</f>
        <v/>
      </c>
      <c r="AB693" s="1809" t="n"/>
      <c r="AC693" s="1810">
        <f>IFERROR((W693*Y693*AA693),"")</f>
        <v/>
      </c>
      <c r="AE693" s="1738" t="n"/>
      <c r="AF693" s="852" t="n"/>
    </row>
    <row r="694" ht="15.75" customHeight="1" s="667">
      <c r="A694" s="852" t="n"/>
      <c r="B694" s="852" t="n"/>
      <c r="C694" s="406" t="inlineStr">
        <is>
          <t>D00432B</t>
        </is>
      </c>
      <c r="D694" s="220" t="n"/>
      <c r="E694" s="220" t="n"/>
      <c r="F694" s="210">
        <f>IFERROR(VLOOKUP(C694,TE!$H:$Y,2,FALSE),"(Not on TE)")</f>
        <v/>
      </c>
      <c r="G694" s="220" t="n"/>
      <c r="H694" s="220" t="n"/>
      <c r="I694" s="220" t="n"/>
      <c r="J694" s="220" t="n"/>
      <c r="K694" s="220" t="n"/>
      <c r="L694" s="220" t="n"/>
      <c r="M694" s="220" t="n"/>
      <c r="N694" s="220" t="n"/>
      <c r="O694" s="220" t="n"/>
      <c r="P694" s="220" t="n"/>
      <c r="Q694" s="220" t="n"/>
      <c r="R694" s="220" t="n"/>
      <c r="S694" s="220" t="n"/>
      <c r="T694" s="220" t="n"/>
      <c r="U694" s="772">
        <f>IFERROR(VLOOKUP(C694,TE!$H:$Y,9,FALSE),"0")</f>
        <v/>
      </c>
      <c r="W694" s="775">
        <f>SUMIFS(TE!$O:$O,TE!$G:$G,$C$592,TE!$I:$I,C694,TE!$D:$D,$C$5)</f>
        <v/>
      </c>
      <c r="Y694" s="775">
        <f>IFERROR(VLOOKUP(C694,TE!$H:$Y,16,FALSE),"0")</f>
        <v/>
      </c>
      <c r="AA694" s="777">
        <f>IFERROR(VLOOKUP(C694,TE!$H:$Y,17,FALSE),"0")</f>
        <v/>
      </c>
      <c r="AB694" s="1809" t="n"/>
      <c r="AC694" s="1810">
        <f>IFERROR((W694*Y694*AA694),"")</f>
        <v/>
      </c>
      <c r="AE694" s="1738" t="n"/>
      <c r="AF694" s="852" t="n"/>
    </row>
    <row r="695" ht="15.75" customHeight="1" s="667">
      <c r="A695" s="852" t="n"/>
      <c r="B695" s="852" t="n"/>
      <c r="C695" s="406" t="inlineStr">
        <is>
          <t>D00457K</t>
        </is>
      </c>
      <c r="D695" s="220" t="n"/>
      <c r="E695" s="220" t="n"/>
      <c r="F695" s="210">
        <f>IFERROR(VLOOKUP(C695,TE!$H:$Y,2,FALSE),"(Not on TE)")</f>
        <v/>
      </c>
      <c r="G695" s="220" t="n"/>
      <c r="H695" s="220" t="n"/>
      <c r="I695" s="220" t="n"/>
      <c r="J695" s="220" t="n"/>
      <c r="K695" s="220" t="n"/>
      <c r="L695" s="220" t="n"/>
      <c r="M695" s="220" t="n"/>
      <c r="N695" s="220" t="n"/>
      <c r="O695" s="220" t="n"/>
      <c r="P695" s="220" t="n"/>
      <c r="Q695" s="220" t="n"/>
      <c r="R695" s="220" t="n"/>
      <c r="S695" s="220" t="n"/>
      <c r="T695" s="220" t="n"/>
      <c r="U695" s="772">
        <f>IFERROR(VLOOKUP(C695,TE!$H:$Y,9,FALSE),"0")</f>
        <v/>
      </c>
      <c r="W695" s="775">
        <f>SUMIFS(TE!$O:$O,TE!$G:$G,$C$592,TE!$I:$I,C695,TE!$D:$D,$C$5)</f>
        <v/>
      </c>
      <c r="Y695" s="775">
        <f>IFERROR(VLOOKUP(C695,TE!$H:$Y,16,FALSE),"0")</f>
        <v/>
      </c>
      <c r="AA695" s="777">
        <f>IFERROR(VLOOKUP(C695,TE!$H:$Y,17,FALSE),"0")</f>
        <v/>
      </c>
      <c r="AB695" s="1809" t="n"/>
      <c r="AC695" s="1810">
        <f>IFERROR((W695*Y695*AA695),"")</f>
        <v/>
      </c>
      <c r="AE695" s="1738" t="n"/>
      <c r="AF695" s="852" t="n"/>
    </row>
    <row r="696" ht="15.75" customHeight="1" s="667">
      <c r="A696" s="852" t="n"/>
      <c r="B696" s="852" t="n"/>
      <c r="C696" s="406" t="inlineStr">
        <is>
          <t>D00467K</t>
        </is>
      </c>
      <c r="D696" s="220" t="n"/>
      <c r="E696" s="220" t="n"/>
      <c r="F696" s="210">
        <f>IFERROR(VLOOKUP(C696,TE!$H:$Y,2,FALSE),"(Not on TE)")</f>
        <v/>
      </c>
      <c r="G696" s="220" t="n"/>
      <c r="H696" s="220" t="n"/>
      <c r="I696" s="220" t="n"/>
      <c r="J696" s="220" t="n"/>
      <c r="K696" s="220" t="n"/>
      <c r="L696" s="220" t="n"/>
      <c r="M696" s="220" t="n"/>
      <c r="N696" s="220" t="n"/>
      <c r="O696" s="220" t="n"/>
      <c r="P696" s="220" t="n"/>
      <c r="Q696" s="220" t="n"/>
      <c r="R696" s="220" t="n"/>
      <c r="S696" s="220" t="n"/>
      <c r="T696" s="220" t="n"/>
      <c r="U696" s="772">
        <f>IFERROR(VLOOKUP(C696,TE!$H:$Y,9,FALSE),"0")</f>
        <v/>
      </c>
      <c r="W696" s="775">
        <f>SUMIFS(TE!$O:$O,TE!$G:$G,$C$592,TE!$I:$I,C696,TE!$D:$D,$C$5)</f>
        <v/>
      </c>
      <c r="Y696" s="775">
        <f>IFERROR(VLOOKUP(C696,TE!$H:$Y,16,FALSE),"0")</f>
        <v/>
      </c>
      <c r="AA696" s="777">
        <f>IFERROR(VLOOKUP(C696,TE!$H:$Y,17,FALSE),"0")</f>
        <v/>
      </c>
      <c r="AB696" s="1809" t="n"/>
      <c r="AC696" s="1810">
        <f>IFERROR((W696*Y696*AA696),"")</f>
        <v/>
      </c>
      <c r="AE696" s="1738" t="n"/>
      <c r="AF696" s="852" t="n"/>
    </row>
    <row r="697" ht="15.75" customHeight="1" s="667">
      <c r="A697" s="852" t="n"/>
      <c r="B697" s="852" t="n"/>
      <c r="C697" s="405" t="inlineStr">
        <is>
          <t>D00487K</t>
        </is>
      </c>
      <c r="D697" s="220" t="n"/>
      <c r="E697" s="220" t="n"/>
      <c r="F697" s="210">
        <f>IFERROR(VLOOKUP(C697,TE!$H:$Y,2,FALSE),"(Not on TE)")</f>
        <v/>
      </c>
      <c r="G697" s="220" t="n"/>
      <c r="H697" s="220" t="n"/>
      <c r="I697" s="220" t="n"/>
      <c r="J697" s="220" t="n"/>
      <c r="K697" s="220" t="n"/>
      <c r="L697" s="220" t="n"/>
      <c r="M697" s="220" t="n"/>
      <c r="N697" s="220" t="n"/>
      <c r="O697" s="220" t="n"/>
      <c r="P697" s="220" t="n"/>
      <c r="Q697" s="220" t="n"/>
      <c r="R697" s="220" t="n"/>
      <c r="S697" s="220" t="n"/>
      <c r="T697" s="220" t="n"/>
      <c r="U697" s="772">
        <f>IFERROR(VLOOKUP(C697,TE!$H:$Y,9,FALSE),"0")</f>
        <v/>
      </c>
      <c r="W697" s="775">
        <f>SUMIFS(TE!$O:$O,TE!$G:$G,$C$592,TE!$I:$I,C697,TE!$D:$D,$C$5)</f>
        <v/>
      </c>
      <c r="Y697" s="775">
        <f>IFERROR(VLOOKUP(C697,TE!$H:$Y,16,FALSE),"0")</f>
        <v/>
      </c>
      <c r="AA697" s="777">
        <f>IFERROR(VLOOKUP(C697,TE!$H:$Y,17,FALSE),"0")</f>
        <v/>
      </c>
      <c r="AB697" s="1809" t="n"/>
      <c r="AC697" s="1810">
        <f>IFERROR((W697*Y697*AA697),"")</f>
        <v/>
      </c>
      <c r="AE697" s="1738" t="n"/>
      <c r="AF697" s="852" t="n"/>
    </row>
    <row r="698" ht="15.75" customHeight="1" s="667">
      <c r="A698" s="852" t="n"/>
      <c r="B698" s="852" t="n"/>
      <c r="C698" s="405" t="inlineStr">
        <is>
          <t>D00527K</t>
        </is>
      </c>
      <c r="D698" s="220" t="n"/>
      <c r="E698" s="220" t="n"/>
      <c r="F698" s="210">
        <f>IFERROR(VLOOKUP(C698,TE!$H:$Y,2,FALSE),"(Not on TE)")</f>
        <v/>
      </c>
      <c r="G698" s="220" t="n"/>
      <c r="H698" s="220" t="n"/>
      <c r="I698" s="220" t="n"/>
      <c r="J698" s="220" t="n"/>
      <c r="K698" s="220" t="n"/>
      <c r="L698" s="220" t="n"/>
      <c r="M698" s="220" t="n"/>
      <c r="N698" s="220" t="n"/>
      <c r="O698" s="220" t="n"/>
      <c r="P698" s="220" t="n"/>
      <c r="Q698" s="220" t="n"/>
      <c r="R698" s="220" t="n"/>
      <c r="S698" s="220" t="n"/>
      <c r="T698" s="220" t="n"/>
      <c r="U698" s="772">
        <f>IFERROR(VLOOKUP(C698,TE!$H:$Y,9,FALSE),"0")</f>
        <v/>
      </c>
      <c r="W698" s="775">
        <f>SUMIFS(TE!$O:$O,TE!$G:$G,$C$592,TE!$I:$I,C698,TE!$D:$D,$C$5)</f>
        <v/>
      </c>
      <c r="Y698" s="775">
        <f>IFERROR(VLOOKUP(C698,TE!$H:$Y,16,FALSE),"0")</f>
        <v/>
      </c>
      <c r="AA698" s="777">
        <f>IFERROR(VLOOKUP(C698,TE!$H:$Y,17,FALSE),"0")</f>
        <v/>
      </c>
      <c r="AB698" s="1809" t="n"/>
      <c r="AC698" s="1810">
        <f>IFERROR((W698*Y698*AA698),"")</f>
        <v/>
      </c>
      <c r="AE698" s="1738" t="n"/>
      <c r="AF698" s="852" t="n"/>
    </row>
    <row r="699" ht="15.75" customHeight="1" s="667">
      <c r="A699" s="852" t="n"/>
      <c r="B699" s="852" t="n"/>
      <c r="C699" s="405" t="inlineStr">
        <is>
          <t>D00537K</t>
        </is>
      </c>
      <c r="D699" s="220" t="n"/>
      <c r="E699" s="220" t="n"/>
      <c r="F699" s="210">
        <f>IFERROR(VLOOKUP(C699,TE!$H:$Y,2,FALSE),"(Not on TE)")</f>
        <v/>
      </c>
      <c r="G699" s="220" t="n"/>
      <c r="H699" s="220" t="n"/>
      <c r="I699" s="220" t="n"/>
      <c r="J699" s="220" t="n"/>
      <c r="K699" s="220" t="n"/>
      <c r="L699" s="220" t="n"/>
      <c r="M699" s="220" t="n"/>
      <c r="N699" s="220" t="n"/>
      <c r="O699" s="220" t="n"/>
      <c r="P699" s="220" t="n"/>
      <c r="Q699" s="220" t="n"/>
      <c r="R699" s="220" t="n"/>
      <c r="S699" s="220" t="n"/>
      <c r="T699" s="220" t="n"/>
      <c r="U699" s="772">
        <f>IFERROR(VLOOKUP(C699,TE!$H:$Y,9,FALSE),"0")</f>
        <v/>
      </c>
      <c r="W699" s="775">
        <f>SUMIFS(TE!$O:$O,TE!$G:$G,$C$592,TE!$I:$I,C699,TE!$D:$D,$C$5)</f>
        <v/>
      </c>
      <c r="Y699" s="775">
        <f>IFERROR(VLOOKUP(C699,TE!$H:$Y,16,FALSE),"0")</f>
        <v/>
      </c>
      <c r="AA699" s="777">
        <f>IFERROR(VLOOKUP(C699,TE!$H:$Y,17,FALSE),"0")</f>
        <v/>
      </c>
      <c r="AB699" s="1809" t="n"/>
      <c r="AC699" s="1810">
        <f>IFERROR((W699*Y699*AA699),"")</f>
        <v/>
      </c>
      <c r="AE699" s="1738" t="n"/>
      <c r="AF699" s="852" t="n"/>
    </row>
    <row r="700" ht="15.75" customHeight="1" s="667">
      <c r="A700" s="852" t="n"/>
      <c r="B700" s="852" t="n"/>
      <c r="C700" s="405" t="inlineStr">
        <is>
          <t>D00547K</t>
        </is>
      </c>
      <c r="D700" s="220" t="n"/>
      <c r="E700" s="220" t="n"/>
      <c r="F700" s="210">
        <f>IFERROR(VLOOKUP(C700,TE!$H:$Y,2,FALSE),"(Not on TE)")</f>
        <v/>
      </c>
      <c r="G700" s="220" t="n"/>
      <c r="H700" s="220" t="n"/>
      <c r="I700" s="220" t="n"/>
      <c r="J700" s="220" t="n"/>
      <c r="K700" s="220" t="n"/>
      <c r="L700" s="220" t="n"/>
      <c r="M700" s="220" t="n"/>
      <c r="N700" s="220" t="n"/>
      <c r="O700" s="220" t="n"/>
      <c r="P700" s="220" t="n"/>
      <c r="Q700" s="220" t="n"/>
      <c r="R700" s="220" t="n"/>
      <c r="S700" s="220" t="n"/>
      <c r="T700" s="220" t="n"/>
      <c r="U700" s="772">
        <f>IFERROR(VLOOKUP(C700,TE!$H:$Y,9,FALSE),"0")</f>
        <v/>
      </c>
      <c r="W700" s="775">
        <f>SUMIFS(TE!$O:$O,TE!$G:$G,$C$592,TE!$I:$I,C700,TE!$D:$D,$C$5)</f>
        <v/>
      </c>
      <c r="Y700" s="775">
        <f>IFERROR(VLOOKUP(C700,TE!$H:$Y,16,FALSE),"0")</f>
        <v/>
      </c>
      <c r="AA700" s="777">
        <f>IFERROR(VLOOKUP(C700,TE!$H:$Y,17,FALSE),"0")</f>
        <v/>
      </c>
      <c r="AB700" s="1809" t="n"/>
      <c r="AC700" s="1810">
        <f>IFERROR((W700*Y700*AA700),"")</f>
        <v/>
      </c>
      <c r="AE700" s="1738" t="n"/>
      <c r="AF700" s="852" t="n"/>
    </row>
    <row r="701" ht="15.75" customHeight="1" s="667">
      <c r="A701" s="852" t="n"/>
      <c r="B701" s="852" t="n"/>
      <c r="C701" s="405" t="inlineStr">
        <is>
          <t>D00557K</t>
        </is>
      </c>
      <c r="D701" s="220" t="n"/>
      <c r="E701" s="220" t="n"/>
      <c r="F701" s="210">
        <f>IFERROR(VLOOKUP(C701,TE!$H:$Y,2,FALSE),"(Not on TE)")</f>
        <v/>
      </c>
      <c r="G701" s="220" t="n"/>
      <c r="H701" s="220" t="n"/>
      <c r="I701" s="220" t="n"/>
      <c r="J701" s="220" t="n"/>
      <c r="K701" s="220" t="n"/>
      <c r="L701" s="220" t="n"/>
      <c r="M701" s="220" t="n"/>
      <c r="N701" s="220" t="n"/>
      <c r="O701" s="220" t="n"/>
      <c r="P701" s="220" t="n"/>
      <c r="Q701" s="220" t="n"/>
      <c r="R701" s="220" t="n"/>
      <c r="S701" s="220" t="n"/>
      <c r="T701" s="220" t="n"/>
      <c r="U701" s="772">
        <f>IFERROR(VLOOKUP(C701,TE!$H:$Y,9,FALSE),"0")</f>
        <v/>
      </c>
      <c r="W701" s="775">
        <f>SUMIFS(TE!$O:$O,TE!$G:$G,$C$592,TE!$I:$I,C701,TE!$D:$D,$C$5)</f>
        <v/>
      </c>
      <c r="Y701" s="775">
        <f>IFERROR(VLOOKUP(C701,TE!$H:$Y,16,FALSE),"0")</f>
        <v/>
      </c>
      <c r="AA701" s="777">
        <f>IFERROR(VLOOKUP(C701,TE!$H:$Y,17,FALSE),"0")</f>
        <v/>
      </c>
      <c r="AB701" s="1809" t="n"/>
      <c r="AC701" s="1810">
        <f>IFERROR((W701*Y701*AA701),"")</f>
        <v/>
      </c>
      <c r="AE701" s="1738" t="n"/>
      <c r="AF701" s="852" t="n"/>
    </row>
    <row r="702" ht="15.75" customHeight="1" s="667">
      <c r="A702" s="852" t="n"/>
      <c r="B702" s="852" t="n"/>
      <c r="C702" s="405" t="inlineStr">
        <is>
          <t>D00807K</t>
        </is>
      </c>
      <c r="D702" s="220" t="n"/>
      <c r="E702" s="220" t="n"/>
      <c r="F702" s="210">
        <f>IFERROR(VLOOKUP(C702,TE!$H:$Y,2,FALSE),"(Not on TE)")</f>
        <v/>
      </c>
      <c r="G702" s="220" t="n"/>
      <c r="H702" s="220" t="n"/>
      <c r="I702" s="220" t="n"/>
      <c r="J702" s="220" t="n"/>
      <c r="K702" s="220" t="n"/>
      <c r="L702" s="220" t="n"/>
      <c r="M702" s="220" t="n"/>
      <c r="N702" s="220" t="n"/>
      <c r="O702" s="220" t="n"/>
      <c r="P702" s="220" t="n"/>
      <c r="Q702" s="220" t="n"/>
      <c r="R702" s="220" t="n"/>
      <c r="S702" s="220" t="n"/>
      <c r="T702" s="220" t="n"/>
      <c r="U702" s="772">
        <f>IFERROR(VLOOKUP(C702,TE!$H:$Y,9,FALSE),"0")</f>
        <v/>
      </c>
      <c r="W702" s="775">
        <f>SUMIFS(TE!$O:$O,TE!$G:$G,$C$592,TE!$I:$I,C702,TE!$D:$D,$C$5)</f>
        <v/>
      </c>
      <c r="Y702" s="775">
        <f>IFERROR(VLOOKUP(C702,TE!$H:$Y,16,FALSE),"0")</f>
        <v/>
      </c>
      <c r="AA702" s="777">
        <f>IFERROR(VLOOKUP(C702,TE!$H:$Y,17,FALSE),"0")</f>
        <v/>
      </c>
      <c r="AB702" s="1809" t="n"/>
      <c r="AC702" s="1810">
        <f>IFERROR((W702*Y702*AA702),"")</f>
        <v/>
      </c>
      <c r="AE702" s="1738" t="n"/>
      <c r="AF702" s="852" t="n"/>
    </row>
    <row r="703" ht="15.75" customHeight="1" s="667">
      <c r="A703" s="852" t="n"/>
      <c r="B703" s="852" t="n"/>
      <c r="C703" s="405" t="inlineStr">
        <is>
          <t>D00857KM</t>
        </is>
      </c>
      <c r="D703" s="220" t="n"/>
      <c r="E703" s="220" t="n"/>
      <c r="F703" s="210">
        <f>IFERROR(VLOOKUP(C703,TE!$H:$Y,2,FALSE),"(Not on TE)")</f>
        <v/>
      </c>
      <c r="G703" s="220" t="n"/>
      <c r="H703" s="220" t="n"/>
      <c r="I703" s="220" t="n"/>
      <c r="J703" s="220" t="n"/>
      <c r="K703" s="220" t="n"/>
      <c r="L703" s="220" t="n"/>
      <c r="M703" s="220" t="n"/>
      <c r="N703" s="220" t="n"/>
      <c r="O703" s="220" t="n"/>
      <c r="P703" s="220" t="n"/>
      <c r="Q703" s="220" t="n"/>
      <c r="R703" s="220" t="n"/>
      <c r="S703" s="220" t="n"/>
      <c r="T703" s="220" t="n"/>
      <c r="U703" s="772">
        <f>IFERROR(VLOOKUP(C703,TE!$H:$Y,9,FALSE),"0")</f>
        <v/>
      </c>
      <c r="W703" s="775">
        <f>SUMIFS(TE!$O:$O,TE!$G:$G,$C$592,TE!$I:$I,C703,TE!$D:$D,$C$5)</f>
        <v/>
      </c>
      <c r="Y703" s="775">
        <f>IFERROR(VLOOKUP(C703,TE!$H:$Y,16,FALSE),"0")</f>
        <v/>
      </c>
      <c r="AA703" s="777">
        <f>IFERROR(VLOOKUP(C703,TE!$H:$Y,17,FALSE),"0")</f>
        <v/>
      </c>
      <c r="AB703" s="1809" t="n"/>
      <c r="AC703" s="1810">
        <f>IFERROR((W703*Y703*AA703),"")</f>
        <v/>
      </c>
      <c r="AE703" s="1738" t="n"/>
      <c r="AF703" s="852" t="n"/>
    </row>
    <row r="704" ht="15.75" customHeight="1" s="667">
      <c r="A704" s="852" t="n"/>
      <c r="B704" s="852" t="n"/>
      <c r="C704" s="405" t="inlineStr">
        <is>
          <t>D01877K0</t>
        </is>
      </c>
      <c r="D704" s="220" t="n"/>
      <c r="E704" s="220" t="n"/>
      <c r="F704" s="210">
        <f>IFERROR(VLOOKUP(C704,TE!$H:$Y,2,FALSE),"(Not on TE)")</f>
        <v/>
      </c>
      <c r="G704" s="220" t="n"/>
      <c r="H704" s="220" t="n"/>
      <c r="I704" s="220" t="n"/>
      <c r="J704" s="220" t="n"/>
      <c r="K704" s="220" t="n"/>
      <c r="L704" s="220" t="n"/>
      <c r="M704" s="220" t="n"/>
      <c r="N704" s="220" t="n"/>
      <c r="O704" s="220" t="n"/>
      <c r="P704" s="220" t="n"/>
      <c r="Q704" s="220" t="n"/>
      <c r="R704" s="220" t="n"/>
      <c r="S704" s="220" t="n"/>
      <c r="T704" s="220" t="n"/>
      <c r="U704" s="772">
        <f>IFERROR(VLOOKUP(C704,TE!$H:$Y,9,FALSE),"0")</f>
        <v/>
      </c>
      <c r="W704" s="775">
        <f>SUMIFS(TE!$O:$O,TE!$G:$G,$C$592,TE!$I:$I,C704,TE!$D:$D,$C$5)</f>
        <v/>
      </c>
      <c r="Y704" s="775">
        <f>IFERROR(VLOOKUP(C704,TE!$H:$Y,16,FALSE),"0")</f>
        <v/>
      </c>
      <c r="AA704" s="777">
        <f>IFERROR(VLOOKUP(C704,TE!$H:$Y,17,FALSE),"0")</f>
        <v/>
      </c>
      <c r="AB704" s="1809" t="n"/>
      <c r="AC704" s="1810">
        <f>IFERROR((W704*Y704*AA704),"")</f>
        <v/>
      </c>
      <c r="AE704" s="1738" t="n"/>
      <c r="AF704" s="852" t="n"/>
    </row>
    <row r="705" ht="15.75" customHeight="1" s="667">
      <c r="A705" s="852" t="n"/>
      <c r="B705" s="852" t="n"/>
      <c r="C705" s="405" t="inlineStr">
        <is>
          <t>D01957KA</t>
        </is>
      </c>
      <c r="D705" s="220" t="n"/>
      <c r="E705" s="220" t="n"/>
      <c r="F705" s="210">
        <f>IFERROR(VLOOKUP(C705,TE!$H:$Y,2,FALSE),"(Not on TE)")</f>
        <v/>
      </c>
      <c r="G705" s="220" t="n"/>
      <c r="H705" s="220" t="n"/>
      <c r="I705" s="220" t="n"/>
      <c r="J705" s="220" t="n"/>
      <c r="K705" s="220" t="n"/>
      <c r="L705" s="220" t="n"/>
      <c r="M705" s="220" t="n"/>
      <c r="N705" s="220" t="n"/>
      <c r="O705" s="220" t="n"/>
      <c r="P705" s="220" t="n"/>
      <c r="Q705" s="220" t="n"/>
      <c r="R705" s="220" t="n"/>
      <c r="S705" s="220" t="n"/>
      <c r="T705" s="220" t="n"/>
      <c r="U705" s="772">
        <f>IFERROR(VLOOKUP(C705,TE!$H:$Y,9,FALSE),"0")</f>
        <v/>
      </c>
      <c r="W705" s="775">
        <f>SUMIFS(TE!$O:$O,TE!$G:$G,$C$592,TE!$I:$I,C705,TE!$D:$D,$C$5)</f>
        <v/>
      </c>
      <c r="Y705" s="775">
        <f>IFERROR(VLOOKUP(C705,TE!$H:$Y,16,FALSE),"0")</f>
        <v/>
      </c>
      <c r="AA705" s="777">
        <f>IFERROR(VLOOKUP(C705,TE!$H:$Y,17,FALSE),"0")</f>
        <v/>
      </c>
      <c r="AB705" s="1809" t="n"/>
      <c r="AC705" s="1810">
        <f>IFERROR((W705*Y705*AA705),"")</f>
        <v/>
      </c>
      <c r="AE705" s="1738" t="n"/>
      <c r="AF705" s="852" t="n"/>
    </row>
    <row r="706" ht="15.75" customHeight="1" s="667">
      <c r="A706" s="852" t="n"/>
      <c r="B706" s="852" t="n"/>
      <c r="C706" s="405" t="inlineStr">
        <is>
          <t>D01987K</t>
        </is>
      </c>
      <c r="D706" s="220" t="n"/>
      <c r="E706" s="220" t="n"/>
      <c r="F706" s="210">
        <f>IFERROR(VLOOKUP(C706,TE!$H:$Y,2,FALSE),"(Not on TE)")</f>
        <v/>
      </c>
      <c r="G706" s="220" t="n"/>
      <c r="H706" s="220" t="n"/>
      <c r="I706" s="220" t="n"/>
      <c r="J706" s="220" t="n"/>
      <c r="K706" s="220" t="n"/>
      <c r="L706" s="220" t="n"/>
      <c r="M706" s="220" t="n"/>
      <c r="N706" s="220" t="n"/>
      <c r="O706" s="220" t="n"/>
      <c r="P706" s="220" t="n"/>
      <c r="Q706" s="220" t="n"/>
      <c r="R706" s="220" t="n"/>
      <c r="S706" s="220" t="n"/>
      <c r="T706" s="220" t="n"/>
      <c r="U706" s="772">
        <f>IFERROR(VLOOKUP(C706,TE!$H:$Y,9,FALSE),"0")</f>
        <v/>
      </c>
      <c r="W706" s="775">
        <f>SUMIFS(TE!$O:$O,TE!$G:$G,$C$592,TE!$I:$I,C706,TE!$D:$D,$C$5)</f>
        <v/>
      </c>
      <c r="Y706" s="775">
        <f>IFERROR(VLOOKUP(C706,TE!$H:$Y,16,FALSE),"0")</f>
        <v/>
      </c>
      <c r="AA706" s="777">
        <f>IFERROR(VLOOKUP(C706,TE!$H:$Y,17,FALSE),"0")</f>
        <v/>
      </c>
      <c r="AB706" s="1809" t="n"/>
      <c r="AC706" s="1810">
        <f>IFERROR((W706*Y706*AA706),"")</f>
        <v/>
      </c>
      <c r="AE706" s="1738" t="n"/>
      <c r="AF706" s="852" t="n"/>
    </row>
    <row r="707" ht="15.75" customHeight="1" s="667">
      <c r="A707" s="852" t="n"/>
      <c r="B707" s="852" t="n"/>
      <c r="C707" s="405" t="inlineStr">
        <is>
          <t>D02117K</t>
        </is>
      </c>
      <c r="D707" s="220" t="n"/>
      <c r="E707" s="220" t="n"/>
      <c r="F707" s="210">
        <f>IFERROR(VLOOKUP(C707,TE!$H:$Y,2,FALSE),"(Not on TE)")</f>
        <v/>
      </c>
      <c r="G707" s="220" t="n"/>
      <c r="H707" s="220" t="n"/>
      <c r="I707" s="220" t="n"/>
      <c r="J707" s="220" t="n"/>
      <c r="K707" s="220" t="n"/>
      <c r="L707" s="220" t="n"/>
      <c r="M707" s="220" t="n"/>
      <c r="N707" s="220" t="n"/>
      <c r="O707" s="220" t="n"/>
      <c r="P707" s="220" t="n"/>
      <c r="Q707" s="220" t="n"/>
      <c r="R707" s="220" t="n"/>
      <c r="S707" s="220" t="n"/>
      <c r="T707" s="220" t="n"/>
      <c r="U707" s="772">
        <f>IFERROR(VLOOKUP(C707,TE!$H:$Y,9,FALSE),"0")</f>
        <v/>
      </c>
      <c r="W707" s="775">
        <f>SUMIFS(TE!$O:$O,TE!$G:$G,$C$592,TE!$I:$I,C707,TE!$D:$D,$C$5)</f>
        <v/>
      </c>
      <c r="Y707" s="775">
        <f>IFERROR(VLOOKUP(C707,TE!$H:$Y,16,FALSE),"0")</f>
        <v/>
      </c>
      <c r="AA707" s="777">
        <f>IFERROR(VLOOKUP(C707,TE!$H:$Y,17,FALSE),"0")</f>
        <v/>
      </c>
      <c r="AB707" s="1809" t="n"/>
      <c r="AC707" s="1810">
        <f>IFERROR((W707*Y707*AA707),"")</f>
        <v/>
      </c>
      <c r="AE707" s="1738" t="n"/>
      <c r="AF707" s="852" t="n"/>
    </row>
    <row r="708" ht="15.75" customHeight="1" s="667">
      <c r="A708" s="852" t="n"/>
      <c r="B708" s="852" t="n"/>
      <c r="C708" s="405" t="inlineStr">
        <is>
          <t>D02157K</t>
        </is>
      </c>
      <c r="D708" s="220" t="n"/>
      <c r="E708" s="220" t="n"/>
      <c r="F708" s="210">
        <f>IFERROR(VLOOKUP(C708,TE!$H:$Y,2,FALSE),"(Not on TE)")</f>
        <v/>
      </c>
      <c r="G708" s="220" t="n"/>
      <c r="H708" s="220" t="n"/>
      <c r="I708" s="220" t="n"/>
      <c r="J708" s="220" t="n"/>
      <c r="K708" s="220" t="n"/>
      <c r="L708" s="220" t="n"/>
      <c r="M708" s="220" t="n"/>
      <c r="N708" s="220" t="n"/>
      <c r="O708" s="220" t="n"/>
      <c r="P708" s="220" t="n"/>
      <c r="Q708" s="220" t="n"/>
      <c r="R708" s="220" t="n"/>
      <c r="S708" s="220" t="n"/>
      <c r="T708" s="220" t="n"/>
      <c r="U708" s="772">
        <f>IFERROR(VLOOKUP(C708,TE!$H:$Y,9,FALSE),"0")</f>
        <v/>
      </c>
      <c r="W708" s="775">
        <f>SUMIFS(TE!$O:$O,TE!$G:$G,$C$592,TE!$I:$I,C708,TE!$D:$D,$C$5)</f>
        <v/>
      </c>
      <c r="Y708" s="775">
        <f>IFERROR(VLOOKUP(C708,TE!$H:$Y,16,FALSE),"0")</f>
        <v/>
      </c>
      <c r="AA708" s="777">
        <f>IFERROR(VLOOKUP(C708,TE!$H:$Y,17,FALSE),"0")</f>
        <v/>
      </c>
      <c r="AB708" s="1809" t="n"/>
      <c r="AC708" s="1810">
        <f>IFERROR((W708*Y708*AA708),"")</f>
        <v/>
      </c>
      <c r="AE708" s="1738" t="n"/>
      <c r="AF708" s="852" t="n"/>
    </row>
    <row r="709" ht="15.75" customHeight="1" s="667">
      <c r="A709" s="852" t="n"/>
      <c r="B709" s="852" t="n"/>
      <c r="C709" s="237" t="inlineStr">
        <is>
          <t>D02357K</t>
        </is>
      </c>
      <c r="D709" s="215" t="n"/>
      <c r="E709" s="215" t="n"/>
      <c r="F709" s="210">
        <f>IFERROR(VLOOKUP(C709,TE!$H:$Y,2,FALSE),"(Not on TE)")</f>
        <v/>
      </c>
      <c r="G709" s="238" t="n"/>
      <c r="H709" s="238" t="n"/>
      <c r="I709" s="238" t="n"/>
      <c r="J709" s="238" t="n"/>
      <c r="K709" s="238" t="n"/>
      <c r="L709" s="238" t="n"/>
      <c r="M709" s="238" t="n"/>
      <c r="N709" s="238" t="n"/>
      <c r="O709" s="238" t="n"/>
      <c r="P709" s="238" t="n"/>
      <c r="Q709" s="238" t="n"/>
      <c r="R709" s="238" t="n"/>
      <c r="S709" s="238" t="n"/>
      <c r="T709" s="238" t="n"/>
      <c r="U709" s="772">
        <f>IFERROR(VLOOKUP(C709,TE!$H:$Y,9,FALSE),"0")</f>
        <v/>
      </c>
      <c r="W709" s="775">
        <f>SUMIFS(TE!$O:$O,TE!$G:$G,$C$592,TE!$I:$I,C709,TE!$D:$D,$C$5)</f>
        <v/>
      </c>
      <c r="Y709" s="775">
        <f>IFERROR(VLOOKUP(C709,TE!$H:$Y,16,FALSE),"0")</f>
        <v/>
      </c>
      <c r="AA709" s="777">
        <f>IFERROR(VLOOKUP(C709,TE!$H:$Y,17,FALSE),"0")</f>
        <v/>
      </c>
      <c r="AB709" s="1809" t="n"/>
      <c r="AC709" s="1810">
        <f>IFERROR((W709*Y709*AA709),"")</f>
        <v/>
      </c>
      <c r="AE709" s="1738" t="n"/>
      <c r="AF709" s="852" t="n"/>
    </row>
    <row r="710" ht="15.75" customHeight="1" s="667">
      <c r="A710" s="852" t="n"/>
      <c r="B710" s="852" t="n"/>
      <c r="C710" s="237" t="inlineStr">
        <is>
          <t>D07512E</t>
        </is>
      </c>
      <c r="D710" s="215" t="n"/>
      <c r="E710" s="215" t="n"/>
      <c r="F710" s="210">
        <f>IFERROR(VLOOKUP(C710,TE!$H:$Y,2,FALSE),"(Not on TE)")</f>
        <v/>
      </c>
      <c r="G710" s="238" t="n"/>
      <c r="H710" s="238" t="n"/>
      <c r="I710" s="238" t="n"/>
      <c r="J710" s="238" t="n"/>
      <c r="K710" s="238" t="n"/>
      <c r="L710" s="238" t="n"/>
      <c r="M710" s="238" t="n"/>
      <c r="N710" s="238" t="n"/>
      <c r="O710" s="238" t="n"/>
      <c r="P710" s="238" t="n"/>
      <c r="Q710" s="238" t="n"/>
      <c r="R710" s="238" t="n"/>
      <c r="S710" s="238" t="n"/>
      <c r="T710" s="238" t="n"/>
      <c r="U710" s="772">
        <f>IFERROR(VLOOKUP(C710,TE!$H:$Y,9,FALSE),"0")</f>
        <v/>
      </c>
      <c r="W710" s="775">
        <f>SUMIFS(TE!$O:$O,TE!$G:$G,$C$592,TE!$I:$I,C710,TE!$D:$D,$C$5)</f>
        <v/>
      </c>
      <c r="Y710" s="775">
        <f>IFERROR(VLOOKUP(C710,TE!$H:$Y,16,FALSE),"0")</f>
        <v/>
      </c>
      <c r="AA710" s="777">
        <f>IFERROR(VLOOKUP(C710,TE!$H:$Y,17,FALSE),"0")</f>
        <v/>
      </c>
      <c r="AB710" s="1809" t="n"/>
      <c r="AC710" s="1810">
        <f>IFERROR((W710*Y710*AA710),"")</f>
        <v/>
      </c>
      <c r="AE710" s="1738" t="n"/>
      <c r="AF710" s="852" t="n"/>
    </row>
    <row r="711" ht="15.75" customHeight="1" s="667">
      <c r="A711" s="852" t="n"/>
      <c r="B711" s="852" t="n"/>
      <c r="C711" s="237" t="inlineStr">
        <is>
          <t>D08627K</t>
        </is>
      </c>
      <c r="D711" s="215" t="n"/>
      <c r="E711" s="215" t="n"/>
      <c r="F711" s="210">
        <f>IFERROR(VLOOKUP(C711,TE!$H:$Y,2,FALSE),"(Not on TE)")</f>
        <v/>
      </c>
      <c r="G711" s="238" t="n"/>
      <c r="H711" s="238" t="n"/>
      <c r="I711" s="238" t="n"/>
      <c r="J711" s="238" t="n"/>
      <c r="K711" s="238" t="n"/>
      <c r="L711" s="238" t="n"/>
      <c r="M711" s="238" t="n"/>
      <c r="N711" s="238" t="n"/>
      <c r="O711" s="238" t="n"/>
      <c r="P711" s="238" t="n"/>
      <c r="Q711" s="238" t="n"/>
      <c r="R711" s="238" t="n"/>
      <c r="S711" s="238" t="n"/>
      <c r="T711" s="238" t="n"/>
      <c r="U711" s="772">
        <f>IFERROR(VLOOKUP(C711,TE!$H:$Y,9,FALSE),"0")</f>
        <v/>
      </c>
      <c r="W711" s="775">
        <f>SUMIFS(TE!$O:$O,TE!$G:$G,$C$592,TE!$I:$I,C711,TE!$D:$D,$C$5)</f>
        <v/>
      </c>
      <c r="Y711" s="775">
        <f>IFERROR(VLOOKUP(C711,TE!$H:$Y,16,FALSE),"0")</f>
        <v/>
      </c>
      <c r="AA711" s="777">
        <f>IFERROR(VLOOKUP(C711,TE!$H:$Y,17,FALSE),"0")</f>
        <v/>
      </c>
      <c r="AB711" s="1809" t="n"/>
      <c r="AC711" s="1810">
        <f>IFERROR((W711*Y711*AA711),"")</f>
        <v/>
      </c>
      <c r="AE711" s="1738" t="n"/>
      <c r="AF711" s="852" t="n"/>
    </row>
    <row r="712" ht="15.75" customHeight="1" s="667">
      <c r="A712" s="852" t="n"/>
      <c r="B712" s="852" t="n"/>
      <c r="C712" s="237" t="inlineStr">
        <is>
          <t>D08807K</t>
        </is>
      </c>
      <c r="D712" s="215" t="n"/>
      <c r="E712" s="215" t="n"/>
      <c r="F712" s="210">
        <f>IFERROR(VLOOKUP(C712,TE!$H:$Y,2,FALSE),"(Not on TE)")</f>
        <v/>
      </c>
      <c r="G712" s="238" t="n"/>
      <c r="H712" s="238" t="n"/>
      <c r="I712" s="238" t="n"/>
      <c r="J712" s="238" t="n"/>
      <c r="K712" s="238" t="n"/>
      <c r="L712" s="238" t="n"/>
      <c r="M712" s="238" t="n"/>
      <c r="N712" s="238" t="n"/>
      <c r="O712" s="238" t="n"/>
      <c r="P712" s="238" t="n"/>
      <c r="Q712" s="238" t="n"/>
      <c r="R712" s="238" t="n"/>
      <c r="S712" s="238" t="n"/>
      <c r="T712" s="238" t="n"/>
      <c r="U712" s="772">
        <f>IFERROR(VLOOKUP(C712,TE!$H:$Y,9,FALSE),"0")</f>
        <v/>
      </c>
      <c r="W712" s="775">
        <f>SUMIFS(TE!$O:$O,TE!$G:$G,$C$592,TE!$I:$I,C712,TE!$D:$D,$C$5)</f>
        <v/>
      </c>
      <c r="Y712" s="775">
        <f>IFERROR(VLOOKUP(C712,TE!$H:$Y,16,FALSE),"0")</f>
        <v/>
      </c>
      <c r="AA712" s="777">
        <f>IFERROR(VLOOKUP(C712,TE!$H:$Y,17,FALSE),"0")</f>
        <v/>
      </c>
      <c r="AB712" s="1809" t="n"/>
      <c r="AC712" s="1810">
        <f>IFERROR((W712*Y712*AA712),"")</f>
        <v/>
      </c>
      <c r="AE712" s="1738" t="n"/>
      <c r="AF712" s="852" t="n"/>
    </row>
    <row r="713" ht="15.75" customHeight="1" s="667">
      <c r="A713" s="852" t="n"/>
      <c r="B713" s="852" t="n"/>
      <c r="C713" s="237" t="inlineStr">
        <is>
          <t>D08867K</t>
        </is>
      </c>
      <c r="D713" s="215" t="n"/>
      <c r="E713" s="215" t="n"/>
      <c r="F713" s="210">
        <f>IFERROR(VLOOKUP(C713,TE!$H:$Y,2,FALSE),"(Not on TE)")</f>
        <v/>
      </c>
      <c r="G713" s="238" t="n"/>
      <c r="H713" s="238" t="n"/>
      <c r="I713" s="238" t="n"/>
      <c r="J713" s="238" t="n"/>
      <c r="K713" s="238" t="n"/>
      <c r="L713" s="238" t="n"/>
      <c r="M713" s="238" t="n"/>
      <c r="N713" s="238" t="n"/>
      <c r="O713" s="238" t="n"/>
      <c r="P713" s="238" t="n"/>
      <c r="Q713" s="238" t="n"/>
      <c r="R713" s="238" t="n"/>
      <c r="S713" s="238" t="n"/>
      <c r="T713" s="238" t="n"/>
      <c r="U713" s="772">
        <f>IFERROR(VLOOKUP(C713,TE!$H:$Y,9,FALSE),"0")</f>
        <v/>
      </c>
      <c r="W713" s="775">
        <f>SUMIFS(TE!$O:$O,TE!$G:$G,$C$592,TE!$I:$I,C713,TE!$D:$D,$C$5)</f>
        <v/>
      </c>
      <c r="Y713" s="775">
        <f>IFERROR(VLOOKUP(C713,TE!$H:$Y,16,FALSE),"0")</f>
        <v/>
      </c>
      <c r="AA713" s="777">
        <f>IFERROR(VLOOKUP(C713,TE!$H:$Y,17,FALSE),"0")</f>
        <v/>
      </c>
      <c r="AB713" s="1809" t="n"/>
      <c r="AC713" s="1810">
        <f>IFERROR((W713*Y713*AA713),"")</f>
        <v/>
      </c>
      <c r="AE713" s="1738" t="n"/>
      <c r="AF713" s="852" t="n"/>
    </row>
    <row r="714" ht="15.75" customHeight="1" s="667">
      <c r="A714" s="852" t="n"/>
      <c r="B714" s="852" t="n"/>
      <c r="C714" s="237" t="inlineStr">
        <is>
          <t>D08877K</t>
        </is>
      </c>
      <c r="D714" s="215" t="n"/>
      <c r="E714" s="215" t="n"/>
      <c r="F714" s="210">
        <f>IFERROR(VLOOKUP(C714,TE!$H:$Y,2,FALSE),"(Not on TE)")</f>
        <v/>
      </c>
      <c r="G714" s="238" t="n"/>
      <c r="H714" s="238" t="n"/>
      <c r="I714" s="238" t="n"/>
      <c r="J714" s="238" t="n"/>
      <c r="K714" s="238" t="n"/>
      <c r="L714" s="238" t="n"/>
      <c r="M714" s="238" t="n"/>
      <c r="N714" s="238" t="n"/>
      <c r="O714" s="238" t="n"/>
      <c r="P714" s="238" t="n"/>
      <c r="Q714" s="238" t="n"/>
      <c r="R714" s="238" t="n"/>
      <c r="S714" s="238" t="n"/>
      <c r="T714" s="238" t="n"/>
      <c r="U714" s="772">
        <f>IFERROR(VLOOKUP(C714,TE!$H:$Y,9,FALSE),"0")</f>
        <v/>
      </c>
      <c r="W714" s="775">
        <f>SUMIFS(TE!$O:$O,TE!$G:$G,$C$592,TE!$I:$I,C714,TE!$D:$D,$C$5)</f>
        <v/>
      </c>
      <c r="Y714" s="775">
        <f>IFERROR(VLOOKUP(C714,TE!$H:$Y,16,FALSE),"0")</f>
        <v/>
      </c>
      <c r="AA714" s="777">
        <f>IFERROR(VLOOKUP(C714,TE!$H:$Y,17,FALSE),"0")</f>
        <v/>
      </c>
      <c r="AB714" s="1809" t="n"/>
      <c r="AC714" s="1810">
        <f>IFERROR((W714*Y714*AA714),"")</f>
        <v/>
      </c>
      <c r="AE714" s="1738" t="n"/>
      <c r="AF714" s="852" t="n"/>
    </row>
    <row r="715" ht="15.75" customHeight="1" s="667">
      <c r="A715" s="852" t="n"/>
      <c r="B715" s="852" t="n"/>
      <c r="C715" s="237" t="inlineStr">
        <is>
          <t>D10017K</t>
        </is>
      </c>
      <c r="D715" s="215" t="n"/>
      <c r="E715" s="215" t="n"/>
      <c r="F715" s="210">
        <f>IFERROR(VLOOKUP(C715,TE!$H:$Y,2,FALSE),"(Not on TE)")</f>
        <v/>
      </c>
      <c r="G715" s="238" t="n"/>
      <c r="H715" s="238" t="n"/>
      <c r="I715" s="238" t="n"/>
      <c r="J715" s="238" t="n"/>
      <c r="K715" s="238" t="n"/>
      <c r="L715" s="238" t="n"/>
      <c r="M715" s="238" t="n"/>
      <c r="N715" s="238" t="n"/>
      <c r="O715" s="238" t="n"/>
      <c r="P715" s="238" t="n"/>
      <c r="Q715" s="238" t="n"/>
      <c r="R715" s="238" t="n"/>
      <c r="S715" s="238" t="n"/>
      <c r="T715" s="238" t="n"/>
      <c r="U715" s="772">
        <f>IFERROR(VLOOKUP(C715,TE!$H:$Y,9,FALSE),"0")</f>
        <v/>
      </c>
      <c r="W715" s="775">
        <f>SUMIFS(TE!$O:$O,TE!$G:$G,$C$592,TE!$I:$I,C715,TE!$D:$D,$C$5)</f>
        <v/>
      </c>
      <c r="Y715" s="775">
        <f>IFERROR(VLOOKUP(C715,TE!$H:$Y,16,FALSE),"0")</f>
        <v/>
      </c>
      <c r="AA715" s="777">
        <f>IFERROR(VLOOKUP(C715,TE!$H:$Y,17,FALSE),"0")</f>
        <v/>
      </c>
      <c r="AB715" s="1809" t="n"/>
      <c r="AC715" s="1810">
        <f>IFERROR((W715*Y715*AA715),"")</f>
        <v/>
      </c>
      <c r="AE715" s="1738" t="n"/>
      <c r="AF715" s="852" t="n"/>
    </row>
    <row r="716" ht="15.75" customHeight="1" s="667">
      <c r="A716" s="852" t="n"/>
      <c r="B716" s="852" t="n"/>
      <c r="C716" s="405" t="inlineStr">
        <is>
          <t>D10027K</t>
        </is>
      </c>
      <c r="D716" s="215" t="n"/>
      <c r="E716" s="215" t="n"/>
      <c r="F716" s="210">
        <f>IFERROR(VLOOKUP(C716,TE!$H:$Y,2,FALSE),"(Not on TE)")</f>
        <v/>
      </c>
      <c r="G716" s="238" t="n"/>
      <c r="H716" s="238" t="n"/>
      <c r="I716" s="238" t="n"/>
      <c r="J716" s="238" t="n"/>
      <c r="K716" s="238" t="n"/>
      <c r="L716" s="238" t="n"/>
      <c r="M716" s="238" t="n"/>
      <c r="N716" s="238" t="n"/>
      <c r="O716" s="238" t="n"/>
      <c r="P716" s="238" t="n"/>
      <c r="Q716" s="238" t="n"/>
      <c r="R716" s="238" t="n"/>
      <c r="S716" s="238" t="n"/>
      <c r="T716" s="238" t="n"/>
      <c r="U716" s="772">
        <f>IFERROR(VLOOKUP(C716,TE!$H:$Y,9,FALSE),"0")</f>
        <v/>
      </c>
      <c r="W716" s="775">
        <f>SUMIFS(TE!$O:$O,TE!$G:$G,$C$592,TE!$I:$I,C716,TE!$D:$D,$C$5)</f>
        <v/>
      </c>
      <c r="Y716" s="775">
        <f>IFERROR(VLOOKUP(C716,TE!$H:$Y,16,FALSE),"0")</f>
        <v/>
      </c>
      <c r="AA716" s="777">
        <f>IFERROR(VLOOKUP(C716,TE!$H:$Y,17,FALSE),"0")</f>
        <v/>
      </c>
      <c r="AB716" s="1809" t="n"/>
      <c r="AC716" s="1810">
        <f>IFERROR((W716*Y716*AA716),"")</f>
        <v/>
      </c>
      <c r="AE716" s="1738" t="n"/>
      <c r="AF716" s="852" t="n"/>
    </row>
    <row r="717" ht="15.75" customHeight="1" s="667">
      <c r="A717" s="852" t="n"/>
      <c r="B717" s="852" t="n"/>
      <c r="C717" s="405" t="inlineStr">
        <is>
          <t>D10627K</t>
        </is>
      </c>
      <c r="D717" s="215" t="n"/>
      <c r="E717" s="215" t="n"/>
      <c r="F717" s="210">
        <f>IFERROR(VLOOKUP(C717,TE!$H:$Y,2,FALSE),"(Not on TE)")</f>
        <v/>
      </c>
      <c r="G717" s="238" t="n"/>
      <c r="H717" s="238" t="n"/>
      <c r="I717" s="238" t="n"/>
      <c r="J717" s="238" t="n"/>
      <c r="K717" s="238" t="n"/>
      <c r="L717" s="238" t="n"/>
      <c r="M717" s="238" t="n"/>
      <c r="N717" s="238" t="n"/>
      <c r="O717" s="238" t="n"/>
      <c r="P717" s="238" t="n"/>
      <c r="Q717" s="238" t="n"/>
      <c r="R717" s="238" t="n"/>
      <c r="S717" s="238" t="n"/>
      <c r="T717" s="238" t="n"/>
      <c r="U717" s="772">
        <f>IFERROR(VLOOKUP(C717,TE!$H:$Y,9,FALSE),"0")</f>
        <v/>
      </c>
      <c r="W717" s="775">
        <f>SUMIFS(TE!$O:$O,TE!$G:$G,$C$592,TE!$I:$I,C717,TE!$D:$D,$C$5)</f>
        <v/>
      </c>
      <c r="Y717" s="775">
        <f>IFERROR(VLOOKUP(C717,TE!$H:$Y,16,FALSE),"0")</f>
        <v/>
      </c>
      <c r="AA717" s="777">
        <f>IFERROR(VLOOKUP(C717,TE!$H:$Y,17,FALSE),"0")</f>
        <v/>
      </c>
      <c r="AB717" s="1809" t="n"/>
      <c r="AC717" s="1810">
        <f>IFERROR((W717*Y717*AA717),"")</f>
        <v/>
      </c>
      <c r="AE717" s="1738" t="n"/>
      <c r="AF717" s="852" t="n"/>
    </row>
    <row r="718" ht="15.75" customHeight="1" s="667">
      <c r="A718" s="852" t="n"/>
      <c r="B718" s="852" t="n"/>
      <c r="C718" s="237" t="inlineStr">
        <is>
          <t>D11257K</t>
        </is>
      </c>
      <c r="D718" s="215" t="n"/>
      <c r="E718" s="215" t="n"/>
      <c r="F718" s="210">
        <f>IFERROR(VLOOKUP(C718,TE!$H:$Y,2,FALSE),"(Not on TE)")</f>
        <v/>
      </c>
      <c r="G718" s="238" t="n"/>
      <c r="H718" s="238" t="n"/>
      <c r="I718" s="238" t="n"/>
      <c r="J718" s="238" t="n"/>
      <c r="K718" s="238" t="n"/>
      <c r="L718" s="238" t="n"/>
      <c r="M718" s="238" t="n"/>
      <c r="N718" s="238" t="n"/>
      <c r="O718" s="238" t="n"/>
      <c r="P718" s="238" t="n"/>
      <c r="Q718" s="238" t="n"/>
      <c r="R718" s="238" t="n"/>
      <c r="S718" s="238" t="n"/>
      <c r="T718" s="238" t="n"/>
      <c r="U718" s="772">
        <f>IFERROR(VLOOKUP(C718,TE!$H:$Y,9,FALSE),"0")</f>
        <v/>
      </c>
      <c r="W718" s="775">
        <f>SUMIFS(TE!$O:$O,TE!$G:$G,$C$592,TE!$I:$I,C718,TE!$D:$D,$C$5)</f>
        <v/>
      </c>
      <c r="Y718" s="775">
        <f>IFERROR(VLOOKUP(C718,TE!$H:$Y,16,FALSE),"0")</f>
        <v/>
      </c>
      <c r="AA718" s="777">
        <f>IFERROR(VLOOKUP(C718,TE!$H:$Y,17,FALSE),"0")</f>
        <v/>
      </c>
      <c r="AB718" s="1809" t="n"/>
      <c r="AC718" s="1810">
        <f>IFERROR((W718*Y718*AA718),"")</f>
        <v/>
      </c>
      <c r="AE718" s="1738" t="n"/>
      <c r="AF718" s="852" t="n"/>
    </row>
    <row r="719" ht="15.75" customHeight="1" s="667">
      <c r="A719" s="852" t="n"/>
      <c r="B719" s="852" t="n"/>
      <c r="C719" s="237" t="inlineStr">
        <is>
          <t>D11587K</t>
        </is>
      </c>
      <c r="D719" s="215" t="n"/>
      <c r="E719" s="215" t="n"/>
      <c r="F719" s="210">
        <f>IFERROR(VLOOKUP(C719,TE!$H:$Y,2,FALSE),"(Not on TE)")</f>
        <v/>
      </c>
      <c r="G719" s="238" t="n"/>
      <c r="H719" s="238" t="n"/>
      <c r="I719" s="238" t="n"/>
      <c r="J719" s="238" t="n"/>
      <c r="K719" s="238" t="n"/>
      <c r="L719" s="238" t="n"/>
      <c r="M719" s="238" t="n"/>
      <c r="N719" s="238" t="n"/>
      <c r="O719" s="238" t="n"/>
      <c r="P719" s="238" t="n"/>
      <c r="Q719" s="238" t="n"/>
      <c r="R719" s="238" t="n"/>
      <c r="S719" s="238" t="n"/>
      <c r="T719" s="238" t="n"/>
      <c r="U719" s="772">
        <f>IFERROR(VLOOKUP(C719,TE!$H:$Y,9,FALSE),"0")</f>
        <v/>
      </c>
      <c r="W719" s="775">
        <f>SUMIFS(TE!$O:$O,TE!$G:$G,$C$592,TE!$I:$I,C719,TE!$D:$D,$C$5)</f>
        <v/>
      </c>
      <c r="Y719" s="775">
        <f>IFERROR(VLOOKUP(C719,TE!$H:$Y,16,FALSE),"0")</f>
        <v/>
      </c>
      <c r="AA719" s="777">
        <f>IFERROR(VLOOKUP(C719,TE!$H:$Y,17,FALSE),"0")</f>
        <v/>
      </c>
      <c r="AB719" s="1809" t="n"/>
      <c r="AC719" s="1810">
        <f>IFERROR((W719*Y719*AA719),"")</f>
        <v/>
      </c>
      <c r="AE719" s="1738" t="n"/>
      <c r="AF719" s="852" t="n"/>
    </row>
    <row r="720" ht="15.75" customHeight="1" s="667">
      <c r="A720" s="852" t="n"/>
      <c r="B720" s="852" t="n"/>
      <c r="C720" s="237" t="inlineStr">
        <is>
          <t>D11587KK</t>
        </is>
      </c>
      <c r="D720" s="215" t="n"/>
      <c r="E720" s="215" t="n"/>
      <c r="F720" s="210">
        <f>IFERROR(VLOOKUP(C720,TE!$H:$Y,2,FALSE),"(Not on TE)")</f>
        <v/>
      </c>
      <c r="G720" s="238" t="n"/>
      <c r="H720" s="238" t="n"/>
      <c r="I720" s="238" t="n"/>
      <c r="J720" s="238" t="n"/>
      <c r="K720" s="238" t="n"/>
      <c r="L720" s="238" t="n"/>
      <c r="M720" s="238" t="n"/>
      <c r="N720" s="238" t="n"/>
      <c r="O720" s="238" t="n"/>
      <c r="P720" s="238" t="n"/>
      <c r="Q720" s="238" t="n"/>
      <c r="R720" s="238" t="n"/>
      <c r="S720" s="238" t="n"/>
      <c r="T720" s="238" t="n"/>
      <c r="U720" s="772">
        <f>IFERROR(VLOOKUP(C720,TE!$H:$Y,9,FALSE),"0")</f>
        <v/>
      </c>
      <c r="W720" s="775">
        <f>SUMIFS(TE!$O:$O,TE!$G:$G,$C$592,TE!$I:$I,C720,TE!$D:$D,$C$5)</f>
        <v/>
      </c>
      <c r="Y720" s="775">
        <f>IFERROR(VLOOKUP(C720,TE!$H:$Y,16,FALSE),"0")</f>
        <v/>
      </c>
      <c r="AA720" s="777">
        <f>IFERROR(VLOOKUP(C720,TE!$H:$Y,17,FALSE),"0")</f>
        <v/>
      </c>
      <c r="AB720" s="1809" t="n"/>
      <c r="AC720" s="1810">
        <f>IFERROR((W720*Y720*AA720),"")</f>
        <v/>
      </c>
      <c r="AE720" s="1738" t="n"/>
      <c r="AF720" s="852" t="n"/>
    </row>
    <row r="721" ht="15.75" customHeight="1" s="667">
      <c r="A721" s="852" t="n"/>
      <c r="B721" s="852" t="n"/>
      <c r="C721" s="237" t="inlineStr">
        <is>
          <t>D12147K</t>
        </is>
      </c>
      <c r="D721" s="215" t="n"/>
      <c r="E721" s="215" t="n"/>
      <c r="F721" s="210">
        <f>IFERROR(VLOOKUP(C721,TE!$H:$Y,2,FALSE),"(Not on TE)")</f>
        <v/>
      </c>
      <c r="G721" s="238" t="n"/>
      <c r="H721" s="238" t="n"/>
      <c r="I721" s="238" t="n"/>
      <c r="J721" s="238" t="n"/>
      <c r="K721" s="238" t="n"/>
      <c r="L721" s="238" t="n"/>
      <c r="M721" s="238" t="n"/>
      <c r="N721" s="238" t="n"/>
      <c r="O721" s="238" t="n"/>
      <c r="P721" s="238" t="n"/>
      <c r="Q721" s="238" t="n"/>
      <c r="R721" s="238" t="n"/>
      <c r="S721" s="238" t="n"/>
      <c r="T721" s="238" t="n"/>
      <c r="U721" s="772">
        <f>IFERROR(VLOOKUP(C721,TE!$H:$Y,9,FALSE),"0")</f>
        <v/>
      </c>
      <c r="W721" s="775">
        <f>SUMIFS(TE!$O:$O,TE!$G:$G,$C$592,TE!$I:$I,C721,TE!$D:$D,$C$5)</f>
        <v/>
      </c>
      <c r="Y721" s="775">
        <f>IFERROR(VLOOKUP(C721,TE!$H:$Y,16,FALSE),"0")</f>
        <v/>
      </c>
      <c r="AA721" s="777">
        <f>IFERROR(VLOOKUP(C721,TE!$H:$Y,17,FALSE),"0")</f>
        <v/>
      </c>
      <c r="AB721" s="1809" t="n"/>
      <c r="AC721" s="1810">
        <f>IFERROR((W721*Y721*AA721),"")</f>
        <v/>
      </c>
      <c r="AE721" s="1738" t="n"/>
      <c r="AF721" s="852" t="n"/>
    </row>
    <row r="722" ht="15.75" customHeight="1" s="667">
      <c r="A722" s="852" t="n"/>
      <c r="B722" s="852" t="n"/>
      <c r="C722" s="237" t="inlineStr">
        <is>
          <t>E00697B</t>
        </is>
      </c>
      <c r="D722" s="215" t="n"/>
      <c r="E722" s="215" t="n"/>
      <c r="F722" s="210">
        <f>IFERROR(VLOOKUP(C722,TE!$H:$Y,2,FALSE),"(Not on TE)")</f>
        <v/>
      </c>
      <c r="G722" s="238" t="n"/>
      <c r="H722" s="238" t="n"/>
      <c r="I722" s="238" t="n"/>
      <c r="J722" s="238" t="n"/>
      <c r="K722" s="238" t="n"/>
      <c r="L722" s="238" t="n"/>
      <c r="M722" s="238" t="n"/>
      <c r="N722" s="238" t="n"/>
      <c r="O722" s="238" t="n"/>
      <c r="P722" s="238" t="n"/>
      <c r="Q722" s="238" t="n"/>
      <c r="R722" s="238" t="n"/>
      <c r="S722" s="238" t="n"/>
      <c r="T722" s="238" t="n"/>
      <c r="U722" s="772">
        <f>IFERROR(VLOOKUP(C722,TE!$H:$Y,9,FALSE),"0")</f>
        <v/>
      </c>
      <c r="W722" s="775">
        <f>SUMIFS(TE!$O:$O,TE!$G:$G,$C$592,TE!$I:$I,C722,TE!$D:$D,$C$5)</f>
        <v/>
      </c>
      <c r="Y722" s="775">
        <f>IFERROR(VLOOKUP(C722,TE!$H:$Y,16,FALSE),"0")</f>
        <v/>
      </c>
      <c r="AA722" s="777">
        <f>IFERROR(VLOOKUP(C722,TE!$H:$Y,17,FALSE),"0")</f>
        <v/>
      </c>
      <c r="AB722" s="1809" t="n"/>
      <c r="AC722" s="1810">
        <f>IFERROR((W722*Y722*AA722),"")</f>
        <v/>
      </c>
      <c r="AE722" s="1738" t="n"/>
      <c r="AF722" s="852" t="n"/>
    </row>
    <row r="723" ht="15.75" customHeight="1" s="667">
      <c r="A723" s="241" t="n"/>
      <c r="B723" s="241" t="n"/>
      <c r="C723" s="216" t="inlineStr">
        <is>
          <t>E00707B</t>
        </is>
      </c>
      <c r="D723" s="242" t="n"/>
      <c r="E723" s="242" t="n"/>
      <c r="F723" s="218">
        <f>IFERROR(VLOOKUP(C723,TE!$H:$Y,2,FALSE),"(Not on TE)")</f>
        <v/>
      </c>
      <c r="G723" s="243" t="n"/>
      <c r="H723" s="243" t="n"/>
      <c r="I723" s="243" t="n"/>
      <c r="J723" s="243" t="n"/>
      <c r="K723" s="243" t="n"/>
      <c r="L723" s="243" t="n"/>
      <c r="M723" s="243" t="n"/>
      <c r="N723" s="243" t="n"/>
      <c r="O723" s="243" t="n"/>
      <c r="P723" s="243" t="n"/>
      <c r="Q723" s="243" t="n"/>
      <c r="R723" s="243" t="n"/>
      <c r="S723" s="243" t="n"/>
      <c r="T723" s="243" t="n"/>
      <c r="U723" s="836">
        <f>IFERROR(VLOOKUP(C723,TE!$H:$Y,9,FALSE),"0")</f>
        <v/>
      </c>
      <c r="V723" s="1747" t="n"/>
      <c r="W723" s="839">
        <f>SUMIFS(TE!$O:$O,TE!$G:$G,$C$592,TE!$I:$I,C723,TE!$D:$D,$C$5)</f>
        <v/>
      </c>
      <c r="X723" s="1747" t="n"/>
      <c r="Y723" s="839">
        <f>IFERROR(VLOOKUP(C723,TE!$H:$Y,16,FALSE),"0")</f>
        <v/>
      </c>
      <c r="Z723" s="1747" t="n"/>
      <c r="AA723" s="841">
        <f>IFERROR(VLOOKUP(C723,TE!$H:$Y,17,FALSE),"0")</f>
        <v/>
      </c>
      <c r="AB723" s="1811" t="n"/>
      <c r="AC723" s="1812">
        <f>IFERROR((W723*Y723*AA723),"")</f>
        <v/>
      </c>
      <c r="AD723" s="1747" t="n"/>
      <c r="AE723" s="1799" t="n"/>
      <c r="AF723" s="852" t="n"/>
    </row>
    <row r="724" ht="15.75" customHeight="1" s="667">
      <c r="A724" s="241" t="n"/>
      <c r="B724" s="241" t="n"/>
      <c r="C724" s="220" t="n"/>
      <c r="D724" s="245" t="n"/>
      <c r="E724" s="245" t="n"/>
      <c r="F724" s="246" t="n"/>
      <c r="G724" s="246" t="n"/>
      <c r="H724" s="246" t="n"/>
      <c r="I724" s="246" t="n"/>
      <c r="J724" s="246" t="n"/>
      <c r="K724" s="246" t="n"/>
      <c r="L724" s="246" t="n"/>
      <c r="M724" s="246" t="n"/>
      <c r="N724" s="246" t="n"/>
      <c r="O724" s="246" t="n"/>
      <c r="P724" s="246" t="n"/>
      <c r="Q724" s="246" t="n"/>
      <c r="R724" s="246" t="n"/>
      <c r="S724" s="246" t="n"/>
      <c r="T724" s="246" t="n"/>
      <c r="U724" s="247" t="n"/>
      <c r="V724" s="247" t="n"/>
      <c r="W724" s="248" t="n"/>
      <c r="X724" s="248" t="n"/>
      <c r="Y724" s="248" t="n"/>
      <c r="Z724" s="223" t="n"/>
      <c r="AA724" s="854" t="inlineStr">
        <is>
          <t>Continued Below</t>
        </is>
      </c>
      <c r="AB724" s="1751" t="n"/>
      <c r="AC724" s="1751" t="n"/>
      <c r="AD724" s="1751" t="n"/>
      <c r="AE724" s="1751" t="n"/>
      <c r="AF724" s="249" t="n"/>
    </row>
    <row r="725" ht="15.75" customHeight="1" s="667">
      <c r="A725" s="241" t="n"/>
      <c r="B725" s="241" t="n"/>
      <c r="C725" s="220" t="n"/>
      <c r="D725" s="245" t="n"/>
      <c r="E725" s="245" t="n"/>
      <c r="F725" s="246" t="n"/>
      <c r="G725" s="246" t="n"/>
      <c r="H725" s="246" t="n"/>
      <c r="I725" s="246" t="n"/>
      <c r="J725" s="246" t="n"/>
      <c r="K725" s="246" t="n"/>
      <c r="L725" s="246" t="n"/>
      <c r="M725" s="246" t="n"/>
      <c r="N725" s="246" t="n"/>
      <c r="O725" s="246" t="n"/>
      <c r="P725" s="246" t="n"/>
      <c r="Q725" s="246" t="n"/>
      <c r="R725" s="246" t="n"/>
      <c r="S725" s="246" t="n"/>
      <c r="T725" s="246" t="n"/>
      <c r="U725" s="247" t="n"/>
      <c r="V725" s="247" t="n"/>
      <c r="W725" s="248" t="n"/>
      <c r="X725" s="248" t="n"/>
      <c r="Y725" s="248" t="n"/>
      <c r="Z725" s="248" t="n"/>
      <c r="AA725" s="250" t="n"/>
      <c r="AB725" s="250" t="n"/>
      <c r="AC725" s="251" t="n"/>
      <c r="AD725" s="251" t="n"/>
      <c r="AE725" s="251" t="n"/>
      <c r="AF725" s="249" t="n"/>
    </row>
    <row r="726" ht="15.75" customHeight="1" s="667">
      <c r="A726" s="229" t="n"/>
      <c r="B726" s="229" t="n"/>
      <c r="C726" s="400" t="n"/>
      <c r="D726" s="230" t="n"/>
      <c r="E726" s="230" t="n"/>
      <c r="F726" s="231" t="n"/>
      <c r="G726" s="231" t="n"/>
      <c r="H726" s="231" t="n"/>
      <c r="I726" s="231" t="n"/>
      <c r="J726" s="231" t="n"/>
      <c r="K726" s="231" t="n"/>
      <c r="L726" s="231" t="n"/>
      <c r="M726" s="231" t="n"/>
      <c r="N726" s="231" t="n"/>
      <c r="O726" s="231" t="n"/>
      <c r="P726" s="231" t="n"/>
      <c r="Q726" s="231" t="n"/>
      <c r="R726" s="231" t="n"/>
      <c r="S726" s="231" t="n"/>
      <c r="T726" s="231" t="n"/>
      <c r="U726" s="232" t="n"/>
      <c r="V726" s="232" t="n"/>
      <c r="W726" s="233" t="n"/>
      <c r="X726" s="233" t="n"/>
      <c r="Y726" s="233" t="n"/>
      <c r="Z726" s="233" t="n"/>
      <c r="AA726" s="234" t="n"/>
      <c r="AB726" s="234" t="n"/>
      <c r="AC726" s="235" t="n"/>
      <c r="AD726" s="235" t="n"/>
      <c r="AE726" s="235" t="n"/>
      <c r="AF726" s="236" t="n"/>
    </row>
    <row r="727" ht="15.75" customHeight="1" s="667">
      <c r="A727" s="800" t="inlineStr">
        <is>
          <t>CCN:</t>
        </is>
      </c>
      <c r="C727" s="830">
        <f>$C$5</f>
        <v/>
      </c>
      <c r="M727" s="800" t="inlineStr">
        <is>
          <t>Nomenclature:</t>
        </is>
      </c>
      <c r="R727" s="830">
        <f>$R$5</f>
        <v/>
      </c>
    </row>
    <row r="728" ht="15.75" customHeight="1" s="667">
      <c r="A728" s="852" t="n"/>
      <c r="B728" s="852" t="n"/>
      <c r="C728" s="223" t="n"/>
      <c r="D728" s="852" t="n"/>
      <c r="E728" s="852" t="n"/>
      <c r="F728" s="223" t="n"/>
      <c r="G728" s="852" t="n"/>
      <c r="H728" s="852" t="n"/>
      <c r="I728" s="852" t="n"/>
      <c r="J728" s="852" t="n"/>
      <c r="K728" s="852" t="n"/>
      <c r="L728" s="852" t="n"/>
      <c r="M728" s="852" t="n"/>
      <c r="N728" s="852" t="n"/>
      <c r="O728" s="852" t="n"/>
      <c r="P728" s="852" t="n"/>
      <c r="Q728" s="852" t="n"/>
      <c r="R728" s="852" t="n"/>
      <c r="S728" s="852" t="n"/>
      <c r="T728" s="852" t="n"/>
      <c r="U728" s="852" t="n"/>
      <c r="V728" s="852" t="n"/>
      <c r="W728" s="854" t="n"/>
      <c r="X728" s="854" t="n"/>
      <c r="Y728" s="852" t="n"/>
      <c r="Z728" s="852" t="n"/>
      <c r="AA728" s="852" t="n"/>
      <c r="AB728" s="852" t="n"/>
      <c r="AC728" s="854" t="n"/>
      <c r="AD728" s="854" t="n"/>
      <c r="AE728" s="854" t="n"/>
      <c r="AF728" s="852" t="n"/>
    </row>
    <row r="729" ht="15.75" customHeight="1" s="667">
      <c r="A729" s="852" t="n"/>
      <c r="B729" s="852" t="n"/>
      <c r="C729" s="161" t="inlineStr">
        <is>
          <t>Operational Vehicle Laydown Area per UFC 2-000-05N  Table 14312-1</t>
        </is>
      </c>
      <c r="D729" s="852" t="n"/>
      <c r="E729" s="852" t="n"/>
      <c r="F729" s="223" t="n"/>
      <c r="G729" s="852" t="n"/>
      <c r="H729" s="852" t="n"/>
      <c r="I729" s="852" t="n"/>
      <c r="J729" s="852" t="n"/>
      <c r="K729" s="852" t="n"/>
      <c r="L729" s="852" t="n"/>
      <c r="M729" s="852" t="n"/>
      <c r="N729" s="852" t="n"/>
      <c r="O729" s="852" t="n"/>
      <c r="P729" s="852" t="n"/>
      <c r="Q729" s="852" t="n"/>
      <c r="R729" s="852" t="n"/>
      <c r="S729" s="852" t="n"/>
      <c r="T729" s="852" t="n"/>
      <c r="U729" s="852" t="n"/>
      <c r="V729" s="852" t="n"/>
      <c r="W729" s="854" t="n"/>
      <c r="X729" s="854" t="n"/>
      <c r="Y729" s="852" t="n"/>
      <c r="Z729" s="852" t="n"/>
      <c r="AA729" s="852" t="n"/>
      <c r="AB729" s="852" t="n"/>
      <c r="AC729" s="854" t="n"/>
      <c r="AD729" s="854" t="n"/>
      <c r="AE729" s="854" t="n"/>
      <c r="AF729" s="852" t="n"/>
    </row>
    <row r="730" ht="15.75" customHeight="1" s="667">
      <c r="A730" s="852" t="n"/>
      <c r="B730" s="852" t="n"/>
      <c r="C730" s="851">
        <f>C684</f>
        <v/>
      </c>
      <c r="D730" s="1747" t="n"/>
      <c r="E730" s="1747" t="n"/>
      <c r="F730" s="204">
        <f>F684</f>
        <v/>
      </c>
      <c r="G730" s="204" t="n"/>
      <c r="H730" s="204" t="n"/>
      <c r="I730" s="204" t="n"/>
      <c r="J730" s="204" t="n"/>
      <c r="K730" s="204" t="n"/>
      <c r="L730" s="204" t="n"/>
      <c r="M730" s="204" t="n"/>
      <c r="N730" s="205" t="n"/>
      <c r="O730" s="206" t="n"/>
      <c r="P730" s="206" t="n"/>
      <c r="Q730" s="206" t="n"/>
      <c r="R730" s="206" t="n"/>
      <c r="S730" s="207" t="n"/>
      <c r="T730" s="189" t="n"/>
      <c r="U730" s="189" t="n"/>
      <c r="V730" s="189" t="n"/>
      <c r="W730" s="208" t="n"/>
      <c r="X730" s="208" t="n"/>
      <c r="Y730" s="189" t="n"/>
      <c r="Z730" s="189" t="n"/>
      <c r="AA730" s="189" t="n"/>
      <c r="AB730" s="189" t="n"/>
      <c r="AC730" s="1536" t="n"/>
      <c r="AD730" s="1536" t="n"/>
      <c r="AE730" s="1536" t="n"/>
      <c r="AF730" s="852" t="n"/>
    </row>
    <row r="731" ht="15.75" customHeight="1" s="667">
      <c r="A731" s="852" t="n"/>
      <c r="B731" s="852" t="n"/>
      <c r="C731" s="1814" t="inlineStr">
        <is>
          <t>TAMCN</t>
        </is>
      </c>
      <c r="D731" s="1748" t="n"/>
      <c r="E731" s="1748" t="n"/>
      <c r="F731" s="834" t="inlineStr">
        <is>
          <t>Description</t>
        </is>
      </c>
      <c r="G731" s="1739" t="n"/>
      <c r="H731" s="1739" t="n"/>
      <c r="I731" s="1739" t="n"/>
      <c r="J731" s="1739" t="n"/>
      <c r="K731" s="1739" t="n"/>
      <c r="L731" s="1739" t="n"/>
      <c r="M731" s="1739" t="n"/>
      <c r="N731" s="1739" t="n"/>
      <c r="O731" s="1739" t="n"/>
      <c r="P731" s="1739" t="n"/>
      <c r="Q731" s="1739" t="n"/>
      <c r="R731" s="1739" t="n"/>
      <c r="S731" s="1739" t="n"/>
      <c r="T731" s="1739" t="n"/>
      <c r="U731" s="1805" t="inlineStr">
        <is>
          <t>L (FT)</t>
        </is>
      </c>
      <c r="V731" s="1748" t="n"/>
      <c r="W731" s="1805" t="inlineStr">
        <is>
          <t>Qty</t>
        </is>
      </c>
      <c r="X731" s="1748" t="n"/>
      <c r="Y731" s="1805" t="inlineStr">
        <is>
          <t>Area (NSY)</t>
        </is>
      </c>
      <c r="Z731" s="1748" t="n"/>
      <c r="AA731" s="1805" t="inlineStr">
        <is>
          <t>NTG</t>
        </is>
      </c>
      <c r="AB731" s="1748" t="n"/>
      <c r="AC731" s="1806" t="inlineStr">
        <is>
          <t>GSY</t>
        </is>
      </c>
      <c r="AD731" s="1736" t="n"/>
      <c r="AE731" s="1737" t="n"/>
      <c r="AF731" s="852" t="n"/>
    </row>
    <row r="732" ht="15.75" customHeight="1" s="667">
      <c r="A732" s="852" t="n"/>
      <c r="B732" s="852" t="n"/>
      <c r="C732" s="1807" t="n"/>
      <c r="D732" s="1808" t="n"/>
      <c r="E732" s="1808" t="n"/>
      <c r="F732" s="1808" t="n"/>
      <c r="G732" s="1808" t="n"/>
      <c r="H732" s="1808" t="n"/>
      <c r="I732" s="1808" t="n"/>
      <c r="J732" s="1808" t="n"/>
      <c r="K732" s="1808" t="n"/>
      <c r="L732" s="1808" t="n"/>
      <c r="M732" s="1808" t="n"/>
      <c r="N732" s="1808" t="n"/>
      <c r="O732" s="1808" t="n"/>
      <c r="P732" s="1808" t="n"/>
      <c r="Q732" s="1808" t="n"/>
      <c r="R732" s="1808" t="n"/>
      <c r="S732" s="1808" t="n"/>
      <c r="T732" s="1808" t="n"/>
      <c r="U732" s="1808" t="n"/>
      <c r="V732" s="1808" t="n"/>
      <c r="W732" s="1808" t="n"/>
      <c r="X732" s="1808" t="n"/>
      <c r="Y732" s="1808" t="n"/>
      <c r="Z732" s="1808" t="n"/>
      <c r="AA732" s="1808" t="n"/>
      <c r="AB732" s="1808" t="n"/>
      <c r="AC732" s="1747" t="n"/>
      <c r="AD732" s="1747" t="n"/>
      <c r="AE732" s="1799" t="n"/>
      <c r="AF732" s="852" t="n"/>
    </row>
    <row r="733" ht="15.75" customHeight="1" s="667">
      <c r="A733" s="852" t="n"/>
      <c r="B733" s="852" t="n"/>
      <c r="C733" s="406" t="inlineStr">
        <is>
          <t>E00712BA</t>
        </is>
      </c>
      <c r="D733" s="220" t="n"/>
      <c r="E733" s="220" t="n"/>
      <c r="F733" s="210">
        <f>IFERROR(VLOOKUP(C733,TE!$H:$Y,2,FALSE),"(Not on TE)")</f>
        <v/>
      </c>
      <c r="G733" s="220" t="n"/>
      <c r="H733" s="220" t="n"/>
      <c r="I733" s="220" t="n"/>
      <c r="J733" s="220" t="n"/>
      <c r="K733" s="220" t="n"/>
      <c r="L733" s="220" t="n"/>
      <c r="M733" s="220" t="n"/>
      <c r="N733" s="220" t="n"/>
      <c r="O733" s="220" t="n"/>
      <c r="P733" s="220" t="n"/>
      <c r="Q733" s="220" t="n"/>
      <c r="R733" s="220" t="n"/>
      <c r="S733" s="220" t="n"/>
      <c r="T733" s="220" t="n"/>
      <c r="U733" s="772">
        <f>IFERROR(VLOOKUP(C733,TE!$H:$Y,9,FALSE),"0")</f>
        <v/>
      </c>
      <c r="W733" s="775">
        <f>SUMIFS(TE!$O:$O,TE!$G:$G,$C$592,TE!$I:$I,C733,TE!$D:$D,$C$5)</f>
        <v/>
      </c>
      <c r="Y733" s="775">
        <f>IFERROR(VLOOKUP(C733,TE!$H:$Y,16,FALSE),"0")</f>
        <v/>
      </c>
      <c r="AA733" s="777">
        <f>IFERROR(VLOOKUP(C733,TE!$H:$Y,17,FALSE),"0")</f>
        <v/>
      </c>
      <c r="AB733" s="1809" t="n"/>
      <c r="AC733" s="1810">
        <f>IFERROR((W733*Y733*AA733),"")</f>
        <v/>
      </c>
      <c r="AE733" s="1738" t="n"/>
      <c r="AF733" s="852" t="n"/>
    </row>
    <row r="734" ht="15.75" customHeight="1" s="667">
      <c r="A734" s="852" t="n"/>
      <c r="B734" s="852" t="n"/>
      <c r="C734" s="406" t="inlineStr">
        <is>
          <t>E13787K</t>
        </is>
      </c>
      <c r="D734" s="220" t="n"/>
      <c r="E734" s="220" t="n"/>
      <c r="F734" s="210">
        <f>IFERROR(VLOOKUP(C734,TE!$H:$Y,2,FALSE),"(Not on TE)")</f>
        <v/>
      </c>
      <c r="G734" s="220" t="n"/>
      <c r="H734" s="220" t="n"/>
      <c r="I734" s="220" t="n"/>
      <c r="J734" s="220" t="n"/>
      <c r="K734" s="220" t="n"/>
      <c r="L734" s="220" t="n"/>
      <c r="M734" s="220" t="n"/>
      <c r="N734" s="220" t="n"/>
      <c r="O734" s="220" t="n"/>
      <c r="P734" s="220" t="n"/>
      <c r="Q734" s="220" t="n"/>
      <c r="R734" s="220" t="n"/>
      <c r="S734" s="220" t="n"/>
      <c r="T734" s="220" t="n"/>
      <c r="U734" s="772">
        <f>IFERROR(VLOOKUP(C734,TE!$H:$Y,9,FALSE),"0")</f>
        <v/>
      </c>
      <c r="W734" s="775">
        <f>SUMIFS(TE!$O:$O,TE!$G:$G,$C$592,TE!$I:$I,C734,TE!$D:$D,$C$5)</f>
        <v/>
      </c>
      <c r="Y734" s="775">
        <f>IFERROR(VLOOKUP(C734,TE!$H:$Y,16,FALSE),"0")</f>
        <v/>
      </c>
      <c r="AA734" s="777">
        <f>IFERROR(VLOOKUP(C734,TE!$H:$Y,17,FALSE),"0")</f>
        <v/>
      </c>
      <c r="AB734" s="1809" t="n"/>
      <c r="AC734" s="1810">
        <f>IFERROR((W734*Y734*AA734),"")</f>
        <v/>
      </c>
      <c r="AE734" s="1738" t="n"/>
      <c r="AF734" s="852" t="n"/>
    </row>
    <row r="735" ht="15.75" customHeight="1" s="667">
      <c r="A735" s="852" t="n"/>
      <c r="B735" s="852" t="n"/>
      <c r="C735" s="406" t="inlineStr">
        <is>
          <t>E18887M</t>
        </is>
      </c>
      <c r="D735" s="220" t="n"/>
      <c r="E735" s="220" t="n"/>
      <c r="F735" s="210">
        <f>IFERROR(VLOOKUP(C735,TE!$H:$Y,2,FALSE),"(Not on TE)")</f>
        <v/>
      </c>
      <c r="G735" s="220" t="n"/>
      <c r="H735" s="220" t="n"/>
      <c r="I735" s="220" t="n"/>
      <c r="J735" s="220" t="n"/>
      <c r="K735" s="220" t="n"/>
      <c r="L735" s="220" t="n"/>
      <c r="M735" s="220" t="n"/>
      <c r="N735" s="220" t="n"/>
      <c r="O735" s="220" t="n"/>
      <c r="P735" s="220" t="n"/>
      <c r="Q735" s="220" t="n"/>
      <c r="R735" s="220" t="n"/>
      <c r="S735" s="220" t="n"/>
      <c r="T735" s="220" t="n"/>
      <c r="U735" s="772">
        <f>IFERROR(VLOOKUP(C735,TE!$H:$Y,9,FALSE),"0")</f>
        <v/>
      </c>
      <c r="W735" s="775">
        <f>SUMIFS(TE!$O:$O,TE!$G:$G,$C$592,TE!$I:$I,C735,TE!$D:$D,$C$5)</f>
        <v/>
      </c>
      <c r="Y735" s="775">
        <f>IFERROR(VLOOKUP(C735,TE!$H:$Y,16,FALSE),"0")</f>
        <v/>
      </c>
      <c r="AA735" s="777">
        <f>IFERROR(VLOOKUP(C735,TE!$H:$Y,17,FALSE),"0")</f>
        <v/>
      </c>
      <c r="AB735" s="1809" t="n"/>
      <c r="AC735" s="1810">
        <f>IFERROR((W735*Y735*AA735),"")</f>
        <v/>
      </c>
      <c r="AE735" s="1738" t="n"/>
      <c r="AF735" s="852" t="n"/>
    </row>
    <row r="736" ht="15.75" customHeight="1" s="667">
      <c r="A736" s="852" t="n"/>
      <c r="B736" s="852" t="n"/>
      <c r="C736" s="406" t="inlineStr">
        <is>
          <t>K79022B</t>
        </is>
      </c>
      <c r="D736" s="220" t="n"/>
      <c r="E736" s="220" t="n"/>
      <c r="F736" s="210">
        <f>IFERROR(VLOOKUP(C736,TE!$H:$Y,2,FALSE),"(Not on TE)")</f>
        <v/>
      </c>
      <c r="G736" s="220" t="n"/>
      <c r="H736" s="220" t="n"/>
      <c r="I736" s="220" t="n"/>
      <c r="J736" s="220" t="n"/>
      <c r="K736" s="220" t="n"/>
      <c r="L736" s="220" t="n"/>
      <c r="M736" s="220" t="n"/>
      <c r="N736" s="220" t="n"/>
      <c r="O736" s="220" t="n"/>
      <c r="P736" s="220" t="n"/>
      <c r="Q736" s="220" t="n"/>
      <c r="R736" s="220" t="n"/>
      <c r="S736" s="220" t="n"/>
      <c r="T736" s="220" t="n"/>
      <c r="U736" s="772">
        <f>IFERROR(VLOOKUP(C736,TE!$H:$Y,9,FALSE),"0")</f>
        <v/>
      </c>
      <c r="W736" s="775">
        <f>SUMIFS(TE!$O:$O,TE!$G:$G,$C$592,TE!$I:$I,C736,TE!$D:$D,$C$5)</f>
        <v/>
      </c>
      <c r="Y736" s="775">
        <f>IFERROR(VLOOKUP(C736,TE!$H:$Y,16,FALSE),"0")</f>
        <v/>
      </c>
      <c r="AA736" s="777">
        <f>IFERROR(VLOOKUP(C736,TE!$H:$Y,17,FALSE),"0")</f>
        <v/>
      </c>
      <c r="AB736" s="1809" t="n"/>
      <c r="AC736" s="1810">
        <f>IFERROR((W736*Y736*AA736),"")</f>
        <v/>
      </c>
      <c r="AE736" s="1738" t="n"/>
      <c r="AF736" s="852" t="n"/>
    </row>
    <row r="737" ht="15.75" customHeight="1" s="667">
      <c r="A737" s="852" t="n"/>
      <c r="B737" s="852" t="n"/>
      <c r="C737" s="406" t="inlineStr">
        <is>
          <t>B00557B</t>
        </is>
      </c>
      <c r="D737" s="220" t="n"/>
      <c r="E737" s="220" t="n"/>
      <c r="F737" s="210">
        <f>IFERROR(VLOOKUP(C737,TE!$H:$Y,2,FALSE),"(Not on TE)")</f>
        <v/>
      </c>
      <c r="G737" s="220" t="n"/>
      <c r="H737" s="220" t="n"/>
      <c r="I737" s="220" t="n"/>
      <c r="J737" s="220" t="n"/>
      <c r="K737" s="220" t="n"/>
      <c r="L737" s="220" t="n"/>
      <c r="M737" s="220" t="n"/>
      <c r="N737" s="220" t="n"/>
      <c r="O737" s="220" t="n"/>
      <c r="P737" s="220" t="n"/>
      <c r="Q737" s="220" t="n"/>
      <c r="R737" s="220" t="n"/>
      <c r="S737" s="220" t="n"/>
      <c r="T737" s="220" t="n"/>
      <c r="U737" s="772">
        <f>IFERROR(VLOOKUP(C737,TE!$H:$Y,9,FALSE),"0")</f>
        <v/>
      </c>
      <c r="W737" s="775">
        <f>SUMIFS(TE!$O:$O,TE!$G:$G,$C$592,TE!$I:$I,C737,TE!$D:$D,$C$5)</f>
        <v/>
      </c>
      <c r="Y737" s="775">
        <f>IFERROR(VLOOKUP(C737,TE!$H:$Y,16,FALSE),"0")</f>
        <v/>
      </c>
      <c r="AA737" s="777">
        <f>IFERROR(VLOOKUP(C737,TE!$H:$Y,17,FALSE),"0")</f>
        <v/>
      </c>
      <c r="AB737" s="1809" t="n"/>
      <c r="AC737" s="1810">
        <f>IFERROR((W737*Y737*AA737),"")</f>
        <v/>
      </c>
      <c r="AE737" s="1738" t="n"/>
      <c r="AF737" s="852" t="n"/>
    </row>
    <row r="738" ht="15.75" customHeight="1" s="667">
      <c r="A738" s="852" t="n"/>
      <c r="B738" s="852" t="n"/>
      <c r="C738" s="406" t="inlineStr">
        <is>
          <t>B00757B</t>
        </is>
      </c>
      <c r="D738" s="220" t="n"/>
      <c r="E738" s="220" t="n"/>
      <c r="F738" s="210">
        <f>IFERROR(VLOOKUP(C738,TE!$H:$Y,2,FALSE),"(Not on TE)")</f>
        <v/>
      </c>
      <c r="G738" s="220" t="n"/>
      <c r="H738" s="220" t="n"/>
      <c r="I738" s="220" t="n"/>
      <c r="J738" s="220" t="n"/>
      <c r="K738" s="220" t="n"/>
      <c r="L738" s="220" t="n"/>
      <c r="M738" s="220" t="n"/>
      <c r="N738" s="220" t="n"/>
      <c r="O738" s="220" t="n"/>
      <c r="P738" s="220" t="n"/>
      <c r="Q738" s="220" t="n"/>
      <c r="R738" s="220" t="n"/>
      <c r="S738" s="220" t="n"/>
      <c r="T738" s="220" t="n"/>
      <c r="U738" s="772">
        <f>IFERROR(VLOOKUP(C738,TE!$H:$Y,9,FALSE),"0")</f>
        <v/>
      </c>
      <c r="W738" s="775">
        <f>SUMIFS(TE!$O:$O,TE!$G:$G,$C$592,TE!$I:$I,C738,TE!$D:$D,$C$5)</f>
        <v/>
      </c>
      <c r="Y738" s="775">
        <f>IFERROR(VLOOKUP(C738,TE!$H:$Y,16,FALSE),"0")</f>
        <v/>
      </c>
      <c r="AA738" s="777">
        <f>IFERROR(VLOOKUP(C738,TE!$H:$Y,17,FALSE),"0")</f>
        <v/>
      </c>
      <c r="AB738" s="1809" t="n"/>
      <c r="AC738" s="1810">
        <f>IFERROR((W738*Y738*AA738),"")</f>
        <v/>
      </c>
      <c r="AE738" s="1738" t="n"/>
      <c r="AF738" s="852" t="n"/>
    </row>
    <row r="739" ht="15.75" customHeight="1" s="667">
      <c r="A739" s="852" t="n"/>
      <c r="B739" s="852" t="n"/>
      <c r="C739" s="406" t="inlineStr">
        <is>
          <t>B07307BA</t>
        </is>
      </c>
      <c r="D739" s="220" t="n"/>
      <c r="E739" s="220" t="n"/>
      <c r="F739" s="210">
        <f>IFERROR(VLOOKUP(C739,TE!$H:$Y,2,FALSE),"(Not on TE)")</f>
        <v/>
      </c>
      <c r="G739" s="220" t="n"/>
      <c r="H739" s="220" t="n"/>
      <c r="I739" s="220" t="n"/>
      <c r="J739" s="220" t="n"/>
      <c r="K739" s="220" t="n"/>
      <c r="L739" s="220" t="n"/>
      <c r="M739" s="220" t="n"/>
      <c r="N739" s="220" t="n"/>
      <c r="O739" s="220" t="n"/>
      <c r="P739" s="220" t="n"/>
      <c r="Q739" s="220" t="n"/>
      <c r="R739" s="220" t="n"/>
      <c r="S739" s="220" t="n"/>
      <c r="T739" s="220" t="n"/>
      <c r="U739" s="772">
        <f>IFERROR(VLOOKUP(C739,TE!$H:$Y,9,FALSE),"0")</f>
        <v/>
      </c>
      <c r="W739" s="775">
        <f>SUMIFS(TE!$O:$O,TE!$G:$G,$C$592,TE!$I:$I,C739,TE!$D:$D,$C$5)</f>
        <v/>
      </c>
      <c r="Y739" s="775">
        <f>IFERROR(VLOOKUP(C739,TE!$H:$Y,16,FALSE),"0")</f>
        <v/>
      </c>
      <c r="AA739" s="777">
        <f>IFERROR(VLOOKUP(C739,TE!$H:$Y,17,FALSE),"0")</f>
        <v/>
      </c>
      <c r="AB739" s="1809" t="n"/>
      <c r="AC739" s="1810">
        <f>IFERROR((W739*Y739*AA739),"")</f>
        <v/>
      </c>
      <c r="AE739" s="1738" t="n"/>
      <c r="AF739" s="852" t="n"/>
    </row>
    <row r="740" ht="15.75" customHeight="1" s="667">
      <c r="A740" s="852" t="n"/>
      <c r="B740" s="852" t="n"/>
      <c r="C740" s="406" t="inlineStr">
        <is>
          <t>B21307BB</t>
        </is>
      </c>
      <c r="D740" s="220" t="n"/>
      <c r="E740" s="220" t="n"/>
      <c r="F740" s="210">
        <f>IFERROR(VLOOKUP(C740,TE!$H:$Y,2,FALSE),"(Not on TE)")</f>
        <v/>
      </c>
      <c r="G740" s="220" t="n"/>
      <c r="H740" s="220" t="n"/>
      <c r="I740" s="220" t="n"/>
      <c r="J740" s="220" t="n"/>
      <c r="K740" s="220" t="n"/>
      <c r="L740" s="220" t="n"/>
      <c r="M740" s="220" t="n"/>
      <c r="N740" s="220" t="n"/>
      <c r="O740" s="220" t="n"/>
      <c r="P740" s="220" t="n"/>
      <c r="Q740" s="220" t="n"/>
      <c r="R740" s="220" t="n"/>
      <c r="S740" s="220" t="n"/>
      <c r="T740" s="220" t="n"/>
      <c r="U740" s="772">
        <f>IFERROR(VLOOKUP(C740,TE!$H:$Y,9,FALSE),"0")</f>
        <v/>
      </c>
      <c r="W740" s="775">
        <f>SUMIFS(TE!$O:$O,TE!$G:$G,$C$592,TE!$I:$I,C740,TE!$D:$D,$C$5)</f>
        <v/>
      </c>
      <c r="Y740" s="775">
        <f>IFERROR(VLOOKUP(C740,TE!$H:$Y,16,FALSE),"0")</f>
        <v/>
      </c>
      <c r="AA740" s="777">
        <f>IFERROR(VLOOKUP(C740,TE!$H:$Y,17,FALSE),"0")</f>
        <v/>
      </c>
      <c r="AB740" s="1809" t="n"/>
      <c r="AC740" s="1810">
        <f>IFERROR((W740*Y740*AA740),"")</f>
        <v/>
      </c>
      <c r="AE740" s="1738" t="n"/>
      <c r="AF740" s="852" t="n"/>
    </row>
    <row r="741" ht="15.75" customHeight="1" s="667">
      <c r="A741" s="852" t="n"/>
      <c r="B741" s="852" t="n"/>
      <c r="C741" s="406" t="n"/>
      <c r="D741" s="220" t="n"/>
      <c r="E741" s="220" t="n"/>
      <c r="F741" s="210" t="n"/>
      <c r="G741" s="220" t="n"/>
      <c r="H741" s="220" t="n"/>
      <c r="I741" s="220" t="n"/>
      <c r="J741" s="220" t="n"/>
      <c r="K741" s="220" t="n"/>
      <c r="L741" s="220" t="n"/>
      <c r="M741" s="220" t="n"/>
      <c r="N741" s="220" t="n"/>
      <c r="O741" s="220" t="n"/>
      <c r="P741" s="220" t="n"/>
      <c r="Q741" s="220" t="n"/>
      <c r="R741" s="220" t="n"/>
      <c r="S741" s="220" t="n"/>
      <c r="T741" s="220" t="n"/>
      <c r="U741" s="772" t="n"/>
      <c r="W741" s="775" t="n"/>
      <c r="Y741" s="775" t="n"/>
      <c r="AA741" s="776" t="n"/>
      <c r="AC741" s="1810" t="n"/>
      <c r="AE741" s="1738" t="n"/>
      <c r="AF741" s="852" t="n"/>
    </row>
    <row r="742" ht="15.75" customHeight="1" s="667">
      <c r="A742" s="852" t="n"/>
      <c r="B742" s="852" t="n"/>
      <c r="C742" s="406" t="n"/>
      <c r="D742" s="220" t="n"/>
      <c r="E742" s="220" t="n"/>
      <c r="F742" s="210" t="n"/>
      <c r="G742" s="220" t="n"/>
      <c r="H742" s="220" t="n"/>
      <c r="I742" s="220" t="n"/>
      <c r="J742" s="220" t="n"/>
      <c r="K742" s="220" t="n"/>
      <c r="L742" s="220" t="n"/>
      <c r="M742" s="220" t="n"/>
      <c r="N742" s="220" t="n"/>
      <c r="O742" s="220" t="n"/>
      <c r="P742" s="220" t="n"/>
      <c r="Q742" s="220" t="n"/>
      <c r="R742" s="220" t="n"/>
      <c r="S742" s="220" t="n"/>
      <c r="T742" s="220" t="n"/>
      <c r="U742" s="772" t="n"/>
      <c r="W742" s="775" t="n"/>
      <c r="Y742" s="775" t="n"/>
      <c r="AA742" s="776" t="n"/>
      <c r="AC742" s="1810" t="n"/>
      <c r="AE742" s="1738" t="n"/>
      <c r="AF742" s="852" t="n"/>
    </row>
    <row r="743" ht="15.75" customHeight="1" s="667">
      <c r="A743" s="852" t="n"/>
      <c r="B743" s="852" t="n"/>
      <c r="C743" s="405" t="n"/>
      <c r="D743" s="220" t="n"/>
      <c r="E743" s="220" t="n"/>
      <c r="F743" s="210" t="n"/>
      <c r="G743" s="220" t="n"/>
      <c r="H743" s="220" t="n"/>
      <c r="I743" s="220" t="n"/>
      <c r="J743" s="220" t="n"/>
      <c r="K743" s="220" t="n"/>
      <c r="L743" s="220" t="n"/>
      <c r="M743" s="220" t="n"/>
      <c r="N743" s="220" t="n"/>
      <c r="O743" s="220" t="n"/>
      <c r="P743" s="220" t="n"/>
      <c r="Q743" s="220" t="n"/>
      <c r="R743" s="220" t="n"/>
      <c r="S743" s="220" t="n"/>
      <c r="T743" s="220" t="n"/>
      <c r="U743" s="772" t="n"/>
      <c r="W743" s="775" t="n"/>
      <c r="Y743" s="775" t="n"/>
      <c r="AA743" s="776" t="n"/>
      <c r="AC743" s="1810" t="n"/>
      <c r="AE743" s="1738" t="n"/>
      <c r="AF743" s="852" t="n"/>
    </row>
    <row r="744" ht="15.75" customHeight="1" s="667">
      <c r="A744" s="852" t="n"/>
      <c r="B744" s="852" t="n"/>
      <c r="C744" s="405" t="n"/>
      <c r="D744" s="220" t="n"/>
      <c r="E744" s="220" t="n"/>
      <c r="F744" s="210" t="n"/>
      <c r="G744" s="220" t="n"/>
      <c r="H744" s="220" t="n"/>
      <c r="I744" s="220" t="n"/>
      <c r="J744" s="220" t="n"/>
      <c r="K744" s="220" t="n"/>
      <c r="L744" s="220" t="n"/>
      <c r="M744" s="220" t="n"/>
      <c r="N744" s="220" t="n"/>
      <c r="O744" s="220" t="n"/>
      <c r="P744" s="220" t="n"/>
      <c r="Q744" s="220" t="n"/>
      <c r="R744" s="220" t="n"/>
      <c r="S744" s="220" t="n"/>
      <c r="T744" s="220" t="n"/>
      <c r="U744" s="772" t="n"/>
      <c r="W744" s="775" t="n"/>
      <c r="Y744" s="775" t="n"/>
      <c r="AA744" s="776" t="n"/>
      <c r="AC744" s="1810" t="n"/>
      <c r="AE744" s="1738" t="n"/>
      <c r="AF744" s="852" t="n"/>
    </row>
    <row r="745" ht="15.75" customHeight="1" s="667">
      <c r="A745" s="852" t="n"/>
      <c r="B745" s="852" t="n"/>
      <c r="C745" s="405" t="n"/>
      <c r="D745" s="220" t="n"/>
      <c r="E745" s="220" t="n"/>
      <c r="F745" s="210" t="n"/>
      <c r="G745" s="220" t="n"/>
      <c r="H745" s="220" t="n"/>
      <c r="I745" s="220" t="n"/>
      <c r="J745" s="220" t="n"/>
      <c r="K745" s="220" t="n"/>
      <c r="L745" s="220" t="n"/>
      <c r="M745" s="220" t="n"/>
      <c r="N745" s="220" t="n"/>
      <c r="O745" s="220" t="n"/>
      <c r="P745" s="220" t="n"/>
      <c r="Q745" s="220" t="n"/>
      <c r="R745" s="220" t="n"/>
      <c r="S745" s="220" t="n"/>
      <c r="T745" s="220" t="n"/>
      <c r="U745" s="772" t="n"/>
      <c r="W745" s="775" t="n"/>
      <c r="Y745" s="775" t="n"/>
      <c r="AA745" s="776" t="n"/>
      <c r="AC745" s="1810" t="n"/>
      <c r="AE745" s="1738" t="n"/>
      <c r="AF745" s="852" t="n"/>
    </row>
    <row r="746" ht="15.75" customHeight="1" s="667">
      <c r="A746" s="852" t="n"/>
      <c r="B746" s="852" t="n"/>
      <c r="C746" s="405" t="n"/>
      <c r="D746" s="220" t="n"/>
      <c r="E746" s="220" t="n"/>
      <c r="F746" s="210" t="n"/>
      <c r="G746" s="220" t="n"/>
      <c r="H746" s="220" t="n"/>
      <c r="I746" s="220" t="n"/>
      <c r="J746" s="220" t="n"/>
      <c r="K746" s="220" t="n"/>
      <c r="L746" s="220" t="n"/>
      <c r="M746" s="220" t="n"/>
      <c r="N746" s="220" t="n"/>
      <c r="O746" s="220" t="n"/>
      <c r="P746" s="220" t="n"/>
      <c r="Q746" s="220" t="n"/>
      <c r="R746" s="220" t="n"/>
      <c r="S746" s="220" t="n"/>
      <c r="T746" s="220" t="n"/>
      <c r="U746" s="772" t="n"/>
      <c r="W746" s="775" t="n"/>
      <c r="Y746" s="775" t="n"/>
      <c r="AA746" s="776" t="n"/>
      <c r="AC746" s="1810" t="n"/>
      <c r="AE746" s="1738" t="n"/>
      <c r="AF746" s="852" t="n"/>
    </row>
    <row r="747" ht="15.75" customHeight="1" s="667">
      <c r="A747" s="852" t="n"/>
      <c r="B747" s="852" t="n"/>
      <c r="C747" s="405" t="n"/>
      <c r="D747" s="220" t="n"/>
      <c r="E747" s="220" t="n"/>
      <c r="F747" s="210" t="n"/>
      <c r="G747" s="220" t="n"/>
      <c r="H747" s="220" t="n"/>
      <c r="I747" s="220" t="n"/>
      <c r="J747" s="220" t="n"/>
      <c r="K747" s="220" t="n"/>
      <c r="L747" s="220" t="n"/>
      <c r="M747" s="220" t="n"/>
      <c r="N747" s="220" t="n"/>
      <c r="O747" s="220" t="n"/>
      <c r="P747" s="220" t="n"/>
      <c r="Q747" s="220" t="n"/>
      <c r="R747" s="220" t="n"/>
      <c r="S747" s="220" t="n"/>
      <c r="T747" s="220" t="n"/>
      <c r="U747" s="772" t="n"/>
      <c r="W747" s="775" t="n"/>
      <c r="Y747" s="775" t="n"/>
      <c r="AA747" s="776" t="n"/>
      <c r="AC747" s="1810" t="n"/>
      <c r="AE747" s="1738" t="n"/>
      <c r="AF747" s="852" t="n"/>
    </row>
    <row r="748" ht="15.75" customHeight="1" s="667">
      <c r="A748" s="852" t="n"/>
      <c r="B748" s="852" t="n"/>
      <c r="C748" s="405" t="n"/>
      <c r="D748" s="220" t="n"/>
      <c r="E748" s="220" t="n"/>
      <c r="F748" s="210" t="n"/>
      <c r="G748" s="220" t="n"/>
      <c r="H748" s="220" t="n"/>
      <c r="I748" s="220" t="n"/>
      <c r="J748" s="220" t="n"/>
      <c r="K748" s="220" t="n"/>
      <c r="L748" s="220" t="n"/>
      <c r="M748" s="220" t="n"/>
      <c r="N748" s="220" t="n"/>
      <c r="O748" s="220" t="n"/>
      <c r="P748" s="220" t="n"/>
      <c r="Q748" s="220" t="n"/>
      <c r="R748" s="220" t="n"/>
      <c r="S748" s="220" t="n"/>
      <c r="T748" s="220" t="n"/>
      <c r="U748" s="772" t="n"/>
      <c r="W748" s="775" t="n"/>
      <c r="Y748" s="775" t="n"/>
      <c r="AA748" s="776" t="n"/>
      <c r="AC748" s="1810" t="n"/>
      <c r="AE748" s="1738" t="n"/>
      <c r="AF748" s="852" t="n"/>
    </row>
    <row r="749" ht="15.75" customHeight="1" s="667">
      <c r="A749" s="852" t="n"/>
      <c r="B749" s="852" t="n"/>
      <c r="C749" s="405" t="n"/>
      <c r="D749" s="220" t="n"/>
      <c r="E749" s="220" t="n"/>
      <c r="F749" s="210" t="n"/>
      <c r="G749" s="220" t="n"/>
      <c r="H749" s="220" t="n"/>
      <c r="I749" s="220" t="n"/>
      <c r="J749" s="220" t="n"/>
      <c r="K749" s="220" t="n"/>
      <c r="L749" s="220" t="n"/>
      <c r="M749" s="220" t="n"/>
      <c r="N749" s="220" t="n"/>
      <c r="O749" s="220" t="n"/>
      <c r="P749" s="220" t="n"/>
      <c r="Q749" s="220" t="n"/>
      <c r="R749" s="220" t="n"/>
      <c r="S749" s="220" t="n"/>
      <c r="T749" s="220" t="n"/>
      <c r="U749" s="772" t="n"/>
      <c r="W749" s="775" t="n"/>
      <c r="Y749" s="775" t="n"/>
      <c r="AA749" s="776" t="n"/>
      <c r="AC749" s="1810" t="n"/>
      <c r="AE749" s="1738" t="n"/>
      <c r="AF749" s="852" t="n"/>
    </row>
    <row r="750" ht="15.75" customHeight="1" s="667">
      <c r="A750" s="852" t="n"/>
      <c r="B750" s="852" t="n"/>
      <c r="C750" s="405" t="n"/>
      <c r="D750" s="220" t="n"/>
      <c r="E750" s="220" t="n"/>
      <c r="F750" s="210" t="n"/>
      <c r="G750" s="220" t="n"/>
      <c r="H750" s="220" t="n"/>
      <c r="I750" s="220" t="n"/>
      <c r="J750" s="220" t="n"/>
      <c r="K750" s="220" t="n"/>
      <c r="L750" s="220" t="n"/>
      <c r="M750" s="220" t="n"/>
      <c r="N750" s="220" t="n"/>
      <c r="O750" s="220" t="n"/>
      <c r="P750" s="220" t="n"/>
      <c r="Q750" s="220" t="n"/>
      <c r="R750" s="220" t="n"/>
      <c r="S750" s="220" t="n"/>
      <c r="T750" s="220" t="n"/>
      <c r="U750" s="772" t="n"/>
      <c r="W750" s="775" t="n"/>
      <c r="Y750" s="775" t="n"/>
      <c r="AA750" s="776" t="n"/>
      <c r="AC750" s="1810" t="n"/>
      <c r="AE750" s="1738" t="n"/>
      <c r="AF750" s="852" t="n"/>
    </row>
    <row r="751" ht="15.75" customHeight="1" s="667">
      <c r="A751" s="852" t="n"/>
      <c r="B751" s="852" t="n"/>
      <c r="C751" s="405" t="n"/>
      <c r="D751" s="220" t="n"/>
      <c r="E751" s="220" t="n"/>
      <c r="F751" s="210" t="n"/>
      <c r="G751" s="220" t="n"/>
      <c r="H751" s="220" t="n"/>
      <c r="I751" s="220" t="n"/>
      <c r="J751" s="220" t="n"/>
      <c r="K751" s="220" t="n"/>
      <c r="L751" s="220" t="n"/>
      <c r="M751" s="220" t="n"/>
      <c r="N751" s="220" t="n"/>
      <c r="O751" s="220" t="n"/>
      <c r="P751" s="220" t="n"/>
      <c r="Q751" s="220" t="n"/>
      <c r="R751" s="220" t="n"/>
      <c r="S751" s="220" t="n"/>
      <c r="T751" s="220" t="n"/>
      <c r="U751" s="772" t="n"/>
      <c r="W751" s="775" t="n"/>
      <c r="Y751" s="775" t="n"/>
      <c r="AA751" s="776" t="n"/>
      <c r="AC751" s="1810" t="n"/>
      <c r="AE751" s="1738" t="n"/>
      <c r="AF751" s="852" t="n"/>
    </row>
    <row r="752" ht="15.75" customHeight="1" s="667">
      <c r="A752" s="852" t="n"/>
      <c r="B752" s="852" t="n"/>
      <c r="C752" s="405" t="n"/>
      <c r="D752" s="220" t="n"/>
      <c r="E752" s="220" t="n"/>
      <c r="F752" s="210" t="n"/>
      <c r="G752" s="220" t="n"/>
      <c r="H752" s="220" t="n"/>
      <c r="I752" s="220" t="n"/>
      <c r="J752" s="220" t="n"/>
      <c r="K752" s="220" t="n"/>
      <c r="L752" s="220" t="n"/>
      <c r="M752" s="220" t="n"/>
      <c r="N752" s="220" t="n"/>
      <c r="O752" s="220" t="n"/>
      <c r="P752" s="220" t="n"/>
      <c r="Q752" s="220" t="n"/>
      <c r="R752" s="220" t="n"/>
      <c r="S752" s="220" t="n"/>
      <c r="T752" s="220" t="n"/>
      <c r="U752" s="772" t="n"/>
      <c r="W752" s="775" t="n"/>
      <c r="Y752" s="775" t="n"/>
      <c r="AA752" s="776" t="n"/>
      <c r="AC752" s="1810" t="n"/>
      <c r="AE752" s="1738" t="n"/>
      <c r="AF752" s="852" t="n"/>
    </row>
    <row r="753" ht="15.75" customHeight="1" s="667">
      <c r="A753" s="852" t="n"/>
      <c r="B753" s="852" t="n"/>
      <c r="C753" s="405" t="n"/>
      <c r="D753" s="220" t="n"/>
      <c r="E753" s="220" t="n"/>
      <c r="F753" s="210" t="n"/>
      <c r="G753" s="220" t="n"/>
      <c r="H753" s="220" t="n"/>
      <c r="I753" s="220" t="n"/>
      <c r="J753" s="220" t="n"/>
      <c r="K753" s="220" t="n"/>
      <c r="L753" s="220" t="n"/>
      <c r="M753" s="220" t="n"/>
      <c r="N753" s="220" t="n"/>
      <c r="O753" s="220" t="n"/>
      <c r="P753" s="220" t="n"/>
      <c r="Q753" s="220" t="n"/>
      <c r="R753" s="220" t="n"/>
      <c r="S753" s="220" t="n"/>
      <c r="T753" s="220" t="n"/>
      <c r="U753" s="772" t="n"/>
      <c r="W753" s="775" t="n"/>
      <c r="Y753" s="775" t="n"/>
      <c r="AA753" s="776" t="n"/>
      <c r="AC753" s="1810" t="n"/>
      <c r="AE753" s="1738" t="n"/>
      <c r="AF753" s="852" t="n"/>
    </row>
    <row r="754" ht="15.75" customHeight="1" s="667">
      <c r="A754" s="852" t="n"/>
      <c r="B754" s="852" t="n"/>
      <c r="C754" s="405" t="n"/>
      <c r="D754" s="220" t="n"/>
      <c r="E754" s="220" t="n"/>
      <c r="F754" s="210" t="n"/>
      <c r="G754" s="220" t="n"/>
      <c r="H754" s="220" t="n"/>
      <c r="I754" s="220" t="n"/>
      <c r="J754" s="220" t="n"/>
      <c r="K754" s="220" t="n"/>
      <c r="L754" s="220" t="n"/>
      <c r="M754" s="220" t="n"/>
      <c r="N754" s="220" t="n"/>
      <c r="O754" s="220" t="n"/>
      <c r="P754" s="220" t="n"/>
      <c r="Q754" s="220" t="n"/>
      <c r="R754" s="220" t="n"/>
      <c r="S754" s="220" t="n"/>
      <c r="T754" s="220" t="n"/>
      <c r="U754" s="772" t="n"/>
      <c r="W754" s="775" t="n"/>
      <c r="Y754" s="775" t="n"/>
      <c r="AA754" s="776" t="n"/>
      <c r="AC754" s="1810" t="n"/>
      <c r="AE754" s="1738" t="n"/>
      <c r="AF754" s="852" t="n"/>
    </row>
    <row r="755" ht="15.75" customHeight="1" s="667">
      <c r="A755" s="852" t="n"/>
      <c r="B755" s="852" t="n"/>
      <c r="C755" s="237" t="n"/>
      <c r="D755" s="215" t="n"/>
      <c r="E755" s="215" t="n"/>
      <c r="F755" s="210" t="n"/>
      <c r="G755" s="238" t="n"/>
      <c r="H755" s="238" t="n"/>
      <c r="I755" s="238" t="n"/>
      <c r="J755" s="238" t="n"/>
      <c r="K755" s="238" t="n"/>
      <c r="L755" s="238" t="n"/>
      <c r="M755" s="238" t="n"/>
      <c r="N755" s="238" t="n"/>
      <c r="O755" s="238" t="n"/>
      <c r="P755" s="238" t="n"/>
      <c r="Q755" s="238" t="n"/>
      <c r="R755" s="238" t="n"/>
      <c r="S755" s="238" t="n"/>
      <c r="T755" s="238" t="n"/>
      <c r="U755" s="772" t="n"/>
      <c r="W755" s="775" t="n"/>
      <c r="Y755" s="775" t="n"/>
      <c r="AA755" s="776" t="n"/>
      <c r="AC755" s="1810" t="n"/>
      <c r="AE755" s="1738" t="n"/>
      <c r="AF755" s="852" t="n"/>
    </row>
    <row r="756" ht="15.75" customHeight="1" s="667">
      <c r="A756" s="852" t="n"/>
      <c r="B756" s="852" t="n"/>
      <c r="C756" s="237" t="n"/>
      <c r="D756" s="215" t="n"/>
      <c r="E756" s="215" t="n"/>
      <c r="F756" s="210" t="n"/>
      <c r="G756" s="238" t="n"/>
      <c r="H756" s="238" t="n"/>
      <c r="I756" s="238" t="n"/>
      <c r="J756" s="238" t="n"/>
      <c r="K756" s="238" t="n"/>
      <c r="L756" s="238" t="n"/>
      <c r="M756" s="238" t="n"/>
      <c r="N756" s="238" t="n"/>
      <c r="O756" s="238" t="n"/>
      <c r="P756" s="238" t="n"/>
      <c r="Q756" s="238" t="n"/>
      <c r="R756" s="238" t="n"/>
      <c r="S756" s="238" t="n"/>
      <c r="T756" s="238" t="n"/>
      <c r="U756" s="772" t="n"/>
      <c r="W756" s="775" t="n"/>
      <c r="Y756" s="775" t="n"/>
      <c r="AA756" s="776" t="n"/>
      <c r="AC756" s="1810" t="n"/>
      <c r="AE756" s="1738" t="n"/>
      <c r="AF756" s="852" t="n"/>
    </row>
    <row r="757" ht="15.75" customHeight="1" s="667">
      <c r="A757" s="852" t="n"/>
      <c r="B757" s="852" t="n"/>
      <c r="C757" s="237" t="n"/>
      <c r="D757" s="215" t="n"/>
      <c r="E757" s="215" t="n"/>
      <c r="F757" s="210" t="n"/>
      <c r="G757" s="238" t="n"/>
      <c r="H757" s="238" t="n"/>
      <c r="I757" s="238" t="n"/>
      <c r="J757" s="238" t="n"/>
      <c r="K757" s="238" t="n"/>
      <c r="L757" s="238" t="n"/>
      <c r="M757" s="238" t="n"/>
      <c r="N757" s="238" t="n"/>
      <c r="O757" s="238" t="n"/>
      <c r="P757" s="238" t="n"/>
      <c r="Q757" s="238" t="n"/>
      <c r="R757" s="238" t="n"/>
      <c r="S757" s="238" t="n"/>
      <c r="T757" s="238" t="n"/>
      <c r="U757" s="772" t="n"/>
      <c r="W757" s="775" t="n"/>
      <c r="Y757" s="775" t="n"/>
      <c r="AA757" s="776" t="n"/>
      <c r="AC757" s="1810" t="n"/>
      <c r="AE757" s="1738" t="n"/>
      <c r="AF757" s="852" t="n"/>
    </row>
    <row r="758" ht="15.75" customHeight="1" s="667">
      <c r="A758" s="852" t="n"/>
      <c r="B758" s="852" t="n"/>
      <c r="C758" s="237" t="n"/>
      <c r="D758" s="215" t="n"/>
      <c r="E758" s="215" t="n"/>
      <c r="F758" s="210" t="n"/>
      <c r="G758" s="238" t="n"/>
      <c r="H758" s="238" t="n"/>
      <c r="I758" s="238" t="n"/>
      <c r="J758" s="238" t="n"/>
      <c r="K758" s="238" t="n"/>
      <c r="L758" s="238" t="n"/>
      <c r="M758" s="238" t="n"/>
      <c r="N758" s="238" t="n"/>
      <c r="O758" s="238" t="n"/>
      <c r="P758" s="238" t="n"/>
      <c r="Q758" s="238" t="n"/>
      <c r="R758" s="238" t="n"/>
      <c r="S758" s="238" t="n"/>
      <c r="T758" s="238" t="n"/>
      <c r="U758" s="772" t="n"/>
      <c r="W758" s="775" t="n"/>
      <c r="Y758" s="775" t="n"/>
      <c r="AA758" s="776" t="n"/>
      <c r="AC758" s="1810" t="n"/>
      <c r="AE758" s="1738" t="n"/>
      <c r="AF758" s="852" t="n"/>
    </row>
    <row r="759" ht="15.75" customHeight="1" s="667">
      <c r="A759" s="852" t="n"/>
      <c r="B759" s="852" t="n"/>
      <c r="C759" s="237" t="n"/>
      <c r="D759" s="215" t="n"/>
      <c r="E759" s="215" t="n"/>
      <c r="F759" s="210" t="n"/>
      <c r="G759" s="238" t="n"/>
      <c r="H759" s="238" t="n"/>
      <c r="I759" s="238" t="n"/>
      <c r="J759" s="238" t="n"/>
      <c r="K759" s="238" t="n"/>
      <c r="L759" s="238" t="n"/>
      <c r="M759" s="238" t="n"/>
      <c r="N759" s="238" t="n"/>
      <c r="O759" s="238" t="n"/>
      <c r="P759" s="238" t="n"/>
      <c r="Q759" s="238" t="n"/>
      <c r="R759" s="238" t="n"/>
      <c r="S759" s="238" t="n"/>
      <c r="T759" s="238" t="n"/>
      <c r="U759" s="772" t="n"/>
      <c r="W759" s="775" t="n"/>
      <c r="Y759" s="775" t="n"/>
      <c r="AA759" s="776" t="n"/>
      <c r="AC759" s="1810" t="n"/>
      <c r="AE759" s="1738" t="n"/>
      <c r="AF759" s="852" t="n"/>
    </row>
    <row r="760" ht="15.75" customHeight="1" s="667">
      <c r="A760" s="852" t="n"/>
      <c r="B760" s="852" t="n"/>
      <c r="C760" s="237" t="n"/>
      <c r="D760" s="215" t="n"/>
      <c r="E760" s="215" t="n"/>
      <c r="F760" s="210" t="n"/>
      <c r="G760" s="238" t="n"/>
      <c r="H760" s="238" t="n"/>
      <c r="I760" s="238" t="n"/>
      <c r="J760" s="238" t="n"/>
      <c r="K760" s="238" t="n"/>
      <c r="L760" s="238" t="n"/>
      <c r="M760" s="238" t="n"/>
      <c r="N760" s="238" t="n"/>
      <c r="O760" s="238" t="n"/>
      <c r="P760" s="238" t="n"/>
      <c r="Q760" s="238" t="n"/>
      <c r="R760" s="238" t="n"/>
      <c r="S760" s="238" t="n"/>
      <c r="T760" s="238" t="n"/>
      <c r="U760" s="772" t="n"/>
      <c r="W760" s="775" t="n"/>
      <c r="Y760" s="775" t="n"/>
      <c r="AA760" s="776" t="n"/>
      <c r="AC760" s="1810" t="n"/>
      <c r="AE760" s="1738" t="n"/>
      <c r="AF760" s="852" t="n"/>
    </row>
    <row r="761" ht="15.75" customHeight="1" s="667">
      <c r="A761" s="852" t="n"/>
      <c r="B761" s="852" t="n"/>
      <c r="C761" s="237" t="n"/>
      <c r="D761" s="215" t="n"/>
      <c r="E761" s="215" t="n"/>
      <c r="F761" s="210" t="n"/>
      <c r="G761" s="238" t="n"/>
      <c r="H761" s="238" t="n"/>
      <c r="I761" s="238" t="n"/>
      <c r="J761" s="238" t="n"/>
      <c r="K761" s="238" t="n"/>
      <c r="L761" s="238" t="n"/>
      <c r="M761" s="238" t="n"/>
      <c r="N761" s="238" t="n"/>
      <c r="O761" s="238" t="n"/>
      <c r="P761" s="238" t="n"/>
      <c r="Q761" s="238" t="n"/>
      <c r="R761" s="238" t="n"/>
      <c r="S761" s="238" t="n"/>
      <c r="T761" s="238" t="n"/>
      <c r="U761" s="772" t="n"/>
      <c r="W761" s="775" t="n"/>
      <c r="Y761" s="775" t="n"/>
      <c r="AA761" s="776" t="n"/>
      <c r="AC761" s="1810" t="n"/>
      <c r="AE761" s="1738" t="n"/>
      <c r="AF761" s="852" t="n"/>
    </row>
    <row r="762" ht="15.75" customHeight="1" s="667">
      <c r="A762" s="852" t="n"/>
      <c r="B762" s="852" t="n"/>
      <c r="C762" s="405" t="n"/>
      <c r="D762" s="215" t="n"/>
      <c r="E762" s="215" t="n"/>
      <c r="F762" s="210" t="n"/>
      <c r="G762" s="238" t="n"/>
      <c r="H762" s="238" t="n"/>
      <c r="I762" s="238" t="n"/>
      <c r="J762" s="238" t="n"/>
      <c r="K762" s="238" t="n"/>
      <c r="L762" s="238" t="n"/>
      <c r="M762" s="238" t="n"/>
      <c r="N762" s="238" t="n"/>
      <c r="O762" s="238" t="n"/>
      <c r="P762" s="238" t="n"/>
      <c r="Q762" s="238" t="n"/>
      <c r="R762" s="238" t="n"/>
      <c r="S762" s="238" t="n"/>
      <c r="T762" s="238" t="n"/>
      <c r="U762" s="772" t="n"/>
      <c r="W762" s="775" t="n"/>
      <c r="Y762" s="775" t="n"/>
      <c r="AA762" s="776" t="n"/>
      <c r="AC762" s="1810" t="n"/>
      <c r="AE762" s="1738" t="n"/>
      <c r="AF762" s="852" t="n"/>
    </row>
    <row r="763" ht="15.75" customHeight="1" s="667">
      <c r="A763" s="852" t="n"/>
      <c r="B763" s="852" t="n"/>
      <c r="C763" s="405" t="n"/>
      <c r="D763" s="215" t="n"/>
      <c r="E763" s="215" t="n"/>
      <c r="F763" s="210" t="n"/>
      <c r="G763" s="238" t="n"/>
      <c r="H763" s="238" t="n"/>
      <c r="I763" s="238" t="n"/>
      <c r="J763" s="238" t="n"/>
      <c r="K763" s="238" t="n"/>
      <c r="L763" s="238" t="n"/>
      <c r="M763" s="238" t="n"/>
      <c r="N763" s="238" t="n"/>
      <c r="O763" s="238" t="n"/>
      <c r="P763" s="238" t="n"/>
      <c r="Q763" s="238" t="n"/>
      <c r="R763" s="238" t="n"/>
      <c r="S763" s="238" t="n"/>
      <c r="T763" s="238" t="n"/>
      <c r="U763" s="772" t="n"/>
      <c r="W763" s="775" t="n"/>
      <c r="Y763" s="775" t="n"/>
      <c r="AA763" s="776" t="n"/>
      <c r="AC763" s="1810" t="n"/>
      <c r="AE763" s="1738" t="n"/>
      <c r="AF763" s="852" t="n"/>
    </row>
    <row r="764" ht="15.75" customHeight="1" s="667">
      <c r="A764" s="852" t="n"/>
      <c r="B764" s="852" t="n"/>
      <c r="C764" s="237" t="n"/>
      <c r="D764" s="215" t="n"/>
      <c r="E764" s="215" t="n"/>
      <c r="F764" s="210" t="n"/>
      <c r="G764" s="238" t="n"/>
      <c r="H764" s="238" t="n"/>
      <c r="I764" s="238" t="n"/>
      <c r="J764" s="238" t="n"/>
      <c r="K764" s="238" t="n"/>
      <c r="L764" s="238" t="n"/>
      <c r="M764" s="238" t="n"/>
      <c r="N764" s="238" t="n"/>
      <c r="O764" s="238" t="n"/>
      <c r="P764" s="238" t="n"/>
      <c r="Q764" s="238" t="n"/>
      <c r="R764" s="238" t="n"/>
      <c r="S764" s="238" t="n"/>
      <c r="T764" s="238" t="n"/>
      <c r="U764" s="772" t="n"/>
      <c r="W764" s="775" t="n"/>
      <c r="Y764" s="775" t="n"/>
      <c r="AA764" s="776" t="n"/>
      <c r="AC764" s="1810" t="n"/>
      <c r="AE764" s="1738" t="n"/>
      <c r="AF764" s="852" t="n"/>
    </row>
    <row r="765" ht="15.75" customHeight="1" s="667">
      <c r="A765" s="852" t="n"/>
      <c r="B765" s="852" t="n"/>
      <c r="C765" s="237" t="n"/>
      <c r="D765" s="215" t="n"/>
      <c r="E765" s="215" t="n"/>
      <c r="F765" s="210" t="n"/>
      <c r="G765" s="238" t="n"/>
      <c r="H765" s="238" t="n"/>
      <c r="I765" s="238" t="n"/>
      <c r="J765" s="238" t="n"/>
      <c r="K765" s="238" t="n"/>
      <c r="L765" s="238" t="n"/>
      <c r="M765" s="238" t="n"/>
      <c r="N765" s="238" t="n"/>
      <c r="O765" s="238" t="n"/>
      <c r="P765" s="238" t="n"/>
      <c r="Q765" s="238" t="n"/>
      <c r="R765" s="238" t="n"/>
      <c r="S765" s="238" t="n"/>
      <c r="T765" s="238" t="n"/>
      <c r="U765" s="772" t="n"/>
      <c r="W765" s="775" t="n"/>
      <c r="Y765" s="775" t="n"/>
      <c r="AA765" s="776" t="n"/>
      <c r="AC765" s="1810" t="n"/>
      <c r="AE765" s="1738" t="n"/>
      <c r="AF765" s="852" t="n"/>
    </row>
    <row r="766" ht="15.75" customHeight="1" s="667">
      <c r="A766" s="852" t="n"/>
      <c r="B766" s="852" t="n"/>
      <c r="C766" s="237" t="n"/>
      <c r="D766" s="215" t="n"/>
      <c r="E766" s="215" t="n"/>
      <c r="F766" s="210" t="n"/>
      <c r="G766" s="238" t="n"/>
      <c r="H766" s="238" t="n"/>
      <c r="I766" s="238" t="n"/>
      <c r="J766" s="238" t="n"/>
      <c r="K766" s="238" t="n"/>
      <c r="L766" s="238" t="n"/>
      <c r="M766" s="238" t="n"/>
      <c r="N766" s="238" t="n"/>
      <c r="O766" s="238" t="n"/>
      <c r="P766" s="238" t="n"/>
      <c r="Q766" s="238" t="n"/>
      <c r="R766" s="238" t="n"/>
      <c r="S766" s="238" t="n"/>
      <c r="T766" s="238" t="n"/>
      <c r="U766" s="772" t="n"/>
      <c r="W766" s="775" t="n"/>
      <c r="Y766" s="775" t="n"/>
      <c r="AA766" s="776" t="n"/>
      <c r="AC766" s="1810" t="n"/>
      <c r="AE766" s="1738" t="n"/>
      <c r="AF766" s="852" t="n"/>
    </row>
    <row r="767" ht="15.75" customHeight="1" s="667">
      <c r="A767" s="852" t="n"/>
      <c r="B767" s="852" t="n"/>
      <c r="C767" s="237" t="n"/>
      <c r="D767" s="215" t="n"/>
      <c r="E767" s="215" t="n"/>
      <c r="F767" s="210" t="n"/>
      <c r="G767" s="238" t="n"/>
      <c r="H767" s="238" t="n"/>
      <c r="I767" s="238" t="n"/>
      <c r="J767" s="238" t="n"/>
      <c r="K767" s="238" t="n"/>
      <c r="L767" s="238" t="n"/>
      <c r="M767" s="238" t="n"/>
      <c r="N767" s="238" t="n"/>
      <c r="O767" s="238" t="n"/>
      <c r="P767" s="238" t="n"/>
      <c r="Q767" s="238" t="n"/>
      <c r="R767" s="238" t="n"/>
      <c r="S767" s="238" t="n"/>
      <c r="T767" s="238" t="n"/>
      <c r="U767" s="772" t="n"/>
      <c r="W767" s="775" t="n"/>
      <c r="Y767" s="775" t="n"/>
      <c r="AA767" s="776" t="n"/>
      <c r="AC767" s="1810" t="n"/>
      <c r="AE767" s="1738" t="n"/>
      <c r="AF767" s="852" t="n"/>
    </row>
    <row r="768" ht="15.75" customHeight="1" s="667">
      <c r="A768" s="852" t="n"/>
      <c r="B768" s="852" t="n"/>
      <c r="C768" s="237" t="n"/>
      <c r="D768" s="215" t="n"/>
      <c r="E768" s="215" t="n"/>
      <c r="F768" s="210" t="n"/>
      <c r="G768" s="238" t="n"/>
      <c r="H768" s="238" t="n"/>
      <c r="I768" s="238" t="n"/>
      <c r="J768" s="238" t="n"/>
      <c r="K768" s="238" t="n"/>
      <c r="L768" s="238" t="n"/>
      <c r="M768" s="238" t="n"/>
      <c r="N768" s="238" t="n"/>
      <c r="O768" s="238" t="n"/>
      <c r="P768" s="238" t="n"/>
      <c r="Q768" s="238" t="n"/>
      <c r="R768" s="238" t="n"/>
      <c r="S768" s="238" t="n"/>
      <c r="T768" s="238" t="n"/>
      <c r="U768" s="772" t="n"/>
      <c r="W768" s="775" t="n"/>
      <c r="Y768" s="775" t="n"/>
      <c r="AA768" s="776" t="n"/>
      <c r="AC768" s="1810" t="n"/>
      <c r="AE768" s="1738" t="n"/>
      <c r="AF768" s="852" t="n"/>
    </row>
    <row r="769" ht="15.75" customHeight="1" s="667">
      <c r="A769" s="241" t="n"/>
      <c r="B769" s="241" t="n"/>
      <c r="C769" s="216" t="n"/>
      <c r="D769" s="242" t="n"/>
      <c r="E769" s="242" t="n"/>
      <c r="F769" s="218" t="n"/>
      <c r="G769" s="243" t="n"/>
      <c r="H769" s="243" t="n"/>
      <c r="I769" s="243" t="n"/>
      <c r="J769" s="243" t="n"/>
      <c r="K769" s="243" t="n"/>
      <c r="L769" s="243" t="n"/>
      <c r="M769" s="243" t="n"/>
      <c r="N769" s="243" t="n"/>
      <c r="O769" s="243" t="n"/>
      <c r="P769" s="243" t="n"/>
      <c r="Q769" s="243" t="n"/>
      <c r="R769" s="243" t="n"/>
      <c r="S769" s="243" t="n"/>
      <c r="T769" s="243" t="n"/>
      <c r="U769" s="836" t="n"/>
      <c r="V769" s="1747" t="n"/>
      <c r="W769" s="839" t="n"/>
      <c r="X769" s="1747" t="n"/>
      <c r="Y769" s="839" t="n"/>
      <c r="Z769" s="1747" t="n"/>
      <c r="AA769" s="840" t="n"/>
      <c r="AB769" s="1747" t="n"/>
      <c r="AC769" s="1812" t="n"/>
      <c r="AD769" s="1747" t="n"/>
      <c r="AE769" s="1799" t="n"/>
      <c r="AF769" s="852" t="n"/>
    </row>
    <row r="770" ht="15.75" customHeight="1" s="667">
      <c r="A770" s="241" t="n"/>
      <c r="B770" s="241" t="n"/>
      <c r="C770" s="220" t="n"/>
      <c r="D770" s="245" t="n"/>
      <c r="E770" s="245" t="n"/>
      <c r="F770" s="246" t="n"/>
      <c r="G770" s="246" t="n"/>
      <c r="H770" s="246" t="n"/>
      <c r="I770" s="246" t="n"/>
      <c r="J770" s="246" t="n"/>
      <c r="K770" s="246" t="n"/>
      <c r="L770" s="246" t="n"/>
      <c r="M770" s="246" t="n"/>
      <c r="N770" s="246" t="n"/>
      <c r="O770" s="246" t="n"/>
      <c r="P770" s="246" t="n"/>
      <c r="Q770" s="246" t="n"/>
      <c r="R770" s="246" t="n"/>
      <c r="S770" s="246" t="n"/>
      <c r="T770" s="246" t="n"/>
      <c r="U770" s="247" t="n"/>
      <c r="V770" s="247" t="n"/>
      <c r="W770" s="248" t="n"/>
      <c r="X770" s="248" t="n"/>
      <c r="Y770" s="248" t="n"/>
      <c r="Z770" s="223" t="inlineStr">
        <is>
          <t>Total =</t>
        </is>
      </c>
      <c r="AA770" s="852" t="n"/>
      <c r="AB770" s="1815">
        <f>SUM(AC595:AE631)+SUM(AC641:AE677)+SUM(AC687:AE723)+SUM(AC733:AE740)</f>
        <v/>
      </c>
      <c r="AC770" s="1751" t="n"/>
      <c r="AD770" s="1751" t="n"/>
      <c r="AE770" s="1751" t="n"/>
      <c r="AF770" s="249" t="n"/>
    </row>
    <row r="771" ht="15.75" customHeight="1" s="667">
      <c r="A771" s="241" t="n"/>
      <c r="B771" s="241" t="n"/>
      <c r="C771" s="220" t="n"/>
      <c r="D771" s="245" t="n"/>
      <c r="E771" s="245" t="n"/>
      <c r="F771" s="246" t="n"/>
      <c r="G771" s="246" t="n"/>
      <c r="H771" s="246" t="n"/>
      <c r="I771" s="246" t="n"/>
      <c r="J771" s="246" t="n"/>
      <c r="K771" s="246" t="n"/>
      <c r="L771" s="246" t="n"/>
      <c r="M771" s="246" t="n"/>
      <c r="N771" s="246" t="n"/>
      <c r="O771" s="246" t="n"/>
      <c r="P771" s="246" t="n"/>
      <c r="Q771" s="246" t="n"/>
      <c r="R771" s="246" t="n"/>
      <c r="S771" s="246" t="n"/>
      <c r="T771" s="246" t="n"/>
      <c r="U771" s="247" t="n"/>
      <c r="V771" s="247" t="n"/>
      <c r="W771" s="248" t="n"/>
      <c r="X771" s="248" t="n"/>
      <c r="Y771" s="248" t="n"/>
      <c r="Z771" s="248" t="n"/>
      <c r="AA771" s="250" t="n"/>
      <c r="AB771" s="250" t="n"/>
      <c r="AC771" s="251" t="n"/>
      <c r="AD771" s="251" t="n"/>
      <c r="AE771" s="251" t="n"/>
      <c r="AF771" s="249" t="n"/>
    </row>
    <row r="772" ht="15.75" customHeight="1" s="667">
      <c r="A772" s="229" t="n"/>
      <c r="B772" s="229" t="n"/>
      <c r="C772" s="400" t="n"/>
      <c r="D772" s="230" t="n"/>
      <c r="E772" s="230" t="n"/>
      <c r="F772" s="231" t="n"/>
      <c r="G772" s="231" t="n"/>
      <c r="H772" s="231" t="n"/>
      <c r="I772" s="231" t="n"/>
      <c r="J772" s="231" t="n"/>
      <c r="K772" s="231" t="n"/>
      <c r="L772" s="231" t="n"/>
      <c r="M772" s="231" t="n"/>
      <c r="N772" s="231" t="n"/>
      <c r="O772" s="231" t="n"/>
      <c r="P772" s="231" t="n"/>
      <c r="Q772" s="231" t="n"/>
      <c r="R772" s="231" t="n"/>
      <c r="S772" s="231" t="n"/>
      <c r="T772" s="231" t="n"/>
      <c r="U772" s="232" t="n"/>
      <c r="V772" s="232" t="n"/>
      <c r="W772" s="233" t="n"/>
      <c r="X772" s="233" t="n"/>
      <c r="Y772" s="233" t="n"/>
      <c r="Z772" s="233" t="n"/>
      <c r="AA772" s="234" t="n"/>
      <c r="AB772" s="234" t="n"/>
      <c r="AC772" s="235" t="n"/>
      <c r="AD772" s="235" t="n"/>
      <c r="AE772" s="235" t="n"/>
      <c r="AF772" s="236" t="n"/>
    </row>
  </sheetData>
  <mergeCells count="3220">
    <mergeCell ref="AC652:AE652"/>
    <mergeCell ref="Y553:Z553"/>
    <mergeCell ref="AA582:AB582"/>
    <mergeCell ref="U420:V420"/>
    <mergeCell ref="U718:V718"/>
    <mergeCell ref="U87:V88"/>
    <mergeCell ref="AA283:AB283"/>
    <mergeCell ref="AA161:AB161"/>
    <mergeCell ref="AA459:AB459"/>
    <mergeCell ref="U291:V291"/>
    <mergeCell ref="AC654:AE654"/>
    <mergeCell ref="AA617:AB617"/>
    <mergeCell ref="AC436:AE436"/>
    <mergeCell ref="U720:V720"/>
    <mergeCell ref="W65:X65"/>
    <mergeCell ref="AC734:AE734"/>
    <mergeCell ref="U599:V599"/>
    <mergeCell ref="AA285:AB285"/>
    <mergeCell ref="AC227:AE227"/>
    <mergeCell ref="AC525:AE525"/>
    <mergeCell ref="U415:V415"/>
    <mergeCell ref="W355:X355"/>
    <mergeCell ref="U293:V293"/>
    <mergeCell ref="Y113:Z113"/>
    <mergeCell ref="AC742:AE742"/>
    <mergeCell ref="AC736:AE736"/>
    <mergeCell ref="W365:X365"/>
    <mergeCell ref="U292:V292"/>
    <mergeCell ref="Y123:Z123"/>
    <mergeCell ref="W50:X50"/>
    <mergeCell ref="Y421:Z421"/>
    <mergeCell ref="A267:B267"/>
    <mergeCell ref="AC437:AE437"/>
    <mergeCell ref="W479:X479"/>
    <mergeCell ref="Y535:Z535"/>
    <mergeCell ref="AA644:AB644"/>
    <mergeCell ref="AA212:AB212"/>
    <mergeCell ref="W690:X690"/>
    <mergeCell ref="Y752:Z752"/>
    <mergeCell ref="W665:X665"/>
    <mergeCell ref="AA510:AB510"/>
    <mergeCell ref="AA485:AB485"/>
    <mergeCell ref="Y423:Z423"/>
    <mergeCell ref="W350:X350"/>
    <mergeCell ref="AA187:AB187"/>
    <mergeCell ref="U746:V746"/>
    <mergeCell ref="C41:E42"/>
    <mergeCell ref="C34:E34"/>
    <mergeCell ref="AA214:AB214"/>
    <mergeCell ref="AA189:AB189"/>
    <mergeCell ref="Y754:Z754"/>
    <mergeCell ref="AA512:AB512"/>
    <mergeCell ref="AA487:AB487"/>
    <mergeCell ref="AA179:AB180"/>
    <mergeCell ref="U319:V319"/>
    <mergeCell ref="AC155:AE155"/>
    <mergeCell ref="Y568:Z568"/>
    <mergeCell ref="C639:E640"/>
    <mergeCell ref="AC578:AE578"/>
    <mergeCell ref="AC121:AE121"/>
    <mergeCell ref="AC151:AE151"/>
    <mergeCell ref="U320:V320"/>
    <mergeCell ref="W78:X78"/>
    <mergeCell ref="U643:V643"/>
    <mergeCell ref="W376:X376"/>
    <mergeCell ref="B25:L25"/>
    <mergeCell ref="AC150:AE150"/>
    <mergeCell ref="AC579:AE579"/>
    <mergeCell ref="AA240:AB240"/>
    <mergeCell ref="Y167:Z167"/>
    <mergeCell ref="U645:V645"/>
    <mergeCell ref="Y142:Z142"/>
    <mergeCell ref="W378:X378"/>
    <mergeCell ref="AC152:AE152"/>
    <mergeCell ref="AA363:AB364"/>
    <mergeCell ref="U459:V459"/>
    <mergeCell ref="C267:L267"/>
    <mergeCell ref="Y169:Z169"/>
    <mergeCell ref="Y467:Z467"/>
    <mergeCell ref="W434:X434"/>
    <mergeCell ref="U501:V502"/>
    <mergeCell ref="AC297:AE297"/>
    <mergeCell ref="W305:X305"/>
    <mergeCell ref="Y469:Z469"/>
    <mergeCell ref="AA227:AB227"/>
    <mergeCell ref="Y767:Z767"/>
    <mergeCell ref="AA525:AB525"/>
    <mergeCell ref="W734:X734"/>
    <mergeCell ref="W225:X226"/>
    <mergeCell ref="U242:V242"/>
    <mergeCell ref="U373:V373"/>
    <mergeCell ref="U58:V58"/>
    <mergeCell ref="U671:V671"/>
    <mergeCell ref="W429:X429"/>
    <mergeCell ref="W307:X307"/>
    <mergeCell ref="AC597:AE597"/>
    <mergeCell ref="W736:X736"/>
    <mergeCell ref="AA556:AB556"/>
    <mergeCell ref="U244:V244"/>
    <mergeCell ref="AC292:AE292"/>
    <mergeCell ref="AC170:AE170"/>
    <mergeCell ref="W437:X437"/>
    <mergeCell ref="AC468:AE468"/>
    <mergeCell ref="U673:V673"/>
    <mergeCell ref="W735:X735"/>
    <mergeCell ref="Y493:Z493"/>
    <mergeCell ref="AC599:AE599"/>
    <mergeCell ref="W431:X431"/>
    <mergeCell ref="Y371:Z371"/>
    <mergeCell ref="Y195:Z195"/>
    <mergeCell ref="AC503:AE503"/>
    <mergeCell ref="AC478:AE478"/>
    <mergeCell ref="AC163:AE163"/>
    <mergeCell ref="Y66:Z66"/>
    <mergeCell ref="Y197:Z197"/>
    <mergeCell ref="AA259:AB259"/>
    <mergeCell ref="W422:X422"/>
    <mergeCell ref="AA253:AB253"/>
    <mergeCell ref="AA551:AB551"/>
    <mergeCell ref="U389:V389"/>
    <mergeCell ref="Y68:Z68"/>
    <mergeCell ref="U689:V689"/>
    <mergeCell ref="W447:X447"/>
    <mergeCell ref="C497:L497"/>
    <mergeCell ref="AC196:AE196"/>
    <mergeCell ref="R635:AF635"/>
    <mergeCell ref="U384:V384"/>
    <mergeCell ref="U262:V262"/>
    <mergeCell ref="AC317:AE318"/>
    <mergeCell ref="A6:AF6"/>
    <mergeCell ref="U691:V691"/>
    <mergeCell ref="W150:X150"/>
    <mergeCell ref="U386:V386"/>
    <mergeCell ref="W455:X456"/>
    <mergeCell ref="W144:X144"/>
    <mergeCell ref="W442:X442"/>
    <mergeCell ref="AC216:AE216"/>
    <mergeCell ref="Y119:Z119"/>
    <mergeCell ref="AC523:AE523"/>
    <mergeCell ref="Y665:Z665"/>
    <mergeCell ref="W152:X152"/>
    <mergeCell ref="U711:V711"/>
    <mergeCell ref="Y208:Z208"/>
    <mergeCell ref="AC522:AE522"/>
    <mergeCell ref="AA183:AB183"/>
    <mergeCell ref="Y419:Z419"/>
    <mergeCell ref="W477:X477"/>
    <mergeCell ref="M175:Q175"/>
    <mergeCell ref="AA297:AB297"/>
    <mergeCell ref="Y210:Z210"/>
    <mergeCell ref="Y533:Z533"/>
    <mergeCell ref="U742:V742"/>
    <mergeCell ref="U409:V410"/>
    <mergeCell ref="AC249:AE249"/>
    <mergeCell ref="AA185:AB185"/>
    <mergeCell ref="U560:V560"/>
    <mergeCell ref="AA483:AB483"/>
    <mergeCell ref="Y719:Z719"/>
    <mergeCell ref="AA597:AB597"/>
    <mergeCell ref="Y122:Z122"/>
    <mergeCell ref="Y564:Z564"/>
    <mergeCell ref="AC549:AE549"/>
    <mergeCell ref="AC234:AE234"/>
    <mergeCell ref="U737:V737"/>
    <mergeCell ref="AC707:AE707"/>
    <mergeCell ref="U99:V99"/>
    <mergeCell ref="U397:V397"/>
    <mergeCell ref="M24:P24"/>
    <mergeCell ref="AC244:AE244"/>
    <mergeCell ref="W74:X74"/>
    <mergeCell ref="U614:V614"/>
    <mergeCell ref="W372:X372"/>
    <mergeCell ref="U101:V101"/>
    <mergeCell ref="C455:E456"/>
    <mergeCell ref="Y559:Z559"/>
    <mergeCell ref="W163:X163"/>
    <mergeCell ref="AC252:AE252"/>
    <mergeCell ref="AC550:AE550"/>
    <mergeCell ref="Y595:Z595"/>
    <mergeCell ref="W76:X76"/>
    <mergeCell ref="Y138:Z138"/>
    <mergeCell ref="W374:X374"/>
    <mergeCell ref="AC664:AE664"/>
    <mergeCell ref="Y567:Z567"/>
    <mergeCell ref="AA325:AB325"/>
    <mergeCell ref="Y561:Z561"/>
    <mergeCell ref="AA653:AB653"/>
    <mergeCell ref="AA196:AB196"/>
    <mergeCell ref="W674:X674"/>
    <mergeCell ref="AA354:AB354"/>
    <mergeCell ref="AC689:AE689"/>
    <mergeCell ref="AA625:AB625"/>
    <mergeCell ref="AA652:AB652"/>
    <mergeCell ref="U457:V457"/>
    <mergeCell ref="U755:V755"/>
    <mergeCell ref="Y562:Z562"/>
    <mergeCell ref="AA320:AB320"/>
    <mergeCell ref="AC262:AE262"/>
    <mergeCell ref="AA198:AB198"/>
    <mergeCell ref="AC718:AE718"/>
    <mergeCell ref="AA654:AB654"/>
    <mergeCell ref="AA648:AB648"/>
    <mergeCell ref="U757:V757"/>
    <mergeCell ref="U486:V486"/>
    <mergeCell ref="Y135:Z135"/>
    <mergeCell ref="U458:V458"/>
    <mergeCell ref="W216:X216"/>
    <mergeCell ref="U756:V756"/>
    <mergeCell ref="W514:X514"/>
    <mergeCell ref="AC263:AE263"/>
    <mergeCell ref="W550:X550"/>
    <mergeCell ref="Y308:Z308"/>
    <mergeCell ref="U669:V669"/>
    <mergeCell ref="W427:X427"/>
    <mergeCell ref="Y489:Z489"/>
    <mergeCell ref="U329:V329"/>
    <mergeCell ref="U627:V627"/>
    <mergeCell ref="Y280:Z280"/>
    <mergeCell ref="W245:X245"/>
    <mergeCell ref="W516:X516"/>
    <mergeCell ref="U481:V481"/>
    <mergeCell ref="Y274:Z274"/>
    <mergeCell ref="C40:E40"/>
    <mergeCell ref="AC290:AE290"/>
    <mergeCell ref="Y193:Z193"/>
    <mergeCell ref="Y608:Z608"/>
    <mergeCell ref="Y491:Z491"/>
    <mergeCell ref="AA249:AB249"/>
    <mergeCell ref="W89:X89"/>
    <mergeCell ref="Y282:Z282"/>
    <mergeCell ref="Y309:Z309"/>
    <mergeCell ref="Y580:Z580"/>
    <mergeCell ref="AA338:AB338"/>
    <mergeCell ref="U468:V468"/>
    <mergeCell ref="AA257:AB257"/>
    <mergeCell ref="AA672:AB672"/>
    <mergeCell ref="AA555:AB555"/>
    <mergeCell ref="Y275:Z275"/>
    <mergeCell ref="AA549:AB549"/>
    <mergeCell ref="AA707:AB707"/>
    <mergeCell ref="AA340:AB340"/>
    <mergeCell ref="Y609:Z609"/>
    <mergeCell ref="AC192:AE192"/>
    <mergeCell ref="U57:V57"/>
    <mergeCell ref="U380:V380"/>
    <mergeCell ref="AC621:AE621"/>
    <mergeCell ref="W113:X113"/>
    <mergeCell ref="Y277:Z277"/>
    <mergeCell ref="U171:V171"/>
    <mergeCell ref="C730:E730"/>
    <mergeCell ref="AA252:AB252"/>
    <mergeCell ref="AC614:AE614"/>
    <mergeCell ref="AC492:AE492"/>
    <mergeCell ref="U382:V382"/>
    <mergeCell ref="W115:X115"/>
    <mergeCell ref="AC650:AE650"/>
    <mergeCell ref="U471:V471"/>
    <mergeCell ref="AC187:AE187"/>
    <mergeCell ref="U769:V769"/>
    <mergeCell ref="AC616:AE616"/>
    <mergeCell ref="W148:X148"/>
    <mergeCell ref="AA723:AB723"/>
    <mergeCell ref="W446:X446"/>
    <mergeCell ref="Y204:Z204"/>
    <mergeCell ref="W440:X440"/>
    <mergeCell ref="W598:X598"/>
    <mergeCell ref="W271:X272"/>
    <mergeCell ref="AC189:AE189"/>
    <mergeCell ref="AC645:AE645"/>
    <mergeCell ref="Y206:Z206"/>
    <mergeCell ref="AA306:AB306"/>
    <mergeCell ref="Y504:Z504"/>
    <mergeCell ref="AA262:AB262"/>
    <mergeCell ref="C270:E270"/>
    <mergeCell ref="Y662:Z662"/>
    <mergeCell ref="W143:X143"/>
    <mergeCell ref="AA718:AB718"/>
    <mergeCell ref="C635:L635"/>
    <mergeCell ref="AC334:AE334"/>
    <mergeCell ref="Y506:Z506"/>
    <mergeCell ref="AC639:AE640"/>
    <mergeCell ref="F685:T686"/>
    <mergeCell ref="AA720:AB720"/>
    <mergeCell ref="AC205:AE205"/>
    <mergeCell ref="U95:V95"/>
    <mergeCell ref="U70:V70"/>
    <mergeCell ref="U393:V393"/>
    <mergeCell ref="U744:V744"/>
    <mergeCell ref="F4:L4"/>
    <mergeCell ref="AA751:AB751"/>
    <mergeCell ref="AC329:AE329"/>
    <mergeCell ref="U97:V97"/>
    <mergeCell ref="W159:X159"/>
    <mergeCell ref="U395:V395"/>
    <mergeCell ref="W153:X153"/>
    <mergeCell ref="AC331:AE331"/>
    <mergeCell ref="AC629:AE629"/>
    <mergeCell ref="W503:X503"/>
    <mergeCell ref="M497:Q497"/>
    <mergeCell ref="Y532:Z532"/>
    <mergeCell ref="W459:X459"/>
    <mergeCell ref="Y217:Z217"/>
    <mergeCell ref="AC665:AE665"/>
    <mergeCell ref="U426:V426"/>
    <mergeCell ref="A405:B405"/>
    <mergeCell ref="W161:X161"/>
    <mergeCell ref="W617:X617"/>
    <mergeCell ref="AA356:AE356"/>
    <mergeCell ref="U121:V121"/>
    <mergeCell ref="A14:AF14"/>
    <mergeCell ref="AA291:AB291"/>
    <mergeCell ref="U123:V123"/>
    <mergeCell ref="U421:V421"/>
    <mergeCell ref="AA650:AB650"/>
    <mergeCell ref="W187:X187"/>
    <mergeCell ref="U423:V423"/>
    <mergeCell ref="W485:X485"/>
    <mergeCell ref="AC716:AE716"/>
    <mergeCell ref="R359:AF359"/>
    <mergeCell ref="AC259:AE259"/>
    <mergeCell ref="Y733:Z733"/>
    <mergeCell ref="W189:X189"/>
    <mergeCell ref="AA764:AB764"/>
    <mergeCell ref="W487:X487"/>
    <mergeCell ref="AC261:AE261"/>
    <mergeCell ref="AC559:AE559"/>
    <mergeCell ref="F731:T732"/>
    <mergeCell ref="Y576:Z576"/>
    <mergeCell ref="U597:V597"/>
    <mergeCell ref="AA65:AB65"/>
    <mergeCell ref="AC400:AE400"/>
    <mergeCell ref="Y605:Z605"/>
    <mergeCell ref="AA336:AB336"/>
    <mergeCell ref="AC698:AE698"/>
    <mergeCell ref="W572:X572"/>
    <mergeCell ref="A5:B5"/>
    <mergeCell ref="U167:V167"/>
    <mergeCell ref="U142:V142"/>
    <mergeCell ref="AC744:AE744"/>
    <mergeCell ref="AC429:AE429"/>
    <mergeCell ref="AA663:AB663"/>
    <mergeCell ref="W363:X364"/>
    <mergeCell ref="AC281:AE281"/>
    <mergeCell ref="U55:V55"/>
    <mergeCell ref="W111:X111"/>
    <mergeCell ref="U169:V169"/>
    <mergeCell ref="AA62:AB62"/>
    <mergeCell ref="U467:V467"/>
    <mergeCell ref="W567:X567"/>
    <mergeCell ref="AC735:AE735"/>
    <mergeCell ref="AC612:AE612"/>
    <mergeCell ref="Y297:Z297"/>
    <mergeCell ref="U469:V469"/>
    <mergeCell ref="W569:X569"/>
    <mergeCell ref="Y631:Z631"/>
    <mergeCell ref="U767:V767"/>
    <mergeCell ref="AA660:AB660"/>
    <mergeCell ref="W525:X525"/>
    <mergeCell ref="AA389:AB389"/>
    <mergeCell ref="AA91:AB91"/>
    <mergeCell ref="Y475:Z475"/>
    <mergeCell ref="Y335:Z335"/>
    <mergeCell ref="AA93:AB93"/>
    <mergeCell ref="AA391:AB391"/>
    <mergeCell ref="AA689:AB689"/>
    <mergeCell ref="W556:X556"/>
    <mergeCell ref="U493:V493"/>
    <mergeCell ref="W251:X251"/>
    <mergeCell ref="AC457:AE457"/>
    <mergeCell ref="AC755:AE755"/>
    <mergeCell ref="AA691:AB691"/>
    <mergeCell ref="U523:V523"/>
    <mergeCell ref="W585:X585"/>
    <mergeCell ref="U66:V66"/>
    <mergeCell ref="W259:X259"/>
    <mergeCell ref="W253:X253"/>
    <mergeCell ref="U522:V522"/>
    <mergeCell ref="W280:X280"/>
    <mergeCell ref="W551:X551"/>
    <mergeCell ref="AC455:AE456"/>
    <mergeCell ref="AC757:AE757"/>
    <mergeCell ref="C5:L5"/>
    <mergeCell ref="AC325:AE325"/>
    <mergeCell ref="W709:X709"/>
    <mergeCell ref="Y345:Z345"/>
    <mergeCell ref="AC300:AE300"/>
    <mergeCell ref="U68:V68"/>
    <mergeCell ref="M20:P20"/>
    <mergeCell ref="Y46:Z46"/>
    <mergeCell ref="U524:V524"/>
    <mergeCell ref="W593:X594"/>
    <mergeCell ref="W282:X282"/>
    <mergeCell ref="AA75:AB75"/>
    <mergeCell ref="W580:X580"/>
    <mergeCell ref="AC327:AE327"/>
    <mergeCell ref="AC625:AE625"/>
    <mergeCell ref="AA531:AB531"/>
    <mergeCell ref="AC661:AE661"/>
    <mergeCell ref="M22:P22"/>
    <mergeCell ref="Y48:Z48"/>
    <mergeCell ref="Y346:Z346"/>
    <mergeCell ref="AA104:AB104"/>
    <mergeCell ref="W582:X582"/>
    <mergeCell ref="Y340:Z340"/>
    <mergeCell ref="AA409:AB410"/>
    <mergeCell ref="Y557:Z557"/>
    <mergeCell ref="Y348:Z348"/>
    <mergeCell ref="AA744:AB744"/>
    <mergeCell ref="Y671:Z671"/>
    <mergeCell ref="Y646:Z646"/>
    <mergeCell ref="AA106:AB106"/>
    <mergeCell ref="AC53:AE53"/>
    <mergeCell ref="U547:V548"/>
    <mergeCell ref="U119:V119"/>
    <mergeCell ref="U417:V417"/>
    <mergeCell ref="AC387:AE387"/>
    <mergeCell ref="AA323:AB323"/>
    <mergeCell ref="U665:V665"/>
    <mergeCell ref="U208:V208"/>
    <mergeCell ref="AC55:AE55"/>
    <mergeCell ref="AA735:AB735"/>
    <mergeCell ref="AC353:AE353"/>
    <mergeCell ref="Y702:Z702"/>
    <mergeCell ref="AA289:AB289"/>
    <mergeCell ref="W300:X300"/>
    <mergeCell ref="W183:X183"/>
    <mergeCell ref="U419:V419"/>
    <mergeCell ref="AA745:AB745"/>
    <mergeCell ref="AC687:AE687"/>
    <mergeCell ref="U237:V237"/>
    <mergeCell ref="AC46:AE46"/>
    <mergeCell ref="AC382:AE382"/>
    <mergeCell ref="AC653:AE653"/>
    <mergeCell ref="W185:X185"/>
    <mergeCell ref="AC338:AE338"/>
    <mergeCell ref="Y247:Z247"/>
    <mergeCell ref="W483:X483"/>
    <mergeCell ref="Y241:Z241"/>
    <mergeCell ref="U719:V719"/>
    <mergeCell ref="Y539:Z539"/>
    <mergeCell ref="AC354:AE354"/>
    <mergeCell ref="Y399:Z399"/>
    <mergeCell ref="U122:V122"/>
    <mergeCell ref="Y697:Z697"/>
    <mergeCell ref="U537:V537"/>
    <mergeCell ref="Y59:Z59"/>
    <mergeCell ref="A543:B543"/>
    <mergeCell ref="AA762:AB762"/>
    <mergeCell ref="W214:X214"/>
    <mergeCell ref="Y243:Z243"/>
    <mergeCell ref="AA305:AB305"/>
    <mergeCell ref="AA463:AB463"/>
    <mergeCell ref="Y699:Z699"/>
    <mergeCell ref="Y242:Z242"/>
    <mergeCell ref="AC371:AE371"/>
    <mergeCell ref="AA307:AB307"/>
    <mergeCell ref="AA465:AB465"/>
    <mergeCell ref="AA763:AB763"/>
    <mergeCell ref="AA757:AB757"/>
    <mergeCell ref="U595:V595"/>
    <mergeCell ref="AC66:AE66"/>
    <mergeCell ref="U138:V138"/>
    <mergeCell ref="AC740:AE740"/>
    <mergeCell ref="AA458:AB458"/>
    <mergeCell ref="U430:V430"/>
    <mergeCell ref="U290:V290"/>
    <mergeCell ref="AC74:AE74"/>
    <mergeCell ref="AC68:AE68"/>
    <mergeCell ref="W653:X653"/>
    <mergeCell ref="W196:X196"/>
    <mergeCell ref="W354:X354"/>
    <mergeCell ref="Y112:Z112"/>
    <mergeCell ref="W652:X652"/>
    <mergeCell ref="AC97:AE97"/>
    <mergeCell ref="Y717:Z717"/>
    <mergeCell ref="AA475:AB475"/>
    <mergeCell ref="W198:X198"/>
    <mergeCell ref="Y418:Z418"/>
    <mergeCell ref="Y114:Z114"/>
    <mergeCell ref="W654:X654"/>
    <mergeCell ref="Y412:Z412"/>
    <mergeCell ref="W648:X648"/>
    <mergeCell ref="Y710:Z710"/>
    <mergeCell ref="C178:E178"/>
    <mergeCell ref="AA605:AB605"/>
    <mergeCell ref="W51:X51"/>
    <mergeCell ref="U735:V735"/>
    <mergeCell ref="AA387:AB387"/>
    <mergeCell ref="Y623:Z623"/>
    <mergeCell ref="C543:L543"/>
    <mergeCell ref="AA476:AB476"/>
    <mergeCell ref="Y712:Z712"/>
    <mergeCell ref="R681:AF681"/>
    <mergeCell ref="U308:V308"/>
    <mergeCell ref="U606:V606"/>
    <mergeCell ref="U160:V160"/>
    <mergeCell ref="Y413:Z413"/>
    <mergeCell ref="AA687:AB687"/>
    <mergeCell ref="AA171:AB171"/>
    <mergeCell ref="AA478:AB478"/>
    <mergeCell ref="U608:V608"/>
    <mergeCell ref="U195:V195"/>
    <mergeCell ref="AC759:AE759"/>
    <mergeCell ref="AC753:AE753"/>
    <mergeCell ref="U309:V309"/>
    <mergeCell ref="AC296:AE296"/>
    <mergeCell ref="AC752:AE752"/>
    <mergeCell ref="W672:X672"/>
    <mergeCell ref="W278:X278"/>
    <mergeCell ref="W576:X576"/>
    <mergeCell ref="W707:X707"/>
    <mergeCell ref="AC298:AE298"/>
    <mergeCell ref="AC596:AE596"/>
    <mergeCell ref="AC754:AE754"/>
    <mergeCell ref="AC710:AE710"/>
    <mergeCell ref="Y342:Z342"/>
    <mergeCell ref="AA100:AB100"/>
    <mergeCell ref="W578:X578"/>
    <mergeCell ref="AA231:AB231"/>
    <mergeCell ref="E21:L21"/>
    <mergeCell ref="AA529:AB529"/>
    <mergeCell ref="Y344:Z344"/>
    <mergeCell ref="AA102:AB102"/>
    <mergeCell ref="Y642:Z642"/>
    <mergeCell ref="AA400:AB400"/>
    <mergeCell ref="E23:L23"/>
    <mergeCell ref="W723:X723"/>
    <mergeCell ref="AA372:AB372"/>
    <mergeCell ref="AC472:AE472"/>
    <mergeCell ref="AC167:AE167"/>
    <mergeCell ref="AA103:AB103"/>
    <mergeCell ref="W306:X306"/>
    <mergeCell ref="U233:V233"/>
    <mergeCell ref="U531:V531"/>
    <mergeCell ref="U662:V662"/>
    <mergeCell ref="W420:X420"/>
    <mergeCell ref="W718:X718"/>
    <mergeCell ref="AC169:AE169"/>
    <mergeCell ref="AC467:AE467"/>
    <mergeCell ref="F639:T640"/>
    <mergeCell ref="Y370:Z370"/>
    <mergeCell ref="W297:X297"/>
    <mergeCell ref="U235:V235"/>
    <mergeCell ref="U533:V533"/>
    <mergeCell ref="AA426:AB426"/>
    <mergeCell ref="W291:X291"/>
    <mergeCell ref="AA557:AB557"/>
    <mergeCell ref="Y484:Z484"/>
    <mergeCell ref="M3:Q3"/>
    <mergeCell ref="W720:X720"/>
    <mergeCell ref="Y65:Z65"/>
    <mergeCell ref="AC469:AE469"/>
    <mergeCell ref="AC767:AE767"/>
    <mergeCell ref="M635:Q635"/>
    <mergeCell ref="Y670:Z670"/>
    <mergeCell ref="AA428:AB428"/>
    <mergeCell ref="Y355:Z355"/>
    <mergeCell ref="Y57:Z57"/>
    <mergeCell ref="U564:V564"/>
    <mergeCell ref="Y365:Z365"/>
    <mergeCell ref="U259:V259"/>
    <mergeCell ref="U688:V688"/>
    <mergeCell ref="W622:X622"/>
    <mergeCell ref="U261:V261"/>
    <mergeCell ref="U559:V559"/>
    <mergeCell ref="U217:V217"/>
    <mergeCell ref="AC485:AE485"/>
    <mergeCell ref="U690:V690"/>
    <mergeCell ref="W752:X752"/>
    <mergeCell ref="Y510:Z510"/>
    <mergeCell ref="AC368:AE368"/>
    <mergeCell ref="W746:X746"/>
    <mergeCell ref="Y212:Z212"/>
    <mergeCell ref="AC64:AE64"/>
    <mergeCell ref="W325:X325"/>
    <mergeCell ref="U561:V561"/>
    <mergeCell ref="W319:X319"/>
    <mergeCell ref="Y512:Z512"/>
    <mergeCell ref="AC93:AE93"/>
    <mergeCell ref="AC391:AE391"/>
    <mergeCell ref="AA568:AB568"/>
    <mergeCell ref="Y179:Z180"/>
    <mergeCell ref="AC65:AE65"/>
    <mergeCell ref="Y383:Z383"/>
    <mergeCell ref="AA570:AB570"/>
    <mergeCell ref="Y385:Z385"/>
    <mergeCell ref="W764:X764"/>
    <mergeCell ref="AC538:AE538"/>
    <mergeCell ref="AA474:AB474"/>
    <mergeCell ref="AA55:AB55"/>
    <mergeCell ref="AC75:AE75"/>
    <mergeCell ref="U185:V185"/>
    <mergeCell ref="Y411:Z411"/>
    <mergeCell ref="AA169:AB169"/>
    <mergeCell ref="AC111:AE111"/>
    <mergeCell ref="U299:V299"/>
    <mergeCell ref="U274:V274"/>
    <mergeCell ref="AC419:AE419"/>
    <mergeCell ref="U193:V193"/>
    <mergeCell ref="W249:X249"/>
    <mergeCell ref="AC533:AE533"/>
    <mergeCell ref="AA200:AB200"/>
    <mergeCell ref="U605:V605"/>
    <mergeCell ref="Y436:Z436"/>
    <mergeCell ref="W338:X338"/>
    <mergeCell ref="Y734:Z734"/>
    <mergeCell ref="AC112:AE112"/>
    <mergeCell ref="AC106:AE106"/>
    <mergeCell ref="AC719:AE719"/>
    <mergeCell ref="W373:X373"/>
    <mergeCell ref="AA44:AB44"/>
    <mergeCell ref="W549:X549"/>
    <mergeCell ref="Y736:Z736"/>
    <mergeCell ref="W663:X663"/>
    <mergeCell ref="U630:V630"/>
    <mergeCell ref="Y437:Z437"/>
    <mergeCell ref="AA195:AB195"/>
    <mergeCell ref="AC137:AE137"/>
    <mergeCell ref="AA73:AB73"/>
    <mergeCell ref="C225:E226"/>
    <mergeCell ref="AA197:AB197"/>
    <mergeCell ref="Y737:Z737"/>
    <mergeCell ref="W91:X91"/>
    <mergeCell ref="U631:V631"/>
    <mergeCell ref="W389:X389"/>
    <mergeCell ref="U327:V327"/>
    <mergeCell ref="U625:V625"/>
    <mergeCell ref="AC138:AE138"/>
    <mergeCell ref="AA68:AB68"/>
    <mergeCell ref="U335:V335"/>
    <mergeCell ref="W93:X93"/>
    <mergeCell ref="Y155:Z155"/>
    <mergeCell ref="W391:X391"/>
    <mergeCell ref="AC104:AE104"/>
    <mergeCell ref="Y4:AD4"/>
    <mergeCell ref="W689:X689"/>
    <mergeCell ref="AC140:AE140"/>
    <mergeCell ref="AC463:AE463"/>
    <mergeCell ref="AC438:AE438"/>
    <mergeCell ref="U328:V328"/>
    <mergeCell ref="AA553:AB553"/>
    <mergeCell ref="Y151:Z151"/>
    <mergeCell ref="AA213:AB213"/>
    <mergeCell ref="W691:X691"/>
    <mergeCell ref="AC465:AE465"/>
    <mergeCell ref="AC763:AE763"/>
    <mergeCell ref="Y150:Z150"/>
    <mergeCell ref="AA215:AB215"/>
    <mergeCell ref="AA513:AB513"/>
    <mergeCell ref="C546:E546"/>
    <mergeCell ref="U345:V345"/>
    <mergeCell ref="AC765:AE765"/>
    <mergeCell ref="Y152:Z152"/>
    <mergeCell ref="AA208:AB208"/>
    <mergeCell ref="U46:V46"/>
    <mergeCell ref="M5:Q5"/>
    <mergeCell ref="W233:X233"/>
    <mergeCell ref="W531:X531"/>
    <mergeCell ref="U257:V257"/>
    <mergeCell ref="U555:V555"/>
    <mergeCell ref="AA210:AB210"/>
    <mergeCell ref="U48:V48"/>
    <mergeCell ref="U346:V346"/>
    <mergeCell ref="W104:X104"/>
    <mergeCell ref="U340:V340"/>
    <mergeCell ref="W409:X410"/>
    <mergeCell ref="AC193:AE193"/>
    <mergeCell ref="AC491:AE491"/>
    <mergeCell ref="W533:X533"/>
    <mergeCell ref="W321:X321"/>
    <mergeCell ref="Y79:Z79"/>
    <mergeCell ref="U557:V557"/>
    <mergeCell ref="AC605:AE605"/>
    <mergeCell ref="W613:X613"/>
    <mergeCell ref="Y508:Z508"/>
    <mergeCell ref="U348:V348"/>
    <mergeCell ref="W744:X744"/>
    <mergeCell ref="W106:X106"/>
    <mergeCell ref="Y597:Z597"/>
    <mergeCell ref="AA355:AB355"/>
    <mergeCell ref="W323:X323"/>
    <mergeCell ref="AC476:AE476"/>
    <mergeCell ref="U43:V43"/>
    <mergeCell ref="W621:X621"/>
    <mergeCell ref="Y379:Z379"/>
    <mergeCell ref="W105:X105"/>
    <mergeCell ref="W615:X615"/>
    <mergeCell ref="Y677:Z677"/>
    <mergeCell ref="AA572:AB572"/>
    <mergeCell ref="Y170:Z170"/>
    <mergeCell ref="AA566:AB566"/>
    <mergeCell ref="Y468:Z468"/>
    <mergeCell ref="A681:B681"/>
    <mergeCell ref="AA145:AB145"/>
    <mergeCell ref="W745:X745"/>
    <mergeCell ref="Y503:Z503"/>
    <mergeCell ref="AA443:AB443"/>
    <mergeCell ref="Y381:Z381"/>
    <mergeCell ref="Y163:Z163"/>
    <mergeCell ref="AA139:AB139"/>
    <mergeCell ref="H36:K36"/>
    <mergeCell ref="A1:AF2"/>
    <mergeCell ref="Y76:Z76"/>
    <mergeCell ref="AA138:AB138"/>
    <mergeCell ref="W760:X760"/>
    <mergeCell ref="AC631:AE631"/>
    <mergeCell ref="AA567:AB567"/>
    <mergeCell ref="AC509:AE509"/>
    <mergeCell ref="U399:V399"/>
    <mergeCell ref="F317:T318"/>
    <mergeCell ref="U697:V697"/>
    <mergeCell ref="AC204:AE204"/>
    <mergeCell ref="W762:X762"/>
    <mergeCell ref="AA140:AB140"/>
    <mergeCell ref="AA569:AB569"/>
    <mergeCell ref="U568:V568"/>
    <mergeCell ref="W463:X463"/>
    <mergeCell ref="U699:V699"/>
    <mergeCell ref="W457:X457"/>
    <mergeCell ref="W755:X755"/>
    <mergeCell ref="AC206:AE206"/>
    <mergeCell ref="Y317:Z318"/>
    <mergeCell ref="AC504:AE504"/>
    <mergeCell ref="W334:X334"/>
    <mergeCell ref="Y92:Z92"/>
    <mergeCell ref="AA598:AB598"/>
    <mergeCell ref="U570:V570"/>
    <mergeCell ref="W465:X465"/>
    <mergeCell ref="W763:X763"/>
    <mergeCell ref="Y521:Z521"/>
    <mergeCell ref="W757:X757"/>
    <mergeCell ref="AC506:AE506"/>
    <mergeCell ref="W458:X458"/>
    <mergeCell ref="Y216:Z216"/>
    <mergeCell ref="Y94:Z94"/>
    <mergeCell ref="Y523:Z523"/>
    <mergeCell ref="AA585:AB585"/>
    <mergeCell ref="AA281:AB281"/>
    <mergeCell ref="AC562:AE562"/>
    <mergeCell ref="AA280:AB280"/>
    <mergeCell ref="U427:V427"/>
    <mergeCell ref="AA158:AB158"/>
    <mergeCell ref="C681:L681"/>
    <mergeCell ref="U112:V112"/>
    <mergeCell ref="AA193:AB193"/>
    <mergeCell ref="U717:V717"/>
    <mergeCell ref="W475:X475"/>
    <mergeCell ref="U298:V298"/>
    <mergeCell ref="AA282:AB282"/>
    <mergeCell ref="W491:X491"/>
    <mergeCell ref="AA580:AB580"/>
    <mergeCell ref="U418:V418"/>
    <mergeCell ref="Y249:Z249"/>
    <mergeCell ref="U412:V412"/>
    <mergeCell ref="U710:V710"/>
    <mergeCell ref="AC557:AE557"/>
    <mergeCell ref="AC217:AE217"/>
    <mergeCell ref="AA153:AB153"/>
    <mergeCell ref="Y120:Z120"/>
    <mergeCell ref="AC136:AE136"/>
    <mergeCell ref="Y549:Z549"/>
    <mergeCell ref="W476:X476"/>
    <mergeCell ref="AC434:AE434"/>
    <mergeCell ref="U712:V712"/>
    <mergeCell ref="AC428:AE428"/>
    <mergeCell ref="C638:E638"/>
    <mergeCell ref="W57:X57"/>
    <mergeCell ref="U413:V413"/>
    <mergeCell ref="AA184:AB184"/>
    <mergeCell ref="W49:X49"/>
    <mergeCell ref="AA613:AB613"/>
    <mergeCell ref="Y547:Z548"/>
    <mergeCell ref="W478:X478"/>
    <mergeCell ref="Y115:Z115"/>
    <mergeCell ref="U140:V140"/>
    <mergeCell ref="U438:V438"/>
    <mergeCell ref="Y148:Z148"/>
    <mergeCell ref="M359:Q359"/>
    <mergeCell ref="AC575:AE575"/>
    <mergeCell ref="U440:V440"/>
    <mergeCell ref="AC733:AE733"/>
    <mergeCell ref="U738:V738"/>
    <mergeCell ref="AA669:AB669"/>
    <mergeCell ref="AC276:AE276"/>
    <mergeCell ref="AA206:AB206"/>
    <mergeCell ref="U342:V342"/>
    <mergeCell ref="W75:X75"/>
    <mergeCell ref="AC577:AE577"/>
    <mergeCell ref="AC120:AE120"/>
    <mergeCell ref="Y262:Z262"/>
    <mergeCell ref="AC278:AE278"/>
    <mergeCell ref="AC576:AE576"/>
    <mergeCell ref="Y621:Z621"/>
    <mergeCell ref="AC570:AE570"/>
    <mergeCell ref="U344:V344"/>
    <mergeCell ref="W102:X102"/>
    <mergeCell ref="U642:V642"/>
    <mergeCell ref="AA351:AB351"/>
    <mergeCell ref="AC149:AE149"/>
    <mergeCell ref="AC447:AE447"/>
    <mergeCell ref="Y166:Z166"/>
    <mergeCell ref="Y464:Z464"/>
    <mergeCell ref="AA695:AB695"/>
    <mergeCell ref="AC273:AE273"/>
    <mergeCell ref="AA651:AB651"/>
    <mergeCell ref="W103:X103"/>
    <mergeCell ref="AA232:AB232"/>
    <mergeCell ref="W401:X401"/>
    <mergeCell ref="AA346:AB346"/>
    <mergeCell ref="Y47:Z47"/>
    <mergeCell ref="Y161:Z161"/>
    <mergeCell ref="U370:V370"/>
    <mergeCell ref="C684:E684"/>
    <mergeCell ref="W426:X426"/>
    <mergeCell ref="U484:V484"/>
    <mergeCell ref="AC200:AE200"/>
    <mergeCell ref="U65:V65"/>
    <mergeCell ref="U241:V241"/>
    <mergeCell ref="Y192:Z192"/>
    <mergeCell ref="U670:V670"/>
    <mergeCell ref="W428:X428"/>
    <mergeCell ref="U355:V355"/>
    <mergeCell ref="AC202:AE202"/>
    <mergeCell ref="U365:V365"/>
    <mergeCell ref="U243:V243"/>
    <mergeCell ref="W123:X123"/>
    <mergeCell ref="AC291:AE291"/>
    <mergeCell ref="Y492:Z492"/>
    <mergeCell ref="AA250:AB250"/>
    <mergeCell ref="Y644:Z644"/>
    <mergeCell ref="AA706:AB706"/>
    <mergeCell ref="Y187:Z187"/>
    <mergeCell ref="AA708:AB708"/>
    <mergeCell ref="Y214:Z214"/>
    <mergeCell ref="AA276:AB276"/>
    <mergeCell ref="AA251:AB251"/>
    <mergeCell ref="Y189:Z189"/>
    <mergeCell ref="Y487:Z487"/>
    <mergeCell ref="U179:V180"/>
    <mergeCell ref="W568:X568"/>
    <mergeCell ref="AC342:AE342"/>
    <mergeCell ref="AA278:AB278"/>
    <mergeCell ref="Y245:Z245"/>
    <mergeCell ref="U383:V383"/>
    <mergeCell ref="AC676:AE676"/>
    <mergeCell ref="AA612:AB612"/>
    <mergeCell ref="C731:E732"/>
    <mergeCell ref="AA92:AB92"/>
    <mergeCell ref="AC213:AE213"/>
    <mergeCell ref="AC344:AE344"/>
    <mergeCell ref="U78:V78"/>
    <mergeCell ref="AC642:AE642"/>
    <mergeCell ref="AA578:AB578"/>
    <mergeCell ref="AA731:AB732"/>
    <mergeCell ref="U385:V385"/>
    <mergeCell ref="Y205:Z205"/>
    <mergeCell ref="AC215:AE215"/>
    <mergeCell ref="W482:X482"/>
    <mergeCell ref="AC513:AE513"/>
    <mergeCell ref="W167:X167"/>
    <mergeCell ref="W142:X142"/>
    <mergeCell ref="Y416:Z416"/>
    <mergeCell ref="AC644:AE644"/>
    <mergeCell ref="Y118:Z118"/>
    <mergeCell ref="AC671:AE671"/>
    <mergeCell ref="A359:B359"/>
    <mergeCell ref="Y574:Z574"/>
    <mergeCell ref="AA603:AB603"/>
    <mergeCell ref="W55:X55"/>
    <mergeCell ref="AA310:AE310"/>
    <mergeCell ref="AA304:AB304"/>
    <mergeCell ref="AA182:AB182"/>
    <mergeCell ref="W169:X169"/>
    <mergeCell ref="AA602:AB602"/>
    <mergeCell ref="AC702:AE702"/>
    <mergeCell ref="AB586:AE586"/>
    <mergeCell ref="AC370:AE370"/>
    <mergeCell ref="Y233:Z233"/>
    <mergeCell ref="U305:V305"/>
    <mergeCell ref="AC668:AE668"/>
    <mergeCell ref="AA604:AB604"/>
    <mergeCell ref="W200:X200"/>
    <mergeCell ref="U436:V436"/>
    <mergeCell ref="U734:V734"/>
    <mergeCell ref="AC660:AE660"/>
    <mergeCell ref="U525:V525"/>
    <mergeCell ref="AC241:AE241"/>
    <mergeCell ref="AC539:AE539"/>
    <mergeCell ref="W71:X71"/>
    <mergeCell ref="AA335:AB335"/>
    <mergeCell ref="U307:V307"/>
    <mergeCell ref="U465:V465"/>
    <mergeCell ref="U736:V736"/>
    <mergeCell ref="Y258:Z258"/>
    <mergeCell ref="Y556:Z556"/>
    <mergeCell ref="AC243:AE243"/>
    <mergeCell ref="Y714:Z714"/>
    <mergeCell ref="U437:V437"/>
    <mergeCell ref="W73:X73"/>
    <mergeCell ref="W195:X195"/>
    <mergeCell ref="W371:X371"/>
    <mergeCell ref="W231:X231"/>
    <mergeCell ref="Y260:Z260"/>
    <mergeCell ref="W529:X529"/>
    <mergeCell ref="AA322:AB322"/>
    <mergeCell ref="U765:V765"/>
    <mergeCell ref="Y558:Z558"/>
    <mergeCell ref="AC242:AE242"/>
    <mergeCell ref="Y716:Z716"/>
    <mergeCell ref="W197:X197"/>
    <mergeCell ref="Y259:Z259"/>
    <mergeCell ref="Y253:Z253"/>
    <mergeCell ref="Y289:Z289"/>
    <mergeCell ref="AA622:AB622"/>
    <mergeCell ref="W68:X68"/>
    <mergeCell ref="Y261:Z261"/>
    <mergeCell ref="U155:V155"/>
    <mergeCell ref="U149:V149"/>
    <mergeCell ref="U447:V447"/>
    <mergeCell ref="AA353:AB353"/>
    <mergeCell ref="Y290:Z290"/>
    <mergeCell ref="AA48:AB48"/>
    <mergeCell ref="AC383:AE383"/>
    <mergeCell ref="AA319:AB319"/>
    <mergeCell ref="U151:V151"/>
    <mergeCell ref="W213:X213"/>
    <mergeCell ref="AC717:AE717"/>
    <mergeCell ref="U607:V607"/>
    <mergeCell ref="U150:V150"/>
    <mergeCell ref="AC385:AE385"/>
    <mergeCell ref="AA348:AB348"/>
    <mergeCell ref="U186:V186"/>
    <mergeCell ref="W215:X215"/>
    <mergeCell ref="W513:X513"/>
    <mergeCell ref="AC287:AE287"/>
    <mergeCell ref="W671:X671"/>
    <mergeCell ref="U152:V152"/>
    <mergeCell ref="W208:X208"/>
    <mergeCell ref="W244:X244"/>
    <mergeCell ref="AA702:AB702"/>
    <mergeCell ref="W425:X425"/>
    <mergeCell ref="Y183:Z183"/>
    <mergeCell ref="AC289:AE289"/>
    <mergeCell ref="Y735:Z735"/>
    <mergeCell ref="AA493:AB493"/>
    <mergeCell ref="W210:X210"/>
    <mergeCell ref="U475:V475"/>
    <mergeCell ref="AA704:AB704"/>
    <mergeCell ref="Y185:Z185"/>
    <mergeCell ref="AA247:AB247"/>
    <mergeCell ref="AA399:AB399"/>
    <mergeCell ref="W241:X241"/>
    <mergeCell ref="W539:X539"/>
    <mergeCell ref="AA501:AB502"/>
    <mergeCell ref="AA243:AB243"/>
    <mergeCell ref="C405:L405"/>
    <mergeCell ref="AC409:AE410"/>
    <mergeCell ref="F455:T456"/>
    <mergeCell ref="R543:AF543"/>
    <mergeCell ref="U170:V170"/>
    <mergeCell ref="AC184:AE184"/>
    <mergeCell ref="U74:V74"/>
    <mergeCell ref="AC613:AE613"/>
    <mergeCell ref="U163:V163"/>
    <mergeCell ref="W595:X595"/>
    <mergeCell ref="U76:V76"/>
    <mergeCell ref="W138:X138"/>
    <mergeCell ref="AC615:AE615"/>
    <mergeCell ref="Y455:Z456"/>
    <mergeCell ref="AA119:AB119"/>
    <mergeCell ref="B24:D24"/>
    <mergeCell ref="Y659:Z659"/>
    <mergeCell ref="AA417:AB417"/>
    <mergeCell ref="W140:X140"/>
    <mergeCell ref="M267:Q267"/>
    <mergeCell ref="Y354:Z354"/>
    <mergeCell ref="Y661:Z661"/>
    <mergeCell ref="AA419:AB419"/>
    <mergeCell ref="AA717:AB717"/>
    <mergeCell ref="Y198:Z198"/>
    <mergeCell ref="U92:V92"/>
    <mergeCell ref="AA418:AB418"/>
    <mergeCell ref="W279:X279"/>
    <mergeCell ref="AA719:AB719"/>
    <mergeCell ref="AC326:AE326"/>
    <mergeCell ref="AA122:AB122"/>
    <mergeCell ref="U94:V94"/>
    <mergeCell ref="B27:D27"/>
    <mergeCell ref="AA420:AB420"/>
    <mergeCell ref="AC239:AE239"/>
    <mergeCell ref="W623:X623"/>
    <mergeCell ref="U550:V550"/>
    <mergeCell ref="Y343:Z343"/>
    <mergeCell ref="W606:X606"/>
    <mergeCell ref="W160:X160"/>
    <mergeCell ref="AC695:AE695"/>
    <mergeCell ref="AC238:AE238"/>
    <mergeCell ref="Y687:Z687"/>
    <mergeCell ref="W614:X614"/>
    <mergeCell ref="AA445:AB445"/>
    <mergeCell ref="W193:X193"/>
    <mergeCell ref="AA743:AB743"/>
    <mergeCell ref="U733:V733"/>
    <mergeCell ref="W168:X168"/>
    <mergeCell ref="AC240:AE240"/>
    <mergeCell ref="Y338:Z338"/>
    <mergeCell ref="U276:V276"/>
    <mergeCell ref="Y257:Z257"/>
    <mergeCell ref="Y555:Z555"/>
    <mergeCell ref="AA288:AB288"/>
    <mergeCell ref="U120:V120"/>
    <mergeCell ref="U278:V278"/>
    <mergeCell ref="U576:V576"/>
    <mergeCell ref="AC379:AE379"/>
    <mergeCell ref="AC677:AE677"/>
    <mergeCell ref="W184:X184"/>
    <mergeCell ref="AC713:AE713"/>
    <mergeCell ref="AA649:AB649"/>
    <mergeCell ref="W336:X336"/>
    <mergeCell ref="AC250:AE250"/>
    <mergeCell ref="AC110:AE110"/>
    <mergeCell ref="U115:V115"/>
    <mergeCell ref="AA344:AB344"/>
    <mergeCell ref="AA615:AB615"/>
    <mergeCell ref="AC715:AE715"/>
    <mergeCell ref="Y740:Z740"/>
    <mergeCell ref="AC380:AE380"/>
    <mergeCell ref="A8:A13"/>
    <mergeCell ref="U148:V148"/>
    <mergeCell ref="Y698:Z698"/>
    <mergeCell ref="U446:V446"/>
    <mergeCell ref="W204:X204"/>
    <mergeCell ref="AC714:AE714"/>
    <mergeCell ref="AC708:AE708"/>
    <mergeCell ref="W240:X240"/>
    <mergeCell ref="Y611:Z611"/>
    <mergeCell ref="U271:V272"/>
    <mergeCell ref="M25:P25"/>
    <mergeCell ref="W669:X669"/>
    <mergeCell ref="AA489:AB489"/>
    <mergeCell ref="W206:X206"/>
    <mergeCell ref="AA368:AB368"/>
    <mergeCell ref="Y304:Z304"/>
    <mergeCell ref="Y298:Z298"/>
    <mergeCell ref="AA491:AB491"/>
    <mergeCell ref="AC411:AE411"/>
    <mergeCell ref="AA72:AB72"/>
    <mergeCell ref="U477:V477"/>
    <mergeCell ref="AA370:AB370"/>
    <mergeCell ref="W235:X235"/>
    <mergeCell ref="U473:V473"/>
    <mergeCell ref="AC426:AE426"/>
    <mergeCell ref="AC100:AE100"/>
    <mergeCell ref="W230:X230"/>
    <mergeCell ref="AC94:AE94"/>
    <mergeCell ref="Y299:Z299"/>
    <mergeCell ref="AA670:AB670"/>
    <mergeCell ref="U508:V508"/>
    <mergeCell ref="W537:X537"/>
    <mergeCell ref="Y295:Z295"/>
    <mergeCell ref="W564:X564"/>
    <mergeCell ref="W695:X695"/>
    <mergeCell ref="U474:V474"/>
    <mergeCell ref="W232:X232"/>
    <mergeCell ref="U159:V159"/>
    <mergeCell ref="Y330:Z330"/>
    <mergeCell ref="W566:X566"/>
    <mergeCell ref="Y324:Z324"/>
    <mergeCell ref="U47:V47"/>
    <mergeCell ref="AC95:AE95"/>
    <mergeCell ref="Y753:Z753"/>
    <mergeCell ref="U503:V503"/>
    <mergeCell ref="AA54:AB54"/>
    <mergeCell ref="Y296:Z296"/>
    <mergeCell ref="W261:X261"/>
    <mergeCell ref="W532:X532"/>
    <mergeCell ref="U161:V161"/>
    <mergeCell ref="Y630:Z630"/>
    <mergeCell ref="AA388:AB388"/>
    <mergeCell ref="AC395:AE395"/>
    <mergeCell ref="AA56:AB56"/>
    <mergeCell ref="Y325:Z325"/>
    <mergeCell ref="Y596:Z596"/>
    <mergeCell ref="U192:V192"/>
    <mergeCell ref="AA390:AB390"/>
    <mergeCell ref="U520:V520"/>
    <mergeCell ref="U63:V63"/>
    <mergeCell ref="Y327:Z327"/>
    <mergeCell ref="Y625:Z625"/>
    <mergeCell ref="AA383:AB383"/>
    <mergeCell ref="U492:V492"/>
    <mergeCell ref="W250:X250"/>
    <mergeCell ref="U650:V650"/>
    <mergeCell ref="U644:V644"/>
    <mergeCell ref="W706:X706"/>
    <mergeCell ref="U317:V318"/>
    <mergeCell ref="U187:V187"/>
    <mergeCell ref="AA714:AB714"/>
    <mergeCell ref="AA385:AB385"/>
    <mergeCell ref="W619:X619"/>
    <mergeCell ref="U521:V521"/>
    <mergeCell ref="C87:E88"/>
    <mergeCell ref="W708:X708"/>
    <mergeCell ref="Y466:Z466"/>
    <mergeCell ref="U189:V189"/>
    <mergeCell ref="Y764:Z764"/>
    <mergeCell ref="AC482:AE482"/>
    <mergeCell ref="U487:V487"/>
    <mergeCell ref="U216:V216"/>
    <mergeCell ref="B30:AF32"/>
    <mergeCell ref="W281:X281"/>
    <mergeCell ref="AA739:AB739"/>
    <mergeCell ref="AA530:AB530"/>
    <mergeCell ref="A497:B497"/>
    <mergeCell ref="AA747:AB747"/>
    <mergeCell ref="AA741:AB741"/>
    <mergeCell ref="AA532:AB532"/>
    <mergeCell ref="AA448:AE448"/>
    <mergeCell ref="W731:X732"/>
    <mergeCell ref="U572:V572"/>
    <mergeCell ref="U205:V205"/>
    <mergeCell ref="AC52:AE52"/>
    <mergeCell ref="AA286:AB286"/>
    <mergeCell ref="W121:X121"/>
    <mergeCell ref="AC508:AE508"/>
    <mergeCell ref="AA444:AB444"/>
    <mergeCell ref="AA742:AB742"/>
    <mergeCell ref="Y96:Z96"/>
    <mergeCell ref="U574:V574"/>
    <mergeCell ref="AC45:AE45"/>
    <mergeCell ref="AC352:AE352"/>
    <mergeCell ref="U663:V663"/>
    <mergeCell ref="L35:O35"/>
    <mergeCell ref="AC47:AE47"/>
    <mergeCell ref="Y396:Z396"/>
    <mergeCell ref="U236:V236"/>
    <mergeCell ref="AC381:AE381"/>
    <mergeCell ref="Y485:Z485"/>
    <mergeCell ref="M4:Q4"/>
    <mergeCell ref="Y91:Z91"/>
    <mergeCell ref="Y398:Z398"/>
    <mergeCell ref="AA460:AB460"/>
    <mergeCell ref="AA156:AB156"/>
    <mergeCell ref="Y696:Z696"/>
    <mergeCell ref="AC76:AE76"/>
    <mergeCell ref="W335:X335"/>
    <mergeCell ref="Y93:Z93"/>
    <mergeCell ref="AA155:AB155"/>
    <mergeCell ref="Y391:Z391"/>
    <mergeCell ref="AA760:AB760"/>
    <mergeCell ref="U714:V714"/>
    <mergeCell ref="AC63:AE63"/>
    <mergeCell ref="AA157:AB157"/>
    <mergeCell ref="AA151:AB151"/>
    <mergeCell ref="U287:V287"/>
    <mergeCell ref="U585:V585"/>
    <mergeCell ref="U716:V716"/>
    <mergeCell ref="AA457:AB457"/>
    <mergeCell ref="AC521:AE521"/>
    <mergeCell ref="U411:V411"/>
    <mergeCell ref="W351:X351"/>
    <mergeCell ref="Y109:Z109"/>
    <mergeCell ref="U289:V289"/>
    <mergeCell ref="AA755:AB755"/>
    <mergeCell ref="U745:V745"/>
    <mergeCell ref="Y538:Z538"/>
    <mergeCell ref="W46:X46"/>
    <mergeCell ref="C86:E86"/>
    <mergeCell ref="W353:X353"/>
    <mergeCell ref="Y749:Z749"/>
    <mergeCell ref="Y111:Z111"/>
    <mergeCell ref="W651:X651"/>
    <mergeCell ref="Y531:Z531"/>
    <mergeCell ref="W257:X257"/>
    <mergeCell ref="AC425:AE425"/>
    <mergeCell ref="AC723:AE723"/>
    <mergeCell ref="AA596:AB596"/>
    <mergeCell ref="W48:X48"/>
    <mergeCell ref="W346:X346"/>
    <mergeCell ref="Y104:Z104"/>
    <mergeCell ref="F547:T548"/>
    <mergeCell ref="Y321:Z321"/>
    <mergeCell ref="AA79:AB79"/>
    <mergeCell ref="B17:AF17"/>
    <mergeCell ref="AA508:AB508"/>
    <mergeCell ref="W348:X348"/>
    <mergeCell ref="AC748:AE748"/>
    <mergeCell ref="U613:V613"/>
    <mergeCell ref="Y323:Z323"/>
    <mergeCell ref="AC750:AE750"/>
    <mergeCell ref="AA468:AB468"/>
    <mergeCell ref="W702:X702"/>
    <mergeCell ref="W677:X677"/>
    <mergeCell ref="U615:V615"/>
    <mergeCell ref="U183:V183"/>
    <mergeCell ref="AA381:AB381"/>
    <mergeCell ref="R129:AF129"/>
    <mergeCell ref="AC547:AE548"/>
    <mergeCell ref="W704:X704"/>
    <mergeCell ref="W247:X247"/>
    <mergeCell ref="U212:V212"/>
    <mergeCell ref="U483:V483"/>
    <mergeCell ref="AC751:AE751"/>
    <mergeCell ref="AA540:AE540"/>
    <mergeCell ref="U519:V519"/>
    <mergeCell ref="W399:X399"/>
    <mergeCell ref="AC148:AE148"/>
    <mergeCell ref="W501:X502"/>
    <mergeCell ref="Y768:Z768"/>
    <mergeCell ref="AA526:AB526"/>
    <mergeCell ref="Y762:Z762"/>
    <mergeCell ref="U214:V214"/>
    <mergeCell ref="W276:X276"/>
    <mergeCell ref="W243:X243"/>
    <mergeCell ref="Y305:Z305"/>
    <mergeCell ref="AA63:AB63"/>
    <mergeCell ref="Y593:Z594"/>
    <mergeCell ref="Y463:Z463"/>
    <mergeCell ref="Y341:Z341"/>
    <mergeCell ref="AA528:AB528"/>
    <mergeCell ref="U326:V326"/>
    <mergeCell ref="AA317:AB318"/>
    <mergeCell ref="Y307:Z307"/>
    <mergeCell ref="Y334:Z334"/>
    <mergeCell ref="Y465:Z465"/>
    <mergeCell ref="M405:Q405"/>
    <mergeCell ref="Y763:Z763"/>
    <mergeCell ref="AA521:AB521"/>
    <mergeCell ref="U455:V456"/>
    <mergeCell ref="Y336:Z336"/>
    <mergeCell ref="AA94:AB94"/>
    <mergeCell ref="Y765:Z765"/>
    <mergeCell ref="AA523:AB523"/>
    <mergeCell ref="W119:X119"/>
    <mergeCell ref="AC77:AE77"/>
    <mergeCell ref="U659:V659"/>
    <mergeCell ref="W417:X417"/>
    <mergeCell ref="U653:V653"/>
    <mergeCell ref="AA740:AB740"/>
    <mergeCell ref="U196:V196"/>
    <mergeCell ref="AC166:AE166"/>
    <mergeCell ref="AC464:AE464"/>
    <mergeCell ref="AC160:AE160"/>
    <mergeCell ref="AC43:AE43"/>
    <mergeCell ref="U354:V354"/>
    <mergeCell ref="AC595:AE595"/>
    <mergeCell ref="U232:V232"/>
    <mergeCell ref="AA125:AB125"/>
    <mergeCell ref="U661:V661"/>
    <mergeCell ref="AA554:AB554"/>
    <mergeCell ref="W419:X419"/>
    <mergeCell ref="AC377:AE377"/>
    <mergeCell ref="W717:X717"/>
    <mergeCell ref="Y62:Z62"/>
    <mergeCell ref="U198:V198"/>
    <mergeCell ref="W298:X298"/>
    <mergeCell ref="AC168:AE168"/>
    <mergeCell ref="AC466:AE466"/>
    <mergeCell ref="AC764:AE764"/>
    <mergeCell ref="W418:X418"/>
    <mergeCell ref="AC72:AE72"/>
    <mergeCell ref="Y54:Z54"/>
    <mergeCell ref="A635:B635"/>
    <mergeCell ref="Y483:Z483"/>
    <mergeCell ref="AC161:AE161"/>
    <mergeCell ref="AA539:AB539"/>
    <mergeCell ref="Y64:Z64"/>
    <mergeCell ref="Y387:Z387"/>
    <mergeCell ref="U227:V227"/>
    <mergeCell ref="AA120:AB120"/>
    <mergeCell ref="Y476:Z476"/>
    <mergeCell ref="U258:V258"/>
    <mergeCell ref="U556:V556"/>
    <mergeCell ref="AA547:AB548"/>
    <mergeCell ref="U687:V687"/>
    <mergeCell ref="W445:X445"/>
    <mergeCell ref="W743:X743"/>
    <mergeCell ref="AC517:AE517"/>
    <mergeCell ref="U260:V260"/>
    <mergeCell ref="W322:X322"/>
    <mergeCell ref="R589:AF589"/>
    <mergeCell ref="U558:V558"/>
    <mergeCell ref="AC96:AE96"/>
    <mergeCell ref="Y534:Z534"/>
    <mergeCell ref="W288:X288"/>
    <mergeCell ref="AC519:AE519"/>
    <mergeCell ref="U253:V253"/>
    <mergeCell ref="AC62:AE62"/>
    <mergeCell ref="Y536:Z536"/>
    <mergeCell ref="AC214:AE214"/>
    <mergeCell ref="W342:X342"/>
    <mergeCell ref="Y75:Z75"/>
    <mergeCell ref="Y231:Z231"/>
    <mergeCell ref="AC91:AE91"/>
    <mergeCell ref="Y529:Z529"/>
    <mergeCell ref="AA181:AB181"/>
    <mergeCell ref="W344:X344"/>
    <mergeCell ref="Y102:Z102"/>
    <mergeCell ref="U400:V400"/>
    <mergeCell ref="W158:X158"/>
    <mergeCell ref="U723:V723"/>
    <mergeCell ref="U698:V698"/>
    <mergeCell ref="AE3:AF3"/>
    <mergeCell ref="AA481:AB481"/>
    <mergeCell ref="AC230:AE230"/>
    <mergeCell ref="W644:X644"/>
    <mergeCell ref="W375:X375"/>
    <mergeCell ref="AA464:AB464"/>
    <mergeCell ref="U611:V611"/>
    <mergeCell ref="AA166:AB166"/>
    <mergeCell ref="AC659:AE659"/>
    <mergeCell ref="AA595:AB595"/>
    <mergeCell ref="W489:X489"/>
    <mergeCell ref="AC118:AE118"/>
    <mergeCell ref="U306:V306"/>
    <mergeCell ref="W368:X368"/>
    <mergeCell ref="AC232:AE232"/>
    <mergeCell ref="AA168:AB168"/>
    <mergeCell ref="Y685:Z686"/>
    <mergeCell ref="AC530:AE530"/>
    <mergeCell ref="AA466:AB466"/>
    <mergeCell ref="W675:X675"/>
    <mergeCell ref="Y433:Z433"/>
    <mergeCell ref="W72:X72"/>
    <mergeCell ref="U612:V612"/>
    <mergeCell ref="W370:X370"/>
    <mergeCell ref="U297:V297"/>
    <mergeCell ref="AC532:AE532"/>
    <mergeCell ref="AA321:AB321"/>
    <mergeCell ref="AC119:AE119"/>
    <mergeCell ref="Y435:Z435"/>
    <mergeCell ref="AC233:AE233"/>
    <mergeCell ref="Y136:Z136"/>
    <mergeCell ref="Y434:Z434"/>
    <mergeCell ref="AA192:AB192"/>
    <mergeCell ref="W670:X670"/>
    <mergeCell ref="Y428:Z428"/>
    <mergeCell ref="AC444:AE444"/>
    <mergeCell ref="AA621:AB621"/>
    <mergeCell ref="U751:V751"/>
    <mergeCell ref="U113:V113"/>
    <mergeCell ref="AC258:AE258"/>
    <mergeCell ref="AA194:AB194"/>
    <mergeCell ref="AC556:AE556"/>
    <mergeCell ref="AA492:AB492"/>
    <mergeCell ref="U330:V330"/>
    <mergeCell ref="U324:V324"/>
    <mergeCell ref="U622:V622"/>
    <mergeCell ref="U482:V482"/>
    <mergeCell ref="U753:V753"/>
    <mergeCell ref="AC564:AE564"/>
    <mergeCell ref="AC260:AE260"/>
    <mergeCell ref="AC558:AE558"/>
    <mergeCell ref="W212:X212"/>
    <mergeCell ref="U752:V752"/>
    <mergeCell ref="W510:X510"/>
    <mergeCell ref="W388:X388"/>
    <mergeCell ref="AC685:AE686"/>
    <mergeCell ref="Y146:Z146"/>
    <mergeCell ref="Y575:Z575"/>
    <mergeCell ref="U325:V325"/>
    <mergeCell ref="Y276:Z276"/>
    <mergeCell ref="W512:X512"/>
    <mergeCell ref="W390:X390"/>
    <mergeCell ref="W179:X180"/>
    <mergeCell ref="AC164:AE164"/>
    <mergeCell ref="Y604:Z604"/>
    <mergeCell ref="W383:X383"/>
    <mergeCell ref="AC157:AE157"/>
    <mergeCell ref="AA334:AB334"/>
    <mergeCell ref="Y570:Z570"/>
    <mergeCell ref="AA639:AB640"/>
    <mergeCell ref="Y60:Z60"/>
    <mergeCell ref="AA116:AB116"/>
    <mergeCell ref="AA668:AB668"/>
    <mergeCell ref="Y149:Z149"/>
    <mergeCell ref="W714:X714"/>
    <mergeCell ref="W385:X385"/>
    <mergeCell ref="Y447:Z447"/>
    <mergeCell ref="AA205:AB205"/>
    <mergeCell ref="M543:Q543"/>
    <mergeCell ref="AA124:AB124"/>
    <mergeCell ref="U466:V466"/>
    <mergeCell ref="AA118:AB118"/>
    <mergeCell ref="U764:V764"/>
    <mergeCell ref="AC617:AE617"/>
    <mergeCell ref="AA238:AB238"/>
    <mergeCell ref="Y474:Z474"/>
    <mergeCell ref="W441:X441"/>
    <mergeCell ref="U343:V343"/>
    <mergeCell ref="W739:X739"/>
    <mergeCell ref="AC190:AE190"/>
    <mergeCell ref="W530:X530"/>
    <mergeCell ref="Y288:Z288"/>
    <mergeCell ref="AC304:AE304"/>
    <mergeCell ref="AC602:AE602"/>
    <mergeCell ref="W747:X747"/>
    <mergeCell ref="Y505:Z505"/>
    <mergeCell ref="AC183:AE183"/>
    <mergeCell ref="W741:X741"/>
    <mergeCell ref="U461:V461"/>
    <mergeCell ref="U249:V249"/>
    <mergeCell ref="AC490:AE490"/>
    <mergeCell ref="Y200:Z200"/>
    <mergeCell ref="W436:X436"/>
    <mergeCell ref="AC604:AE604"/>
    <mergeCell ref="U338:V338"/>
    <mergeCell ref="AC185:AE185"/>
    <mergeCell ref="AA563:AB563"/>
    <mergeCell ref="Y71:Z71"/>
    <mergeCell ref="AA721:AB721"/>
    <mergeCell ref="W444:X444"/>
    <mergeCell ref="AC475:AE475"/>
    <mergeCell ref="Y202:Z202"/>
    <mergeCell ref="W742:X742"/>
    <mergeCell ref="U96:V96"/>
    <mergeCell ref="AA565:AB565"/>
    <mergeCell ref="F225:T226"/>
    <mergeCell ref="Y73:Z73"/>
    <mergeCell ref="AC330:AE330"/>
    <mergeCell ref="AA564:AB564"/>
    <mergeCell ref="AA260:AB260"/>
    <mergeCell ref="AA558:AB558"/>
    <mergeCell ref="U396:V396"/>
    <mergeCell ref="AA716:AB716"/>
    <mergeCell ref="AC201:AE201"/>
    <mergeCell ref="AA137:AB137"/>
    <mergeCell ref="U91:V91"/>
    <mergeCell ref="AC630:AE630"/>
    <mergeCell ref="U398:V398"/>
    <mergeCell ref="W460:X460"/>
    <mergeCell ref="W156:X156"/>
    <mergeCell ref="U696:V696"/>
    <mergeCell ref="W612:X612"/>
    <mergeCell ref="AA261:AB261"/>
    <mergeCell ref="AC203:AE203"/>
    <mergeCell ref="U93:V93"/>
    <mergeCell ref="W155:X155"/>
    <mergeCell ref="M36:N36"/>
    <mergeCell ref="U391:V391"/>
    <mergeCell ref="Y518:Z518"/>
    <mergeCell ref="Y676:Z676"/>
    <mergeCell ref="W157:X157"/>
    <mergeCell ref="W151:X151"/>
    <mergeCell ref="Y213:Z213"/>
    <mergeCell ref="Y520:Z520"/>
    <mergeCell ref="AC198:AE198"/>
    <mergeCell ref="W666:X666"/>
    <mergeCell ref="W326:X326"/>
    <mergeCell ref="Y215:Z215"/>
    <mergeCell ref="Y513:Z513"/>
    <mergeCell ref="AC231:AE231"/>
    <mergeCell ref="U109:V109"/>
    <mergeCell ref="Y432:Z432"/>
    <mergeCell ref="AA190:AB190"/>
    <mergeCell ref="AA488:AB488"/>
    <mergeCell ref="AC343:AE343"/>
    <mergeCell ref="AA279:AB279"/>
    <mergeCell ref="U111:V111"/>
    <mergeCell ref="AC560:AE560"/>
    <mergeCell ref="AC256:AE256"/>
    <mergeCell ref="AC554:AE554"/>
    <mergeCell ref="AA490:AB490"/>
    <mergeCell ref="U104:V104"/>
    <mergeCell ref="AC345:AE345"/>
    <mergeCell ref="U321:V321"/>
    <mergeCell ref="W79:X79"/>
    <mergeCell ref="W54:X54"/>
    <mergeCell ref="W508:X508"/>
    <mergeCell ref="AC99:AE99"/>
    <mergeCell ref="A3:E3"/>
    <mergeCell ref="AC257:AE257"/>
    <mergeCell ref="Y302:Z302"/>
    <mergeCell ref="AC555:AE555"/>
    <mergeCell ref="Y600:Z600"/>
    <mergeCell ref="U323:V323"/>
    <mergeCell ref="W56:X56"/>
    <mergeCell ref="U621:V621"/>
    <mergeCell ref="W379:X379"/>
    <mergeCell ref="AA678:AE678"/>
    <mergeCell ref="Y572:Z572"/>
    <mergeCell ref="AA330:AB330"/>
    <mergeCell ref="Y566:Z566"/>
    <mergeCell ref="W468:X468"/>
    <mergeCell ref="AA664:AB664"/>
    <mergeCell ref="Y145:Z145"/>
    <mergeCell ref="W381:X381"/>
    <mergeCell ref="Y443:Z443"/>
    <mergeCell ref="AA201:AB201"/>
    <mergeCell ref="Y139:Z139"/>
    <mergeCell ref="AA630:AB630"/>
    <mergeCell ref="AA666:AB666"/>
    <mergeCell ref="AA455:AB456"/>
    <mergeCell ref="AA203:AB203"/>
    <mergeCell ref="AA659:AB659"/>
    <mergeCell ref="U768:V768"/>
    <mergeCell ref="W526:X526"/>
    <mergeCell ref="U762:V762"/>
    <mergeCell ref="AC275:AE275"/>
    <mergeCell ref="U593:V594"/>
    <mergeCell ref="U463:V463"/>
    <mergeCell ref="G35:J35"/>
    <mergeCell ref="AC427:AE427"/>
    <mergeCell ref="AA661:AB661"/>
    <mergeCell ref="W528:X528"/>
    <mergeCell ref="Y628:Z628"/>
    <mergeCell ref="W555:X555"/>
    <mergeCell ref="Y286:Z286"/>
    <mergeCell ref="Y584:Z584"/>
    <mergeCell ref="U334:V334"/>
    <mergeCell ref="W92:X92"/>
    <mergeCell ref="AC181:AE181"/>
    <mergeCell ref="U763:V763"/>
    <mergeCell ref="W521:X521"/>
    <mergeCell ref="U336:V336"/>
    <mergeCell ref="AA229:AB229"/>
    <mergeCell ref="W94:X94"/>
    <mergeCell ref="Y287:Z287"/>
    <mergeCell ref="AC481:AE481"/>
    <mergeCell ref="W523:X523"/>
    <mergeCell ref="Y585:Z585"/>
    <mergeCell ref="AA343:AB343"/>
    <mergeCell ref="AA45:AB45"/>
    <mergeCell ref="AC295:AE295"/>
    <mergeCell ref="Y158:Z158"/>
    <mergeCell ref="U489:V489"/>
    <mergeCell ref="W125:X125"/>
    <mergeCell ref="F3:L3"/>
    <mergeCell ref="Y168:Z168"/>
    <mergeCell ref="W581:X581"/>
    <mergeCell ref="AC328:AE328"/>
    <mergeCell ref="U62:V62"/>
    <mergeCell ref="AC626:AE626"/>
    <mergeCell ref="Y527:Z527"/>
    <mergeCell ref="AA46:AB46"/>
    <mergeCell ref="U667:V667"/>
    <mergeCell ref="AA685:AB686"/>
    <mergeCell ref="AC321:AE321"/>
    <mergeCell ref="W583:X583"/>
    <mergeCell ref="U64:V64"/>
    <mergeCell ref="AC628:AE628"/>
    <mergeCell ref="C589:L589"/>
    <mergeCell ref="AC655:AE655"/>
    <mergeCell ref="AC288:AE288"/>
    <mergeCell ref="W120:X120"/>
    <mergeCell ref="AA71:AB71"/>
    <mergeCell ref="R727:AF727"/>
    <mergeCell ref="AC323:AE323"/>
    <mergeCell ref="Y641:Z641"/>
    <mergeCell ref="AC657:AE657"/>
    <mergeCell ref="Y184:Z184"/>
    <mergeCell ref="AC194:AE194"/>
    <mergeCell ref="W547:X548"/>
    <mergeCell ref="AA371:AB371"/>
    <mergeCell ref="AA432:AB432"/>
    <mergeCell ref="AC623:AE623"/>
    <mergeCell ref="AA705:AB705"/>
    <mergeCell ref="Y639:Z640"/>
    <mergeCell ref="AA611:AB611"/>
    <mergeCell ref="U204:V204"/>
    <mergeCell ref="Y669:Z669"/>
    <mergeCell ref="U538:V538"/>
    <mergeCell ref="W296:X296"/>
    <mergeCell ref="U532:V532"/>
    <mergeCell ref="AA619:AB619"/>
    <mergeCell ref="AC341:AE341"/>
    <mergeCell ref="U75:V75"/>
    <mergeCell ref="U749:V749"/>
    <mergeCell ref="U504:V504"/>
    <mergeCell ref="W262:X262"/>
    <mergeCell ref="AA733:AB733"/>
    <mergeCell ref="W181:X181"/>
    <mergeCell ref="W596:X596"/>
    <mergeCell ref="C133:E134"/>
    <mergeCell ref="U444:V444"/>
    <mergeCell ref="U715:V715"/>
    <mergeCell ref="Y237:Z237"/>
    <mergeCell ref="AC641:AE641"/>
    <mergeCell ref="Y326:Z326"/>
    <mergeCell ref="W52:X52"/>
    <mergeCell ref="Y108:Z108"/>
    <mergeCell ref="AA758:AB758"/>
    <mergeCell ref="AC336:AE336"/>
    <mergeCell ref="Y660:Z660"/>
    <mergeCell ref="W481:X481"/>
    <mergeCell ref="AA301:AB301"/>
    <mergeCell ref="Y239:Z239"/>
    <mergeCell ref="Y537:Z537"/>
    <mergeCell ref="W464:X464"/>
    <mergeCell ref="W166:X166"/>
    <mergeCell ref="AC670:AE670"/>
    <mergeCell ref="AC553:AE553"/>
    <mergeCell ref="Y695:Z695"/>
    <mergeCell ref="Y573:Z573"/>
    <mergeCell ref="Y238:Z238"/>
    <mergeCell ref="W352:X352"/>
    <mergeCell ref="AC367:AE367"/>
    <mergeCell ref="AA303:AB303"/>
    <mergeCell ref="U685:V686"/>
    <mergeCell ref="AA601:AB601"/>
    <mergeCell ref="W466:X466"/>
    <mergeCell ref="U433:V433"/>
    <mergeCell ref="AA759:AB759"/>
    <mergeCell ref="AA753:AB753"/>
    <mergeCell ref="Y240:Z240"/>
    <mergeCell ref="U251:V251"/>
    <mergeCell ref="AC396:AE396"/>
    <mergeCell ref="AC667:AE667"/>
    <mergeCell ref="AA332:AB332"/>
    <mergeCell ref="U435:V435"/>
    <mergeCell ref="Y255:Z255"/>
    <mergeCell ref="AA761:AB761"/>
    <mergeCell ref="AA298:AB298"/>
    <mergeCell ref="U136:V136"/>
    <mergeCell ref="U434:V434"/>
    <mergeCell ref="W192:X192"/>
    <mergeCell ref="U428:V428"/>
    <mergeCell ref="AC398:AE398"/>
    <mergeCell ref="AC696:AE696"/>
    <mergeCell ref="W63:X63"/>
    <mergeCell ref="Y713:Z713"/>
    <mergeCell ref="W194:X194"/>
    <mergeCell ref="W492:X492"/>
    <mergeCell ref="Y250:Z250"/>
    <mergeCell ref="Y110:Z110"/>
    <mergeCell ref="AA688:AB688"/>
    <mergeCell ref="W650:X650"/>
    <mergeCell ref="W317:X318"/>
    <mergeCell ref="Y706:Z706"/>
    <mergeCell ref="U146:V146"/>
    <mergeCell ref="AC566:AE566"/>
    <mergeCell ref="AA472:AB472"/>
    <mergeCell ref="Y708:Z708"/>
    <mergeCell ref="U304:V304"/>
    <mergeCell ref="U602:V602"/>
    <mergeCell ref="M681:Q681"/>
    <mergeCell ref="AC293:AE293"/>
    <mergeCell ref="U604:V604"/>
    <mergeCell ref="AA47:AB47"/>
    <mergeCell ref="Y612:Z612"/>
    <mergeCell ref="AC705:AE705"/>
    <mergeCell ref="W579:X579"/>
    <mergeCell ref="U60:V60"/>
    <mergeCell ref="W668:X668"/>
    <mergeCell ref="Y426:Z426"/>
    <mergeCell ref="Y731:Z732"/>
    <mergeCell ref="W205:X205"/>
    <mergeCell ref="AC294:AE294"/>
    <mergeCell ref="Y643:Z643"/>
    <mergeCell ref="AA401:AB401"/>
    <mergeCell ref="W124:X124"/>
    <mergeCell ref="E24:L24"/>
    <mergeCell ref="W118:X118"/>
    <mergeCell ref="U658:V658"/>
    <mergeCell ref="W574:X574"/>
    <mergeCell ref="AC165:AE165"/>
    <mergeCell ref="AA701:AB701"/>
    <mergeCell ref="AC279:AE279"/>
    <mergeCell ref="Y182:Z182"/>
    <mergeCell ref="Y480:Z480"/>
    <mergeCell ref="AA98:AB98"/>
    <mergeCell ref="AA396:AB396"/>
    <mergeCell ref="AA527:AB527"/>
    <mergeCell ref="C313:L313"/>
    <mergeCell ref="AA703:AB703"/>
    <mergeCell ref="F363:T364"/>
    <mergeCell ref="A36:G36"/>
    <mergeCell ref="AA398:AB398"/>
    <mergeCell ref="AA696:AB696"/>
    <mergeCell ref="U534:V534"/>
    <mergeCell ref="W563:X563"/>
    <mergeCell ref="W292:X292"/>
    <mergeCell ref="U71:V71"/>
    <mergeCell ref="W721:X721"/>
    <mergeCell ref="AC610:AE610"/>
    <mergeCell ref="W258:X258"/>
    <mergeCell ref="AC768:AE768"/>
    <mergeCell ref="AC762:AE762"/>
    <mergeCell ref="W294:X294"/>
    <mergeCell ref="Y627:Z627"/>
    <mergeCell ref="AC305:AE305"/>
    <mergeCell ref="U73:V73"/>
    <mergeCell ref="U371:V371"/>
    <mergeCell ref="U231:V231"/>
    <mergeCell ref="U529:V529"/>
    <mergeCell ref="Y322:Z322"/>
    <mergeCell ref="W558:X558"/>
    <mergeCell ref="W287:X287"/>
    <mergeCell ref="B21:D21"/>
    <mergeCell ref="W716:X716"/>
    <mergeCell ref="Y656:Z656"/>
    <mergeCell ref="AA414:AB414"/>
    <mergeCell ref="Y352:Z352"/>
    <mergeCell ref="AC307:AE307"/>
    <mergeCell ref="A83:B83"/>
    <mergeCell ref="M27:P27"/>
    <mergeCell ref="Y53:Z53"/>
    <mergeCell ref="AA424:AB424"/>
    <mergeCell ref="Y351:Z351"/>
    <mergeCell ref="Y622:Z622"/>
    <mergeCell ref="W289:X289"/>
    <mergeCell ref="Y482:Z482"/>
    <mergeCell ref="B23:D23"/>
    <mergeCell ref="Y658:Z658"/>
    <mergeCell ref="AA538:AB538"/>
    <mergeCell ref="AA416:AB416"/>
    <mergeCell ref="Y55:Z55"/>
    <mergeCell ref="AA117:AB117"/>
    <mergeCell ref="M589:Q589"/>
    <mergeCell ref="Y353:Z353"/>
    <mergeCell ref="AA111:AB111"/>
    <mergeCell ref="Y651:Z651"/>
    <mergeCell ref="U247:V247"/>
    <mergeCell ref="U518:V518"/>
    <mergeCell ref="W618:X618"/>
    <mergeCell ref="AC365:AE365"/>
    <mergeCell ref="U676:V676"/>
    <mergeCell ref="AC663:AE663"/>
    <mergeCell ref="AC392:AE392"/>
    <mergeCell ref="AA328:AB328"/>
    <mergeCell ref="U213:V213"/>
    <mergeCell ref="AC60:AE60"/>
    <mergeCell ref="Y653:Z653"/>
    <mergeCell ref="W620:X620"/>
    <mergeCell ref="AC394:AE394"/>
    <mergeCell ref="AC692:AE692"/>
    <mergeCell ref="AA628:AB628"/>
    <mergeCell ref="C271:E272"/>
    <mergeCell ref="AA112:AB112"/>
    <mergeCell ref="U215:V215"/>
    <mergeCell ref="U513:V513"/>
    <mergeCell ref="AC483:AE483"/>
    <mergeCell ref="Y709:Z709"/>
    <mergeCell ref="U549:V549"/>
    <mergeCell ref="AC694:AE694"/>
    <mergeCell ref="Y711:Z711"/>
    <mergeCell ref="Y704:Z704"/>
    <mergeCell ref="AC78:AE78"/>
    <mergeCell ref="Y283:Z283"/>
    <mergeCell ref="W519:X519"/>
    <mergeCell ref="AC376:AE376"/>
    <mergeCell ref="AC534:AE534"/>
    <mergeCell ref="U539:V539"/>
    <mergeCell ref="AA470:AB470"/>
    <mergeCell ref="AA768:AB768"/>
    <mergeCell ref="U600:V600"/>
    <mergeCell ref="U575:V575"/>
    <mergeCell ref="W333:X333"/>
    <mergeCell ref="AC107:AE107"/>
    <mergeCell ref="AC378:AE378"/>
    <mergeCell ref="AA43:AB43"/>
    <mergeCell ref="W41:X42"/>
    <mergeCell ref="AC536:AE536"/>
    <mergeCell ref="Y63:Z63"/>
    <mergeCell ref="AC79:AE79"/>
    <mergeCell ref="R83:AF83"/>
    <mergeCell ref="W664:X664"/>
    <mergeCell ref="Y422:Z422"/>
    <mergeCell ref="AC73:AE73"/>
    <mergeCell ref="AC529:AE529"/>
    <mergeCell ref="W639:X640"/>
    <mergeCell ref="Y424:Z424"/>
    <mergeCell ref="AC102:AE102"/>
    <mergeCell ref="Y722:Z722"/>
    <mergeCell ref="Y303:Z303"/>
    <mergeCell ref="W659:X659"/>
    <mergeCell ref="Y417:Z417"/>
    <mergeCell ref="AA69:AB69"/>
    <mergeCell ref="AA367:AB367"/>
    <mergeCell ref="Y603:Z603"/>
    <mergeCell ref="Y425:Z425"/>
    <mergeCell ref="W661:X661"/>
    <mergeCell ref="Y723:Z723"/>
    <mergeCell ref="U628:V628"/>
    <mergeCell ref="U288:V288"/>
    <mergeCell ref="AC433:AE433"/>
    <mergeCell ref="AA369:AB369"/>
    <mergeCell ref="AA667:AB667"/>
    <mergeCell ref="U505:V505"/>
    <mergeCell ref="Y306:Z306"/>
    <mergeCell ref="C129:L129"/>
    <mergeCell ref="AA64:AB64"/>
    <mergeCell ref="Y748:Z748"/>
    <mergeCell ref="U200:V200"/>
    <mergeCell ref="W229:X229"/>
    <mergeCell ref="AC133:AE134"/>
    <mergeCell ref="AC435:AE435"/>
    <mergeCell ref="W387:X387"/>
    <mergeCell ref="U623:V623"/>
    <mergeCell ref="AA126:AE126"/>
    <mergeCell ref="AC92:AE92"/>
    <mergeCell ref="Y750:Z750"/>
    <mergeCell ref="U202:V202"/>
    <mergeCell ref="AC766:AE766"/>
    <mergeCell ref="U158:V158"/>
    <mergeCell ref="AC731:AE732"/>
    <mergeCell ref="AC303:AE303"/>
    <mergeCell ref="W687:X687"/>
    <mergeCell ref="W565:X565"/>
    <mergeCell ref="Y445:Z445"/>
    <mergeCell ref="AA209:AB209"/>
    <mergeCell ref="Y743:Z743"/>
    <mergeCell ref="U168:V168"/>
    <mergeCell ref="Y147:Z147"/>
    <mergeCell ref="A589:B589"/>
    <mergeCell ref="AA724:AE724"/>
    <mergeCell ref="W260:X260"/>
    <mergeCell ref="AA211:AB211"/>
    <mergeCell ref="Y751:Z751"/>
    <mergeCell ref="AC603:AE603"/>
    <mergeCell ref="AA509:AB509"/>
    <mergeCell ref="AC761:AE761"/>
    <mergeCell ref="AA536:AB536"/>
    <mergeCell ref="AA511:AB511"/>
    <mergeCell ref="U641:V641"/>
    <mergeCell ref="U184:V184"/>
    <mergeCell ref="AA413:AB413"/>
    <mergeCell ref="W616:X616"/>
    <mergeCell ref="W100:X100"/>
    <mergeCell ref="W705:X705"/>
    <mergeCell ref="U553:V553"/>
    <mergeCell ref="AC479:AE479"/>
    <mergeCell ref="W740:X740"/>
    <mergeCell ref="AA438:AB438"/>
    <mergeCell ref="W400:X400"/>
    <mergeCell ref="W698:X698"/>
    <mergeCell ref="AA110:AB110"/>
    <mergeCell ref="Y77:Z77"/>
    <mergeCell ref="Y375:Z375"/>
    <mergeCell ref="U240:V240"/>
    <mergeCell ref="W611:X611"/>
    <mergeCell ref="Y160:Z160"/>
    <mergeCell ref="AA738:AB738"/>
    <mergeCell ref="AC474:AE474"/>
    <mergeCell ref="AA141:AB141"/>
    <mergeCell ref="Y377:Z377"/>
    <mergeCell ref="AA439:AB439"/>
    <mergeCell ref="W304:X304"/>
    <mergeCell ref="Y675:Z675"/>
    <mergeCell ref="W602:X602"/>
    <mergeCell ref="AA433:AB433"/>
    <mergeCell ref="AA135:AB135"/>
    <mergeCell ref="W733:X733"/>
    <mergeCell ref="Y72:Z72"/>
    <mergeCell ref="U535:V535"/>
    <mergeCell ref="AC505:AE505"/>
    <mergeCell ref="AA441:AB441"/>
    <mergeCell ref="AA435:AB435"/>
    <mergeCell ref="U571:V571"/>
    <mergeCell ref="W329:X329"/>
    <mergeCell ref="W627:X627"/>
    <mergeCell ref="AA136:AB136"/>
    <mergeCell ref="W758:X758"/>
    <mergeCell ref="U108:V108"/>
    <mergeCell ref="U660:V660"/>
    <mergeCell ref="C593:E594"/>
    <mergeCell ref="U695:V695"/>
    <mergeCell ref="U573:V573"/>
    <mergeCell ref="Y393:Z393"/>
    <mergeCell ref="W331:X331"/>
    <mergeCell ref="W629:X629"/>
    <mergeCell ref="AC44:AE44"/>
    <mergeCell ref="AA436:AB436"/>
    <mergeCell ref="W330:X330"/>
    <mergeCell ref="U566:V566"/>
    <mergeCell ref="W759:X759"/>
    <mergeCell ref="Y517:Z517"/>
    <mergeCell ref="W753:X753"/>
    <mergeCell ref="Y693:Z693"/>
    <mergeCell ref="AC527:AE527"/>
    <mergeCell ref="W332:X332"/>
    <mergeCell ref="Y90:Z90"/>
    <mergeCell ref="W630:X630"/>
    <mergeCell ref="Y388:Z388"/>
    <mergeCell ref="U255:V255"/>
    <mergeCell ref="W761:X761"/>
    <mergeCell ref="Y519:Z519"/>
    <mergeCell ref="AA581:AB581"/>
    <mergeCell ref="AA277:AB277"/>
    <mergeCell ref="AA575:AB575"/>
    <mergeCell ref="C221:L221"/>
    <mergeCell ref="AC225:AE226"/>
    <mergeCell ref="AA154:AB154"/>
    <mergeCell ref="Y390:Z390"/>
    <mergeCell ref="U284:V284"/>
    <mergeCell ref="AA583:AB583"/>
    <mergeCell ref="AA577:AB577"/>
    <mergeCell ref="U713:V713"/>
    <mergeCell ref="M21:P21"/>
    <mergeCell ref="U250:V250"/>
    <mergeCell ref="AC518:AE518"/>
    <mergeCell ref="U110:V110"/>
    <mergeCell ref="U286:V286"/>
    <mergeCell ref="W44:X44"/>
    <mergeCell ref="U706:V706"/>
    <mergeCell ref="U584:V584"/>
    <mergeCell ref="AB402:AE402"/>
    <mergeCell ref="AC431:AE431"/>
    <mergeCell ref="AA665:AB665"/>
    <mergeCell ref="AA149:AB149"/>
    <mergeCell ref="U279:V279"/>
    <mergeCell ref="AC520:AE520"/>
    <mergeCell ref="W472:X472"/>
    <mergeCell ref="Y230:Z230"/>
    <mergeCell ref="U708:V708"/>
    <mergeCell ref="W254:X254"/>
    <mergeCell ref="C179:E180"/>
    <mergeCell ref="W45:X45"/>
    <mergeCell ref="U281:V281"/>
    <mergeCell ref="W343:X343"/>
    <mergeCell ref="AC432:AE432"/>
    <mergeCell ref="W474:X474"/>
    <mergeCell ref="Y232:Z232"/>
    <mergeCell ref="AC117:AE117"/>
    <mergeCell ref="Y530:Z530"/>
    <mergeCell ref="U739:V739"/>
    <mergeCell ref="W256:X256"/>
    <mergeCell ref="W554:X554"/>
    <mergeCell ref="AA207:AB207"/>
    <mergeCell ref="W47:X47"/>
    <mergeCell ref="Y747:Z747"/>
    <mergeCell ref="AA505:AB505"/>
    <mergeCell ref="W345:X345"/>
    <mergeCell ref="Y741:Z741"/>
    <mergeCell ref="U610:V610"/>
    <mergeCell ref="AA296:AB296"/>
    <mergeCell ref="AC417:AE417"/>
    <mergeCell ref="AC115:AE115"/>
    <mergeCell ref="Y320:Z320"/>
    <mergeCell ref="AA78:AB78"/>
    <mergeCell ref="Y618:Z618"/>
    <mergeCell ref="U731:V732"/>
    <mergeCell ref="AA507:AB507"/>
    <mergeCell ref="U339:V339"/>
    <mergeCell ref="C451:L451"/>
    <mergeCell ref="Y444:Z444"/>
    <mergeCell ref="AA202:AB202"/>
    <mergeCell ref="AC144:AE144"/>
    <mergeCell ref="AC442:AE442"/>
    <mergeCell ref="AA378:AB378"/>
    <mergeCell ref="B18:AF18"/>
    <mergeCell ref="AC573:AE573"/>
    <mergeCell ref="W701:X701"/>
    <mergeCell ref="Y459:Z459"/>
    <mergeCell ref="AC414:AE414"/>
    <mergeCell ref="AC572:AE572"/>
    <mergeCell ref="W98:X98"/>
    <mergeCell ref="W396:X396"/>
    <mergeCell ref="AC145:AE145"/>
    <mergeCell ref="W703:X703"/>
    <mergeCell ref="Y461:Z461"/>
    <mergeCell ref="AC443:AE443"/>
    <mergeCell ref="AC139:AE139"/>
    <mergeCell ref="U211:V211"/>
    <mergeCell ref="AC574:AE574"/>
    <mergeCell ref="Y162:Z162"/>
    <mergeCell ref="W398:X398"/>
    <mergeCell ref="Y460:Z460"/>
    <mergeCell ref="W696:X696"/>
    <mergeCell ref="AC147:AE147"/>
    <mergeCell ref="AC445:AE445"/>
    <mergeCell ref="M129:Q129"/>
    <mergeCell ref="Y164:Z164"/>
    <mergeCell ref="Y462:Z462"/>
    <mergeCell ref="Y760:Z760"/>
    <mergeCell ref="AA518:AB518"/>
    <mergeCell ref="AA676:AB676"/>
    <mergeCell ref="Y157:Z157"/>
    <mergeCell ref="AC286:AE286"/>
    <mergeCell ref="M727:Q727"/>
    <mergeCell ref="AC584:AE584"/>
    <mergeCell ref="AA520:AB520"/>
    <mergeCell ref="U656:V656"/>
    <mergeCell ref="W414:X414"/>
    <mergeCell ref="U352:V352"/>
    <mergeCell ref="AA101:AB101"/>
    <mergeCell ref="Y188:Z188"/>
    <mergeCell ref="U53:V53"/>
    <mergeCell ref="W424:X424"/>
    <mergeCell ref="U351:V351"/>
    <mergeCell ref="W109:X109"/>
    <mergeCell ref="W538:X538"/>
    <mergeCell ref="W416:X416"/>
    <mergeCell ref="U239:V239"/>
    <mergeCell ref="W295:X295"/>
    <mergeCell ref="AC585:AE585"/>
    <mergeCell ref="Y190:Z190"/>
    <mergeCell ref="W117:X117"/>
    <mergeCell ref="Y488:Z488"/>
    <mergeCell ref="U353:V353"/>
    <mergeCell ref="AA246:AB246"/>
    <mergeCell ref="U651:V651"/>
    <mergeCell ref="Y602:Z602"/>
    <mergeCell ref="AC158:AE158"/>
    <mergeCell ref="Y61:Z61"/>
    <mergeCell ref="Y515:Z515"/>
    <mergeCell ref="Y490:Z490"/>
    <mergeCell ref="AA248:AB248"/>
    <mergeCell ref="O36:Q36"/>
    <mergeCell ref="AA607:AB607"/>
    <mergeCell ref="W112:X112"/>
    <mergeCell ref="U79:V79"/>
    <mergeCell ref="AC643:AE643"/>
    <mergeCell ref="AA579:AB579"/>
    <mergeCell ref="AA573:AB573"/>
    <mergeCell ref="Y56:Z56"/>
    <mergeCell ref="AC514:AE514"/>
    <mergeCell ref="U379:V379"/>
    <mergeCell ref="W137:X137"/>
    <mergeCell ref="U702:V702"/>
    <mergeCell ref="U677:V677"/>
    <mergeCell ref="AC209:AE209"/>
    <mergeCell ref="AA574:AB574"/>
    <mergeCell ref="AC516:AE516"/>
    <mergeCell ref="U381:V381"/>
    <mergeCell ref="W443:X443"/>
    <mergeCell ref="U704:V704"/>
    <mergeCell ref="Y201:Z201"/>
    <mergeCell ref="W139:X139"/>
    <mergeCell ref="U740:V740"/>
    <mergeCell ref="AC211:AE211"/>
    <mergeCell ref="AA147:AB147"/>
    <mergeCell ref="W470:X470"/>
    <mergeCell ref="Y228:Z228"/>
    <mergeCell ref="AA632:AE632"/>
    <mergeCell ref="W768:X768"/>
    <mergeCell ref="Y526:Z526"/>
    <mergeCell ref="Y203:Z203"/>
    <mergeCell ref="AC511:AE511"/>
    <mergeCell ref="W43:X43"/>
    <mergeCell ref="Y105:Z105"/>
    <mergeCell ref="AC669:AE669"/>
    <mergeCell ref="AA292:AB292"/>
    <mergeCell ref="Y528:Z528"/>
    <mergeCell ref="AA600:AB600"/>
    <mergeCell ref="U432:V432"/>
    <mergeCell ref="AA294:AB294"/>
    <mergeCell ref="AC656:AE656"/>
    <mergeCell ref="U766:V766"/>
    <mergeCell ref="AC237:AE237"/>
    <mergeCell ref="Y100:Z100"/>
    <mergeCell ref="W67:X67"/>
    <mergeCell ref="U303:V303"/>
    <mergeCell ref="AC351:AE351"/>
    <mergeCell ref="AA287:AB287"/>
    <mergeCell ref="AC229:AE229"/>
    <mergeCell ref="AA165:AB165"/>
    <mergeCell ref="Y430:Z430"/>
    <mergeCell ref="AC658:AE658"/>
    <mergeCell ref="AC537:AE537"/>
    <mergeCell ref="AA473:AB473"/>
    <mergeCell ref="W69:X69"/>
    <mergeCell ref="W367:X367"/>
    <mergeCell ref="Y125:Z125"/>
    <mergeCell ref="U603:V603"/>
    <mergeCell ref="AC651:AE651"/>
    <mergeCell ref="Y560:Z560"/>
    <mergeCell ref="U425:V425"/>
    <mergeCell ref="U761:V761"/>
    <mergeCell ref="Y554:Z554"/>
    <mergeCell ref="AC439:AE439"/>
    <mergeCell ref="Y256:Z256"/>
    <mergeCell ref="AC141:AE141"/>
    <mergeCell ref="W369:X369"/>
    <mergeCell ref="W667:X667"/>
    <mergeCell ref="AC143:AE143"/>
    <mergeCell ref="W527:X527"/>
    <mergeCell ref="Y285:Z285"/>
    <mergeCell ref="AC441:AE441"/>
    <mergeCell ref="AA618:AB618"/>
    <mergeCell ref="Y583:Z583"/>
    <mergeCell ref="AA347:AB347"/>
    <mergeCell ref="W64:X64"/>
    <mergeCell ref="U748:V748"/>
    <mergeCell ref="A727:B727"/>
    <mergeCell ref="AC255:AE255"/>
    <mergeCell ref="AA191:AB191"/>
    <mergeCell ref="AA349:AB349"/>
    <mergeCell ref="AA620:AB620"/>
    <mergeCell ref="AA647:AB647"/>
    <mergeCell ref="U750:V750"/>
    <mergeCell ref="U147:V147"/>
    <mergeCell ref="C501:E502"/>
    <mergeCell ref="W209:X209"/>
    <mergeCell ref="U445:V445"/>
    <mergeCell ref="U743:V743"/>
    <mergeCell ref="W122:X122"/>
    <mergeCell ref="U322:V322"/>
    <mergeCell ref="W87:X88"/>
    <mergeCell ref="AC582:AE582"/>
    <mergeCell ref="W211:X211"/>
    <mergeCell ref="W509:X509"/>
    <mergeCell ref="AC283:AE283"/>
    <mergeCell ref="A4:E4"/>
    <mergeCell ref="AC581:AE581"/>
    <mergeCell ref="Y186:Z186"/>
    <mergeCell ref="AA242:AB242"/>
    <mergeCell ref="W511:X511"/>
    <mergeCell ref="AC154:AE154"/>
    <mergeCell ref="C35:E35"/>
    <mergeCell ref="AC285:AE285"/>
    <mergeCell ref="AC583:AE583"/>
    <mergeCell ref="Y486:Z486"/>
    <mergeCell ref="AA244:AB244"/>
    <mergeCell ref="AA700:AB700"/>
    <mergeCell ref="AA333:AB333"/>
    <mergeCell ref="AC156:AE156"/>
    <mergeCell ref="AA656:AB656"/>
    <mergeCell ref="Y181:Z181"/>
    <mergeCell ref="AA41:AB42"/>
    <mergeCell ref="C727:L727"/>
    <mergeCell ref="AC309:AE309"/>
    <mergeCell ref="AA245:AB245"/>
    <mergeCell ref="Y481:Z481"/>
    <mergeCell ref="AA239:AB239"/>
    <mergeCell ref="W110:X110"/>
    <mergeCell ref="U77:V77"/>
    <mergeCell ref="U375:V375"/>
    <mergeCell ref="U166:V166"/>
    <mergeCell ref="U464:V464"/>
    <mergeCell ref="U246:V246"/>
    <mergeCell ref="AC609:AE609"/>
    <mergeCell ref="AC487:AE487"/>
    <mergeCell ref="AA230:AB230"/>
    <mergeCell ref="W685:X686"/>
    <mergeCell ref="W439:X439"/>
    <mergeCell ref="U377:V377"/>
    <mergeCell ref="U675:V675"/>
    <mergeCell ref="W433:X433"/>
    <mergeCell ref="W141:X141"/>
    <mergeCell ref="AC601:AE601"/>
    <mergeCell ref="W135:X135"/>
    <mergeCell ref="AC182:AE182"/>
    <mergeCell ref="AC480:AE480"/>
    <mergeCell ref="U72:V72"/>
    <mergeCell ref="U248:V248"/>
    <mergeCell ref="AC611:AE611"/>
    <mergeCell ref="Y199:Z199"/>
    <mergeCell ref="W435:X435"/>
    <mergeCell ref="AA255:AB255"/>
    <mergeCell ref="Y655:Z655"/>
    <mergeCell ref="W136:X136"/>
    <mergeCell ref="Y70:Z70"/>
    <mergeCell ref="AA263:AB263"/>
    <mergeCell ref="B22:D22"/>
    <mergeCell ref="Y657:Z657"/>
    <mergeCell ref="AA415:AB415"/>
    <mergeCell ref="AA713:AB713"/>
    <mergeCell ref="Y194:Z194"/>
    <mergeCell ref="AC627:AE627"/>
    <mergeCell ref="U693:V693"/>
    <mergeCell ref="AA715:AB715"/>
    <mergeCell ref="W609:X609"/>
    <mergeCell ref="AC322:AE322"/>
    <mergeCell ref="AA258:AB258"/>
    <mergeCell ref="U90:V90"/>
    <mergeCell ref="U388:V388"/>
    <mergeCell ref="W146:X146"/>
    <mergeCell ref="AC235:AE235"/>
    <mergeCell ref="AC349:AE349"/>
    <mergeCell ref="AC324:AE324"/>
    <mergeCell ref="AC647:AE647"/>
    <mergeCell ref="AC622:AE622"/>
    <mergeCell ref="Y252:Z252"/>
    <mergeCell ref="Y550:Z550"/>
    <mergeCell ref="U390:V390"/>
    <mergeCell ref="W154:X154"/>
    <mergeCell ref="C316:E316"/>
    <mergeCell ref="Y368:Z368"/>
    <mergeCell ref="W604:X604"/>
    <mergeCell ref="AA397:AB397"/>
    <mergeCell ref="AC649:AE649"/>
    <mergeCell ref="AA614:AB614"/>
    <mergeCell ref="Y579:Z579"/>
    <mergeCell ref="U302:V302"/>
    <mergeCell ref="A7:AF7"/>
    <mergeCell ref="Y668:Z668"/>
    <mergeCell ref="AA309:AB309"/>
    <mergeCell ref="AC251:AE251"/>
    <mergeCell ref="W149:X149"/>
    <mergeCell ref="U116:V116"/>
    <mergeCell ref="AA643:AB643"/>
    <mergeCell ref="Y124:Z124"/>
    <mergeCell ref="U230:V230"/>
    <mergeCell ref="AA434:AB434"/>
    <mergeCell ref="AC253:AE253"/>
    <mergeCell ref="AC551:AE551"/>
    <mergeCell ref="U118:V118"/>
    <mergeCell ref="U416:V416"/>
    <mergeCell ref="AC709:AE709"/>
    <mergeCell ref="AA645:AB645"/>
    <mergeCell ref="U530:V530"/>
    <mergeCell ref="AC246:AE246"/>
    <mergeCell ref="AC675:AE675"/>
    <mergeCell ref="W207:X207"/>
    <mergeCell ref="U747:V747"/>
    <mergeCell ref="W505:X505"/>
    <mergeCell ref="W480:X480"/>
    <mergeCell ref="U741:V741"/>
    <mergeCell ref="AC711:AE711"/>
    <mergeCell ref="AC254:AE254"/>
    <mergeCell ref="AC248:AE248"/>
    <mergeCell ref="AE4:AF4"/>
    <mergeCell ref="AC704:AE704"/>
    <mergeCell ref="W507:X507"/>
    <mergeCell ref="W534:X534"/>
    <mergeCell ref="Y563:Z563"/>
    <mergeCell ref="Y721:Z721"/>
    <mergeCell ref="Y599:Z599"/>
    <mergeCell ref="W202:X202"/>
    <mergeCell ref="AA58:AB58"/>
    <mergeCell ref="W536:X536"/>
    <mergeCell ref="AA329:AB329"/>
    <mergeCell ref="Y565:Z565"/>
    <mergeCell ref="AA627:AB627"/>
    <mergeCell ref="Y294:Z294"/>
    <mergeCell ref="M23:P23"/>
    <mergeCell ref="R405:AF405"/>
    <mergeCell ref="AA60:AB60"/>
    <mergeCell ref="AA331:AB331"/>
    <mergeCell ref="AC422:AE422"/>
    <mergeCell ref="AC693:AE693"/>
    <mergeCell ref="AA629:AB629"/>
    <mergeCell ref="Y137:Z137"/>
    <mergeCell ref="C362:E362"/>
    <mergeCell ref="AA53:AB53"/>
    <mergeCell ref="AA324:AB324"/>
    <mergeCell ref="U162:V162"/>
    <mergeCell ref="U460:V460"/>
    <mergeCell ref="U156:V156"/>
    <mergeCell ref="AA482:AB482"/>
    <mergeCell ref="AC424:AE424"/>
    <mergeCell ref="AC722:AE722"/>
    <mergeCell ref="AA658:AB658"/>
    <mergeCell ref="U490:V490"/>
    <mergeCell ref="W228:X228"/>
    <mergeCell ref="AC390:AE390"/>
    <mergeCell ref="Y739:Z739"/>
    <mergeCell ref="U164:V164"/>
    <mergeCell ref="U462:V462"/>
    <mergeCell ref="W562:X562"/>
    <mergeCell ref="U760:V760"/>
    <mergeCell ref="W518:X518"/>
    <mergeCell ref="AC607:AE607"/>
    <mergeCell ref="W676:X676"/>
    <mergeCell ref="U157:V157"/>
    <mergeCell ref="AA50:AB50"/>
    <mergeCell ref="Y626:Z626"/>
    <mergeCell ref="U491:V491"/>
    <mergeCell ref="W520:X520"/>
    <mergeCell ref="Y620:Z620"/>
    <mergeCell ref="AA384:AB384"/>
    <mergeCell ref="Y284:Z284"/>
    <mergeCell ref="W101:X101"/>
    <mergeCell ref="AA350:AB350"/>
    <mergeCell ref="U188:V188"/>
    <mergeCell ref="AA411:AB411"/>
    <mergeCell ref="AA386:AB386"/>
    <mergeCell ref="AA709:AB709"/>
    <mergeCell ref="W432:X432"/>
    <mergeCell ref="U516:V516"/>
    <mergeCell ref="Y165:Z165"/>
    <mergeCell ref="U59:V59"/>
    <mergeCell ref="Y279:Z279"/>
    <mergeCell ref="U488:V488"/>
    <mergeCell ref="W246:X246"/>
    <mergeCell ref="AA711:AB711"/>
    <mergeCell ref="AA254:AB254"/>
    <mergeCell ref="U61:V61"/>
    <mergeCell ref="AC109:AE109"/>
    <mergeCell ref="W248:X248"/>
    <mergeCell ref="U517:V517"/>
    <mergeCell ref="W275:X275"/>
    <mergeCell ref="U511:V511"/>
    <mergeCell ref="AC320:AE320"/>
    <mergeCell ref="AC618:AE618"/>
    <mergeCell ref="W277:X277"/>
    <mergeCell ref="AA70:AB70"/>
    <mergeCell ref="Y610:Z610"/>
    <mergeCell ref="W575:X575"/>
    <mergeCell ref="AC191:AE191"/>
    <mergeCell ref="AC51:AE51"/>
    <mergeCell ref="U56:V56"/>
    <mergeCell ref="AC620:AE620"/>
    <mergeCell ref="Y41:Z42"/>
    <mergeCell ref="Y366:Z366"/>
    <mergeCell ref="AA737:AB737"/>
    <mergeCell ref="Y664:Z664"/>
    <mergeCell ref="W577:X577"/>
    <mergeCell ref="AA99:AB99"/>
    <mergeCell ref="W145:X145"/>
    <mergeCell ref="Y552:Z552"/>
    <mergeCell ref="U201:V201"/>
    <mergeCell ref="AC501:AE502"/>
    <mergeCell ref="Y666:Z666"/>
    <mergeCell ref="W147:X147"/>
    <mergeCell ref="AA722:AB722"/>
    <mergeCell ref="U114:V114"/>
    <mergeCell ref="U203:V203"/>
    <mergeCell ref="Y234:Z234"/>
    <mergeCell ref="AC489:AE489"/>
    <mergeCell ref="AA425:AB425"/>
    <mergeCell ref="Y392:Z392"/>
    <mergeCell ref="W584:X584"/>
    <mergeCell ref="W171:X171"/>
    <mergeCell ref="AC333:AE333"/>
    <mergeCell ref="Y236:Z236"/>
    <mergeCell ref="Y394:Z394"/>
    <mergeCell ref="AC41:AE42"/>
    <mergeCell ref="Y692:Z692"/>
    <mergeCell ref="AA300:AB300"/>
    <mergeCell ref="Y694:Z694"/>
    <mergeCell ref="AA756:AB756"/>
    <mergeCell ref="AA750:AB750"/>
    <mergeCell ref="AC59:AE59"/>
    <mergeCell ref="W473:X473"/>
    <mergeCell ref="U125:V125"/>
    <mergeCell ref="U283:V283"/>
    <mergeCell ref="U581:V581"/>
    <mergeCell ref="AC61:AE61"/>
    <mergeCell ref="W646:X646"/>
    <mergeCell ref="AA295:AB295"/>
    <mergeCell ref="AC420:AE420"/>
    <mergeCell ref="U285:V285"/>
    <mergeCell ref="W347:X347"/>
    <mergeCell ref="U583:V583"/>
    <mergeCell ref="AA51:AB51"/>
    <mergeCell ref="W191:X191"/>
    <mergeCell ref="AC720:AE720"/>
    <mergeCell ref="W349:X349"/>
    <mergeCell ref="Y107:Z107"/>
    <mergeCell ref="W647:X647"/>
    <mergeCell ref="W641:X641"/>
    <mergeCell ref="AC415:AE415"/>
    <mergeCell ref="AA380:AB380"/>
    <mergeCell ref="R3:X3"/>
    <mergeCell ref="Y616:Z616"/>
    <mergeCell ref="W649:X649"/>
    <mergeCell ref="Y705:Z705"/>
    <mergeCell ref="AC721:AE721"/>
    <mergeCell ref="Y624:Z624"/>
    <mergeCell ref="AA382:AB382"/>
    <mergeCell ref="AA471:AB471"/>
    <mergeCell ref="AA769:AB769"/>
    <mergeCell ref="AA77:AB77"/>
    <mergeCell ref="U601:V601"/>
    <mergeCell ref="B15:AF15"/>
    <mergeCell ref="W242:X242"/>
    <mergeCell ref="AC746:AE746"/>
    <mergeCell ref="C83:L83"/>
    <mergeCell ref="U296:V296"/>
    <mergeCell ref="AC105:AE105"/>
    <mergeCell ref="AC87:AE88"/>
    <mergeCell ref="Y619:Z619"/>
    <mergeCell ref="AA377:AB377"/>
    <mergeCell ref="F133:T134"/>
    <mergeCell ref="W700:X700"/>
    <mergeCell ref="W62:X62"/>
    <mergeCell ref="U596:V596"/>
    <mergeCell ref="AC747:AE747"/>
    <mergeCell ref="AC741:AE741"/>
    <mergeCell ref="U515:V515"/>
    <mergeCell ref="W273:X273"/>
    <mergeCell ref="Y606:Z606"/>
    <mergeCell ref="W571:X571"/>
    <mergeCell ref="AA66:AB66"/>
    <mergeCell ref="R5:AF5"/>
    <mergeCell ref="U52:V52"/>
    <mergeCell ref="Y133:Z134"/>
    <mergeCell ref="AA522:AB522"/>
    <mergeCell ref="AA698:AB698"/>
    <mergeCell ref="W660:X660"/>
    <mergeCell ref="Y301:Z301"/>
    <mergeCell ref="AC749:AE749"/>
    <mergeCell ref="Y337:Z337"/>
    <mergeCell ref="AA95:AB95"/>
    <mergeCell ref="W573:X573"/>
    <mergeCell ref="Y331:Z331"/>
    <mergeCell ref="AA393:AB393"/>
    <mergeCell ref="Y629:Z629"/>
    <mergeCell ref="Y766:Z766"/>
    <mergeCell ref="AA524:AB524"/>
    <mergeCell ref="AA67:AB67"/>
    <mergeCell ref="AA61:AB61"/>
    <mergeCell ref="AB770:AE770"/>
    <mergeCell ref="Y339:Z339"/>
    <mergeCell ref="AA97:AB97"/>
    <mergeCell ref="Y759:Z759"/>
    <mergeCell ref="AA517:AB517"/>
    <mergeCell ref="AA395:AB395"/>
    <mergeCell ref="AA693:AB693"/>
    <mergeCell ref="AA96:AB96"/>
    <mergeCell ref="Y332:Z332"/>
    <mergeCell ref="AA90:AB90"/>
    <mergeCell ref="U199:V199"/>
    <mergeCell ref="W255:X255"/>
    <mergeCell ref="Y761:Z761"/>
    <mergeCell ref="AA519:AB519"/>
    <mergeCell ref="AC461:AE461"/>
    <mergeCell ref="U655:V655"/>
    <mergeCell ref="W413:X413"/>
    <mergeCell ref="AC162:AE162"/>
    <mergeCell ref="AC460:AE460"/>
    <mergeCell ref="U228:V228"/>
    <mergeCell ref="U526:V526"/>
    <mergeCell ref="U657:V657"/>
    <mergeCell ref="W415:X415"/>
    <mergeCell ref="AC373:AE373"/>
    <mergeCell ref="W713:X713"/>
    <mergeCell ref="U194:V194"/>
    <mergeCell ref="AC462:AE462"/>
    <mergeCell ref="AC760:AE760"/>
    <mergeCell ref="AA123:AB123"/>
    <mergeCell ref="Y688:Z688"/>
    <mergeCell ref="U528:V528"/>
    <mergeCell ref="W286:X286"/>
    <mergeCell ref="Y50:Z50"/>
    <mergeCell ref="Y479:Z479"/>
    <mergeCell ref="AC673:AE673"/>
    <mergeCell ref="W715:X715"/>
    <mergeCell ref="Y473:Z473"/>
    <mergeCell ref="AA535:AB535"/>
    <mergeCell ref="AA237:AB237"/>
    <mergeCell ref="Y690:Z690"/>
    <mergeCell ref="AA752:AB752"/>
    <mergeCell ref="AA423:AB423"/>
    <mergeCell ref="Y472:Z472"/>
    <mergeCell ref="AA746:AB746"/>
    <mergeCell ref="Y350:Z350"/>
    <mergeCell ref="AA108:AB108"/>
    <mergeCell ref="Y52:Z52"/>
    <mergeCell ref="AA537:AB537"/>
    <mergeCell ref="AA87:AB88"/>
    <mergeCell ref="Y45:Z45"/>
    <mergeCell ref="U254:V254"/>
    <mergeCell ref="AA754:AB754"/>
    <mergeCell ref="AC57:AE57"/>
    <mergeCell ref="U368:V368"/>
    <mergeCell ref="AC355:AE355"/>
    <mergeCell ref="AC146:AE146"/>
    <mergeCell ref="AA109:AB109"/>
    <mergeCell ref="U256:V256"/>
    <mergeCell ref="U579:V579"/>
    <mergeCell ref="U554:V554"/>
    <mergeCell ref="W610:X610"/>
    <mergeCell ref="AA293:AB293"/>
    <mergeCell ref="U668:V668"/>
    <mergeCell ref="AC515:AE515"/>
    <mergeCell ref="AA749:AB749"/>
    <mergeCell ref="AC691:AE691"/>
    <mergeCell ref="Y103:Z103"/>
    <mergeCell ref="AC58:AE58"/>
    <mergeCell ref="W643:X643"/>
    <mergeCell ref="Y401:Z401"/>
    <mergeCell ref="Y376:Z376"/>
    <mergeCell ref="U124:V124"/>
    <mergeCell ref="AC386:AE386"/>
    <mergeCell ref="AA167:AB167"/>
    <mergeCell ref="W645:X645"/>
    <mergeCell ref="Y378:Z378"/>
    <mergeCell ref="Y701:Z701"/>
    <mergeCell ref="W182:X182"/>
    <mergeCell ref="Y98:Z98"/>
    <mergeCell ref="B28:V28"/>
    <mergeCell ref="AC531:AE531"/>
    <mergeCell ref="AA467:AB467"/>
    <mergeCell ref="Y703:Z703"/>
    <mergeCell ref="AA461:AB461"/>
    <mergeCell ref="AA162:AB162"/>
    <mergeCell ref="AA469:AB469"/>
    <mergeCell ref="A129:B129"/>
    <mergeCell ref="U721:V721"/>
    <mergeCell ref="Y225:Z226"/>
    <mergeCell ref="AC70:AE70"/>
    <mergeCell ref="C500:E500"/>
    <mergeCell ref="AC228:AE228"/>
    <mergeCell ref="AA164:AB164"/>
    <mergeCell ref="AC526:AE526"/>
    <mergeCell ref="AA462:AB462"/>
    <mergeCell ref="W58:X58"/>
    <mergeCell ref="Y429:Z429"/>
    <mergeCell ref="U294:V294"/>
    <mergeCell ref="W366:X366"/>
    <mergeCell ref="AC528:AE528"/>
    <mergeCell ref="W60:X60"/>
    <mergeCell ref="W673:X673"/>
    <mergeCell ref="Y431:Z431"/>
    <mergeCell ref="AC71:AE71"/>
    <mergeCell ref="Y116:Z116"/>
    <mergeCell ref="W656:X656"/>
    <mergeCell ref="Y414:Z414"/>
    <mergeCell ref="AC745:AE745"/>
    <mergeCell ref="U137:V137"/>
    <mergeCell ref="AC101:AE101"/>
    <mergeCell ref="AA188:AB188"/>
    <mergeCell ref="W53:X53"/>
    <mergeCell ref="W658:X658"/>
    <mergeCell ref="W239:X239"/>
    <mergeCell ref="AA609:AB609"/>
    <mergeCell ref="AA494:AE494"/>
    <mergeCell ref="Y117:Z117"/>
    <mergeCell ref="U618:V618"/>
    <mergeCell ref="AA480:AB480"/>
    <mergeCell ref="Y328:Z328"/>
    <mergeCell ref="F271:T272"/>
    <mergeCell ref="AA515:AB515"/>
    <mergeCell ref="U626:V626"/>
    <mergeCell ref="W384:X384"/>
    <mergeCell ref="U620:V620"/>
    <mergeCell ref="Y571:Z571"/>
    <mergeCell ref="AA392:AB392"/>
    <mergeCell ref="AC247:AE247"/>
    <mergeCell ref="W411:X411"/>
    <mergeCell ref="W386:X386"/>
    <mergeCell ref="Y144:Z144"/>
    <mergeCell ref="Y442:Z442"/>
    <mergeCell ref="U165:V165"/>
    <mergeCell ref="Y271:Z272"/>
    <mergeCell ref="AC458:AE458"/>
    <mergeCell ref="R4:X4"/>
    <mergeCell ref="AC756:AE756"/>
    <mergeCell ref="AA233:AB233"/>
    <mergeCell ref="W711:X711"/>
    <mergeCell ref="AC758:AE758"/>
    <mergeCell ref="Y477:Z477"/>
    <mergeCell ref="AA235:AB235"/>
    <mergeCell ref="AA533:AB533"/>
    <mergeCell ref="W283:X283"/>
    <mergeCell ref="AA114:AB114"/>
    <mergeCell ref="Y470:Z470"/>
    <mergeCell ref="AA228:AB228"/>
    <mergeCell ref="U333:V333"/>
    <mergeCell ref="Y43:Z43"/>
    <mergeCell ref="AA105:AB105"/>
    <mergeCell ref="U252:V252"/>
    <mergeCell ref="U41:V42"/>
    <mergeCell ref="W308:X308"/>
    <mergeCell ref="AA534:AB534"/>
    <mergeCell ref="U366:V366"/>
    <mergeCell ref="U341:V341"/>
    <mergeCell ref="W737:X737"/>
    <mergeCell ref="U664:V664"/>
    <mergeCell ref="W99:X99"/>
    <mergeCell ref="W397:X397"/>
    <mergeCell ref="AC171:AE171"/>
    <mergeCell ref="C363:E364"/>
    <mergeCell ref="U552:V552"/>
    <mergeCell ref="AC302:AE302"/>
    <mergeCell ref="Y372:Z372"/>
    <mergeCell ref="AC600:AE600"/>
    <mergeCell ref="W608:X608"/>
    <mergeCell ref="Y74:Z74"/>
    <mergeCell ref="C132:E132"/>
    <mergeCell ref="U666:V666"/>
    <mergeCell ref="AA559:AB559"/>
    <mergeCell ref="W722:X722"/>
    <mergeCell ref="W309:X309"/>
    <mergeCell ref="Y67:Z67"/>
    <mergeCell ref="AC471:AE471"/>
    <mergeCell ref="AC769:AE769"/>
    <mergeCell ref="Y374:Z374"/>
    <mergeCell ref="Y672:Z672"/>
    <mergeCell ref="AA430:AB430"/>
    <mergeCell ref="AA561:AB561"/>
    <mergeCell ref="Y69:Z69"/>
    <mergeCell ref="AC473:AE473"/>
    <mergeCell ref="U234:V234"/>
    <mergeCell ref="AA560:AB560"/>
    <mergeCell ref="AA256:AB256"/>
    <mergeCell ref="Y674:Z674"/>
    <mergeCell ref="U392:V392"/>
    <mergeCell ref="Y369:Z369"/>
    <mergeCell ref="U263:V263"/>
    <mergeCell ref="AA562:AB562"/>
    <mergeCell ref="U394:V394"/>
    <mergeCell ref="U692:V692"/>
    <mergeCell ref="U54:V54"/>
    <mergeCell ref="W748:X748"/>
    <mergeCell ref="AC199:AE199"/>
    <mergeCell ref="U387:V387"/>
    <mergeCell ref="U563:V563"/>
    <mergeCell ref="U694:V694"/>
    <mergeCell ref="W756:X756"/>
    <mergeCell ref="Y514:Z514"/>
    <mergeCell ref="W750:X750"/>
    <mergeCell ref="AC524:AE524"/>
    <mergeCell ref="Y427:Z427"/>
    <mergeCell ref="AC67:AE67"/>
    <mergeCell ref="Y209:Z209"/>
    <mergeCell ref="U565:V565"/>
    <mergeCell ref="Y516:Z516"/>
    <mergeCell ref="AA274:AB274"/>
    <mergeCell ref="AC69:AE69"/>
    <mergeCell ref="Y211:Z211"/>
    <mergeCell ref="Y89:Z89"/>
    <mergeCell ref="W751:X751"/>
    <mergeCell ref="Y509:Z509"/>
    <mergeCell ref="U105:V105"/>
    <mergeCell ref="AA186:AB186"/>
    <mergeCell ref="AA484:AB484"/>
    <mergeCell ref="W324:X324"/>
    <mergeCell ref="AC98:AE98"/>
    <mergeCell ref="AA275:AB275"/>
    <mergeCell ref="Y511:Z511"/>
    <mergeCell ref="U107:V107"/>
    <mergeCell ref="AA57:AB57"/>
    <mergeCell ref="AA486:AB486"/>
    <mergeCell ref="AA146:AB146"/>
    <mergeCell ref="W380:X380"/>
    <mergeCell ref="U616:V616"/>
    <mergeCell ref="U100:V100"/>
    <mergeCell ref="AC123:AE123"/>
    <mergeCell ref="W165:X165"/>
    <mergeCell ref="U705:V705"/>
    <mergeCell ref="AC421:AE421"/>
    <mergeCell ref="AC552:AE552"/>
    <mergeCell ref="U624:V624"/>
    <mergeCell ref="W382:X382"/>
    <mergeCell ref="AC535:AE535"/>
    <mergeCell ref="Y140:Z140"/>
    <mergeCell ref="U102:V102"/>
    <mergeCell ref="Y438:Z438"/>
    <mergeCell ref="AA631:AB631"/>
    <mergeCell ref="W471:X471"/>
    <mergeCell ref="Y229:Z229"/>
    <mergeCell ref="AC423:AE423"/>
    <mergeCell ref="W769:X769"/>
    <mergeCell ref="W77:X77"/>
    <mergeCell ref="AC245:AE245"/>
    <mergeCell ref="Y446:Z446"/>
    <mergeCell ref="AA204:AB204"/>
    <mergeCell ref="AC124:AE124"/>
    <mergeCell ref="Y440:Z440"/>
    <mergeCell ref="G34:J34"/>
    <mergeCell ref="Y738:Z738"/>
    <mergeCell ref="R221:AF221"/>
    <mergeCell ref="U190:V190"/>
    <mergeCell ref="Y598:Z598"/>
    <mergeCell ref="Y141:Z141"/>
    <mergeCell ref="U619:V619"/>
    <mergeCell ref="W377:X377"/>
    <mergeCell ref="Y439:Z439"/>
    <mergeCell ref="AA626:AB626"/>
    <mergeCell ref="AC568:AE568"/>
    <mergeCell ref="AA504:AB504"/>
    <mergeCell ref="AA662:AB662"/>
    <mergeCell ref="Y143:Z143"/>
    <mergeCell ref="M83:Q83"/>
    <mergeCell ref="F593:T594"/>
    <mergeCell ref="Y441:Z441"/>
    <mergeCell ref="AA199:AB199"/>
    <mergeCell ref="R37:AF37"/>
    <mergeCell ref="AA506:AB506"/>
    <mergeCell ref="AA655:AB655"/>
    <mergeCell ref="U133:V134"/>
    <mergeCell ref="W522:X522"/>
    <mergeCell ref="AC113:AE113"/>
    <mergeCell ref="U758:V758"/>
    <mergeCell ref="AC563:AE563"/>
    <mergeCell ref="U337:V337"/>
    <mergeCell ref="W95:X95"/>
    <mergeCell ref="U331:V331"/>
    <mergeCell ref="C685:E686"/>
    <mergeCell ref="W393:X393"/>
    <mergeCell ref="AA657:AB657"/>
    <mergeCell ref="U629:V629"/>
    <mergeCell ref="AC142:AE142"/>
    <mergeCell ref="C224:E224"/>
    <mergeCell ref="AC571:AE571"/>
    <mergeCell ref="AC565:AE565"/>
    <mergeCell ref="W97:X97"/>
    <mergeCell ref="Y159:Z159"/>
    <mergeCell ref="U759:V759"/>
    <mergeCell ref="W517:X517"/>
    <mergeCell ref="W395:X395"/>
    <mergeCell ref="Y153:Z153"/>
    <mergeCell ref="W693:X693"/>
    <mergeCell ref="AC108:AE108"/>
    <mergeCell ref="W553:X553"/>
    <mergeCell ref="Y582:Z582"/>
    <mergeCell ref="W96:X96"/>
    <mergeCell ref="AC598:AE598"/>
    <mergeCell ref="U332:V332"/>
    <mergeCell ref="W90:X90"/>
    <mergeCell ref="A313:B313"/>
    <mergeCell ref="Y581:Z581"/>
    <mergeCell ref="AA217:AB217"/>
    <mergeCell ref="AA264:AE264"/>
    <mergeCell ref="Y617:Z617"/>
    <mergeCell ref="AA375:AB375"/>
    <mergeCell ref="AA646:AB646"/>
    <mergeCell ref="Y154:Z154"/>
    <mergeCell ref="AA341:AB341"/>
    <mergeCell ref="Y577:Z577"/>
    <mergeCell ref="W607:X607"/>
    <mergeCell ref="AC739:AE739"/>
    <mergeCell ref="AA675:AB675"/>
    <mergeCell ref="Y156:Z156"/>
    <mergeCell ref="AA552:AB552"/>
    <mergeCell ref="AA225:AB226"/>
    <mergeCell ref="U50:V50"/>
    <mergeCell ref="W421:X421"/>
    <mergeCell ref="U44:V44"/>
    <mergeCell ref="AA641:AB641"/>
    <mergeCell ref="U479:V479"/>
    <mergeCell ref="W237:X237"/>
    <mergeCell ref="AC493:AE493"/>
    <mergeCell ref="W535:X535"/>
    <mergeCell ref="AA429:AB429"/>
    <mergeCell ref="R267:AF267"/>
    <mergeCell ref="AC624:AE624"/>
    <mergeCell ref="AC195:AE195"/>
    <mergeCell ref="F179:T180"/>
    <mergeCell ref="AC284:AE284"/>
    <mergeCell ref="W116:X116"/>
    <mergeCell ref="W423:X423"/>
    <mergeCell ref="U472:V472"/>
    <mergeCell ref="U350:V350"/>
    <mergeCell ref="W108:X108"/>
    <mergeCell ref="AC197:AE197"/>
    <mergeCell ref="U45:V45"/>
    <mergeCell ref="W754:X754"/>
    <mergeCell ref="W238:X238"/>
    <mergeCell ref="AC619:AE619"/>
    <mergeCell ref="Y601:Z601"/>
    <mergeCell ref="Y207:Z207"/>
    <mergeCell ref="AA576:AB576"/>
    <mergeCell ref="W263:X263"/>
    <mergeCell ref="W320:X320"/>
    <mergeCell ref="Y78:Z78"/>
    <mergeCell ref="W749:X749"/>
    <mergeCell ref="Y507:Z507"/>
    <mergeCell ref="U103:V103"/>
    <mergeCell ref="U401:V401"/>
    <mergeCell ref="U376:V376"/>
    <mergeCell ref="AA142:AB142"/>
    <mergeCell ref="AC337:AE337"/>
    <mergeCell ref="AA273:AB273"/>
    <mergeCell ref="AA571:AB571"/>
    <mergeCell ref="U378:V378"/>
    <mergeCell ref="U701:V701"/>
    <mergeCell ref="Y363:Z364"/>
    <mergeCell ref="AC208:AE208"/>
    <mergeCell ref="U98:V98"/>
    <mergeCell ref="AC339:AE339"/>
    <mergeCell ref="AC366:AE366"/>
    <mergeCell ref="AA302:AB302"/>
    <mergeCell ref="W467:X467"/>
    <mergeCell ref="U703:V703"/>
    <mergeCell ref="W461:X461"/>
    <mergeCell ref="AC332:AE332"/>
    <mergeCell ref="AC210:AE210"/>
    <mergeCell ref="Y235:Z235"/>
    <mergeCell ref="W162:X162"/>
    <mergeCell ref="AC666:AE666"/>
    <mergeCell ref="Y569:Z569"/>
    <mergeCell ref="AA327:AB327"/>
    <mergeCell ref="Y227:Z227"/>
    <mergeCell ref="Y525:Z525"/>
    <mergeCell ref="U225:V226"/>
    <mergeCell ref="Y106:Z106"/>
    <mergeCell ref="AC122:AE122"/>
    <mergeCell ref="AA299:AB299"/>
    <mergeCell ref="W164:X164"/>
    <mergeCell ref="W462:X462"/>
    <mergeCell ref="U429:V429"/>
    <mergeCell ref="AA170:AB170"/>
    <mergeCell ref="U300:V300"/>
    <mergeCell ref="AA599:AB599"/>
    <mergeCell ref="AC50:AE50"/>
    <mergeCell ref="AA284:AB284"/>
    <mergeCell ref="U431:V431"/>
    <mergeCell ref="W493:X493"/>
    <mergeCell ref="Y251:Z251"/>
    <mergeCell ref="U414:V414"/>
    <mergeCell ref="AC236:AE236"/>
    <mergeCell ref="W188:X188"/>
    <mergeCell ref="W66:X66"/>
    <mergeCell ref="U424:V424"/>
    <mergeCell ref="AC363:AE364"/>
    <mergeCell ref="AC350:AE350"/>
    <mergeCell ref="AA584:AB584"/>
    <mergeCell ref="Y551:Z551"/>
    <mergeCell ref="AC567:AE567"/>
    <mergeCell ref="U301:V301"/>
    <mergeCell ref="W59:X59"/>
    <mergeCell ref="AC561:AE561"/>
    <mergeCell ref="W190:X190"/>
    <mergeCell ref="U117:V117"/>
    <mergeCell ref="W488:X488"/>
    <mergeCell ref="Y246:Z246"/>
    <mergeCell ref="W524:X524"/>
    <mergeCell ref="W61:X61"/>
    <mergeCell ref="AA767:AB767"/>
    <mergeCell ref="Y254:Z254"/>
    <mergeCell ref="W490:X490"/>
    <mergeCell ref="Y248:Z248"/>
    <mergeCell ref="Y607:Z607"/>
    <mergeCell ref="M221:Q221"/>
    <mergeCell ref="AC135:AE135"/>
    <mergeCell ref="AA610:AB610"/>
    <mergeCell ref="U144:V144"/>
    <mergeCell ref="AA373:AB373"/>
    <mergeCell ref="U442:V442"/>
    <mergeCell ref="AA671:AB671"/>
    <mergeCell ref="AA366:AB366"/>
    <mergeCell ref="AC737:AE737"/>
    <mergeCell ref="AA673:AB673"/>
    <mergeCell ref="AC280:AE280"/>
    <mergeCell ref="AC274:AE274"/>
    <mergeCell ref="U145:V145"/>
    <mergeCell ref="U443:V443"/>
    <mergeCell ref="W201:X201"/>
    <mergeCell ref="U139:V139"/>
    <mergeCell ref="W560:X560"/>
    <mergeCell ref="W114:X114"/>
    <mergeCell ref="AC282:AE282"/>
    <mergeCell ref="AC580:AE580"/>
    <mergeCell ref="AA241:AB241"/>
    <mergeCell ref="W719:X719"/>
    <mergeCell ref="W203:X203"/>
    <mergeCell ref="AA697:AB697"/>
    <mergeCell ref="AA234:AB234"/>
    <mergeCell ref="Y292:Z292"/>
    <mergeCell ref="Y49:Z49"/>
    <mergeCell ref="AA699:AB699"/>
    <mergeCell ref="AC277:AE277"/>
    <mergeCell ref="AB218:AE218"/>
    <mergeCell ref="Y478:Z478"/>
    <mergeCell ref="AA236:AB236"/>
    <mergeCell ref="U372:V372"/>
    <mergeCell ref="AA394:AB394"/>
    <mergeCell ref="AA692:AB692"/>
    <mergeCell ref="U67:V67"/>
    <mergeCell ref="AC308:AE308"/>
    <mergeCell ref="AC606:AE606"/>
    <mergeCell ref="U374:V374"/>
    <mergeCell ref="U672:V672"/>
    <mergeCell ref="W430:X430"/>
    <mergeCell ref="AA694:AB694"/>
    <mergeCell ref="W290:X290"/>
    <mergeCell ref="AC301:AE301"/>
    <mergeCell ref="U69:V69"/>
    <mergeCell ref="AC608:AE608"/>
    <mergeCell ref="Y196:Z196"/>
    <mergeCell ref="Y652:Z652"/>
    <mergeCell ref="U369:V369"/>
    <mergeCell ref="AC662:AE662"/>
    <mergeCell ref="U527:V527"/>
    <mergeCell ref="W285:X285"/>
    <mergeCell ref="Y347:Z347"/>
    <mergeCell ref="AA376:AB376"/>
    <mergeCell ref="Y654:Z654"/>
    <mergeCell ref="AA412:AB412"/>
    <mergeCell ref="Y648:Z648"/>
    <mergeCell ref="AA710:AB710"/>
    <mergeCell ref="Y191:Z191"/>
    <mergeCell ref="Y51:Z51"/>
    <mergeCell ref="A37:B37"/>
    <mergeCell ref="F501:T502"/>
    <mergeCell ref="AA623:AB623"/>
    <mergeCell ref="Y349:Z349"/>
    <mergeCell ref="Y647:Z647"/>
    <mergeCell ref="AA107:AB107"/>
    <mergeCell ref="U514:V514"/>
    <mergeCell ref="AA712:AB712"/>
    <mergeCell ref="U209:V209"/>
    <mergeCell ref="Y649:Z649"/>
    <mergeCell ref="U245:V245"/>
    <mergeCell ref="W274:X274"/>
    <mergeCell ref="W301:X301"/>
    <mergeCell ref="AC48:AE48"/>
    <mergeCell ref="Y501:Z502"/>
    <mergeCell ref="AC688:AE688"/>
    <mergeCell ref="AA624:AB624"/>
    <mergeCell ref="AC346:AE346"/>
    <mergeCell ref="U639:V640"/>
    <mergeCell ref="U89:V89"/>
    <mergeCell ref="U754:V754"/>
    <mergeCell ref="U509:V509"/>
    <mergeCell ref="U238:V238"/>
    <mergeCell ref="W303:X303"/>
    <mergeCell ref="W186:X186"/>
    <mergeCell ref="W601:X601"/>
    <mergeCell ref="W484:X484"/>
    <mergeCell ref="C409:E410"/>
    <mergeCell ref="AC690:AE690"/>
    <mergeCell ref="AC348:AE348"/>
    <mergeCell ref="AC646:AE646"/>
    <mergeCell ref="M313:Q313"/>
    <mergeCell ref="Y278:Z278"/>
    <mergeCell ref="Y707:Z707"/>
    <mergeCell ref="AC347:AE347"/>
    <mergeCell ref="Y367:Z367"/>
    <mergeCell ref="W603:X603"/>
    <mergeCell ref="W486:X486"/>
    <mergeCell ref="Y244:Z244"/>
    <mergeCell ref="AC648:AE648"/>
    <mergeCell ref="AA342:AB342"/>
    <mergeCell ref="Y700:Z700"/>
    <mergeCell ref="Y578:Z578"/>
    <mergeCell ref="Y333:Z333"/>
    <mergeCell ref="Y121:Z121"/>
    <mergeCell ref="AA765:AB765"/>
    <mergeCell ref="Y667:Z667"/>
    <mergeCell ref="W515:X515"/>
    <mergeCell ref="AC372:AE372"/>
    <mergeCell ref="AA308:AB308"/>
    <mergeCell ref="AA606:AB606"/>
    <mergeCell ref="Y273:Z273"/>
    <mergeCell ref="AC706:AE706"/>
    <mergeCell ref="AA642:AB642"/>
    <mergeCell ref="AA133:AB134"/>
    <mergeCell ref="U229:V229"/>
    <mergeCell ref="C37:L37"/>
    <mergeCell ref="AC103:AE103"/>
    <mergeCell ref="AC374:AE374"/>
    <mergeCell ref="AC401:AE401"/>
    <mergeCell ref="AC672:AE672"/>
    <mergeCell ref="AA608:AB608"/>
    <mergeCell ref="AA337:AB337"/>
    <mergeCell ref="R175:AF175"/>
    <mergeCell ref="F87:T88"/>
    <mergeCell ref="AA766:AB766"/>
    <mergeCell ref="U598:V598"/>
    <mergeCell ref="U141:V141"/>
    <mergeCell ref="U439:V439"/>
    <mergeCell ref="U135:V135"/>
    <mergeCell ref="AA339:AB339"/>
    <mergeCell ref="AC674:AE674"/>
    <mergeCell ref="AC701:AE701"/>
    <mergeCell ref="W504:X504"/>
    <mergeCell ref="W662:X662"/>
    <mergeCell ref="Y420:Z420"/>
    <mergeCell ref="AC375:AE375"/>
    <mergeCell ref="AC369:AE369"/>
    <mergeCell ref="Y718:Z718"/>
    <mergeCell ref="U143:V143"/>
    <mergeCell ref="U441:V441"/>
    <mergeCell ref="W199:X199"/>
    <mergeCell ref="Y87:Z88"/>
    <mergeCell ref="AC703:AE703"/>
    <mergeCell ref="W506:X506"/>
    <mergeCell ref="W655:X655"/>
    <mergeCell ref="AA326:AB326"/>
    <mergeCell ref="W70:X70"/>
    <mergeCell ref="Y720:Z720"/>
    <mergeCell ref="U470:V470"/>
    <mergeCell ref="Y263:Z263"/>
    <mergeCell ref="A451:B451"/>
    <mergeCell ref="W657:X657"/>
    <mergeCell ref="Y415:Z415"/>
    <mergeCell ref="Y293:Z293"/>
    <mergeCell ref="AA365:AB365"/>
    <mergeCell ref="U197:V197"/>
    <mergeCell ref="U153:V153"/>
    <mergeCell ref="AA479:AB479"/>
    <mergeCell ref="Y715:Z715"/>
    <mergeCell ref="W688:X688"/>
    <mergeCell ref="U609:V609"/>
    <mergeCell ref="AC393:AE393"/>
    <mergeCell ref="AC89:AE89"/>
    <mergeCell ref="AA690:AB690"/>
    <mergeCell ref="AC116:AE116"/>
    <mergeCell ref="AA52:AB52"/>
    <mergeCell ref="W559:X559"/>
    <mergeCell ref="W217:X217"/>
    <mergeCell ref="AC306:AE306"/>
    <mergeCell ref="U617:V617"/>
    <mergeCell ref="Y746:Z746"/>
    <mergeCell ref="W227:X227"/>
    <mergeCell ref="U154:V154"/>
    <mergeCell ref="AC416:AE416"/>
    <mergeCell ref="AA352:AB352"/>
    <mergeCell ref="W561:X561"/>
    <mergeCell ref="Y319:Z319"/>
    <mergeCell ref="AC299:AE299"/>
    <mergeCell ref="AC335:AE335"/>
    <mergeCell ref="C408:E408"/>
    <mergeCell ref="AC90:AE90"/>
    <mergeCell ref="AC388:AE388"/>
    <mergeCell ref="Y291:Z291"/>
    <mergeCell ref="AA49:AB49"/>
    <mergeCell ref="Y650:Z650"/>
    <mergeCell ref="U485:V485"/>
    <mergeCell ref="Y645:Z645"/>
    <mergeCell ref="AC271:AE272"/>
    <mergeCell ref="U210:V210"/>
    <mergeCell ref="U182:V182"/>
    <mergeCell ref="U480:V480"/>
    <mergeCell ref="W299:X299"/>
    <mergeCell ref="W597:X597"/>
    <mergeCell ref="R451:AF451"/>
    <mergeCell ref="AC319:AE319"/>
    <mergeCell ref="AC477:AE477"/>
    <mergeCell ref="W605:X605"/>
    <mergeCell ref="AA121:AB121"/>
    <mergeCell ref="AA734:AB734"/>
    <mergeCell ref="W599:X599"/>
    <mergeCell ref="AA550:AB550"/>
    <mergeCell ref="AC470:AE470"/>
    <mergeCell ref="Y373:Z373"/>
    <mergeCell ref="Y58:Z58"/>
    <mergeCell ref="U536:V536"/>
    <mergeCell ref="AA736:AB736"/>
    <mergeCell ref="Y663:Z663"/>
    <mergeCell ref="AA421:AB421"/>
    <mergeCell ref="U363:V364"/>
    <mergeCell ref="AA437:AB437"/>
    <mergeCell ref="W302:X302"/>
    <mergeCell ref="Y673:Z673"/>
    <mergeCell ref="W600:X600"/>
    <mergeCell ref="AA431:AB431"/>
    <mergeCell ref="U567:V567"/>
    <mergeCell ref="C454:E454"/>
    <mergeCell ref="AC188:AE188"/>
    <mergeCell ref="B8:AF13"/>
    <mergeCell ref="AA422:AB422"/>
    <mergeCell ref="U569:V569"/>
    <mergeCell ref="W631:X631"/>
    <mergeCell ref="Y389:Z389"/>
    <mergeCell ref="W327:X327"/>
    <mergeCell ref="W625:X625"/>
    <mergeCell ref="U106:V106"/>
    <mergeCell ref="AC399:AE399"/>
    <mergeCell ref="AC697:AE697"/>
    <mergeCell ref="U562:V562"/>
    <mergeCell ref="AC488:AE488"/>
    <mergeCell ref="AC340:AE340"/>
    <mergeCell ref="Y689:Z689"/>
    <mergeCell ref="AA447:AB447"/>
    <mergeCell ref="W170:X170"/>
    <mergeCell ref="AC699:AE699"/>
    <mergeCell ref="W328:X328"/>
    <mergeCell ref="W626:X626"/>
    <mergeCell ref="Y384:Z384"/>
    <mergeCell ref="W284:X284"/>
    <mergeCell ref="Y691:Z691"/>
    <mergeCell ref="AA150:AB150"/>
    <mergeCell ref="W628:X628"/>
    <mergeCell ref="Y386:Z386"/>
    <mergeCell ref="AA144:AB144"/>
    <mergeCell ref="AA442:AB442"/>
    <mergeCell ref="U280:V280"/>
    <mergeCell ref="AC700:AE700"/>
    <mergeCell ref="AA271:AB272"/>
    <mergeCell ref="C359:L359"/>
    <mergeCell ref="U709:V709"/>
    <mergeCell ref="F409:T410"/>
    <mergeCell ref="R497:AF497"/>
    <mergeCell ref="AA152:AB152"/>
    <mergeCell ref="AA748:AB748"/>
    <mergeCell ref="U282:V282"/>
    <mergeCell ref="U580:V580"/>
    <mergeCell ref="AC389:AE389"/>
    <mergeCell ref="W469:X469"/>
    <mergeCell ref="W767:X767"/>
    <mergeCell ref="AA477:AB477"/>
    <mergeCell ref="U275:V275"/>
    <mergeCell ref="Y742:Z742"/>
    <mergeCell ref="U582:V582"/>
    <mergeCell ref="W340:X340"/>
    <mergeCell ref="Y409:Z410"/>
    <mergeCell ref="AC418:AE418"/>
    <mergeCell ref="AC114:AE114"/>
    <mergeCell ref="AC412:AE412"/>
    <mergeCell ref="W557:X557"/>
    <mergeCell ref="U277:V277"/>
    <mergeCell ref="Y613:Z613"/>
    <mergeCell ref="Y744:Z744"/>
    <mergeCell ref="AC384:AE384"/>
    <mergeCell ref="W252:X252"/>
    <mergeCell ref="Y281:Z281"/>
    <mergeCell ref="AC712:AE712"/>
    <mergeCell ref="AA379:AB379"/>
    <mergeCell ref="W341:X341"/>
    <mergeCell ref="Y615:Z615"/>
    <mergeCell ref="AA677:AB677"/>
    <mergeCell ref="U577:V577"/>
    <mergeCell ref="Y397:Z397"/>
    <mergeCell ref="Y99:Z99"/>
    <mergeCell ref="M37:Q37"/>
    <mergeCell ref="AC413:AE413"/>
    <mergeCell ref="AA80:AE80"/>
    <mergeCell ref="U181:V181"/>
    <mergeCell ref="U422:V422"/>
    <mergeCell ref="W552:X552"/>
    <mergeCell ref="Y614:Z614"/>
    <mergeCell ref="AA345:AB345"/>
    <mergeCell ref="AA74:AB74"/>
    <mergeCell ref="Y745:Z745"/>
    <mergeCell ref="AA503:AB503"/>
    <mergeCell ref="Y101:Z101"/>
    <mergeCell ref="AC743:AE743"/>
    <mergeCell ref="AA163:AB163"/>
    <mergeCell ref="F41:T42"/>
    <mergeCell ref="AA76:AB76"/>
    <mergeCell ref="U722:V722"/>
    <mergeCell ref="AA374:AB374"/>
    <mergeCell ref="E22:L22"/>
    <mergeCell ref="U510:V510"/>
    <mergeCell ref="AC569:AE569"/>
    <mergeCell ref="U206:V206"/>
    <mergeCell ref="W697:X697"/>
    <mergeCell ref="U295:V295"/>
    <mergeCell ref="U476:V476"/>
    <mergeCell ref="AC446:AE446"/>
    <mergeCell ref="W234:X234"/>
    <mergeCell ref="AC440:AE440"/>
    <mergeCell ref="AC738:AE738"/>
    <mergeCell ref="AA674:AB674"/>
    <mergeCell ref="U512:V512"/>
    <mergeCell ref="U506:V506"/>
    <mergeCell ref="W392:X392"/>
    <mergeCell ref="C317:E318"/>
    <mergeCell ref="U49:V49"/>
    <mergeCell ref="W699:X699"/>
    <mergeCell ref="Y457:Z457"/>
    <mergeCell ref="Y755:Z755"/>
    <mergeCell ref="U207:V207"/>
    <mergeCell ref="U478:V478"/>
    <mergeCell ref="W236:X236"/>
    <mergeCell ref="W394:X394"/>
    <mergeCell ref="W692:X692"/>
    <mergeCell ref="W570:X570"/>
    <mergeCell ref="Y757:Z757"/>
    <mergeCell ref="AC397:AE397"/>
    <mergeCell ref="U507:V507"/>
    <mergeCell ref="Y300:Z300"/>
    <mergeCell ref="Y458:Z458"/>
    <mergeCell ref="AA216:AB216"/>
    <mergeCell ref="W694:X694"/>
    <mergeCell ref="Y756:Z756"/>
    <mergeCell ref="AA514:AB514"/>
    <mergeCell ref="AA427:AB427"/>
    <mergeCell ref="Y329:Z329"/>
    <mergeCell ref="A175:B175"/>
    <mergeCell ref="AC593:AE594"/>
    <mergeCell ref="Y758:Z758"/>
    <mergeCell ref="AA516:AB516"/>
    <mergeCell ref="U652:V652"/>
    <mergeCell ref="AA59:AB59"/>
    <mergeCell ref="U646:V646"/>
    <mergeCell ref="AC159:AE159"/>
    <mergeCell ref="AC430:AE430"/>
    <mergeCell ref="AC153:AE153"/>
    <mergeCell ref="AA89:AB89"/>
    <mergeCell ref="U347:V347"/>
    <mergeCell ref="U654:V654"/>
    <mergeCell ref="W412:X412"/>
    <mergeCell ref="AC125:AE125"/>
    <mergeCell ref="U648:V648"/>
    <mergeCell ref="W710:X710"/>
    <mergeCell ref="AC186:AE186"/>
    <mergeCell ref="U191:V191"/>
    <mergeCell ref="AC484:AE484"/>
    <mergeCell ref="AC459:AE459"/>
    <mergeCell ref="U51:V51"/>
    <mergeCell ref="U349:V349"/>
    <mergeCell ref="W107:X107"/>
    <mergeCell ref="U647:V647"/>
    <mergeCell ref="W712:X712"/>
    <mergeCell ref="C547:E548"/>
    <mergeCell ref="AC486:AE486"/>
    <mergeCell ref="Y380:Z380"/>
    <mergeCell ref="W293:X293"/>
    <mergeCell ref="M451:Q451"/>
    <mergeCell ref="AA113:AB113"/>
    <mergeCell ref="Y171:Z171"/>
    <mergeCell ref="U649:V649"/>
    <mergeCell ref="W624:X624"/>
    <mergeCell ref="Y382:Z382"/>
    <mergeCell ref="AA115:AB115"/>
    <mergeCell ref="Y471:Z471"/>
    <mergeCell ref="AC54:AE54"/>
    <mergeCell ref="Y769:Z769"/>
    <mergeCell ref="W438:X438"/>
    <mergeCell ref="U674:V674"/>
    <mergeCell ref="AC212:AE212"/>
    <mergeCell ref="A221:B221"/>
    <mergeCell ref="AA148:AB148"/>
    <mergeCell ref="AC510:AE510"/>
    <mergeCell ref="AA446:AB446"/>
    <mergeCell ref="Y44:Z44"/>
    <mergeCell ref="AA440:AB440"/>
    <mergeCell ref="C592:E592"/>
    <mergeCell ref="U551:V551"/>
    <mergeCell ref="U707:V707"/>
    <mergeCell ref="AC56:AE56"/>
    <mergeCell ref="U367:V367"/>
    <mergeCell ref="W738:X738"/>
    <mergeCell ref="C175:L175"/>
    <mergeCell ref="AC512:AE512"/>
    <mergeCell ref="AC179:AE180"/>
    <mergeCell ref="R313:AF313"/>
    <mergeCell ref="U700:V700"/>
    <mergeCell ref="U578:V578"/>
    <mergeCell ref="AC49:AE49"/>
    <mergeCell ref="AC207:AE207"/>
    <mergeCell ref="W765:X765"/>
    <mergeCell ref="AA143:AB143"/>
    <mergeCell ref="AA172:AE172"/>
    <mergeCell ref="U273:V273"/>
    <mergeCell ref="W642:X642"/>
    <mergeCell ref="Y522:Z522"/>
    <mergeCell ref="Y400:Z400"/>
    <mergeCell ref="W133:X134"/>
    <mergeCell ref="AC507:AE507"/>
    <mergeCell ref="W337:X337"/>
    <mergeCell ref="Y95:Z95"/>
    <mergeCell ref="W766:X766"/>
    <mergeCell ref="Y524:Z524"/>
    <mergeCell ref="AA593:AB594"/>
    <mergeCell ref="AA160:AB160"/>
    <mergeCell ref="AA616:AB616"/>
    <mergeCell ref="W339:X339"/>
    <mergeCell ref="Y97:Z97"/>
    <mergeCell ref="AA159:AB159"/>
    <mergeCell ref="Y395:Z395"/>
    <mergeCell ref="AA290:AB290"/>
  </mergeCells>
  <conditionalFormatting sqref="L22:L26">
    <cfRule type="cellIs" priority="50" operator="equal" dxfId="0">
      <formula>0</formula>
    </cfRule>
  </conditionalFormatting>
  <conditionalFormatting sqref="M21:P24 M25:M27 U43:U82 Y43:Y82 AA43:AA79 AA81:AA82 AA173:AA174">
    <cfRule type="cellIs" priority="58" operator="equal" dxfId="0">
      <formula>0</formula>
    </cfRule>
  </conditionalFormatting>
  <conditionalFormatting sqref="U89:U128 Y89:Y128 AA89:AA128">
    <cfRule type="cellIs" priority="35" operator="equal" dxfId="0">
      <formula>0</formula>
    </cfRule>
  </conditionalFormatting>
  <conditionalFormatting sqref="U181:U220">
    <cfRule type="cellIs" priority="32" operator="equal" dxfId="0">
      <formula>0</formula>
    </cfRule>
  </conditionalFormatting>
  <conditionalFormatting sqref="U273:U312">
    <cfRule type="cellIs" priority="21" operator="equal" dxfId="0">
      <formula>0</formula>
    </cfRule>
  </conditionalFormatting>
  <conditionalFormatting sqref="U319:U358">
    <cfRule type="cellIs" priority="20" operator="equal" dxfId="0">
      <formula>0</formula>
    </cfRule>
  </conditionalFormatting>
  <conditionalFormatting sqref="U365:U404">
    <cfRule type="cellIs" priority="19" operator="equal" dxfId="0">
      <formula>0</formula>
    </cfRule>
  </conditionalFormatting>
  <conditionalFormatting sqref="U411:U450">
    <cfRule type="cellIs" priority="17" operator="equal" dxfId="0">
      <formula>0</formula>
    </cfRule>
  </conditionalFormatting>
  <conditionalFormatting sqref="U457:U496">
    <cfRule type="cellIs" priority="15" operator="equal" dxfId="0">
      <formula>0</formula>
    </cfRule>
  </conditionalFormatting>
  <conditionalFormatting sqref="U503:U542">
    <cfRule type="cellIs" priority="13" operator="equal" dxfId="0">
      <formula>0</formula>
    </cfRule>
  </conditionalFormatting>
  <conditionalFormatting sqref="U549:U588">
    <cfRule type="cellIs" priority="11" operator="equal" dxfId="0">
      <formula>0</formula>
    </cfRule>
  </conditionalFormatting>
  <conditionalFormatting sqref="U595:U634">
    <cfRule type="cellIs" priority="9" operator="equal" dxfId="0">
      <formula>0</formula>
    </cfRule>
  </conditionalFormatting>
  <conditionalFormatting sqref="U641:U680">
    <cfRule type="cellIs" priority="5" operator="equal" dxfId="0">
      <formula>0</formula>
    </cfRule>
  </conditionalFormatting>
  <conditionalFormatting sqref="U687:U726">
    <cfRule type="cellIs" priority="3" operator="equal" dxfId="0">
      <formula>0</formula>
    </cfRule>
  </conditionalFormatting>
  <conditionalFormatting sqref="U733:U772">
    <cfRule type="cellIs" priority="1" operator="equal" dxfId="0">
      <formula>0</formula>
    </cfRule>
  </conditionalFormatting>
  <conditionalFormatting sqref="Y181:Y220">
    <cfRule type="cellIs" priority="31" operator="equal" dxfId="0">
      <formula>0</formula>
    </cfRule>
  </conditionalFormatting>
  <conditionalFormatting sqref="Y273:Y312 AA273:AA312">
    <cfRule type="cellIs" priority="28" operator="equal" dxfId="0">
      <formula>0</formula>
    </cfRule>
  </conditionalFormatting>
  <conditionalFormatting sqref="Y319:Y358 AA319:AA358">
    <cfRule type="cellIs" priority="26" operator="equal" dxfId="0">
      <formula>0</formula>
    </cfRule>
  </conditionalFormatting>
  <conditionalFormatting sqref="Y365:Y404 AA365:AA404">
    <cfRule type="cellIs" priority="24" operator="equal" dxfId="0">
      <formula>0</formula>
    </cfRule>
  </conditionalFormatting>
  <conditionalFormatting sqref="Y457:Y496 AA457:AA496">
    <cfRule type="cellIs" priority="16" operator="equal" dxfId="0">
      <formula>0</formula>
    </cfRule>
  </conditionalFormatting>
  <conditionalFormatting sqref="Y503:Y542 AA503:AA542">
    <cfRule type="cellIs" priority="14" operator="equal" dxfId="0">
      <formula>0</formula>
    </cfRule>
  </conditionalFormatting>
  <conditionalFormatting sqref="Y549:Y588 AA549:AA588">
    <cfRule type="cellIs" priority="12" operator="equal" dxfId="0">
      <formula>0</formula>
    </cfRule>
  </conditionalFormatting>
  <conditionalFormatting sqref="Y641:Y680 AA641:AA680">
    <cfRule type="cellIs" priority="6" operator="equal" dxfId="0">
      <formula>0</formula>
    </cfRule>
  </conditionalFormatting>
  <conditionalFormatting sqref="Y687:Y726 AA687:AA726">
    <cfRule type="cellIs" priority="4" operator="equal" dxfId="0">
      <formula>0</formula>
    </cfRule>
  </conditionalFormatting>
  <conditionalFormatting sqref="Y733:Y772 AA733:AA772">
    <cfRule type="cellIs" priority="2" operator="equal" dxfId="0">
      <formula>0</formula>
    </cfRule>
  </conditionalFormatting>
  <conditionalFormatting sqref="U135:U174 Y135:Y174 AA135:AA171">
    <cfRule type="cellIs" priority="34" operator="equal" dxfId="0">
      <formula>0</formula>
    </cfRule>
  </conditionalFormatting>
  <conditionalFormatting sqref="AA181:AA220">
    <cfRule type="cellIs" priority="33" operator="equal" dxfId="0">
      <formula>0</formula>
    </cfRule>
  </conditionalFormatting>
  <conditionalFormatting sqref="U227:U266 Y227:Y266 AA227:AA263">
    <cfRule type="cellIs" priority="30" operator="equal" dxfId="0">
      <formula>0</formula>
    </cfRule>
  </conditionalFormatting>
  <conditionalFormatting sqref="AA265:AA266">
    <cfRule type="cellIs" priority="54" operator="equal" dxfId="0">
      <formula>0</formula>
    </cfRule>
  </conditionalFormatting>
  <conditionalFormatting sqref="Y411:Y450 AA411:AA447">
    <cfRule type="cellIs" priority="18" operator="equal" dxfId="0">
      <formula>0</formula>
    </cfRule>
  </conditionalFormatting>
  <conditionalFormatting sqref="AA449:AA450">
    <cfRule type="cellIs" priority="49" operator="equal" dxfId="0">
      <formula>0</formula>
    </cfRule>
  </conditionalFormatting>
  <conditionalFormatting sqref="Y595:Y634 AA595:AA631">
    <cfRule type="cellIs" priority="10" operator="equal" dxfId="0">
      <formula>0</formula>
    </cfRule>
  </conditionalFormatting>
  <conditionalFormatting sqref="AA633:AA634">
    <cfRule type="cellIs" priority="46"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6" manualBreakCount="16">
    <brk id="36" min="0" max="31" man="1"/>
    <brk id="82" min="0" max="31" man="1"/>
    <brk id="128" min="0" max="16383" man="1"/>
    <brk id="174" min="0" max="16383" man="1"/>
    <brk id="220" min="0" max="16383" man="1"/>
    <brk id="266" min="0" max="16383" man="1"/>
    <brk id="312" min="0" max="16383" man="1"/>
    <brk id="358" min="0" max="16383" man="1"/>
    <brk id="404" min="0" max="16383" man="1"/>
    <brk id="450" min="0" max="16383" man="1"/>
    <brk id="496" min="0" max="16383" man="1"/>
    <brk id="542" min="0" max="16383" man="1"/>
    <brk id="588" min="0" max="16383" man="1"/>
    <brk id="634" min="0" max="16383" man="1"/>
    <brk id="680" min="0" max="31" man="1"/>
    <brk id="726" min="0" max="31" man="1"/>
  </rowBreaks>
</worksheet>
</file>

<file path=xl/worksheets/sheet7.xml><?xml version="1.0" encoding="utf-8"?>
<worksheet xmlns="http://schemas.openxmlformats.org/spreadsheetml/2006/main">
  <sheetPr codeName="Sheet7">
    <tabColor rgb="FF00B050"/>
    <outlinePr summaryBelow="1" summaryRight="1"/>
    <pageSetUpPr autoPageBreaks="0"/>
  </sheetPr>
  <dimension ref="A1:AF1189"/>
  <sheetViews>
    <sheetView view="pageBreakPreview" zoomScale="115" zoomScaleNormal="100" zoomScaleSheetLayoutView="115" workbookViewId="0">
      <selection activeCell="A40" sqref="A40:AF40"/>
    </sheetView>
  </sheetViews>
  <sheetFormatPr baseColWidth="8" defaultColWidth="0" defaultRowHeight="12.75" customHeight="1"/>
  <cols>
    <col width="2.85546875" customWidth="1" style="118" min="1" max="19"/>
    <col width="3.140625" customWidth="1" style="118" min="20" max="20"/>
    <col width="2.85546875" customWidth="1" style="118" min="21" max="23"/>
    <col width="2.7109375" customWidth="1" style="118" min="24" max="24"/>
    <col width="2.42578125" customWidth="1" style="118" min="25" max="25"/>
    <col width="2.85546875" customWidth="1" style="118" min="26" max="29"/>
    <col width="3.28515625" customWidth="1" style="118" min="30" max="30"/>
    <col width="3.7109375" customWidth="1" style="118" min="31" max="31"/>
    <col width="3.42578125" customWidth="1" style="118" min="32" max="32"/>
    <col hidden="1" width="9.140625" customWidth="1" style="118" min="33" max="16383"/>
    <col width="0.42578125" customWidth="1" style="118" min="16384" max="16384"/>
  </cols>
  <sheetData>
    <row r="1" ht="15.75" customFormat="1" customHeight="1" s="76">
      <c r="A1" s="856" t="inlineStr">
        <is>
          <t>BASIC FACILITY REQUIREMENTS WORKSHEET</t>
        </is>
      </c>
    </row>
    <row r="2" ht="15.75" customFormat="1" customHeight="1" s="76"/>
    <row r="3" ht="15.75" customFormat="1" customHeight="1" s="32">
      <c r="A3" s="728" t="inlineStr">
        <is>
          <t>Installation:</t>
        </is>
      </c>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Format="1" customHeight="1" s="76">
      <c r="A5" s="937" t="inlineStr">
        <is>
          <t>CCN:</t>
        </is>
      </c>
      <c r="C5" s="939" t="n">
        <v>14345</v>
      </c>
      <c r="D5" s="1739" t="n"/>
      <c r="E5" s="1739" t="n"/>
      <c r="F5" s="1739" t="n"/>
      <c r="G5" s="1739" t="n"/>
      <c r="H5" s="1739" t="n"/>
      <c r="I5" s="1739" t="n"/>
      <c r="J5" s="1739" t="n"/>
      <c r="K5" s="1739" t="n"/>
      <c r="L5" s="1739" t="n"/>
      <c r="M5" s="937" t="inlineStr">
        <is>
          <t>Nomenclature:</t>
        </is>
      </c>
      <c r="R5" s="939" t="inlineStr">
        <is>
          <t>Armory</t>
        </is>
      </c>
      <c r="S5" s="1739" t="n"/>
      <c r="T5" s="1739" t="n"/>
      <c r="U5" s="1739" t="n"/>
      <c r="V5" s="1739" t="n"/>
      <c r="W5" s="1739" t="n"/>
      <c r="X5" s="1739" t="n"/>
      <c r="Y5" s="1739" t="n"/>
      <c r="Z5" s="1739" t="n"/>
      <c r="AA5" s="1739" t="n"/>
      <c r="AB5" s="1739" t="n"/>
      <c r="AC5" s="1739" t="n"/>
      <c r="AD5" s="1739" t="n"/>
      <c r="AE5" s="1739" t="n"/>
      <c r="AF5" s="1739" t="n"/>
    </row>
    <row r="6" ht="15.75" customFormat="1" customHeight="1" s="76">
      <c r="A6" s="940" t="inlineStr">
        <is>
          <t>LOADING ANALYSIS / JUSTIFICATION OF REQUIREMENT</t>
        </is>
      </c>
    </row>
    <row r="7" ht="15.75" customFormat="1" customHeight="1" s="76">
      <c r="A7" s="912" t="inlineStr">
        <is>
          <t>Description:</t>
        </is>
      </c>
    </row>
    <row r="8" ht="15.75" customFormat="1" customHeight="1" s="76">
      <c r="A8" s="911" t="n"/>
      <c r="B8" s="911" t="inlineStr">
        <is>
          <t xml:space="preserve">Mission: Provide health service support to the III Marine expeditionary force (IIIMEF).
CCN: Provides space for storage and routine maintenance of small arms.
Justification: Armory space is required for the maintenance and storage of weapons and serialized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76">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76">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76">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76">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76">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76">
      <c r="A14" s="912" t="inlineStr">
        <is>
          <t>Planning Criteria:</t>
        </is>
      </c>
    </row>
    <row r="15" ht="15.75" customFormat="1" customHeight="1" s="76">
      <c r="A15" s="911" t="n"/>
      <c r="B15" s="941" t="inlineStr">
        <is>
          <t xml:space="preserve">FC 2-000-05N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76">
      <c r="A16" s="911"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911" t="n"/>
    </row>
    <row r="17" ht="15.75" customFormat="1" customHeight="1" s="76">
      <c r="A17" s="911" t="n"/>
      <c r="B17" s="943" t="n"/>
      <c r="C17" s="943" t="n"/>
      <c r="D17" s="943" t="n"/>
      <c r="E17" s="943" t="n"/>
      <c r="F17" s="943" t="n"/>
      <c r="G17" s="943" t="n"/>
      <c r="H17" s="943" t="n"/>
      <c r="I17" s="943" t="n"/>
      <c r="J17" s="943" t="n"/>
      <c r="K17" s="943" t="n"/>
      <c r="L17" s="943" t="n"/>
      <c r="M17" s="943" t="n"/>
      <c r="N17" s="943" t="n"/>
      <c r="O17" s="943" t="n"/>
      <c r="P17" s="943" t="n"/>
      <c r="Q17" s="943" t="n"/>
      <c r="R17" s="943" t="n"/>
      <c r="S17" s="943" t="n"/>
      <c r="T17" s="943" t="n"/>
      <c r="U17" s="943" t="n"/>
      <c r="V17" s="943" t="n"/>
      <c r="W17" s="943" t="n"/>
      <c r="X17" s="943" t="n"/>
      <c r="Y17" s="943" t="n"/>
      <c r="Z17" s="943" t="n"/>
      <c r="AA17" s="943" t="n"/>
      <c r="AB17" s="943" t="n"/>
      <c r="AC17" s="943" t="n"/>
      <c r="AD17" s="943" t="n"/>
      <c r="AE17" s="943" t="n"/>
      <c r="AF17" s="911" t="n"/>
    </row>
    <row r="18" ht="15.75" customFormat="1" customHeight="1" s="77">
      <c r="A18" s="77" t="inlineStr">
        <is>
          <t>Loading:</t>
        </is>
      </c>
    </row>
    <row r="19" ht="15.75" customFormat="1" customHeight="1" s="76">
      <c r="A19" s="79" t="n"/>
      <c r="B19" s="942" t="inlineStr">
        <is>
          <t>FY2029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Format="1" customHeight="1" s="76">
      <c r="A20" s="79" t="n"/>
      <c r="B20" s="942" t="inlineStr">
        <is>
          <t>M28262 Surgical Co B per CG MCIPAC endorsement 30 Apr 2026 relocating to MCB Camp Butler;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7">
      <c r="A22" s="77" t="inlineStr">
        <is>
          <t>Analysis:</t>
        </is>
      </c>
      <c r="B22" s="258" t="n"/>
      <c r="C22" s="258" t="n"/>
      <c r="D22" s="258" t="n"/>
      <c r="E22" s="258" t="n"/>
      <c r="F22" s="258" t="n"/>
      <c r="G22" s="258" t="n"/>
      <c r="H22" s="258" t="n"/>
      <c r="I22" s="258" t="n"/>
      <c r="J22" s="258" t="n"/>
      <c r="K22" s="258" t="n"/>
      <c r="L22" s="258" t="n"/>
      <c r="M22" s="258" t="n"/>
      <c r="N22" s="258" t="n"/>
      <c r="O22" s="258" t="n"/>
      <c r="P22" s="258" t="n"/>
      <c r="Q22" s="258" t="n"/>
      <c r="R22" s="258" t="n"/>
      <c r="S22" s="258" t="n"/>
      <c r="T22" s="258" t="n"/>
      <c r="U22" s="258" t="n"/>
      <c r="V22" s="258" t="n"/>
      <c r="W22" s="258" t="n"/>
      <c r="X22" s="258" t="n"/>
      <c r="Y22" s="258" t="n"/>
      <c r="Z22" s="258" t="n"/>
      <c r="AA22" s="258" t="n"/>
      <c r="AB22" s="258" t="n"/>
      <c r="AC22" s="258" t="n"/>
      <c r="AD22" s="258" t="n"/>
      <c r="AE22" s="258" t="n"/>
      <c r="AF22" s="258" t="n"/>
    </row>
    <row r="23" ht="15.75" customFormat="1" customHeight="1" s="77">
      <c r="B23" s="80" t="inlineStr">
        <is>
          <t>Total Space Requirement  Armory storage is managed at the battalion level.</t>
        </is>
      </c>
    </row>
    <row r="24" ht="15.75" customFormat="1" customHeight="1" s="81">
      <c r="B24" s="892" t="inlineStr">
        <is>
          <t>Storage1,2</t>
        </is>
      </c>
      <c r="C24" s="1743" t="n"/>
      <c r="D24" s="1743" t="n"/>
      <c r="E24" s="1743" t="n"/>
      <c r="F24" s="1743" t="n"/>
      <c r="G24" s="897" t="inlineStr">
        <is>
          <t>Largest Co.</t>
        </is>
      </c>
      <c r="H24" s="1816" t="n"/>
      <c r="I24" s="1816" t="n"/>
      <c r="J24" s="1816" t="n"/>
      <c r="K24" s="1817" t="inlineStr">
        <is>
          <t>Cleaning Area3</t>
        </is>
      </c>
      <c r="L24" s="1816" t="n"/>
      <c r="M24" s="1816" t="n"/>
      <c r="N24" s="1816" t="n"/>
      <c r="O24" s="1818" t="n"/>
      <c r="P24" s="1819" t="inlineStr">
        <is>
          <t xml:space="preserve">Total </t>
        </is>
      </c>
      <c r="Q24" s="1743" t="n"/>
      <c r="R24" s="1743" t="n"/>
      <c r="S24" s="1743" t="n"/>
      <c r="T24" s="1744" t="n"/>
      <c r="AB24" s="76" t="n"/>
      <c r="AC24" s="76" t="n"/>
    </row>
    <row r="25" ht="15.75" customFormat="1" customHeight="1" s="81">
      <c r="B25" s="1820">
        <f>Q32</f>
        <v/>
      </c>
      <c r="C25" s="1743" t="n"/>
      <c r="D25" s="1743" t="n"/>
      <c r="E25" s="1743" t="n"/>
      <c r="F25" s="1743" t="n"/>
      <c r="G25" s="1821">
        <f>COUNTIFS(TO!G:G,"E",TO!F:F,"M28261")</f>
        <v/>
      </c>
      <c r="H25" s="1816" t="n"/>
      <c r="I25" s="1816" t="n"/>
      <c r="J25" s="1816" t="n"/>
      <c r="K25" s="1822">
        <f>G25*10</f>
        <v/>
      </c>
      <c r="L25" s="1816" t="n"/>
      <c r="M25" s="1816" t="n"/>
      <c r="N25" s="1816" t="n"/>
      <c r="O25" s="1818" t="n"/>
      <c r="P25" s="1823">
        <f>B25+K25</f>
        <v/>
      </c>
      <c r="Q25" s="1743" t="n"/>
      <c r="R25" s="1743" t="n"/>
      <c r="S25" s="1743" t="n"/>
      <c r="T25" s="1744" t="n"/>
    </row>
    <row r="26" ht="15.75" customFormat="1" customHeight="1" s="77">
      <c r="B26" s="80" t="n"/>
    </row>
    <row r="27" ht="15.75" customFormat="1" customHeight="1" s="76">
      <c r="A27" s="912" t="n"/>
      <c r="B27" s="877" t="inlineStr">
        <is>
          <t>Storage See the attached UFC standard 143-45_MC_Armory.xls spreadsheet. Modified to include add'l TAMCNs</t>
        </is>
      </c>
      <c r="C27" s="1739" t="n"/>
      <c r="D27" s="1739" t="n"/>
      <c r="E27" s="1739" t="n"/>
      <c r="F27" s="1739" t="n"/>
      <c r="G27" s="1739" t="n"/>
      <c r="H27" s="1739" t="n"/>
      <c r="I27" s="1739" t="n"/>
      <c r="J27" s="1739" t="n"/>
      <c r="K27" s="1739" t="n"/>
      <c r="L27" s="1739" t="n"/>
      <c r="M27" s="1739" t="n"/>
      <c r="N27" s="1739" t="n"/>
      <c r="O27" s="1739" t="n"/>
      <c r="P27" s="1739" t="n"/>
      <c r="Q27" s="1739" t="n"/>
      <c r="R27" s="1739" t="n"/>
      <c r="S27" s="1739" t="n"/>
      <c r="T27" s="1739" t="n"/>
      <c r="U27" s="1739" t="n"/>
      <c r="V27" s="1739" t="n"/>
      <c r="W27" s="1739" t="n"/>
      <c r="X27" s="1739" t="n"/>
      <c r="Y27" s="1739" t="n"/>
      <c r="Z27" s="1739" t="n"/>
      <c r="AA27" s="1739" t="n"/>
      <c r="AB27" s="1739" t="n"/>
      <c r="AC27" s="1739" t="n"/>
      <c r="AD27" s="1739" t="n"/>
      <c r="AE27" s="1739" t="n"/>
      <c r="AF27" s="1739" t="n"/>
    </row>
    <row r="28" ht="15.75" customFormat="1" customHeight="1" s="76">
      <c r="A28" s="912" t="n"/>
      <c r="B28" s="1824" t="inlineStr">
        <is>
          <t>Subordinate Unit</t>
        </is>
      </c>
      <c r="C28" s="1736" t="n"/>
      <c r="D28" s="1736" t="n"/>
      <c r="E28" s="1736" t="n"/>
      <c r="F28" s="1736" t="n"/>
      <c r="G28" s="1736" t="n"/>
      <c r="H28" s="1736" t="n"/>
      <c r="I28" s="1736" t="n"/>
      <c r="J28" s="1736" t="n"/>
      <c r="K28" s="1736" t="n"/>
      <c r="L28" s="1794" t="n"/>
      <c r="M28" s="1825" t="inlineStr">
        <is>
          <t>Weapon Storage (NSF)</t>
        </is>
      </c>
      <c r="N28" s="1736" t="n"/>
      <c r="O28" s="1736" t="n"/>
      <c r="P28" s="1736" t="n"/>
      <c r="Q28" s="1826" t="inlineStr">
        <is>
          <t>Gross SF</t>
        </is>
      </c>
      <c r="R28" s="1827" t="n"/>
      <c r="S28" s="1827" t="n"/>
      <c r="T28" s="1828" t="n"/>
      <c r="U28" s="83" t="n"/>
    </row>
    <row r="29" ht="15.75" customFormat="1" customHeight="1" s="76">
      <c r="A29" s="912" t="n"/>
      <c r="B29" s="1829" t="n"/>
      <c r="C29" s="1747" t="n"/>
      <c r="D29" s="1747" t="n"/>
      <c r="E29" s="1747" t="n"/>
      <c r="F29" s="1747" t="n"/>
      <c r="G29" s="1747" t="n"/>
      <c r="H29" s="1747" t="n"/>
      <c r="I29" s="1747" t="n"/>
      <c r="J29" s="1747" t="n"/>
      <c r="K29" s="1747" t="n"/>
      <c r="L29" s="1797" t="n"/>
      <c r="M29" s="1747" t="n"/>
      <c r="N29" s="1747" t="n"/>
      <c r="O29" s="1747" t="n"/>
      <c r="P29" s="1747" t="n"/>
      <c r="Q29" s="1830" t="n">
        <v>1.28</v>
      </c>
      <c r="R29" s="1831" t="n"/>
      <c r="S29" s="1831" t="n"/>
      <c r="T29" s="1832" t="n"/>
      <c r="U29" s="83" t="n"/>
    </row>
    <row r="30" ht="15.75" customFormat="1" customHeight="1" s="76">
      <c r="A30" s="912" t="n"/>
      <c r="B30" s="857" t="inlineStr">
        <is>
          <t>M28261</t>
        </is>
      </c>
      <c r="E30" s="1833" t="inlineStr">
        <is>
          <t>H&amp;S CO</t>
        </is>
      </c>
      <c r="L30" s="1796" t="n"/>
      <c r="M30" s="862">
        <f>Z420</f>
        <v/>
      </c>
      <c r="Q30" s="1834">
        <f>M30*$Q$29</f>
        <v/>
      </c>
      <c r="T30" s="1738" t="n"/>
      <c r="U30" s="84" t="n"/>
      <c r="V30" s="85" t="n"/>
      <c r="W30" s="85" t="n"/>
      <c r="X30" s="85" t="n"/>
      <c r="Y30" s="85" t="n"/>
    </row>
    <row r="31" ht="15.75" customFormat="1" customHeight="1" s="76">
      <c r="A31" s="912" t="n"/>
      <c r="B31" s="867" t="inlineStr">
        <is>
          <t>M28263</t>
        </is>
      </c>
      <c r="C31" s="1747" t="n"/>
      <c r="D31" s="1747" t="n"/>
      <c r="E31" s="1835" t="inlineStr">
        <is>
          <t>SURGICAL CO A</t>
        </is>
      </c>
      <c r="F31" s="1747" t="n"/>
      <c r="G31" s="1747" t="n"/>
      <c r="H31" s="1747" t="n"/>
      <c r="I31" s="1747" t="n"/>
      <c r="J31" s="1747" t="n"/>
      <c r="K31" s="1747" t="n"/>
      <c r="L31" s="1797" t="n"/>
      <c r="M31" s="872">
        <f>Z803</f>
        <v/>
      </c>
      <c r="N31" s="1747" t="n"/>
      <c r="O31" s="1747" t="n"/>
      <c r="P31" s="1747" t="n"/>
      <c r="Q31" s="1836">
        <f>M31*$Q$29</f>
        <v/>
      </c>
      <c r="R31" s="1747" t="n"/>
      <c r="S31" s="1747" t="n"/>
      <c r="T31" s="1799" t="n"/>
      <c r="U31" s="84" t="n"/>
      <c r="V31" s="85" t="n"/>
      <c r="W31" s="85" t="n"/>
      <c r="X31" s="85" t="n"/>
      <c r="Y31" s="85" t="n"/>
    </row>
    <row r="32" ht="15.75" customFormat="1" customHeight="1" s="76">
      <c r="A32" s="912" t="n"/>
      <c r="B32" s="858" t="n"/>
      <c r="C32" s="858" t="n"/>
      <c r="D32" s="858" t="n"/>
      <c r="E32" s="860" t="n"/>
      <c r="F32" s="860" t="n"/>
      <c r="G32" s="860" t="n"/>
      <c r="H32" s="860" t="n"/>
      <c r="I32" s="860" t="n"/>
      <c r="J32" s="860" t="n"/>
      <c r="K32" s="860" t="n"/>
      <c r="L32" s="860" t="n"/>
      <c r="M32" s="863" t="n"/>
      <c r="N32" s="863" t="n"/>
      <c r="O32" s="863" t="n"/>
      <c r="P32" s="89" t="inlineStr">
        <is>
          <t>Total =</t>
        </is>
      </c>
      <c r="Q32" s="1837">
        <f>SUM(Q30:T31)</f>
        <v/>
      </c>
      <c r="U32" s="84" t="n"/>
      <c r="V32" s="863" t="n"/>
      <c r="W32" s="863" t="n"/>
      <c r="X32" s="863" t="n"/>
      <c r="Y32" s="863" t="n"/>
    </row>
    <row r="33" ht="15.75" customFormat="1" customHeight="1" s="76">
      <c r="A33" s="912" t="n"/>
      <c r="B33" s="86" t="n"/>
      <c r="C33" s="86" t="n"/>
      <c r="D33" s="86" t="n"/>
      <c r="E33" s="87" t="n"/>
      <c r="F33" s="87" t="n"/>
      <c r="G33" s="87" t="n"/>
      <c r="H33" s="87" t="n"/>
      <c r="I33" s="87" t="n"/>
      <c r="J33" s="87" t="n"/>
      <c r="K33" s="87" t="n"/>
      <c r="L33" s="87" t="n"/>
      <c r="M33" s="863" t="n"/>
      <c r="N33" s="863" t="n"/>
      <c r="O33" s="863" t="n"/>
      <c r="U33" s="84" t="n"/>
      <c r="V33" s="863" t="n"/>
      <c r="W33" s="863" t="n"/>
      <c r="X33" s="863" t="n"/>
      <c r="Y33" s="863" t="n"/>
    </row>
    <row r="34" ht="15.75" customFormat="1" customHeight="1" s="76">
      <c r="A34" s="912" t="n"/>
      <c r="B34" s="938" t="inlineStr">
        <is>
          <t xml:space="preserve">1 Accounts for storage of  weapons and related items, stored on racks and shelves in cages. See attached TE for item description.
2 Per the standard armory worksheet, each battalion requires a separate maintenance area, including desk/work space for armorers. Armory officers and chiefs, listed as 14345o on the TO, are afforded 120 GSF of office space. All other armorers, listed as 14345a on the TO, receive 105 GSF of space. See attached TO for billet breakdown. A standardized 134.2 GSF is added to accommodate personal weapon storage, locker storage, a hazmat locker and a safe. 
3 Each battalion owns exterior, unenclosed, covered space for a weapons cleaning area, calculated as 10GSF/per PN for the largest company in the standard armory spreadsheet.  Therefore, the space is calculated as 10GSF *252 PN (M28261). 
</t>
        </is>
      </c>
    </row>
    <row r="35" ht="15.75" customFormat="1" customHeight="1" s="76">
      <c r="A35" s="912" t="n"/>
    </row>
    <row r="36" ht="15.75" customFormat="1" customHeight="1" s="76">
      <c r="A36" s="912" t="n"/>
      <c r="AF36" s="90" t="n"/>
    </row>
    <row r="37" ht="15.75" customFormat="1" customHeight="1" s="76">
      <c r="A37" s="912" t="n"/>
      <c r="AF37" s="90" t="n"/>
    </row>
    <row r="38" ht="15.75" customFormat="1" customHeight="1" s="76">
      <c r="A38" s="912" t="n"/>
      <c r="AF38" s="90" t="n"/>
    </row>
    <row r="39" ht="15.75" customFormat="1" customHeight="1" s="76">
      <c r="A39" s="912" t="n"/>
      <c r="AF39" s="90" t="n"/>
    </row>
    <row r="40" ht="15.75" customFormat="1" customHeight="1" s="76">
      <c r="A40" s="1838" t="inlineStr">
        <is>
          <t>TOTAL REQUIREMENT:</t>
        </is>
      </c>
      <c r="B40" s="1736" t="n"/>
      <c r="C40" s="1736" t="n"/>
      <c r="D40" s="1736" t="n"/>
      <c r="E40" s="1736" t="n"/>
      <c r="F40" s="1736" t="n"/>
      <c r="G40" s="1736" t="n"/>
      <c r="H40" s="1839" t="n">
        <v>576</v>
      </c>
      <c r="I40" s="1736" t="n"/>
      <c r="J40" s="1736" t="n"/>
      <c r="K40" s="1736" t="n"/>
      <c r="L40" s="91" t="inlineStr">
        <is>
          <t>GSF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27</v>
      </c>
    </row>
    <row r="41" ht="15.75" customFormat="1" customHeight="1" s="76">
      <c r="A41" s="937" t="inlineStr">
        <is>
          <t>CCN:</t>
        </is>
      </c>
      <c r="C41" s="931" t="n">
        <v>14345</v>
      </c>
      <c r="M41" s="937" t="inlineStr">
        <is>
          <t>Nomenclature:</t>
        </is>
      </c>
      <c r="R41" s="931" t="inlineStr">
        <is>
          <t>Armory</t>
        </is>
      </c>
    </row>
    <row r="42" ht="15.75" customFormat="1" customHeight="1" s="76">
      <c r="A42" s="96" t="inlineStr">
        <is>
          <t>Spreadsheet derived from the UFC standard 143-45_MC_Armory.xls spreadsheet</t>
        </is>
      </c>
      <c r="B42" s="1081" t="n"/>
      <c r="C42" s="1082" t="n"/>
      <c r="D42" s="1082" t="n"/>
      <c r="E42" s="1082" t="n"/>
      <c r="F42" s="1082" t="n"/>
      <c r="G42" s="1082" t="n"/>
      <c r="H42" s="1082" t="n"/>
      <c r="I42" s="1082" t="n"/>
      <c r="J42" s="1082" t="n"/>
      <c r="K42" s="1082" t="n"/>
      <c r="L42" s="1082" t="n"/>
      <c r="M42" s="1081" t="n"/>
      <c r="N42" s="1081" t="n"/>
      <c r="O42" s="1081" t="n"/>
      <c r="P42" s="1082" t="n"/>
      <c r="Q42" s="1081" t="n"/>
      <c r="R42" s="1082" t="n"/>
      <c r="S42" s="1082" t="n"/>
      <c r="T42" s="1082" t="n"/>
      <c r="U42" s="1082" t="n"/>
      <c r="V42" s="1082" t="n"/>
      <c r="W42" s="1082" t="n"/>
      <c r="X42" s="1082" t="n"/>
      <c r="Y42" s="1082" t="n"/>
      <c r="Z42" s="1082" t="n"/>
      <c r="AA42" s="1082" t="n"/>
      <c r="AB42" s="1082" t="n"/>
      <c r="AC42" s="1082" t="n"/>
      <c r="AD42" s="1082" t="n"/>
      <c r="AE42" s="1082" t="n"/>
      <c r="AF42" s="1082" t="n"/>
    </row>
    <row r="43" ht="15.75" customFormat="1" customHeight="1" s="76">
      <c r="A43" s="913">
        <f>B30</f>
        <v/>
      </c>
      <c r="B43" s="1841" t="n"/>
      <c r="C43" s="1841" t="n"/>
      <c r="D43" s="914">
        <f>E30</f>
        <v/>
      </c>
      <c r="E43" s="1747" t="n"/>
      <c r="F43" s="1747" t="n"/>
      <c r="G43" s="1747" t="n"/>
      <c r="H43" s="1747" t="n"/>
      <c r="I43" s="1747" t="n"/>
      <c r="J43" s="1747" t="n"/>
      <c r="K43" s="1747" t="n"/>
      <c r="L43" s="1747" t="n"/>
      <c r="M43" s="1081" t="n"/>
      <c r="N43" s="1081" t="n"/>
      <c r="O43" s="1081" t="n"/>
      <c r="P43" s="1082" t="n"/>
      <c r="Q43" s="1081" t="n"/>
      <c r="R43" s="1082" t="n"/>
      <c r="S43" s="1082" t="n"/>
      <c r="T43" s="1082" t="n"/>
      <c r="U43" s="1082" t="n"/>
      <c r="V43" s="1082" t="n"/>
      <c r="W43" s="1082" t="n"/>
      <c r="X43" s="1082" t="n"/>
      <c r="Y43" s="1082" t="n"/>
      <c r="Z43" s="1082" t="n"/>
      <c r="AA43" s="1082" t="n"/>
      <c r="AB43" s="1082" t="n"/>
      <c r="AC43" s="1082" t="n"/>
      <c r="AD43" s="1082" t="n"/>
      <c r="AE43" s="1082" t="n"/>
      <c r="AF43" s="1082" t="n"/>
    </row>
    <row r="44" ht="15.75" customFormat="1" customHeight="1" s="76">
      <c r="A44" s="1842" t="inlineStr">
        <is>
          <t>TAM #</t>
        </is>
      </c>
      <c r="B44" s="1736" t="n"/>
      <c r="C44" s="1794" t="n"/>
      <c r="D44" s="921" t="inlineStr">
        <is>
          <t>DESCRIPTION</t>
        </is>
      </c>
      <c r="E44" s="1736" t="n"/>
      <c r="F44" s="1736" t="n"/>
      <c r="G44" s="1736" t="n"/>
      <c r="H44" s="1736" t="n"/>
      <c r="I44" s="1736" t="n"/>
      <c r="J44" s="1736" t="n"/>
      <c r="K44" s="1736" t="n"/>
      <c r="L44" s="1736" t="n"/>
      <c r="M44" s="1843" t="inlineStr">
        <is>
          <t>No.</t>
        </is>
      </c>
      <c r="N44" s="1794" t="n"/>
      <c r="O44" s="1844" t="inlineStr">
        <is>
          <t>No. per Unit</t>
        </is>
      </c>
      <c r="P44" s="1794" t="n"/>
      <c r="Q44" s="1844" t="inlineStr">
        <is>
          <t>STORAGE UNITS</t>
        </is>
      </c>
      <c r="R44" s="1794" t="n"/>
      <c r="S44" s="1845" t="inlineStr">
        <is>
          <t>SF PER UNIT</t>
        </is>
      </c>
      <c r="T44" s="1794" t="n"/>
      <c r="U44" s="1845" t="inlineStr">
        <is>
          <t>Total (NSF)</t>
        </is>
      </c>
      <c r="V44" s="1794" t="n"/>
      <c r="W44" s="1843" t="inlineStr">
        <is>
          <t>STORAGE TYPE</t>
        </is>
      </c>
      <c r="X44" s="1794" t="n"/>
      <c r="Y44" s="1846" t="inlineStr">
        <is>
          <t>METHOD OF STORAGE  (RACK, CABINET, SHELF, ETC.)</t>
        </is>
      </c>
      <c r="Z44" s="1736" t="n"/>
      <c r="AA44" s="1736" t="n"/>
      <c r="AB44" s="1736" t="n"/>
      <c r="AC44" s="1736" t="n"/>
      <c r="AD44" s="1736" t="n"/>
      <c r="AE44" s="1737" t="n"/>
      <c r="AF44" s="1082" t="n"/>
    </row>
    <row r="45" ht="15.75" customFormat="1" customHeight="1" s="76">
      <c r="A45" s="424" t="n"/>
      <c r="C45" s="1796" t="n"/>
      <c r="D45" s="1847" t="n"/>
      <c r="M45" s="1847" t="n"/>
      <c r="N45" s="1796" t="n"/>
      <c r="O45" s="1847" t="n"/>
      <c r="P45" s="1796" t="n"/>
      <c r="Q45" s="1847" t="n"/>
      <c r="R45" s="1796" t="n"/>
      <c r="S45" s="1847" t="n"/>
      <c r="T45" s="1796" t="n"/>
      <c r="U45" s="1847" t="n"/>
      <c r="V45" s="1796" t="n"/>
      <c r="W45" s="1847" t="n"/>
      <c r="X45" s="1796" t="n"/>
      <c r="Y45" s="1847" t="n"/>
      <c r="AE45" s="1738" t="n"/>
      <c r="AF45" s="1082" t="n"/>
    </row>
    <row r="46" ht="15.75" customFormat="1" customHeight="1" s="76">
      <c r="A46" s="424" t="n"/>
      <c r="C46" s="1796" t="n"/>
      <c r="D46" s="1847" t="n"/>
      <c r="M46" s="1847" t="n"/>
      <c r="N46" s="1796" t="n"/>
      <c r="O46" s="1847" t="n"/>
      <c r="P46" s="1796" t="n"/>
      <c r="Q46" s="1847" t="n"/>
      <c r="R46" s="1796" t="n"/>
      <c r="S46" s="1847" t="n"/>
      <c r="T46" s="1796" t="n"/>
      <c r="U46" s="1847" t="n"/>
      <c r="V46" s="1796" t="n"/>
      <c r="W46" s="1847" t="n"/>
      <c r="X46" s="1796" t="n"/>
      <c r="Y46" s="1847" t="n"/>
      <c r="AE46" s="1738" t="n"/>
      <c r="AF46" s="99" t="n"/>
    </row>
    <row r="47" ht="30" customFormat="1" customHeight="1" s="76">
      <c r="A47" s="964" t="inlineStr">
        <is>
          <t>A0152</t>
        </is>
      </c>
      <c r="B47" s="1848" t="n"/>
      <c r="C47" s="1849" t="n"/>
      <c r="D47" s="966" t="inlineStr">
        <is>
          <t>Viewer, Night Vision-Recon M18 SWIR</t>
        </is>
      </c>
      <c r="E47" s="1848" t="n"/>
      <c r="F47" s="1848" t="n"/>
      <c r="G47" s="1848" t="n"/>
      <c r="H47" s="1848" t="n"/>
      <c r="I47" s="1848" t="n"/>
      <c r="J47" s="1848" t="n"/>
      <c r="K47" s="1848" t="n"/>
      <c r="L47" s="1849" t="n"/>
      <c r="M47" s="967">
        <f>SUMIFS(TE!P:P,TE!G:G,$A$43,TE!H:H,A47)</f>
        <v/>
      </c>
      <c r="N47" s="1850" t="n"/>
      <c r="O47" s="968" t="n">
        <v>12</v>
      </c>
      <c r="P47" s="1849" t="n"/>
      <c r="Q47" s="969">
        <f>M47/O47</f>
        <v/>
      </c>
      <c r="R47" s="1849" t="n"/>
      <c r="S47" s="1851" t="n">
        <v>13.4</v>
      </c>
      <c r="T47" s="1849" t="n"/>
      <c r="U47" s="1851">
        <f>Q47*S47</f>
        <v/>
      </c>
      <c r="V47" s="1849" t="n"/>
      <c r="W47" s="946" t="inlineStr">
        <is>
          <t>A1A</t>
        </is>
      </c>
      <c r="X47" s="1849" t="n"/>
      <c r="Y47" s="947" t="inlineStr">
        <is>
          <t>Stored on Configurable Shelf</t>
        </is>
      </c>
      <c r="Z47" s="1848" t="n"/>
      <c r="AA47" s="1848" t="n"/>
      <c r="AB47" s="1848" t="n"/>
      <c r="AC47" s="1848" t="n"/>
      <c r="AD47" s="1848" t="n"/>
      <c r="AE47" s="1849" t="n"/>
      <c r="AF47" s="99" t="n"/>
    </row>
    <row r="48" ht="30" customFormat="1" customHeight="1" s="76">
      <c r="A48" s="949" t="inlineStr">
        <is>
          <t>C0004</t>
        </is>
      </c>
      <c r="B48" s="1852" t="n"/>
      <c r="C48" s="1853" t="n"/>
      <c r="D48" s="951" t="inlineStr">
        <is>
          <t>Night Hunter Flashlight</t>
        </is>
      </c>
      <c r="E48" s="1852" t="n"/>
      <c r="F48" s="1852" t="n"/>
      <c r="G48" s="1852" t="n"/>
      <c r="H48" s="1852" t="n"/>
      <c r="I48" s="1852" t="n"/>
      <c r="J48" s="1852" t="n"/>
      <c r="K48" s="1852" t="n"/>
      <c r="L48" s="1853" t="n"/>
      <c r="M48" s="952">
        <f>SUMIFS(TE!P:P,TE!G:G,$A$43,TE!H:H,A48)</f>
        <v/>
      </c>
      <c r="N48" s="1854" t="n"/>
      <c r="O48" s="953" t="n">
        <v>50</v>
      </c>
      <c r="P48" s="1853" t="n"/>
      <c r="Q48" s="954">
        <f>M48/O48</f>
        <v/>
      </c>
      <c r="R48" s="1853" t="n"/>
      <c r="S48" s="1855" t="n">
        <v>13.4</v>
      </c>
      <c r="T48" s="1853" t="n"/>
      <c r="U48" s="1855">
        <f>Q48*S48</f>
        <v/>
      </c>
      <c r="V48" s="1853" t="n"/>
      <c r="W48" s="970" t="inlineStr">
        <is>
          <t>A1A</t>
        </is>
      </c>
      <c r="X48" s="1853" t="n"/>
      <c r="Y48" s="971" t="inlineStr">
        <is>
          <t>Stored on Configurable Shelf</t>
        </is>
      </c>
      <c r="Z48" s="1852" t="n"/>
      <c r="AA48" s="1852" t="n"/>
      <c r="AB48" s="1852" t="n"/>
      <c r="AC48" s="1852" t="n"/>
      <c r="AD48" s="1852" t="n"/>
      <c r="AE48" s="1853" t="n"/>
      <c r="AF48" s="99" t="n"/>
    </row>
    <row r="49" ht="30" customFormat="1" customHeight="1" s="76">
      <c r="A49" s="949" t="inlineStr">
        <is>
          <t>C3115</t>
        </is>
      </c>
      <c r="B49" s="1852" t="n"/>
      <c r="C49" s="1853" t="n"/>
      <c r="D49" s="951" t="inlineStr">
        <is>
          <t>CASE, AMMO, SML ARMS, 30 RD, F/RIFLE, M16</t>
        </is>
      </c>
      <c r="E49" s="1852" t="n"/>
      <c r="F49" s="1852" t="n"/>
      <c r="G49" s="1852" t="n"/>
      <c r="H49" s="1852" t="n"/>
      <c r="I49" s="1852" t="n"/>
      <c r="J49" s="1852" t="n"/>
      <c r="K49" s="1852" t="n"/>
      <c r="L49" s="1853" t="n"/>
      <c r="M49" s="952">
        <f>SUMIFS(TE!P:P,TE!G:G,$A$43,TE!H:H,A49)</f>
        <v/>
      </c>
      <c r="N49" s="1854" t="n"/>
      <c r="O49" s="953" t="n">
        <v>90</v>
      </c>
      <c r="P49" s="1853" t="n"/>
      <c r="Q49" s="954">
        <f>M49/O49</f>
        <v/>
      </c>
      <c r="R49" s="1853" t="n"/>
      <c r="S49" s="1855" t="n">
        <v>13.4</v>
      </c>
      <c r="T49" s="1853" t="n"/>
      <c r="U49" s="1855">
        <f>Q49*S49</f>
        <v/>
      </c>
      <c r="V49" s="1853" t="n"/>
      <c r="W49" s="970" t="inlineStr">
        <is>
          <t>A1A</t>
        </is>
      </c>
      <c r="X49" s="1853" t="n"/>
      <c r="Y49" s="971" t="inlineStr">
        <is>
          <t>Stored on Configurable Shelf</t>
        </is>
      </c>
      <c r="Z49" s="1852" t="n"/>
      <c r="AA49" s="1852" t="n"/>
      <c r="AB49" s="1852" t="n"/>
      <c r="AC49" s="1852" t="n"/>
      <c r="AD49" s="1852" t="n"/>
      <c r="AE49" s="1853" t="n"/>
      <c r="AF49" s="99" t="n"/>
    </row>
    <row r="50" ht="50.1" customFormat="1" customHeight="1" s="76">
      <c r="A50" s="949" t="inlineStr">
        <is>
          <t>C3250</t>
        </is>
      </c>
      <c r="B50" s="1852" t="n"/>
      <c r="C50" s="1853" t="n"/>
      <c r="D50" s="951" t="inlineStr">
        <is>
          <t>Knife, Combat, K-Bar</t>
        </is>
      </c>
      <c r="E50" s="1852" t="n"/>
      <c r="F50" s="1852" t="n"/>
      <c r="G50" s="1852" t="n"/>
      <c r="H50" s="1852" t="n"/>
      <c r="I50" s="1852" t="n"/>
      <c r="J50" s="1852" t="n"/>
      <c r="K50" s="1852" t="n"/>
      <c r="L50" s="1853" t="n"/>
      <c r="M50" s="952">
        <f>SUMIFS(TE!P:P,TE!G:G,$A$43,TE!H:H,A50)</f>
        <v/>
      </c>
      <c r="N50" s="1854" t="n"/>
      <c r="O50" s="973" t="inlineStr">
        <is>
          <t>n/a</t>
        </is>
      </c>
      <c r="P50" s="1853" t="n"/>
      <c r="Q50" s="973" t="inlineStr">
        <is>
          <t>n/a</t>
        </is>
      </c>
      <c r="R50" s="1853" t="n"/>
      <c r="S50" s="973" t="inlineStr">
        <is>
          <t>n/a</t>
        </is>
      </c>
      <c r="T50" s="1853" t="n"/>
      <c r="U50" s="973" t="inlineStr">
        <is>
          <t>n/a</t>
        </is>
      </c>
      <c r="V50" s="1853" t="n"/>
      <c r="W50" s="974" t="inlineStr">
        <is>
          <t>Z1A</t>
        </is>
      </c>
      <c r="X50" s="1853" t="n"/>
      <c r="Y50" s="971" t="inlineStr">
        <is>
          <t>Most knives are hung on the gun rack, therefore the space is included in gun rack floor area.</t>
        </is>
      </c>
      <c r="Z50" s="1852" t="n"/>
      <c r="AA50" s="1852" t="n"/>
      <c r="AB50" s="1852" t="n"/>
      <c r="AC50" s="1852" t="n"/>
      <c r="AD50" s="1852" t="n"/>
      <c r="AE50" s="1853" t="n"/>
      <c r="AF50" s="99" t="n"/>
    </row>
    <row r="51" ht="30" customFormat="1" customHeight="1" s="76">
      <c r="A51" s="949" t="inlineStr">
        <is>
          <t>C4310</t>
        </is>
      </c>
      <c r="B51" s="1852" t="n"/>
      <c r="C51" s="1853" t="n"/>
      <c r="D51" s="951" t="inlineStr">
        <is>
          <t>Carrier, Rocket, Lincloe, Pack Adapter</t>
        </is>
      </c>
      <c r="E51" s="1852" t="n"/>
      <c r="F51" s="1852" t="n"/>
      <c r="G51" s="1852" t="n"/>
      <c r="H51" s="1852" t="n"/>
      <c r="I51" s="1852" t="n"/>
      <c r="J51" s="1852" t="n"/>
      <c r="K51" s="1852" t="n"/>
      <c r="L51" s="1853" t="n"/>
      <c r="M51" s="952">
        <f>SUMIFS(TE!P:P,TE!G:G,$A$43,TE!H:H,A51)</f>
        <v/>
      </c>
      <c r="N51" s="1854" t="n"/>
      <c r="O51" s="953" t="n">
        <v>16</v>
      </c>
      <c r="P51" s="1853" t="n"/>
      <c r="Q51" s="954">
        <f>M51/O51</f>
        <v/>
      </c>
      <c r="R51" s="1853" t="n"/>
      <c r="S51" s="1855" t="n">
        <v>13.4</v>
      </c>
      <c r="T51" s="1853" t="n"/>
      <c r="U51" s="1855">
        <f>Q51*S51</f>
        <v/>
      </c>
      <c r="V51" s="1853" t="n"/>
      <c r="W51" s="970" t="inlineStr">
        <is>
          <t>A1A</t>
        </is>
      </c>
      <c r="X51" s="1853" t="n"/>
      <c r="Y51" s="971" t="inlineStr">
        <is>
          <t>Stored on Configurable Shelf</t>
        </is>
      </c>
      <c r="Z51" s="1852" t="n"/>
      <c r="AA51" s="1852" t="n"/>
      <c r="AB51" s="1852" t="n"/>
      <c r="AC51" s="1852" t="n"/>
      <c r="AD51" s="1852" t="n"/>
      <c r="AE51" s="1853" t="n"/>
      <c r="AF51" s="99" t="n"/>
    </row>
    <row r="52" ht="30" customFormat="1" customHeight="1" s="76">
      <c r="A52" s="949" t="inlineStr">
        <is>
          <t>E0001</t>
        </is>
      </c>
      <c r="B52" s="1852" t="n"/>
      <c r="C52" s="1853" t="n"/>
      <c r="D52" s="951" t="inlineStr">
        <is>
          <t>SIGHT,THERMAL - AN/PAS-25</t>
        </is>
      </c>
      <c r="E52" s="1852" t="n"/>
      <c r="F52" s="1852" t="n"/>
      <c r="G52" s="1852" t="n"/>
      <c r="H52" s="1852" t="n"/>
      <c r="I52" s="1852" t="n"/>
      <c r="J52" s="1852" t="n"/>
      <c r="K52" s="1852" t="n"/>
      <c r="L52" s="1853" t="n"/>
      <c r="M52" s="952">
        <f>SUMIFS(TE!P:P,TE!G:G,$A$43,TE!H:H,A52)</f>
        <v/>
      </c>
      <c r="N52" s="1854" t="n"/>
      <c r="O52" s="953" t="n">
        <v>12</v>
      </c>
      <c r="P52" s="1853" t="n"/>
      <c r="Q52" s="954">
        <f>M52/O52</f>
        <v/>
      </c>
      <c r="R52" s="1853" t="n"/>
      <c r="S52" s="1855" t="n">
        <v>13.4</v>
      </c>
      <c r="T52" s="1853" t="n"/>
      <c r="U52" s="1855">
        <f>Q52*S52</f>
        <v/>
      </c>
      <c r="V52" s="1853" t="n"/>
      <c r="W52" s="970" t="inlineStr">
        <is>
          <t>A1A</t>
        </is>
      </c>
      <c r="X52" s="1853" t="n"/>
      <c r="Y52" s="971" t="inlineStr">
        <is>
          <t>Stored on Configurable Shelf</t>
        </is>
      </c>
      <c r="Z52" s="1852" t="n"/>
      <c r="AA52" s="1852" t="n"/>
      <c r="AB52" s="1852" t="n"/>
      <c r="AC52" s="1852" t="n"/>
      <c r="AD52" s="1852" t="n"/>
      <c r="AE52" s="1853" t="n"/>
      <c r="AF52" s="99" t="n"/>
    </row>
    <row r="53" ht="30" customFormat="1" customHeight="1" s="76">
      <c r="A53" s="949" t="inlineStr">
        <is>
          <t>E0005</t>
        </is>
      </c>
      <c r="B53" s="1852" t="n"/>
      <c r="C53" s="1853" t="n"/>
      <c r="D53" s="951" t="inlineStr">
        <is>
          <t>BINOCULAR NIGHT VISION SYSTEM</t>
        </is>
      </c>
      <c r="E53" s="1852" t="n"/>
      <c r="F53" s="1852" t="n"/>
      <c r="G53" s="1852" t="n"/>
      <c r="H53" s="1852" t="n"/>
      <c r="I53" s="1852" t="n"/>
      <c r="J53" s="1852" t="n"/>
      <c r="K53" s="1852" t="n"/>
      <c r="L53" s="1853" t="n"/>
      <c r="M53" s="952">
        <f>SUMIFS(TE!P:P,TE!G:G,$A$43,TE!H:H,A53)</f>
        <v/>
      </c>
      <c r="N53" s="1854" t="n"/>
      <c r="O53" s="953" t="n">
        <v>2</v>
      </c>
      <c r="P53" s="1853" t="n"/>
      <c r="Q53" s="954">
        <f>M53/O53</f>
        <v/>
      </c>
      <c r="R53" s="1853" t="n"/>
      <c r="S53" s="1855" t="n">
        <v>13.4</v>
      </c>
      <c r="T53" s="1853" t="n"/>
      <c r="U53" s="1855">
        <f>Q53*S53</f>
        <v/>
      </c>
      <c r="V53" s="1853" t="n"/>
      <c r="W53" s="970" t="inlineStr">
        <is>
          <t>A1A</t>
        </is>
      </c>
      <c r="X53" s="1853" t="n"/>
      <c r="Y53" s="971" t="inlineStr">
        <is>
          <t>Stored on Configurable Shelf</t>
        </is>
      </c>
      <c r="Z53" s="1852" t="n"/>
      <c r="AA53" s="1852" t="n"/>
      <c r="AB53" s="1852" t="n"/>
      <c r="AC53" s="1852" t="n"/>
      <c r="AD53" s="1852" t="n"/>
      <c r="AE53" s="1853" t="n"/>
      <c r="AF53" s="99" t="n"/>
    </row>
    <row r="54" ht="30" customFormat="1" customHeight="1" s="76">
      <c r="A54" s="949" t="inlineStr">
        <is>
          <t>E0006</t>
        </is>
      </c>
      <c r="B54" s="1852" t="n"/>
      <c r="C54" s="1853" t="n"/>
      <c r="D54" s="951" t="inlineStr">
        <is>
          <t>Integrated Pointer, Illum, Designator (IZLID)</t>
        </is>
      </c>
      <c r="E54" s="1852" t="n"/>
      <c r="F54" s="1852" t="n"/>
      <c r="G54" s="1852" t="n"/>
      <c r="H54" s="1852" t="n"/>
      <c r="I54" s="1852" t="n"/>
      <c r="J54" s="1852" t="n"/>
      <c r="K54" s="1852" t="n"/>
      <c r="L54" s="1853" t="n"/>
      <c r="M54" s="952">
        <f>SUMIFS(TE!P:P,TE!G:G,$A$43,TE!H:H,A54)</f>
        <v/>
      </c>
      <c r="N54" s="1854" t="n"/>
      <c r="O54" s="953" t="n">
        <v>112</v>
      </c>
      <c r="P54" s="1853" t="n"/>
      <c r="Q54" s="954">
        <f>M54/O54</f>
        <v/>
      </c>
      <c r="R54" s="1853" t="n"/>
      <c r="S54" s="1855" t="n">
        <v>13.4</v>
      </c>
      <c r="T54" s="1853" t="n"/>
      <c r="U54" s="1855">
        <f>Q54*S54</f>
        <v/>
      </c>
      <c r="V54" s="1853" t="n"/>
      <c r="W54" s="970" t="inlineStr">
        <is>
          <t>A1A</t>
        </is>
      </c>
      <c r="X54" s="1853" t="n"/>
      <c r="Y54" s="971" t="inlineStr">
        <is>
          <t>Stored on Configurable Shelf</t>
        </is>
      </c>
      <c r="Z54" s="1852" t="n"/>
      <c r="AA54" s="1852" t="n"/>
      <c r="AB54" s="1852" t="n"/>
      <c r="AC54" s="1852" t="n"/>
      <c r="AD54" s="1852" t="n"/>
      <c r="AE54" s="1853" t="n"/>
      <c r="AF54" s="99" t="n"/>
    </row>
    <row r="55" ht="39.95" customFormat="1" customHeight="1" s="76">
      <c r="A55" s="949" t="inlineStr">
        <is>
          <t>E0008</t>
        </is>
      </c>
      <c r="B55" s="1852" t="n"/>
      <c r="C55" s="1853" t="n"/>
      <c r="D55" s="951" t="inlineStr">
        <is>
          <t xml:space="preserve">Individual Weapon, Night Sight I2 (IWNS I2) </t>
        </is>
      </c>
      <c r="E55" s="1852" t="n"/>
      <c r="F55" s="1852" t="n"/>
      <c r="G55" s="1852" t="n"/>
      <c r="H55" s="1852" t="n"/>
      <c r="I55" s="1852" t="n"/>
      <c r="J55" s="1852" t="n"/>
      <c r="K55" s="1852" t="n"/>
      <c r="L55" s="1853" t="n"/>
      <c r="M55" s="952">
        <f>SUMIFS(TE!P:P,TE!G:G,$A$43,TE!H:H,A55)</f>
        <v/>
      </c>
      <c r="N55" s="1854" t="n"/>
      <c r="O55" s="953" t="n">
        <v>112</v>
      </c>
      <c r="P55" s="1853" t="n"/>
      <c r="Q55" s="954">
        <f>M55/O55</f>
        <v/>
      </c>
      <c r="R55" s="1853" t="n"/>
      <c r="S55" s="1855" t="n">
        <v>13.4</v>
      </c>
      <c r="T55" s="1853" t="n"/>
      <c r="U55" s="1855">
        <f>Q55*S55</f>
        <v/>
      </c>
      <c r="V55" s="1853" t="n"/>
      <c r="W55" s="970" t="inlineStr">
        <is>
          <t>A1A</t>
        </is>
      </c>
      <c r="X55" s="1853" t="n"/>
      <c r="Y55" s="971" t="inlineStr">
        <is>
          <t>Design still not determined.  Will be stored in Configurable Shelf</t>
        </is>
      </c>
      <c r="Z55" s="1852" t="n"/>
      <c r="AA55" s="1852" t="n"/>
      <c r="AB55" s="1852" t="n"/>
      <c r="AC55" s="1852" t="n"/>
      <c r="AD55" s="1852" t="n"/>
      <c r="AE55" s="1853" t="n"/>
      <c r="AF55" s="99" t="n"/>
    </row>
    <row r="56" ht="30" customFormat="1" customHeight="1" s="76">
      <c r="A56" s="949" t="inlineStr">
        <is>
          <t>E0012</t>
        </is>
      </c>
      <c r="B56" s="1852" t="n"/>
      <c r="C56" s="1853" t="n"/>
      <c r="D56" s="951" t="inlineStr">
        <is>
          <t>Thermal Imager,  Medium Range (MRTB)</t>
        </is>
      </c>
      <c r="E56" s="1852" t="n"/>
      <c r="F56" s="1852" t="n"/>
      <c r="G56" s="1852" t="n"/>
      <c r="H56" s="1852" t="n"/>
      <c r="I56" s="1852" t="n"/>
      <c r="J56" s="1852" t="n"/>
      <c r="K56" s="1852" t="n"/>
      <c r="L56" s="1853" t="n"/>
      <c r="M56" s="952">
        <f>SUMIFS(TE!P:P,TE!G:G,$A$43,TE!H:H,A56)</f>
        <v/>
      </c>
      <c r="N56" s="1854" t="n"/>
      <c r="O56" s="953" t="n">
        <v>112</v>
      </c>
      <c r="P56" s="1853" t="n"/>
      <c r="Q56" s="954">
        <f>M56/O56</f>
        <v/>
      </c>
      <c r="R56" s="1853" t="n"/>
      <c r="S56" s="1855" t="n">
        <v>13.4</v>
      </c>
      <c r="T56" s="1853" t="n"/>
      <c r="U56" s="1855">
        <f>Q56*S56</f>
        <v/>
      </c>
      <c r="V56" s="1853" t="n"/>
      <c r="W56" s="970" t="inlineStr">
        <is>
          <t>A1A</t>
        </is>
      </c>
      <c r="X56" s="1853" t="n"/>
      <c r="Y56" s="971" t="inlineStr">
        <is>
          <t>Design still not determined.  Will be stored in Configurable Shelf</t>
        </is>
      </c>
      <c r="Z56" s="1852" t="n"/>
      <c r="AA56" s="1852" t="n"/>
      <c r="AB56" s="1852" t="n"/>
      <c r="AC56" s="1852" t="n"/>
      <c r="AD56" s="1852" t="n"/>
      <c r="AE56" s="1853" t="n"/>
      <c r="AF56" s="99" t="n"/>
    </row>
    <row r="57" ht="30" customFormat="1" customHeight="1" s="76">
      <c r="A57" s="949" t="inlineStr">
        <is>
          <t>E0013</t>
        </is>
      </c>
      <c r="B57" s="1852" t="n"/>
      <c r="C57" s="1853" t="n"/>
      <c r="D57" s="951" t="inlineStr">
        <is>
          <t>TELESCOPE,ARTICULAT - M8541</t>
        </is>
      </c>
      <c r="E57" s="1852" t="n"/>
      <c r="F57" s="1852" t="n"/>
      <c r="G57" s="1852" t="n"/>
      <c r="H57" s="1852" t="n"/>
      <c r="I57" s="1852" t="n"/>
      <c r="J57" s="1852" t="n"/>
      <c r="K57" s="1852" t="n"/>
      <c r="L57" s="1853" t="n"/>
      <c r="M57" s="952">
        <f>SUMIFS(TE!P:P,TE!G:G,$A$43,TE!H:H,A57)</f>
        <v/>
      </c>
      <c r="N57" s="1854" t="n"/>
      <c r="O57" s="973" t="inlineStr">
        <is>
          <t>n/a</t>
        </is>
      </c>
      <c r="P57" s="1853" t="n"/>
      <c r="Q57" s="973" t="inlineStr">
        <is>
          <t>n/a</t>
        </is>
      </c>
      <c r="R57" s="1853" t="n"/>
      <c r="S57" s="973" t="inlineStr">
        <is>
          <t>n/a</t>
        </is>
      </c>
      <c r="T57" s="1853" t="n"/>
      <c r="U57" s="973" t="inlineStr">
        <is>
          <t>n/a</t>
        </is>
      </c>
      <c r="V57" s="1853" t="n"/>
      <c r="W57" s="970" t="inlineStr">
        <is>
          <t>Z1A</t>
        </is>
      </c>
      <c r="X57" s="1853" t="n"/>
      <c r="Y57" s="971" t="inlineStr">
        <is>
          <t>Stored on weapon, E1460, E1475, E0103</t>
        </is>
      </c>
      <c r="Z57" s="1852" t="n"/>
      <c r="AA57" s="1852" t="n"/>
      <c r="AB57" s="1852" t="n"/>
      <c r="AC57" s="1852" t="n"/>
      <c r="AD57" s="1852" t="n"/>
      <c r="AE57" s="1853" t="n"/>
      <c r="AF57" s="99" t="n"/>
    </row>
    <row r="58" ht="30" customFormat="1" customHeight="1" s="76">
      <c r="A58" s="949" t="inlineStr">
        <is>
          <t>E0016</t>
        </is>
      </c>
      <c r="B58" s="1852" t="n"/>
      <c r="C58" s="1853" t="n"/>
      <c r="D58" s="951" t="inlineStr">
        <is>
          <t>Telescope, Scout Sniper Observation (Leopold)</t>
        </is>
      </c>
      <c r="E58" s="1852" t="n"/>
      <c r="F58" s="1852" t="n"/>
      <c r="G58" s="1852" t="n"/>
      <c r="H58" s="1852" t="n"/>
      <c r="I58" s="1852" t="n"/>
      <c r="J58" s="1852" t="n"/>
      <c r="K58" s="1852" t="n"/>
      <c r="L58" s="1853" t="n"/>
      <c r="M58" s="952">
        <f>SUMIFS(TE!P:P,TE!G:G,$A$43,TE!H:H,A58)</f>
        <v/>
      </c>
      <c r="N58" s="1854" t="n"/>
      <c r="O58" s="953" t="n">
        <v>90</v>
      </c>
      <c r="P58" s="1853" t="n"/>
      <c r="Q58" s="954">
        <f>M58/O58</f>
        <v/>
      </c>
      <c r="R58" s="1853" t="n"/>
      <c r="S58" s="1855" t="n">
        <v>13.4</v>
      </c>
      <c r="T58" s="1853" t="n"/>
      <c r="U58" s="1855">
        <f>Q58*S58</f>
        <v/>
      </c>
      <c r="V58" s="1853" t="n"/>
      <c r="W58" s="970" t="inlineStr">
        <is>
          <t>A1A</t>
        </is>
      </c>
      <c r="X58" s="1853" t="n"/>
      <c r="Y58" s="971" t="inlineStr">
        <is>
          <t>Stored on Configurable Shelf</t>
        </is>
      </c>
      <c r="Z58" s="1852" t="n"/>
      <c r="AA58" s="1852" t="n"/>
      <c r="AB58" s="1852" t="n"/>
      <c r="AC58" s="1852" t="n"/>
      <c r="AD58" s="1852" t="n"/>
      <c r="AE58" s="1853" t="n"/>
      <c r="AF58" s="99" t="n"/>
    </row>
    <row r="59" ht="30" customFormat="1" customHeight="1" s="76">
      <c r="A59" s="949" t="inlineStr">
        <is>
          <t>E0017</t>
        </is>
      </c>
      <c r="B59" s="1852" t="n"/>
      <c r="C59" s="1853" t="n"/>
      <c r="D59" s="951" t="inlineStr">
        <is>
          <t>Rifle Combat Optic, AN/PVQ-3, RCO-M4</t>
        </is>
      </c>
      <c r="E59" s="1852" t="n"/>
      <c r="F59" s="1852" t="n"/>
      <c r="G59" s="1852" t="n"/>
      <c r="H59" s="1852" t="n"/>
      <c r="I59" s="1852" t="n"/>
      <c r="J59" s="1852" t="n"/>
      <c r="K59" s="1852" t="n"/>
      <c r="L59" s="1853" t="n"/>
      <c r="M59" s="952">
        <f>SUMIFS(TE!P:P,TE!G:G,$A$43,TE!H:H,A59)</f>
        <v/>
      </c>
      <c r="N59" s="1854" t="n"/>
      <c r="O59" s="973" t="inlineStr">
        <is>
          <t>n/a</t>
        </is>
      </c>
      <c r="P59" s="1853" t="n"/>
      <c r="Q59" s="973" t="inlineStr">
        <is>
          <t>n/a</t>
        </is>
      </c>
      <c r="R59" s="1853" t="n"/>
      <c r="S59" s="973" t="inlineStr">
        <is>
          <t>n/a</t>
        </is>
      </c>
      <c r="T59" s="1853" t="n"/>
      <c r="U59" s="973" t="inlineStr">
        <is>
          <t>n/a</t>
        </is>
      </c>
      <c r="V59" s="1853" t="n"/>
      <c r="W59" s="970" t="inlineStr">
        <is>
          <t>Z1A</t>
        </is>
      </c>
      <c r="X59" s="1853" t="n"/>
      <c r="Y59" s="971" t="inlineStr">
        <is>
          <t>Stored on Weapon</t>
        </is>
      </c>
      <c r="Z59" s="1852" t="n"/>
      <c r="AA59" s="1852" t="n"/>
      <c r="AB59" s="1852" t="n"/>
      <c r="AC59" s="1852" t="n"/>
      <c r="AD59" s="1852" t="n"/>
      <c r="AE59" s="1853" t="n"/>
      <c r="AF59" s="99" t="n"/>
    </row>
    <row r="60" ht="30" customFormat="1" customHeight="1" s="76">
      <c r="A60" s="949" t="inlineStr">
        <is>
          <t>E0018</t>
        </is>
      </c>
      <c r="B60" s="1852" t="n"/>
      <c r="C60" s="1853" t="n"/>
      <c r="D60" s="951" t="inlineStr">
        <is>
          <t>SIGHT UNIT,MECHANIC - M519</t>
        </is>
      </c>
      <c r="E60" s="1852" t="n"/>
      <c r="F60" s="1852" t="n"/>
      <c r="G60" s="1852" t="n"/>
      <c r="H60" s="1852" t="n"/>
      <c r="I60" s="1852" t="n"/>
      <c r="J60" s="1852" t="n"/>
      <c r="K60" s="1852" t="n"/>
      <c r="L60" s="1853" t="n"/>
      <c r="M60" s="952">
        <f>SUMIFS(TE!P:P,TE!G:G,$A$43,TE!H:H,A60)</f>
        <v/>
      </c>
      <c r="N60" s="1854" t="n"/>
      <c r="O60" s="953" t="n">
        <v>24</v>
      </c>
      <c r="P60" s="1853" t="n"/>
      <c r="Q60" s="954">
        <f>M60/O60</f>
        <v/>
      </c>
      <c r="R60" s="1853" t="n"/>
      <c r="S60" s="1855" t="n">
        <v>13.4</v>
      </c>
      <c r="T60" s="1853" t="n"/>
      <c r="U60" s="1855">
        <f>Q60*S60</f>
        <v/>
      </c>
      <c r="V60" s="1853" t="n"/>
      <c r="W60" s="970" t="inlineStr">
        <is>
          <t>A1A</t>
        </is>
      </c>
      <c r="X60" s="1853" t="n"/>
      <c r="Y60" s="971" t="inlineStr">
        <is>
          <t>Stored on Configurable Shelf</t>
        </is>
      </c>
      <c r="Z60" s="1852" t="n"/>
      <c r="AA60" s="1852" t="n"/>
      <c r="AB60" s="1852" t="n"/>
      <c r="AC60" s="1852" t="n"/>
      <c r="AD60" s="1852" t="n"/>
      <c r="AE60" s="1853" t="n"/>
      <c r="AF60" s="99" t="n"/>
    </row>
    <row r="61" ht="30" customFormat="1" customHeight="1" s="76">
      <c r="A61" s="949" t="inlineStr">
        <is>
          <t>E0019</t>
        </is>
      </c>
      <c r="B61" s="1852" t="n"/>
      <c r="C61" s="1853" t="n"/>
      <c r="D61" s="951" t="inlineStr">
        <is>
          <t>Scout Sniper Night Observation Device</t>
        </is>
      </c>
      <c r="E61" s="1852" t="n"/>
      <c r="F61" s="1852" t="n"/>
      <c r="G61" s="1852" t="n"/>
      <c r="H61" s="1852" t="n"/>
      <c r="I61" s="1852" t="n"/>
      <c r="J61" s="1852" t="n"/>
      <c r="K61" s="1852" t="n"/>
      <c r="L61" s="1853" t="n"/>
      <c r="M61" s="952">
        <f>SUMIFS(TE!P:P,TE!G:G,$A$43,TE!H:H,A61)</f>
        <v/>
      </c>
      <c r="N61" s="1854" t="n"/>
      <c r="O61" s="973" t="inlineStr">
        <is>
          <t>n/a</t>
        </is>
      </c>
      <c r="P61" s="1853" t="n"/>
      <c r="Q61" s="954">
        <f>M62/O62</f>
        <v/>
      </c>
      <c r="R61" s="1853" t="n"/>
      <c r="S61" s="1855" t="n">
        <v>13.4</v>
      </c>
      <c r="T61" s="1853" t="n"/>
      <c r="U61" s="1855">
        <f>Q61*S61</f>
        <v/>
      </c>
      <c r="V61" s="1853" t="n"/>
      <c r="W61" s="970" t="inlineStr">
        <is>
          <t>A1A</t>
        </is>
      </c>
      <c r="X61" s="1853" t="n"/>
      <c r="Y61" s="971" t="inlineStr">
        <is>
          <t>Design still not determined.  Will be stored in Configurable Shelf</t>
        </is>
      </c>
      <c r="Z61" s="1852" t="n"/>
      <c r="AA61" s="1852" t="n"/>
      <c r="AB61" s="1852" t="n"/>
      <c r="AC61" s="1852" t="n"/>
      <c r="AD61" s="1852" t="n"/>
      <c r="AE61" s="1853" t="n"/>
      <c r="AF61" s="99" t="n"/>
    </row>
    <row r="62" ht="30" customFormat="1" customHeight="1" s="76">
      <c r="A62" s="949" t="inlineStr">
        <is>
          <t>E0020</t>
        </is>
      </c>
      <c r="B62" s="1852" t="n"/>
      <c r="C62" s="1853" t="n"/>
      <c r="D62" s="951" t="inlineStr">
        <is>
          <t>Scout Sniper Mid-Range Night Sight (SSMRNS)</t>
        </is>
      </c>
      <c r="E62" s="1852" t="n"/>
      <c r="F62" s="1852" t="n"/>
      <c r="G62" s="1852" t="n"/>
      <c r="H62" s="1852" t="n"/>
      <c r="I62" s="1852" t="n"/>
      <c r="J62" s="1852" t="n"/>
      <c r="K62" s="1852" t="n"/>
      <c r="L62" s="1853" t="n"/>
      <c r="M62" s="952">
        <f>SUMIFS(TE!P:P,TE!G:G,$A$43,TE!H:H,A62)</f>
        <v/>
      </c>
      <c r="N62" s="1854" t="n"/>
      <c r="O62" s="953" t="n">
        <v>72</v>
      </c>
      <c r="P62" s="1853" t="n"/>
      <c r="Q62" s="954">
        <f>M63/O63</f>
        <v/>
      </c>
      <c r="R62" s="1853" t="n"/>
      <c r="S62" s="1855" t="n">
        <v>13.4</v>
      </c>
      <c r="T62" s="1853" t="n"/>
      <c r="U62" s="1855">
        <f>Q62*S62</f>
        <v/>
      </c>
      <c r="V62" s="1853" t="n"/>
      <c r="W62" s="970" t="inlineStr">
        <is>
          <t>A1A</t>
        </is>
      </c>
      <c r="X62" s="1853" t="n"/>
      <c r="Y62" s="971" t="inlineStr">
        <is>
          <t>Stored on Configurable Shelf</t>
        </is>
      </c>
      <c r="Z62" s="1852" t="n"/>
      <c r="AA62" s="1852" t="n"/>
      <c r="AB62" s="1852" t="n"/>
      <c r="AC62" s="1852" t="n"/>
      <c r="AD62" s="1852" t="n"/>
      <c r="AE62" s="1853" t="n"/>
      <c r="AF62" s="99" t="n"/>
    </row>
    <row r="63" ht="30" customFormat="1" customHeight="1" s="76">
      <c r="A63" s="949" t="inlineStr">
        <is>
          <t>E0025</t>
        </is>
      </c>
      <c r="B63" s="1852" t="n"/>
      <c r="C63" s="1853" t="n"/>
      <c r="D63" s="951" t="inlineStr">
        <is>
          <t>Grenade Launcher, Multi-shot (M32)</t>
        </is>
      </c>
      <c r="E63" s="1852" t="n"/>
      <c r="F63" s="1852" t="n"/>
      <c r="G63" s="1852" t="n"/>
      <c r="H63" s="1852" t="n"/>
      <c r="I63" s="1852" t="n"/>
      <c r="J63" s="1852" t="n"/>
      <c r="K63" s="1852" t="n"/>
      <c r="L63" s="1853" t="n"/>
      <c r="M63" s="952">
        <f>SUMIFS(TE!P:P,TE!G:G,$A$43,TE!H:H,A63)</f>
        <v/>
      </c>
      <c r="N63" s="1854" t="n"/>
      <c r="O63" s="953" t="n">
        <v>10</v>
      </c>
      <c r="P63" s="1853" t="n"/>
      <c r="Q63" s="954">
        <f>ROUNDUP(M63/O63,0)</f>
        <v/>
      </c>
      <c r="R63" s="1853" t="n"/>
      <c r="S63" s="1855" t="n">
        <v>13.4</v>
      </c>
      <c r="T63" s="1853" t="n"/>
      <c r="U63" s="1855">
        <f>Q63*S63</f>
        <v/>
      </c>
      <c r="V63" s="1853" t="n"/>
      <c r="W63" s="970" t="inlineStr">
        <is>
          <t>B1D</t>
        </is>
      </c>
      <c r="X63" s="1853" t="n"/>
      <c r="Y63" s="971" t="inlineStr">
        <is>
          <t>5 per rack stacked 2 high</t>
        </is>
      </c>
      <c r="Z63" s="1852" t="n"/>
      <c r="AA63" s="1852" t="n"/>
      <c r="AB63" s="1852" t="n"/>
      <c r="AC63" s="1852" t="n"/>
      <c r="AD63" s="1852" t="n"/>
      <c r="AE63" s="1853" t="n"/>
      <c r="AF63" s="99" t="n"/>
    </row>
    <row r="64" ht="30" customFormat="1" customHeight="1" s="76">
      <c r="A64" s="949" t="inlineStr">
        <is>
          <t>E0027</t>
        </is>
      </c>
      <c r="B64" s="1852" t="n"/>
      <c r="C64" s="1853" t="n"/>
      <c r="D64" s="951" t="inlineStr">
        <is>
          <t>BINOCULAR NIGHT VISION GOGGLE</t>
        </is>
      </c>
      <c r="E64" s="1852" t="n"/>
      <c r="F64" s="1852" t="n"/>
      <c r="G64" s="1852" t="n"/>
      <c r="H64" s="1852" t="n"/>
      <c r="I64" s="1852" t="n"/>
      <c r="J64" s="1852" t="n"/>
      <c r="K64" s="1852" t="n"/>
      <c r="L64" s="1853" t="n"/>
      <c r="M64" s="952">
        <f>SUMIFS(TE!P:P,TE!G:G,$A$43,TE!H:H,A64)</f>
        <v/>
      </c>
      <c r="N64" s="1854" t="n"/>
      <c r="O64" s="953" t="n">
        <v>8</v>
      </c>
      <c r="P64" s="1853" t="n"/>
      <c r="Q64" s="954">
        <f>M64/O64</f>
        <v/>
      </c>
      <c r="R64" s="1853" t="n"/>
      <c r="S64" s="1855" t="n">
        <v>13.4</v>
      </c>
      <c r="T64" s="1853" t="n"/>
      <c r="U64" s="1855">
        <f>Q64*S64</f>
        <v/>
      </c>
      <c r="V64" s="1853" t="n"/>
      <c r="W64" s="970" t="inlineStr">
        <is>
          <t>A1A</t>
        </is>
      </c>
      <c r="X64" s="1853" t="n"/>
      <c r="Y64" s="971" t="inlineStr">
        <is>
          <t>Stored on Configurable Shelf</t>
        </is>
      </c>
      <c r="Z64" s="1852" t="n"/>
      <c r="AA64" s="1852" t="n"/>
      <c r="AB64" s="1852" t="n"/>
      <c r="AC64" s="1852" t="n"/>
      <c r="AD64" s="1852" t="n"/>
      <c r="AE64" s="1853" t="n"/>
      <c r="AF64" s="99" t="n"/>
    </row>
    <row r="65" ht="30" customFormat="1" customHeight="1" s="76">
      <c r="A65" s="978" t="inlineStr">
        <is>
          <t>E0028</t>
        </is>
      </c>
      <c r="B65" s="1856" t="n"/>
      <c r="C65" s="1857" t="n"/>
      <c r="D65" s="980" t="inlineStr">
        <is>
          <t>Rifle, Sniper, Semi-Auto (MK11)</t>
        </is>
      </c>
      <c r="E65" s="1856" t="n"/>
      <c r="F65" s="1856" t="n"/>
      <c r="G65" s="1856" t="n"/>
      <c r="H65" s="1856" t="n"/>
      <c r="I65" s="1856" t="n"/>
      <c r="J65" s="1856" t="n"/>
      <c r="K65" s="1856" t="n"/>
      <c r="L65" s="1857" t="n"/>
      <c r="M65" s="981">
        <f>SUMIFS(TE!P:P,TE!G:G,$A$43,TE!H:H,A65)</f>
        <v/>
      </c>
      <c r="N65" s="1858" t="n"/>
      <c r="O65" s="982" t="n">
        <v>1</v>
      </c>
      <c r="P65" s="1857" t="n"/>
      <c r="Q65" s="983">
        <f>ROUNDUP(M65/O65,0)</f>
        <v/>
      </c>
      <c r="R65" s="1857" t="n"/>
      <c r="S65" s="1859" t="n">
        <v>17.3</v>
      </c>
      <c r="T65" s="1857" t="n"/>
      <c r="U65" s="1859">
        <f>Q65*S65</f>
        <v/>
      </c>
      <c r="V65" s="1857" t="n"/>
      <c r="W65" s="975" t="inlineStr">
        <is>
          <t>EIJ</t>
        </is>
      </c>
      <c r="X65" s="1857" t="n"/>
      <c r="Y65" s="976" t="inlineStr">
        <is>
          <t>Stored in hard case, 52" L x 17.5 " W x 6" H, stacked 5 high</t>
        </is>
      </c>
      <c r="Z65" s="1856" t="n"/>
      <c r="AA65" s="1856" t="n"/>
      <c r="AB65" s="1856" t="n"/>
      <c r="AC65" s="1856" t="n"/>
      <c r="AD65" s="1856" t="n"/>
      <c r="AE65" s="1857" t="n"/>
      <c r="AF65" s="99" t="n"/>
    </row>
    <row r="66" ht="15.75" customFormat="1" customHeight="1" s="76">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c r="AA66" s="100" t="n"/>
      <c r="AB66" s="100" t="n"/>
      <c r="AC66" s="100" t="n"/>
      <c r="AD66" s="100" t="n"/>
      <c r="AE66" s="100" t="n"/>
      <c r="AF66" s="99" t="n"/>
    </row>
    <row r="67" ht="15.75" customFormat="1" customHeight="1" s="76">
      <c r="A67" s="101" t="n"/>
      <c r="B67" s="101" t="n"/>
      <c r="C67" s="101" t="n"/>
      <c r="D67" s="101" t="n"/>
      <c r="E67" s="101" t="n"/>
      <c r="F67" s="101" t="n"/>
      <c r="G67" s="101" t="n"/>
      <c r="H67" s="101" t="n"/>
      <c r="I67" s="101" t="n"/>
      <c r="J67" s="101" t="n"/>
      <c r="K67" s="101" t="n"/>
      <c r="L67" s="101" t="n"/>
      <c r="M67" s="101" t="n"/>
      <c r="N67" s="101" t="n"/>
      <c r="O67" s="101" t="n"/>
      <c r="P67" s="101" t="n"/>
      <c r="Q67" s="101" t="n"/>
      <c r="R67" s="101" t="n"/>
      <c r="S67" s="101" t="n"/>
      <c r="T67" s="101" t="n"/>
      <c r="U67" s="101" t="n"/>
      <c r="V67" s="101" t="n"/>
      <c r="W67" s="101" t="n"/>
      <c r="X67" s="101" t="n"/>
      <c r="Y67" s="101" t="n"/>
      <c r="Z67" s="101" t="n"/>
      <c r="AA67" s="101" t="n"/>
      <c r="AB67" s="682" t="n"/>
      <c r="AC67" s="683" t="inlineStr">
        <is>
          <t xml:space="preserve">Page </t>
        </is>
      </c>
      <c r="AD67" s="684" t="n">
        <v>2</v>
      </c>
      <c r="AE67" s="684" t="inlineStr">
        <is>
          <t>of</t>
        </is>
      </c>
      <c r="AF67" s="684" t="n">
        <v>27</v>
      </c>
    </row>
    <row r="68" ht="15.75" customFormat="1" customHeight="1" s="76">
      <c r="A68" s="937" t="inlineStr">
        <is>
          <t>CCN:</t>
        </is>
      </c>
      <c r="C68" s="931" t="n">
        <v>14345</v>
      </c>
      <c r="M68" s="937" t="inlineStr">
        <is>
          <t>Nomenclature:</t>
        </is>
      </c>
      <c r="R68" s="931" t="inlineStr">
        <is>
          <t>Armory</t>
        </is>
      </c>
    </row>
    <row r="69" ht="15.75" customFormat="1" customHeight="1" s="76">
      <c r="A69" s="1081" t="n"/>
      <c r="B69" s="1081" t="n"/>
      <c r="C69" s="1082" t="n"/>
      <c r="D69" s="1082" t="n"/>
      <c r="E69" s="1082" t="n"/>
      <c r="F69" s="1082" t="n"/>
      <c r="G69" s="1082" t="n"/>
      <c r="H69" s="1082" t="n"/>
      <c r="I69" s="1082" t="n"/>
      <c r="J69" s="1082" t="n"/>
      <c r="K69" s="1082" t="n"/>
      <c r="L69" s="1082" t="n"/>
      <c r="M69" s="1081" t="n"/>
      <c r="N69" s="1081" t="n"/>
      <c r="O69" s="1081" t="n"/>
      <c r="P69" s="1081" t="n"/>
      <c r="Q69" s="1081" t="n"/>
      <c r="R69" s="1082" t="n"/>
      <c r="S69" s="1082" t="n"/>
      <c r="T69" s="1082" t="n"/>
      <c r="U69" s="1082" t="n"/>
      <c r="V69" s="1082" t="n"/>
      <c r="W69" s="1082" t="n"/>
      <c r="X69" s="1082" t="n"/>
      <c r="Y69" s="1082" t="n"/>
      <c r="Z69" s="1082" t="n"/>
      <c r="AA69" s="1082" t="n"/>
      <c r="AB69" s="1082" t="n"/>
      <c r="AC69" s="1082" t="n"/>
      <c r="AD69" s="1082" t="n"/>
      <c r="AE69" s="1082" t="n"/>
      <c r="AF69" s="1082" t="n"/>
    </row>
    <row r="70" ht="15.75" customFormat="1" customHeight="1" s="76">
      <c r="A70" s="913">
        <f>A43</f>
        <v/>
      </c>
      <c r="B70" s="1841" t="n"/>
      <c r="C70" s="1841" t="n"/>
      <c r="D70" s="914">
        <f>D43</f>
        <v/>
      </c>
      <c r="E70" s="1747" t="n"/>
      <c r="F70" s="1747" t="n"/>
      <c r="G70" s="1747" t="n"/>
      <c r="H70" s="1747" t="n"/>
      <c r="I70" s="1747" t="n"/>
      <c r="J70" s="1747" t="n"/>
      <c r="K70" s="1747" t="n"/>
      <c r="L70" s="1747" t="n"/>
      <c r="M70" s="1081" t="n"/>
      <c r="N70" s="1081" t="n"/>
      <c r="O70" s="1081" t="n"/>
      <c r="P70" s="1082" t="n"/>
      <c r="Q70" s="1081" t="n"/>
      <c r="R70" s="1082" t="n"/>
      <c r="S70" s="1082" t="n"/>
      <c r="T70" s="1082" t="n"/>
      <c r="U70" s="1082" t="n"/>
      <c r="V70" s="1082" t="n"/>
      <c r="W70" s="1082" t="n"/>
      <c r="X70" s="1082" t="n"/>
      <c r="Y70" s="1082" t="n"/>
      <c r="Z70" s="1082" t="n"/>
      <c r="AA70" s="1082" t="n"/>
      <c r="AB70" s="1082" t="n"/>
      <c r="AC70" s="1082" t="n"/>
      <c r="AD70" s="1082" t="n"/>
      <c r="AE70" s="1082" t="n"/>
      <c r="AF70" s="1082" t="n"/>
    </row>
    <row r="71" ht="15.75" customFormat="1" customHeight="1" s="76">
      <c r="A71" s="1842" t="inlineStr">
        <is>
          <t>TAM #</t>
        </is>
      </c>
      <c r="B71" s="1736" t="n"/>
      <c r="C71" s="1794" t="n"/>
      <c r="D71" s="921" t="inlineStr">
        <is>
          <t>DESCRIPTION</t>
        </is>
      </c>
      <c r="E71" s="1736" t="n"/>
      <c r="F71" s="1736" t="n"/>
      <c r="G71" s="1736" t="n"/>
      <c r="H71" s="1736" t="n"/>
      <c r="I71" s="1736" t="n"/>
      <c r="J71" s="1736" t="n"/>
      <c r="K71" s="1736" t="n"/>
      <c r="L71" s="1736" t="n"/>
      <c r="M71" s="1843" t="inlineStr">
        <is>
          <t>No.</t>
        </is>
      </c>
      <c r="N71" s="1794" t="n"/>
      <c r="O71" s="1844" t="inlineStr">
        <is>
          <t>No. per Unit</t>
        </is>
      </c>
      <c r="P71" s="1794" t="n"/>
      <c r="Q71" s="1844" t="inlineStr">
        <is>
          <t>STORAGE UNITS</t>
        </is>
      </c>
      <c r="R71" s="1794" t="n"/>
      <c r="S71" s="1845" t="inlineStr">
        <is>
          <t>SF PER UNIT</t>
        </is>
      </c>
      <c r="T71" s="1794" t="n"/>
      <c r="U71" s="1845" t="inlineStr">
        <is>
          <t>Total (NSF)</t>
        </is>
      </c>
      <c r="V71" s="1794" t="n"/>
      <c r="W71" s="1843" t="inlineStr">
        <is>
          <t>STORAGE TYPE</t>
        </is>
      </c>
      <c r="X71" s="1794" t="n"/>
      <c r="Y71" s="1846" t="inlineStr">
        <is>
          <t>METHOD OF STORAGE  (RACK, CABINET, SHELF, ETC.)</t>
        </is>
      </c>
      <c r="Z71" s="1736" t="n"/>
      <c r="AA71" s="1736" t="n"/>
      <c r="AB71" s="1736" t="n"/>
      <c r="AC71" s="1736" t="n"/>
      <c r="AD71" s="1736" t="n"/>
      <c r="AE71" s="1737" t="n"/>
      <c r="AF71" s="1082" t="n"/>
    </row>
    <row r="72" ht="15.75" customFormat="1" customHeight="1" s="76">
      <c r="A72" s="424" t="n"/>
      <c r="C72" s="1796" t="n"/>
      <c r="D72" s="1847" t="n"/>
      <c r="M72" s="1847" t="n"/>
      <c r="N72" s="1796" t="n"/>
      <c r="O72" s="1847" t="n"/>
      <c r="P72" s="1796" t="n"/>
      <c r="Q72" s="1847" t="n"/>
      <c r="R72" s="1796" t="n"/>
      <c r="S72" s="1847" t="n"/>
      <c r="T72" s="1796" t="n"/>
      <c r="U72" s="1847" t="n"/>
      <c r="V72" s="1796" t="n"/>
      <c r="W72" s="1847" t="n"/>
      <c r="X72" s="1796" t="n"/>
      <c r="Y72" s="1847" t="n"/>
      <c r="AE72" s="1738" t="n"/>
      <c r="AF72" s="1082" t="n"/>
    </row>
    <row r="73" ht="15.75" customFormat="1" customHeight="1" s="76">
      <c r="A73" s="424" t="n"/>
      <c r="C73" s="1796" t="n"/>
      <c r="D73" s="1847" t="n"/>
      <c r="M73" s="1847" t="n"/>
      <c r="N73" s="1796" t="n"/>
      <c r="O73" s="1847" t="n"/>
      <c r="P73" s="1796" t="n"/>
      <c r="Q73" s="1847" t="n"/>
      <c r="R73" s="1796" t="n"/>
      <c r="S73" s="1847" t="n"/>
      <c r="T73" s="1796" t="n"/>
      <c r="U73" s="1847" t="n"/>
      <c r="V73" s="1796" t="n"/>
      <c r="W73" s="1847" t="n"/>
      <c r="X73" s="1796" t="n"/>
      <c r="Y73" s="1847" t="n"/>
      <c r="AE73" s="1738" t="n"/>
      <c r="AF73" s="99" t="n"/>
    </row>
    <row r="74" ht="30" customFormat="1" customHeight="1" s="76">
      <c r="A74" s="964" t="inlineStr">
        <is>
          <t>E0031</t>
        </is>
      </c>
      <c r="B74" s="1848" t="n"/>
      <c r="C74" s="1849" t="n"/>
      <c r="D74" s="966" t="inlineStr">
        <is>
          <t>CLIP-ON THERMAL IMAGER</t>
        </is>
      </c>
      <c r="E74" s="1848" t="n"/>
      <c r="F74" s="1848" t="n"/>
      <c r="G74" s="1848" t="n"/>
      <c r="H74" s="1848" t="n"/>
      <c r="I74" s="1848" t="n"/>
      <c r="J74" s="1848" t="n"/>
      <c r="K74" s="1848" t="n"/>
      <c r="L74" s="1849" t="n"/>
      <c r="M74" s="967">
        <f>SUMIFS(TE!P:P,TE!G:G,$A$43,TE!H:H,A74)</f>
        <v/>
      </c>
      <c r="N74" s="1850" t="n"/>
      <c r="O74" s="968" t="n">
        <v>36</v>
      </c>
      <c r="P74" s="1849" t="n"/>
      <c r="Q74" s="969">
        <f>M74/O74</f>
        <v/>
      </c>
      <c r="R74" s="1849" t="n"/>
      <c r="S74" s="1851" t="n">
        <v>13.4</v>
      </c>
      <c r="T74" s="1849" t="n"/>
      <c r="U74" s="1851">
        <f>Q74*S74</f>
        <v/>
      </c>
      <c r="V74" s="1849" t="n"/>
      <c r="W74" s="946" t="inlineStr">
        <is>
          <t>A1A</t>
        </is>
      </c>
      <c r="X74" s="1849" t="n"/>
      <c r="Y74" s="947" t="inlineStr">
        <is>
          <t>Stored on Configurable Shelf</t>
        </is>
      </c>
      <c r="Z74" s="1848" t="n"/>
      <c r="AA74" s="1848" t="n"/>
      <c r="AB74" s="1848" t="n"/>
      <c r="AC74" s="1848" t="n"/>
      <c r="AD74" s="1848" t="n"/>
      <c r="AE74" s="1849" t="n"/>
      <c r="AF74" s="99" t="n"/>
    </row>
    <row r="75" ht="30" customFormat="1" customHeight="1" s="76">
      <c r="A75" s="949" t="inlineStr">
        <is>
          <t>E0032</t>
        </is>
      </c>
      <c r="B75" s="1852" t="n"/>
      <c r="C75" s="1853" t="n"/>
      <c r="D75" s="951" t="inlineStr">
        <is>
          <t>MISSION PAYLOAD MODULE-NON-LETHAL WEAPONS SYSTEM</t>
        </is>
      </c>
      <c r="E75" s="1852" t="n"/>
      <c r="F75" s="1852" t="n"/>
      <c r="G75" s="1852" t="n"/>
      <c r="H75" s="1852" t="n"/>
      <c r="I75" s="1852" t="n"/>
      <c r="J75" s="1852" t="n"/>
      <c r="K75" s="1852" t="n"/>
      <c r="L75" s="1853" t="n"/>
      <c r="M75" s="952">
        <f>SUMIFS(TE!P:P,TE!G:G,$A$43,TE!H:H,A75)</f>
        <v/>
      </c>
      <c r="N75" s="1854" t="n"/>
      <c r="O75" s="953" t="n">
        <v>2</v>
      </c>
      <c r="P75" s="1853" t="n"/>
      <c r="Q75" s="954">
        <f>ROUNDUP(M75/O75,0)</f>
        <v/>
      </c>
      <c r="R75" s="1853" t="n"/>
      <c r="S75" s="1855" t="n">
        <v>18</v>
      </c>
      <c r="T75" s="1853" t="n"/>
      <c r="U75" s="1855">
        <f>Q75*S75</f>
        <v/>
      </c>
      <c r="V75" s="1853" t="n"/>
      <c r="W75" s="970" t="inlineStr">
        <is>
          <t>D1B</t>
        </is>
      </c>
      <c r="X75" s="1853" t="n"/>
      <c r="Y75" s="971" t="inlineStr">
        <is>
          <t>2 per 48"Lx24"Wx84"H, cabinet</t>
        </is>
      </c>
      <c r="Z75" s="1852" t="n"/>
      <c r="AA75" s="1852" t="n"/>
      <c r="AB75" s="1852" t="n"/>
      <c r="AC75" s="1852" t="n"/>
      <c r="AD75" s="1852" t="n"/>
      <c r="AE75" s="1853" t="n"/>
      <c r="AF75" s="99" t="n"/>
    </row>
    <row r="76" ht="30" customFormat="1" customHeight="1" s="76">
      <c r="A76" s="949" t="inlineStr">
        <is>
          <t>E0038</t>
        </is>
      </c>
      <c r="B76" s="1852" t="n"/>
      <c r="C76" s="1853" t="n"/>
      <c r="D76" s="951" t="inlineStr">
        <is>
          <t>Visible Light Illuminator</t>
        </is>
      </c>
      <c r="E76" s="1852" t="n"/>
      <c r="F76" s="1852" t="n"/>
      <c r="G76" s="1852" t="n"/>
      <c r="H76" s="1852" t="n"/>
      <c r="I76" s="1852" t="n"/>
      <c r="J76" s="1852" t="n"/>
      <c r="K76" s="1852" t="n"/>
      <c r="L76" s="1853" t="n"/>
      <c r="M76" s="952">
        <f>SUMIFS(TE!P:P,TE!G:G,$A$43,TE!H:H,A76)</f>
        <v/>
      </c>
      <c r="N76" s="1854" t="n"/>
      <c r="O76" s="953" t="n">
        <v>100</v>
      </c>
      <c r="P76" s="1853" t="n"/>
      <c r="Q76" s="954">
        <f>M76/O76</f>
        <v/>
      </c>
      <c r="R76" s="1853" t="n"/>
      <c r="S76" s="1855" t="n">
        <v>13.4</v>
      </c>
      <c r="T76" s="1853" t="n"/>
      <c r="U76" s="1855">
        <f>Q76*S76</f>
        <v/>
      </c>
      <c r="V76" s="1853" t="n"/>
      <c r="W76" s="970" t="inlineStr">
        <is>
          <t>A1A</t>
        </is>
      </c>
      <c r="X76" s="1853" t="n"/>
      <c r="Y76" s="971" t="inlineStr">
        <is>
          <t>Stored on Configurable Shelf</t>
        </is>
      </c>
      <c r="Z76" s="1852" t="n"/>
      <c r="AA76" s="1852" t="n"/>
      <c r="AB76" s="1852" t="n"/>
      <c r="AC76" s="1852" t="n"/>
      <c r="AD76" s="1852" t="n"/>
      <c r="AE76" s="1853" t="n"/>
      <c r="AF76" s="99" t="n"/>
    </row>
    <row r="77" ht="30" customFormat="1" customHeight="1" s="76">
      <c r="A77" s="949" t="inlineStr">
        <is>
          <t>E0040</t>
        </is>
      </c>
      <c r="B77" s="1852" t="n"/>
      <c r="C77" s="1853" t="n"/>
      <c r="D77" s="951" t="inlineStr">
        <is>
          <t>Suppressor, M-9</t>
        </is>
      </c>
      <c r="E77" s="1852" t="n"/>
      <c r="F77" s="1852" t="n"/>
      <c r="G77" s="1852" t="n"/>
      <c r="H77" s="1852" t="n"/>
      <c r="I77" s="1852" t="n"/>
      <c r="J77" s="1852" t="n"/>
      <c r="K77" s="1852" t="n"/>
      <c r="L77" s="1853" t="n"/>
      <c r="M77" s="952">
        <f>SUMIFS(TE!P:P,TE!G:G,$A$43,TE!H:H,A77)</f>
        <v/>
      </c>
      <c r="N77" s="1854" t="n"/>
      <c r="O77" s="973" t="inlineStr">
        <is>
          <t>n/a</t>
        </is>
      </c>
      <c r="P77" s="1853" t="n"/>
      <c r="Q77" s="973" t="inlineStr">
        <is>
          <t>n/a</t>
        </is>
      </c>
      <c r="R77" s="1853" t="n"/>
      <c r="S77" s="973" t="inlineStr">
        <is>
          <t>n/a</t>
        </is>
      </c>
      <c r="T77" s="1853" t="n"/>
      <c r="U77" s="973" t="inlineStr">
        <is>
          <t>n/a</t>
        </is>
      </c>
      <c r="V77" s="1853" t="n"/>
      <c r="W77" s="970" t="inlineStr">
        <is>
          <t>Z1A</t>
        </is>
      </c>
      <c r="X77" s="1853" t="n"/>
      <c r="Y77" s="971" t="inlineStr">
        <is>
          <t>Stored on weapon</t>
        </is>
      </c>
      <c r="Z77" s="1852" t="n"/>
      <c r="AA77" s="1852" t="n"/>
      <c r="AB77" s="1852" t="n"/>
      <c r="AC77" s="1852" t="n"/>
      <c r="AD77" s="1852" t="n"/>
      <c r="AE77" s="1853" t="n"/>
      <c r="AF77" s="99" t="n"/>
    </row>
    <row r="78" ht="30" customFormat="1" customHeight="1" s="76">
      <c r="A78" s="949" t="inlineStr">
        <is>
          <t>E0042</t>
        </is>
      </c>
      <c r="B78" s="1852" t="n"/>
      <c r="C78" s="1853" t="n"/>
      <c r="D78" s="951" t="inlineStr">
        <is>
          <t>Suppressor, M-17</t>
        </is>
      </c>
      <c r="E78" s="1852" t="n"/>
      <c r="F78" s="1852" t="n"/>
      <c r="G78" s="1852" t="n"/>
      <c r="H78" s="1852" t="n"/>
      <c r="I78" s="1852" t="n"/>
      <c r="J78" s="1852" t="n"/>
      <c r="K78" s="1852" t="n"/>
      <c r="L78" s="1853" t="n"/>
      <c r="M78" s="952">
        <f>SUMIFS(TE!P:P,TE!G:G,$A$43,TE!H:H,A78)</f>
        <v/>
      </c>
      <c r="N78" s="1854" t="n"/>
      <c r="O78" s="973" t="inlineStr">
        <is>
          <t>n/a</t>
        </is>
      </c>
      <c r="P78" s="1853" t="n"/>
      <c r="Q78" s="973" t="inlineStr">
        <is>
          <t>n/a</t>
        </is>
      </c>
      <c r="R78" s="1853" t="n"/>
      <c r="S78" s="973" t="inlineStr">
        <is>
          <t>n/a</t>
        </is>
      </c>
      <c r="T78" s="1853" t="n"/>
      <c r="U78" s="973" t="inlineStr">
        <is>
          <t>n/a</t>
        </is>
      </c>
      <c r="V78" s="1853" t="n"/>
      <c r="W78" s="970" t="inlineStr">
        <is>
          <t>Z1A</t>
        </is>
      </c>
      <c r="X78" s="1853" t="n"/>
      <c r="Y78" s="971" t="inlineStr">
        <is>
          <t>Stored on weapon</t>
        </is>
      </c>
      <c r="Z78" s="1852" t="n"/>
      <c r="AA78" s="1852" t="n"/>
      <c r="AB78" s="1852" t="n"/>
      <c r="AC78" s="1852" t="n"/>
      <c r="AD78" s="1852" t="n"/>
      <c r="AE78" s="1853" t="n"/>
      <c r="AF78" s="99" t="n"/>
    </row>
    <row r="79" ht="30" customFormat="1" customHeight="1" s="76">
      <c r="A79" s="949" t="inlineStr">
        <is>
          <t>E0042</t>
        </is>
      </c>
      <c r="B79" s="1852" t="n"/>
      <c r="C79" s="1853" t="n"/>
      <c r="D79" s="951" t="inlineStr">
        <is>
          <t>Portable Lightweight Designator Rangefinder (PLDR)</t>
        </is>
      </c>
      <c r="E79" s="1852" t="n"/>
      <c r="F79" s="1852" t="n"/>
      <c r="G79" s="1852" t="n"/>
      <c r="H79" s="1852" t="n"/>
      <c r="I79" s="1852" t="n"/>
      <c r="J79" s="1852" t="n"/>
      <c r="K79" s="1852" t="n"/>
      <c r="L79" s="1853" t="n"/>
      <c r="M79" s="952">
        <f>SUMIFS(TE!P:P,TE!G:G,$A$43,TE!H:H,A79)</f>
        <v/>
      </c>
      <c r="N79" s="1854" t="n"/>
      <c r="O79" s="953" t="n">
        <v>1</v>
      </c>
      <c r="P79" s="1853" t="n"/>
      <c r="Q79" s="954">
        <f>ROUNDUP(M79/O79,0)</f>
        <v/>
      </c>
      <c r="R79" s="1853" t="n"/>
      <c r="S79" s="1855" t="n">
        <v>12.5</v>
      </c>
      <c r="T79" s="1853" t="n"/>
      <c r="U79" s="1855">
        <f>Q79*S79</f>
        <v/>
      </c>
      <c r="V79" s="1853" t="n"/>
      <c r="W79" s="970" t="inlineStr">
        <is>
          <t>E1M</t>
        </is>
      </c>
      <c r="X79" s="1853" t="n"/>
      <c r="Y79" s="971" t="inlineStr">
        <is>
          <t>Future Equipment, Stacked in hard case 3 high</t>
        </is>
      </c>
      <c r="Z79" s="1852" t="n"/>
      <c r="AA79" s="1852" t="n"/>
      <c r="AB79" s="1852" t="n"/>
      <c r="AC79" s="1852" t="n"/>
      <c r="AD79" s="1852" t="n"/>
      <c r="AE79" s="1853" t="n"/>
      <c r="AF79" s="99" t="n"/>
    </row>
    <row r="80" ht="50.1" customFormat="1" customHeight="1" s="76">
      <c r="A80" s="949" t="inlineStr">
        <is>
          <t>E0050</t>
        </is>
      </c>
      <c r="B80" s="1852" t="n"/>
      <c r="C80" s="1853" t="n"/>
      <c r="D80" s="951" t="inlineStr">
        <is>
          <t>Bayonet-Knife, M7</t>
        </is>
      </c>
      <c r="E80" s="1852" t="n"/>
      <c r="F80" s="1852" t="n"/>
      <c r="G80" s="1852" t="n"/>
      <c r="H80" s="1852" t="n"/>
      <c r="I80" s="1852" t="n"/>
      <c r="J80" s="1852" t="n"/>
      <c r="K80" s="1852" t="n"/>
      <c r="L80" s="1853" t="n"/>
      <c r="M80" s="952">
        <f>SUMIFS(TE!P:P,TE!G:G,$A$43,TE!H:H,A80)</f>
        <v/>
      </c>
      <c r="N80" s="1854" t="n"/>
      <c r="O80" s="973" t="inlineStr">
        <is>
          <t>n/a</t>
        </is>
      </c>
      <c r="P80" s="1853" t="n"/>
      <c r="Q80" s="973" t="inlineStr">
        <is>
          <t>n/a</t>
        </is>
      </c>
      <c r="R80" s="1853" t="n"/>
      <c r="S80" s="973" t="inlineStr">
        <is>
          <t>n/a</t>
        </is>
      </c>
      <c r="T80" s="1853" t="n"/>
      <c r="U80" s="973" t="inlineStr">
        <is>
          <t>n/a</t>
        </is>
      </c>
      <c r="V80" s="1853" t="n"/>
      <c r="W80" s="970" t="inlineStr">
        <is>
          <t>Z1A</t>
        </is>
      </c>
      <c r="X80" s="1853" t="n"/>
      <c r="Y80" s="971" t="inlineStr">
        <is>
          <t>Most knives are hung on the gun rack, therefore the space is included in gun rack floor area.</t>
        </is>
      </c>
      <c r="Z80" s="1852" t="n"/>
      <c r="AA80" s="1852" t="n"/>
      <c r="AB80" s="1852" t="n"/>
      <c r="AC80" s="1852" t="n"/>
      <c r="AD80" s="1852" t="n"/>
      <c r="AE80" s="1853" t="n"/>
      <c r="AF80" s="99" t="n"/>
    </row>
    <row r="81" ht="30" customFormat="1" customHeight="1" s="76">
      <c r="A81" s="949" t="inlineStr">
        <is>
          <t>E0053</t>
        </is>
      </c>
      <c r="B81" s="1852" t="n"/>
      <c r="C81" s="1853" t="n"/>
      <c r="D81" s="951" t="inlineStr">
        <is>
          <t>Non Lethal Visual Haling Device (GBD IIIC)</t>
        </is>
      </c>
      <c r="E81" s="1852" t="n"/>
      <c r="F81" s="1852" t="n"/>
      <c r="G81" s="1852" t="n"/>
      <c r="H81" s="1852" t="n"/>
      <c r="I81" s="1852" t="n"/>
      <c r="J81" s="1852" t="n"/>
      <c r="K81" s="1852" t="n"/>
      <c r="L81" s="1853" t="n"/>
      <c r="M81" s="952">
        <f>SUMIFS(TE!P:P,TE!G:G,$A$43,TE!H:H,A81)</f>
        <v/>
      </c>
      <c r="N81" s="1854" t="n"/>
      <c r="O81" s="953" t="n">
        <v>112</v>
      </c>
      <c r="P81" s="1853" t="n"/>
      <c r="Q81" s="954">
        <f>M81/O81</f>
        <v/>
      </c>
      <c r="R81" s="1853" t="n"/>
      <c r="S81" s="1855" t="n">
        <v>13.4</v>
      </c>
      <c r="T81" s="1853" t="n"/>
      <c r="U81" s="1855">
        <f>Q81*S81</f>
        <v/>
      </c>
      <c r="V81" s="1853" t="n"/>
      <c r="W81" s="970" t="inlineStr">
        <is>
          <t>A1A</t>
        </is>
      </c>
      <c r="X81" s="1853" t="n"/>
      <c r="Y81" s="971" t="inlineStr">
        <is>
          <t>Stored on Configurable Shelf</t>
        </is>
      </c>
      <c r="Z81" s="1852" t="n"/>
      <c r="AA81" s="1852" t="n"/>
      <c r="AB81" s="1852" t="n"/>
      <c r="AC81" s="1852" t="n"/>
      <c r="AD81" s="1852" t="n"/>
      <c r="AE81" s="1853" t="n"/>
      <c r="AF81" s="99" t="n"/>
    </row>
    <row r="82" ht="30" customFormat="1" customHeight="1" s="76">
      <c r="A82" s="949" t="inlineStr">
        <is>
          <t>E0054</t>
        </is>
      </c>
      <c r="B82" s="1852" t="n"/>
      <c r="C82" s="1853" t="n"/>
      <c r="D82" s="951" t="inlineStr">
        <is>
          <t>RANGE FINDER,LASER - AN/PEQ-13</t>
        </is>
      </c>
      <c r="E82" s="1852" t="n"/>
      <c r="F82" s="1852" t="n"/>
      <c r="G82" s="1852" t="n"/>
      <c r="H82" s="1852" t="n"/>
      <c r="I82" s="1852" t="n"/>
      <c r="J82" s="1852" t="n"/>
      <c r="K82" s="1852" t="n"/>
      <c r="L82" s="1853" t="n"/>
      <c r="M82" s="952">
        <f>SUMIFS(TE!P:P,TE!G:G,$A$43,TE!H:H,A82)</f>
        <v/>
      </c>
      <c r="N82" s="1854" t="n"/>
      <c r="O82" s="953" t="n">
        <v>5</v>
      </c>
      <c r="P82" s="1853" t="n"/>
      <c r="Q82" s="954">
        <f>M82/O82</f>
        <v/>
      </c>
      <c r="R82" s="1853" t="n"/>
      <c r="S82" s="1855" t="n">
        <v>13.4</v>
      </c>
      <c r="T82" s="1853" t="n"/>
      <c r="U82" s="1855">
        <f>Q82*S82</f>
        <v/>
      </c>
      <c r="V82" s="1853" t="n"/>
      <c r="W82" s="970" t="inlineStr">
        <is>
          <t>A1A</t>
        </is>
      </c>
      <c r="X82" s="1853" t="n"/>
      <c r="Y82" s="971" t="inlineStr">
        <is>
          <t>Stored on Configurable Shelf</t>
        </is>
      </c>
      <c r="Z82" s="1852" t="n"/>
      <c r="AA82" s="1852" t="n"/>
      <c r="AB82" s="1852" t="n"/>
      <c r="AC82" s="1852" t="n"/>
      <c r="AD82" s="1852" t="n"/>
      <c r="AE82" s="1853" t="n"/>
      <c r="AF82" s="99" t="n"/>
    </row>
    <row r="83" ht="30" customFormat="1" customHeight="1" s="76">
      <c r="A83" s="949" t="inlineStr">
        <is>
          <t>E0055</t>
        </is>
      </c>
      <c r="B83" s="1852" t="n"/>
      <c r="C83" s="1853" t="n"/>
      <c r="D83" s="951" t="inlineStr">
        <is>
          <t>Equipment Set, SABER/ Includes Battery Box (LBB)</t>
        </is>
      </c>
      <c r="E83" s="1852" t="n"/>
      <c r="F83" s="1852" t="n"/>
      <c r="G83" s="1852" t="n"/>
      <c r="H83" s="1852" t="n"/>
      <c r="I83" s="1852" t="n"/>
      <c r="J83" s="1852" t="n"/>
      <c r="K83" s="1852" t="n"/>
      <c r="L83" s="1853" t="n"/>
      <c r="M83" s="952">
        <f>SUMIFS(TE!P:P,TE!G:G,$A$43,TE!H:H,A83)</f>
        <v/>
      </c>
      <c r="N83" s="1854" t="n"/>
      <c r="O83" s="953" t="n">
        <v>1</v>
      </c>
      <c r="P83" s="1853" t="n"/>
      <c r="Q83" s="954">
        <f>ROUNDUP(M83/O83,0)</f>
        <v/>
      </c>
      <c r="R83" s="1853" t="n"/>
      <c r="S83" s="1855" t="n">
        <v>20.1</v>
      </c>
      <c r="T83" s="1853" t="n"/>
      <c r="U83" s="1855">
        <f>Q83*S83</f>
        <v/>
      </c>
      <c r="V83" s="1853" t="n"/>
      <c r="W83" s="970" t="inlineStr">
        <is>
          <t>E1A</t>
        </is>
      </c>
      <c r="X83" s="1853" t="n"/>
      <c r="Y83" s="971" t="inlineStr">
        <is>
          <t>Stacked in cases, one complete unit per stack.</t>
        </is>
      </c>
      <c r="Z83" s="1852" t="n"/>
      <c r="AA83" s="1852" t="n"/>
      <c r="AB83" s="1852" t="n"/>
      <c r="AC83" s="1852" t="n"/>
      <c r="AD83" s="1852" t="n"/>
      <c r="AE83" s="1853" t="n"/>
      <c r="AF83" s="99" t="n"/>
    </row>
    <row r="84" ht="30" customFormat="1" customHeight="1" s="76">
      <c r="A84" s="949" t="inlineStr">
        <is>
          <t>E0059</t>
        </is>
      </c>
      <c r="B84" s="1852" t="n"/>
      <c r="C84" s="1853" t="n"/>
      <c r="D84" s="951" t="inlineStr">
        <is>
          <t>ILLUMINATOR,INFRARE - AN/PEQ-16B</t>
        </is>
      </c>
      <c r="E84" s="1852" t="n"/>
      <c r="F84" s="1852" t="n"/>
      <c r="G84" s="1852" t="n"/>
      <c r="H84" s="1852" t="n"/>
      <c r="I84" s="1852" t="n"/>
      <c r="J84" s="1852" t="n"/>
      <c r="K84" s="1852" t="n"/>
      <c r="L84" s="1853" t="n"/>
      <c r="M84" s="952">
        <f>SUMIFS(TE!P:P,TE!G:G,$A$43,TE!H:H,A84)</f>
        <v/>
      </c>
      <c r="N84" s="1854" t="n"/>
      <c r="O84" s="953" t="n">
        <v>49</v>
      </c>
      <c r="P84" s="1853" t="n"/>
      <c r="Q84" s="954">
        <f>M84/O84</f>
        <v/>
      </c>
      <c r="R84" s="1853" t="n"/>
      <c r="S84" s="1855" t="n">
        <v>13.4</v>
      </c>
      <c r="T84" s="1853" t="n"/>
      <c r="U84" s="1855">
        <f>Q84*S84</f>
        <v/>
      </c>
      <c r="V84" s="1853" t="n"/>
      <c r="W84" s="970" t="inlineStr">
        <is>
          <t>A1A</t>
        </is>
      </c>
      <c r="X84" s="1853" t="n"/>
      <c r="Y84" s="971" t="inlineStr">
        <is>
          <t>Stored on Configurable Shelf</t>
        </is>
      </c>
      <c r="Z84" s="1852" t="n"/>
      <c r="AA84" s="1852" t="n"/>
      <c r="AB84" s="1852" t="n"/>
      <c r="AC84" s="1852" t="n"/>
      <c r="AD84" s="1852" t="n"/>
      <c r="AE84" s="1853" t="n"/>
      <c r="AF84" s="99" t="n"/>
    </row>
    <row r="85" ht="30" customFormat="1" customHeight="1" s="76">
      <c r="A85" s="949" t="inlineStr">
        <is>
          <t>E0060</t>
        </is>
      </c>
      <c r="B85" s="1852" t="n"/>
      <c r="C85" s="1853" t="n"/>
      <c r="D85" s="951" t="inlineStr">
        <is>
          <t>SABER Far Target Locator (FTL)</t>
        </is>
      </c>
      <c r="E85" s="1852" t="n"/>
      <c r="F85" s="1852" t="n"/>
      <c r="G85" s="1852" t="n"/>
      <c r="H85" s="1852" t="n"/>
      <c r="I85" s="1852" t="n"/>
      <c r="J85" s="1852" t="n"/>
      <c r="K85" s="1852" t="n"/>
      <c r="L85" s="1853" t="n"/>
      <c r="M85" s="952">
        <f>SUMIFS(TE!P:P,TE!G:G,$A$43,TE!H:H,A85)</f>
        <v/>
      </c>
      <c r="N85" s="1854" t="n"/>
      <c r="O85" s="953" t="n">
        <v>3</v>
      </c>
      <c r="P85" s="1853" t="n"/>
      <c r="Q85" s="954">
        <f>ROUNDUP(M85/O85,0)</f>
        <v/>
      </c>
      <c r="R85" s="1853" t="n"/>
      <c r="S85" s="1855" t="n">
        <v>10.3333333333333</v>
      </c>
      <c r="T85" s="1853" t="n"/>
      <c r="U85" s="1855">
        <f>Q85*S85</f>
        <v/>
      </c>
      <c r="V85" s="1853" t="n"/>
      <c r="W85" s="970" t="inlineStr">
        <is>
          <t>E1A</t>
        </is>
      </c>
      <c r="X85" s="1853" t="n"/>
      <c r="Y85" s="971" t="inlineStr">
        <is>
          <t>Hard case stacked 4 high</t>
        </is>
      </c>
      <c r="Z85" s="1852" t="n"/>
      <c r="AA85" s="1852" t="n"/>
      <c r="AB85" s="1852" t="n"/>
      <c r="AC85" s="1852" t="n"/>
      <c r="AD85" s="1852" t="n"/>
      <c r="AE85" s="1853" t="n"/>
      <c r="AF85" s="99" t="n"/>
    </row>
    <row r="86" ht="30" customFormat="1" customHeight="1" s="76">
      <c r="A86" s="949" t="inlineStr">
        <is>
          <t>E0081</t>
        </is>
      </c>
      <c r="B86" s="1852" t="n"/>
      <c r="C86" s="1853" t="n"/>
      <c r="D86" s="951" t="inlineStr">
        <is>
          <t>MEDIUM MACHINE GUN VEHICLE MOUNT (MMGVM)</t>
        </is>
      </c>
      <c r="E86" s="1852" t="n"/>
      <c r="F86" s="1852" t="n"/>
      <c r="G86" s="1852" t="n"/>
      <c r="H86" s="1852" t="n"/>
      <c r="I86" s="1852" t="n"/>
      <c r="J86" s="1852" t="n"/>
      <c r="K86" s="1852" t="n"/>
      <c r="L86" s="1853" t="n"/>
      <c r="M86" s="952">
        <f>SUMIFS(TE!P:P,TE!G:G,$A$43,TE!H:H,A86)</f>
        <v/>
      </c>
      <c r="N86" s="1854" t="n"/>
      <c r="O86" s="953" t="n">
        <v>4</v>
      </c>
      <c r="P86" s="1853" t="n"/>
      <c r="Q86" s="954">
        <f>ROUNDUP(M86/O86,0)</f>
        <v/>
      </c>
      <c r="R86" s="1853" t="n"/>
      <c r="S86" s="1855" t="n">
        <v>33</v>
      </c>
      <c r="T86" s="1853" t="n"/>
      <c r="U86" s="1855">
        <f>Q86*S86</f>
        <v/>
      </c>
      <c r="V86" s="1853" t="n"/>
      <c r="W86" s="970" t="inlineStr">
        <is>
          <t>E1D</t>
        </is>
      </c>
      <c r="X86" s="1853" t="n"/>
      <c r="Y86" s="971" t="inlineStr">
        <is>
          <t>Store in embark boxes stacked 4 high</t>
        </is>
      </c>
      <c r="Z86" s="1852" t="n"/>
      <c r="AA86" s="1852" t="n"/>
      <c r="AB86" s="1852" t="n"/>
      <c r="AC86" s="1852" t="n"/>
      <c r="AD86" s="1852" t="n"/>
      <c r="AE86" s="1853" t="n"/>
      <c r="AF86" s="99" t="n"/>
    </row>
    <row r="87" ht="30" customFormat="1" customHeight="1" s="76">
      <c r="A87" s="949" t="inlineStr">
        <is>
          <t>E0082</t>
        </is>
      </c>
      <c r="B87" s="1852" t="n"/>
      <c r="C87" s="1853" t="n"/>
      <c r="D87" s="951" t="inlineStr">
        <is>
          <t>SIGHTUNIT - TA11SDO</t>
        </is>
      </c>
      <c r="E87" s="1852" t="n"/>
      <c r="F87" s="1852" t="n"/>
      <c r="G87" s="1852" t="n"/>
      <c r="H87" s="1852" t="n"/>
      <c r="I87" s="1852" t="n"/>
      <c r="J87" s="1852" t="n"/>
      <c r="K87" s="1852" t="n"/>
      <c r="L87" s="1853" t="n"/>
      <c r="M87" s="952">
        <f>SUMIFS(TE!P:P,TE!G:G,$A$43,TE!H:H,A87)</f>
        <v/>
      </c>
      <c r="N87" s="1854" t="n"/>
      <c r="O87" s="953" t="n">
        <v>80</v>
      </c>
      <c r="P87" s="1853" t="n"/>
      <c r="Q87" s="954">
        <f>M87/O87</f>
        <v/>
      </c>
      <c r="R87" s="1853" t="n"/>
      <c r="S87" s="1855" t="n">
        <v>13.4</v>
      </c>
      <c r="T87" s="1853" t="n"/>
      <c r="U87" s="1855">
        <f>Q87*S87</f>
        <v/>
      </c>
      <c r="V87" s="1853" t="n"/>
      <c r="W87" s="970" t="inlineStr">
        <is>
          <t>A1A</t>
        </is>
      </c>
      <c r="X87" s="1853" t="n"/>
      <c r="Y87" s="971" t="inlineStr">
        <is>
          <t>Stored on Configurable Shelf</t>
        </is>
      </c>
      <c r="Z87" s="1852" t="n"/>
      <c r="AA87" s="1852" t="n"/>
      <c r="AB87" s="1852" t="n"/>
      <c r="AC87" s="1852" t="n"/>
      <c r="AD87" s="1852" t="n"/>
      <c r="AE87" s="1853" t="n"/>
      <c r="AF87" s="99" t="n"/>
    </row>
    <row r="88" ht="30" customFormat="1" customHeight="1" s="76">
      <c r="A88" s="949" t="inlineStr">
        <is>
          <t>E0088</t>
        </is>
      </c>
      <c r="B88" s="1852" t="n"/>
      <c r="C88" s="1853" t="n"/>
      <c r="D88" s="951" t="inlineStr">
        <is>
          <t>SIGHTUNIT - TA648MDO</t>
        </is>
      </c>
      <c r="E88" s="1852" t="n"/>
      <c r="F88" s="1852" t="n"/>
      <c r="G88" s="1852" t="n"/>
      <c r="H88" s="1852" t="n"/>
      <c r="I88" s="1852" t="n"/>
      <c r="J88" s="1852" t="n"/>
      <c r="K88" s="1852" t="n"/>
      <c r="L88" s="1853" t="n"/>
      <c r="M88" s="952">
        <f>SUMIFS(TE!P:P,TE!G:G,$A$43,TE!H:H,A88)</f>
        <v/>
      </c>
      <c r="N88" s="1854" t="n"/>
      <c r="O88" s="953" t="n">
        <v>60</v>
      </c>
      <c r="P88" s="1853" t="n"/>
      <c r="Q88" s="954">
        <f>M88/O88</f>
        <v/>
      </c>
      <c r="R88" s="1853" t="n"/>
      <c r="S88" s="1855" t="n">
        <v>13.4</v>
      </c>
      <c r="T88" s="1853" t="n"/>
      <c r="U88" s="1855">
        <f>Q88*S88</f>
        <v/>
      </c>
      <c r="V88" s="1853" t="n"/>
      <c r="W88" s="970" t="inlineStr">
        <is>
          <t>A1A</t>
        </is>
      </c>
      <c r="X88" s="1853" t="n"/>
      <c r="Y88" s="971" t="inlineStr">
        <is>
          <t>Stored on Configurable Shelf</t>
        </is>
      </c>
      <c r="Z88" s="1852" t="n"/>
      <c r="AA88" s="1852" t="n"/>
      <c r="AB88" s="1852" t="n"/>
      <c r="AC88" s="1852" t="n"/>
      <c r="AD88" s="1852" t="n"/>
      <c r="AE88" s="1853" t="n"/>
      <c r="AF88" s="99" t="n"/>
    </row>
    <row r="89" ht="30" customFormat="1" customHeight="1" s="76">
      <c r="A89" s="949" t="inlineStr">
        <is>
          <t>E0095</t>
        </is>
      </c>
      <c r="B89" s="1852" t="n"/>
      <c r="C89" s="1853" t="n"/>
      <c r="D89" s="951" t="inlineStr">
        <is>
          <t>PERISCOPE,PORTABLE - SU-256/U</t>
        </is>
      </c>
      <c r="E89" s="1852" t="n"/>
      <c r="F89" s="1852" t="n"/>
      <c r="G89" s="1852" t="n"/>
      <c r="H89" s="1852" t="n"/>
      <c r="I89" s="1852" t="n"/>
      <c r="J89" s="1852" t="n"/>
      <c r="K89" s="1852" t="n"/>
      <c r="L89" s="1853" t="n"/>
      <c r="M89" s="952">
        <f>SUMIFS(TE!P:P,TE!G:G,$A$43,TE!H:H,A89)</f>
        <v/>
      </c>
      <c r="N89" s="1854" t="n"/>
      <c r="O89" s="953" t="n"/>
      <c r="P89" s="1853" t="n"/>
      <c r="Q89" s="953" t="n"/>
      <c r="R89" s="1853" t="n"/>
      <c r="S89" s="1855" t="n">
        <v>13.4</v>
      </c>
      <c r="T89" s="1853" t="n"/>
      <c r="U89" s="1855">
        <f>Q89*S89</f>
        <v/>
      </c>
      <c r="V89" s="1853" t="n"/>
      <c r="W89" s="970" t="inlineStr">
        <is>
          <t>A1A</t>
        </is>
      </c>
      <c r="X89" s="1853" t="n"/>
      <c r="Y89" s="971" t="inlineStr">
        <is>
          <t>Stored on Configurable Shelf</t>
        </is>
      </c>
      <c r="Z89" s="1852" t="n"/>
      <c r="AA89" s="1852" t="n"/>
      <c r="AB89" s="1852" t="n"/>
      <c r="AC89" s="1852" t="n"/>
      <c r="AD89" s="1852" t="n"/>
      <c r="AE89" s="1853" t="n"/>
      <c r="AF89" s="99" t="n"/>
    </row>
    <row r="90" ht="30" customFormat="1" customHeight="1" s="76">
      <c r="A90" s="949" t="inlineStr">
        <is>
          <t>E0096</t>
        </is>
      </c>
      <c r="B90" s="1852" t="n"/>
      <c r="C90" s="1853" t="n"/>
      <c r="D90" s="951" t="inlineStr">
        <is>
          <t>SCOUT SNIPER BALLISTIC COMPUTER</t>
        </is>
      </c>
      <c r="E90" s="1852" t="n"/>
      <c r="F90" s="1852" t="n"/>
      <c r="G90" s="1852" t="n"/>
      <c r="H90" s="1852" t="n"/>
      <c r="I90" s="1852" t="n"/>
      <c r="J90" s="1852" t="n"/>
      <c r="K90" s="1852" t="n"/>
      <c r="L90" s="1853" t="n"/>
      <c r="M90" s="952">
        <f>SUMIFS(TE!P:P,TE!G:G,$A$43,TE!H:H,A90)</f>
        <v/>
      </c>
      <c r="N90" s="1854" t="n"/>
      <c r="O90" s="953" t="n">
        <v>3</v>
      </c>
      <c r="P90" s="1853" t="n"/>
      <c r="Q90" s="954">
        <f>M90/O90</f>
        <v/>
      </c>
      <c r="R90" s="1853" t="n"/>
      <c r="S90" s="1855" t="n">
        <v>13.4</v>
      </c>
      <c r="T90" s="1853" t="n"/>
      <c r="U90" s="1855">
        <f>Q90*S90</f>
        <v/>
      </c>
      <c r="V90" s="1853" t="n"/>
      <c r="W90" s="970" t="inlineStr">
        <is>
          <t>A1A</t>
        </is>
      </c>
      <c r="X90" s="1853" t="n"/>
      <c r="Y90" s="971" t="inlineStr">
        <is>
          <t>Stored on Configurable Shelf</t>
        </is>
      </c>
      <c r="Z90" s="1852" t="n"/>
      <c r="AA90" s="1852" t="n"/>
      <c r="AB90" s="1852" t="n"/>
      <c r="AC90" s="1852" t="n"/>
      <c r="AD90" s="1852" t="n"/>
      <c r="AE90" s="1853" t="n"/>
      <c r="AF90" s="99" t="n"/>
    </row>
    <row r="91" ht="30" customFormat="1" customHeight="1" s="76">
      <c r="A91" s="949" t="inlineStr">
        <is>
          <t>E0097</t>
        </is>
      </c>
      <c r="B91" s="1852" t="n"/>
      <c r="C91" s="1853" t="n"/>
      <c r="D91" s="951" t="inlineStr">
        <is>
          <t>TOW ITAS BST - 13586323</t>
        </is>
      </c>
      <c r="E91" s="1852" t="n"/>
      <c r="F91" s="1852" t="n"/>
      <c r="G91" s="1852" t="n"/>
      <c r="H91" s="1852" t="n"/>
      <c r="I91" s="1852" t="n"/>
      <c r="J91" s="1852" t="n"/>
      <c r="K91" s="1852" t="n"/>
      <c r="L91" s="1853" t="n"/>
      <c r="M91" s="952">
        <f>SUMIFS(TE!P:P,TE!G:G,$A$43,TE!H:H,A91)</f>
        <v/>
      </c>
      <c r="N91" s="1854" t="n"/>
      <c r="O91" s="953" t="n">
        <v>5</v>
      </c>
      <c r="P91" s="1853" t="n"/>
      <c r="Q91" s="954">
        <f>M91/O91</f>
        <v/>
      </c>
      <c r="R91" s="1853" t="n"/>
      <c r="S91" s="1855" t="n">
        <v>13.4</v>
      </c>
      <c r="T91" s="1853" t="n"/>
      <c r="U91" s="1855">
        <f>Q91*S91</f>
        <v/>
      </c>
      <c r="V91" s="1853" t="n"/>
      <c r="W91" s="970" t="inlineStr">
        <is>
          <t>A1A</t>
        </is>
      </c>
      <c r="X91" s="1853" t="n"/>
      <c r="Y91" s="971" t="inlineStr">
        <is>
          <t>Stored on Configurable Shelf</t>
        </is>
      </c>
      <c r="Z91" s="1852" t="n"/>
      <c r="AA91" s="1852" t="n"/>
      <c r="AB91" s="1852" t="n"/>
      <c r="AC91" s="1852" t="n"/>
      <c r="AD91" s="1852" t="n"/>
      <c r="AE91" s="1853" t="n"/>
      <c r="AF91" s="99" t="n"/>
    </row>
    <row r="92" ht="30" customFormat="1" customHeight="1" s="76">
      <c r="A92" s="978" t="inlineStr">
        <is>
          <t>E0099</t>
        </is>
      </c>
      <c r="B92" s="1856" t="n"/>
      <c r="C92" s="1857" t="n"/>
      <c r="D92" s="980" t="inlineStr">
        <is>
          <t>SIGHT, HOLOGRAPHIC</t>
        </is>
      </c>
      <c r="E92" s="1856" t="n"/>
      <c r="F92" s="1856" t="n"/>
      <c r="G92" s="1856" t="n"/>
      <c r="H92" s="1856" t="n"/>
      <c r="I92" s="1856" t="n"/>
      <c r="J92" s="1856" t="n"/>
      <c r="K92" s="1856" t="n"/>
      <c r="L92" s="1857" t="n"/>
      <c r="M92" s="981">
        <f>SUMIFS(TE!P:P,TE!G:G,$A$43,TE!H:H,A92)</f>
        <v/>
      </c>
      <c r="N92" s="1858" t="n"/>
      <c r="O92" s="985" t="inlineStr">
        <is>
          <t>n/a</t>
        </is>
      </c>
      <c r="P92" s="1857" t="n"/>
      <c r="Q92" s="985" t="inlineStr">
        <is>
          <t>n/a</t>
        </is>
      </c>
      <c r="R92" s="1857" t="n"/>
      <c r="S92" s="985" t="inlineStr">
        <is>
          <t>n/a</t>
        </is>
      </c>
      <c r="T92" s="1857" t="n"/>
      <c r="U92" s="985" t="inlineStr">
        <is>
          <t>n/a</t>
        </is>
      </c>
      <c r="V92" s="1857" t="n"/>
      <c r="W92" s="975" t="inlineStr">
        <is>
          <t>Z1A</t>
        </is>
      </c>
      <c r="X92" s="1857" t="n"/>
      <c r="Y92" s="976" t="inlineStr">
        <is>
          <t>Stored on weapon</t>
        </is>
      </c>
      <c r="Z92" s="1856" t="n"/>
      <c r="AA92" s="1856" t="n"/>
      <c r="AB92" s="1856" t="n"/>
      <c r="AC92" s="1856" t="n"/>
      <c r="AD92" s="1856" t="n"/>
      <c r="AE92" s="1857" t="n"/>
      <c r="AF92" s="99" t="n"/>
    </row>
    <row r="93" ht="15.75" customFormat="1" customHeight="1" s="76">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99" t="n"/>
    </row>
    <row r="94" ht="15.75" customFormat="1" customHeight="1" s="76">
      <c r="A94" s="101" t="n"/>
      <c r="B94" s="101" t="n"/>
      <c r="C94" s="101" t="n"/>
      <c r="D94" s="101" t="n"/>
      <c r="E94" s="101" t="n"/>
      <c r="F94" s="101" t="n"/>
      <c r="G94" s="101" t="n"/>
      <c r="H94" s="101" t="n"/>
      <c r="I94" s="101" t="n"/>
      <c r="J94" s="101" t="n"/>
      <c r="K94" s="101" t="n"/>
      <c r="L94" s="101" t="n"/>
      <c r="M94" s="101" t="n"/>
      <c r="N94" s="101" t="n"/>
      <c r="O94" s="101" t="n"/>
      <c r="P94" s="101" t="n"/>
      <c r="Q94" s="101" t="n"/>
      <c r="R94" s="101" t="n"/>
      <c r="S94" s="101" t="n"/>
      <c r="T94" s="101" t="n"/>
      <c r="U94" s="101" t="n"/>
      <c r="V94" s="101" t="n"/>
      <c r="W94" s="101" t="n"/>
      <c r="X94" s="101" t="n"/>
      <c r="Y94" s="101" t="n"/>
      <c r="Z94" s="101" t="n"/>
      <c r="AA94" s="101" t="n"/>
      <c r="AB94" s="682" t="n"/>
      <c r="AC94" s="683" t="inlineStr">
        <is>
          <t xml:space="preserve">Page </t>
        </is>
      </c>
      <c r="AD94" s="684" t="n">
        <v>3</v>
      </c>
      <c r="AE94" s="684" t="inlineStr">
        <is>
          <t>of</t>
        </is>
      </c>
      <c r="AF94" s="684" t="n">
        <v>27</v>
      </c>
    </row>
    <row r="95" ht="15.75" customFormat="1" customHeight="1" s="76">
      <c r="A95" s="937" t="inlineStr">
        <is>
          <t>CCN:</t>
        </is>
      </c>
      <c r="C95" s="931" t="n">
        <v>14345</v>
      </c>
      <c r="M95" s="937" t="inlineStr">
        <is>
          <t>Nomenclature:</t>
        </is>
      </c>
      <c r="R95" s="931" t="inlineStr">
        <is>
          <t>Armory</t>
        </is>
      </c>
    </row>
    <row r="96" ht="15.75" customFormat="1" customHeight="1" s="76">
      <c r="A96" s="1081" t="n"/>
      <c r="B96" s="1081" t="n"/>
      <c r="C96" s="1082" t="n"/>
      <c r="D96" s="1082" t="n"/>
      <c r="E96" s="1082" t="n"/>
      <c r="F96" s="1082" t="n"/>
      <c r="G96" s="1082" t="n"/>
      <c r="H96" s="1082" t="n"/>
      <c r="I96" s="1082" t="n"/>
      <c r="J96" s="1082" t="n"/>
      <c r="K96" s="1082" t="n"/>
      <c r="L96" s="1082" t="n"/>
      <c r="M96" s="1081" t="n"/>
      <c r="N96" s="1081" t="n"/>
      <c r="O96" s="1081" t="n"/>
      <c r="P96" s="1081" t="n"/>
      <c r="Q96" s="1081" t="n"/>
      <c r="R96" s="1082" t="n"/>
      <c r="S96" s="1082" t="n"/>
      <c r="T96" s="1082" t="n"/>
      <c r="U96" s="1082" t="n"/>
      <c r="V96" s="1082" t="n"/>
      <c r="W96" s="1082" t="n"/>
      <c r="X96" s="1082" t="n"/>
      <c r="Y96" s="1082" t="n"/>
      <c r="Z96" s="1082" t="n"/>
      <c r="AA96" s="1082" t="n"/>
      <c r="AB96" s="1082" t="n"/>
      <c r="AC96" s="1082" t="n"/>
      <c r="AD96" s="1082" t="n"/>
      <c r="AE96" s="1082" t="n"/>
      <c r="AF96" s="1082" t="n"/>
    </row>
    <row r="97" ht="15.75" customFormat="1" customHeight="1" s="76">
      <c r="A97" s="913">
        <f>A70</f>
        <v/>
      </c>
      <c r="B97" s="1841" t="n"/>
      <c r="C97" s="1841" t="n"/>
      <c r="D97" s="914">
        <f>D70</f>
        <v/>
      </c>
      <c r="E97" s="1747" t="n"/>
      <c r="F97" s="1747" t="n"/>
      <c r="G97" s="1747" t="n"/>
      <c r="H97" s="1747" t="n"/>
      <c r="I97" s="1747" t="n"/>
      <c r="J97" s="1747" t="n"/>
      <c r="K97" s="1747" t="n"/>
      <c r="L97" s="1747" t="n"/>
      <c r="M97" s="1081" t="n"/>
      <c r="N97" s="1081" t="n"/>
      <c r="O97" s="1081" t="n"/>
      <c r="P97" s="1082" t="n"/>
      <c r="Q97" s="1081" t="n"/>
      <c r="R97" s="1082" t="n"/>
      <c r="S97" s="1082" t="n"/>
      <c r="T97" s="1082" t="n"/>
      <c r="U97" s="1082" t="n"/>
      <c r="V97" s="1082" t="n"/>
      <c r="W97" s="1082" t="n"/>
      <c r="X97" s="1082" t="n"/>
      <c r="Y97" s="1082" t="n"/>
      <c r="Z97" s="1082" t="n"/>
      <c r="AA97" s="1082" t="n"/>
      <c r="AB97" s="1082" t="n"/>
      <c r="AC97" s="1082" t="n"/>
      <c r="AD97" s="1082" t="n"/>
      <c r="AE97" s="1082" t="n"/>
      <c r="AF97" s="1082" t="n"/>
    </row>
    <row r="98" ht="15.75" customFormat="1" customHeight="1" s="76">
      <c r="A98" s="1842" t="inlineStr">
        <is>
          <t>TAM #</t>
        </is>
      </c>
      <c r="B98" s="1736" t="n"/>
      <c r="C98" s="1794" t="n"/>
      <c r="D98" s="921" t="inlineStr">
        <is>
          <t>DESCRIPTION</t>
        </is>
      </c>
      <c r="E98" s="1736" t="n"/>
      <c r="F98" s="1736" t="n"/>
      <c r="G98" s="1736" t="n"/>
      <c r="H98" s="1736" t="n"/>
      <c r="I98" s="1736" t="n"/>
      <c r="J98" s="1736" t="n"/>
      <c r="K98" s="1736" t="n"/>
      <c r="L98" s="1736" t="n"/>
      <c r="M98" s="1843" t="inlineStr">
        <is>
          <t>No.</t>
        </is>
      </c>
      <c r="N98" s="1794" t="n"/>
      <c r="O98" s="1844" t="inlineStr">
        <is>
          <t>No. per Unit</t>
        </is>
      </c>
      <c r="P98" s="1794" t="n"/>
      <c r="Q98" s="1844" t="inlineStr">
        <is>
          <t>STORAGE UNITS</t>
        </is>
      </c>
      <c r="R98" s="1794" t="n"/>
      <c r="S98" s="1845" t="inlineStr">
        <is>
          <t>SF PER UNIT</t>
        </is>
      </c>
      <c r="T98" s="1794" t="n"/>
      <c r="U98" s="1845" t="inlineStr">
        <is>
          <t>Total (NSF)</t>
        </is>
      </c>
      <c r="V98" s="1794" t="n"/>
      <c r="W98" s="1843" t="inlineStr">
        <is>
          <t>STORAGE TYPE</t>
        </is>
      </c>
      <c r="X98" s="1794" t="n"/>
      <c r="Y98" s="1846" t="inlineStr">
        <is>
          <t>METHOD OF STORAGE  (RACK, CABINET, SHELF, ETC.)</t>
        </is>
      </c>
      <c r="Z98" s="1736" t="n"/>
      <c r="AA98" s="1736" t="n"/>
      <c r="AB98" s="1736" t="n"/>
      <c r="AC98" s="1736" t="n"/>
      <c r="AD98" s="1736" t="n"/>
      <c r="AE98" s="1737" t="n"/>
      <c r="AF98" s="1082" t="n"/>
    </row>
    <row r="99" ht="15.75" customFormat="1" customHeight="1" s="76">
      <c r="A99" s="424" t="n"/>
      <c r="C99" s="1796" t="n"/>
      <c r="D99" s="1847" t="n"/>
      <c r="M99" s="1847" t="n"/>
      <c r="N99" s="1796" t="n"/>
      <c r="O99" s="1847" t="n"/>
      <c r="P99" s="1796" t="n"/>
      <c r="Q99" s="1847" t="n"/>
      <c r="R99" s="1796" t="n"/>
      <c r="S99" s="1847" t="n"/>
      <c r="T99" s="1796" t="n"/>
      <c r="U99" s="1847" t="n"/>
      <c r="V99" s="1796" t="n"/>
      <c r="W99" s="1847" t="n"/>
      <c r="X99" s="1796" t="n"/>
      <c r="Y99" s="1847" t="n"/>
      <c r="AE99" s="1738" t="n"/>
      <c r="AF99" s="1082" t="n"/>
    </row>
    <row r="100" ht="15.75" customFormat="1" customHeight="1" s="76">
      <c r="A100" s="424" t="n"/>
      <c r="C100" s="1796" t="n"/>
      <c r="D100" s="1847" t="n"/>
      <c r="M100" s="1847" t="n"/>
      <c r="N100" s="1796" t="n"/>
      <c r="O100" s="1847" t="n"/>
      <c r="P100" s="1796" t="n"/>
      <c r="Q100" s="1847" t="n"/>
      <c r="R100" s="1796" t="n"/>
      <c r="S100" s="1847" t="n"/>
      <c r="T100" s="1796" t="n"/>
      <c r="U100" s="1847" t="n"/>
      <c r="V100" s="1796" t="n"/>
      <c r="W100" s="1847" t="n"/>
      <c r="X100" s="1796" t="n"/>
      <c r="Y100" s="1847" t="n"/>
      <c r="AE100" s="1738" t="n"/>
      <c r="AF100" s="99" t="n"/>
    </row>
    <row r="101" ht="30" customFormat="1" customHeight="1" s="76">
      <c r="A101" s="964" t="inlineStr">
        <is>
          <t>E0100</t>
        </is>
      </c>
      <c r="B101" s="1848" t="n"/>
      <c r="C101" s="1849" t="n"/>
      <c r="D101" s="966" t="inlineStr">
        <is>
          <t>Rifle, 5.56mm</t>
        </is>
      </c>
      <c r="E101" s="1848" t="n"/>
      <c r="F101" s="1848" t="n"/>
      <c r="G101" s="1848" t="n"/>
      <c r="H101" s="1848" t="n"/>
      <c r="I101" s="1848" t="n"/>
      <c r="J101" s="1848" t="n"/>
      <c r="K101" s="1848" t="n"/>
      <c r="L101" s="1849" t="n"/>
      <c r="M101" s="967">
        <f>SUMIFS(TE!P:P,TE!G:G,$A$43,TE!H:H,A101)</f>
        <v/>
      </c>
      <c r="N101" s="1850" t="n"/>
      <c r="O101" s="968" t="n">
        <v>21</v>
      </c>
      <c r="P101" s="1849" t="n"/>
      <c r="Q101" s="969">
        <f>ROUNDUP(M101/O101,0)</f>
        <v/>
      </c>
      <c r="R101" s="1849" t="n"/>
      <c r="S101" s="1851" t="n">
        <v>16.1666666666667</v>
      </c>
      <c r="T101" s="1849" t="n"/>
      <c r="U101" s="1851">
        <f>Q101*S101</f>
        <v/>
      </c>
      <c r="V101" s="1849" t="n"/>
      <c r="W101" s="946" t="inlineStr">
        <is>
          <t>B1B</t>
        </is>
      </c>
      <c r="X101" s="1849" t="n"/>
      <c r="Y101" s="947" t="inlineStr">
        <is>
          <t>10 per rack, stacked 2 high</t>
        </is>
      </c>
      <c r="Z101" s="1848" t="n"/>
      <c r="AA101" s="1848" t="n"/>
      <c r="AB101" s="1848" t="n"/>
      <c r="AC101" s="1848" t="n"/>
      <c r="AD101" s="1848" t="n"/>
      <c r="AE101" s="1849" t="n"/>
      <c r="AF101" s="99" t="n"/>
    </row>
    <row r="102" ht="30" customFormat="1" customHeight="1" s="76">
      <c r="A102" s="949" t="inlineStr">
        <is>
          <t>E0103</t>
        </is>
      </c>
      <c r="B102" s="1852" t="n"/>
      <c r="C102" s="1853" t="n"/>
      <c r="D102" s="951" t="inlineStr">
        <is>
          <t>RIFLE,7.62 MILLIMET - M110</t>
        </is>
      </c>
      <c r="E102" s="1852" t="n"/>
      <c r="F102" s="1852" t="n"/>
      <c r="G102" s="1852" t="n"/>
      <c r="H102" s="1852" t="n"/>
      <c r="I102" s="1852" t="n"/>
      <c r="J102" s="1852" t="n"/>
      <c r="K102" s="1852" t="n"/>
      <c r="L102" s="1853" t="n"/>
      <c r="M102" s="952">
        <f>SUMIFS(TE!P:P,TE!G:G,$A$43,TE!H:H,A102)</f>
        <v/>
      </c>
      <c r="N102" s="1854" t="n"/>
      <c r="O102" s="953" t="n">
        <v>16</v>
      </c>
      <c r="P102" s="1853" t="n"/>
      <c r="Q102" s="954">
        <f>ROUNDUP(M102/O102,0)</f>
        <v/>
      </c>
      <c r="R102" s="1853" t="n"/>
      <c r="S102" s="1855" t="n">
        <v>21</v>
      </c>
      <c r="T102" s="1853" t="n"/>
      <c r="U102" s="1855">
        <f>Q102*S102</f>
        <v/>
      </c>
      <c r="V102" s="1853" t="n"/>
      <c r="W102" s="970" t="inlineStr">
        <is>
          <t>C1A</t>
        </is>
      </c>
      <c r="X102" s="1853" t="n"/>
      <c r="Y102" s="971" t="inlineStr">
        <is>
          <t>8 per rack stacked 2 high + space for cases</t>
        </is>
      </c>
      <c r="Z102" s="1852" t="n"/>
      <c r="AA102" s="1852" t="n"/>
      <c r="AB102" s="1852" t="n"/>
      <c r="AC102" s="1852" t="n"/>
      <c r="AD102" s="1852" t="n"/>
      <c r="AE102" s="1853" t="n"/>
      <c r="AF102" s="99" t="n"/>
    </row>
    <row r="103" ht="30" customFormat="1" customHeight="1" s="76">
      <c r="A103" s="949" t="inlineStr">
        <is>
          <t>E0105</t>
        </is>
      </c>
      <c r="B103" s="1852" t="n"/>
      <c r="C103" s="1853" t="n"/>
      <c r="D103" s="951" t="inlineStr">
        <is>
          <t>VIEWER KIT,COMMANDE - CVK</t>
        </is>
      </c>
      <c r="E103" s="1852" t="n"/>
      <c r="F103" s="1852" t="n"/>
      <c r="G103" s="1852" t="n"/>
      <c r="H103" s="1852" t="n"/>
      <c r="I103" s="1852" t="n"/>
      <c r="J103" s="1852" t="n"/>
      <c r="K103" s="1852" t="n"/>
      <c r="L103" s="1853" t="n"/>
      <c r="M103" s="952">
        <f>SUMIFS(TE!P:P,TE!G:G,$A$43,TE!H:H,A103)</f>
        <v/>
      </c>
      <c r="N103" s="1854" t="n"/>
      <c r="O103" s="953" t="n">
        <v>12</v>
      </c>
      <c r="P103" s="1853" t="n"/>
      <c r="Q103" s="954">
        <f>ROUNDUP(M103/O103,0)</f>
        <v/>
      </c>
      <c r="R103" s="1853" t="n"/>
      <c r="S103" s="1855" t="n">
        <v>13.4</v>
      </c>
      <c r="T103" s="1853" t="n"/>
      <c r="U103" s="1855">
        <f>Q103*S103</f>
        <v/>
      </c>
      <c r="V103" s="1853" t="n"/>
      <c r="W103" s="970" t="inlineStr">
        <is>
          <t>E1A</t>
        </is>
      </c>
      <c r="X103" s="1853" t="n"/>
      <c r="Y103" s="971" t="inlineStr">
        <is>
          <t>Hard case stacked 4 high</t>
        </is>
      </c>
      <c r="Z103" s="1852" t="n"/>
      <c r="AA103" s="1852" t="n"/>
      <c r="AB103" s="1852" t="n"/>
      <c r="AC103" s="1852" t="n"/>
      <c r="AD103" s="1852" t="n"/>
      <c r="AE103" s="1853" t="n"/>
      <c r="AF103" s="99" t="n"/>
    </row>
    <row r="104" ht="30" customFormat="1" customHeight="1" s="76">
      <c r="A104" s="949" t="inlineStr">
        <is>
          <t>E0106</t>
        </is>
      </c>
      <c r="B104" s="1852" t="n"/>
      <c r="C104" s="1853" t="n"/>
      <c r="D104" s="951" t="inlineStr">
        <is>
          <t>SABER Maintenance Kit</t>
        </is>
      </c>
      <c r="E104" s="1852" t="n"/>
      <c r="F104" s="1852" t="n"/>
      <c r="G104" s="1852" t="n"/>
      <c r="H104" s="1852" t="n"/>
      <c r="I104" s="1852" t="n"/>
      <c r="J104" s="1852" t="n"/>
      <c r="K104" s="1852" t="n"/>
      <c r="L104" s="1853" t="n"/>
      <c r="M104" s="952">
        <f>SUMIFS(TE!P:P,TE!G:G,$A$43,TE!H:H,A104)</f>
        <v/>
      </c>
      <c r="N104" s="1854" t="n"/>
      <c r="O104" s="953" t="n">
        <v>4</v>
      </c>
      <c r="P104" s="1853" t="n"/>
      <c r="Q104" s="954">
        <f>ROUNDUP(M104/O104,0)</f>
        <v/>
      </c>
      <c r="R104" s="1853" t="n"/>
      <c r="S104" s="1855" t="n">
        <v>8.6</v>
      </c>
      <c r="T104" s="1853" t="n"/>
      <c r="U104" s="1855">
        <f>Q104*S104</f>
        <v/>
      </c>
      <c r="V104" s="1853" t="n"/>
      <c r="W104" s="970" t="inlineStr">
        <is>
          <t>E1I</t>
        </is>
      </c>
      <c r="X104" s="1853" t="n"/>
      <c r="Y104" s="971" t="inlineStr">
        <is>
          <t>Hard case stacked 4 high</t>
        </is>
      </c>
      <c r="Z104" s="1852" t="n"/>
      <c r="AA104" s="1852" t="n"/>
      <c r="AB104" s="1852" t="n"/>
      <c r="AC104" s="1852" t="n"/>
      <c r="AD104" s="1852" t="n"/>
      <c r="AE104" s="1853" t="n"/>
      <c r="AF104" s="99" t="n"/>
    </row>
    <row r="105" ht="30" customFormat="1" customHeight="1" s="76">
      <c r="A105" s="987" t="inlineStr">
        <is>
          <t>E0108</t>
        </is>
      </c>
      <c r="B105" s="1852" t="n"/>
      <c r="C105" s="1853" t="n"/>
      <c r="D105" s="951" t="inlineStr">
        <is>
          <t>GLARE MOUT 532P-M</t>
        </is>
      </c>
      <c r="E105" s="1852" t="n"/>
      <c r="F105" s="1852" t="n"/>
      <c r="G105" s="1852" t="n"/>
      <c r="H105" s="1852" t="n"/>
      <c r="I105" s="1852" t="n"/>
      <c r="J105" s="1852" t="n"/>
      <c r="K105" s="1852" t="n"/>
      <c r="L105" s="1853" t="n"/>
      <c r="M105" s="952">
        <f>SUMIFS(TE!P:P,TE!G:G,$A$43,TE!H:H,A105)</f>
        <v/>
      </c>
      <c r="N105" s="1854" t="n"/>
      <c r="O105" s="953" t="n">
        <v>0.5</v>
      </c>
      <c r="P105" s="1853" t="n"/>
      <c r="Q105" s="954">
        <f>M105/O105</f>
        <v/>
      </c>
      <c r="R105" s="1853" t="n"/>
      <c r="S105" s="1855" t="n">
        <v>13.4</v>
      </c>
      <c r="T105" s="1853" t="n"/>
      <c r="U105" s="1855">
        <f>Q105*S105</f>
        <v/>
      </c>
      <c r="V105" s="1853" t="n"/>
      <c r="W105" s="970" t="inlineStr">
        <is>
          <t>A1A</t>
        </is>
      </c>
      <c r="X105" s="1853" t="n"/>
      <c r="Y105" s="971" t="inlineStr">
        <is>
          <t>Stored on Configurable Shelf</t>
        </is>
      </c>
      <c r="Z105" s="1852" t="n"/>
      <c r="AA105" s="1852" t="n"/>
      <c r="AB105" s="1852" t="n"/>
      <c r="AC105" s="1852" t="n"/>
      <c r="AD105" s="1852" t="n"/>
      <c r="AE105" s="1853" t="n"/>
      <c r="AF105" s="99" t="n"/>
    </row>
    <row r="106" ht="30" customFormat="1" customHeight="1" s="76">
      <c r="A106" s="987" t="inlineStr">
        <is>
          <t>E0109</t>
        </is>
      </c>
      <c r="B106" s="1852" t="n"/>
      <c r="C106" s="1853" t="n"/>
      <c r="D106" s="951" t="inlineStr">
        <is>
          <t>OCULAR INTERRUPTION DEVICE</t>
        </is>
      </c>
      <c r="E106" s="1852" t="n"/>
      <c r="F106" s="1852" t="n"/>
      <c r="G106" s="1852" t="n"/>
      <c r="H106" s="1852" t="n"/>
      <c r="I106" s="1852" t="n"/>
      <c r="J106" s="1852" t="n"/>
      <c r="K106" s="1852" t="n"/>
      <c r="L106" s="1853" t="n"/>
      <c r="M106" s="952">
        <f>SUMIFS(TE!P:P,TE!G:G,$A$43,TE!H:H,A106)</f>
        <v/>
      </c>
      <c r="N106" s="1854" t="n"/>
      <c r="O106" s="953" t="n">
        <v>0.5</v>
      </c>
      <c r="P106" s="1853" t="n"/>
      <c r="Q106" s="954">
        <f>M106/O106</f>
        <v/>
      </c>
      <c r="R106" s="1853" t="n"/>
      <c r="S106" s="1855" t="n">
        <v>13.4</v>
      </c>
      <c r="T106" s="1853" t="n"/>
      <c r="U106" s="1855">
        <f>Q106*S106</f>
        <v/>
      </c>
      <c r="V106" s="1853" t="n"/>
      <c r="W106" s="970" t="inlineStr">
        <is>
          <t>A1A</t>
        </is>
      </c>
      <c r="X106" s="1853" t="n"/>
      <c r="Y106" s="971" t="inlineStr">
        <is>
          <t>Stored on Configurable Shelf</t>
        </is>
      </c>
      <c r="Z106" s="1852" t="n"/>
      <c r="AA106" s="1852" t="n"/>
      <c r="AB106" s="1852" t="n"/>
      <c r="AC106" s="1852" t="n"/>
      <c r="AD106" s="1852" t="n"/>
      <c r="AE106" s="1853" t="n"/>
      <c r="AF106" s="99" t="n"/>
    </row>
    <row r="107" ht="30" customFormat="1" customHeight="1" s="76">
      <c r="A107" s="949" t="inlineStr">
        <is>
          <t>E0116</t>
        </is>
      </c>
      <c r="B107" s="1852" t="n"/>
      <c r="C107" s="1853" t="n"/>
      <c r="D107" s="986" t="inlineStr">
        <is>
          <t>STOW AND GO KIT COM - M32A1</t>
        </is>
      </c>
      <c r="E107" s="1852" t="n"/>
      <c r="F107" s="1852" t="n"/>
      <c r="G107" s="1852" t="n"/>
      <c r="H107" s="1852" t="n"/>
      <c r="I107" s="1852" t="n"/>
      <c r="J107" s="1852" t="n"/>
      <c r="K107" s="1852" t="n"/>
      <c r="L107" s="1853" t="n"/>
      <c r="M107" s="952">
        <f>SUMIFS(TE!P:P,TE!G:G,$A$43,TE!H:H,A107)</f>
        <v/>
      </c>
      <c r="N107" s="1854" t="n"/>
      <c r="O107" s="953" t="n">
        <v>12</v>
      </c>
      <c r="P107" s="1853" t="n"/>
      <c r="Q107" s="954">
        <f>M107/O107</f>
        <v/>
      </c>
      <c r="R107" s="1853" t="n"/>
      <c r="S107" s="1855" t="n">
        <v>13.4</v>
      </c>
      <c r="T107" s="1853" t="n"/>
      <c r="U107" s="1855">
        <f>Q107*S107</f>
        <v/>
      </c>
      <c r="V107" s="1853" t="n"/>
      <c r="W107" s="970" t="inlineStr">
        <is>
          <t>A1A</t>
        </is>
      </c>
      <c r="X107" s="1853" t="n"/>
      <c r="Y107" s="971" t="inlineStr">
        <is>
          <t>Stored on Configurable Shelf</t>
        </is>
      </c>
      <c r="Z107" s="1852" t="n"/>
      <c r="AA107" s="1852" t="n"/>
      <c r="AB107" s="1852" t="n"/>
      <c r="AC107" s="1852" t="n"/>
      <c r="AD107" s="1852" t="n"/>
      <c r="AE107" s="1853" t="n"/>
      <c r="AF107" s="99" t="n"/>
    </row>
    <row r="108" ht="30" customFormat="1" customHeight="1" s="76">
      <c r="A108" s="949" t="inlineStr">
        <is>
          <t>E0117</t>
        </is>
      </c>
      <c r="B108" s="1852" t="n"/>
      <c r="C108" s="1853" t="n"/>
      <c r="D108" s="986" t="inlineStr">
        <is>
          <t>Sight Bore, Optical-M7</t>
        </is>
      </c>
      <c r="E108" s="1852" t="n"/>
      <c r="F108" s="1852" t="n"/>
      <c r="G108" s="1852" t="n"/>
      <c r="H108" s="1852" t="n"/>
      <c r="I108" s="1852" t="n"/>
      <c r="J108" s="1852" t="n"/>
      <c r="K108" s="1852" t="n"/>
      <c r="L108" s="1853" t="n"/>
      <c r="M108" s="952">
        <f>SUMIFS(TE!P:P,TE!G:G,$A$43,TE!H:H,A108)</f>
        <v/>
      </c>
      <c r="N108" s="1854" t="n"/>
      <c r="O108" s="953" t="n">
        <v>12</v>
      </c>
      <c r="P108" s="1853" t="n"/>
      <c r="Q108" s="954">
        <f>M108/O108</f>
        <v/>
      </c>
      <c r="R108" s="1853" t="n"/>
      <c r="S108" s="1855" t="n">
        <v>13.4</v>
      </c>
      <c r="T108" s="1853" t="n"/>
      <c r="U108" s="1855">
        <f>Q108*S108</f>
        <v/>
      </c>
      <c r="V108" s="1853" t="n"/>
      <c r="W108" s="970" t="inlineStr">
        <is>
          <t>A1A</t>
        </is>
      </c>
      <c r="X108" s="1853" t="n"/>
      <c r="Y108" s="971" t="inlineStr">
        <is>
          <t>Stored on Configurable Shelf</t>
        </is>
      </c>
      <c r="Z108" s="1852" t="n"/>
      <c r="AA108" s="1852" t="n"/>
      <c r="AB108" s="1852" t="n"/>
      <c r="AC108" s="1852" t="n"/>
      <c r="AD108" s="1852" t="n"/>
      <c r="AE108" s="1853" t="n"/>
      <c r="AF108" s="99" t="n"/>
    </row>
    <row r="109" ht="30" customFormat="1" customHeight="1" s="76">
      <c r="A109" s="949" t="inlineStr">
        <is>
          <t>E0118</t>
        </is>
      </c>
      <c r="B109" s="1852" t="n"/>
      <c r="C109" s="1853" t="n"/>
      <c r="D109" s="951" t="inlineStr">
        <is>
          <t>SIGHT UNIT,MECHANIC - M521</t>
        </is>
      </c>
      <c r="E109" s="1852" t="n"/>
      <c r="F109" s="1852" t="n"/>
      <c r="G109" s="1852" t="n"/>
      <c r="H109" s="1852" t="n"/>
      <c r="I109" s="1852" t="n"/>
      <c r="J109" s="1852" t="n"/>
      <c r="K109" s="1852" t="n"/>
      <c r="L109" s="1853" t="n"/>
      <c r="M109" s="952">
        <f>SUMIFS(TE!P:P,TE!G:G,$A$43,TE!H:H,A109)</f>
        <v/>
      </c>
      <c r="N109" s="1854" t="n"/>
      <c r="O109" s="973" t="inlineStr">
        <is>
          <t>n/a</t>
        </is>
      </c>
      <c r="P109" s="1853" t="n"/>
      <c r="Q109" s="973" t="inlineStr">
        <is>
          <t>n/a</t>
        </is>
      </c>
      <c r="R109" s="1853" t="n"/>
      <c r="S109" s="973" t="inlineStr">
        <is>
          <t>n/a</t>
        </is>
      </c>
      <c r="T109" s="1853" t="n"/>
      <c r="U109" s="973" t="inlineStr">
        <is>
          <t>n/a</t>
        </is>
      </c>
      <c r="V109" s="1853" t="n"/>
      <c r="W109" s="970" t="inlineStr">
        <is>
          <t>Z1A</t>
        </is>
      </c>
      <c r="X109" s="1853" t="n"/>
      <c r="Y109" s="971" t="inlineStr">
        <is>
          <t>Stored on weapon, E0018</t>
        </is>
      </c>
      <c r="Z109" s="1852" t="n"/>
      <c r="AA109" s="1852" t="n"/>
      <c r="AB109" s="1852" t="n"/>
      <c r="AC109" s="1852" t="n"/>
      <c r="AD109" s="1852" t="n"/>
      <c r="AE109" s="1853" t="n"/>
      <c r="AF109" s="99" t="n"/>
    </row>
    <row r="110" ht="30" customFormat="1" customHeight="1" s="76">
      <c r="A110" s="949" t="inlineStr">
        <is>
          <t>E0119</t>
        </is>
      </c>
      <c r="B110" s="1852" t="n"/>
      <c r="C110" s="1853" t="n"/>
      <c r="D110" s="951" t="inlineStr">
        <is>
          <t>SIGHT,REFLEX - M553</t>
        </is>
      </c>
      <c r="E110" s="1852" t="n"/>
      <c r="F110" s="1852" t="n"/>
      <c r="G110" s="1852" t="n"/>
      <c r="H110" s="1852" t="n"/>
      <c r="I110" s="1852" t="n"/>
      <c r="J110" s="1852" t="n"/>
      <c r="K110" s="1852" t="n"/>
      <c r="L110" s="1853" t="n"/>
      <c r="M110" s="952">
        <f>SUMIFS(TE!P:P,TE!G:G,$A$43,TE!H:H,A110)</f>
        <v/>
      </c>
      <c r="N110" s="1854" t="n"/>
      <c r="O110" s="973" t="inlineStr">
        <is>
          <t>n/a</t>
        </is>
      </c>
      <c r="P110" s="1853" t="n"/>
      <c r="Q110" s="973" t="inlineStr">
        <is>
          <t>n/a</t>
        </is>
      </c>
      <c r="R110" s="1853" t="n"/>
      <c r="S110" s="973" t="inlineStr">
        <is>
          <t>n/a</t>
        </is>
      </c>
      <c r="T110" s="1853" t="n"/>
      <c r="U110" s="973" t="inlineStr">
        <is>
          <t>n/a</t>
        </is>
      </c>
      <c r="V110" s="1853" t="n"/>
      <c r="W110" s="970" t="inlineStr">
        <is>
          <t>Z1A</t>
        </is>
      </c>
      <c r="X110" s="1853" t="n"/>
      <c r="Y110" s="971" t="inlineStr">
        <is>
          <t>Stored on weapon, E0018</t>
        </is>
      </c>
      <c r="Z110" s="1852" t="n"/>
      <c r="AA110" s="1852" t="n"/>
      <c r="AB110" s="1852" t="n"/>
      <c r="AC110" s="1852" t="n"/>
      <c r="AD110" s="1852" t="n"/>
      <c r="AE110" s="1853" t="n"/>
      <c r="AF110" s="99" t="n"/>
    </row>
    <row r="111" ht="30" customFormat="1" customHeight="1" s="76">
      <c r="A111" s="949" t="inlineStr">
        <is>
          <t>E0120</t>
        </is>
      </c>
      <c r="B111" s="1852" t="n"/>
      <c r="C111" s="1853" t="n"/>
      <c r="D111" s="951" t="inlineStr">
        <is>
          <t>MOUNT,SIGHT,SMALL A</t>
        </is>
      </c>
      <c r="E111" s="1852" t="n"/>
      <c r="F111" s="1852" t="n"/>
      <c r="G111" s="1852" t="n"/>
      <c r="H111" s="1852" t="n"/>
      <c r="I111" s="1852" t="n"/>
      <c r="J111" s="1852" t="n"/>
      <c r="K111" s="1852" t="n"/>
      <c r="L111" s="1853" t="n"/>
      <c r="M111" s="952">
        <f>SUMIFS(TE!P:P,TE!G:G,$A$43,TE!H:H,A111)</f>
        <v/>
      </c>
      <c r="N111" s="1854" t="n"/>
      <c r="O111" s="973" t="inlineStr">
        <is>
          <t>n/a</t>
        </is>
      </c>
      <c r="P111" s="1853" t="n"/>
      <c r="Q111" s="973" t="inlineStr">
        <is>
          <t>n/a</t>
        </is>
      </c>
      <c r="R111" s="1853" t="n"/>
      <c r="S111" s="973" t="inlineStr">
        <is>
          <t>n/a</t>
        </is>
      </c>
      <c r="T111" s="1853" t="n"/>
      <c r="U111" s="973" t="inlineStr">
        <is>
          <t>n/a</t>
        </is>
      </c>
      <c r="V111" s="1853" t="n"/>
      <c r="W111" s="970" t="inlineStr">
        <is>
          <t>Z1A</t>
        </is>
      </c>
      <c r="X111" s="1853" t="n"/>
      <c r="Y111" s="971" t="inlineStr">
        <is>
          <t>Stored on weapon, E0018</t>
        </is>
      </c>
      <c r="Z111" s="1852" t="n"/>
      <c r="AA111" s="1852" t="n"/>
      <c r="AB111" s="1852" t="n"/>
      <c r="AC111" s="1852" t="n"/>
      <c r="AD111" s="1852" t="n"/>
      <c r="AE111" s="1853" t="n"/>
      <c r="AF111" s="99" t="n"/>
    </row>
    <row r="112" ht="30" customFormat="1" customHeight="1" s="76">
      <c r="A112" s="949" t="inlineStr">
        <is>
          <t>E0123</t>
        </is>
      </c>
      <c r="B112" s="1852" t="n"/>
      <c r="C112" s="1853" t="n"/>
      <c r="D112" s="951" t="inlineStr">
        <is>
          <t>Machine Gun, CAL .50, M2A1</t>
        </is>
      </c>
      <c r="E112" s="1852" t="n"/>
      <c r="F112" s="1852" t="n"/>
      <c r="G112" s="1852" t="n"/>
      <c r="H112" s="1852" t="n"/>
      <c r="I112" s="1852" t="n"/>
      <c r="J112" s="1852" t="n"/>
      <c r="K112" s="1852" t="n"/>
      <c r="L112" s="1853" t="n"/>
      <c r="M112" s="952">
        <f>SUMIFS(TE!P:P,TE!G:G,$A$43,TE!H:H,A112)</f>
        <v/>
      </c>
      <c r="N112" s="1854" t="n"/>
      <c r="O112" s="953" t="n">
        <v>4</v>
      </c>
      <c r="P112" s="1853" t="n"/>
      <c r="Q112" s="954">
        <f>ROUNDUP(M112/O112,0)</f>
        <v/>
      </c>
      <c r="R112" s="1853" t="n"/>
      <c r="S112" s="1855" t="n">
        <v>13.4</v>
      </c>
      <c r="T112" s="1853" t="n"/>
      <c r="U112" s="1855">
        <f>Q112*S112</f>
        <v/>
      </c>
      <c r="V112" s="1853" t="n"/>
      <c r="W112" s="970" t="inlineStr">
        <is>
          <t>B1F</t>
        </is>
      </c>
      <c r="X112" s="1853" t="n"/>
      <c r="Y112" s="971" t="inlineStr">
        <is>
          <t>4 per rack stacked 1 high</t>
        </is>
      </c>
      <c r="Z112" s="1852" t="n"/>
      <c r="AA112" s="1852" t="n"/>
      <c r="AB112" s="1852" t="n"/>
      <c r="AC112" s="1852" t="n"/>
      <c r="AD112" s="1852" t="n"/>
      <c r="AE112" s="1853" t="n"/>
      <c r="AF112" s="99" t="n"/>
    </row>
    <row r="113" ht="30" customFormat="1" customHeight="1" s="76">
      <c r="A113" s="949" t="inlineStr">
        <is>
          <t>E0127</t>
        </is>
      </c>
      <c r="B113" s="1852" t="n"/>
      <c r="C113" s="1853" t="n"/>
      <c r="D113" s="951" t="inlineStr">
        <is>
          <t>Suppressor, Small Arms</t>
        </is>
      </c>
      <c r="E113" s="1852" t="n"/>
      <c r="F113" s="1852" t="n"/>
      <c r="G113" s="1852" t="n"/>
      <c r="H113" s="1852" t="n"/>
      <c r="I113" s="1852" t="n"/>
      <c r="J113" s="1852" t="n"/>
      <c r="K113" s="1852" t="n"/>
      <c r="L113" s="1853" t="n"/>
      <c r="M113" s="952">
        <f>SUMIFS(TE!P:P,TE!G:G,$A$43,TE!H:H,A113)</f>
        <v/>
      </c>
      <c r="N113" s="1854" t="n"/>
      <c r="O113" s="953" t="n">
        <v>30</v>
      </c>
      <c r="P113" s="1853" t="n"/>
      <c r="Q113" s="973" t="inlineStr">
        <is>
          <t>n/a</t>
        </is>
      </c>
      <c r="R113" s="1853" t="n"/>
      <c r="S113" s="973" t="inlineStr">
        <is>
          <t>n/a</t>
        </is>
      </c>
      <c r="T113" s="1853" t="n"/>
      <c r="U113" s="973" t="inlineStr">
        <is>
          <t>n/a</t>
        </is>
      </c>
      <c r="V113" s="1853" t="n"/>
      <c r="W113" s="970" t="inlineStr">
        <is>
          <t>Z1A</t>
        </is>
      </c>
      <c r="X113" s="1853" t="n"/>
      <c r="Y113" s="971" t="inlineStr">
        <is>
          <t>Stored on weapon, E0190</t>
        </is>
      </c>
      <c r="Z113" s="1852" t="n"/>
      <c r="AA113" s="1852" t="n"/>
      <c r="AB113" s="1852" t="n"/>
      <c r="AC113" s="1852" t="n"/>
      <c r="AD113" s="1852" t="n"/>
      <c r="AE113" s="1853" t="n"/>
      <c r="AF113" s="99" t="n"/>
    </row>
    <row r="114" ht="30" customFormat="1" customHeight="1" s="76">
      <c r="A114" s="949" t="inlineStr">
        <is>
          <t>E0128</t>
        </is>
      </c>
      <c r="B114" s="1852" t="n"/>
      <c r="C114" s="1853" t="n"/>
      <c r="D114" s="951" t="inlineStr">
        <is>
          <t>Squad Thermal Sight</t>
        </is>
      </c>
      <c r="E114" s="1852" t="n"/>
      <c r="F114" s="1852" t="n"/>
      <c r="G114" s="1852" t="n"/>
      <c r="H114" s="1852" t="n"/>
      <c r="I114" s="1852" t="n"/>
      <c r="J114" s="1852" t="n"/>
      <c r="K114" s="1852" t="n"/>
      <c r="L114" s="1853" t="n"/>
      <c r="M114" s="952">
        <f>SUMIFS(TE!P:P,TE!G:G,$A$43,TE!H:H,A114)</f>
        <v/>
      </c>
      <c r="N114" s="1854" t="n"/>
      <c r="O114" s="953" t="n">
        <v>12</v>
      </c>
      <c r="P114" s="1853" t="n"/>
      <c r="Q114" s="954">
        <f>M114/O114</f>
        <v/>
      </c>
      <c r="R114" s="1853" t="n"/>
      <c r="S114" s="1855" t="n">
        <v>13.4</v>
      </c>
      <c r="T114" s="1853" t="n"/>
      <c r="U114" s="1855">
        <f>Q114*S114</f>
        <v/>
      </c>
      <c r="V114" s="1853" t="n"/>
      <c r="W114" s="970" t="inlineStr">
        <is>
          <t>A1A</t>
        </is>
      </c>
      <c r="X114" s="1853" t="n"/>
      <c r="Y114" s="971" t="inlineStr">
        <is>
          <t>Stored on Configurable Shelf</t>
        </is>
      </c>
      <c r="Z114" s="1852" t="n"/>
      <c r="AA114" s="1852" t="n"/>
      <c r="AB114" s="1852" t="n"/>
      <c r="AC114" s="1852" t="n"/>
      <c r="AD114" s="1852" t="n"/>
      <c r="AE114" s="1853" t="n"/>
      <c r="AF114" s="99" t="n"/>
    </row>
    <row r="115" ht="30" customFormat="1" customHeight="1" s="76">
      <c r="A115" s="949" t="inlineStr">
        <is>
          <t>E0131</t>
        </is>
      </c>
      <c r="B115" s="1852" t="n"/>
      <c r="C115" s="1853" t="n"/>
      <c r="D115" s="951" t="inlineStr">
        <is>
          <t>Suppressor, Small Arms</t>
        </is>
      </c>
      <c r="E115" s="1852" t="n"/>
      <c r="F115" s="1852" t="n"/>
      <c r="G115" s="1852" t="n"/>
      <c r="H115" s="1852" t="n"/>
      <c r="I115" s="1852" t="n"/>
      <c r="J115" s="1852" t="n"/>
      <c r="K115" s="1852" t="n"/>
      <c r="L115" s="1853" t="n"/>
      <c r="M115" s="952">
        <f>SUMIFS(TE!P:P,TE!G:G,$A$43,TE!H:H,A115)</f>
        <v/>
      </c>
      <c r="N115" s="1854" t="n"/>
      <c r="O115" s="953" t="n">
        <v>30</v>
      </c>
      <c r="P115" s="1853" t="n"/>
      <c r="Q115" s="973" t="inlineStr">
        <is>
          <t>n/a</t>
        </is>
      </c>
      <c r="R115" s="1853" t="n"/>
      <c r="S115" s="973" t="inlineStr">
        <is>
          <t>n/a</t>
        </is>
      </c>
      <c r="T115" s="1853" t="n"/>
      <c r="U115" s="973" t="inlineStr">
        <is>
          <t>n/a</t>
        </is>
      </c>
      <c r="V115" s="1853" t="n"/>
      <c r="W115" s="970" t="inlineStr">
        <is>
          <t>Z1A</t>
        </is>
      </c>
      <c r="X115" s="1853" t="n"/>
      <c r="Y115" s="971" t="inlineStr">
        <is>
          <t>Stored on weapon, E0103</t>
        </is>
      </c>
      <c r="Z115" s="1852" t="n"/>
      <c r="AA115" s="1852" t="n"/>
      <c r="AB115" s="1852" t="n"/>
      <c r="AC115" s="1852" t="n"/>
      <c r="AD115" s="1852" t="n"/>
      <c r="AE115" s="1853" t="n"/>
      <c r="AF115" s="99" t="n"/>
    </row>
    <row r="116" ht="30" customFormat="1" customHeight="1" s="76">
      <c r="A116" s="949" t="inlineStr">
        <is>
          <t>E0132</t>
        </is>
      </c>
      <c r="B116" s="1852" t="n"/>
      <c r="C116" s="1853" t="n"/>
      <c r="D116" s="951" t="inlineStr">
        <is>
          <t>Suppressor, Small Arms</t>
        </is>
      </c>
      <c r="E116" s="1852" t="n"/>
      <c r="F116" s="1852" t="n"/>
      <c r="G116" s="1852" t="n"/>
      <c r="H116" s="1852" t="n"/>
      <c r="I116" s="1852" t="n"/>
      <c r="J116" s="1852" t="n"/>
      <c r="K116" s="1852" t="n"/>
      <c r="L116" s="1853" t="n"/>
      <c r="M116" s="952">
        <f>SUMIFS(TE!P:P,TE!G:G,$A$43,TE!H:H,A116)</f>
        <v/>
      </c>
      <c r="N116" s="1854" t="n"/>
      <c r="O116" s="953" t="n">
        <v>30</v>
      </c>
      <c r="P116" s="1853" t="n"/>
      <c r="Q116" s="973" t="inlineStr">
        <is>
          <t>n/a</t>
        </is>
      </c>
      <c r="R116" s="1853" t="n"/>
      <c r="S116" s="973" t="inlineStr">
        <is>
          <t>n/a</t>
        </is>
      </c>
      <c r="T116" s="1853" t="n"/>
      <c r="U116" s="973" t="inlineStr">
        <is>
          <t>n/a</t>
        </is>
      </c>
      <c r="V116" s="1853" t="n"/>
      <c r="W116" s="970" t="inlineStr">
        <is>
          <t>Z1A</t>
        </is>
      </c>
      <c r="X116" s="1853" t="n"/>
      <c r="Y116" s="971" t="inlineStr">
        <is>
          <t>Stored on weapon, E1460</t>
        </is>
      </c>
      <c r="Z116" s="1852" t="n"/>
      <c r="AA116" s="1852" t="n"/>
      <c r="AB116" s="1852" t="n"/>
      <c r="AC116" s="1852" t="n"/>
      <c r="AD116" s="1852" t="n"/>
      <c r="AE116" s="1853" t="n"/>
      <c r="AF116" s="99" t="n"/>
    </row>
    <row r="117" ht="30" customFormat="1" customHeight="1" s="76">
      <c r="A117" s="949" t="inlineStr">
        <is>
          <t>E0134</t>
        </is>
      </c>
      <c r="B117" s="1852" t="n"/>
      <c r="C117" s="1853" t="n"/>
      <c r="D117" s="951" t="inlineStr">
        <is>
          <t>SIGHTUNIT - SU-277/PSQ</t>
        </is>
      </c>
      <c r="E117" s="1852" t="n"/>
      <c r="F117" s="1852" t="n"/>
      <c r="G117" s="1852" t="n"/>
      <c r="H117" s="1852" t="n"/>
      <c r="I117" s="1852" t="n"/>
      <c r="J117" s="1852" t="n"/>
      <c r="K117" s="1852" t="n"/>
      <c r="L117" s="1853" t="n"/>
      <c r="M117" s="952">
        <f>SUMIFS(TE!P:P,TE!G:G,$A$43,TE!H:H,A117)</f>
        <v/>
      </c>
      <c r="N117" s="1854" t="n"/>
      <c r="O117" s="953" t="n">
        <v>120</v>
      </c>
      <c r="P117" s="1853" t="n"/>
      <c r="Q117" s="954">
        <f>M117/O117</f>
        <v/>
      </c>
      <c r="R117" s="1853" t="n"/>
      <c r="S117" s="1855" t="n">
        <v>13.4</v>
      </c>
      <c r="T117" s="1853" t="n"/>
      <c r="U117" s="1855">
        <f>Q117*S117</f>
        <v/>
      </c>
      <c r="V117" s="1853" t="n"/>
      <c r="W117" s="970" t="inlineStr">
        <is>
          <t>A1A</t>
        </is>
      </c>
      <c r="X117" s="1853" t="n"/>
      <c r="Y117" s="971" t="inlineStr">
        <is>
          <t>Stored on Configurable Shelf</t>
        </is>
      </c>
      <c r="Z117" s="1852" t="n"/>
      <c r="AA117" s="1852" t="n"/>
      <c r="AB117" s="1852" t="n"/>
      <c r="AC117" s="1852" t="n"/>
      <c r="AD117" s="1852" t="n"/>
      <c r="AE117" s="1853" t="n"/>
      <c r="AF117" s="99" t="n"/>
    </row>
    <row r="118" ht="30" customFormat="1" customHeight="1" s="76">
      <c r="A118" s="949" t="inlineStr">
        <is>
          <t>E0135</t>
        </is>
      </c>
      <c r="B118" s="1852" t="n"/>
      <c r="C118" s="1853" t="n"/>
      <c r="D118" s="951" t="inlineStr">
        <is>
          <t>Gage Kit, Small Arms</t>
        </is>
      </c>
      <c r="E118" s="1852" t="n"/>
      <c r="F118" s="1852" t="n"/>
      <c r="G118" s="1852" t="n"/>
      <c r="H118" s="1852" t="n"/>
      <c r="I118" s="1852" t="n"/>
      <c r="J118" s="1852" t="n"/>
      <c r="K118" s="1852" t="n"/>
      <c r="L118" s="1853" t="n"/>
      <c r="M118" s="952">
        <f>SUMIFS(TE!P:P,TE!G:G,$A$43,TE!H:H,A118)</f>
        <v/>
      </c>
      <c r="N118" s="1854" t="n"/>
      <c r="O118" s="973" t="inlineStr">
        <is>
          <t>n/a</t>
        </is>
      </c>
      <c r="P118" s="1853" t="n"/>
      <c r="Q118" s="973" t="inlineStr">
        <is>
          <t>n/a</t>
        </is>
      </c>
      <c r="R118" s="1853" t="n"/>
      <c r="S118" s="973" t="inlineStr">
        <is>
          <t>n/a</t>
        </is>
      </c>
      <c r="T118" s="1853" t="n"/>
      <c r="U118" s="973" t="inlineStr">
        <is>
          <t>n/a</t>
        </is>
      </c>
      <c r="V118" s="1853" t="n"/>
      <c r="W118" s="970" t="inlineStr">
        <is>
          <t>A1B</t>
        </is>
      </c>
      <c r="X118" s="1853" t="n"/>
      <c r="Y118" s="971" t="inlineStr">
        <is>
          <t>included in 2171 workspace</t>
        </is>
      </c>
      <c r="Z118" s="1852" t="n"/>
      <c r="AA118" s="1852" t="n"/>
      <c r="AB118" s="1852" t="n"/>
      <c r="AC118" s="1852" t="n"/>
      <c r="AD118" s="1852" t="n"/>
      <c r="AE118" s="1853" t="n"/>
      <c r="AF118" s="99" t="n"/>
    </row>
    <row r="119" ht="30" customFormat="1" customHeight="1" s="76">
      <c r="A119" s="978" t="inlineStr">
        <is>
          <t>E0139</t>
        </is>
      </c>
      <c r="B119" s="1856" t="n"/>
      <c r="C119" s="1857" t="n"/>
      <c r="D119" s="980" t="inlineStr">
        <is>
          <t>BORESCOPE - M1026</t>
        </is>
      </c>
      <c r="E119" s="1856" t="n"/>
      <c r="F119" s="1856" t="n"/>
      <c r="G119" s="1856" t="n"/>
      <c r="H119" s="1856" t="n"/>
      <c r="I119" s="1856" t="n"/>
      <c r="J119" s="1856" t="n"/>
      <c r="K119" s="1856" t="n"/>
      <c r="L119" s="1857" t="n"/>
      <c r="M119" s="981">
        <f>SUMIFS(TE!P:P,TE!G:G,$A$43,TE!H:H,A119)</f>
        <v/>
      </c>
      <c r="N119" s="1858" t="n"/>
      <c r="O119" s="982" t="n">
        <v>5</v>
      </c>
      <c r="P119" s="1857" t="n"/>
      <c r="Q119" s="983">
        <f>M119/O119</f>
        <v/>
      </c>
      <c r="R119" s="1857" t="n"/>
      <c r="S119" s="1859" t="n">
        <v>13.4</v>
      </c>
      <c r="T119" s="1857" t="n"/>
      <c r="U119" s="1859">
        <f>Q119*S119</f>
        <v/>
      </c>
      <c r="V119" s="1857" t="n"/>
      <c r="W119" s="975" t="inlineStr">
        <is>
          <t>A1A</t>
        </is>
      </c>
      <c r="X119" s="1857" t="n"/>
      <c r="Y119" s="976" t="inlineStr">
        <is>
          <t>Stored on Configurable Shelf</t>
        </is>
      </c>
      <c r="Z119" s="1856" t="n"/>
      <c r="AA119" s="1856" t="n"/>
      <c r="AB119" s="1856" t="n"/>
      <c r="AC119" s="1856" t="n"/>
      <c r="AD119" s="1856" t="n"/>
      <c r="AE119" s="1857" t="n"/>
      <c r="AF119" s="99" t="n"/>
    </row>
    <row r="120" ht="15.75" customFormat="1" customHeight="1" s="76">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99" t="n"/>
    </row>
    <row r="121" ht="15.75" customFormat="1" customHeight="1" s="76">
      <c r="A121" s="101" t="n"/>
      <c r="B121" s="101" t="n"/>
      <c r="C121" s="101" t="n"/>
      <c r="D121" s="101" t="n"/>
      <c r="E121" s="101" t="n"/>
      <c r="F121" s="101" t="n"/>
      <c r="G121" s="101" t="n"/>
      <c r="H121" s="101" t="n"/>
      <c r="I121" s="101" t="n"/>
      <c r="J121" s="101" t="n"/>
      <c r="K121" s="101" t="n"/>
      <c r="L121" s="101" t="n"/>
      <c r="M121" s="101" t="n"/>
      <c r="N121" s="101" t="n"/>
      <c r="O121" s="101" t="n"/>
      <c r="P121" s="101" t="n"/>
      <c r="Q121" s="101" t="n"/>
      <c r="R121" s="101" t="n"/>
      <c r="S121" s="101" t="n"/>
      <c r="T121" s="101" t="n"/>
      <c r="U121" s="101" t="n"/>
      <c r="V121" s="101" t="n"/>
      <c r="W121" s="101" t="n"/>
      <c r="X121" s="101" t="n"/>
      <c r="Y121" s="101" t="n"/>
      <c r="Z121" s="101" t="n"/>
      <c r="AA121" s="101" t="n"/>
      <c r="AB121" s="682" t="n"/>
      <c r="AC121" s="683" t="inlineStr">
        <is>
          <t xml:space="preserve">Page </t>
        </is>
      </c>
      <c r="AD121" s="684" t="n">
        <v>4</v>
      </c>
      <c r="AE121" s="684" t="inlineStr">
        <is>
          <t>of</t>
        </is>
      </c>
      <c r="AF121" s="684" t="n">
        <v>27</v>
      </c>
    </row>
    <row r="122" ht="15.75" customFormat="1" customHeight="1" s="76">
      <c r="A122" s="937" t="inlineStr">
        <is>
          <t>CCN:</t>
        </is>
      </c>
      <c r="C122" s="931" t="n">
        <v>14345</v>
      </c>
      <c r="M122" s="937" t="inlineStr">
        <is>
          <t>Nomenclature:</t>
        </is>
      </c>
      <c r="R122" s="931" t="inlineStr">
        <is>
          <t>Armory</t>
        </is>
      </c>
    </row>
    <row r="123" ht="15.75" customFormat="1" customHeight="1" s="76">
      <c r="A123" s="1081" t="n"/>
      <c r="B123" s="1081" t="n"/>
      <c r="C123" s="1082" t="n"/>
      <c r="D123" s="1082" t="n"/>
      <c r="E123" s="1082" t="n"/>
      <c r="F123" s="1082" t="n"/>
      <c r="G123" s="1082" t="n"/>
      <c r="H123" s="1082" t="n"/>
      <c r="I123" s="1082" t="n"/>
      <c r="J123" s="1082" t="n"/>
      <c r="K123" s="1082" t="n"/>
      <c r="L123" s="1082" t="n"/>
      <c r="M123" s="1081" t="n"/>
      <c r="N123" s="1081" t="n"/>
      <c r="O123" s="1081" t="n"/>
      <c r="P123" s="1081" t="n"/>
      <c r="Q123" s="1081" t="n"/>
      <c r="R123" s="1082" t="n"/>
      <c r="S123" s="1082" t="n"/>
      <c r="T123" s="1082" t="n"/>
      <c r="U123" s="1082" t="n"/>
      <c r="V123" s="1082" t="n"/>
      <c r="W123" s="1082" t="n"/>
      <c r="X123" s="1082" t="n"/>
      <c r="Y123" s="1082" t="n"/>
      <c r="Z123" s="1082" t="n"/>
      <c r="AA123" s="1082" t="n"/>
      <c r="AB123" s="1082" t="n"/>
      <c r="AC123" s="1082" t="n"/>
      <c r="AD123" s="1082" t="n"/>
      <c r="AE123" s="1082" t="n"/>
      <c r="AF123" s="1082" t="n"/>
    </row>
    <row r="124" ht="15.75" customFormat="1" customHeight="1" s="76">
      <c r="A124" s="913">
        <f>A97</f>
        <v/>
      </c>
      <c r="B124" s="1841" t="n"/>
      <c r="C124" s="1841" t="n"/>
      <c r="D124" s="914">
        <f>D97</f>
        <v/>
      </c>
      <c r="E124" s="1747" t="n"/>
      <c r="F124" s="1747" t="n"/>
      <c r="G124" s="1747" t="n"/>
      <c r="H124" s="1747" t="n"/>
      <c r="I124" s="1747" t="n"/>
      <c r="J124" s="1747" t="n"/>
      <c r="K124" s="1747" t="n"/>
      <c r="L124" s="1747" t="n"/>
      <c r="M124" s="1081" t="n"/>
      <c r="N124" s="1081" t="n"/>
      <c r="O124" s="1081" t="n"/>
      <c r="P124" s="1082" t="n"/>
      <c r="Q124" s="1081" t="n"/>
      <c r="R124" s="1082" t="n"/>
      <c r="S124" s="1082" t="n"/>
      <c r="T124" s="1082" t="n"/>
      <c r="U124" s="1082" t="n"/>
      <c r="V124" s="1082" t="n"/>
      <c r="W124" s="1082" t="n"/>
      <c r="X124" s="1082" t="n"/>
      <c r="Y124" s="1082" t="n"/>
      <c r="Z124" s="1082" t="n"/>
      <c r="AA124" s="1082" t="n"/>
      <c r="AB124" s="1082" t="n"/>
      <c r="AC124" s="1082" t="n"/>
      <c r="AD124" s="1082" t="n"/>
      <c r="AE124" s="1082" t="n"/>
      <c r="AF124" s="1082" t="n"/>
    </row>
    <row r="125" ht="15.75" customFormat="1" customHeight="1" s="76">
      <c r="A125" s="1842" t="inlineStr">
        <is>
          <t>TAM #</t>
        </is>
      </c>
      <c r="B125" s="1736" t="n"/>
      <c r="C125" s="1794" t="n"/>
      <c r="D125" s="921" t="inlineStr">
        <is>
          <t>DESCRIPTION</t>
        </is>
      </c>
      <c r="E125" s="1736" t="n"/>
      <c r="F125" s="1736" t="n"/>
      <c r="G125" s="1736" t="n"/>
      <c r="H125" s="1736" t="n"/>
      <c r="I125" s="1736" t="n"/>
      <c r="J125" s="1736" t="n"/>
      <c r="K125" s="1736" t="n"/>
      <c r="L125" s="1736" t="n"/>
      <c r="M125" s="1843" t="inlineStr">
        <is>
          <t>No.</t>
        </is>
      </c>
      <c r="N125" s="1794" t="n"/>
      <c r="O125" s="1844" t="inlineStr">
        <is>
          <t>No. per Unit</t>
        </is>
      </c>
      <c r="P125" s="1794" t="n"/>
      <c r="Q125" s="1844" t="inlineStr">
        <is>
          <t>STORAGE UNITS</t>
        </is>
      </c>
      <c r="R125" s="1794" t="n"/>
      <c r="S125" s="1845" t="inlineStr">
        <is>
          <t>SF PER UNIT</t>
        </is>
      </c>
      <c r="T125" s="1794" t="n"/>
      <c r="U125" s="1845" t="inlineStr">
        <is>
          <t>Total (NSF)</t>
        </is>
      </c>
      <c r="V125" s="1794" t="n"/>
      <c r="W125" s="1843" t="inlineStr">
        <is>
          <t>STORAGE TYPE</t>
        </is>
      </c>
      <c r="X125" s="1794" t="n"/>
      <c r="Y125" s="1846" t="inlineStr">
        <is>
          <t>METHOD OF STORAGE  (RACK, CABINET, SHELF, ETC.)</t>
        </is>
      </c>
      <c r="Z125" s="1736" t="n"/>
      <c r="AA125" s="1736" t="n"/>
      <c r="AB125" s="1736" t="n"/>
      <c r="AC125" s="1736" t="n"/>
      <c r="AD125" s="1736" t="n"/>
      <c r="AE125" s="1737" t="n"/>
      <c r="AF125" s="1082" t="n"/>
    </row>
    <row r="126" ht="15.75" customFormat="1" customHeight="1" s="76">
      <c r="A126" s="424" t="n"/>
      <c r="C126" s="1796" t="n"/>
      <c r="D126" s="1847" t="n"/>
      <c r="M126" s="1847" t="n"/>
      <c r="N126" s="1796" t="n"/>
      <c r="O126" s="1847" t="n"/>
      <c r="P126" s="1796" t="n"/>
      <c r="Q126" s="1847" t="n"/>
      <c r="R126" s="1796" t="n"/>
      <c r="S126" s="1847" t="n"/>
      <c r="T126" s="1796" t="n"/>
      <c r="U126" s="1847" t="n"/>
      <c r="V126" s="1796" t="n"/>
      <c r="W126" s="1847" t="n"/>
      <c r="X126" s="1796" t="n"/>
      <c r="Y126" s="1847" t="n"/>
      <c r="AE126" s="1738" t="n"/>
      <c r="AF126" s="1082" t="n"/>
    </row>
    <row r="127" ht="15.75" customFormat="1" customHeight="1" s="76">
      <c r="A127" s="424" t="n"/>
      <c r="C127" s="1796" t="n"/>
      <c r="D127" s="1847" t="n"/>
      <c r="M127" s="1847" t="n"/>
      <c r="N127" s="1796" t="n"/>
      <c r="O127" s="1847" t="n"/>
      <c r="P127" s="1796" t="n"/>
      <c r="Q127" s="1847" t="n"/>
      <c r="R127" s="1796" t="n"/>
      <c r="S127" s="1847" t="n"/>
      <c r="T127" s="1796" t="n"/>
      <c r="U127" s="1847" t="n"/>
      <c r="V127" s="1796" t="n"/>
      <c r="W127" s="1847" t="n"/>
      <c r="X127" s="1796" t="n"/>
      <c r="Y127" s="1847" t="n"/>
      <c r="AE127" s="1738" t="n"/>
      <c r="AF127" s="99" t="n"/>
    </row>
    <row r="128" ht="30" customFormat="1" customHeight="1" s="76">
      <c r="A128" s="964" t="inlineStr">
        <is>
          <t>E0140</t>
        </is>
      </c>
      <c r="B128" s="1848" t="n"/>
      <c r="C128" s="1849" t="n"/>
      <c r="D128" s="966" t="inlineStr">
        <is>
          <t>KIT,BORESIGHT,MACHI - M2</t>
        </is>
      </c>
      <c r="E128" s="1848" t="n"/>
      <c r="F128" s="1848" t="n"/>
      <c r="G128" s="1848" t="n"/>
      <c r="H128" s="1848" t="n"/>
      <c r="I128" s="1848" t="n"/>
      <c r="J128" s="1848" t="n"/>
      <c r="K128" s="1848" t="n"/>
      <c r="L128" s="1849" t="n"/>
      <c r="M128" s="967">
        <f>SUMIFS(TE!P:P,TE!G:G,$A$43,TE!H:H,A128)</f>
        <v/>
      </c>
      <c r="N128" s="1850" t="n"/>
      <c r="O128" s="968" t="n">
        <v>40</v>
      </c>
      <c r="P128" s="1849" t="n"/>
      <c r="Q128" s="969">
        <f>M128/O128</f>
        <v/>
      </c>
      <c r="R128" s="1849" t="n"/>
      <c r="S128" s="1851" t="n">
        <v>13.4</v>
      </c>
      <c r="T128" s="1849" t="n"/>
      <c r="U128" s="1851">
        <f>Q128*S128</f>
        <v/>
      </c>
      <c r="V128" s="1849" t="n"/>
      <c r="W128" s="946" t="inlineStr">
        <is>
          <t>A1A</t>
        </is>
      </c>
      <c r="X128" s="1849" t="n"/>
      <c r="Y128" s="947" t="inlineStr">
        <is>
          <t>Stored on Configurable Shelf</t>
        </is>
      </c>
      <c r="Z128" s="1848" t="n"/>
      <c r="AA128" s="1848" t="n"/>
      <c r="AB128" s="1848" t="n"/>
      <c r="AC128" s="1848" t="n"/>
      <c r="AD128" s="1848" t="n"/>
      <c r="AE128" s="1849" t="n"/>
      <c r="AF128" s="99" t="n"/>
    </row>
    <row r="129" ht="30" customFormat="1" customHeight="1" s="76">
      <c r="A129" s="949" t="inlineStr">
        <is>
          <t>E0144</t>
        </is>
      </c>
      <c r="B129" s="1852" t="n"/>
      <c r="C129" s="1853" t="n"/>
      <c r="D129" s="951" t="inlineStr">
        <is>
          <t>Boresight, M115</t>
        </is>
      </c>
      <c r="E129" s="1852" t="n"/>
      <c r="F129" s="1852" t="n"/>
      <c r="G129" s="1852" t="n"/>
      <c r="H129" s="1852" t="n"/>
      <c r="I129" s="1852" t="n"/>
      <c r="J129" s="1852" t="n"/>
      <c r="K129" s="1852" t="n"/>
      <c r="L129" s="1853" t="n"/>
      <c r="M129" s="952">
        <f>SUMIFS(TE!P:P,TE!G:G,$A$43,TE!H:H,A129)</f>
        <v/>
      </c>
      <c r="N129" s="1854" t="n"/>
      <c r="O129" s="973" t="inlineStr">
        <is>
          <t>n/a</t>
        </is>
      </c>
      <c r="P129" s="1853" t="n"/>
      <c r="Q129" s="973" t="inlineStr">
        <is>
          <t>n/a</t>
        </is>
      </c>
      <c r="R129" s="1853" t="n"/>
      <c r="S129" s="973" t="inlineStr">
        <is>
          <t>n/a</t>
        </is>
      </c>
      <c r="T129" s="1853" t="n"/>
      <c r="U129" s="973" t="inlineStr">
        <is>
          <t>n/a</t>
        </is>
      </c>
      <c r="V129" s="1853" t="n"/>
      <c r="W129" s="970" t="inlineStr">
        <is>
          <t>Z1A</t>
        </is>
      </c>
      <c r="X129" s="1853" t="n"/>
      <c r="Y129" s="971" t="inlineStr">
        <is>
          <t>include in 60mm mortar</t>
        </is>
      </c>
      <c r="Z129" s="1852" t="n"/>
      <c r="AA129" s="1852" t="n"/>
      <c r="AB129" s="1852" t="n"/>
      <c r="AC129" s="1852" t="n"/>
      <c r="AD129" s="1852" t="n"/>
      <c r="AE129" s="1853" t="n"/>
      <c r="AF129" s="99" t="n"/>
    </row>
    <row r="130" ht="30" customFormat="1" customHeight="1" s="76">
      <c r="A130" s="949" t="inlineStr">
        <is>
          <t>E0154</t>
        </is>
      </c>
      <c r="B130" s="1852" t="n"/>
      <c r="C130" s="1853" t="n"/>
      <c r="D130" s="951" t="inlineStr">
        <is>
          <t>Alignment Device, OP-4500-0047</t>
        </is>
      </c>
      <c r="E130" s="1852" t="n"/>
      <c r="F130" s="1852" t="n"/>
      <c r="G130" s="1852" t="n"/>
      <c r="H130" s="1852" t="n"/>
      <c r="I130" s="1852" t="n"/>
      <c r="J130" s="1852" t="n"/>
      <c r="K130" s="1852" t="n"/>
      <c r="L130" s="1853" t="n"/>
      <c r="M130" s="952">
        <f>SUMIFS(TE!P:P,TE!G:G,$A$43,TE!H:H,A130)</f>
        <v/>
      </c>
      <c r="N130" s="1854" t="n"/>
      <c r="O130" s="953" t="n">
        <v>12</v>
      </c>
      <c r="P130" s="1853" t="n"/>
      <c r="Q130" s="954">
        <f>M130/O130</f>
        <v/>
      </c>
      <c r="R130" s="1853" t="n"/>
      <c r="S130" s="1855" t="n">
        <v>13.4</v>
      </c>
      <c r="T130" s="1853" t="n"/>
      <c r="U130" s="1855">
        <f>Q130*S130</f>
        <v/>
      </c>
      <c r="V130" s="1853" t="n"/>
      <c r="W130" s="970" t="inlineStr">
        <is>
          <t>A1A</t>
        </is>
      </c>
      <c r="X130" s="1853" t="n"/>
      <c r="Y130" s="971" t="inlineStr">
        <is>
          <t>Stored on Configurable Shelf</t>
        </is>
      </c>
      <c r="Z130" s="1852" t="n"/>
      <c r="AA130" s="1852" t="n"/>
      <c r="AB130" s="1852" t="n"/>
      <c r="AC130" s="1852" t="n"/>
      <c r="AD130" s="1852" t="n"/>
      <c r="AE130" s="1853" t="n"/>
      <c r="AF130" s="99" t="n"/>
    </row>
    <row r="131" ht="30" customFormat="1" customHeight="1" s="76">
      <c r="A131" s="949" t="inlineStr">
        <is>
          <t>E0156</t>
        </is>
      </c>
      <c r="B131" s="1852" t="n"/>
      <c r="C131" s="1853" t="n"/>
      <c r="D131" s="951" t="inlineStr">
        <is>
          <t>SIGHT,THERMAL - AN/PAS-13G(V)1</t>
        </is>
      </c>
      <c r="E131" s="1852" t="n"/>
      <c r="F131" s="1852" t="n"/>
      <c r="G131" s="1852" t="n"/>
      <c r="H131" s="1852" t="n"/>
      <c r="I131" s="1852" t="n"/>
      <c r="J131" s="1852" t="n"/>
      <c r="K131" s="1852" t="n"/>
      <c r="L131" s="1853" t="n"/>
      <c r="M131" s="952">
        <f>SUMIFS(TE!P:P,TE!G:G,$A$43,TE!H:H,A131)</f>
        <v/>
      </c>
      <c r="N131" s="1854" t="n"/>
      <c r="O131" s="953" t="n">
        <v>12</v>
      </c>
      <c r="P131" s="1853" t="n"/>
      <c r="Q131" s="954">
        <f>M131/O131</f>
        <v/>
      </c>
      <c r="R131" s="1853" t="n"/>
      <c r="S131" s="1855" t="n">
        <v>13.4</v>
      </c>
      <c r="T131" s="1853" t="n"/>
      <c r="U131" s="1855">
        <f>Q131*S131</f>
        <v/>
      </c>
      <c r="V131" s="1853" t="n"/>
      <c r="W131" s="970" t="inlineStr">
        <is>
          <t>A1A</t>
        </is>
      </c>
      <c r="X131" s="1853" t="n"/>
      <c r="Y131" s="971" t="inlineStr">
        <is>
          <t>Stored on Configurable Shelf</t>
        </is>
      </c>
      <c r="Z131" s="1852" t="n"/>
      <c r="AA131" s="1852" t="n"/>
      <c r="AB131" s="1852" t="n"/>
      <c r="AC131" s="1852" t="n"/>
      <c r="AD131" s="1852" t="n"/>
      <c r="AE131" s="1853" t="n"/>
      <c r="AF131" s="99" t="n"/>
    </row>
    <row r="132" ht="30" customFormat="1" customHeight="1" s="76">
      <c r="A132" s="949" t="inlineStr">
        <is>
          <t>E0161</t>
        </is>
      </c>
      <c r="B132" s="1852" t="n"/>
      <c r="C132" s="1853" t="n"/>
      <c r="D132" s="951" t="inlineStr">
        <is>
          <t>Range Finder, Laser</t>
        </is>
      </c>
      <c r="E132" s="1852" t="n"/>
      <c r="F132" s="1852" t="n"/>
      <c r="G132" s="1852" t="n"/>
      <c r="H132" s="1852" t="n"/>
      <c r="I132" s="1852" t="n"/>
      <c r="J132" s="1852" t="n"/>
      <c r="K132" s="1852" t="n"/>
      <c r="L132" s="1853" t="n"/>
      <c r="M132" s="952">
        <f>SUMIFS(TE!P:P,TE!G:G,$A$43,TE!H:H,A132)</f>
        <v/>
      </c>
      <c r="N132" s="1854" t="n"/>
      <c r="O132" s="953" t="n">
        <v>12</v>
      </c>
      <c r="P132" s="1853" t="n"/>
      <c r="Q132" s="954">
        <f>M132/O132</f>
        <v/>
      </c>
      <c r="R132" s="1853" t="n"/>
      <c r="S132" s="1855" t="n">
        <v>13.4</v>
      </c>
      <c r="T132" s="1853" t="n"/>
      <c r="U132" s="1855">
        <f>Q132*S132</f>
        <v/>
      </c>
      <c r="V132" s="1853" t="n"/>
      <c r="W132" s="970" t="inlineStr">
        <is>
          <t>A1A</t>
        </is>
      </c>
      <c r="X132" s="1853" t="n"/>
      <c r="Y132" s="971" t="inlineStr">
        <is>
          <t>Stored on Configurable Shelf</t>
        </is>
      </c>
      <c r="Z132" s="1852" t="n"/>
      <c r="AA132" s="1852" t="n"/>
      <c r="AB132" s="1852" t="n"/>
      <c r="AC132" s="1852" t="n"/>
      <c r="AD132" s="1852" t="n"/>
      <c r="AE132" s="1853" t="n"/>
      <c r="AF132" s="99" t="n"/>
    </row>
    <row r="133" ht="30" customFormat="1" customHeight="1" s="76">
      <c r="A133" s="989" t="inlineStr">
        <is>
          <t>E0168</t>
        </is>
      </c>
      <c r="B133" s="1852" t="n"/>
      <c r="C133" s="1853" t="n"/>
      <c r="D133" s="951" t="inlineStr">
        <is>
          <t>Flashlight -X300U-A</t>
        </is>
      </c>
      <c r="E133" s="1852" t="n"/>
      <c r="F133" s="1852" t="n"/>
      <c r="G133" s="1852" t="n"/>
      <c r="H133" s="1852" t="n"/>
      <c r="I133" s="1852" t="n"/>
      <c r="J133" s="1852" t="n"/>
      <c r="K133" s="1852" t="n"/>
      <c r="L133" s="1853" t="n"/>
      <c r="M133" s="952">
        <f>SUMIFS(TE!P:P,TE!G:G,$A$43,TE!H:H,A133)</f>
        <v/>
      </c>
      <c r="N133" s="1854" t="n"/>
      <c r="O133" s="953" t="n">
        <v>50</v>
      </c>
      <c r="P133" s="1853" t="n"/>
      <c r="Q133" s="954">
        <f>M133/O133</f>
        <v/>
      </c>
      <c r="R133" s="1853" t="n"/>
      <c r="S133" s="1855" t="n">
        <v>13.4</v>
      </c>
      <c r="T133" s="1853" t="n"/>
      <c r="U133" s="1855">
        <f>Q133*S133</f>
        <v/>
      </c>
      <c r="V133" s="1853" t="n"/>
      <c r="W133" s="970" t="inlineStr">
        <is>
          <t>A1A</t>
        </is>
      </c>
      <c r="X133" s="1853" t="n"/>
      <c r="Y133" s="971" t="inlineStr">
        <is>
          <t>Stored on Configurable Shelf</t>
        </is>
      </c>
      <c r="Z133" s="1852" t="n"/>
      <c r="AA133" s="1852" t="n"/>
      <c r="AB133" s="1852" t="n"/>
      <c r="AC133" s="1852" t="n"/>
      <c r="AD133" s="1852" t="n"/>
      <c r="AE133" s="1853" t="n"/>
      <c r="AF133" s="99" t="n"/>
    </row>
    <row r="134" ht="30" customFormat="1" customHeight="1" s="76">
      <c r="A134" s="949" t="inlineStr">
        <is>
          <t>E0171</t>
        </is>
      </c>
      <c r="B134" s="1852" t="n"/>
      <c r="C134" s="1853" t="n"/>
      <c r="D134" s="951" t="inlineStr">
        <is>
          <t>MFOM COMMON TEST DE - XM1102</t>
        </is>
      </c>
      <c r="E134" s="1852" t="n"/>
      <c r="F134" s="1852" t="n"/>
      <c r="G134" s="1852" t="n"/>
      <c r="H134" s="1852" t="n"/>
      <c r="I134" s="1852" t="n"/>
      <c r="J134" s="1852" t="n"/>
      <c r="K134" s="1852" t="n"/>
      <c r="L134" s="1853" t="n"/>
      <c r="M134" s="952">
        <f>SUMIFS(TE!P:P,TE!G:G,$A$43,TE!H:H,A134)</f>
        <v/>
      </c>
      <c r="N134" s="1854" t="n"/>
      <c r="O134" s="953" t="n">
        <v>40</v>
      </c>
      <c r="P134" s="1853" t="n"/>
      <c r="Q134" s="954">
        <f>M134/O134</f>
        <v/>
      </c>
      <c r="R134" s="1853" t="n"/>
      <c r="S134" s="1855" t="n">
        <v>13.4</v>
      </c>
      <c r="T134" s="1853" t="n"/>
      <c r="U134" s="1855">
        <f>Q134*S134</f>
        <v/>
      </c>
      <c r="V134" s="1853" t="n"/>
      <c r="W134" s="970" t="inlineStr">
        <is>
          <t>A1A</t>
        </is>
      </c>
      <c r="X134" s="1853" t="n"/>
      <c r="Y134" s="971" t="inlineStr">
        <is>
          <t>Stored on Configurable Shelf</t>
        </is>
      </c>
      <c r="Z134" s="1852" t="n"/>
      <c r="AA134" s="1852" t="n"/>
      <c r="AB134" s="1852" t="n"/>
      <c r="AC134" s="1852" t="n"/>
      <c r="AD134" s="1852" t="n"/>
      <c r="AE134" s="1853" t="n"/>
      <c r="AF134" s="99" t="n"/>
    </row>
    <row r="135" ht="30" customFormat="1" customHeight="1" s="76">
      <c r="A135" s="949" t="inlineStr">
        <is>
          <t>E0173</t>
        </is>
      </c>
      <c r="B135" s="1852" t="n"/>
      <c r="C135" s="1853" t="n"/>
      <c r="D135" s="951" t="inlineStr">
        <is>
          <t>Illuminator, Integral - HF4A</t>
        </is>
      </c>
      <c r="E135" s="1852" t="n"/>
      <c r="F135" s="1852" t="n"/>
      <c r="G135" s="1852" t="n"/>
      <c r="H135" s="1852" t="n"/>
      <c r="I135" s="1852" t="n"/>
      <c r="J135" s="1852" t="n"/>
      <c r="K135" s="1852" t="n"/>
      <c r="L135" s="1853" t="n"/>
      <c r="M135" s="952">
        <f>SUMIFS(TE!P:P,TE!G:G,$A$43,TE!H:H,A135)</f>
        <v/>
      </c>
      <c r="N135" s="1854" t="n"/>
      <c r="O135" s="953" t="n">
        <v>8</v>
      </c>
      <c r="P135" s="1853" t="n"/>
      <c r="Q135" s="954">
        <f>M135/O135</f>
        <v/>
      </c>
      <c r="R135" s="1853" t="n"/>
      <c r="S135" s="1855" t="n">
        <v>13.4</v>
      </c>
      <c r="T135" s="1853" t="n"/>
      <c r="U135" s="1855">
        <f>Q135*S135</f>
        <v/>
      </c>
      <c r="V135" s="1853" t="n"/>
      <c r="W135" s="970" t="inlineStr">
        <is>
          <t>A1A</t>
        </is>
      </c>
      <c r="X135" s="1853" t="n"/>
      <c r="Y135" s="971" t="inlineStr">
        <is>
          <t>Stored on Configurable Shelf</t>
        </is>
      </c>
      <c r="Z135" s="1852" t="n"/>
      <c r="AA135" s="1852" t="n"/>
      <c r="AB135" s="1852" t="n"/>
      <c r="AC135" s="1852" t="n"/>
      <c r="AD135" s="1852" t="n"/>
      <c r="AE135" s="1853" t="n"/>
      <c r="AF135" s="99" t="n"/>
    </row>
    <row r="136" ht="30" customFormat="1" customHeight="1" s="76">
      <c r="A136" s="949" t="inlineStr">
        <is>
          <t>E0174</t>
        </is>
      </c>
      <c r="B136" s="1852" t="n"/>
      <c r="C136" s="1853" t="n"/>
      <c r="D136" s="951" t="inlineStr">
        <is>
          <t>Sniper Range Finder</t>
        </is>
      </c>
      <c r="E136" s="1852" t="n"/>
      <c r="F136" s="1852" t="n"/>
      <c r="G136" s="1852" t="n"/>
      <c r="H136" s="1852" t="n"/>
      <c r="I136" s="1852" t="n"/>
      <c r="J136" s="1852" t="n"/>
      <c r="K136" s="1852" t="n"/>
      <c r="L136" s="1853" t="n"/>
      <c r="M136" s="952">
        <f>SUMIFS(TE!P:P,TE!G:G,$A$43,TE!H:H,A136)</f>
        <v/>
      </c>
      <c r="N136" s="1854" t="n"/>
      <c r="O136" s="953" t="n">
        <v>12</v>
      </c>
      <c r="P136" s="1853" t="n"/>
      <c r="Q136" s="954">
        <f>M136/O136</f>
        <v/>
      </c>
      <c r="R136" s="1853" t="n"/>
      <c r="S136" s="1855" t="n">
        <v>13.4</v>
      </c>
      <c r="T136" s="1853" t="n"/>
      <c r="U136" s="1855">
        <f>Q136*S136</f>
        <v/>
      </c>
      <c r="V136" s="1853" t="n"/>
      <c r="W136" s="970" t="inlineStr">
        <is>
          <t>A1A</t>
        </is>
      </c>
      <c r="X136" s="1853" t="n"/>
      <c r="Y136" s="971" t="inlineStr">
        <is>
          <t>Stored on Configurable Shelf</t>
        </is>
      </c>
      <c r="Z136" s="1852" t="n"/>
      <c r="AA136" s="1852" t="n"/>
      <c r="AB136" s="1852" t="n"/>
      <c r="AC136" s="1852" t="n"/>
      <c r="AD136" s="1852" t="n"/>
      <c r="AE136" s="1853" t="n"/>
      <c r="AF136" s="99" t="n"/>
    </row>
    <row r="137" ht="30" customFormat="1" customHeight="1" s="76">
      <c r="A137" s="949" t="inlineStr">
        <is>
          <t>E0177</t>
        </is>
      </c>
      <c r="B137" s="1852" t="n"/>
      <c r="C137" s="1853" t="n"/>
      <c r="D137" s="951" t="inlineStr">
        <is>
          <t>Binocular, Mini, M24</t>
        </is>
      </c>
      <c r="E137" s="1852" t="n"/>
      <c r="F137" s="1852" t="n"/>
      <c r="G137" s="1852" t="n"/>
      <c r="H137" s="1852" t="n"/>
      <c r="I137" s="1852" t="n"/>
      <c r="J137" s="1852" t="n"/>
      <c r="K137" s="1852" t="n"/>
      <c r="L137" s="1853" t="n"/>
      <c r="M137" s="952">
        <f>SUMIFS(TE!P:P,TE!G:G,$A$43,TE!H:H,A137)</f>
        <v/>
      </c>
      <c r="N137" s="1854" t="n"/>
      <c r="O137" s="953" t="n">
        <v>250</v>
      </c>
      <c r="P137" s="1853" t="n"/>
      <c r="Q137" s="954">
        <f>M137/O137</f>
        <v/>
      </c>
      <c r="R137" s="1853" t="n"/>
      <c r="S137" s="1855" t="n">
        <v>13.4</v>
      </c>
      <c r="T137" s="1853" t="n"/>
      <c r="U137" s="1855">
        <f>Q137*S137</f>
        <v/>
      </c>
      <c r="V137" s="1853" t="n"/>
      <c r="W137" s="970" t="inlineStr">
        <is>
          <t>A1A</t>
        </is>
      </c>
      <c r="X137" s="1853" t="n"/>
      <c r="Y137" s="971" t="inlineStr">
        <is>
          <t>Stored on Configurable Shelf</t>
        </is>
      </c>
      <c r="Z137" s="1852" t="n"/>
      <c r="AA137" s="1852" t="n"/>
      <c r="AB137" s="1852" t="n"/>
      <c r="AC137" s="1852" t="n"/>
      <c r="AD137" s="1852" t="n"/>
      <c r="AE137" s="1853" t="n"/>
      <c r="AF137" s="99" t="n"/>
    </row>
    <row r="138" ht="30" customFormat="1" customHeight="1" s="76">
      <c r="A138" s="949" t="inlineStr">
        <is>
          <t>E0179</t>
        </is>
      </c>
      <c r="B138" s="1852" t="n"/>
      <c r="C138" s="1853" t="n"/>
      <c r="D138" s="951" t="inlineStr">
        <is>
          <t>BORESCOPE - M3</t>
        </is>
      </c>
      <c r="E138" s="1852" t="n"/>
      <c r="F138" s="1852" t="n"/>
      <c r="G138" s="1852" t="n"/>
      <c r="H138" s="1852" t="n"/>
      <c r="I138" s="1852" t="n"/>
      <c r="J138" s="1852" t="n"/>
      <c r="K138" s="1852" t="n"/>
      <c r="L138" s="1853" t="n"/>
      <c r="M138" s="952">
        <f>SUMIFS(TE!P:P,TE!G:G,$A$43,TE!H:H,A138)</f>
        <v/>
      </c>
      <c r="N138" s="1854" t="n"/>
      <c r="O138" s="953" t="n">
        <v>5</v>
      </c>
      <c r="P138" s="1853" t="n"/>
      <c r="Q138" s="954">
        <f>M138/O138</f>
        <v/>
      </c>
      <c r="R138" s="1853" t="n"/>
      <c r="S138" s="1855" t="n">
        <v>13.4</v>
      </c>
      <c r="T138" s="1853" t="n"/>
      <c r="U138" s="1855">
        <f>Q138*S138</f>
        <v/>
      </c>
      <c r="V138" s="1853" t="n"/>
      <c r="W138" s="970" t="inlineStr">
        <is>
          <t>A1A</t>
        </is>
      </c>
      <c r="X138" s="1853" t="n"/>
      <c r="Y138" s="971" t="inlineStr">
        <is>
          <t>Stored on Configurable Shelf</t>
        </is>
      </c>
      <c r="Z138" s="1852" t="n"/>
      <c r="AA138" s="1852" t="n"/>
      <c r="AB138" s="1852" t="n"/>
      <c r="AC138" s="1852" t="n"/>
      <c r="AD138" s="1852" t="n"/>
      <c r="AE138" s="1853" t="n"/>
      <c r="AF138" s="99" t="n"/>
    </row>
    <row r="139" ht="30" customFormat="1" customHeight="1" s="76">
      <c r="A139" s="949" t="inlineStr">
        <is>
          <t>E0180</t>
        </is>
      </c>
      <c r="B139" s="1852" t="n"/>
      <c r="C139" s="1853" t="n"/>
      <c r="D139" s="951" t="inlineStr">
        <is>
          <t>Aiming Circle, M2A2</t>
        </is>
      </c>
      <c r="E139" s="1852" t="n"/>
      <c r="F139" s="1852" t="n"/>
      <c r="G139" s="1852" t="n"/>
      <c r="H139" s="1852" t="n"/>
      <c r="I139" s="1852" t="n"/>
      <c r="J139" s="1852" t="n"/>
      <c r="K139" s="1852" t="n"/>
      <c r="L139" s="1853" t="n"/>
      <c r="M139" s="952">
        <f>SUMIFS(TE!P:P,TE!G:G,$A$43,TE!H:H,A139)</f>
        <v/>
      </c>
      <c r="N139" s="1854" t="n"/>
      <c r="O139" s="953" t="n">
        <v>30</v>
      </c>
      <c r="P139" s="1853" t="n"/>
      <c r="Q139" s="954">
        <f>M139/O139</f>
        <v/>
      </c>
      <c r="R139" s="1853" t="n"/>
      <c r="S139" s="1855" t="n">
        <v>13.4</v>
      </c>
      <c r="T139" s="1853" t="n"/>
      <c r="U139" s="1855">
        <f>Q139*S139</f>
        <v/>
      </c>
      <c r="V139" s="1853" t="n"/>
      <c r="W139" s="970" t="inlineStr">
        <is>
          <t>A1A</t>
        </is>
      </c>
      <c r="X139" s="1853" t="n"/>
      <c r="Y139" s="971" t="inlineStr">
        <is>
          <t>Stored on Configurable Shelf</t>
        </is>
      </c>
      <c r="Z139" s="1852" t="n"/>
      <c r="AA139" s="1852" t="n"/>
      <c r="AB139" s="1852" t="n"/>
      <c r="AC139" s="1852" t="n"/>
      <c r="AD139" s="1852" t="n"/>
      <c r="AE139" s="1853" t="n"/>
      <c r="AF139" s="99" t="n"/>
    </row>
    <row r="140" ht="30" customFormat="1" customHeight="1" s="76">
      <c r="A140" s="949" t="inlineStr">
        <is>
          <t>E0181</t>
        </is>
      </c>
      <c r="B140" s="1852" t="n"/>
      <c r="C140" s="1853" t="n"/>
      <c r="D140" s="951" t="inlineStr">
        <is>
          <t>CALIBER.50,INBORE T - A51124</t>
        </is>
      </c>
      <c r="E140" s="1852" t="n"/>
      <c r="F140" s="1852" t="n"/>
      <c r="G140" s="1852" t="n"/>
      <c r="H140" s="1852" t="n"/>
      <c r="I140" s="1852" t="n"/>
      <c r="J140" s="1852" t="n"/>
      <c r="K140" s="1852" t="n"/>
      <c r="L140" s="1853" t="n"/>
      <c r="M140" s="952">
        <f>SUMIFS(TE!P:P,TE!G:G,$A$43,TE!H:H,A140)</f>
        <v/>
      </c>
      <c r="N140" s="1854" t="n"/>
      <c r="O140" s="953" t="n">
        <v>4</v>
      </c>
      <c r="P140" s="1853" t="n"/>
      <c r="Q140" s="954">
        <f>ROUNDUP(M140/O140,0)</f>
        <v/>
      </c>
      <c r="R140" s="1853" t="n"/>
      <c r="S140" s="1855" t="n">
        <v>20</v>
      </c>
      <c r="T140" s="1853" t="n"/>
      <c r="U140" s="1855">
        <f>Q140*S140</f>
        <v/>
      </c>
      <c r="V140" s="1853" t="n"/>
      <c r="W140" s="970" t="inlineStr">
        <is>
          <t>E1Q</t>
        </is>
      </c>
      <c r="X140" s="1853" t="n"/>
      <c r="Y140" s="971" t="inlineStr">
        <is>
          <t>W/case stack 4 high</t>
        </is>
      </c>
      <c r="Z140" s="1852" t="n"/>
      <c r="AA140" s="1852" t="n"/>
      <c r="AB140" s="1852" t="n"/>
      <c r="AC140" s="1852" t="n"/>
      <c r="AD140" s="1852" t="n"/>
      <c r="AE140" s="1853" t="n"/>
      <c r="AF140" s="99" t="n"/>
    </row>
    <row r="141" ht="30" customFormat="1" customHeight="1" s="76">
      <c r="A141" s="949" t="inlineStr">
        <is>
          <t>E0190</t>
        </is>
      </c>
      <c r="B141" s="1852" t="n"/>
      <c r="C141" s="1853" t="n"/>
      <c r="D141" s="951" t="inlineStr">
        <is>
          <t>M4A1</t>
        </is>
      </c>
      <c r="E141" s="1852" t="n"/>
      <c r="F141" s="1852" t="n"/>
      <c r="G141" s="1852" t="n"/>
      <c r="H141" s="1852" t="n"/>
      <c r="I141" s="1852" t="n"/>
      <c r="J141" s="1852" t="n"/>
      <c r="K141" s="1852" t="n"/>
      <c r="L141" s="1853" t="n"/>
      <c r="M141" s="952">
        <f>SUMIFS(TE!P:P,TE!G:G,$A$43,TE!H:H,A141)</f>
        <v/>
      </c>
      <c r="N141" s="1854" t="n"/>
      <c r="O141" s="953" t="n">
        <v>20</v>
      </c>
      <c r="P141" s="1853" t="n"/>
      <c r="Q141" s="954">
        <f>ROUNDUP(M141/O141,0)</f>
        <v/>
      </c>
      <c r="R141" s="1853" t="n"/>
      <c r="S141" s="1855" t="n">
        <v>13.4</v>
      </c>
      <c r="T141" s="1853" t="n"/>
      <c r="U141" s="1855">
        <f>Q141*S141</f>
        <v/>
      </c>
      <c r="V141" s="1853" t="n"/>
      <c r="W141" s="970" t="inlineStr">
        <is>
          <t>B1B</t>
        </is>
      </c>
      <c r="X141" s="1853" t="n"/>
      <c r="Y141" s="971" t="inlineStr">
        <is>
          <t>10 per rack, stacked 2 high</t>
        </is>
      </c>
      <c r="Z141" s="1852" t="n"/>
      <c r="AA141" s="1852" t="n"/>
      <c r="AB141" s="1852" t="n"/>
      <c r="AC141" s="1852" t="n"/>
      <c r="AD141" s="1852" t="n"/>
      <c r="AE141" s="1853" t="n"/>
      <c r="AF141" s="99" t="n"/>
    </row>
    <row r="142" ht="30" customFormat="1" customHeight="1" s="76">
      <c r="A142" s="949" t="inlineStr">
        <is>
          <t>E0195</t>
        </is>
      </c>
      <c r="B142" s="1852" t="n"/>
      <c r="C142" s="1853" t="n"/>
      <c r="D142" s="951" t="inlineStr">
        <is>
          <t>Carbine, MWS, 5.56mm</t>
        </is>
      </c>
      <c r="E142" s="1852" t="n"/>
      <c r="F142" s="1852" t="n"/>
      <c r="G142" s="1852" t="n"/>
      <c r="H142" s="1852" t="n"/>
      <c r="I142" s="1852" t="n"/>
      <c r="J142" s="1852" t="n"/>
      <c r="K142" s="1852" t="n"/>
      <c r="L142" s="1853" t="n"/>
      <c r="M142" s="952">
        <f>SUMIFS(TE!P:P,TE!G:G,$A$43,TE!H:H,A142)</f>
        <v/>
      </c>
      <c r="N142" s="1854" t="n"/>
      <c r="O142" s="953" t="n">
        <v>20</v>
      </c>
      <c r="P142" s="1853" t="n"/>
      <c r="Q142" s="954">
        <f>ROUNDUP(M142/O142,0)</f>
        <v/>
      </c>
      <c r="R142" s="1853" t="n"/>
      <c r="S142" s="1855" t="n">
        <v>13.4</v>
      </c>
      <c r="T142" s="1853" t="n"/>
      <c r="U142" s="1855">
        <f>Q142*S142</f>
        <v/>
      </c>
      <c r="V142" s="1853" t="n"/>
      <c r="W142" s="970" t="inlineStr">
        <is>
          <t>B1C</t>
        </is>
      </c>
      <c r="X142" s="1853" t="n"/>
      <c r="Y142" s="971" t="inlineStr">
        <is>
          <t>10 per rack, stacked 2 high</t>
        </is>
      </c>
      <c r="Z142" s="1852" t="n"/>
      <c r="AA142" s="1852" t="n"/>
      <c r="AB142" s="1852" t="n"/>
      <c r="AC142" s="1852" t="n"/>
      <c r="AD142" s="1852" t="n"/>
      <c r="AE142" s="1853" t="n"/>
      <c r="AF142" s="99" t="n"/>
    </row>
    <row r="143" ht="30" customFormat="1" customHeight="1" s="76">
      <c r="A143" s="949" t="inlineStr">
        <is>
          <t>E0207</t>
        </is>
      </c>
      <c r="B143" s="1852" t="n"/>
      <c r="C143" s="1853" t="n"/>
      <c r="D143" s="951" t="inlineStr">
        <is>
          <t>Command Launch Unit, Javelin</t>
        </is>
      </c>
      <c r="E143" s="1852" t="n"/>
      <c r="F143" s="1852" t="n"/>
      <c r="G143" s="1852" t="n"/>
      <c r="H143" s="1852" t="n"/>
      <c r="I143" s="1852" t="n"/>
      <c r="J143" s="1852" t="n"/>
      <c r="K143" s="1852" t="n"/>
      <c r="L143" s="1853" t="n"/>
      <c r="M143" s="952">
        <f>SUMIFS(TE!P:P,TE!G:G,$A$43,TE!H:H,A143)</f>
        <v/>
      </c>
      <c r="N143" s="1854" t="n"/>
      <c r="O143" s="953" t="n">
        <v>1</v>
      </c>
      <c r="P143" s="1853" t="n"/>
      <c r="Q143" s="954">
        <f>ROUNDUP(M143/O143,0)</f>
        <v/>
      </c>
      <c r="R143" s="1853" t="n"/>
      <c r="S143" s="1855" t="n">
        <v>18</v>
      </c>
      <c r="T143" s="1853" t="n"/>
      <c r="U143" s="1855">
        <f>Q143*S143</f>
        <v/>
      </c>
      <c r="V143" s="1853" t="n"/>
      <c r="W143" s="970" t="inlineStr">
        <is>
          <t>E1B</t>
        </is>
      </c>
      <c r="X143" s="1853" t="n"/>
      <c r="Y143" s="971" t="inlineStr">
        <is>
          <t>Stacked 3 high</t>
        </is>
      </c>
      <c r="Z143" s="1852" t="n"/>
      <c r="AA143" s="1852" t="n"/>
      <c r="AB143" s="1852" t="n"/>
      <c r="AC143" s="1852" t="n"/>
      <c r="AD143" s="1852" t="n"/>
      <c r="AE143" s="1853" t="n"/>
      <c r="AF143" s="99" t="n"/>
    </row>
    <row r="144" ht="30" customFormat="1" customHeight="1" s="76">
      <c r="A144" s="949" t="inlineStr">
        <is>
          <t>E0210</t>
        </is>
      </c>
      <c r="B144" s="1852" t="n"/>
      <c r="C144" s="1853" t="n"/>
      <c r="D144" s="951" t="inlineStr">
        <is>
          <t>Compass, Magnetic, Unmounted M/E</t>
        </is>
      </c>
      <c r="E144" s="1852" t="n"/>
      <c r="F144" s="1852" t="n"/>
      <c r="G144" s="1852" t="n"/>
      <c r="H144" s="1852" t="n"/>
      <c r="I144" s="1852" t="n"/>
      <c r="J144" s="1852" t="n"/>
      <c r="K144" s="1852" t="n"/>
      <c r="L144" s="1853" t="n"/>
      <c r="M144" s="952">
        <f>SUMIFS(TE!P:P,TE!G:G,$A$43,TE!H:H,A144)</f>
        <v/>
      </c>
      <c r="N144" s="1854" t="n"/>
      <c r="O144" s="953" t="n">
        <v>200</v>
      </c>
      <c r="P144" s="1853" t="n"/>
      <c r="Q144" s="954">
        <f>M144/O144</f>
        <v/>
      </c>
      <c r="R144" s="1853" t="n"/>
      <c r="S144" s="1855" t="n">
        <v>13.4</v>
      </c>
      <c r="T144" s="1853" t="n"/>
      <c r="U144" s="1855">
        <f>Q144*S144</f>
        <v/>
      </c>
      <c r="V144" s="1853" t="n"/>
      <c r="W144" s="970" t="inlineStr">
        <is>
          <t>A1A</t>
        </is>
      </c>
      <c r="X144" s="1853" t="n"/>
      <c r="Y144" s="971" t="inlineStr">
        <is>
          <t>Stored on Configurable Shelf</t>
        </is>
      </c>
      <c r="Z144" s="1852" t="n"/>
      <c r="AA144" s="1852" t="n"/>
      <c r="AB144" s="1852" t="n"/>
      <c r="AC144" s="1852" t="n"/>
      <c r="AD144" s="1852" t="n"/>
      <c r="AE144" s="1853" t="n"/>
      <c r="AF144" s="99" t="n"/>
    </row>
    <row r="145" ht="30" customFormat="1" customHeight="1" s="76">
      <c r="A145" s="949" t="inlineStr">
        <is>
          <t>E0309</t>
        </is>
      </c>
      <c r="B145" s="1852" t="n"/>
      <c r="C145" s="1853" t="n"/>
      <c r="D145" s="951" t="inlineStr">
        <is>
          <t>Data Scope UGWS (not on TE)</t>
        </is>
      </c>
      <c r="E145" s="1852" t="n"/>
      <c r="F145" s="1852" t="n"/>
      <c r="G145" s="1852" t="n"/>
      <c r="H145" s="1852" t="n"/>
      <c r="I145" s="1852" t="n"/>
      <c r="J145" s="1852" t="n"/>
      <c r="K145" s="1852" t="n"/>
      <c r="L145" s="1853" t="n"/>
      <c r="M145" s="952">
        <f>SUMIFS(TE!P:P,TE!G:G,$A$43,TE!H:H,A145)</f>
        <v/>
      </c>
      <c r="N145" s="1854" t="n"/>
      <c r="O145" s="953" t="n">
        <v>62</v>
      </c>
      <c r="P145" s="1853" t="n"/>
      <c r="Q145" s="954">
        <f>M145/O145</f>
        <v/>
      </c>
      <c r="R145" s="1853" t="n"/>
      <c r="S145" s="1855" t="n">
        <v>13.4</v>
      </c>
      <c r="T145" s="1853" t="n"/>
      <c r="U145" s="1855">
        <f>Q145*S145</f>
        <v/>
      </c>
      <c r="V145" s="1853" t="n"/>
      <c r="W145" s="970" t="inlineStr">
        <is>
          <t>A1A</t>
        </is>
      </c>
      <c r="X145" s="1853" t="n"/>
      <c r="Y145" s="971" t="inlineStr">
        <is>
          <t>Stored on Configurable Shelf</t>
        </is>
      </c>
      <c r="Z145" s="1852" t="n"/>
      <c r="AA145" s="1852" t="n"/>
      <c r="AB145" s="1852" t="n"/>
      <c r="AC145" s="1852" t="n"/>
      <c r="AD145" s="1852" t="n"/>
      <c r="AE145" s="1853" t="n"/>
      <c r="AF145" s="99" t="n"/>
    </row>
    <row r="146" ht="30" customFormat="1" customHeight="1" s="76">
      <c r="A146" s="978" t="inlineStr">
        <is>
          <t>E0311</t>
        </is>
      </c>
      <c r="B146" s="1856" t="n"/>
      <c r="C146" s="1857" t="n"/>
      <c r="D146" s="980" t="inlineStr">
        <is>
          <t>Rifle, Designated Marksman (M14)</t>
        </is>
      </c>
      <c r="E146" s="1856" t="n"/>
      <c r="F146" s="1856" t="n"/>
      <c r="G146" s="1856" t="n"/>
      <c r="H146" s="1856" t="n"/>
      <c r="I146" s="1856" t="n"/>
      <c r="J146" s="1856" t="n"/>
      <c r="K146" s="1856" t="n"/>
      <c r="L146" s="1857" t="n"/>
      <c r="M146" s="981">
        <f>SUMIFS(TE!P:P,TE!G:G,$A$43,TE!H:H,A146)</f>
        <v/>
      </c>
      <c r="N146" s="1858" t="n"/>
      <c r="O146" s="982" t="n">
        <v>4</v>
      </c>
      <c r="P146" s="1857" t="n"/>
      <c r="Q146" s="983">
        <f>ROUNDUP(M146/O146,0)</f>
        <v/>
      </c>
      <c r="R146" s="1857" t="n"/>
      <c r="S146" s="1859" t="n">
        <v>16.6</v>
      </c>
      <c r="T146" s="1857" t="n"/>
      <c r="U146" s="1859">
        <f>Q146*S146</f>
        <v/>
      </c>
      <c r="V146" s="1857" t="n"/>
      <c r="W146" s="975" t="inlineStr">
        <is>
          <t>E1G</t>
        </is>
      </c>
      <c r="X146" s="1857" t="n"/>
      <c r="Y146" s="976" t="inlineStr">
        <is>
          <t>Stacked in boxes 4 high</t>
        </is>
      </c>
      <c r="Z146" s="1856" t="n"/>
      <c r="AA146" s="1856" t="n"/>
      <c r="AB146" s="1856" t="n"/>
      <c r="AC146" s="1856" t="n"/>
      <c r="AD146" s="1856" t="n"/>
      <c r="AE146" s="1857" t="n"/>
      <c r="AF146" s="99" t="n"/>
    </row>
    <row r="147" ht="15.75" customFormat="1" customHeight="1" s="76">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99" t="n"/>
    </row>
    <row r="148" ht="15.75" customFormat="1" customHeight="1" s="76">
      <c r="A148" s="101" t="n"/>
      <c r="B148" s="101" t="n"/>
      <c r="C148" s="101" t="n"/>
      <c r="D148" s="101" t="n"/>
      <c r="E148" s="101" t="n"/>
      <c r="F148" s="101" t="n"/>
      <c r="G148" s="101" t="n"/>
      <c r="H148" s="101" t="n"/>
      <c r="I148" s="101" t="n"/>
      <c r="J148" s="101" t="n"/>
      <c r="K148" s="101" t="n"/>
      <c r="L148" s="101" t="n"/>
      <c r="M148" s="101" t="n"/>
      <c r="N148" s="101" t="n"/>
      <c r="O148" s="101" t="n"/>
      <c r="P148" s="101" t="n"/>
      <c r="Q148" s="101" t="n"/>
      <c r="R148" s="101" t="n"/>
      <c r="S148" s="101" t="n"/>
      <c r="T148" s="101" t="n"/>
      <c r="U148" s="101" t="n"/>
      <c r="V148" s="101" t="n"/>
      <c r="W148" s="101" t="n"/>
      <c r="X148" s="101" t="n"/>
      <c r="Y148" s="101" t="n"/>
      <c r="Z148" s="101" t="n"/>
      <c r="AA148" s="101" t="n"/>
      <c r="AB148" s="682" t="n"/>
      <c r="AC148" s="683" t="inlineStr">
        <is>
          <t xml:space="preserve">Page </t>
        </is>
      </c>
      <c r="AD148" s="684" t="n">
        <v>5</v>
      </c>
      <c r="AE148" s="684" t="inlineStr">
        <is>
          <t>of</t>
        </is>
      </c>
      <c r="AF148" s="684" t="n">
        <v>27</v>
      </c>
    </row>
    <row r="149" ht="15.75" customFormat="1" customHeight="1" s="76">
      <c r="A149" s="937" t="inlineStr">
        <is>
          <t>CCN:</t>
        </is>
      </c>
      <c r="C149" s="931" t="n">
        <v>14345</v>
      </c>
      <c r="M149" s="937" t="inlineStr">
        <is>
          <t>Nomenclature:</t>
        </is>
      </c>
      <c r="R149" s="931" t="inlineStr">
        <is>
          <t>Armory</t>
        </is>
      </c>
    </row>
    <row r="150" ht="15.75" customFormat="1" customHeight="1" s="76">
      <c r="A150" s="1081" t="n"/>
      <c r="B150" s="1081" t="n"/>
      <c r="C150" s="1082" t="n"/>
      <c r="D150" s="1082" t="n"/>
      <c r="E150" s="1082" t="n"/>
      <c r="F150" s="1082" t="n"/>
      <c r="G150" s="1082" t="n"/>
      <c r="H150" s="1082" t="n"/>
      <c r="I150" s="1082" t="n"/>
      <c r="J150" s="1082" t="n"/>
      <c r="K150" s="1082" t="n"/>
      <c r="L150" s="1082" t="n"/>
      <c r="M150" s="1081" t="n"/>
      <c r="N150" s="1081" t="n"/>
      <c r="O150" s="1081" t="n"/>
      <c r="P150" s="1081" t="n"/>
      <c r="Q150" s="1081" t="n"/>
      <c r="R150" s="1082" t="n"/>
      <c r="S150" s="1082" t="n"/>
      <c r="T150" s="1082" t="n"/>
      <c r="U150" s="1082" t="n"/>
      <c r="V150" s="1082" t="n"/>
      <c r="W150" s="1082" t="n"/>
      <c r="X150" s="1082" t="n"/>
      <c r="Y150" s="1082" t="n"/>
      <c r="Z150" s="1082" t="n"/>
      <c r="AA150" s="1082" t="n"/>
      <c r="AB150" s="1082" t="n"/>
      <c r="AC150" s="1082" t="n"/>
      <c r="AD150" s="1082" t="n"/>
      <c r="AE150" s="1082" t="n"/>
      <c r="AF150" s="1082" t="n"/>
    </row>
    <row r="151" ht="15.75" customFormat="1" customHeight="1" s="76">
      <c r="A151" s="913">
        <f>A124</f>
        <v/>
      </c>
      <c r="B151" s="1841" t="n"/>
      <c r="C151" s="1841" t="n"/>
      <c r="D151" s="914">
        <f>D124</f>
        <v/>
      </c>
      <c r="E151" s="1747" t="n"/>
      <c r="F151" s="1747" t="n"/>
      <c r="G151" s="1747" t="n"/>
      <c r="H151" s="1747" t="n"/>
      <c r="I151" s="1747" t="n"/>
      <c r="J151" s="1747" t="n"/>
      <c r="K151" s="1747" t="n"/>
      <c r="L151" s="1747" t="n"/>
      <c r="M151" s="1081" t="n"/>
      <c r="N151" s="1081" t="n"/>
      <c r="O151" s="1081" t="n"/>
      <c r="P151" s="1082" t="n"/>
      <c r="Q151" s="1081" t="n"/>
      <c r="R151" s="1082" t="n"/>
      <c r="S151" s="1082" t="n"/>
      <c r="T151" s="1082" t="n"/>
      <c r="U151" s="1082" t="n"/>
      <c r="V151" s="1082" t="n"/>
      <c r="W151" s="1082" t="n"/>
      <c r="X151" s="1082" t="n"/>
      <c r="Y151" s="1082" t="n"/>
      <c r="Z151" s="1082" t="n"/>
      <c r="AA151" s="1082" t="n"/>
      <c r="AB151" s="1082" t="n"/>
      <c r="AC151" s="1082" t="n"/>
      <c r="AD151" s="1082" t="n"/>
      <c r="AE151" s="1082" t="n"/>
      <c r="AF151" s="1082" t="n"/>
    </row>
    <row r="152" ht="15.75" customFormat="1" customHeight="1" s="76">
      <c r="A152" s="1842" t="inlineStr">
        <is>
          <t>TAM #</t>
        </is>
      </c>
      <c r="B152" s="1736" t="n"/>
      <c r="C152" s="1794" t="n"/>
      <c r="D152" s="921" t="inlineStr">
        <is>
          <t>DESCRIPTION</t>
        </is>
      </c>
      <c r="E152" s="1736" t="n"/>
      <c r="F152" s="1736" t="n"/>
      <c r="G152" s="1736" t="n"/>
      <c r="H152" s="1736" t="n"/>
      <c r="I152" s="1736" t="n"/>
      <c r="J152" s="1736" t="n"/>
      <c r="K152" s="1736" t="n"/>
      <c r="L152" s="1736" t="n"/>
      <c r="M152" s="1843" t="inlineStr">
        <is>
          <t>No.</t>
        </is>
      </c>
      <c r="N152" s="1794" t="n"/>
      <c r="O152" s="1844" t="inlineStr">
        <is>
          <t>No. per Unit</t>
        </is>
      </c>
      <c r="P152" s="1794" t="n"/>
      <c r="Q152" s="1844" t="inlineStr">
        <is>
          <t>STORAGE UNITS</t>
        </is>
      </c>
      <c r="R152" s="1794" t="n"/>
      <c r="S152" s="1845" t="inlineStr">
        <is>
          <t>SF PER UNIT</t>
        </is>
      </c>
      <c r="T152" s="1794" t="n"/>
      <c r="U152" s="1845" t="inlineStr">
        <is>
          <t>Total (NSF)</t>
        </is>
      </c>
      <c r="V152" s="1794" t="n"/>
      <c r="W152" s="1843" t="inlineStr">
        <is>
          <t>STORAGE TYPE</t>
        </is>
      </c>
      <c r="X152" s="1794" t="n"/>
      <c r="Y152" s="1846" t="inlineStr">
        <is>
          <t>METHOD OF STORAGE  (RACK, CABINET, SHELF, ETC.)</t>
        </is>
      </c>
      <c r="Z152" s="1736" t="n"/>
      <c r="AA152" s="1736" t="n"/>
      <c r="AB152" s="1736" t="n"/>
      <c r="AC152" s="1736" t="n"/>
      <c r="AD152" s="1736" t="n"/>
      <c r="AE152" s="1737" t="n"/>
      <c r="AF152" s="1082" t="n"/>
    </row>
    <row r="153" ht="15.75" customFormat="1" customHeight="1" s="76">
      <c r="A153" s="424" t="n"/>
      <c r="C153" s="1796" t="n"/>
      <c r="D153" s="1847" t="n"/>
      <c r="M153" s="1847" t="n"/>
      <c r="N153" s="1796" t="n"/>
      <c r="O153" s="1847" t="n"/>
      <c r="P153" s="1796" t="n"/>
      <c r="Q153" s="1847" t="n"/>
      <c r="R153" s="1796" t="n"/>
      <c r="S153" s="1847" t="n"/>
      <c r="T153" s="1796" t="n"/>
      <c r="U153" s="1847" t="n"/>
      <c r="V153" s="1796" t="n"/>
      <c r="W153" s="1847" t="n"/>
      <c r="X153" s="1796" t="n"/>
      <c r="Y153" s="1847" t="n"/>
      <c r="AE153" s="1738" t="n"/>
      <c r="AF153" s="1082" t="n"/>
    </row>
    <row r="154" ht="15.75" customFormat="1" customHeight="1" s="76">
      <c r="A154" s="424" t="n"/>
      <c r="C154" s="1796" t="n"/>
      <c r="D154" s="1847" t="n"/>
      <c r="M154" s="1847" t="n"/>
      <c r="N154" s="1796" t="n"/>
      <c r="O154" s="1847" t="n"/>
      <c r="P154" s="1796" t="n"/>
      <c r="Q154" s="1847" t="n"/>
      <c r="R154" s="1796" t="n"/>
      <c r="S154" s="1847" t="n"/>
      <c r="T154" s="1796" t="n"/>
      <c r="U154" s="1847" t="n"/>
      <c r="V154" s="1796" t="n"/>
      <c r="W154" s="1847" t="n"/>
      <c r="X154" s="1796" t="n"/>
      <c r="Y154" s="1847" t="n"/>
      <c r="AE154" s="1738" t="n"/>
      <c r="AF154" s="99" t="n"/>
    </row>
    <row r="155" ht="30" customFormat="1" customHeight="1" s="76">
      <c r="A155" s="964" t="inlineStr">
        <is>
          <t>E0325</t>
        </is>
      </c>
      <c r="B155" s="1848" t="n"/>
      <c r="C155" s="1849" t="n"/>
      <c r="D155" s="966" t="inlineStr">
        <is>
          <t>Equipment Set, Night vision (MULE)</t>
        </is>
      </c>
      <c r="E155" s="1848" t="n"/>
      <c r="F155" s="1848" t="n"/>
      <c r="G155" s="1848" t="n"/>
      <c r="H155" s="1848" t="n"/>
      <c r="I155" s="1848" t="n"/>
      <c r="J155" s="1848" t="n"/>
      <c r="K155" s="1848" t="n"/>
      <c r="L155" s="1849" t="n"/>
      <c r="M155" s="967">
        <f>SUMIFS(TE!P:P,TE!G:G,$A$43,TE!H:H,A155)</f>
        <v/>
      </c>
      <c r="N155" s="1850" t="n"/>
      <c r="O155" s="968" t="n">
        <v>18</v>
      </c>
      <c r="P155" s="1849" t="n"/>
      <c r="Q155" s="969">
        <f>M155/O155</f>
        <v/>
      </c>
      <c r="R155" s="1849" t="n"/>
      <c r="S155" s="1851" t="n">
        <v>13.4</v>
      </c>
      <c r="T155" s="1849" t="n"/>
      <c r="U155" s="1851">
        <f>Q155*S155</f>
        <v/>
      </c>
      <c r="V155" s="1849" t="n"/>
      <c r="W155" s="946" t="inlineStr">
        <is>
          <t>A1A</t>
        </is>
      </c>
      <c r="X155" s="1849" t="n"/>
      <c r="Y155" s="947" t="inlineStr">
        <is>
          <t>Stored on Configurable Shelf</t>
        </is>
      </c>
      <c r="Z155" s="1848" t="n"/>
      <c r="AA155" s="1848" t="n"/>
      <c r="AB155" s="1848" t="n"/>
      <c r="AC155" s="1848" t="n"/>
      <c r="AD155" s="1848" t="n"/>
      <c r="AE155" s="1849" t="n"/>
      <c r="AF155" s="99" t="n"/>
    </row>
    <row r="156" ht="30" customFormat="1" customHeight="1" s="76">
      <c r="A156" s="949" t="inlineStr">
        <is>
          <t>E0330</t>
        </is>
      </c>
      <c r="B156" s="1852" t="n"/>
      <c r="C156" s="1853" t="n"/>
      <c r="D156" s="951" t="inlineStr">
        <is>
          <t>Equipment Set, Night Vision, for E0935 (include w/ tow)</t>
        </is>
      </c>
      <c r="E156" s="1852" t="n"/>
      <c r="F156" s="1852" t="n"/>
      <c r="G156" s="1852" t="n"/>
      <c r="H156" s="1852" t="n"/>
      <c r="I156" s="1852" t="n"/>
      <c r="J156" s="1852" t="n"/>
      <c r="K156" s="1852" t="n"/>
      <c r="L156" s="1853" t="n"/>
      <c r="M156" s="952">
        <f>SUMIFS(TE!P:P,TE!G:G,$A$43,TE!H:H,A156)</f>
        <v/>
      </c>
      <c r="N156" s="1854" t="n"/>
      <c r="O156" s="973" t="inlineStr">
        <is>
          <t>n/a</t>
        </is>
      </c>
      <c r="P156" s="1853" t="n"/>
      <c r="Q156" s="973" t="inlineStr">
        <is>
          <t>n/a</t>
        </is>
      </c>
      <c r="R156" s="1853" t="n"/>
      <c r="S156" s="973" t="inlineStr">
        <is>
          <t>n/a</t>
        </is>
      </c>
      <c r="T156" s="1853" t="n"/>
      <c r="U156" s="973" t="inlineStr">
        <is>
          <t>n/a</t>
        </is>
      </c>
      <c r="V156" s="1853" t="n"/>
      <c r="W156" s="970" t="inlineStr">
        <is>
          <t>Z1A</t>
        </is>
      </c>
      <c r="X156" s="1853" t="n"/>
      <c r="Y156" s="971" t="inlineStr">
        <is>
          <t>included in TOW</t>
        </is>
      </c>
      <c r="Z156" s="1852" t="n"/>
      <c r="AA156" s="1852" t="n"/>
      <c r="AB156" s="1852" t="n"/>
      <c r="AC156" s="1852" t="n"/>
      <c r="AD156" s="1852" t="n"/>
      <c r="AE156" s="1853" t="n"/>
      <c r="AF156" s="99" t="n"/>
    </row>
    <row r="157" ht="30" customFormat="1" customHeight="1" s="76">
      <c r="A157" s="949" t="inlineStr">
        <is>
          <t>E0359</t>
        </is>
      </c>
      <c r="B157" s="1852" t="n"/>
      <c r="C157" s="1853" t="n"/>
      <c r="D157" s="951" t="inlineStr">
        <is>
          <t>Remote Firing Device, MK-152</t>
        </is>
      </c>
      <c r="E157" s="1852" t="n"/>
      <c r="F157" s="1852" t="n"/>
      <c r="G157" s="1852" t="n"/>
      <c r="H157" s="1852" t="n"/>
      <c r="I157" s="1852" t="n"/>
      <c r="J157" s="1852" t="n"/>
      <c r="K157" s="1852" t="n"/>
      <c r="L157" s="1853" t="n"/>
      <c r="M157" s="952">
        <f>SUMIFS(TE!P:P,TE!G:G,$A$43,TE!H:H,A157)</f>
        <v/>
      </c>
      <c r="N157" s="1854" t="n"/>
      <c r="O157" s="953" t="n">
        <v>200</v>
      </c>
      <c r="P157" s="1853" t="n"/>
      <c r="Q157" s="954">
        <f>M157/O157</f>
        <v/>
      </c>
      <c r="R157" s="1853" t="n"/>
      <c r="S157" s="1855" t="n">
        <v>13.4</v>
      </c>
      <c r="T157" s="1853" t="n"/>
      <c r="U157" s="1855">
        <f>Q157*S157</f>
        <v/>
      </c>
      <c r="V157" s="1853" t="n"/>
      <c r="W157" s="970" t="inlineStr">
        <is>
          <t>A1A</t>
        </is>
      </c>
      <c r="X157" s="1853" t="n"/>
      <c r="Y157" s="971" t="inlineStr">
        <is>
          <t>Stored on Configurable Shelf</t>
        </is>
      </c>
      <c r="Z157" s="1852" t="n"/>
      <c r="AA157" s="1852" t="n"/>
      <c r="AB157" s="1852" t="n"/>
      <c r="AC157" s="1852" t="n"/>
      <c r="AD157" s="1852" t="n"/>
      <c r="AE157" s="1853" t="n"/>
      <c r="AF157" s="99" t="n"/>
    </row>
    <row r="158" ht="30" customFormat="1" customHeight="1" s="76">
      <c r="A158" s="949" t="inlineStr">
        <is>
          <t>E0500</t>
        </is>
      </c>
      <c r="B158" s="1852" t="n"/>
      <c r="C158" s="1853" t="n"/>
      <c r="D158" s="951" t="inlineStr">
        <is>
          <t>ACCESSORY OUTFIT,FO</t>
        </is>
      </c>
      <c r="E158" s="1852" t="n"/>
      <c r="F158" s="1852" t="n"/>
      <c r="G158" s="1852" t="n"/>
      <c r="H158" s="1852" t="n"/>
      <c r="I158" s="1852" t="n"/>
      <c r="J158" s="1852" t="n"/>
      <c r="K158" s="1852" t="n"/>
      <c r="L158" s="1853" t="n"/>
      <c r="M158" s="952">
        <f>SUMIFS(TE!P:P,TE!G:G,$A$43,TE!H:H,A158)</f>
        <v/>
      </c>
      <c r="N158" s="1854" t="n"/>
      <c r="O158" s="953" t="n">
        <v>30</v>
      </c>
      <c r="P158" s="1853" t="n"/>
      <c r="Q158" s="954">
        <f>M158/O158</f>
        <v/>
      </c>
      <c r="R158" s="1853" t="n"/>
      <c r="S158" s="1855" t="n">
        <v>13.4</v>
      </c>
      <c r="T158" s="1853" t="n"/>
      <c r="U158" s="1855">
        <f>Q158*S158</f>
        <v/>
      </c>
      <c r="V158" s="1853" t="n"/>
      <c r="W158" s="970" t="inlineStr">
        <is>
          <t>A1A</t>
        </is>
      </c>
      <c r="X158" s="1853" t="n"/>
      <c r="Y158" s="971" t="inlineStr">
        <is>
          <t>Stored on Configurable Shelf</t>
        </is>
      </c>
      <c r="Z158" s="1852" t="n"/>
      <c r="AA158" s="1852" t="n"/>
      <c r="AB158" s="1852" t="n"/>
      <c r="AC158" s="1852" t="n"/>
      <c r="AD158" s="1852" t="n"/>
      <c r="AE158" s="1853" t="n"/>
      <c r="AF158" s="99" t="n"/>
    </row>
    <row r="159" ht="30" customFormat="1" customHeight="1" s="76">
      <c r="A159" s="949" t="inlineStr">
        <is>
          <t>E0870</t>
        </is>
      </c>
      <c r="B159" s="1852" t="n"/>
      <c r="C159" s="1853" t="n"/>
      <c r="D159" s="951" t="inlineStr">
        <is>
          <t>Observation Set, Laser, Infrared    AN/GVS-5</t>
        </is>
      </c>
      <c r="E159" s="1852" t="n"/>
      <c r="F159" s="1852" t="n"/>
      <c r="G159" s="1852" t="n"/>
      <c r="H159" s="1852" t="n"/>
      <c r="I159" s="1852" t="n"/>
      <c r="J159" s="1852" t="n"/>
      <c r="K159" s="1852" t="n"/>
      <c r="L159" s="1853" t="n"/>
      <c r="M159" s="952">
        <f>SUMIFS(TE!P:P,TE!G:G,$A$43,TE!H:H,A159)</f>
        <v/>
      </c>
      <c r="N159" s="1854" t="n"/>
      <c r="O159" s="953" t="n">
        <v>24</v>
      </c>
      <c r="P159" s="1853" t="n"/>
      <c r="Q159" s="954">
        <f>M159/O159</f>
        <v/>
      </c>
      <c r="R159" s="1853" t="n"/>
      <c r="S159" s="1855" t="n">
        <v>13.4</v>
      </c>
      <c r="T159" s="1853" t="n"/>
      <c r="U159" s="1855">
        <f>Q159*S159</f>
        <v/>
      </c>
      <c r="V159" s="1853" t="n"/>
      <c r="W159" s="970" t="inlineStr">
        <is>
          <t>A1A</t>
        </is>
      </c>
      <c r="X159" s="1853" t="n"/>
      <c r="Y159" s="971" t="inlineStr">
        <is>
          <t>Stored on Configurable Shelf</t>
        </is>
      </c>
      <c r="Z159" s="1852" t="n"/>
      <c r="AA159" s="1852" t="n"/>
      <c r="AB159" s="1852" t="n"/>
      <c r="AC159" s="1852" t="n"/>
      <c r="AD159" s="1852" t="n"/>
      <c r="AE159" s="1853" t="n"/>
      <c r="AF159" s="99" t="n"/>
    </row>
    <row r="160" ht="30" customFormat="1" customHeight="1" s="76">
      <c r="A160" s="949" t="inlineStr">
        <is>
          <t>E0871</t>
        </is>
      </c>
      <c r="B160" s="1852" t="n"/>
      <c r="C160" s="1853" t="n"/>
      <c r="D160" s="951" t="inlineStr">
        <is>
          <t>Ranger Finder, Laser, Common</t>
        </is>
      </c>
      <c r="E160" s="1852" t="n"/>
      <c r="F160" s="1852" t="n"/>
      <c r="G160" s="1852" t="n"/>
      <c r="H160" s="1852" t="n"/>
      <c r="I160" s="1852" t="n"/>
      <c r="J160" s="1852" t="n"/>
      <c r="K160" s="1852" t="n"/>
      <c r="L160" s="1853" t="n"/>
      <c r="M160" s="952">
        <f>SUMIFS(TE!P:P,TE!G:G,$A$43,TE!H:H,A160)</f>
        <v/>
      </c>
      <c r="N160" s="1854" t="n"/>
      <c r="O160" s="953" t="n">
        <v>160</v>
      </c>
      <c r="P160" s="1853" t="n"/>
      <c r="Q160" s="954">
        <f>M160/O160</f>
        <v/>
      </c>
      <c r="R160" s="1853" t="n"/>
      <c r="S160" s="1855" t="n">
        <v>13.4</v>
      </c>
      <c r="T160" s="1853" t="n"/>
      <c r="U160" s="1855">
        <f>Q160*S160</f>
        <v/>
      </c>
      <c r="V160" s="1853" t="n"/>
      <c r="W160" s="970" t="inlineStr">
        <is>
          <t>A1A</t>
        </is>
      </c>
      <c r="X160" s="1853" t="n"/>
      <c r="Y160" s="971" t="inlineStr">
        <is>
          <t>Stored on Configurable Shelf</t>
        </is>
      </c>
      <c r="Z160" s="1852" t="n"/>
      <c r="AA160" s="1852" t="n"/>
      <c r="AB160" s="1852" t="n"/>
      <c r="AC160" s="1852" t="n"/>
      <c r="AD160" s="1852" t="n"/>
      <c r="AE160" s="1853" t="n"/>
      <c r="AF160" s="99" t="n"/>
    </row>
    <row r="161" ht="50.1" customFormat="1" customHeight="1" s="76">
      <c r="A161" s="949" t="inlineStr">
        <is>
          <t>E0892</t>
        </is>
      </c>
      <c r="B161" s="1852" t="n"/>
      <c r="C161" s="1853" t="n"/>
      <c r="D161" s="951" t="inlineStr">
        <is>
          <t>Launcher, Grenade 40mm</t>
        </is>
      </c>
      <c r="E161" s="1852" t="n"/>
      <c r="F161" s="1852" t="n"/>
      <c r="G161" s="1852" t="n"/>
      <c r="H161" s="1852" t="n"/>
      <c r="I161" s="1852" t="n"/>
      <c r="J161" s="1852" t="n"/>
      <c r="K161" s="1852" t="n"/>
      <c r="L161" s="1853" t="n"/>
      <c r="M161" s="952">
        <f>SUMIFS(TE!P:P,TE!G:G,$A$43,TE!H:H,A161)</f>
        <v/>
      </c>
      <c r="N161" s="1854" t="n"/>
      <c r="O161" s="973" t="inlineStr">
        <is>
          <t>n/a</t>
        </is>
      </c>
      <c r="P161" s="1853" t="n"/>
      <c r="Q161" s="973" t="inlineStr">
        <is>
          <t>n/a</t>
        </is>
      </c>
      <c r="R161" s="1853" t="n"/>
      <c r="S161" s="973" t="inlineStr">
        <is>
          <t>n/a</t>
        </is>
      </c>
      <c r="T161" s="1853" t="n"/>
      <c r="U161" s="973" t="inlineStr">
        <is>
          <t>n/a</t>
        </is>
      </c>
      <c r="V161" s="1853" t="n"/>
      <c r="W161" s="970" t="inlineStr">
        <is>
          <t>Z1A</t>
        </is>
      </c>
      <c r="X161" s="1853" t="n"/>
      <c r="Y161" s="971" t="inlineStr">
        <is>
          <t>Most grenade launchers are attached to guns, therefore the space is included in gun rack floor area.</t>
        </is>
      </c>
      <c r="Z161" s="1852" t="n"/>
      <c r="AA161" s="1852" t="n"/>
      <c r="AB161" s="1852" t="n"/>
      <c r="AC161" s="1852" t="n"/>
      <c r="AD161" s="1852" t="n"/>
      <c r="AE161" s="1853" t="n"/>
      <c r="AF161" s="99" t="n"/>
    </row>
    <row r="162" ht="39.95" customFormat="1" customHeight="1" s="76">
      <c r="A162" s="949" t="inlineStr">
        <is>
          <t>E0915</t>
        </is>
      </c>
      <c r="B162" s="1852" t="n"/>
      <c r="C162" s="1853" t="n"/>
      <c r="D162" s="951" t="inlineStr">
        <is>
          <t>Launcher, Rocket, Assault, 83mm, MK 153</t>
        </is>
      </c>
      <c r="E162" s="1852" t="n"/>
      <c r="F162" s="1852" t="n"/>
      <c r="G162" s="1852" t="n"/>
      <c r="H162" s="1852" t="n"/>
      <c r="I162" s="1852" t="n"/>
      <c r="J162" s="1852" t="n"/>
      <c r="K162" s="1852" t="n"/>
      <c r="L162" s="1853" t="n"/>
      <c r="M162" s="952">
        <f>SUMIFS(TE!P:P,TE!G:G,$A$43,TE!H:H,A162)</f>
        <v/>
      </c>
      <c r="N162" s="1854" t="n"/>
      <c r="O162" s="953" t="n">
        <v>6</v>
      </c>
      <c r="P162" s="1853" t="n"/>
      <c r="Q162" s="954">
        <f>M162/O162</f>
        <v/>
      </c>
      <c r="R162" s="1853" t="n"/>
      <c r="S162" s="1855" t="n">
        <v>13.4</v>
      </c>
      <c r="T162" s="1853" t="n"/>
      <c r="U162" s="1855">
        <f>Q162*S162</f>
        <v/>
      </c>
      <c r="V162" s="1853" t="n"/>
      <c r="W162" s="970" t="inlineStr">
        <is>
          <t>B1A</t>
        </is>
      </c>
      <c r="X162" s="1853" t="n"/>
      <c r="Y162" s="971" t="inlineStr">
        <is>
          <t>Stored in configurable Universal Weapons Rack (UWS)</t>
        </is>
      </c>
      <c r="Z162" s="1852" t="n"/>
      <c r="AA162" s="1852" t="n"/>
      <c r="AB162" s="1852" t="n"/>
      <c r="AC162" s="1852" t="n"/>
      <c r="AD162" s="1852" t="n"/>
      <c r="AE162" s="1853" t="n"/>
      <c r="AF162" s="99" t="n"/>
    </row>
    <row r="163" ht="39.95" customFormat="1" customHeight="1" s="76">
      <c r="A163" s="949" t="inlineStr">
        <is>
          <t>E0935</t>
        </is>
      </c>
      <c r="B163" s="1852" t="n"/>
      <c r="C163" s="1853" t="n"/>
      <c r="D163" s="951" t="inlineStr">
        <is>
          <t>Batteries GM/TOW</t>
        </is>
      </c>
      <c r="E163" s="1852" t="n"/>
      <c r="F163" s="1852" t="n"/>
      <c r="G163" s="1852" t="n"/>
      <c r="H163" s="1852" t="n"/>
      <c r="I163" s="1852" t="n"/>
      <c r="J163" s="1852" t="n"/>
      <c r="K163" s="1852" t="n"/>
      <c r="L163" s="1853" t="n"/>
      <c r="M163" s="952">
        <f>SUMIFS(TE!P:P,TE!G:G,$A$43,TE!H:H,A163)</f>
        <v/>
      </c>
      <c r="N163" s="1854" t="n"/>
      <c r="O163" s="953" t="n">
        <v>15</v>
      </c>
      <c r="P163" s="1853" t="n"/>
      <c r="Q163" s="954">
        <f>M163/O163</f>
        <v/>
      </c>
      <c r="R163" s="1853" t="n"/>
      <c r="S163" s="1855" t="n">
        <v>13.4</v>
      </c>
      <c r="T163" s="1853" t="n"/>
      <c r="U163" s="1855">
        <f>Q163*S163</f>
        <v/>
      </c>
      <c r="V163" s="1853" t="n"/>
      <c r="W163" s="970" t="inlineStr">
        <is>
          <t>B1A</t>
        </is>
      </c>
      <c r="X163" s="1853" t="n"/>
      <c r="Y163" s="971" t="inlineStr">
        <is>
          <t>Stored in configurable Universal Weapons Rack (UWS)</t>
        </is>
      </c>
      <c r="Z163" s="1852" t="n"/>
      <c r="AA163" s="1852" t="n"/>
      <c r="AB163" s="1852" t="n"/>
      <c r="AC163" s="1852" t="n"/>
      <c r="AD163" s="1852" t="n"/>
      <c r="AE163" s="1853" t="n"/>
      <c r="AF163" s="99" t="n"/>
    </row>
    <row r="164" ht="30" customFormat="1" customHeight="1" s="76">
      <c r="A164" s="949" t="inlineStr">
        <is>
          <t>E0935</t>
        </is>
      </c>
      <c r="B164" s="1852" t="n"/>
      <c r="C164" s="1853" t="n"/>
      <c r="D164" s="951" t="inlineStr">
        <is>
          <t>Launcher, Tubular, F/GM TOW Weapon System (includes case)</t>
        </is>
      </c>
      <c r="E164" s="1852" t="n"/>
      <c r="F164" s="1852" t="n"/>
      <c r="G164" s="1852" t="n"/>
      <c r="H164" s="1852" t="n"/>
      <c r="I164" s="1852" t="n"/>
      <c r="J164" s="1852" t="n"/>
      <c r="K164" s="1852" t="n"/>
      <c r="L164" s="1853" t="n"/>
      <c r="M164" s="952">
        <f>SUMIFS(TE!P:P,TE!G:G,$A$43,TE!H:H,A164)</f>
        <v/>
      </c>
      <c r="N164" s="1854" t="n"/>
      <c r="O164" s="953" t="n">
        <v>1</v>
      </c>
      <c r="P164" s="1853" t="n"/>
      <c r="Q164" s="954">
        <f>ROUNDUP(M164/O164,0)</f>
        <v/>
      </c>
      <c r="R164" s="1853" t="n"/>
      <c r="S164" s="1855" t="n">
        <v>18</v>
      </c>
      <c r="T164" s="1853" t="n"/>
      <c r="U164" s="1855">
        <f>Q164*S164</f>
        <v/>
      </c>
      <c r="V164" s="1853" t="n"/>
      <c r="W164" s="970" t="inlineStr">
        <is>
          <t>E1P</t>
        </is>
      </c>
      <c r="X164" s="1853" t="n"/>
      <c r="Y164" s="971" t="inlineStr">
        <is>
          <t>Stored stacked on floor</t>
        </is>
      </c>
      <c r="Z164" s="1852" t="n"/>
      <c r="AA164" s="1852" t="n"/>
      <c r="AB164" s="1852" t="n"/>
      <c r="AC164" s="1852" t="n"/>
      <c r="AD164" s="1852" t="n"/>
      <c r="AE164" s="1853" t="n"/>
      <c r="AF164" s="99" t="n"/>
    </row>
    <row r="165" ht="30" customFormat="1" customHeight="1" s="76">
      <c r="A165" s="949" t="inlineStr">
        <is>
          <t>E0955</t>
        </is>
      </c>
      <c r="B165" s="1852" t="n"/>
      <c r="C165" s="1853" t="n"/>
      <c r="D165" s="951" t="inlineStr">
        <is>
          <t>Light, Aiming, Infrared AN/PAQ-4C</t>
        </is>
      </c>
      <c r="E165" s="1852" t="n"/>
      <c r="F165" s="1852" t="n"/>
      <c r="G165" s="1852" t="n"/>
      <c r="H165" s="1852" t="n"/>
      <c r="I165" s="1852" t="n"/>
      <c r="J165" s="1852" t="n"/>
      <c r="K165" s="1852" t="n"/>
      <c r="L165" s="1853" t="n"/>
      <c r="M165" s="952">
        <f>SUMIFS(TE!P:P,TE!G:G,$A$43,TE!H:H,A165)</f>
        <v/>
      </c>
      <c r="N165" s="1854" t="n"/>
      <c r="O165" s="953" t="n">
        <v>48</v>
      </c>
      <c r="P165" s="1853" t="n"/>
      <c r="Q165" s="954">
        <f>M165/O165</f>
        <v/>
      </c>
      <c r="R165" s="1853" t="n"/>
      <c r="S165" s="1855" t="n">
        <v>13.4</v>
      </c>
      <c r="T165" s="1853" t="n"/>
      <c r="U165" s="1855">
        <f>Q165*S165</f>
        <v/>
      </c>
      <c r="V165" s="1853" t="n"/>
      <c r="W165" s="970" t="inlineStr">
        <is>
          <t>A1A</t>
        </is>
      </c>
      <c r="X165" s="1853" t="n"/>
      <c r="Y165" s="971" t="inlineStr">
        <is>
          <t>Stored on Configurable Shelf</t>
        </is>
      </c>
      <c r="Z165" s="1852" t="n"/>
      <c r="AA165" s="1852" t="n"/>
      <c r="AB165" s="1852" t="n"/>
      <c r="AC165" s="1852" t="n"/>
      <c r="AD165" s="1852" t="n"/>
      <c r="AE165" s="1853" t="n"/>
      <c r="AF165" s="99" t="n"/>
    </row>
    <row r="166" ht="30" customFormat="1" customHeight="1" s="76">
      <c r="A166" s="949" t="inlineStr">
        <is>
          <t>E0957</t>
        </is>
      </c>
      <c r="B166" s="1852" t="n"/>
      <c r="C166" s="1853" t="n"/>
      <c r="D166" s="951" t="inlineStr">
        <is>
          <t>Integrated Laser Light Illuminator (AN/PEQ-6A)</t>
        </is>
      </c>
      <c r="E166" s="1852" t="n"/>
      <c r="F166" s="1852" t="n"/>
      <c r="G166" s="1852" t="n"/>
      <c r="H166" s="1852" t="n"/>
      <c r="I166" s="1852" t="n"/>
      <c r="J166" s="1852" t="n"/>
      <c r="K166" s="1852" t="n"/>
      <c r="L166" s="1853" t="n"/>
      <c r="M166" s="952">
        <f>SUMIFS(TE!P:P,TE!G:G,$A$43,TE!H:H,A166)</f>
        <v/>
      </c>
      <c r="N166" s="1854" t="n"/>
      <c r="O166" s="953" t="n">
        <v>120</v>
      </c>
      <c r="P166" s="1853" t="n"/>
      <c r="Q166" s="954">
        <f>M166/O166</f>
        <v/>
      </c>
      <c r="R166" s="1853" t="n"/>
      <c r="S166" s="1855" t="n">
        <v>13.4</v>
      </c>
      <c r="T166" s="1853" t="n"/>
      <c r="U166" s="1855">
        <f>Q166*S166</f>
        <v/>
      </c>
      <c r="V166" s="1853" t="n"/>
      <c r="W166" s="970" t="inlineStr">
        <is>
          <t>A1A</t>
        </is>
      </c>
      <c r="X166" s="1853" t="n"/>
      <c r="Y166" s="971" t="inlineStr">
        <is>
          <t>Stored on Configurable Shelf</t>
        </is>
      </c>
      <c r="Z166" s="1852" t="n"/>
      <c r="AA166" s="1852" t="n"/>
      <c r="AB166" s="1852" t="n"/>
      <c r="AC166" s="1852" t="n"/>
      <c r="AD166" s="1852" t="n"/>
      <c r="AE166" s="1853" t="n"/>
      <c r="AF166" s="99" t="n"/>
    </row>
    <row r="167" ht="30" customFormat="1" customHeight="1" s="76">
      <c r="A167" s="949" t="inlineStr">
        <is>
          <t>E0960</t>
        </is>
      </c>
      <c r="B167" s="1852" t="n"/>
      <c r="C167" s="1853" t="n"/>
      <c r="D167" s="951" t="inlineStr">
        <is>
          <t>Machine Gun, Light Squad, Automatic Weapon (SAW)</t>
        </is>
      </c>
      <c r="E167" s="1852" t="n"/>
      <c r="F167" s="1852" t="n"/>
      <c r="G167" s="1852" t="n"/>
      <c r="H167" s="1852" t="n"/>
      <c r="I167" s="1852" t="n"/>
      <c r="J167" s="1852" t="n"/>
      <c r="K167" s="1852" t="n"/>
      <c r="L167" s="1853" t="n"/>
      <c r="M167" s="952">
        <f>SUMIFS(TE!P:P,TE!G:G,$A$43,TE!H:H,A167)</f>
        <v/>
      </c>
      <c r="N167" s="1854" t="n"/>
      <c r="O167" s="953" t="n">
        <v>12</v>
      </c>
      <c r="P167" s="1853" t="n"/>
      <c r="Q167" s="954">
        <f>ROUNDUP(M167/O167,0)</f>
        <v/>
      </c>
      <c r="R167" s="1853" t="n"/>
      <c r="S167" s="1855" t="n">
        <v>13.4</v>
      </c>
      <c r="T167" s="1853" t="n"/>
      <c r="U167" s="1855">
        <f>Q167*S167</f>
        <v/>
      </c>
      <c r="V167" s="1853" t="n"/>
      <c r="W167" s="970" t="inlineStr">
        <is>
          <t>B1E</t>
        </is>
      </c>
      <c r="X167" s="1853" t="n"/>
      <c r="Y167" s="971" t="inlineStr">
        <is>
          <t>6 per rack stacked 2 high</t>
        </is>
      </c>
      <c r="Z167" s="1852" t="n"/>
      <c r="AA167" s="1852" t="n"/>
      <c r="AB167" s="1852" t="n"/>
      <c r="AC167" s="1852" t="n"/>
      <c r="AD167" s="1852" t="n"/>
      <c r="AE167" s="1853" t="n"/>
      <c r="AF167" s="99" t="n"/>
    </row>
    <row r="168" ht="35.1" customFormat="1" customHeight="1" s="76">
      <c r="A168" s="949" t="inlineStr">
        <is>
          <t>E0960</t>
        </is>
      </c>
      <c r="B168" s="1852" t="n"/>
      <c r="C168" s="1853" t="n"/>
      <c r="D168" s="951" t="inlineStr">
        <is>
          <t>Spare Barrels/ A-Bag, SAW</t>
        </is>
      </c>
      <c r="E168" s="1852" t="n"/>
      <c r="F168" s="1852" t="n"/>
      <c r="G168" s="1852" t="n"/>
      <c r="H168" s="1852" t="n"/>
      <c r="I168" s="1852" t="n"/>
      <c r="J168" s="1852" t="n"/>
      <c r="K168" s="1852" t="n"/>
      <c r="L168" s="1853" t="n"/>
      <c r="M168" s="952">
        <f>SUMIFS(TE!P:P,TE!G:G,$A$43,TE!H:H,A168)</f>
        <v/>
      </c>
      <c r="N168" s="1854" t="n"/>
      <c r="O168" s="973" t="inlineStr">
        <is>
          <t>n/a</t>
        </is>
      </c>
      <c r="P168" s="1853" t="n"/>
      <c r="Q168" s="973" t="inlineStr">
        <is>
          <t>n/a</t>
        </is>
      </c>
      <c r="R168" s="1853" t="n"/>
      <c r="S168" s="973" t="inlineStr">
        <is>
          <t>n/a</t>
        </is>
      </c>
      <c r="T168" s="1853" t="n"/>
      <c r="U168" s="973" t="inlineStr">
        <is>
          <t>n/a</t>
        </is>
      </c>
      <c r="V168" s="1853" t="n"/>
      <c r="W168" s="970" t="inlineStr">
        <is>
          <t>Z1B</t>
        </is>
      </c>
      <c r="X168" s="1853" t="n"/>
      <c r="Y168" s="971" t="inlineStr">
        <is>
          <t>Spare barrels can be stored in between weapon system in UWS</t>
        </is>
      </c>
      <c r="Z168" s="1852" t="n"/>
      <c r="AA168" s="1852" t="n"/>
      <c r="AB168" s="1852" t="n"/>
      <c r="AC168" s="1852" t="n"/>
      <c r="AD168" s="1852" t="n"/>
      <c r="AE168" s="1853" t="n"/>
      <c r="AF168" s="99" t="n"/>
    </row>
    <row r="169" ht="30" customFormat="1" customHeight="1" s="76">
      <c r="A169" s="949" t="inlineStr">
        <is>
          <t>E0980</t>
        </is>
      </c>
      <c r="B169" s="1852" t="n"/>
      <c r="C169" s="1853" t="n"/>
      <c r="D169" s="951" t="inlineStr">
        <is>
          <t>Machine Gun, CAL .50, Browning, HB Flexi, M2</t>
        </is>
      </c>
      <c r="E169" s="1852" t="n"/>
      <c r="F169" s="1852" t="n"/>
      <c r="G169" s="1852" t="n"/>
      <c r="H169" s="1852" t="n"/>
      <c r="I169" s="1852" t="n"/>
      <c r="J169" s="1852" t="n"/>
      <c r="K169" s="1852" t="n"/>
      <c r="L169" s="1853" t="n"/>
      <c r="M169" s="952">
        <f>SUMIFS(TE!P:P,TE!G:G,$A$43,TE!H:H,A169)</f>
        <v/>
      </c>
      <c r="N169" s="1854" t="n"/>
      <c r="O169" s="953" t="n">
        <v>4</v>
      </c>
      <c r="P169" s="1853" t="n"/>
      <c r="Q169" s="954">
        <f>ROUNDUP(M169/O169,0)</f>
        <v/>
      </c>
      <c r="R169" s="1853" t="n"/>
      <c r="S169" s="1855" t="n">
        <v>13.4</v>
      </c>
      <c r="T169" s="1853" t="n"/>
      <c r="U169" s="1855">
        <f>Q169*S169</f>
        <v/>
      </c>
      <c r="V169" s="1853" t="n"/>
      <c r="W169" s="970" t="inlineStr">
        <is>
          <t>B1F</t>
        </is>
      </c>
      <c r="X169" s="1853" t="n"/>
      <c r="Y169" s="971" t="inlineStr">
        <is>
          <t>4 per rack stacked 1 high</t>
        </is>
      </c>
      <c r="Z169" s="1852" t="n"/>
      <c r="AA169" s="1852" t="n"/>
      <c r="AB169" s="1852" t="n"/>
      <c r="AC169" s="1852" t="n"/>
      <c r="AD169" s="1852" t="n"/>
      <c r="AE169" s="1853" t="n"/>
      <c r="AF169" s="99" t="n"/>
    </row>
    <row r="170" ht="30" customFormat="1" customHeight="1" s="76">
      <c r="A170" s="949" t="inlineStr">
        <is>
          <t>E0984</t>
        </is>
      </c>
      <c r="B170" s="1852" t="n"/>
      <c r="C170" s="1853" t="n"/>
      <c r="D170" s="951" t="inlineStr">
        <is>
          <t>MACHINE GUN,CALIBER - M48</t>
        </is>
      </c>
      <c r="E170" s="1852" t="n"/>
      <c r="F170" s="1852" t="n"/>
      <c r="G170" s="1852" t="n"/>
      <c r="H170" s="1852" t="n"/>
      <c r="I170" s="1852" t="n"/>
      <c r="J170" s="1852" t="n"/>
      <c r="K170" s="1852" t="n"/>
      <c r="L170" s="1853" t="n"/>
      <c r="M170" s="952">
        <f>SUMIFS(TE!P:P,TE!G:G,$A$43,TE!H:H,A170)</f>
        <v/>
      </c>
      <c r="N170" s="1854" t="n"/>
      <c r="O170" s="953" t="n">
        <v>4</v>
      </c>
      <c r="P170" s="1853" t="n"/>
      <c r="Q170" s="954">
        <f>ROUNDUP(M170/O170,0)</f>
        <v/>
      </c>
      <c r="R170" s="1853" t="n"/>
      <c r="S170" s="1855" t="n">
        <v>13.4</v>
      </c>
      <c r="T170" s="1853" t="n"/>
      <c r="U170" s="1855">
        <f>Q170*S170</f>
        <v/>
      </c>
      <c r="V170" s="1853" t="n"/>
      <c r="W170" s="970" t="inlineStr">
        <is>
          <t>B1F</t>
        </is>
      </c>
      <c r="X170" s="1853" t="n"/>
      <c r="Y170" s="971" t="inlineStr">
        <is>
          <t>4 per rack stacked 1 high</t>
        </is>
      </c>
      <c r="Z170" s="1852" t="n"/>
      <c r="AA170" s="1852" t="n"/>
      <c r="AB170" s="1852" t="n"/>
      <c r="AC170" s="1852" t="n"/>
      <c r="AD170" s="1852" t="n"/>
      <c r="AE170" s="1853" t="n"/>
      <c r="AF170" s="99" t="n"/>
    </row>
    <row r="171" ht="30" customFormat="1" customHeight="1" s="76">
      <c r="A171" s="949" t="inlineStr">
        <is>
          <t>E0989</t>
        </is>
      </c>
      <c r="B171" s="1852" t="n"/>
      <c r="C171" s="1853" t="n"/>
      <c r="D171" s="951" t="inlineStr">
        <is>
          <t>Machine Gun, Med, 7.62 mm, Ground Version, M240G</t>
        </is>
      </c>
      <c r="E171" s="1852" t="n"/>
      <c r="F171" s="1852" t="n"/>
      <c r="G171" s="1852" t="n"/>
      <c r="H171" s="1852" t="n"/>
      <c r="I171" s="1852" t="n"/>
      <c r="J171" s="1852" t="n"/>
      <c r="K171" s="1852" t="n"/>
      <c r="L171" s="1853" t="n"/>
      <c r="M171" s="952">
        <f>SUMIFS(TE!P:P,TE!G:G,$A$43,TE!H:H,A171)</f>
        <v/>
      </c>
      <c r="N171" s="1854" t="n"/>
      <c r="O171" s="953" t="n">
        <v>6</v>
      </c>
      <c r="P171" s="1853" t="n"/>
      <c r="Q171" s="954">
        <f>ROUNDUP(M171/O171,0)</f>
        <v/>
      </c>
      <c r="R171" s="1853" t="n"/>
      <c r="S171" s="1855" t="n">
        <v>13.4</v>
      </c>
      <c r="T171" s="1853" t="n"/>
      <c r="U171" s="1855">
        <f>Q171*S171</f>
        <v/>
      </c>
      <c r="V171" s="1853" t="n"/>
      <c r="W171" s="970" t="inlineStr">
        <is>
          <t>B1I</t>
        </is>
      </c>
      <c r="X171" s="1853" t="n"/>
      <c r="Y171" s="971" t="inlineStr">
        <is>
          <t>6 per rack stacked 1 high</t>
        </is>
      </c>
      <c r="Z171" s="1852" t="n"/>
      <c r="AA171" s="1852" t="n"/>
      <c r="AB171" s="1852" t="n"/>
      <c r="AC171" s="1852" t="n"/>
      <c r="AD171" s="1852" t="n"/>
      <c r="AE171" s="1853" t="n"/>
      <c r="AF171" s="99" t="n"/>
    </row>
    <row r="172" ht="35.1" customFormat="1" customHeight="1" s="76">
      <c r="A172" s="949" t="inlineStr">
        <is>
          <t>E0989</t>
        </is>
      </c>
      <c r="B172" s="1852" t="n"/>
      <c r="C172" s="1853" t="n"/>
      <c r="D172" s="951" t="inlineStr">
        <is>
          <t>Spare Barrels/ A-Bag, M240G</t>
        </is>
      </c>
      <c r="E172" s="1852" t="n"/>
      <c r="F172" s="1852" t="n"/>
      <c r="G172" s="1852" t="n"/>
      <c r="H172" s="1852" t="n"/>
      <c r="I172" s="1852" t="n"/>
      <c r="J172" s="1852" t="n"/>
      <c r="K172" s="1852" t="n"/>
      <c r="L172" s="1853" t="n"/>
      <c r="M172" s="952">
        <f>SUMIFS(TE!P:P,TE!G:G,$A$43,TE!H:H,A172)</f>
        <v/>
      </c>
      <c r="N172" s="1854" t="n"/>
      <c r="O172" s="973" t="inlineStr">
        <is>
          <t>n/a</t>
        </is>
      </c>
      <c r="P172" s="1853" t="n"/>
      <c r="Q172" s="973" t="inlineStr">
        <is>
          <t>n/a</t>
        </is>
      </c>
      <c r="R172" s="1853" t="n"/>
      <c r="S172" s="973" t="inlineStr">
        <is>
          <t>n/a</t>
        </is>
      </c>
      <c r="T172" s="1853" t="n"/>
      <c r="U172" s="973" t="inlineStr">
        <is>
          <t>n/a</t>
        </is>
      </c>
      <c r="V172" s="1853" t="n"/>
      <c r="W172" s="970" t="inlineStr">
        <is>
          <t>Z1B</t>
        </is>
      </c>
      <c r="X172" s="1853" t="n"/>
      <c r="Y172" s="971" t="inlineStr">
        <is>
          <t>Spare barrels can be stored in between weapon system in UWS</t>
        </is>
      </c>
      <c r="Z172" s="1852" t="n"/>
      <c r="AA172" s="1852" t="n"/>
      <c r="AB172" s="1852" t="n"/>
      <c r="AC172" s="1852" t="n"/>
      <c r="AD172" s="1852" t="n"/>
      <c r="AE172" s="1853" t="n"/>
      <c r="AF172" s="99" t="n"/>
    </row>
    <row r="173" ht="30" customFormat="1" customHeight="1" s="76">
      <c r="A173" s="978" t="inlineStr">
        <is>
          <t>E0994</t>
        </is>
      </c>
      <c r="B173" s="1856" t="n"/>
      <c r="C173" s="1857" t="n"/>
      <c r="D173" s="980" t="inlineStr">
        <is>
          <t>Machine Gun, 40 mm , MK-19</t>
        </is>
      </c>
      <c r="E173" s="1856" t="n"/>
      <c r="F173" s="1856" t="n"/>
      <c r="G173" s="1856" t="n"/>
      <c r="H173" s="1856" t="n"/>
      <c r="I173" s="1856" t="n"/>
      <c r="J173" s="1856" t="n"/>
      <c r="K173" s="1856" t="n"/>
      <c r="L173" s="1857" t="n"/>
      <c r="M173" s="981">
        <f>SUMIFS(TE!P:P,TE!G:G,$A$43,TE!H:H,A173)</f>
        <v/>
      </c>
      <c r="N173" s="1858" t="n"/>
      <c r="O173" s="982" t="n">
        <v>4</v>
      </c>
      <c r="P173" s="1857" t="n"/>
      <c r="Q173" s="983">
        <f>ROUNDUP(M173/O173,0)</f>
        <v/>
      </c>
      <c r="R173" s="1857" t="n"/>
      <c r="S173" s="1859" t="n">
        <v>13.4</v>
      </c>
      <c r="T173" s="1857" t="n"/>
      <c r="U173" s="1859">
        <f>Q173*S173</f>
        <v/>
      </c>
      <c r="V173" s="1857" t="n"/>
      <c r="W173" s="975" t="inlineStr">
        <is>
          <t>B1G</t>
        </is>
      </c>
      <c r="X173" s="1857" t="n"/>
      <c r="Y173" s="976" t="inlineStr">
        <is>
          <t>4 per rack stacked 1 high</t>
        </is>
      </c>
      <c r="Z173" s="1856" t="n"/>
      <c r="AA173" s="1856" t="n"/>
      <c r="AB173" s="1856" t="n"/>
      <c r="AC173" s="1856" t="n"/>
      <c r="AD173" s="1856" t="n"/>
      <c r="AE173" s="1857" t="n"/>
      <c r="AF173" s="99" t="n"/>
    </row>
    <row r="174" ht="15.75" customFormat="1" customHeight="1" s="76">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c r="AA174" s="100" t="n"/>
      <c r="AB174" s="100" t="n"/>
      <c r="AC174" s="100" t="n"/>
      <c r="AD174" s="100" t="n"/>
      <c r="AE174" s="100" t="n"/>
      <c r="AF174" s="99" t="n"/>
    </row>
    <row r="175" ht="15.75" customFormat="1" customHeight="1" s="76">
      <c r="A175" s="101" t="n"/>
      <c r="B175" s="101" t="n"/>
      <c r="C175" s="101" t="n"/>
      <c r="D175" s="101" t="n"/>
      <c r="E175" s="101" t="n"/>
      <c r="F175" s="101" t="n"/>
      <c r="G175" s="101" t="n"/>
      <c r="H175" s="101" t="n"/>
      <c r="I175" s="101" t="n"/>
      <c r="J175" s="101" t="n"/>
      <c r="K175" s="101" t="n"/>
      <c r="L175" s="101" t="n"/>
      <c r="M175" s="101" t="n"/>
      <c r="N175" s="101" t="n"/>
      <c r="O175" s="101" t="n"/>
      <c r="P175" s="101" t="n"/>
      <c r="Q175" s="101" t="n"/>
      <c r="R175" s="101" t="n"/>
      <c r="S175" s="101" t="n"/>
      <c r="T175" s="101" t="n"/>
      <c r="U175" s="101" t="n"/>
      <c r="V175" s="101" t="n"/>
      <c r="W175" s="101" t="n"/>
      <c r="X175" s="101" t="n"/>
      <c r="Y175" s="101" t="n"/>
      <c r="Z175" s="101" t="n"/>
      <c r="AA175" s="101" t="n"/>
      <c r="AB175" s="682" t="n"/>
      <c r="AC175" s="683" t="inlineStr">
        <is>
          <t xml:space="preserve">Page </t>
        </is>
      </c>
      <c r="AD175" s="684" t="n">
        <v>6</v>
      </c>
      <c r="AE175" s="684" t="inlineStr">
        <is>
          <t>of</t>
        </is>
      </c>
      <c r="AF175" s="684" t="n">
        <v>27</v>
      </c>
    </row>
    <row r="176" ht="15.75" customFormat="1" customHeight="1" s="76">
      <c r="A176" s="937" t="inlineStr">
        <is>
          <t>CCN:</t>
        </is>
      </c>
      <c r="C176" s="931" t="n">
        <v>14345</v>
      </c>
      <c r="M176" s="937" t="inlineStr">
        <is>
          <t>Nomenclature:</t>
        </is>
      </c>
      <c r="R176" s="931" t="inlineStr">
        <is>
          <t>Armory</t>
        </is>
      </c>
    </row>
    <row r="177" ht="15.75" customFormat="1" customHeight="1" s="76">
      <c r="A177" s="1081" t="n"/>
      <c r="B177" s="1081" t="n"/>
      <c r="C177" s="1082" t="n"/>
      <c r="D177" s="1082" t="n"/>
      <c r="E177" s="1082" t="n"/>
      <c r="F177" s="1082" t="n"/>
      <c r="G177" s="1082" t="n"/>
      <c r="H177" s="1082" t="n"/>
      <c r="I177" s="1082" t="n"/>
      <c r="J177" s="1082" t="n"/>
      <c r="K177" s="1082" t="n"/>
      <c r="L177" s="1082" t="n"/>
      <c r="M177" s="1081" t="n"/>
      <c r="N177" s="1081" t="n"/>
      <c r="O177" s="1081" t="n"/>
      <c r="P177" s="1081" t="n"/>
      <c r="Q177" s="1081" t="n"/>
      <c r="R177" s="1082" t="n"/>
      <c r="S177" s="1082" t="n"/>
      <c r="T177" s="1082" t="n"/>
      <c r="U177" s="1082" t="n"/>
      <c r="V177" s="1082" t="n"/>
      <c r="W177" s="1082" t="n"/>
      <c r="X177" s="1082" t="n"/>
      <c r="Y177" s="1082" t="n"/>
      <c r="Z177" s="1082" t="n"/>
      <c r="AA177" s="1082" t="n"/>
      <c r="AB177" s="1082" t="n"/>
      <c r="AC177" s="1082" t="n"/>
      <c r="AD177" s="1082" t="n"/>
      <c r="AE177" s="1082" t="n"/>
      <c r="AF177" s="1082" t="n"/>
    </row>
    <row r="178" ht="15.75" customFormat="1" customHeight="1" s="76">
      <c r="A178" s="913">
        <f>A151</f>
        <v/>
      </c>
      <c r="B178" s="1841" t="n"/>
      <c r="C178" s="1841" t="n"/>
      <c r="D178" s="914">
        <f>D151</f>
        <v/>
      </c>
      <c r="E178" s="1747" t="n"/>
      <c r="F178" s="1747" t="n"/>
      <c r="G178" s="1747" t="n"/>
      <c r="H178" s="1747" t="n"/>
      <c r="I178" s="1747" t="n"/>
      <c r="J178" s="1747" t="n"/>
      <c r="K178" s="1747" t="n"/>
      <c r="L178" s="1747" t="n"/>
      <c r="M178" s="1081" t="n"/>
      <c r="N178" s="1081" t="n"/>
      <c r="O178" s="1081" t="n"/>
      <c r="P178" s="1082" t="n"/>
      <c r="Q178" s="1081" t="n"/>
      <c r="R178" s="1082" t="n"/>
      <c r="S178" s="1082" t="n"/>
      <c r="T178" s="1082" t="n"/>
      <c r="U178" s="1082" t="n"/>
      <c r="V178" s="1082" t="n"/>
      <c r="W178" s="1082" t="n"/>
      <c r="X178" s="1082" t="n"/>
      <c r="Y178" s="1082" t="n"/>
      <c r="Z178" s="1082" t="n"/>
      <c r="AA178" s="1082" t="n"/>
      <c r="AB178" s="1082" t="n"/>
      <c r="AC178" s="1082" t="n"/>
      <c r="AD178" s="1082" t="n"/>
      <c r="AE178" s="1082" t="n"/>
      <c r="AF178" s="1082" t="n"/>
    </row>
    <row r="179" ht="15.75" customFormat="1" customHeight="1" s="76">
      <c r="A179" s="1842" t="inlineStr">
        <is>
          <t>TAM #</t>
        </is>
      </c>
      <c r="B179" s="1736" t="n"/>
      <c r="C179" s="1794" t="n"/>
      <c r="D179" s="921" t="inlineStr">
        <is>
          <t>DESCRIPTION</t>
        </is>
      </c>
      <c r="E179" s="1736" t="n"/>
      <c r="F179" s="1736" t="n"/>
      <c r="G179" s="1736" t="n"/>
      <c r="H179" s="1736" t="n"/>
      <c r="I179" s="1736" t="n"/>
      <c r="J179" s="1736" t="n"/>
      <c r="K179" s="1736" t="n"/>
      <c r="L179" s="1736" t="n"/>
      <c r="M179" s="1843" t="inlineStr">
        <is>
          <t>No.</t>
        </is>
      </c>
      <c r="N179" s="1794" t="n"/>
      <c r="O179" s="1844" t="inlineStr">
        <is>
          <t>No. per Unit</t>
        </is>
      </c>
      <c r="P179" s="1794" t="n"/>
      <c r="Q179" s="1844" t="inlineStr">
        <is>
          <t>STORAGE UNITS</t>
        </is>
      </c>
      <c r="R179" s="1794" t="n"/>
      <c r="S179" s="1845" t="inlineStr">
        <is>
          <t>SF PER UNIT</t>
        </is>
      </c>
      <c r="T179" s="1794" t="n"/>
      <c r="U179" s="1845" t="inlineStr">
        <is>
          <t>Total (NSF)</t>
        </is>
      </c>
      <c r="V179" s="1794" t="n"/>
      <c r="W179" s="1843" t="inlineStr">
        <is>
          <t>STORAGE TYPE</t>
        </is>
      </c>
      <c r="X179" s="1794" t="n"/>
      <c r="Y179" s="1846" t="inlineStr">
        <is>
          <t>METHOD OF STORAGE  (RACK, CABINET, SHELF, ETC.)</t>
        </is>
      </c>
      <c r="Z179" s="1736" t="n"/>
      <c r="AA179" s="1736" t="n"/>
      <c r="AB179" s="1736" t="n"/>
      <c r="AC179" s="1736" t="n"/>
      <c r="AD179" s="1736" t="n"/>
      <c r="AE179" s="1737" t="n"/>
      <c r="AF179" s="1082" t="n"/>
    </row>
    <row r="180" ht="15.75" customFormat="1" customHeight="1" s="76">
      <c r="A180" s="424" t="n"/>
      <c r="C180" s="1796" t="n"/>
      <c r="D180" s="1847" t="n"/>
      <c r="M180" s="1847" t="n"/>
      <c r="N180" s="1796" t="n"/>
      <c r="O180" s="1847" t="n"/>
      <c r="P180" s="1796" t="n"/>
      <c r="Q180" s="1847" t="n"/>
      <c r="R180" s="1796" t="n"/>
      <c r="S180" s="1847" t="n"/>
      <c r="T180" s="1796" t="n"/>
      <c r="U180" s="1847" t="n"/>
      <c r="V180" s="1796" t="n"/>
      <c r="W180" s="1847" t="n"/>
      <c r="X180" s="1796" t="n"/>
      <c r="Y180" s="1847" t="n"/>
      <c r="AE180" s="1738" t="n"/>
      <c r="AF180" s="1082" t="n"/>
    </row>
    <row r="181" ht="15.75" customFormat="1" customHeight="1" s="76">
      <c r="A181" s="424" t="n"/>
      <c r="C181" s="1796" t="n"/>
      <c r="D181" s="1847" t="n"/>
      <c r="M181" s="1847" t="n"/>
      <c r="N181" s="1796" t="n"/>
      <c r="O181" s="1847" t="n"/>
      <c r="P181" s="1796" t="n"/>
      <c r="Q181" s="1847" t="n"/>
      <c r="R181" s="1796" t="n"/>
      <c r="S181" s="1847" t="n"/>
      <c r="T181" s="1796" t="n"/>
      <c r="U181" s="1847" t="n"/>
      <c r="V181" s="1796" t="n"/>
      <c r="W181" s="1847" t="n"/>
      <c r="X181" s="1796" t="n"/>
      <c r="Y181" s="1847" t="n"/>
      <c r="AE181" s="1738" t="n"/>
      <c r="AF181" s="99" t="n"/>
    </row>
    <row r="182" ht="30" customFormat="1" customHeight="1" s="76">
      <c r="A182" s="964" t="inlineStr">
        <is>
          <t>E0997</t>
        </is>
      </c>
      <c r="B182" s="1848" t="n"/>
      <c r="C182" s="1849" t="n"/>
      <c r="D182" s="966" t="inlineStr">
        <is>
          <t>Machine Gun, 40mm, MK-19, UGWS</t>
        </is>
      </c>
      <c r="E182" s="1848" t="n"/>
      <c r="F182" s="1848" t="n"/>
      <c r="G182" s="1848" t="n"/>
      <c r="H182" s="1848" t="n"/>
      <c r="I182" s="1848" t="n"/>
      <c r="J182" s="1848" t="n"/>
      <c r="K182" s="1848" t="n"/>
      <c r="L182" s="1849" t="n"/>
      <c r="M182" s="967">
        <f>SUMIFS(TE!P:P,TE!G:G,$A$43,TE!H:H,A182)</f>
        <v/>
      </c>
      <c r="N182" s="1850" t="n"/>
      <c r="O182" s="968" t="n">
        <v>6</v>
      </c>
      <c r="P182" s="1849" t="n"/>
      <c r="Q182" s="969">
        <f>ROUNDUP(M182/O182,0)</f>
        <v/>
      </c>
      <c r="R182" s="1849" t="n"/>
      <c r="S182" s="1851" t="n">
        <v>13.4</v>
      </c>
      <c r="T182" s="1849" t="n"/>
      <c r="U182" s="1851">
        <f>Q182*S182</f>
        <v/>
      </c>
      <c r="V182" s="1849" t="n"/>
      <c r="W182" s="946" t="inlineStr">
        <is>
          <t>B1H</t>
        </is>
      </c>
      <c r="X182" s="1849" t="n"/>
      <c r="Y182" s="947" t="inlineStr">
        <is>
          <t>6 per rack stacked 1 high</t>
        </is>
      </c>
      <c r="Z182" s="1848" t="n"/>
      <c r="AA182" s="1848" t="n"/>
      <c r="AB182" s="1848" t="n"/>
      <c r="AC182" s="1848" t="n"/>
      <c r="AD182" s="1848" t="n"/>
      <c r="AE182" s="1849" t="n"/>
      <c r="AF182" s="99" t="n"/>
    </row>
    <row r="183" ht="30" customFormat="1" customHeight="1" s="76">
      <c r="A183" s="949" t="inlineStr">
        <is>
          <t>E0998</t>
        </is>
      </c>
      <c r="B183" s="1852" t="n"/>
      <c r="C183" s="1853" t="n"/>
      <c r="D183" s="951" t="inlineStr">
        <is>
          <t>MACHINE GUN,7.62 MI - M240</t>
        </is>
      </c>
      <c r="E183" s="1852" t="n"/>
      <c r="F183" s="1852" t="n"/>
      <c r="G183" s="1852" t="n"/>
      <c r="H183" s="1852" t="n"/>
      <c r="I183" s="1852" t="n"/>
      <c r="J183" s="1852" t="n"/>
      <c r="K183" s="1852" t="n"/>
      <c r="L183" s="1853" t="n"/>
      <c r="M183" s="952">
        <f>SUMIFS(TE!P:P,TE!G:G,$A$43,TE!H:H,A183)</f>
        <v/>
      </c>
      <c r="N183" s="1854" t="n"/>
      <c r="O183" s="953" t="n">
        <v>6</v>
      </c>
      <c r="P183" s="1853" t="n"/>
      <c r="Q183" s="954">
        <f>ROUNDUP(M183/O183,0)</f>
        <v/>
      </c>
      <c r="R183" s="1853" t="n"/>
      <c r="S183" s="1855" t="n">
        <v>13.4</v>
      </c>
      <c r="T183" s="1853" t="n"/>
      <c r="U183" s="1855">
        <f>Q183*S183</f>
        <v/>
      </c>
      <c r="V183" s="1853" t="n"/>
      <c r="W183" s="970" t="inlineStr">
        <is>
          <t>B1I</t>
        </is>
      </c>
      <c r="X183" s="1853" t="n"/>
      <c r="Y183" s="971" t="inlineStr">
        <is>
          <t>6 per rack stacked 1 high</t>
        </is>
      </c>
      <c r="Z183" s="1852" t="n"/>
      <c r="AA183" s="1852" t="n"/>
      <c r="AB183" s="1852" t="n"/>
      <c r="AC183" s="1852" t="n"/>
      <c r="AD183" s="1852" t="n"/>
      <c r="AE183" s="1853" t="n"/>
      <c r="AF183" s="99" t="n"/>
    </row>
    <row r="184" ht="30" customFormat="1" customHeight="1" s="76">
      <c r="A184" s="949" t="inlineStr">
        <is>
          <t>E0999</t>
        </is>
      </c>
      <c r="B184" s="1852" t="n"/>
      <c r="C184" s="1853" t="n"/>
      <c r="D184" s="951" t="inlineStr">
        <is>
          <t>Machine Gun, .50 cal, M48, UGWS</t>
        </is>
      </c>
      <c r="E184" s="1852" t="n"/>
      <c r="F184" s="1852" t="n"/>
      <c r="G184" s="1852" t="n"/>
      <c r="H184" s="1852" t="n"/>
      <c r="I184" s="1852" t="n"/>
      <c r="J184" s="1852" t="n"/>
      <c r="K184" s="1852" t="n"/>
      <c r="L184" s="1853" t="n"/>
      <c r="M184" s="952">
        <f>SUMIFS(TE!P:P,TE!G:G,$A$43,TE!H:H,A184)</f>
        <v/>
      </c>
      <c r="N184" s="1854" t="n"/>
      <c r="O184" s="953" t="n">
        <v>4</v>
      </c>
      <c r="P184" s="1853" t="n"/>
      <c r="Q184" s="954">
        <f>ROUNDUP(M184/O184,0)</f>
        <v/>
      </c>
      <c r="R184" s="1853" t="n"/>
      <c r="S184" s="1855" t="n">
        <v>13.4</v>
      </c>
      <c r="T184" s="1853" t="n"/>
      <c r="U184" s="1855">
        <f>Q184*S184</f>
        <v/>
      </c>
      <c r="V184" s="1853" t="n"/>
      <c r="W184" s="970" t="inlineStr">
        <is>
          <t>B1J</t>
        </is>
      </c>
      <c r="X184" s="1853" t="n"/>
      <c r="Y184" s="971" t="inlineStr">
        <is>
          <t>4 per rack stacked 1 high</t>
        </is>
      </c>
      <c r="Z184" s="1852" t="n"/>
      <c r="AA184" s="1852" t="n"/>
      <c r="AB184" s="1852" t="n"/>
      <c r="AC184" s="1852" t="n"/>
      <c r="AD184" s="1852" t="n"/>
      <c r="AE184" s="1853" t="n"/>
      <c r="AF184" s="99" t="n"/>
    </row>
    <row r="185" ht="39.95" customFormat="1" customHeight="1" s="76">
      <c r="A185" s="949" t="inlineStr">
        <is>
          <t>E0999</t>
        </is>
      </c>
      <c r="B185" s="1852" t="n"/>
      <c r="C185" s="1853" t="n"/>
      <c r="D185" s="951" t="inlineStr">
        <is>
          <t>Spare Barrels/ A-Bag, M48</t>
        </is>
      </c>
      <c r="E185" s="1852" t="n"/>
      <c r="F185" s="1852" t="n"/>
      <c r="G185" s="1852" t="n"/>
      <c r="H185" s="1852" t="n"/>
      <c r="I185" s="1852" t="n"/>
      <c r="J185" s="1852" t="n"/>
      <c r="K185" s="1852" t="n"/>
      <c r="L185" s="1853" t="n"/>
      <c r="M185" s="952">
        <f>SUMIFS(TE!P:P,TE!G:G,$A$43,TE!H:H,A185)</f>
        <v/>
      </c>
      <c r="N185" s="1854" t="n"/>
      <c r="O185" s="973" t="inlineStr">
        <is>
          <t>n/a</t>
        </is>
      </c>
      <c r="P185" s="1853" t="n"/>
      <c r="Q185" s="973" t="inlineStr">
        <is>
          <t>n/a</t>
        </is>
      </c>
      <c r="R185" s="1853" t="n"/>
      <c r="S185" s="973" t="inlineStr">
        <is>
          <t>n/a</t>
        </is>
      </c>
      <c r="T185" s="1853" t="n"/>
      <c r="U185" s="973" t="inlineStr">
        <is>
          <t>n/a</t>
        </is>
      </c>
      <c r="V185" s="1853" t="n"/>
      <c r="W185" s="970" t="inlineStr">
        <is>
          <t>Z1B</t>
        </is>
      </c>
      <c r="X185" s="1853" t="n"/>
      <c r="Y185" s="971" t="inlineStr">
        <is>
          <t>Spare barrels can be stored in between weapon system in UWR</t>
        </is>
      </c>
      <c r="Z185" s="1852" t="n"/>
      <c r="AA185" s="1852" t="n"/>
      <c r="AB185" s="1852" t="n"/>
      <c r="AC185" s="1852" t="n"/>
      <c r="AD185" s="1852" t="n"/>
      <c r="AE185" s="1853" t="n"/>
      <c r="AF185" s="99" t="n"/>
    </row>
    <row r="186" ht="30" customFormat="1" customHeight="1" s="76">
      <c r="A186" s="949" t="inlineStr">
        <is>
          <t>E1029</t>
        </is>
      </c>
      <c r="B186" s="1852" t="n"/>
      <c r="C186" s="1853" t="n"/>
      <c r="D186" s="951" t="inlineStr">
        <is>
          <t>SOFLAM</t>
        </is>
      </c>
      <c r="E186" s="1852" t="n"/>
      <c r="F186" s="1852" t="n"/>
      <c r="G186" s="1852" t="n"/>
      <c r="H186" s="1852" t="n"/>
      <c r="I186" s="1852" t="n"/>
      <c r="J186" s="1852" t="n"/>
      <c r="K186" s="1852" t="n"/>
      <c r="L186" s="1853" t="n"/>
      <c r="M186" s="952">
        <f>SUMIFS(TE!P:P,TE!G:G,$A$43,TE!H:H,A186)</f>
        <v/>
      </c>
      <c r="N186" s="1854" t="n"/>
      <c r="O186" s="953" t="n">
        <v>3</v>
      </c>
      <c r="P186" s="1853" t="n"/>
      <c r="Q186" s="954">
        <f>ROUNDUP(M186/O186,0)</f>
        <v/>
      </c>
      <c r="R186" s="1853" t="n"/>
      <c r="S186" s="1855" t="n">
        <v>9.5</v>
      </c>
      <c r="T186" s="1853" t="n"/>
      <c r="U186" s="1855">
        <f>Q186*S186</f>
        <v/>
      </c>
      <c r="V186" s="1853" t="n"/>
      <c r="W186" s="970" t="inlineStr">
        <is>
          <t>E1N</t>
        </is>
      </c>
      <c r="X186" s="1853" t="n"/>
      <c r="Y186" s="971" t="inlineStr">
        <is>
          <t>Stacked in hard case 3 high</t>
        </is>
      </c>
      <c r="Z186" s="1852" t="n"/>
      <c r="AA186" s="1852" t="n"/>
      <c r="AB186" s="1852" t="n"/>
      <c r="AC186" s="1852" t="n"/>
      <c r="AD186" s="1852" t="n"/>
      <c r="AE186" s="1853" t="n"/>
      <c r="AF186" s="99" t="n"/>
    </row>
    <row r="187" ht="30" customFormat="1" customHeight="1" s="76">
      <c r="A187" s="949" t="inlineStr">
        <is>
          <t>E1030</t>
        </is>
      </c>
      <c r="B187" s="1852" t="n"/>
      <c r="C187" s="1853" t="n"/>
      <c r="D187" s="951" t="inlineStr">
        <is>
          <t>Target Designator II, Laser, Ground (GLTDII), AN/PEQ-1B</t>
        </is>
      </c>
      <c r="E187" s="1852" t="n"/>
      <c r="F187" s="1852" t="n"/>
      <c r="G187" s="1852" t="n"/>
      <c r="H187" s="1852" t="n"/>
      <c r="I187" s="1852" t="n"/>
      <c r="J187" s="1852" t="n"/>
      <c r="K187" s="1852" t="n"/>
      <c r="L187" s="1853" t="n"/>
      <c r="M187" s="952">
        <f>SUMIFS(TE!P:P,TE!G:G,$A$43,TE!H:H,A187)</f>
        <v/>
      </c>
      <c r="N187" s="1854" t="n"/>
      <c r="O187" s="953" t="n">
        <v>3</v>
      </c>
      <c r="P187" s="1853" t="n"/>
      <c r="Q187" s="954">
        <f>ROUNDUP(M187/O187,0)</f>
        <v/>
      </c>
      <c r="R187" s="1853" t="n"/>
      <c r="S187" s="1855" t="n">
        <v>12.5</v>
      </c>
      <c r="T187" s="1853" t="n"/>
      <c r="U187" s="1855">
        <f>Q187*S187</f>
        <v/>
      </c>
      <c r="V187" s="1853" t="n"/>
      <c r="W187" s="970" t="inlineStr">
        <is>
          <t>E1C</t>
        </is>
      </c>
      <c r="X187" s="1853" t="n"/>
      <c r="Y187" s="971" t="inlineStr">
        <is>
          <t>Stacked in hard case 3 high</t>
        </is>
      </c>
      <c r="Z187" s="1852" t="n"/>
      <c r="AA187" s="1852" t="n"/>
      <c r="AB187" s="1852" t="n"/>
      <c r="AC187" s="1852" t="n"/>
      <c r="AD187" s="1852" t="n"/>
      <c r="AE187" s="1853" t="n"/>
      <c r="AF187" s="99" t="n"/>
    </row>
    <row r="188" ht="30" customFormat="1" customHeight="1" s="76">
      <c r="A188" s="949" t="inlineStr">
        <is>
          <t>E1045</t>
        </is>
      </c>
      <c r="B188" s="1852" t="n"/>
      <c r="C188" s="1853" t="n"/>
      <c r="D188" s="951" t="inlineStr">
        <is>
          <t>Laser Equipment, Universal, Modular, AN/PAQ-3 (MULE)</t>
        </is>
      </c>
      <c r="E188" s="1852" t="n"/>
      <c r="F188" s="1852" t="n"/>
      <c r="G188" s="1852" t="n"/>
      <c r="H188" s="1852" t="n"/>
      <c r="I188" s="1852" t="n"/>
      <c r="J188" s="1852" t="n"/>
      <c r="K188" s="1852" t="n"/>
      <c r="L188" s="1853" t="n"/>
      <c r="M188" s="952">
        <f>SUMIFS(TE!P:P,TE!G:G,$A$43,TE!H:H,A188)</f>
        <v/>
      </c>
      <c r="N188" s="1854" t="n"/>
      <c r="O188" s="953" t="n">
        <v>3</v>
      </c>
      <c r="P188" s="1853" t="n"/>
      <c r="Q188" s="954">
        <f>ROUNDUP(M188/O188,0)</f>
        <v/>
      </c>
      <c r="R188" s="1853" t="n"/>
      <c r="S188" s="1855" t="n">
        <v>22</v>
      </c>
      <c r="T188" s="1853" t="n"/>
      <c r="U188" s="1855">
        <f>Q188*S188</f>
        <v/>
      </c>
      <c r="V188" s="1853" t="n"/>
      <c r="W188" s="970" t="inlineStr">
        <is>
          <t>E1L</t>
        </is>
      </c>
      <c r="X188" s="1853" t="n"/>
      <c r="Y188" s="971" t="inlineStr">
        <is>
          <t>One set is stored as 3 boxes stacked</t>
        </is>
      </c>
      <c r="Z188" s="1852" t="n"/>
      <c r="AA188" s="1852" t="n"/>
      <c r="AB188" s="1852" t="n"/>
      <c r="AC188" s="1852" t="n"/>
      <c r="AD188" s="1852" t="n"/>
      <c r="AE188" s="1853" t="n"/>
      <c r="AF188" s="99" t="n"/>
    </row>
    <row r="189" ht="30" customFormat="1" customHeight="1" s="76">
      <c r="A189" s="949" t="inlineStr">
        <is>
          <t>E1046</t>
        </is>
      </c>
      <c r="B189" s="1852" t="n"/>
      <c r="C189" s="1853" t="n"/>
      <c r="D189" s="951" t="inlineStr">
        <is>
          <t>Range Finder, Laser Designator, LTWT (LLDR), AN/PED- 1</t>
        </is>
      </c>
      <c r="E189" s="1852" t="n"/>
      <c r="F189" s="1852" t="n"/>
      <c r="G189" s="1852" t="n"/>
      <c r="H189" s="1852" t="n"/>
      <c r="I189" s="1852" t="n"/>
      <c r="J189" s="1852" t="n"/>
      <c r="K189" s="1852" t="n"/>
      <c r="L189" s="1853" t="n"/>
      <c r="M189" s="952">
        <f>SUMIFS(TE!P:P,TE!G:G,$A$43,TE!H:H,A189)</f>
        <v/>
      </c>
      <c r="N189" s="1854" t="n"/>
      <c r="O189" s="953" t="n">
        <v>3</v>
      </c>
      <c r="P189" s="1853" t="n"/>
      <c r="Q189" s="954">
        <f>ROUNDUP(M189/O189,0)</f>
        <v/>
      </c>
      <c r="R189" s="1853" t="n"/>
      <c r="S189" s="1855" t="n">
        <v>12.5</v>
      </c>
      <c r="T189" s="1853" t="n"/>
      <c r="U189" s="1855">
        <f>Q189*S189</f>
        <v/>
      </c>
      <c r="V189" s="1853" t="n"/>
      <c r="W189" s="970" t="inlineStr">
        <is>
          <t>E1C</t>
        </is>
      </c>
      <c r="X189" s="1853" t="n"/>
      <c r="Y189" s="971" t="inlineStr">
        <is>
          <t>Stacked in hard case 3 high</t>
        </is>
      </c>
      <c r="Z189" s="1852" t="n"/>
      <c r="AA189" s="1852" t="n"/>
      <c r="AB189" s="1852" t="n"/>
      <c r="AC189" s="1852" t="n"/>
      <c r="AD189" s="1852" t="n"/>
      <c r="AE189" s="1853" t="n"/>
      <c r="AF189" s="99" t="n"/>
    </row>
    <row r="190" ht="30" customFormat="1" customHeight="1" s="76">
      <c r="A190" s="949" t="inlineStr">
        <is>
          <t>E1047</t>
        </is>
      </c>
      <c r="B190" s="1852" t="n"/>
      <c r="C190" s="1853" t="n"/>
      <c r="D190" s="951" t="inlineStr">
        <is>
          <t>Range Finder, Laser, Eye Safe, Binocular (VIPER)</t>
        </is>
      </c>
      <c r="E190" s="1852" t="n"/>
      <c r="F190" s="1852" t="n"/>
      <c r="G190" s="1852" t="n"/>
      <c r="H190" s="1852" t="n"/>
      <c r="I190" s="1852" t="n"/>
      <c r="J190" s="1852" t="n"/>
      <c r="K190" s="1852" t="n"/>
      <c r="L190" s="1853" t="n"/>
      <c r="M190" s="952">
        <f>SUMIFS(TE!P:P,TE!G:G,$A$43,TE!H:H,A190)</f>
        <v/>
      </c>
      <c r="N190" s="1854" t="n"/>
      <c r="O190" s="953" t="n">
        <v>5</v>
      </c>
      <c r="P190" s="1853" t="n"/>
      <c r="Q190" s="954">
        <f>M190/O190</f>
        <v/>
      </c>
      <c r="R190" s="1853" t="n"/>
      <c r="S190" s="1855" t="n">
        <v>13.4</v>
      </c>
      <c r="T190" s="1853" t="n"/>
      <c r="U190" s="1855">
        <f>Q190*S190</f>
        <v/>
      </c>
      <c r="V190" s="1853" t="n"/>
      <c r="W190" s="970" t="inlineStr">
        <is>
          <t>A1A</t>
        </is>
      </c>
      <c r="X190" s="1853" t="n"/>
      <c r="Y190" s="971" t="inlineStr">
        <is>
          <t>Stored on Configurable Shelf</t>
        </is>
      </c>
      <c r="Z190" s="1852" t="n"/>
      <c r="AA190" s="1852" t="n"/>
      <c r="AB190" s="1852" t="n"/>
      <c r="AC190" s="1852" t="n"/>
      <c r="AD190" s="1852" t="n"/>
      <c r="AE190" s="1853" t="n"/>
      <c r="AF190" s="99" t="n"/>
    </row>
    <row r="191" ht="39.95" customFormat="1" customHeight="1" s="76">
      <c r="A191" s="949" t="inlineStr">
        <is>
          <t>E1048</t>
        </is>
      </c>
      <c r="B191" s="1852" t="n"/>
      <c r="C191" s="1853" t="n"/>
      <c r="D191" s="951" t="inlineStr">
        <is>
          <t>Common Laser Range Finder (CLRF/ VECTOR 21/ 21B) AN/PEQ-13</t>
        </is>
      </c>
      <c r="E191" s="1852" t="n"/>
      <c r="F191" s="1852" t="n"/>
      <c r="G191" s="1852" t="n"/>
      <c r="H191" s="1852" t="n"/>
      <c r="I191" s="1852" t="n"/>
      <c r="J191" s="1852" t="n"/>
      <c r="K191" s="1852" t="n"/>
      <c r="L191" s="1853" t="n"/>
      <c r="M191" s="952">
        <f>SUMIFS(TE!P:P,TE!G:G,$A$43,TE!H:H,A191)</f>
        <v/>
      </c>
      <c r="N191" s="1854" t="n"/>
      <c r="O191" s="953" t="n">
        <v>5</v>
      </c>
      <c r="P191" s="1853" t="n"/>
      <c r="Q191" s="954">
        <f>M191/O191</f>
        <v/>
      </c>
      <c r="R191" s="1853" t="n"/>
      <c r="S191" s="1855" t="n">
        <v>13.4</v>
      </c>
      <c r="T191" s="1853" t="n"/>
      <c r="U191" s="1855">
        <f>Q191*S191</f>
        <v/>
      </c>
      <c r="V191" s="1853" t="n"/>
      <c r="W191" s="970" t="inlineStr">
        <is>
          <t>A1A</t>
        </is>
      </c>
      <c r="X191" s="1853" t="n"/>
      <c r="Y191" s="971" t="inlineStr">
        <is>
          <t>Stored on Configurable Shelf</t>
        </is>
      </c>
      <c r="Z191" s="1852" t="n"/>
      <c r="AA191" s="1852" t="n"/>
      <c r="AB191" s="1852" t="n"/>
      <c r="AC191" s="1852" t="n"/>
      <c r="AD191" s="1852" t="n"/>
      <c r="AE191" s="1853" t="n"/>
      <c r="AF191" s="99" t="n"/>
    </row>
    <row r="192" ht="30" customFormat="1" customHeight="1" s="76">
      <c r="A192" s="949" t="inlineStr">
        <is>
          <t>E1049</t>
        </is>
      </c>
      <c r="B192" s="1852" t="n"/>
      <c r="C192" s="1853" t="n"/>
      <c r="D192" s="951" t="inlineStr">
        <is>
          <t xml:space="preserve">Module, North Finding </t>
        </is>
      </c>
      <c r="E192" s="1852" t="n"/>
      <c r="F192" s="1852" t="n"/>
      <c r="G192" s="1852" t="n"/>
      <c r="H192" s="1852" t="n"/>
      <c r="I192" s="1852" t="n"/>
      <c r="J192" s="1852" t="n"/>
      <c r="K192" s="1852" t="n"/>
      <c r="L192" s="1853" t="n"/>
      <c r="M192" s="952">
        <f>SUMIFS(TE!P:P,TE!G:G,$A$43,TE!H:H,A192)</f>
        <v/>
      </c>
      <c r="N192" s="1854" t="n"/>
      <c r="O192" s="953" t="n">
        <v>12</v>
      </c>
      <c r="P192" s="1853" t="n"/>
      <c r="Q192" s="954">
        <f>M192/O192</f>
        <v/>
      </c>
      <c r="R192" s="1853" t="n"/>
      <c r="S192" s="1855" t="n">
        <v>13.4</v>
      </c>
      <c r="T192" s="1853" t="n"/>
      <c r="U192" s="1855">
        <f>Q192*S192</f>
        <v/>
      </c>
      <c r="V192" s="1853" t="n"/>
      <c r="W192" s="970" t="inlineStr">
        <is>
          <t>A1A</t>
        </is>
      </c>
      <c r="X192" s="1853" t="n"/>
      <c r="Y192" s="971" t="inlineStr">
        <is>
          <t>Stored on Configurable Shelf</t>
        </is>
      </c>
      <c r="Z192" s="1852" t="n"/>
      <c r="AA192" s="1852" t="n"/>
      <c r="AB192" s="1852" t="n"/>
      <c r="AC192" s="1852" t="n"/>
      <c r="AD192" s="1852" t="n"/>
      <c r="AE192" s="1853" t="n"/>
      <c r="AF192" s="99" t="n"/>
    </row>
    <row r="193" ht="39.95" customFormat="1" customHeight="1" s="76">
      <c r="A193" s="949" t="inlineStr">
        <is>
          <t>E1065</t>
        </is>
      </c>
      <c r="B193" s="1852" t="n"/>
      <c r="C193" s="1853" t="n"/>
      <c r="D193" s="951" t="inlineStr">
        <is>
          <t>Mortar, 60MM, LWCMS (bipod and sights stored above tubes</t>
        </is>
      </c>
      <c r="E193" s="1852" t="n"/>
      <c r="F193" s="1852" t="n"/>
      <c r="G193" s="1852" t="n"/>
      <c r="H193" s="1852" t="n"/>
      <c r="I193" s="1852" t="n"/>
      <c r="J193" s="1852" t="n"/>
      <c r="K193" s="1852" t="n"/>
      <c r="L193" s="1853" t="n"/>
      <c r="M193" s="952">
        <f>SUMIFS(TE!P:P,TE!G:G,$A$43,TE!H:H,A193)</f>
        <v/>
      </c>
      <c r="N193" s="1854" t="n"/>
      <c r="O193" s="953" t="n">
        <v>4</v>
      </c>
      <c r="P193" s="1853" t="n"/>
      <c r="Q193" s="954">
        <f>ROUNDUP(M193/O193,0)</f>
        <v/>
      </c>
      <c r="R193" s="1853" t="n"/>
      <c r="S193" s="1855" t="n">
        <v>13.4</v>
      </c>
      <c r="T193" s="1853" t="n"/>
      <c r="U193" s="1855">
        <f>Q193*S193</f>
        <v/>
      </c>
      <c r="V193" s="1853" t="n"/>
      <c r="W193" s="970" t="inlineStr">
        <is>
          <t>B1A</t>
        </is>
      </c>
      <c r="X193" s="1853" t="n"/>
      <c r="Y193" s="971" t="inlineStr">
        <is>
          <t>Stored in Universal Weapons Rack (UWS).  Bipod and Sights shelved above tube.</t>
        </is>
      </c>
      <c r="Z193" s="1852" t="n"/>
      <c r="AA193" s="1852" t="n"/>
      <c r="AB193" s="1852" t="n"/>
      <c r="AC193" s="1852" t="n"/>
      <c r="AD193" s="1852" t="n"/>
      <c r="AE193" s="1853" t="n"/>
      <c r="AF193" s="99" t="n"/>
    </row>
    <row r="194" ht="39.95" customFormat="1" customHeight="1" s="76">
      <c r="A194" s="949" t="inlineStr">
        <is>
          <t>E1095</t>
        </is>
      </c>
      <c r="B194" s="1852" t="n"/>
      <c r="C194" s="1853" t="n"/>
      <c r="D194" s="951" t="inlineStr">
        <is>
          <t>Mortar, Medium, 81mm, (tripod and sights stored above tubes)</t>
        </is>
      </c>
      <c r="E194" s="1852" t="n"/>
      <c r="F194" s="1852" t="n"/>
      <c r="G194" s="1852" t="n"/>
      <c r="H194" s="1852" t="n"/>
      <c r="I194" s="1852" t="n"/>
      <c r="J194" s="1852" t="n"/>
      <c r="K194" s="1852" t="n"/>
      <c r="L194" s="1853" t="n"/>
      <c r="M194" s="952">
        <f>SUMIFS(TE!P:P,TE!G:G,$A$43,TE!H:H,A194)</f>
        <v/>
      </c>
      <c r="N194" s="1854" t="n"/>
      <c r="O194" s="953" t="n">
        <v>4</v>
      </c>
      <c r="P194" s="1853" t="n"/>
      <c r="Q194" s="954">
        <f>ROUNDUP(M194/O194,0)</f>
        <v/>
      </c>
      <c r="R194" s="1853" t="n"/>
      <c r="S194" s="1855" t="n">
        <v>13.4</v>
      </c>
      <c r="T194" s="1853" t="n"/>
      <c r="U194" s="1855">
        <f>Q194*S194</f>
        <v/>
      </c>
      <c r="V194" s="1853" t="n"/>
      <c r="W194" s="970" t="inlineStr">
        <is>
          <t>B1A</t>
        </is>
      </c>
      <c r="X194" s="1853" t="n"/>
      <c r="Y194" s="971" t="inlineStr">
        <is>
          <t>Stored in Universal Weapons Rack (UWS).  Tripod and Sights shelved above tube.</t>
        </is>
      </c>
      <c r="Z194" s="1852" t="n"/>
      <c r="AA194" s="1852" t="n"/>
      <c r="AB194" s="1852" t="n"/>
      <c r="AC194" s="1852" t="n"/>
      <c r="AD194" s="1852" t="n"/>
      <c r="AE194" s="1853" t="n"/>
      <c r="AF194" s="99" t="n"/>
    </row>
    <row r="195" ht="30" customFormat="1" customHeight="1" s="76">
      <c r="A195" s="949" t="inlineStr">
        <is>
          <t>E1115</t>
        </is>
      </c>
      <c r="B195" s="1852" t="n"/>
      <c r="C195" s="1853" t="n"/>
      <c r="D195" s="951" t="inlineStr">
        <is>
          <t>Mount, Tripod Heavy MG (MK-123)</t>
        </is>
      </c>
      <c r="E195" s="1852" t="n"/>
      <c r="F195" s="1852" t="n"/>
      <c r="G195" s="1852" t="n"/>
      <c r="H195" s="1852" t="n"/>
      <c r="I195" s="1852" t="n"/>
      <c r="J195" s="1852" t="n"/>
      <c r="K195" s="1852" t="n"/>
      <c r="L195" s="1853" t="n"/>
      <c r="M195" s="952">
        <f>SUMIFS(TE!P:P,TE!G:G,$A$43,TE!H:H,A195)</f>
        <v/>
      </c>
      <c r="N195" s="1854" t="n"/>
      <c r="O195" s="953" t="n">
        <v>12</v>
      </c>
      <c r="P195" s="1853" t="n"/>
      <c r="Q195" s="954">
        <f>M195/O195</f>
        <v/>
      </c>
      <c r="R195" s="1853" t="n"/>
      <c r="S195" s="1855">
        <f>ROUNDUP(13.4*2,0)</f>
        <v/>
      </c>
      <c r="T195" s="1853" t="n"/>
      <c r="U195" s="1855">
        <f>Q195*S195</f>
        <v/>
      </c>
      <c r="V195" s="1853" t="n"/>
      <c r="W195" s="970" t="inlineStr">
        <is>
          <t>B1A</t>
        </is>
      </c>
      <c r="X195" s="1853" t="n"/>
      <c r="Y195" s="971" t="inlineStr">
        <is>
          <t>Stored in Universal Weapons Rack (UWS), stacked 2 high</t>
        </is>
      </c>
      <c r="Z195" s="1852" t="n"/>
      <c r="AA195" s="1852" t="n"/>
      <c r="AB195" s="1852" t="n"/>
      <c r="AC195" s="1852" t="n"/>
      <c r="AD195" s="1852" t="n"/>
      <c r="AE195" s="1853" t="n"/>
      <c r="AF195" s="99" t="n"/>
    </row>
    <row r="196" ht="30" customFormat="1" customHeight="1" s="76">
      <c r="A196" s="949" t="inlineStr">
        <is>
          <t>E1120</t>
        </is>
      </c>
      <c r="B196" s="1852" t="n"/>
      <c r="C196" s="1853" t="n"/>
      <c r="D196" s="951" t="inlineStr">
        <is>
          <t>Mount, Tripod, MG, 7.62 mm (M122)</t>
        </is>
      </c>
      <c r="E196" s="1852" t="n"/>
      <c r="F196" s="1852" t="n"/>
      <c r="G196" s="1852" t="n"/>
      <c r="H196" s="1852" t="n"/>
      <c r="I196" s="1852" t="n"/>
      <c r="J196" s="1852" t="n"/>
      <c r="K196" s="1852" t="n"/>
      <c r="L196" s="1853" t="n"/>
      <c r="M196" s="952">
        <f>SUMIFS(TE!P:P,TE!G:G,$A$43,TE!H:H,A196)</f>
        <v/>
      </c>
      <c r="N196" s="1854" t="n"/>
      <c r="O196" s="953" t="n">
        <v>12</v>
      </c>
      <c r="P196" s="1853" t="n"/>
      <c r="Q196" s="954">
        <f>M196/O196</f>
        <v/>
      </c>
      <c r="R196" s="1853" t="n"/>
      <c r="S196" s="1855">
        <f>ROUNDUP(13.4*2,0)</f>
        <v/>
      </c>
      <c r="T196" s="1853" t="n"/>
      <c r="U196" s="1855">
        <f>Q196*S196</f>
        <v/>
      </c>
      <c r="V196" s="1853" t="n"/>
      <c r="W196" s="970" t="inlineStr">
        <is>
          <t>B1A</t>
        </is>
      </c>
      <c r="X196" s="1853" t="n"/>
      <c r="Y196" s="971" t="inlineStr">
        <is>
          <t>Stored in Universal Weapons Rack (UWS), stacked 2 high</t>
        </is>
      </c>
      <c r="Z196" s="1852" t="n"/>
      <c r="AA196" s="1852" t="n"/>
      <c r="AB196" s="1852" t="n"/>
      <c r="AC196" s="1852" t="n"/>
      <c r="AD196" s="1852" t="n"/>
      <c r="AE196" s="1853" t="n"/>
      <c r="AF196" s="99" t="n"/>
    </row>
    <row r="197" ht="30" customFormat="1" customHeight="1" s="76">
      <c r="A197" s="949" t="inlineStr">
        <is>
          <t>E1121</t>
        </is>
      </c>
      <c r="B197" s="1852" t="n"/>
      <c r="C197" s="1853" t="n"/>
      <c r="D197" s="951" t="inlineStr">
        <is>
          <t>Mount, Tripod, MG, (LTWT MK-125)</t>
        </is>
      </c>
      <c r="E197" s="1852" t="n"/>
      <c r="F197" s="1852" t="n"/>
      <c r="G197" s="1852" t="n"/>
      <c r="H197" s="1852" t="n"/>
      <c r="I197" s="1852" t="n"/>
      <c r="J197" s="1852" t="n"/>
      <c r="K197" s="1852" t="n"/>
      <c r="L197" s="1853" t="n"/>
      <c r="M197" s="952">
        <f>SUMIFS(TE!P:P,TE!G:G,$A$43,TE!H:H,A197)</f>
        <v/>
      </c>
      <c r="N197" s="1854" t="n"/>
      <c r="O197" s="953" t="n">
        <v>30</v>
      </c>
      <c r="P197" s="1853" t="n"/>
      <c r="Q197" s="954">
        <f>M197/O197</f>
        <v/>
      </c>
      <c r="R197" s="1853" t="n"/>
      <c r="S197" s="1855">
        <f>ROUNDUP(13.4*2,0)</f>
        <v/>
      </c>
      <c r="T197" s="1853" t="n"/>
      <c r="U197" s="1855">
        <f>Q197*S197</f>
        <v/>
      </c>
      <c r="V197" s="1853" t="n"/>
      <c r="W197" s="970" t="inlineStr">
        <is>
          <t>B1A</t>
        </is>
      </c>
      <c r="X197" s="1853" t="n"/>
      <c r="Y197" s="971" t="inlineStr">
        <is>
          <t>Stored in Universal Weapons Rack (UWS), stacked 2 high</t>
        </is>
      </c>
      <c r="Z197" s="1852" t="n"/>
      <c r="AA197" s="1852" t="n"/>
      <c r="AB197" s="1852" t="n"/>
      <c r="AC197" s="1852" t="n"/>
      <c r="AD197" s="1852" t="n"/>
      <c r="AE197" s="1853" t="n"/>
      <c r="AF197" s="99" t="n"/>
    </row>
    <row r="198" ht="30" customFormat="1" customHeight="1" s="76">
      <c r="A198" s="949" t="inlineStr">
        <is>
          <t>E1123</t>
        </is>
      </c>
      <c r="B198" s="1852" t="n"/>
      <c r="C198" s="1853" t="n"/>
      <c r="D198" s="951" t="inlineStr">
        <is>
          <t>Mount, Standard Config (MK64, MOD5 + Tray)</t>
        </is>
      </c>
      <c r="E198" s="1852" t="n"/>
      <c r="F198" s="1852" t="n"/>
      <c r="G198" s="1852" t="n"/>
      <c r="H198" s="1852" t="n"/>
      <c r="I198" s="1852" t="n"/>
      <c r="J198" s="1852" t="n"/>
      <c r="K198" s="1852" t="n"/>
      <c r="L198" s="1853" t="n"/>
      <c r="M198" s="952">
        <f>SUMIFS(TE!P:P,TE!G:G,$A$43,TE!H:H,A198)</f>
        <v/>
      </c>
      <c r="N198" s="1854" t="n"/>
      <c r="O198" s="953" t="n">
        <v>3</v>
      </c>
      <c r="P198" s="1853" t="n"/>
      <c r="Q198" s="954">
        <f>ROUNDUP(M198/O198,0)</f>
        <v/>
      </c>
      <c r="R198" s="1853" t="n"/>
      <c r="S198" s="1855" t="n">
        <v>33</v>
      </c>
      <c r="T198" s="1853" t="n"/>
      <c r="U198" s="1855">
        <f>Q198*S198</f>
        <v/>
      </c>
      <c r="V198" s="1853" t="n"/>
      <c r="W198" s="970" t="inlineStr">
        <is>
          <t>E1D</t>
        </is>
      </c>
      <c r="X198" s="1853" t="n"/>
      <c r="Y198" s="971" t="inlineStr">
        <is>
          <t>Store in embark boxes stacked 4 high</t>
        </is>
      </c>
      <c r="Z198" s="1852" t="n"/>
      <c r="AA198" s="1852" t="n"/>
      <c r="AB198" s="1852" t="n"/>
      <c r="AC198" s="1852" t="n"/>
      <c r="AD198" s="1852" t="n"/>
      <c r="AE198" s="1853" t="n"/>
      <c r="AF198" s="99" t="n"/>
    </row>
    <row r="199" ht="30" customFormat="1" customHeight="1" s="76">
      <c r="A199" s="949" t="inlineStr">
        <is>
          <t>E1126</t>
        </is>
      </c>
      <c r="B199" s="1852" t="n"/>
      <c r="C199" s="1853" t="n"/>
      <c r="D199" s="951" t="inlineStr">
        <is>
          <t>Mount, Tripod, MG (M3)</t>
        </is>
      </c>
      <c r="E199" s="1852" t="n"/>
      <c r="F199" s="1852" t="n"/>
      <c r="G199" s="1852" t="n"/>
      <c r="H199" s="1852" t="n"/>
      <c r="I199" s="1852" t="n"/>
      <c r="J199" s="1852" t="n"/>
      <c r="K199" s="1852" t="n"/>
      <c r="L199" s="1853" t="n"/>
      <c r="M199" s="952">
        <f>SUMIFS(TE!P:P,TE!G:G,$A$43,TE!H:H,A199)</f>
        <v/>
      </c>
      <c r="N199" s="1854" t="n"/>
      <c r="O199" s="953" t="n">
        <v>12</v>
      </c>
      <c r="P199" s="1853" t="n"/>
      <c r="Q199" s="954">
        <f>ROUNDUP(M199/O199,0)</f>
        <v/>
      </c>
      <c r="R199" s="1853" t="n"/>
      <c r="S199" s="1855" t="n">
        <v>27</v>
      </c>
      <c r="T199" s="1853" t="n"/>
      <c r="U199" s="1855">
        <f>Q199*S199</f>
        <v/>
      </c>
      <c r="V199" s="1853" t="n"/>
      <c r="W199" s="970" t="inlineStr">
        <is>
          <t>E1O</t>
        </is>
      </c>
      <c r="X199" s="1853" t="n"/>
      <c r="Y199" s="971" t="inlineStr">
        <is>
          <t xml:space="preserve">12 per custom 72" L x 24"W x 60"H, 5 shelf system </t>
        </is>
      </c>
      <c r="Z199" s="1852" t="n"/>
      <c r="AA199" s="1852" t="n"/>
      <c r="AB199" s="1852" t="n"/>
      <c r="AC199" s="1852" t="n"/>
      <c r="AD199" s="1852" t="n"/>
      <c r="AE199" s="1853" t="n"/>
      <c r="AF199" s="99" t="n"/>
    </row>
    <row r="200" ht="30" customFormat="1" customHeight="1" s="76">
      <c r="A200" s="978" t="inlineStr">
        <is>
          <t>E1152</t>
        </is>
      </c>
      <c r="B200" s="1856" t="n"/>
      <c r="C200" s="1857" t="n"/>
      <c r="D200" s="980" t="inlineStr">
        <is>
          <t>Goggles, Night Vision, Individual, AN/PVS-7B</t>
        </is>
      </c>
      <c r="E200" s="1856" t="n"/>
      <c r="F200" s="1856" t="n"/>
      <c r="G200" s="1856" t="n"/>
      <c r="H200" s="1856" t="n"/>
      <c r="I200" s="1856" t="n"/>
      <c r="J200" s="1856" t="n"/>
      <c r="K200" s="1856" t="n"/>
      <c r="L200" s="1857" t="n"/>
      <c r="M200" s="981">
        <f>SUMIFS(TE!P:P,TE!G:G,$A$43,TE!H:H,A200)</f>
        <v/>
      </c>
      <c r="N200" s="1858" t="n"/>
      <c r="O200" s="982" t="n">
        <v>56</v>
      </c>
      <c r="P200" s="1857" t="n"/>
      <c r="Q200" s="983">
        <f>M200/O200</f>
        <v/>
      </c>
      <c r="R200" s="1857" t="n"/>
      <c r="S200" s="1859" t="n">
        <v>13.4</v>
      </c>
      <c r="T200" s="1857" t="n"/>
      <c r="U200" s="1859">
        <f>Q200*S200</f>
        <v/>
      </c>
      <c r="V200" s="1857" t="n"/>
      <c r="W200" s="975" t="inlineStr">
        <is>
          <t>A1A</t>
        </is>
      </c>
      <c r="X200" s="1857" t="n"/>
      <c r="Y200" s="976" t="inlineStr">
        <is>
          <t>Stored on Configurable Shelf</t>
        </is>
      </c>
      <c r="Z200" s="1856" t="n"/>
      <c r="AA200" s="1856" t="n"/>
      <c r="AB200" s="1856" t="n"/>
      <c r="AC200" s="1856" t="n"/>
      <c r="AD200" s="1856" t="n"/>
      <c r="AE200" s="1857" t="n"/>
      <c r="AF200" s="99" t="n"/>
    </row>
    <row r="201" ht="15.75" customFormat="1" customHeight="1" s="76">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c r="AA201" s="100" t="n"/>
      <c r="AB201" s="100" t="n"/>
      <c r="AC201" s="100" t="n"/>
      <c r="AD201" s="100" t="n"/>
      <c r="AE201" s="100" t="n"/>
      <c r="AF201" s="99" t="n"/>
    </row>
    <row r="202" ht="15.75" customFormat="1" customHeight="1" s="76">
      <c r="A202" s="101" t="n"/>
      <c r="B202" s="101" t="n"/>
      <c r="C202" s="101" t="n"/>
      <c r="D202" s="101" t="n"/>
      <c r="E202" s="101" t="n"/>
      <c r="F202" s="101" t="n"/>
      <c r="G202" s="101" t="n"/>
      <c r="H202" s="101" t="n"/>
      <c r="I202" s="101" t="n"/>
      <c r="J202" s="101" t="n"/>
      <c r="K202" s="101" t="n"/>
      <c r="L202" s="101" t="n"/>
      <c r="M202" s="101" t="n"/>
      <c r="N202" s="101" t="n"/>
      <c r="O202" s="101" t="n"/>
      <c r="P202" s="101" t="n"/>
      <c r="Q202" s="101" t="n"/>
      <c r="R202" s="101" t="n"/>
      <c r="S202" s="101" t="n"/>
      <c r="T202" s="101" t="n"/>
      <c r="U202" s="101" t="n"/>
      <c r="V202" s="101" t="n"/>
      <c r="W202" s="101" t="n"/>
      <c r="X202" s="101" t="n"/>
      <c r="Y202" s="101" t="n"/>
      <c r="Z202" s="101" t="n"/>
      <c r="AA202" s="101" t="n"/>
      <c r="AB202" s="682" t="n"/>
      <c r="AC202" s="683" t="inlineStr">
        <is>
          <t xml:space="preserve">Page </t>
        </is>
      </c>
      <c r="AD202" s="684" t="n">
        <v>7</v>
      </c>
      <c r="AE202" s="684" t="inlineStr">
        <is>
          <t>of</t>
        </is>
      </c>
      <c r="AF202" s="684" t="n">
        <v>27</v>
      </c>
    </row>
    <row r="203" ht="15.75" customFormat="1" customHeight="1" s="76">
      <c r="A203" s="937" t="inlineStr">
        <is>
          <t>CCN:</t>
        </is>
      </c>
      <c r="C203" s="931" t="n">
        <v>14345</v>
      </c>
      <c r="M203" s="937" t="inlineStr">
        <is>
          <t>Nomenclature:</t>
        </is>
      </c>
      <c r="R203" s="931" t="inlineStr">
        <is>
          <t>Armory</t>
        </is>
      </c>
    </row>
    <row r="204" ht="15.75" customFormat="1" customHeight="1" s="76">
      <c r="A204" s="1081" t="n"/>
      <c r="B204" s="1081" t="n"/>
      <c r="C204" s="1082" t="n"/>
      <c r="D204" s="1082" t="n"/>
      <c r="E204" s="1082" t="n"/>
      <c r="F204" s="1082" t="n"/>
      <c r="G204" s="1082" t="n"/>
      <c r="H204" s="1082" t="n"/>
      <c r="I204" s="1082" t="n"/>
      <c r="J204" s="1082" t="n"/>
      <c r="K204" s="1082" t="n"/>
      <c r="L204" s="1082" t="n"/>
      <c r="M204" s="1081" t="n"/>
      <c r="N204" s="1081" t="n"/>
      <c r="O204" s="1081" t="n"/>
      <c r="P204" s="1081" t="n"/>
      <c r="Q204" s="1081" t="n"/>
      <c r="R204" s="1082" t="n"/>
      <c r="S204" s="1082" t="n"/>
      <c r="T204" s="1082" t="n"/>
      <c r="U204" s="1082" t="n"/>
      <c r="V204" s="1082" t="n"/>
      <c r="W204" s="1082" t="n"/>
      <c r="X204" s="1082" t="n"/>
      <c r="Y204" s="1082" t="n"/>
      <c r="Z204" s="1082" t="n"/>
      <c r="AA204" s="1082" t="n"/>
      <c r="AB204" s="1082" t="n"/>
      <c r="AC204" s="1082" t="n"/>
      <c r="AD204" s="1082" t="n"/>
      <c r="AE204" s="1082" t="n"/>
      <c r="AF204" s="1082" t="n"/>
    </row>
    <row r="205" ht="15.75" customFormat="1" customHeight="1" s="76">
      <c r="A205" s="913">
        <f>A178</f>
        <v/>
      </c>
      <c r="B205" s="1841" t="n"/>
      <c r="C205" s="1841" t="n"/>
      <c r="D205" s="914">
        <f>D178</f>
        <v/>
      </c>
      <c r="E205" s="1747" t="n"/>
      <c r="F205" s="1747" t="n"/>
      <c r="G205" s="1747" t="n"/>
      <c r="H205" s="1747" t="n"/>
      <c r="I205" s="1747" t="n"/>
      <c r="J205" s="1747" t="n"/>
      <c r="K205" s="1747" t="n"/>
      <c r="L205" s="1747" t="n"/>
      <c r="M205" s="1081" t="n"/>
      <c r="N205" s="1081" t="n"/>
      <c r="O205" s="1081" t="n"/>
      <c r="P205" s="1082" t="n"/>
      <c r="Q205" s="1081" t="n"/>
      <c r="R205" s="1082" t="n"/>
      <c r="S205" s="1082" t="n"/>
      <c r="T205" s="1082" t="n"/>
      <c r="U205" s="1082" t="n"/>
      <c r="V205" s="1082" t="n"/>
      <c r="W205" s="1082" t="n"/>
      <c r="X205" s="1082" t="n"/>
      <c r="Y205" s="1082" t="n"/>
      <c r="Z205" s="1082" t="n"/>
      <c r="AA205" s="1082" t="n"/>
      <c r="AB205" s="1082" t="n"/>
      <c r="AC205" s="1082" t="n"/>
      <c r="AD205" s="1082" t="n"/>
      <c r="AE205" s="1082" t="n"/>
      <c r="AF205" s="1082" t="n"/>
    </row>
    <row r="206" ht="15.75" customFormat="1" customHeight="1" s="76">
      <c r="A206" s="1842" t="inlineStr">
        <is>
          <t>TAM #</t>
        </is>
      </c>
      <c r="B206" s="1736" t="n"/>
      <c r="C206" s="1794" t="n"/>
      <c r="D206" s="921" t="inlineStr">
        <is>
          <t>DESCRIPTION</t>
        </is>
      </c>
      <c r="E206" s="1736" t="n"/>
      <c r="F206" s="1736" t="n"/>
      <c r="G206" s="1736" t="n"/>
      <c r="H206" s="1736" t="n"/>
      <c r="I206" s="1736" t="n"/>
      <c r="J206" s="1736" t="n"/>
      <c r="K206" s="1736" t="n"/>
      <c r="L206" s="1736" t="n"/>
      <c r="M206" s="1843" t="inlineStr">
        <is>
          <t>No.</t>
        </is>
      </c>
      <c r="N206" s="1794" t="n"/>
      <c r="O206" s="1844" t="inlineStr">
        <is>
          <t>No. per Unit</t>
        </is>
      </c>
      <c r="P206" s="1794" t="n"/>
      <c r="Q206" s="1844" t="inlineStr">
        <is>
          <t>STORAGE UNITS</t>
        </is>
      </c>
      <c r="R206" s="1794" t="n"/>
      <c r="S206" s="1845" t="inlineStr">
        <is>
          <t>SF PER UNIT</t>
        </is>
      </c>
      <c r="T206" s="1794" t="n"/>
      <c r="U206" s="1845" t="inlineStr">
        <is>
          <t>Total (NSF)</t>
        </is>
      </c>
      <c r="V206" s="1794" t="n"/>
      <c r="W206" s="1843" t="inlineStr">
        <is>
          <t>STORAGE TYPE</t>
        </is>
      </c>
      <c r="X206" s="1794" t="n"/>
      <c r="Y206" s="1846" t="inlineStr">
        <is>
          <t>METHOD OF STORAGE  (RACK, CABINET, SHELF, ETC.)</t>
        </is>
      </c>
      <c r="Z206" s="1736" t="n"/>
      <c r="AA206" s="1736" t="n"/>
      <c r="AB206" s="1736" t="n"/>
      <c r="AC206" s="1736" t="n"/>
      <c r="AD206" s="1736" t="n"/>
      <c r="AE206" s="1737" t="n"/>
      <c r="AF206" s="1082" t="n"/>
    </row>
    <row r="207" ht="15.75" customFormat="1" customHeight="1" s="76">
      <c r="A207" s="424" t="n"/>
      <c r="C207" s="1796" t="n"/>
      <c r="D207" s="1847" t="n"/>
      <c r="M207" s="1847" t="n"/>
      <c r="N207" s="1796" t="n"/>
      <c r="O207" s="1847" t="n"/>
      <c r="P207" s="1796" t="n"/>
      <c r="Q207" s="1847" t="n"/>
      <c r="R207" s="1796" t="n"/>
      <c r="S207" s="1847" t="n"/>
      <c r="T207" s="1796" t="n"/>
      <c r="U207" s="1847" t="n"/>
      <c r="V207" s="1796" t="n"/>
      <c r="W207" s="1847" t="n"/>
      <c r="X207" s="1796" t="n"/>
      <c r="Y207" s="1847" t="n"/>
      <c r="AE207" s="1738" t="n"/>
      <c r="AF207" s="1082" t="n"/>
    </row>
    <row r="208" ht="15.75" customFormat="1" customHeight="1" s="76">
      <c r="A208" s="424" t="n"/>
      <c r="C208" s="1796" t="n"/>
      <c r="D208" s="1847" t="n"/>
      <c r="M208" s="1847" t="n"/>
      <c r="N208" s="1796" t="n"/>
      <c r="O208" s="1847" t="n"/>
      <c r="P208" s="1796" t="n"/>
      <c r="Q208" s="1847" t="n"/>
      <c r="R208" s="1796" t="n"/>
      <c r="S208" s="1847" t="n"/>
      <c r="T208" s="1796" t="n"/>
      <c r="U208" s="1847" t="n"/>
      <c r="V208" s="1796" t="n"/>
      <c r="W208" s="1847" t="n"/>
      <c r="X208" s="1796" t="n"/>
      <c r="Y208" s="1847" t="n"/>
      <c r="AE208" s="1738" t="n"/>
      <c r="AF208" s="99" t="n"/>
    </row>
    <row r="209" ht="30" customFormat="1" customHeight="1" s="102">
      <c r="A209" s="964" t="inlineStr">
        <is>
          <t>E1154</t>
        </is>
      </c>
      <c r="B209" s="1848" t="n"/>
      <c r="C209" s="1849" t="n"/>
      <c r="D209" s="966" t="inlineStr">
        <is>
          <t>Intensifier, Image, Night Vision (AN/PVS-14)</t>
        </is>
      </c>
      <c r="E209" s="1848" t="n"/>
      <c r="F209" s="1848" t="n"/>
      <c r="G209" s="1848" t="n"/>
      <c r="H209" s="1848" t="n"/>
      <c r="I209" s="1848" t="n"/>
      <c r="J209" s="1848" t="n"/>
      <c r="K209" s="1848" t="n"/>
      <c r="L209" s="1849" t="n"/>
      <c r="M209" s="967">
        <f>SUMIFS(TE!P:P,TE!G:G,$A$43,TE!H:H,A209)</f>
        <v/>
      </c>
      <c r="N209" s="1850" t="n"/>
      <c r="O209" s="968" t="n">
        <v>80</v>
      </c>
      <c r="P209" s="1849" t="n"/>
      <c r="Q209" s="969">
        <f>M209/O209</f>
        <v/>
      </c>
      <c r="R209" s="1849" t="n"/>
      <c r="S209" s="1851" t="n">
        <v>13.4</v>
      </c>
      <c r="T209" s="1849" t="n"/>
      <c r="U209" s="1851">
        <f>Q209*S209</f>
        <v/>
      </c>
      <c r="V209" s="1849" t="n"/>
      <c r="W209" s="946" t="inlineStr">
        <is>
          <t>A1A</t>
        </is>
      </c>
      <c r="X209" s="1849" t="n"/>
      <c r="Y209" s="947" t="inlineStr">
        <is>
          <t>Stored on Configurable Shelf</t>
        </is>
      </c>
      <c r="Z209" s="1848" t="n"/>
      <c r="AA209" s="1848" t="n"/>
      <c r="AB209" s="1848" t="n"/>
      <c r="AC209" s="1848" t="n"/>
      <c r="AD209" s="1848" t="n"/>
      <c r="AE209" s="1849" t="n"/>
      <c r="AF209" s="99" t="n"/>
    </row>
    <row r="210" ht="30" customFormat="1" customHeight="1" s="102">
      <c r="A210" s="949" t="inlineStr">
        <is>
          <t>E1158</t>
        </is>
      </c>
      <c r="B210" s="1852" t="n"/>
      <c r="C210" s="1853" t="n"/>
      <c r="D210" s="951" t="inlineStr">
        <is>
          <t>Sight, Night Vision, Weapon, Individual (AN/PVS-4)</t>
        </is>
      </c>
      <c r="E210" s="1852" t="n"/>
      <c r="F210" s="1852" t="n"/>
      <c r="G210" s="1852" t="n"/>
      <c r="H210" s="1852" t="n"/>
      <c r="I210" s="1852" t="n"/>
      <c r="J210" s="1852" t="n"/>
      <c r="K210" s="1852" t="n"/>
      <c r="L210" s="1853" t="n"/>
      <c r="M210" s="952">
        <f>SUMIFS(TE!P:P,TE!G:G,$A$43,TE!H:H,A210)</f>
        <v/>
      </c>
      <c r="N210" s="1854" t="n"/>
      <c r="O210" s="953" t="n">
        <v>36</v>
      </c>
      <c r="P210" s="1853" t="n"/>
      <c r="Q210" s="954">
        <f>M210/O210</f>
        <v/>
      </c>
      <c r="R210" s="1853" t="n"/>
      <c r="S210" s="1855" t="n">
        <v>13.4</v>
      </c>
      <c r="T210" s="1853" t="n"/>
      <c r="U210" s="1855">
        <f>Q210*S210</f>
        <v/>
      </c>
      <c r="V210" s="1853" t="n"/>
      <c r="W210" s="970" t="inlineStr">
        <is>
          <t>A1A</t>
        </is>
      </c>
      <c r="X210" s="1853" t="n"/>
      <c r="Y210" s="971" t="inlineStr">
        <is>
          <t>Stored on Configurable Shelf</t>
        </is>
      </c>
      <c r="Z210" s="1852" t="n"/>
      <c r="AA210" s="1852" t="n"/>
      <c r="AB210" s="1852" t="n"/>
      <c r="AC210" s="1852" t="n"/>
      <c r="AD210" s="1852" t="n"/>
      <c r="AE210" s="1853" t="n"/>
      <c r="AF210" s="99" t="n"/>
    </row>
    <row r="211" ht="30" customFormat="1" customHeight="1" s="102">
      <c r="A211" s="949" t="inlineStr">
        <is>
          <t>E1159</t>
        </is>
      </c>
      <c r="B211" s="1852" t="n"/>
      <c r="C211" s="1853" t="n"/>
      <c r="D211" s="951" t="inlineStr">
        <is>
          <t>Sight, Night Vision, Weapon, Crew Served (AN/TVS-5)</t>
        </is>
      </c>
      <c r="E211" s="1852" t="n"/>
      <c r="F211" s="1852" t="n"/>
      <c r="G211" s="1852" t="n"/>
      <c r="H211" s="1852" t="n"/>
      <c r="I211" s="1852" t="n"/>
      <c r="J211" s="1852" t="n"/>
      <c r="K211" s="1852" t="n"/>
      <c r="L211" s="1853" t="n"/>
      <c r="M211" s="952">
        <f>SUMIFS(TE!P:P,TE!G:G,$A$43,TE!H:H,A211)</f>
        <v/>
      </c>
      <c r="N211" s="1854" t="n"/>
      <c r="O211" s="953" t="n">
        <v>12</v>
      </c>
      <c r="P211" s="1853" t="n"/>
      <c r="Q211" s="954">
        <f>M211/O211</f>
        <v/>
      </c>
      <c r="R211" s="1853" t="n"/>
      <c r="S211" s="1855" t="n">
        <v>13.4</v>
      </c>
      <c r="T211" s="1853" t="n"/>
      <c r="U211" s="1855">
        <f>Q211*S211</f>
        <v/>
      </c>
      <c r="V211" s="1853" t="n"/>
      <c r="W211" s="970" t="inlineStr">
        <is>
          <t>A1A</t>
        </is>
      </c>
      <c r="X211" s="1853" t="n"/>
      <c r="Y211" s="971" t="inlineStr">
        <is>
          <t>Stored on Configurable Shelf</t>
        </is>
      </c>
      <c r="Z211" s="1852" t="n"/>
      <c r="AA211" s="1852" t="n"/>
      <c r="AB211" s="1852" t="n"/>
      <c r="AC211" s="1852" t="n"/>
      <c r="AD211" s="1852" t="n"/>
      <c r="AE211" s="1853" t="n"/>
      <c r="AF211" s="99" t="n"/>
    </row>
    <row r="212" ht="30" customFormat="1" customHeight="1" s="102">
      <c r="A212" s="949" t="inlineStr">
        <is>
          <t>E1160</t>
        </is>
      </c>
      <c r="B212" s="1852" t="n"/>
      <c r="C212" s="1853" t="n"/>
      <c r="D212" s="951" t="inlineStr">
        <is>
          <t>Sight, Night Vision, Mini 4.5X, AN/PVS-17C</t>
        </is>
      </c>
      <c r="E212" s="1852" t="n"/>
      <c r="F212" s="1852" t="n"/>
      <c r="G212" s="1852" t="n"/>
      <c r="H212" s="1852" t="n"/>
      <c r="I212" s="1852" t="n"/>
      <c r="J212" s="1852" t="n"/>
      <c r="K212" s="1852" t="n"/>
      <c r="L212" s="1853" t="n"/>
      <c r="M212" s="952">
        <f>SUMIFS(TE!P:P,TE!G:G,$A$43,TE!H:H,A212)</f>
        <v/>
      </c>
      <c r="N212" s="1854" t="n"/>
      <c r="O212" s="953" t="n">
        <v>64</v>
      </c>
      <c r="P212" s="1853" t="n"/>
      <c r="Q212" s="954">
        <f>M212/O212</f>
        <v/>
      </c>
      <c r="R212" s="1853" t="n"/>
      <c r="S212" s="1855" t="n">
        <v>13.4</v>
      </c>
      <c r="T212" s="1853" t="n"/>
      <c r="U212" s="1855">
        <f>Q212*S212</f>
        <v/>
      </c>
      <c r="V212" s="1853" t="n"/>
      <c r="W212" s="970" t="inlineStr">
        <is>
          <t>A1A</t>
        </is>
      </c>
      <c r="X212" s="1853" t="n"/>
      <c r="Y212" s="971" t="inlineStr">
        <is>
          <t>Stored on Configurable Shelf</t>
        </is>
      </c>
      <c r="Z212" s="1852" t="n"/>
      <c r="AA212" s="1852" t="n"/>
      <c r="AB212" s="1852" t="n"/>
      <c r="AC212" s="1852" t="n"/>
      <c r="AD212" s="1852" t="n"/>
      <c r="AE212" s="1853" t="n"/>
      <c r="AF212" s="99" t="n"/>
    </row>
    <row r="213" ht="30" customFormat="1" customHeight="1" s="102">
      <c r="A213" s="949" t="inlineStr">
        <is>
          <t>E1162</t>
        </is>
      </c>
      <c r="B213" s="1852" t="n"/>
      <c r="C213" s="1853" t="n"/>
      <c r="D213" s="951" t="inlineStr">
        <is>
          <t>Sight, Night Vision, Mini 2.25X, AN/PVS-17B</t>
        </is>
      </c>
      <c r="E213" s="1852" t="n"/>
      <c r="F213" s="1852" t="n"/>
      <c r="G213" s="1852" t="n"/>
      <c r="H213" s="1852" t="n"/>
      <c r="I213" s="1852" t="n"/>
      <c r="J213" s="1852" t="n"/>
      <c r="K213" s="1852" t="n"/>
      <c r="L213" s="1853" t="n"/>
      <c r="M213" s="952">
        <f>SUMIFS(TE!P:P,TE!G:G,$A$43,TE!H:H,A213)</f>
        <v/>
      </c>
      <c r="N213" s="1854" t="n"/>
      <c r="O213" s="953" t="n">
        <v>64</v>
      </c>
      <c r="P213" s="1853" t="n"/>
      <c r="Q213" s="954">
        <f>M213/O213</f>
        <v/>
      </c>
      <c r="R213" s="1853" t="n"/>
      <c r="S213" s="1855" t="n">
        <v>13.4</v>
      </c>
      <c r="T213" s="1853" t="n"/>
      <c r="U213" s="1855">
        <f>Q213*S213</f>
        <v/>
      </c>
      <c r="V213" s="1853" t="n"/>
      <c r="W213" s="970" t="inlineStr">
        <is>
          <t>A1A</t>
        </is>
      </c>
      <c r="X213" s="1853" t="n"/>
      <c r="Y213" s="971" t="inlineStr">
        <is>
          <t>Stored on Configurable Shelf</t>
        </is>
      </c>
      <c r="Z213" s="1852" t="n"/>
      <c r="AA213" s="1852" t="n"/>
      <c r="AB213" s="1852" t="n"/>
      <c r="AC213" s="1852" t="n"/>
      <c r="AD213" s="1852" t="n"/>
      <c r="AE213" s="1853" t="n"/>
      <c r="AF213" s="99" t="n"/>
    </row>
    <row r="214" ht="30" customFormat="1" customHeight="1" s="102">
      <c r="A214" s="949" t="inlineStr">
        <is>
          <t>E1165</t>
        </is>
      </c>
      <c r="B214" s="1852" t="n"/>
      <c r="C214" s="1853" t="n"/>
      <c r="D214" s="951" t="inlineStr">
        <is>
          <t>Periscope, BC, w /tripod (not on TE)</t>
        </is>
      </c>
      <c r="E214" s="1852" t="n"/>
      <c r="F214" s="1852" t="n"/>
      <c r="G214" s="1852" t="n"/>
      <c r="H214" s="1852" t="n"/>
      <c r="I214" s="1852" t="n"/>
      <c r="J214" s="1852" t="n"/>
      <c r="K214" s="1852" t="n"/>
      <c r="L214" s="1853" t="n"/>
      <c r="M214" s="952">
        <f>SUMIFS(TE!P:P,TE!G:G,$A$43,TE!H:H,A214)</f>
        <v/>
      </c>
      <c r="N214" s="1854" t="n"/>
      <c r="O214" s="953" t="n">
        <v>4</v>
      </c>
      <c r="P214" s="1853" t="n"/>
      <c r="Q214" s="954">
        <f>ROUNDUP(M214/O214,0)</f>
        <v/>
      </c>
      <c r="R214" s="1853" t="n"/>
      <c r="S214" s="1855" t="n">
        <v>5.7</v>
      </c>
      <c r="T214" s="1853" t="n"/>
      <c r="U214" s="1855">
        <f>Q214*S214</f>
        <v/>
      </c>
      <c r="V214" s="1853" t="n"/>
      <c r="W214" s="970" t="inlineStr">
        <is>
          <t>E1R</t>
        </is>
      </c>
      <c r="X214" s="1853" t="n"/>
      <c r="Y214" s="971" t="inlineStr">
        <is>
          <t>In case, stack 2 high</t>
        </is>
      </c>
      <c r="Z214" s="1852" t="n"/>
      <c r="AA214" s="1852" t="n"/>
      <c r="AB214" s="1852" t="n"/>
      <c r="AC214" s="1852" t="n"/>
      <c r="AD214" s="1852" t="n"/>
      <c r="AE214" s="1853" t="n"/>
      <c r="AF214" s="99" t="n"/>
    </row>
    <row r="215" ht="30" customFormat="1" customHeight="1" s="102">
      <c r="A215" s="949" t="inlineStr">
        <is>
          <t>E1205</t>
        </is>
      </c>
      <c r="B215" s="1852" t="n"/>
      <c r="C215" s="1853" t="n"/>
      <c r="D215" s="951" t="inlineStr">
        <is>
          <t xml:space="preserve">Ballistic Computer, Mortar, Handheld LTWT </t>
        </is>
      </c>
      <c r="E215" s="1852" t="n"/>
      <c r="F215" s="1852" t="n"/>
      <c r="G215" s="1852" t="n"/>
      <c r="H215" s="1852" t="n"/>
      <c r="I215" s="1852" t="n"/>
      <c r="J215" s="1852" t="n"/>
      <c r="K215" s="1852" t="n"/>
      <c r="L215" s="1853" t="n"/>
      <c r="M215" s="952">
        <f>SUMIFS(TE!P:P,TE!G:G,$A$43,TE!H:H,A215)</f>
        <v/>
      </c>
      <c r="N215" s="1854" t="n"/>
      <c r="O215" s="973" t="inlineStr">
        <is>
          <t>n/a</t>
        </is>
      </c>
      <c r="P215" s="1853" t="n"/>
      <c r="Q215" s="973" t="inlineStr">
        <is>
          <t>n/a</t>
        </is>
      </c>
      <c r="R215" s="1853" t="n"/>
      <c r="S215" s="973" t="inlineStr">
        <is>
          <t>n/a</t>
        </is>
      </c>
      <c r="T215" s="1853" t="n"/>
      <c r="U215" s="973" t="inlineStr">
        <is>
          <t>n/a</t>
        </is>
      </c>
      <c r="V215" s="1853" t="n"/>
      <c r="W215" s="970" t="inlineStr">
        <is>
          <t>Z1A</t>
        </is>
      </c>
      <c r="X215" s="1853" t="n"/>
      <c r="Y215" s="971" t="inlineStr">
        <is>
          <t>Included in E10657M Space</t>
        </is>
      </c>
      <c r="Z215" s="1852" t="n"/>
      <c r="AA215" s="1852" t="n"/>
      <c r="AB215" s="1852" t="n"/>
      <c r="AC215" s="1852" t="n"/>
      <c r="AD215" s="1852" t="n"/>
      <c r="AE215" s="1853" t="n"/>
      <c r="AF215" s="99" t="n"/>
    </row>
    <row r="216" ht="30" customFormat="1" customHeight="1" s="102">
      <c r="A216" s="949" t="inlineStr">
        <is>
          <t>E1250</t>
        </is>
      </c>
      <c r="B216" s="1852" t="n"/>
      <c r="C216" s="1853" t="n"/>
      <c r="D216" s="951" t="inlineStr">
        <is>
          <t>Pistol, 9mm, Semiautomatic</t>
        </is>
      </c>
      <c r="E216" s="1852" t="n"/>
      <c r="F216" s="1852" t="n"/>
      <c r="G216" s="1852" t="n"/>
      <c r="H216" s="1852" t="n"/>
      <c r="I216" s="1852" t="n"/>
      <c r="J216" s="1852" t="n"/>
      <c r="K216" s="1852" t="n"/>
      <c r="L216" s="1853" t="n"/>
      <c r="M216" s="952">
        <f>SUMIFS(TE!P:P,TE!G:G,$A$43,TE!H:H,A216)</f>
        <v/>
      </c>
      <c r="N216" s="1854" t="n"/>
      <c r="O216" s="953" t="n">
        <v>12</v>
      </c>
      <c r="P216" s="1853" t="n"/>
      <c r="Q216" s="954">
        <f>ROUNDUP(M216/O216,0)</f>
        <v/>
      </c>
      <c r="R216" s="1853" t="n"/>
      <c r="S216" s="1855" t="n">
        <v>1.75</v>
      </c>
      <c r="T216" s="1853" t="n"/>
      <c r="U216" s="1855">
        <f>Q216*S216</f>
        <v/>
      </c>
      <c r="V216" s="1853" t="n"/>
      <c r="W216" s="970" t="inlineStr">
        <is>
          <t>B1M</t>
        </is>
      </c>
      <c r="X216" s="1853" t="n"/>
      <c r="Y216" s="971" t="inlineStr">
        <is>
          <t>Stored on Pistol Shelf</t>
        </is>
      </c>
      <c r="Z216" s="1852" t="n"/>
      <c r="AA216" s="1852" t="n"/>
      <c r="AB216" s="1852" t="n"/>
      <c r="AC216" s="1852" t="n"/>
      <c r="AD216" s="1852" t="n"/>
      <c r="AE216" s="1853" t="n"/>
      <c r="AF216" s="99" t="n"/>
    </row>
    <row r="217" ht="30" customFormat="1" customHeight="1" s="102">
      <c r="A217" s="949" t="inlineStr">
        <is>
          <t>E1251</t>
        </is>
      </c>
      <c r="B217" s="1852" t="n"/>
      <c r="C217" s="1853" t="n"/>
      <c r="D217" s="951" t="inlineStr">
        <is>
          <t>Pistol, MEU (SOC), .45 cal</t>
        </is>
      </c>
      <c r="E217" s="1852" t="n"/>
      <c r="F217" s="1852" t="n"/>
      <c r="G217" s="1852" t="n"/>
      <c r="H217" s="1852" t="n"/>
      <c r="I217" s="1852" t="n"/>
      <c r="J217" s="1852" t="n"/>
      <c r="K217" s="1852" t="n"/>
      <c r="L217" s="1853" t="n"/>
      <c r="M217" s="952">
        <f>SUMIFS(TE!P:P,TE!G:G,$A$43,TE!H:H,A217)</f>
        <v/>
      </c>
      <c r="N217" s="1854" t="n"/>
      <c r="O217" s="953" t="n">
        <v>12</v>
      </c>
      <c r="P217" s="1853" t="n"/>
      <c r="Q217" s="954">
        <f>ROUNDUP(M217/O217,0)</f>
        <v/>
      </c>
      <c r="R217" s="1853" t="n"/>
      <c r="S217" s="1855" t="n">
        <v>1.75</v>
      </c>
      <c r="T217" s="1853" t="n"/>
      <c r="U217" s="1855">
        <f>Q217*S217</f>
        <v/>
      </c>
      <c r="V217" s="1853" t="n"/>
      <c r="W217" s="970" t="inlineStr">
        <is>
          <t>B1M</t>
        </is>
      </c>
      <c r="X217" s="1853" t="n"/>
      <c r="Y217" s="971" t="inlineStr">
        <is>
          <t>Stored on Pistol Shelf</t>
        </is>
      </c>
      <c r="Z217" s="1852" t="n"/>
      <c r="AA217" s="1852" t="n"/>
      <c r="AB217" s="1852" t="n"/>
      <c r="AC217" s="1852" t="n"/>
      <c r="AD217" s="1852" t="n"/>
      <c r="AE217" s="1853" t="n"/>
      <c r="AF217" s="99" t="n"/>
    </row>
    <row r="218" ht="30" customFormat="1" customHeight="1" s="102">
      <c r="A218" s="949" t="inlineStr">
        <is>
          <t>E1255</t>
        </is>
      </c>
      <c r="B218" s="1852" t="n"/>
      <c r="C218" s="1853" t="n"/>
      <c r="D218" s="951" t="inlineStr">
        <is>
          <t>Kit, Purging</t>
        </is>
      </c>
      <c r="E218" s="1852" t="n"/>
      <c r="F218" s="1852" t="n"/>
      <c r="G218" s="1852" t="n"/>
      <c r="H218" s="1852" t="n"/>
      <c r="I218" s="1852" t="n"/>
      <c r="J218" s="1852" t="n"/>
      <c r="K218" s="1852" t="n"/>
      <c r="L218" s="1853" t="n"/>
      <c r="M218" s="952">
        <f>SUMIFS(TE!P:P,TE!G:G,$A$43,TE!H:H,A218)</f>
        <v/>
      </c>
      <c r="N218" s="1854" t="n"/>
      <c r="O218" s="973" t="inlineStr">
        <is>
          <t>n/a</t>
        </is>
      </c>
      <c r="P218" s="1853" t="n"/>
      <c r="Q218" s="973" t="inlineStr">
        <is>
          <t>n/a</t>
        </is>
      </c>
      <c r="R218" s="1853" t="n"/>
      <c r="S218" s="973" t="inlineStr">
        <is>
          <t>n/a</t>
        </is>
      </c>
      <c r="T218" s="1853" t="n"/>
      <c r="U218" s="973" t="inlineStr">
        <is>
          <t>n/a</t>
        </is>
      </c>
      <c r="V218" s="1853" t="n"/>
      <c r="W218" s="970" t="inlineStr">
        <is>
          <t>A1B</t>
        </is>
      </c>
      <c r="X218" s="1853" t="n"/>
      <c r="Y218" s="971" t="inlineStr">
        <is>
          <t>included in 2171 workspace</t>
        </is>
      </c>
      <c r="Z218" s="1852" t="n"/>
      <c r="AA218" s="1852" t="n"/>
      <c r="AB218" s="1852" t="n"/>
      <c r="AC218" s="1852" t="n"/>
      <c r="AD218" s="1852" t="n"/>
      <c r="AE218" s="1853" t="n"/>
      <c r="AF218" s="99" t="n"/>
    </row>
    <row r="219" ht="30" customFormat="1" customHeight="1" s="102">
      <c r="A219" s="949" t="inlineStr">
        <is>
          <t>E1256</t>
        </is>
      </c>
      <c r="B219" s="1852" t="n"/>
      <c r="C219" s="1853" t="n"/>
      <c r="D219" s="951" t="inlineStr">
        <is>
          <t>TOW Precision Gunnery Training System (not on TE)</t>
        </is>
      </c>
      <c r="E219" s="1852" t="n"/>
      <c r="F219" s="1852" t="n"/>
      <c r="G219" s="1852" t="n"/>
      <c r="H219" s="1852" t="n"/>
      <c r="I219" s="1852" t="n"/>
      <c r="J219" s="1852" t="n"/>
      <c r="K219" s="1852" t="n"/>
      <c r="L219" s="1853" t="n"/>
      <c r="M219" s="952">
        <f>SUMIFS(TE!P:P,TE!G:G,$A$43,TE!H:H,A219)</f>
        <v/>
      </c>
      <c r="N219" s="1854" t="n"/>
      <c r="O219" s="953" t="n">
        <v>1</v>
      </c>
      <c r="P219" s="1853" t="n"/>
      <c r="Q219" s="954">
        <f>M219/O219</f>
        <v/>
      </c>
      <c r="R219" s="1853" t="n"/>
      <c r="S219" s="1855" t="n">
        <v>22.5</v>
      </c>
      <c r="T219" s="1853" t="n"/>
      <c r="U219" s="1855">
        <f>Q219*S219</f>
        <v/>
      </c>
      <c r="V219" s="1853" t="n"/>
      <c r="W219" s="970" t="inlineStr">
        <is>
          <t>E1S</t>
        </is>
      </c>
      <c r="X219" s="1853" t="n"/>
      <c r="Y219" s="971" t="inlineStr">
        <is>
          <t>Stacked in cases (includes Instructor Training Station)</t>
        </is>
      </c>
      <c r="Z219" s="1852" t="n"/>
      <c r="AA219" s="1852" t="n"/>
      <c r="AB219" s="1852" t="n"/>
      <c r="AC219" s="1852" t="n"/>
      <c r="AD219" s="1852" t="n"/>
      <c r="AE219" s="1853" t="n"/>
      <c r="AF219" s="99" t="n"/>
    </row>
    <row r="220" ht="30" customFormat="1" customHeight="1" s="102">
      <c r="A220" s="949" t="inlineStr">
        <is>
          <t>E1260</t>
        </is>
      </c>
      <c r="B220" s="1852" t="n"/>
      <c r="C220" s="1853" t="n"/>
      <c r="D220" s="951" t="inlineStr">
        <is>
          <t>Quadrant, Fire Control, w/ Case Carrying</t>
        </is>
      </c>
      <c r="E220" s="1852" t="n"/>
      <c r="F220" s="1852" t="n"/>
      <c r="G220" s="1852" t="n"/>
      <c r="H220" s="1852" t="n"/>
      <c r="I220" s="1852" t="n"/>
      <c r="J220" s="1852" t="n"/>
      <c r="K220" s="1852" t="n"/>
      <c r="L220" s="1853" t="n"/>
      <c r="M220" s="952">
        <f>SUMIFS(TE!P:P,TE!G:G,$A$43,TE!H:H,A220)</f>
        <v/>
      </c>
      <c r="N220" s="1854" t="n"/>
      <c r="O220" s="953" t="n">
        <v>170</v>
      </c>
      <c r="P220" s="1853" t="n"/>
      <c r="Q220" s="954">
        <f>M220/O220</f>
        <v/>
      </c>
      <c r="R220" s="1853" t="n"/>
      <c r="S220" s="1855" t="n">
        <v>13.4</v>
      </c>
      <c r="T220" s="1853" t="n"/>
      <c r="U220" s="1855">
        <f>Q220*S220</f>
        <v/>
      </c>
      <c r="V220" s="1853" t="n"/>
      <c r="W220" s="970" t="inlineStr">
        <is>
          <t>A1A</t>
        </is>
      </c>
      <c r="X220" s="1853" t="n"/>
      <c r="Y220" s="971" t="inlineStr">
        <is>
          <t>Stored on Configurable Shelf</t>
        </is>
      </c>
      <c r="Z220" s="1852" t="n"/>
      <c r="AA220" s="1852" t="n"/>
      <c r="AB220" s="1852" t="n"/>
      <c r="AC220" s="1852" t="n"/>
      <c r="AD220" s="1852" t="n"/>
      <c r="AE220" s="1853" t="n"/>
      <c r="AF220" s="99" t="n"/>
    </row>
    <row r="221" ht="30" customFormat="1" customHeight="1" s="102">
      <c r="A221" s="949" t="inlineStr">
        <is>
          <t>E1441</t>
        </is>
      </c>
      <c r="B221" s="1852" t="n"/>
      <c r="C221" s="1853" t="n"/>
      <c r="D221" s="951" t="inlineStr">
        <is>
          <t xml:space="preserve">Rifle, 5.56mm, M16A2                          Substitute:  E14422M </t>
        </is>
      </c>
      <c r="E221" s="1852" t="n"/>
      <c r="F221" s="1852" t="n"/>
      <c r="G221" s="1852" t="n"/>
      <c r="H221" s="1852" t="n"/>
      <c r="I221" s="1852" t="n"/>
      <c r="J221" s="1852" t="n"/>
      <c r="K221" s="1852" t="n"/>
      <c r="L221" s="1853" t="n"/>
      <c r="M221" s="952">
        <f>SUMIFS(TE!P:P,TE!G:G,$A$43,TE!H:H,A221)</f>
        <v/>
      </c>
      <c r="N221" s="1854" t="n"/>
      <c r="O221" s="953" t="n">
        <v>20</v>
      </c>
      <c r="P221" s="1853" t="n"/>
      <c r="Q221" s="954">
        <f>ROUNDUP(M221/O221,0)</f>
        <v/>
      </c>
      <c r="R221" s="1853" t="n"/>
      <c r="S221" s="1855" t="n">
        <v>13.4</v>
      </c>
      <c r="T221" s="1853" t="n"/>
      <c r="U221" s="1855">
        <f>Q221*S221</f>
        <v/>
      </c>
      <c r="V221" s="1853" t="n"/>
      <c r="W221" s="970" t="inlineStr">
        <is>
          <t>B1B</t>
        </is>
      </c>
      <c r="X221" s="1853" t="n"/>
      <c r="Y221" s="971" t="inlineStr">
        <is>
          <t>10 per rack stacked 2 high</t>
        </is>
      </c>
      <c r="Z221" s="1852" t="n"/>
      <c r="AA221" s="1852" t="n"/>
      <c r="AB221" s="1852" t="n"/>
      <c r="AC221" s="1852" t="n"/>
      <c r="AD221" s="1852" t="n"/>
      <c r="AE221" s="1853" t="n"/>
      <c r="AF221" s="99" t="n"/>
    </row>
    <row r="222" ht="30" customFormat="1" customHeight="1" s="102">
      <c r="A222" s="949" t="inlineStr">
        <is>
          <t>E1442</t>
        </is>
      </c>
      <c r="B222" s="1852" t="n"/>
      <c r="C222" s="1853" t="n"/>
      <c r="D222" s="951" t="inlineStr">
        <is>
          <t>Rifle, 5.56mm, M16A4</t>
        </is>
      </c>
      <c r="E222" s="1852" t="n"/>
      <c r="F222" s="1852" t="n"/>
      <c r="G222" s="1852" t="n"/>
      <c r="H222" s="1852" t="n"/>
      <c r="I222" s="1852" t="n"/>
      <c r="J222" s="1852" t="n"/>
      <c r="K222" s="1852" t="n"/>
      <c r="L222" s="1853" t="n"/>
      <c r="M222" s="952">
        <f>SUMIFS(TE!P:P,TE!G:G,$A$43,TE!H:H,A222)</f>
        <v/>
      </c>
      <c r="N222" s="1854" t="n"/>
      <c r="O222" s="953" t="n">
        <v>20</v>
      </c>
      <c r="P222" s="1853" t="n"/>
      <c r="Q222" s="954">
        <f>ROUNDUP(M222/O222,0)</f>
        <v/>
      </c>
      <c r="R222" s="1853" t="n"/>
      <c r="S222" s="1855" t="n">
        <v>13.4</v>
      </c>
      <c r="T222" s="1853" t="n"/>
      <c r="U222" s="1855">
        <f>Q222*S222</f>
        <v/>
      </c>
      <c r="V222" s="1853" t="n"/>
      <c r="W222" s="970" t="inlineStr">
        <is>
          <t>B1B</t>
        </is>
      </c>
      <c r="X222" s="1853" t="n"/>
      <c r="Y222" s="971" t="inlineStr">
        <is>
          <t>10 per rack stacked 2 high</t>
        </is>
      </c>
      <c r="Z222" s="1852" t="n"/>
      <c r="AA222" s="1852" t="n"/>
      <c r="AB222" s="1852" t="n"/>
      <c r="AC222" s="1852" t="n"/>
      <c r="AD222" s="1852" t="n"/>
      <c r="AE222" s="1853" t="n"/>
      <c r="AF222" s="99" t="n"/>
    </row>
    <row r="223" ht="30" customFormat="1" customHeight="1" s="102">
      <c r="A223" s="949" t="inlineStr">
        <is>
          <t>E1450</t>
        </is>
      </c>
      <c r="B223" s="1852" t="n"/>
      <c r="C223" s="1853" t="n"/>
      <c r="D223" s="951" t="inlineStr">
        <is>
          <t>Rifle, 7.62mm M14</t>
        </is>
      </c>
      <c r="E223" s="1852" t="n"/>
      <c r="F223" s="1852" t="n"/>
      <c r="G223" s="1852" t="n"/>
      <c r="H223" s="1852" t="n"/>
      <c r="I223" s="1852" t="n"/>
      <c r="J223" s="1852" t="n"/>
      <c r="K223" s="1852" t="n"/>
      <c r="L223" s="1853" t="n"/>
      <c r="M223" s="952">
        <f>SUMIFS(TE!P:P,TE!G:G,$A$43,TE!H:H,A223)</f>
        <v/>
      </c>
      <c r="N223" s="1854" t="n"/>
      <c r="O223" s="953" t="n">
        <v>20</v>
      </c>
      <c r="P223" s="1853" t="n"/>
      <c r="Q223" s="954">
        <f>ROUNDUP(M223/O223,0)</f>
        <v/>
      </c>
      <c r="R223" s="1853" t="n"/>
      <c r="S223" s="1855" t="n">
        <v>13.4</v>
      </c>
      <c r="T223" s="1853" t="n"/>
      <c r="U223" s="1855">
        <f>Q223*S223</f>
        <v/>
      </c>
      <c r="V223" s="1853" t="n"/>
      <c r="W223" s="970" t="inlineStr">
        <is>
          <t>B1K</t>
        </is>
      </c>
      <c r="X223" s="1853" t="n"/>
      <c r="Y223" s="971" t="inlineStr">
        <is>
          <t>10 per rack stacked 2 high</t>
        </is>
      </c>
      <c r="Z223" s="1852" t="n"/>
      <c r="AA223" s="1852" t="n"/>
      <c r="AB223" s="1852" t="n"/>
      <c r="AC223" s="1852" t="n"/>
      <c r="AD223" s="1852" t="n"/>
      <c r="AE223" s="1853" t="n"/>
      <c r="AF223" s="99" t="n"/>
    </row>
    <row r="224" ht="30" customFormat="1" customHeight="1" s="76">
      <c r="A224" s="949" t="inlineStr">
        <is>
          <t>E1460</t>
        </is>
      </c>
      <c r="B224" s="1852" t="n"/>
      <c r="C224" s="1853" t="n"/>
      <c r="D224" s="951" t="inlineStr">
        <is>
          <t>Rifle, Sniper, 7.62mm, w/ Equipment</t>
        </is>
      </c>
      <c r="E224" s="1852" t="n"/>
      <c r="F224" s="1852" t="n"/>
      <c r="G224" s="1852" t="n"/>
      <c r="H224" s="1852" t="n"/>
      <c r="I224" s="1852" t="n"/>
      <c r="J224" s="1852" t="n"/>
      <c r="K224" s="1852" t="n"/>
      <c r="L224" s="1853" t="n"/>
      <c r="M224" s="952">
        <f>SUMIFS(TE!P:P,TE!G:G,$A$43,TE!H:H,A224)</f>
        <v/>
      </c>
      <c r="N224" s="1854" t="n"/>
      <c r="O224" s="953" t="n">
        <v>16</v>
      </c>
      <c r="P224" s="1853" t="n"/>
      <c r="Q224" s="954">
        <f>ROUNDUP(M224/O224,0)</f>
        <v/>
      </c>
      <c r="R224" s="1853" t="n"/>
      <c r="S224" s="1855" t="n">
        <v>21</v>
      </c>
      <c r="T224" s="1853" t="n"/>
      <c r="U224" s="1855">
        <f>Q224*S224</f>
        <v/>
      </c>
      <c r="V224" s="1853" t="n"/>
      <c r="W224" s="970" t="inlineStr">
        <is>
          <t>C1A</t>
        </is>
      </c>
      <c r="X224" s="1853" t="n"/>
      <c r="Y224" s="971" t="inlineStr">
        <is>
          <t>8 per rack stacked 2 high + space for cases</t>
        </is>
      </c>
      <c r="Z224" s="1852" t="n"/>
      <c r="AA224" s="1852" t="n"/>
      <c r="AB224" s="1852" t="n"/>
      <c r="AC224" s="1852" t="n"/>
      <c r="AD224" s="1852" t="n"/>
      <c r="AE224" s="1853" t="n"/>
      <c r="AF224" s="99" t="n"/>
    </row>
    <row r="225" ht="30" customFormat="1" customHeight="1" s="76">
      <c r="A225" s="949" t="inlineStr">
        <is>
          <t>E1475</t>
        </is>
      </c>
      <c r="B225" s="1852" t="n"/>
      <c r="C225" s="1853" t="n"/>
      <c r="D225" s="951" t="inlineStr">
        <is>
          <t>Rifle, Scoped, Special Application .50 Caliber</t>
        </is>
      </c>
      <c r="E225" s="1852" t="n"/>
      <c r="F225" s="1852" t="n"/>
      <c r="G225" s="1852" t="n"/>
      <c r="H225" s="1852" t="n"/>
      <c r="I225" s="1852" t="n"/>
      <c r="J225" s="1852" t="n"/>
      <c r="K225" s="1852" t="n"/>
      <c r="L225" s="1853" t="n"/>
      <c r="M225" s="952">
        <f>SUMIFS(TE!P:P,TE!G:G,$A$43,TE!H:H,A225)</f>
        <v/>
      </c>
      <c r="N225" s="1854" t="n"/>
      <c r="O225" s="953" t="n">
        <v>5</v>
      </c>
      <c r="P225" s="1853" t="n"/>
      <c r="Q225" s="954">
        <f>ROUNDUP(M225/O225,0)</f>
        <v/>
      </c>
      <c r="R225" s="1853" t="n"/>
      <c r="S225" s="1855" t="n">
        <v>24.9</v>
      </c>
      <c r="T225" s="1853" t="n"/>
      <c r="U225" s="1855">
        <f>Q225*S225</f>
        <v/>
      </c>
      <c r="V225" s="1853" t="n"/>
      <c r="W225" s="970" t="inlineStr">
        <is>
          <t>E1K</t>
        </is>
      </c>
      <c r="X225" s="1853" t="n"/>
      <c r="Y225" s="971" t="inlineStr">
        <is>
          <t>2 cases stacked</t>
        </is>
      </c>
      <c r="Z225" s="1852" t="n"/>
      <c r="AA225" s="1852" t="n"/>
      <c r="AB225" s="1852" t="n"/>
      <c r="AC225" s="1852" t="n"/>
      <c r="AD225" s="1852" t="n"/>
      <c r="AE225" s="1853" t="n"/>
      <c r="AF225" s="99" t="n"/>
    </row>
    <row r="226" ht="30" customFormat="1" customHeight="1" s="76">
      <c r="A226" s="949" t="inlineStr">
        <is>
          <t>E1710</t>
        </is>
      </c>
      <c r="B226" s="1852" t="n"/>
      <c r="C226" s="1853" t="n"/>
      <c r="D226" s="951" t="inlineStr">
        <is>
          <t>Sight, Bore, Optical, RCO-A4</t>
        </is>
      </c>
      <c r="E226" s="1852" t="n"/>
      <c r="F226" s="1852" t="n"/>
      <c r="G226" s="1852" t="n"/>
      <c r="H226" s="1852" t="n"/>
      <c r="I226" s="1852" t="n"/>
      <c r="J226" s="1852" t="n"/>
      <c r="K226" s="1852" t="n"/>
      <c r="L226" s="1853" t="n"/>
      <c r="M226" s="952">
        <f>SUMIFS(TE!P:P,TE!G:G,$A$43,TE!H:H,A226)</f>
        <v/>
      </c>
      <c r="N226" s="1854" t="n"/>
      <c r="O226" s="973" t="inlineStr">
        <is>
          <t>n/a</t>
        </is>
      </c>
      <c r="P226" s="1853" t="n"/>
      <c r="Q226" s="973" t="inlineStr">
        <is>
          <t>n/a</t>
        </is>
      </c>
      <c r="R226" s="1853" t="n"/>
      <c r="S226" s="973" t="inlineStr">
        <is>
          <t>n/a</t>
        </is>
      </c>
      <c r="T226" s="1853" t="n"/>
      <c r="U226" s="973" t="inlineStr">
        <is>
          <t>n/a</t>
        </is>
      </c>
      <c r="V226" s="1853" t="n"/>
      <c r="W226" s="970" t="inlineStr">
        <is>
          <t>Z1A</t>
        </is>
      </c>
      <c r="X226" s="1853" t="n"/>
      <c r="Y226" s="971" t="inlineStr">
        <is>
          <t>Stored on Weapon</t>
        </is>
      </c>
      <c r="Z226" s="1852" t="n"/>
      <c r="AA226" s="1852" t="n"/>
      <c r="AB226" s="1852" t="n"/>
      <c r="AC226" s="1852" t="n"/>
      <c r="AD226" s="1852" t="n"/>
      <c r="AE226" s="1853" t="n"/>
      <c r="AF226" s="99" t="n"/>
    </row>
    <row r="227" ht="30" customFormat="1" customHeight="1" s="76">
      <c r="A227" s="978" t="inlineStr">
        <is>
          <t>E1760</t>
        </is>
      </c>
      <c r="B227" s="1856" t="n"/>
      <c r="C227" s="1857" t="n"/>
      <c r="D227" s="980" t="inlineStr">
        <is>
          <t>Shotgun, 12 Gauge, 590</t>
        </is>
      </c>
      <c r="E227" s="1856" t="n"/>
      <c r="F227" s="1856" t="n"/>
      <c r="G227" s="1856" t="n"/>
      <c r="H227" s="1856" t="n"/>
      <c r="I227" s="1856" t="n"/>
      <c r="J227" s="1856" t="n"/>
      <c r="K227" s="1856" t="n"/>
      <c r="L227" s="1857" t="n"/>
      <c r="M227" s="981">
        <f>SUMIFS(TE!P:P,TE!G:G,$A$43,TE!H:H,A227)</f>
        <v/>
      </c>
      <c r="N227" s="1858" t="n"/>
      <c r="O227" s="982" t="n">
        <v>20</v>
      </c>
      <c r="P227" s="1857" t="n"/>
      <c r="Q227" s="983">
        <f>ROUNDUP(M227/O227,0)</f>
        <v/>
      </c>
      <c r="R227" s="1857" t="n"/>
      <c r="S227" s="1859" t="n">
        <v>13.4</v>
      </c>
      <c r="T227" s="1857" t="n"/>
      <c r="U227" s="1859">
        <f>Q227*S227</f>
        <v/>
      </c>
      <c r="V227" s="1857" t="n"/>
      <c r="W227" s="975" t="inlineStr">
        <is>
          <t>B1L</t>
        </is>
      </c>
      <c r="X227" s="1857" t="n"/>
      <c r="Y227" s="976" t="inlineStr">
        <is>
          <t>10 per rack stacked 2 high</t>
        </is>
      </c>
      <c r="Z227" s="1856" t="n"/>
      <c r="AA227" s="1856" t="n"/>
      <c r="AB227" s="1856" t="n"/>
      <c r="AC227" s="1856" t="n"/>
      <c r="AD227" s="1856" t="n"/>
      <c r="AE227" s="1857" t="n"/>
      <c r="AF227" s="99" t="n"/>
    </row>
    <row r="228" ht="15.75" customFormat="1" customHeight="1" s="76">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99" t="n"/>
    </row>
    <row r="229" ht="15.75" customFormat="1" customHeight="1" s="76">
      <c r="A229" s="101" t="n"/>
      <c r="B229" s="101" t="n"/>
      <c r="C229" s="101" t="n"/>
      <c r="D229" s="101" t="n"/>
      <c r="E229" s="101" t="n"/>
      <c r="F229" s="101" t="n"/>
      <c r="G229" s="101" t="n"/>
      <c r="H229" s="101" t="n"/>
      <c r="I229" s="101" t="n"/>
      <c r="J229" s="101" t="n"/>
      <c r="K229" s="101" t="n"/>
      <c r="L229" s="101" t="n"/>
      <c r="M229" s="101" t="n"/>
      <c r="N229" s="101" t="n"/>
      <c r="O229" s="101" t="n"/>
      <c r="P229" s="101" t="n"/>
      <c r="Q229" s="101" t="n"/>
      <c r="R229" s="101" t="n"/>
      <c r="S229" s="101" t="n"/>
      <c r="T229" s="101" t="n"/>
      <c r="U229" s="101" t="n"/>
      <c r="V229" s="101" t="n"/>
      <c r="W229" s="101" t="n"/>
      <c r="X229" s="101" t="n"/>
      <c r="Y229" s="101" t="n"/>
      <c r="Z229" s="101" t="n"/>
      <c r="AA229" s="101" t="n"/>
      <c r="AB229" s="682" t="n"/>
      <c r="AC229" s="683" t="inlineStr">
        <is>
          <t xml:space="preserve">Page </t>
        </is>
      </c>
      <c r="AD229" s="684" t="n">
        <v>8</v>
      </c>
      <c r="AE229" s="684" t="inlineStr">
        <is>
          <t>of</t>
        </is>
      </c>
      <c r="AF229" s="684" t="n">
        <v>27</v>
      </c>
    </row>
    <row r="230" ht="15.75" customFormat="1" customHeight="1" s="76">
      <c r="A230" s="937" t="inlineStr">
        <is>
          <t>CCN:</t>
        </is>
      </c>
      <c r="C230" s="931" t="n">
        <v>14345</v>
      </c>
      <c r="M230" s="937" t="inlineStr">
        <is>
          <t>Nomenclature:</t>
        </is>
      </c>
      <c r="R230" s="931" t="inlineStr">
        <is>
          <t>Armory</t>
        </is>
      </c>
    </row>
    <row r="231" ht="15.75" customFormat="1" customHeight="1" s="76">
      <c r="A231" s="1081" t="n"/>
      <c r="B231" s="1081" t="n"/>
      <c r="C231" s="1082" t="n"/>
      <c r="D231" s="1082" t="n"/>
      <c r="E231" s="1082" t="n"/>
      <c r="F231" s="1082" t="n"/>
      <c r="G231" s="1082" t="n"/>
      <c r="H231" s="1082" t="n"/>
      <c r="I231" s="1082" t="n"/>
      <c r="J231" s="1082" t="n"/>
      <c r="K231" s="1082" t="n"/>
      <c r="L231" s="1082" t="n"/>
      <c r="M231" s="1081" t="n"/>
      <c r="N231" s="1081" t="n"/>
      <c r="O231" s="1081" t="n"/>
      <c r="P231" s="1081" t="n"/>
      <c r="Q231" s="1081" t="n"/>
      <c r="R231" s="1082" t="n"/>
      <c r="S231" s="1082" t="n"/>
      <c r="T231" s="1082" t="n"/>
      <c r="U231" s="1082" t="n"/>
      <c r="V231" s="1082" t="n"/>
      <c r="W231" s="1082" t="n"/>
      <c r="X231" s="1082" t="n"/>
      <c r="Y231" s="1082" t="n"/>
      <c r="Z231" s="1082" t="n"/>
      <c r="AA231" s="1082" t="n"/>
      <c r="AB231" s="1082" t="n"/>
      <c r="AC231" s="1082" t="n"/>
      <c r="AD231" s="1082" t="n"/>
      <c r="AE231" s="1082" t="n"/>
      <c r="AF231" s="1082" t="n"/>
    </row>
    <row r="232" ht="15.75" customFormat="1" customHeight="1" s="76">
      <c r="A232" s="913">
        <f>A205</f>
        <v/>
      </c>
      <c r="B232" s="1841" t="n"/>
      <c r="C232" s="1841" t="n"/>
      <c r="D232" s="914">
        <f>D205</f>
        <v/>
      </c>
      <c r="E232" s="1747" t="n"/>
      <c r="F232" s="1747" t="n"/>
      <c r="G232" s="1747" t="n"/>
      <c r="H232" s="1747" t="n"/>
      <c r="I232" s="1747" t="n"/>
      <c r="J232" s="1747" t="n"/>
      <c r="K232" s="1747" t="n"/>
      <c r="L232" s="1747" t="n"/>
      <c r="M232" s="1081" t="n"/>
      <c r="N232" s="1081" t="n"/>
      <c r="O232" s="1081" t="n"/>
      <c r="P232" s="1082" t="n"/>
      <c r="Q232" s="1081" t="n"/>
      <c r="R232" s="1082" t="n"/>
      <c r="S232" s="1082" t="n"/>
      <c r="T232" s="1082" t="n"/>
      <c r="U232" s="1082" t="n"/>
      <c r="V232" s="1082" t="n"/>
      <c r="W232" s="1082" t="n"/>
      <c r="X232" s="1082" t="n"/>
      <c r="Y232" s="1082" t="n"/>
      <c r="Z232" s="1082" t="n"/>
      <c r="AA232" s="1082" t="n"/>
      <c r="AB232" s="1082" t="n"/>
      <c r="AC232" s="1082" t="n"/>
      <c r="AD232" s="1082" t="n"/>
      <c r="AE232" s="1082" t="n"/>
      <c r="AF232" s="1082" t="n"/>
    </row>
    <row r="233" ht="15.75" customFormat="1" customHeight="1" s="76">
      <c r="A233" s="1842" t="inlineStr">
        <is>
          <t>TAM #</t>
        </is>
      </c>
      <c r="B233" s="1736" t="n"/>
      <c r="C233" s="1794" t="n"/>
      <c r="D233" s="921" t="inlineStr">
        <is>
          <t>DESCRIPTION</t>
        </is>
      </c>
      <c r="E233" s="1736" t="n"/>
      <c r="F233" s="1736" t="n"/>
      <c r="G233" s="1736" t="n"/>
      <c r="H233" s="1736" t="n"/>
      <c r="I233" s="1736" t="n"/>
      <c r="J233" s="1736" t="n"/>
      <c r="K233" s="1736" t="n"/>
      <c r="L233" s="1736" t="n"/>
      <c r="M233" s="1843" t="inlineStr">
        <is>
          <t>No.</t>
        </is>
      </c>
      <c r="N233" s="1794" t="n"/>
      <c r="O233" s="1844" t="inlineStr">
        <is>
          <t>No. per Unit</t>
        </is>
      </c>
      <c r="P233" s="1794" t="n"/>
      <c r="Q233" s="1844" t="inlineStr">
        <is>
          <t>STORAGE UNITS</t>
        </is>
      </c>
      <c r="R233" s="1794" t="n"/>
      <c r="S233" s="1845" t="inlineStr">
        <is>
          <t>SF PER UNIT</t>
        </is>
      </c>
      <c r="T233" s="1794" t="n"/>
      <c r="U233" s="1845" t="inlineStr">
        <is>
          <t>Total (NSF)</t>
        </is>
      </c>
      <c r="V233" s="1794" t="n"/>
      <c r="W233" s="1843" t="inlineStr">
        <is>
          <t>STORAGE TYPE</t>
        </is>
      </c>
      <c r="X233" s="1794" t="n"/>
      <c r="Y233" s="1846" t="inlineStr">
        <is>
          <t>METHOD OF STORAGE  (RACK, CABINET, SHELF, ETC.)</t>
        </is>
      </c>
      <c r="Z233" s="1736" t="n"/>
      <c r="AA233" s="1736" t="n"/>
      <c r="AB233" s="1736" t="n"/>
      <c r="AC233" s="1736" t="n"/>
      <c r="AD233" s="1736" t="n"/>
      <c r="AE233" s="1737" t="n"/>
      <c r="AF233" s="1082" t="n"/>
    </row>
    <row r="234" ht="15.75" customFormat="1" customHeight="1" s="76">
      <c r="A234" s="424" t="n"/>
      <c r="C234" s="1796" t="n"/>
      <c r="D234" s="1847" t="n"/>
      <c r="M234" s="1847" t="n"/>
      <c r="N234" s="1796" t="n"/>
      <c r="O234" s="1847" t="n"/>
      <c r="P234" s="1796" t="n"/>
      <c r="Q234" s="1847" t="n"/>
      <c r="R234" s="1796" t="n"/>
      <c r="S234" s="1847" t="n"/>
      <c r="T234" s="1796" t="n"/>
      <c r="U234" s="1847" t="n"/>
      <c r="V234" s="1796" t="n"/>
      <c r="W234" s="1847" t="n"/>
      <c r="X234" s="1796" t="n"/>
      <c r="Y234" s="1847" t="n"/>
      <c r="AE234" s="1738" t="n"/>
      <c r="AF234" s="1082" t="n"/>
    </row>
    <row r="235" ht="15.75" customFormat="1" customHeight="1" s="76">
      <c r="A235" s="424" t="n"/>
      <c r="C235" s="1796" t="n"/>
      <c r="D235" s="1847" t="n"/>
      <c r="M235" s="1847" t="n"/>
      <c r="N235" s="1796" t="n"/>
      <c r="O235" s="1847" t="n"/>
      <c r="P235" s="1796" t="n"/>
      <c r="Q235" s="1847" t="n"/>
      <c r="R235" s="1796" t="n"/>
      <c r="S235" s="1847" t="n"/>
      <c r="T235" s="1796" t="n"/>
      <c r="U235" s="1847" t="n"/>
      <c r="V235" s="1796" t="n"/>
      <c r="W235" s="1847" t="n"/>
      <c r="X235" s="1796" t="n"/>
      <c r="Y235" s="1847" t="n"/>
      <c r="AE235" s="1738" t="n"/>
      <c r="AF235" s="99" t="n"/>
    </row>
    <row r="236" ht="30" customFormat="1" customHeight="1" s="102">
      <c r="A236" s="964" t="inlineStr">
        <is>
          <t>E1761</t>
        </is>
      </c>
      <c r="B236" s="1848" t="n"/>
      <c r="C236" s="1849" t="n"/>
      <c r="D236" s="966" t="inlineStr">
        <is>
          <t>Shotgun, 12 Gauge, Combat M1014, JSCS</t>
        </is>
      </c>
      <c r="E236" s="1848" t="n"/>
      <c r="F236" s="1848" t="n"/>
      <c r="G236" s="1848" t="n"/>
      <c r="H236" s="1848" t="n"/>
      <c r="I236" s="1848" t="n"/>
      <c r="J236" s="1848" t="n"/>
      <c r="K236" s="1848" t="n"/>
      <c r="L236" s="1849" t="n"/>
      <c r="M236" s="967">
        <f>SUMIFS(TE!P:P,TE!G:G,$A$43,TE!H:H,A236)</f>
        <v/>
      </c>
      <c r="N236" s="1850" t="n"/>
      <c r="O236" s="968" t="n">
        <v>20</v>
      </c>
      <c r="P236" s="1849" t="n"/>
      <c r="Q236" s="969">
        <f>ROUNDUP(M236/O236,0)</f>
        <v/>
      </c>
      <c r="R236" s="1849" t="n"/>
      <c r="S236" s="1851" t="n">
        <v>13.4</v>
      </c>
      <c r="T236" s="1849" t="n"/>
      <c r="U236" s="1851">
        <f>Q236*S236</f>
        <v/>
      </c>
      <c r="V236" s="1849" t="n"/>
      <c r="W236" s="946" t="inlineStr">
        <is>
          <t>B1L</t>
        </is>
      </c>
      <c r="X236" s="1849" t="n"/>
      <c r="Y236" s="947" t="inlineStr">
        <is>
          <t>10 per rack stacked 2 high</t>
        </is>
      </c>
      <c r="Z236" s="1848" t="n"/>
      <c r="AA236" s="1848" t="n"/>
      <c r="AB236" s="1848" t="n"/>
      <c r="AC236" s="1848" t="n"/>
      <c r="AD236" s="1848" t="n"/>
      <c r="AE236" s="1849" t="n"/>
      <c r="AF236" s="99" t="n"/>
    </row>
    <row r="237" ht="30" customFormat="1" customHeight="1" s="102">
      <c r="A237" s="949" t="inlineStr">
        <is>
          <t>E1762</t>
        </is>
      </c>
      <c r="B237" s="1852" t="n"/>
      <c r="C237" s="1853" t="n"/>
      <c r="D237" s="951" t="inlineStr">
        <is>
          <t>Shotgun, 12 Gauge, Combat, M500A2</t>
        </is>
      </c>
      <c r="E237" s="1852" t="n"/>
      <c r="F237" s="1852" t="n"/>
      <c r="G237" s="1852" t="n"/>
      <c r="H237" s="1852" t="n"/>
      <c r="I237" s="1852" t="n"/>
      <c r="J237" s="1852" t="n"/>
      <c r="K237" s="1852" t="n"/>
      <c r="L237" s="1853" t="n"/>
      <c r="M237" s="952">
        <f>SUMIFS(TE!P:P,TE!G:G,$A$43,TE!H:H,A237)</f>
        <v/>
      </c>
      <c r="N237" s="1854" t="n"/>
      <c r="O237" s="953" t="n">
        <v>20</v>
      </c>
      <c r="P237" s="1853" t="n"/>
      <c r="Q237" s="954">
        <f>ROUNDUP(M237/O237,0)</f>
        <v/>
      </c>
      <c r="R237" s="1853" t="n"/>
      <c r="S237" s="1855" t="n">
        <v>13.4</v>
      </c>
      <c r="T237" s="1853" t="n"/>
      <c r="U237" s="1855">
        <f>Q237*S237</f>
        <v/>
      </c>
      <c r="V237" s="1853" t="n"/>
      <c r="W237" s="970" t="inlineStr">
        <is>
          <t>B1L</t>
        </is>
      </c>
      <c r="X237" s="1853" t="n"/>
      <c r="Y237" s="971" t="inlineStr">
        <is>
          <t>10 per rack stacked 2 high</t>
        </is>
      </c>
      <c r="Z237" s="1852" t="n"/>
      <c r="AA237" s="1852" t="n"/>
      <c r="AB237" s="1852" t="n"/>
      <c r="AC237" s="1852" t="n"/>
      <c r="AD237" s="1852" t="n"/>
      <c r="AE237" s="1853" t="n"/>
      <c r="AF237" s="99" t="n"/>
    </row>
    <row r="238" ht="30" customFormat="1" customHeight="1" s="102">
      <c r="A238" s="949" t="inlineStr">
        <is>
          <t>E1779</t>
        </is>
      </c>
      <c r="B238" s="1852" t="n"/>
      <c r="C238" s="1853" t="n"/>
      <c r="D238" s="951" t="inlineStr">
        <is>
          <t>Sight, Day/ Night, Grenade Launcher (AN/PSQ-18A)</t>
        </is>
      </c>
      <c r="E238" s="1852" t="n"/>
      <c r="F238" s="1852" t="n"/>
      <c r="G238" s="1852" t="n"/>
      <c r="H238" s="1852" t="n"/>
      <c r="I238" s="1852" t="n"/>
      <c r="J238" s="1852" t="n"/>
      <c r="K238" s="1852" t="n"/>
      <c r="L238" s="1853" t="n"/>
      <c r="M238" s="952">
        <f>SUMIFS(TE!P:P,TE!G:G,$A$43,TE!H:H,A238)</f>
        <v/>
      </c>
      <c r="N238" s="1854" t="n"/>
      <c r="O238" s="953" t="n">
        <v>40</v>
      </c>
      <c r="P238" s="1853" t="n"/>
      <c r="Q238" s="954">
        <f>M238/O238</f>
        <v/>
      </c>
      <c r="R238" s="1853" t="n"/>
      <c r="S238" s="1855" t="n">
        <v>13.4</v>
      </c>
      <c r="T238" s="1853" t="n"/>
      <c r="U238" s="1855">
        <f>Q238*S238</f>
        <v/>
      </c>
      <c r="V238" s="1853" t="n"/>
      <c r="W238" s="970" t="inlineStr">
        <is>
          <t>A1A</t>
        </is>
      </c>
      <c r="X238" s="1853" t="n"/>
      <c r="Y238" s="971" t="inlineStr">
        <is>
          <t>Stored on Configurable Shelf</t>
        </is>
      </c>
      <c r="Z238" s="1852" t="n"/>
      <c r="AA238" s="1852" t="n"/>
      <c r="AB238" s="1852" t="n"/>
      <c r="AC238" s="1852" t="n"/>
      <c r="AD238" s="1852" t="n"/>
      <c r="AE238" s="1853" t="n"/>
      <c r="AF238" s="99" t="n"/>
    </row>
    <row r="239" ht="30" customFormat="1" customHeight="1" s="102">
      <c r="A239" s="949" t="inlineStr">
        <is>
          <t>E1780</t>
        </is>
      </c>
      <c r="B239" s="1852" t="n"/>
      <c r="C239" s="1853" t="n"/>
      <c r="D239" s="951" t="inlineStr">
        <is>
          <t>Sight, Bore, Mortar, w/ Case</t>
        </is>
      </c>
      <c r="E239" s="1852" t="n"/>
      <c r="F239" s="1852" t="n"/>
      <c r="G239" s="1852" t="n"/>
      <c r="H239" s="1852" t="n"/>
      <c r="I239" s="1852" t="n"/>
      <c r="J239" s="1852" t="n"/>
      <c r="K239" s="1852" t="n"/>
      <c r="L239" s="1853" t="n"/>
      <c r="M239" s="952">
        <f>SUMIFS(TE!P:P,TE!G:G,$A$43,TE!H:H,A239)</f>
        <v/>
      </c>
      <c r="N239" s="1854" t="n"/>
      <c r="O239" s="973" t="inlineStr">
        <is>
          <t>n/a</t>
        </is>
      </c>
      <c r="P239" s="1853" t="n"/>
      <c r="Q239" s="973" t="inlineStr">
        <is>
          <t>n/a</t>
        </is>
      </c>
      <c r="R239" s="1853" t="n"/>
      <c r="S239" s="973" t="inlineStr">
        <is>
          <t>n/a</t>
        </is>
      </c>
      <c r="T239" s="1853" t="n"/>
      <c r="U239" s="973" t="inlineStr">
        <is>
          <t>n/a</t>
        </is>
      </c>
      <c r="V239" s="1853" t="n"/>
      <c r="W239" s="970" t="inlineStr">
        <is>
          <t>Z1B</t>
        </is>
      </c>
      <c r="X239" s="1853" t="n"/>
      <c r="Y239" s="971" t="inlineStr">
        <is>
          <t>Storage already captured with weapon's SL3 gear space</t>
        </is>
      </c>
      <c r="Z239" s="1852" t="n"/>
      <c r="AA239" s="1852" t="n"/>
      <c r="AB239" s="1852" t="n"/>
      <c r="AC239" s="1852" t="n"/>
      <c r="AD239" s="1852" t="n"/>
      <c r="AE239" s="1853" t="n"/>
      <c r="AF239" s="99" t="n"/>
    </row>
    <row r="240" ht="30" customFormat="1" customHeight="1" s="102">
      <c r="A240" s="949" t="inlineStr">
        <is>
          <t>E1790</t>
        </is>
      </c>
      <c r="B240" s="1852" t="n"/>
      <c r="C240" s="1853" t="n"/>
      <c r="D240" s="951" t="inlineStr">
        <is>
          <t>Night Sight, Sniper, AN/PVS-10</t>
        </is>
      </c>
      <c r="E240" s="1852" t="n"/>
      <c r="F240" s="1852" t="n"/>
      <c r="G240" s="1852" t="n"/>
      <c r="H240" s="1852" t="n"/>
      <c r="I240" s="1852" t="n"/>
      <c r="J240" s="1852" t="n"/>
      <c r="K240" s="1852" t="n"/>
      <c r="L240" s="1853" t="n"/>
      <c r="M240" s="952">
        <f>SUMIFS(TE!P:P,TE!G:G,$A$43,TE!H:H,A240)</f>
        <v/>
      </c>
      <c r="N240" s="1854" t="n"/>
      <c r="O240" s="953" t="n">
        <v>64</v>
      </c>
      <c r="P240" s="1853" t="n"/>
      <c r="Q240" s="954">
        <f>M240/O240</f>
        <v/>
      </c>
      <c r="R240" s="1853" t="n"/>
      <c r="S240" s="1855" t="n">
        <v>13.4</v>
      </c>
      <c r="T240" s="1853" t="n"/>
      <c r="U240" s="1855">
        <f>Q240*S240</f>
        <v/>
      </c>
      <c r="V240" s="1853" t="n"/>
      <c r="W240" s="970" t="inlineStr">
        <is>
          <t>A1A</t>
        </is>
      </c>
      <c r="X240" s="1853" t="n"/>
      <c r="Y240" s="971" t="inlineStr">
        <is>
          <t>Stored on Configurable Shelf</t>
        </is>
      </c>
      <c r="Z240" s="1852" t="n"/>
      <c r="AA240" s="1852" t="n"/>
      <c r="AB240" s="1852" t="n"/>
      <c r="AC240" s="1852" t="n"/>
      <c r="AD240" s="1852" t="n"/>
      <c r="AE240" s="1853" t="n"/>
      <c r="AF240" s="99" t="n"/>
    </row>
    <row r="241" ht="30" customFormat="1" customHeight="1" s="102">
      <c r="A241" s="949" t="inlineStr">
        <is>
          <t>E1791</t>
        </is>
      </c>
      <c r="B241" s="1852" t="n"/>
      <c r="C241" s="1853" t="n"/>
      <c r="D241" s="951" t="inlineStr">
        <is>
          <t>Gunsight, Optical Cmbt, Advanced (ACOG)</t>
        </is>
      </c>
      <c r="E241" s="1852" t="n"/>
      <c r="F241" s="1852" t="n"/>
      <c r="G241" s="1852" t="n"/>
      <c r="H241" s="1852" t="n"/>
      <c r="I241" s="1852" t="n"/>
      <c r="J241" s="1852" t="n"/>
      <c r="K241" s="1852" t="n"/>
      <c r="L241" s="1853" t="n"/>
      <c r="M241" s="952">
        <f>SUMIFS(TE!P:P,TE!G:G,$A$43,TE!H:H,A241)</f>
        <v/>
      </c>
      <c r="N241" s="1854" t="n"/>
      <c r="O241" s="973" t="inlineStr">
        <is>
          <t>n/a</t>
        </is>
      </c>
      <c r="P241" s="1853" t="n"/>
      <c r="Q241" s="973" t="inlineStr">
        <is>
          <t>n/a</t>
        </is>
      </c>
      <c r="R241" s="1853" t="n"/>
      <c r="S241" s="973" t="inlineStr">
        <is>
          <t>n/a</t>
        </is>
      </c>
      <c r="T241" s="1853" t="n"/>
      <c r="U241" s="973" t="inlineStr">
        <is>
          <t>n/a</t>
        </is>
      </c>
      <c r="V241" s="1853" t="n"/>
      <c r="W241" s="970" t="inlineStr">
        <is>
          <t>Z1A</t>
        </is>
      </c>
      <c r="X241" s="1853" t="n"/>
      <c r="Y241" s="971" t="inlineStr">
        <is>
          <t>Stored on Weapon</t>
        </is>
      </c>
      <c r="Z241" s="1852" t="n"/>
      <c r="AA241" s="1852" t="n"/>
      <c r="AB241" s="1852" t="n"/>
      <c r="AC241" s="1852" t="n"/>
      <c r="AD241" s="1852" t="n"/>
      <c r="AE241" s="1853" t="n"/>
      <c r="AF241" s="99" t="n"/>
    </row>
    <row r="242" ht="30" customFormat="1" customHeight="1" s="102">
      <c r="A242" s="949" t="inlineStr">
        <is>
          <t>E1793</t>
        </is>
      </c>
      <c r="B242" s="1852" t="n"/>
      <c r="C242" s="1853" t="n"/>
      <c r="D242" s="951" t="inlineStr">
        <is>
          <t xml:space="preserve">Day/ Night Sight </t>
        </is>
      </c>
      <c r="E242" s="1852" t="n"/>
      <c r="F242" s="1852" t="n"/>
      <c r="G242" s="1852" t="n"/>
      <c r="H242" s="1852" t="n"/>
      <c r="I242" s="1852" t="n"/>
      <c r="J242" s="1852" t="n"/>
      <c r="K242" s="1852" t="n"/>
      <c r="L242" s="1853" t="n"/>
      <c r="M242" s="952">
        <f>SUMIFS(TE!P:P,TE!G:G,$A$43,TE!H:H,A242)</f>
        <v/>
      </c>
      <c r="N242" s="1854" t="n"/>
      <c r="O242" s="953" t="n">
        <v>60</v>
      </c>
      <c r="P242" s="1853" t="n"/>
      <c r="Q242" s="954">
        <f>M242/O242</f>
        <v/>
      </c>
      <c r="R242" s="1853" t="n"/>
      <c r="S242" s="1855" t="n">
        <v>13.4</v>
      </c>
      <c r="T242" s="1853" t="n"/>
      <c r="U242" s="1855">
        <f>Q242*S242</f>
        <v/>
      </c>
      <c r="V242" s="1853" t="n"/>
      <c r="W242" s="970" t="inlineStr">
        <is>
          <t>A1A</t>
        </is>
      </c>
      <c r="X242" s="1853" t="n"/>
      <c r="Y242" s="971" t="inlineStr">
        <is>
          <t>Stored on Configurable Shelf</t>
        </is>
      </c>
      <c r="Z242" s="1852" t="n"/>
      <c r="AA242" s="1852" t="n"/>
      <c r="AB242" s="1852" t="n"/>
      <c r="AC242" s="1852" t="n"/>
      <c r="AD242" s="1852" t="n"/>
      <c r="AE242" s="1853" t="n"/>
      <c r="AF242" s="99" t="n"/>
    </row>
    <row r="243" ht="30" customFormat="1" customHeight="1" s="102">
      <c r="A243" s="949" t="inlineStr">
        <is>
          <t>E1798</t>
        </is>
      </c>
      <c r="B243" s="1852" t="n"/>
      <c r="C243" s="1853" t="n"/>
      <c r="D243" s="951" t="inlineStr">
        <is>
          <t xml:space="preserve">Illuminator (AN/PEQ-2) </t>
        </is>
      </c>
      <c r="E243" s="1852" t="n"/>
      <c r="F243" s="1852" t="n"/>
      <c r="G243" s="1852" t="n"/>
      <c r="H243" s="1852" t="n"/>
      <c r="I243" s="1852" t="n"/>
      <c r="J243" s="1852" t="n"/>
      <c r="K243" s="1852" t="n"/>
      <c r="L243" s="1853" t="n"/>
      <c r="M243" s="952">
        <f>SUMIFS(TE!P:P,TE!G:G,$A$43,TE!H:H,A243)</f>
        <v/>
      </c>
      <c r="N243" s="1854" t="n"/>
      <c r="O243" s="953" t="n">
        <v>100</v>
      </c>
      <c r="P243" s="1853" t="n"/>
      <c r="Q243" s="954">
        <f>M243/O243</f>
        <v/>
      </c>
      <c r="R243" s="1853" t="n"/>
      <c r="S243" s="1855" t="n">
        <v>13.4</v>
      </c>
      <c r="T243" s="1853" t="n"/>
      <c r="U243" s="1855">
        <f>Q243*S243</f>
        <v/>
      </c>
      <c r="V243" s="1853" t="n"/>
      <c r="W243" s="970" t="inlineStr">
        <is>
          <t>A1A</t>
        </is>
      </c>
      <c r="X243" s="1853" t="n"/>
      <c r="Y243" s="971" t="inlineStr">
        <is>
          <t>Stored on Configurable Shelf</t>
        </is>
      </c>
      <c r="Z243" s="1852" t="n"/>
      <c r="AA243" s="1852" t="n"/>
      <c r="AB243" s="1852" t="n"/>
      <c r="AC243" s="1852" t="n"/>
      <c r="AD243" s="1852" t="n"/>
      <c r="AE243" s="1853" t="n"/>
      <c r="AF243" s="99" t="n"/>
    </row>
    <row r="244" ht="30" customFormat="1" customHeight="1" s="102">
      <c r="A244" s="949" t="inlineStr">
        <is>
          <t>E1798</t>
        </is>
      </c>
      <c r="B244" s="1852" t="n"/>
      <c r="C244" s="1853" t="n"/>
      <c r="D244" s="951" t="inlineStr">
        <is>
          <t>Illuminator, Infrared (AN/PEQ-16)</t>
        </is>
      </c>
      <c r="E244" s="1852" t="n"/>
      <c r="F244" s="1852" t="n"/>
      <c r="G244" s="1852" t="n"/>
      <c r="H244" s="1852" t="n"/>
      <c r="I244" s="1852" t="n"/>
      <c r="J244" s="1852" t="n"/>
      <c r="K244" s="1852" t="n"/>
      <c r="L244" s="1853" t="n"/>
      <c r="M244" s="952">
        <f>SUMIFS(TE!P:P,TE!G:G,$A$43,TE!H:H,A244)</f>
        <v/>
      </c>
      <c r="N244" s="1854" t="n"/>
      <c r="O244" s="953" t="n">
        <v>180</v>
      </c>
      <c r="P244" s="1853" t="n"/>
      <c r="Q244" s="954">
        <f>M244/O244</f>
        <v/>
      </c>
      <c r="R244" s="1853" t="n"/>
      <c r="S244" s="1855" t="n">
        <v>13.4</v>
      </c>
      <c r="T244" s="1853" t="n"/>
      <c r="U244" s="1855">
        <f>Q244*S244</f>
        <v/>
      </c>
      <c r="V244" s="1853" t="n"/>
      <c r="W244" s="970" t="inlineStr">
        <is>
          <t>A1A</t>
        </is>
      </c>
      <c r="X244" s="1853" t="n"/>
      <c r="Y244" s="971" t="inlineStr">
        <is>
          <t>Stored on Configurable Shelf</t>
        </is>
      </c>
      <c r="Z244" s="1852" t="n"/>
      <c r="AA244" s="1852" t="n"/>
      <c r="AB244" s="1852" t="n"/>
      <c r="AC244" s="1852" t="n"/>
      <c r="AD244" s="1852" t="n"/>
      <c r="AE244" s="1853" t="n"/>
      <c r="AF244" s="99" t="n"/>
    </row>
    <row r="245" ht="30" customFormat="1" customHeight="1" s="102">
      <c r="A245" s="949" t="inlineStr">
        <is>
          <t>E1799</t>
        </is>
      </c>
      <c r="B245" s="1852" t="n"/>
      <c r="C245" s="1853" t="n"/>
      <c r="D245" s="951" t="inlineStr">
        <is>
          <t>Illuminator, Laser, Medium Power  (AN/PEQ-4)</t>
        </is>
      </c>
      <c r="E245" s="1852" t="n"/>
      <c r="F245" s="1852" t="n"/>
      <c r="G245" s="1852" t="n"/>
      <c r="H245" s="1852" t="n"/>
      <c r="I245" s="1852" t="n"/>
      <c r="J245" s="1852" t="n"/>
      <c r="K245" s="1852" t="n"/>
      <c r="L245" s="1853" t="n"/>
      <c r="M245" s="952">
        <f>SUMIFS(TE!P:P,TE!G:G,$A$43,TE!H:H,A245)</f>
        <v/>
      </c>
      <c r="N245" s="1854" t="n"/>
      <c r="O245" s="953" t="n">
        <v>100</v>
      </c>
      <c r="P245" s="1853" t="n"/>
      <c r="Q245" s="954">
        <f>M245/O245</f>
        <v/>
      </c>
      <c r="R245" s="1853" t="n"/>
      <c r="S245" s="1855" t="n">
        <v>13.4</v>
      </c>
      <c r="T245" s="1853" t="n"/>
      <c r="U245" s="1855">
        <f>Q245*S245</f>
        <v/>
      </c>
      <c r="V245" s="1853" t="n"/>
      <c r="W245" s="970" t="inlineStr">
        <is>
          <t>A1A</t>
        </is>
      </c>
      <c r="X245" s="1853" t="n"/>
      <c r="Y245" s="971" t="inlineStr">
        <is>
          <t>Stored on Configurable Shelf</t>
        </is>
      </c>
      <c r="Z245" s="1852" t="n"/>
      <c r="AA245" s="1852" t="n"/>
      <c r="AB245" s="1852" t="n"/>
      <c r="AC245" s="1852" t="n"/>
      <c r="AD245" s="1852" t="n"/>
      <c r="AE245" s="1853" t="n"/>
      <c r="AF245" s="99" t="n"/>
    </row>
    <row r="246" ht="30" customFormat="1" customHeight="1" s="102">
      <c r="A246" s="949" t="inlineStr">
        <is>
          <t>E1900</t>
        </is>
      </c>
      <c r="B246" s="1852" t="n"/>
      <c r="C246" s="1853" t="n"/>
      <c r="D246" s="951" t="inlineStr">
        <is>
          <t>Telescope, Observation, w/ equipment (M49)</t>
        </is>
      </c>
      <c r="E246" s="1852" t="n"/>
      <c r="F246" s="1852" t="n"/>
      <c r="G246" s="1852" t="n"/>
      <c r="H246" s="1852" t="n"/>
      <c r="I246" s="1852" t="n"/>
      <c r="J246" s="1852" t="n"/>
      <c r="K246" s="1852" t="n"/>
      <c r="L246" s="1853" t="n"/>
      <c r="M246" s="952">
        <f>SUMIFS(TE!P:P,TE!G:G,$A$43,TE!H:H,A246)</f>
        <v/>
      </c>
      <c r="N246" s="1854" t="n"/>
      <c r="O246" s="953" t="n">
        <v>90</v>
      </c>
      <c r="P246" s="1853" t="n"/>
      <c r="Q246" s="954">
        <f>M246/O246</f>
        <v/>
      </c>
      <c r="R246" s="1853" t="n"/>
      <c r="S246" s="1855" t="n">
        <v>13.4</v>
      </c>
      <c r="T246" s="1853" t="n"/>
      <c r="U246" s="1855">
        <f>Q246*S246</f>
        <v/>
      </c>
      <c r="V246" s="1853" t="n"/>
      <c r="W246" s="970" t="inlineStr">
        <is>
          <t>B1A</t>
        </is>
      </c>
      <c r="X246" s="1853" t="n"/>
      <c r="Y246" s="971" t="inlineStr">
        <is>
          <t>Stored in configurable Universal Weapons Rack (UWS)</t>
        </is>
      </c>
      <c r="Z246" s="1852" t="n"/>
      <c r="AA246" s="1852" t="n"/>
      <c r="AB246" s="1852" t="n"/>
      <c r="AC246" s="1852" t="n"/>
      <c r="AD246" s="1852" t="n"/>
      <c r="AE246" s="1853" t="n"/>
      <c r="AF246" s="76" t="n"/>
    </row>
    <row r="247" ht="30" customFormat="1" customHeight="1" s="102">
      <c r="A247" s="949" t="inlineStr">
        <is>
          <t>E1904</t>
        </is>
      </c>
      <c r="B247" s="1852" t="n"/>
      <c r="C247" s="1853" t="n"/>
      <c r="D247" s="951" t="inlineStr">
        <is>
          <t>Test Set, Amplifier</t>
        </is>
      </c>
      <c r="E247" s="1852" t="n"/>
      <c r="F247" s="1852" t="n"/>
      <c r="G247" s="1852" t="n"/>
      <c r="H247" s="1852" t="n"/>
      <c r="I247" s="1852" t="n"/>
      <c r="J247" s="1852" t="n"/>
      <c r="K247" s="1852" t="n"/>
      <c r="L247" s="1853" t="n"/>
      <c r="M247" s="952">
        <f>SUMIFS(TE!P:P,TE!G:G,$A$43,TE!H:H,A247)</f>
        <v/>
      </c>
      <c r="N247" s="1854" t="n"/>
      <c r="O247" s="953" t="n">
        <v>40</v>
      </c>
      <c r="P247" s="1853" t="n"/>
      <c r="Q247" s="954">
        <f>M247/O247</f>
        <v/>
      </c>
      <c r="R247" s="1853" t="n"/>
      <c r="S247" s="1855" t="n">
        <v>13.4</v>
      </c>
      <c r="T247" s="1853" t="n"/>
      <c r="U247" s="1855">
        <f>Q247*S247</f>
        <v/>
      </c>
      <c r="V247" s="1853" t="n"/>
      <c r="W247" s="970" t="inlineStr">
        <is>
          <t>A1A</t>
        </is>
      </c>
      <c r="X247" s="1853" t="n"/>
      <c r="Y247" s="971" t="inlineStr">
        <is>
          <t>Stored on Configurable Shelf</t>
        </is>
      </c>
      <c r="Z247" s="1852" t="n"/>
      <c r="AA247" s="1852" t="n"/>
      <c r="AB247" s="1852" t="n"/>
      <c r="AC247" s="1852" t="n"/>
      <c r="AD247" s="1852" t="n"/>
      <c r="AE247" s="1853" t="n"/>
      <c r="AF247" s="76" t="n"/>
    </row>
    <row r="248" ht="30" customFormat="1" customHeight="1" s="102">
      <c r="A248" s="949" t="inlineStr">
        <is>
          <t>E1909</t>
        </is>
      </c>
      <c r="B248" s="1852" t="n"/>
      <c r="C248" s="1853" t="n"/>
      <c r="D248" s="951" t="inlineStr">
        <is>
          <t>Test Set, Boresight, Collimator</t>
        </is>
      </c>
      <c r="E248" s="1852" t="n"/>
      <c r="F248" s="1852" t="n"/>
      <c r="G248" s="1852" t="n"/>
      <c r="H248" s="1852" t="n"/>
      <c r="I248" s="1852" t="n"/>
      <c r="J248" s="1852" t="n"/>
      <c r="K248" s="1852" t="n"/>
      <c r="L248" s="1853" t="n"/>
      <c r="M248" s="952">
        <f>SUMIFS(TE!P:P,TE!G:G,$A$43,TE!H:H,A248)</f>
        <v/>
      </c>
      <c r="N248" s="1854" t="n"/>
      <c r="O248" s="953" t="n">
        <v>4</v>
      </c>
      <c r="P248" s="1853" t="n"/>
      <c r="Q248" s="954">
        <f>M248/O248</f>
        <v/>
      </c>
      <c r="R248" s="1853" t="n"/>
      <c r="S248" s="1855" t="n">
        <v>13.4</v>
      </c>
      <c r="T248" s="1853" t="n"/>
      <c r="U248" s="1855">
        <f>Q248*S248</f>
        <v/>
      </c>
      <c r="V248" s="1853" t="n"/>
      <c r="W248" s="970" t="inlineStr">
        <is>
          <t>B1A</t>
        </is>
      </c>
      <c r="X248" s="1853" t="n"/>
      <c r="Y248" s="971" t="inlineStr">
        <is>
          <t>Stored in configurable Universal Weapons Rack (UWS)</t>
        </is>
      </c>
      <c r="Z248" s="1852" t="n"/>
      <c r="AA248" s="1852" t="n"/>
      <c r="AB248" s="1852" t="n"/>
      <c r="AC248" s="1852" t="n"/>
      <c r="AD248" s="1852" t="n"/>
      <c r="AE248" s="1853" t="n"/>
      <c r="AF248" s="76" t="n"/>
    </row>
    <row r="249" ht="30" customFormat="1" customHeight="1" s="102">
      <c r="A249" s="949" t="inlineStr">
        <is>
          <t>E1911</t>
        </is>
      </c>
      <c r="B249" s="1852" t="n"/>
      <c r="C249" s="1853" t="n"/>
      <c r="D249" s="951" t="inlineStr">
        <is>
          <t>Test Set, Missile Guidance          (AN/TSM 152)</t>
        </is>
      </c>
      <c r="E249" s="1852" t="n"/>
      <c r="F249" s="1852" t="n"/>
      <c r="G249" s="1852" t="n"/>
      <c r="H249" s="1852" t="n"/>
      <c r="I249" s="1852" t="n"/>
      <c r="J249" s="1852" t="n"/>
      <c r="K249" s="1852" t="n"/>
      <c r="L249" s="1853" t="n"/>
      <c r="M249" s="952">
        <f>SUMIFS(TE!P:P,TE!G:G,$A$43,TE!H:H,A249)</f>
        <v/>
      </c>
      <c r="N249" s="1854" t="n"/>
      <c r="O249" s="973" t="inlineStr">
        <is>
          <t>n/a</t>
        </is>
      </c>
      <c r="P249" s="1853" t="n"/>
      <c r="Q249" s="973" t="inlineStr">
        <is>
          <t>n/a</t>
        </is>
      </c>
      <c r="R249" s="1853" t="n"/>
      <c r="S249" s="973" t="inlineStr">
        <is>
          <t>n/a</t>
        </is>
      </c>
      <c r="T249" s="1853" t="n"/>
      <c r="U249" s="973" t="inlineStr">
        <is>
          <t>n/a</t>
        </is>
      </c>
      <c r="V249" s="1853" t="n"/>
      <c r="W249" s="970" t="inlineStr">
        <is>
          <t>A1B</t>
        </is>
      </c>
      <c r="X249" s="1853" t="n"/>
      <c r="Y249" s="971" t="inlineStr">
        <is>
          <t>include in 2111 or 2171 space</t>
        </is>
      </c>
      <c r="Z249" s="1852" t="n"/>
      <c r="AA249" s="1852" t="n"/>
      <c r="AB249" s="1852" t="n"/>
      <c r="AC249" s="1852" t="n"/>
      <c r="AD249" s="1852" t="n"/>
      <c r="AE249" s="1853" t="n"/>
      <c r="AF249" s="76" t="n"/>
    </row>
    <row r="250" ht="30" customFormat="1" customHeight="1" s="102">
      <c r="A250" s="949" t="inlineStr">
        <is>
          <t>E1912</t>
        </is>
      </c>
      <c r="B250" s="1852" t="n"/>
      <c r="C250" s="1853" t="n"/>
      <c r="D250" s="951" t="inlineStr">
        <is>
          <t>Test Set, GM</t>
        </is>
      </c>
      <c r="E250" s="1852" t="n"/>
      <c r="F250" s="1852" t="n"/>
      <c r="G250" s="1852" t="n"/>
      <c r="H250" s="1852" t="n"/>
      <c r="I250" s="1852" t="n"/>
      <c r="J250" s="1852" t="n"/>
      <c r="K250" s="1852" t="n"/>
      <c r="L250" s="1853" t="n"/>
      <c r="M250" s="952">
        <f>SUMIFS(TE!P:P,TE!G:G,$A$43,TE!H:H,A250)</f>
        <v/>
      </c>
      <c r="N250" s="1854" t="n"/>
      <c r="O250" s="973" t="inlineStr">
        <is>
          <t>n/a</t>
        </is>
      </c>
      <c r="P250" s="1853" t="n"/>
      <c r="Q250" s="973" t="inlineStr">
        <is>
          <t>n/a</t>
        </is>
      </c>
      <c r="R250" s="1853" t="n"/>
      <c r="S250" s="973" t="inlineStr">
        <is>
          <t>n/a</t>
        </is>
      </c>
      <c r="T250" s="1853" t="n"/>
      <c r="U250" s="973" t="inlineStr">
        <is>
          <t>n/a</t>
        </is>
      </c>
      <c r="V250" s="1853" t="n"/>
      <c r="W250" s="970" t="inlineStr">
        <is>
          <t>A1B</t>
        </is>
      </c>
      <c r="X250" s="1853" t="n"/>
      <c r="Y250" s="971" t="inlineStr">
        <is>
          <t>include in 2111 or 2171 space</t>
        </is>
      </c>
      <c r="Z250" s="1852" t="n"/>
      <c r="AA250" s="1852" t="n"/>
      <c r="AB250" s="1852" t="n"/>
      <c r="AC250" s="1852" t="n"/>
      <c r="AD250" s="1852" t="n"/>
      <c r="AE250" s="1853" t="n"/>
      <c r="AF250" s="76" t="n"/>
    </row>
    <row r="251" ht="30" customFormat="1" customHeight="1" s="76">
      <c r="A251" s="949" t="inlineStr">
        <is>
          <t>E1947</t>
        </is>
      </c>
      <c r="B251" s="1852" t="n"/>
      <c r="C251" s="1853" t="n"/>
      <c r="D251" s="951" t="inlineStr">
        <is>
          <t>Night Vision Test Set</t>
        </is>
      </c>
      <c r="E251" s="1852" t="n"/>
      <c r="F251" s="1852" t="n"/>
      <c r="G251" s="1852" t="n"/>
      <c r="H251" s="1852" t="n"/>
      <c r="I251" s="1852" t="n"/>
      <c r="J251" s="1852" t="n"/>
      <c r="K251" s="1852" t="n"/>
      <c r="L251" s="1853" t="n"/>
      <c r="M251" s="952">
        <f>SUMIFS(TE!P:P,TE!G:G,$A$43,TE!H:H,A251)</f>
        <v/>
      </c>
      <c r="N251" s="1854" t="n"/>
      <c r="O251" s="973" t="inlineStr">
        <is>
          <t>n/a</t>
        </is>
      </c>
      <c r="P251" s="1853" t="n"/>
      <c r="Q251" s="973" t="inlineStr">
        <is>
          <t>n/a</t>
        </is>
      </c>
      <c r="R251" s="1853" t="n"/>
      <c r="S251" s="973" t="inlineStr">
        <is>
          <t>n/a</t>
        </is>
      </c>
      <c r="T251" s="1853" t="n"/>
      <c r="U251" s="973" t="inlineStr">
        <is>
          <t>n/a</t>
        </is>
      </c>
      <c r="V251" s="1853" t="n"/>
      <c r="W251" s="970" t="inlineStr">
        <is>
          <t>A1B</t>
        </is>
      </c>
      <c r="X251" s="1853" t="n"/>
      <c r="Y251" s="971" t="inlineStr">
        <is>
          <t>include in 2111 or 2171 space</t>
        </is>
      </c>
      <c r="Z251" s="1852" t="n"/>
      <c r="AA251" s="1852" t="n"/>
      <c r="AB251" s="1852" t="n"/>
      <c r="AC251" s="1852" t="n"/>
      <c r="AD251" s="1852" t="n"/>
      <c r="AE251" s="1853" t="n"/>
    </row>
    <row r="252" ht="30" customFormat="1" customHeight="1" s="76">
      <c r="A252" s="949" t="inlineStr">
        <is>
          <t>E1948</t>
        </is>
      </c>
      <c r="B252" s="1852" t="n"/>
      <c r="C252" s="1853" t="n"/>
      <c r="D252" s="951" t="inlineStr">
        <is>
          <t>Test Set, Electronic System (TS-4348/UV, include in 211 space)</t>
        </is>
      </c>
      <c r="E252" s="1852" t="n"/>
      <c r="F252" s="1852" t="n"/>
      <c r="G252" s="1852" t="n"/>
      <c r="H252" s="1852" t="n"/>
      <c r="I252" s="1852" t="n"/>
      <c r="J252" s="1852" t="n"/>
      <c r="K252" s="1852" t="n"/>
      <c r="L252" s="1853" t="n"/>
      <c r="M252" s="952">
        <f>SUMIFS(TE!P:P,TE!G:G,$A$43,TE!H:H,A252)</f>
        <v/>
      </c>
      <c r="N252" s="1854" t="n"/>
      <c r="O252" s="973" t="inlineStr">
        <is>
          <t>n/a</t>
        </is>
      </c>
      <c r="P252" s="1853" t="n"/>
      <c r="Q252" s="973" t="inlineStr">
        <is>
          <t>n/a</t>
        </is>
      </c>
      <c r="R252" s="1853" t="n"/>
      <c r="S252" s="973" t="inlineStr">
        <is>
          <t>n/a</t>
        </is>
      </c>
      <c r="T252" s="1853" t="n"/>
      <c r="U252" s="973" t="inlineStr">
        <is>
          <t>n/a</t>
        </is>
      </c>
      <c r="V252" s="1853" t="n"/>
      <c r="W252" s="970" t="inlineStr">
        <is>
          <t>A1B</t>
        </is>
      </c>
      <c r="X252" s="1853" t="n"/>
      <c r="Y252" s="971" t="inlineStr">
        <is>
          <t>include in 2111 or 2171 space</t>
        </is>
      </c>
      <c r="Z252" s="1852" t="n"/>
      <c r="AA252" s="1852" t="n"/>
      <c r="AB252" s="1852" t="n"/>
      <c r="AC252" s="1852" t="n"/>
      <c r="AD252" s="1852" t="n"/>
      <c r="AE252" s="1853" t="n"/>
    </row>
    <row r="253" ht="39.95" customFormat="1" customHeight="1" s="76">
      <c r="A253" s="949" t="inlineStr">
        <is>
          <t>E1975</t>
        </is>
      </c>
      <c r="B253" s="1852" t="n"/>
      <c r="C253" s="1853" t="n"/>
      <c r="D253" s="951" t="inlineStr">
        <is>
          <t>Sight, Weapon, Thermal Medium  (MTWS)</t>
        </is>
      </c>
      <c r="E253" s="1852" t="n"/>
      <c r="F253" s="1852" t="n"/>
      <c r="G253" s="1852" t="n"/>
      <c r="H253" s="1852" t="n"/>
      <c r="I253" s="1852" t="n"/>
      <c r="J253" s="1852" t="n"/>
      <c r="K253" s="1852" t="n"/>
      <c r="L253" s="1853" t="n"/>
      <c r="M253" s="952">
        <f>SUMIFS(TE!P:P,TE!G:G,$A$43,TE!H:H,A253)</f>
        <v/>
      </c>
      <c r="N253" s="1854" t="n"/>
      <c r="O253" s="953" t="n">
        <v>16</v>
      </c>
      <c r="P253" s="1853" t="n"/>
      <c r="Q253" s="954">
        <f>M253/O253</f>
        <v/>
      </c>
      <c r="R253" s="1853" t="n"/>
      <c r="S253" s="1855" t="n">
        <v>13.4</v>
      </c>
      <c r="T253" s="1853" t="n"/>
      <c r="U253" s="1855">
        <f>Q253*S253</f>
        <v/>
      </c>
      <c r="V253" s="1853" t="n"/>
      <c r="W253" s="970" t="inlineStr">
        <is>
          <t>B1A</t>
        </is>
      </c>
      <c r="X253" s="1853" t="n"/>
      <c r="Y253" s="971" t="inlineStr">
        <is>
          <t>Stored in configurable Universal Weapons Rack (UWS)</t>
        </is>
      </c>
      <c r="Z253" s="1852" t="n"/>
      <c r="AA253" s="1852" t="n"/>
      <c r="AB253" s="1852" t="n"/>
      <c r="AC253" s="1852" t="n"/>
      <c r="AD253" s="1852" t="n"/>
      <c r="AE253" s="1853" t="n"/>
    </row>
    <row r="254" ht="39.95" customFormat="1" customHeight="1" s="76">
      <c r="A254" s="978" t="inlineStr">
        <is>
          <t>E1976</t>
        </is>
      </c>
      <c r="B254" s="1856" t="n"/>
      <c r="C254" s="1857" t="n"/>
      <c r="D254" s="980" t="inlineStr">
        <is>
          <t>Sight, Weapon, Thermal, Heavy (HTWS)</t>
        </is>
      </c>
      <c r="E254" s="1856" t="n"/>
      <c r="F254" s="1856" t="n"/>
      <c r="G254" s="1856" t="n"/>
      <c r="H254" s="1856" t="n"/>
      <c r="I254" s="1856" t="n"/>
      <c r="J254" s="1856" t="n"/>
      <c r="K254" s="1856" t="n"/>
      <c r="L254" s="1857" t="n"/>
      <c r="M254" s="981">
        <f>SUMIFS(TE!P:P,TE!G:G,$A$43,TE!H:H,A254)</f>
        <v/>
      </c>
      <c r="N254" s="1858" t="n"/>
      <c r="O254" s="982" t="n">
        <v>16</v>
      </c>
      <c r="P254" s="1857" t="n"/>
      <c r="Q254" s="983">
        <f>M254/O254</f>
        <v/>
      </c>
      <c r="R254" s="1857" t="n"/>
      <c r="S254" s="1859" t="n">
        <v>13.4</v>
      </c>
      <c r="T254" s="1857" t="n"/>
      <c r="U254" s="1859">
        <f>Q254*S254</f>
        <v/>
      </c>
      <c r="V254" s="1857" t="n"/>
      <c r="W254" s="975" t="inlineStr">
        <is>
          <t>B1A</t>
        </is>
      </c>
      <c r="X254" s="1857" t="n"/>
      <c r="Y254" s="976" t="inlineStr">
        <is>
          <t>Stored in configurable Universal Weapons Rack (UWS)</t>
        </is>
      </c>
      <c r="Z254" s="1856" t="n"/>
      <c r="AA254" s="1856" t="n"/>
      <c r="AB254" s="1856" t="n"/>
      <c r="AC254" s="1856" t="n"/>
      <c r="AD254" s="1856" t="n"/>
      <c r="AE254" s="1857" t="n"/>
    </row>
    <row r="255" ht="15.75" customFormat="1" customHeight="1" s="76"/>
    <row r="256" ht="15.75" customFormat="1" customHeight="1" s="76">
      <c r="A256" s="101" t="n"/>
      <c r="B256" s="101" t="n"/>
      <c r="C256" s="101" t="n"/>
      <c r="D256" s="101" t="n"/>
      <c r="E256" s="101" t="n"/>
      <c r="F256" s="101" t="n"/>
      <c r="G256" s="101" t="n"/>
      <c r="H256" s="101" t="n"/>
      <c r="I256" s="101" t="n"/>
      <c r="J256" s="101" t="n"/>
      <c r="K256" s="101" t="n"/>
      <c r="L256" s="101" t="n"/>
      <c r="M256" s="101" t="n"/>
      <c r="N256" s="101" t="n"/>
      <c r="O256" s="101" t="n"/>
      <c r="P256" s="101" t="n"/>
      <c r="Q256" s="101" t="n"/>
      <c r="R256" s="101" t="n"/>
      <c r="S256" s="101" t="n"/>
      <c r="T256" s="101" t="n"/>
      <c r="U256" s="101" t="n"/>
      <c r="V256" s="101" t="n"/>
      <c r="W256" s="101" t="n"/>
      <c r="X256" s="101" t="n"/>
      <c r="Y256" s="101" t="n"/>
      <c r="Z256" s="101" t="n"/>
      <c r="AA256" s="101" t="n"/>
      <c r="AB256" s="682" t="n"/>
      <c r="AC256" s="683" t="inlineStr">
        <is>
          <t xml:space="preserve">Page </t>
        </is>
      </c>
      <c r="AD256" s="684" t="n">
        <v>9</v>
      </c>
      <c r="AE256" s="684" t="inlineStr">
        <is>
          <t>of</t>
        </is>
      </c>
      <c r="AF256" s="684" t="n">
        <v>27</v>
      </c>
    </row>
    <row r="257" ht="15.75" customFormat="1" customHeight="1" s="76">
      <c r="A257" s="937" t="inlineStr">
        <is>
          <t>CCN:</t>
        </is>
      </c>
      <c r="C257" s="931" t="n">
        <v>14345</v>
      </c>
      <c r="M257" s="937" t="inlineStr">
        <is>
          <t>Nomenclature:</t>
        </is>
      </c>
      <c r="R257" s="931" t="inlineStr">
        <is>
          <t>Armory</t>
        </is>
      </c>
    </row>
    <row r="258" ht="12.75" customFormat="1" customHeight="1" s="76">
      <c r="A258" s="1081" t="n"/>
      <c r="B258" s="1081" t="n"/>
      <c r="C258" s="1082" t="n"/>
      <c r="D258" s="1082" t="n"/>
      <c r="E258" s="1082" t="n"/>
      <c r="F258" s="1082" t="n"/>
      <c r="G258" s="1082" t="n"/>
      <c r="H258" s="1082" t="n"/>
      <c r="I258" s="1082" t="n"/>
      <c r="J258" s="1082" t="n"/>
      <c r="K258" s="1082" t="n"/>
      <c r="L258" s="1082" t="n"/>
      <c r="M258" s="1081" t="n"/>
      <c r="N258" s="1081" t="n"/>
      <c r="O258" s="1081" t="n"/>
      <c r="P258" s="1081" t="n"/>
      <c r="Q258" s="1081" t="n"/>
      <c r="R258" s="1082" t="n"/>
      <c r="S258" s="1082" t="n"/>
      <c r="T258" s="1082" t="n"/>
      <c r="U258" s="1082" t="n"/>
      <c r="V258" s="1082" t="n"/>
      <c r="W258" s="1082" t="n"/>
      <c r="X258" s="1082" t="n"/>
      <c r="Y258" s="1082" t="n"/>
      <c r="Z258" s="1082" t="n"/>
      <c r="AA258" s="1082" t="n"/>
      <c r="AB258" s="1082" t="n"/>
      <c r="AC258" s="1082" t="n"/>
      <c r="AD258" s="1082" t="n"/>
      <c r="AE258" s="1082" t="n"/>
      <c r="AF258" s="1082" t="n"/>
    </row>
    <row r="259" ht="12.75" customFormat="1" customHeight="1" s="76">
      <c r="A259" s="913">
        <f>A232</f>
        <v/>
      </c>
      <c r="B259" s="1841" t="n"/>
      <c r="C259" s="1841" t="n"/>
      <c r="D259" s="914">
        <f>D232</f>
        <v/>
      </c>
      <c r="E259" s="1747" t="n"/>
      <c r="F259" s="1747" t="n"/>
      <c r="G259" s="1747" t="n"/>
      <c r="H259" s="1747" t="n"/>
      <c r="I259" s="1747" t="n"/>
      <c r="J259" s="1747" t="n"/>
      <c r="K259" s="1747" t="n"/>
      <c r="L259" s="1747" t="n"/>
      <c r="M259" s="1081" t="n"/>
      <c r="N259" s="1081" t="n"/>
      <c r="O259" s="1081" t="n"/>
      <c r="P259" s="1082" t="n"/>
      <c r="Q259" s="1081" t="n"/>
      <c r="R259" s="1082" t="n"/>
      <c r="S259" s="1082" t="n"/>
      <c r="T259" s="1082" t="n"/>
      <c r="U259" s="1082" t="n"/>
      <c r="V259" s="1082" t="n"/>
      <c r="W259" s="1082" t="n"/>
      <c r="X259" s="1082" t="n"/>
      <c r="Y259" s="1082" t="n"/>
      <c r="Z259" s="1082" t="n"/>
      <c r="AA259" s="1082" t="n"/>
      <c r="AB259" s="1082" t="n"/>
      <c r="AC259" s="1082" t="n"/>
      <c r="AD259" s="1082" t="n"/>
      <c r="AE259" s="1082" t="n"/>
      <c r="AF259" s="1082" t="n"/>
    </row>
    <row r="260" ht="15.75" customFormat="1" customHeight="1" s="76">
      <c r="A260" s="1842" t="inlineStr">
        <is>
          <t>TAM #</t>
        </is>
      </c>
      <c r="B260" s="1736" t="n"/>
      <c r="C260" s="1794" t="n"/>
      <c r="D260" s="921" t="inlineStr">
        <is>
          <t>DESCRIPTION</t>
        </is>
      </c>
      <c r="E260" s="1736" t="n"/>
      <c r="F260" s="1736" t="n"/>
      <c r="G260" s="1736" t="n"/>
      <c r="H260" s="1736" t="n"/>
      <c r="I260" s="1736" t="n"/>
      <c r="J260" s="1736" t="n"/>
      <c r="K260" s="1736" t="n"/>
      <c r="L260" s="1736" t="n"/>
      <c r="M260" s="1843" t="inlineStr">
        <is>
          <t>No.</t>
        </is>
      </c>
      <c r="N260" s="1794" t="n"/>
      <c r="O260" s="1844" t="inlineStr">
        <is>
          <t>No. per Unit</t>
        </is>
      </c>
      <c r="P260" s="1794" t="n"/>
      <c r="Q260" s="1844" t="inlineStr">
        <is>
          <t>STORAGE UNITS</t>
        </is>
      </c>
      <c r="R260" s="1794" t="n"/>
      <c r="S260" s="1845" t="inlineStr">
        <is>
          <t>SF PER UNIT</t>
        </is>
      </c>
      <c r="T260" s="1794" t="n"/>
      <c r="U260" s="1845" t="inlineStr">
        <is>
          <t>Total (NSF)</t>
        </is>
      </c>
      <c r="V260" s="1794" t="n"/>
      <c r="W260" s="1843" t="inlineStr">
        <is>
          <t>STORAGE TYPE</t>
        </is>
      </c>
      <c r="X260" s="1794" t="n"/>
      <c r="Y260" s="1846" t="inlineStr">
        <is>
          <t>METHOD OF STORAGE  (RACK, CABINET, SHELF, ETC.)</t>
        </is>
      </c>
      <c r="Z260" s="1736" t="n"/>
      <c r="AA260" s="1736" t="n"/>
      <c r="AB260" s="1736" t="n"/>
      <c r="AC260" s="1736" t="n"/>
      <c r="AD260" s="1736" t="n"/>
      <c r="AE260" s="1737" t="n"/>
      <c r="AF260" s="1082" t="n"/>
    </row>
    <row r="261" ht="15.75" customFormat="1" customHeight="1" s="103">
      <c r="A261" s="424" t="n"/>
      <c r="C261" s="1796" t="n"/>
      <c r="D261" s="1847" t="n"/>
      <c r="M261" s="1847" t="n"/>
      <c r="N261" s="1796" t="n"/>
      <c r="O261" s="1847" t="n"/>
      <c r="P261" s="1796" t="n"/>
      <c r="Q261" s="1847" t="n"/>
      <c r="R261" s="1796" t="n"/>
      <c r="S261" s="1847" t="n"/>
      <c r="T261" s="1796" t="n"/>
      <c r="U261" s="1847" t="n"/>
      <c r="V261" s="1796" t="n"/>
      <c r="W261" s="1847" t="n"/>
      <c r="X261" s="1796" t="n"/>
      <c r="Y261" s="1847" t="n"/>
      <c r="AE261" s="1738" t="n"/>
      <c r="AF261" s="1082" t="n"/>
    </row>
    <row r="262" ht="15.75" customFormat="1" customHeight="1" s="103">
      <c r="A262" s="424" t="n"/>
      <c r="C262" s="1796" t="n"/>
      <c r="D262" s="1847" t="n"/>
      <c r="M262" s="1847" t="n"/>
      <c r="N262" s="1796" t="n"/>
      <c r="O262" s="1847" t="n"/>
      <c r="P262" s="1796" t="n"/>
      <c r="Q262" s="1847" t="n"/>
      <c r="R262" s="1796" t="n"/>
      <c r="S262" s="1847" t="n"/>
      <c r="T262" s="1796" t="n"/>
      <c r="U262" s="1847" t="n"/>
      <c r="V262" s="1796" t="n"/>
      <c r="W262" s="1847" t="n"/>
      <c r="X262" s="1796" t="n"/>
      <c r="Y262" s="1847" t="n"/>
      <c r="AE262" s="1738" t="n"/>
      <c r="AF262" s="99" t="n"/>
    </row>
    <row r="263" ht="30" customFormat="1" customHeight="1" s="103">
      <c r="A263" s="964" t="inlineStr">
        <is>
          <t>E1978</t>
        </is>
      </c>
      <c r="B263" s="1848" t="n"/>
      <c r="C263" s="1849" t="n"/>
      <c r="D263" s="966" t="inlineStr">
        <is>
          <t>Thermal Imager, Long Range (AN/PAS-22, with SL-3 case)</t>
        </is>
      </c>
      <c r="E263" s="1848" t="n"/>
      <c r="F263" s="1848" t="n"/>
      <c r="G263" s="1848" t="n"/>
      <c r="H263" s="1848" t="n"/>
      <c r="I263" s="1848" t="n"/>
      <c r="J263" s="1848" t="n"/>
      <c r="K263" s="1848" t="n"/>
      <c r="L263" s="1849" t="n"/>
      <c r="M263" s="967">
        <f>SUMIFS(TE!P:P,TE!G:G,$A$43,TE!H:H,A263)</f>
        <v/>
      </c>
      <c r="N263" s="1850" t="n"/>
      <c r="O263" s="968" t="n">
        <v>12</v>
      </c>
      <c r="P263" s="1849" t="n"/>
      <c r="Q263" s="969">
        <f>M263/O263</f>
        <v/>
      </c>
      <c r="R263" s="1849" t="n"/>
      <c r="S263" s="1851" t="n">
        <v>13.4</v>
      </c>
      <c r="T263" s="1849" t="n"/>
      <c r="U263" s="1851">
        <f>Q263*S263</f>
        <v/>
      </c>
      <c r="V263" s="1849" t="n"/>
      <c r="W263" s="946" t="inlineStr">
        <is>
          <t>A1A</t>
        </is>
      </c>
      <c r="X263" s="1849" t="n"/>
      <c r="Y263" s="947" t="inlineStr">
        <is>
          <t>Stored on Configurable Shelf</t>
        </is>
      </c>
      <c r="Z263" s="1848" t="n"/>
      <c r="AA263" s="1848" t="n"/>
      <c r="AB263" s="1848" t="n"/>
      <c r="AC263" s="1848" t="n"/>
      <c r="AD263" s="1848" t="n"/>
      <c r="AE263" s="1849" t="n"/>
      <c r="AF263" s="99" t="n"/>
    </row>
    <row r="264" ht="30" customFormat="1" customHeight="1" s="103">
      <c r="A264" s="949" t="inlineStr">
        <is>
          <t>E1978</t>
        </is>
      </c>
      <c r="B264" s="1852" t="n"/>
      <c r="C264" s="1853" t="n"/>
      <c r="D264" s="951" t="inlineStr">
        <is>
          <t>Thermal, Imager, Long Range (SOPHIE) (to be replaced by AN/PAS-22; will keep same TAM)</t>
        </is>
      </c>
      <c r="E264" s="1852" t="n"/>
      <c r="F264" s="1852" t="n"/>
      <c r="G264" s="1852" t="n"/>
      <c r="H264" s="1852" t="n"/>
      <c r="I264" s="1852" t="n"/>
      <c r="J264" s="1852" t="n"/>
      <c r="K264" s="1852" t="n"/>
      <c r="L264" s="1853" t="n"/>
      <c r="M264" s="952">
        <f>SUMIFS(TE!P:P,TE!G:G,$A$43,TE!H:H,A264)</f>
        <v/>
      </c>
      <c r="N264" s="1854" t="n"/>
      <c r="O264" s="953" t="n">
        <v>24</v>
      </c>
      <c r="P264" s="1853" t="n"/>
      <c r="Q264" s="954">
        <f>M264/O264</f>
        <v/>
      </c>
      <c r="R264" s="1853" t="n"/>
      <c r="S264" s="1855" t="n">
        <v>13.4</v>
      </c>
      <c r="T264" s="1853" t="n"/>
      <c r="U264" s="1855">
        <f>Q264*S264</f>
        <v/>
      </c>
      <c r="V264" s="1853" t="n"/>
      <c r="W264" s="970" t="inlineStr">
        <is>
          <t>A1A</t>
        </is>
      </c>
      <c r="X264" s="1853" t="n"/>
      <c r="Y264" s="971" t="inlineStr">
        <is>
          <t>Stored on Configurable Shelf</t>
        </is>
      </c>
      <c r="Z264" s="1852" t="n"/>
      <c r="AA264" s="1852" t="n"/>
      <c r="AB264" s="1852" t="n"/>
      <c r="AC264" s="1852" t="n"/>
      <c r="AD264" s="1852" t="n"/>
      <c r="AE264" s="1853" t="n"/>
      <c r="AF264" s="99" t="n"/>
    </row>
    <row r="265" ht="30" customFormat="1" customHeight="1" s="103">
      <c r="A265" s="949" t="inlineStr">
        <is>
          <t>E2070</t>
        </is>
      </c>
      <c r="B265" s="1852" t="n"/>
      <c r="C265" s="1853" t="n"/>
      <c r="D265" s="951" t="inlineStr">
        <is>
          <t>Tool Kit, Boresight, Fixture, Rocket Launcher</t>
        </is>
      </c>
      <c r="E265" s="1852" t="n"/>
      <c r="F265" s="1852" t="n"/>
      <c r="G265" s="1852" t="n"/>
      <c r="H265" s="1852" t="n"/>
      <c r="I265" s="1852" t="n"/>
      <c r="J265" s="1852" t="n"/>
      <c r="K265" s="1852" t="n"/>
      <c r="L265" s="1853" t="n"/>
      <c r="M265" s="952">
        <f>SUMIFS(TE!P:P,TE!G:G,$A$43,TE!H:H,A265)</f>
        <v/>
      </c>
      <c r="N265" s="1854" t="n"/>
      <c r="O265" s="973" t="inlineStr">
        <is>
          <t>n/a</t>
        </is>
      </c>
      <c r="P265" s="1853" t="n"/>
      <c r="Q265" s="973" t="inlineStr">
        <is>
          <t>n/a</t>
        </is>
      </c>
      <c r="R265" s="1853" t="n"/>
      <c r="S265" s="973" t="inlineStr">
        <is>
          <t>n/a</t>
        </is>
      </c>
      <c r="T265" s="1853" t="n"/>
      <c r="U265" s="973" t="inlineStr">
        <is>
          <t>n/a</t>
        </is>
      </c>
      <c r="V265" s="1853" t="n"/>
      <c r="W265" s="970" t="inlineStr">
        <is>
          <t>A1B</t>
        </is>
      </c>
      <c r="X265" s="1853" t="n"/>
      <c r="Y265" s="971" t="inlineStr">
        <is>
          <t>include in 2111 or 2171 space</t>
        </is>
      </c>
      <c r="Z265" s="1852" t="n"/>
      <c r="AA265" s="1852" t="n"/>
      <c r="AB265" s="1852" t="n"/>
      <c r="AC265" s="1852" t="n"/>
      <c r="AD265" s="1852" t="n"/>
      <c r="AE265" s="1853" t="n"/>
      <c r="AF265" s="99" t="n"/>
    </row>
    <row r="266" ht="30" customFormat="1" customHeight="1" s="103">
      <c r="A266" s="949" t="inlineStr">
        <is>
          <t>E2208</t>
        </is>
      </c>
      <c r="B266" s="1852" t="n"/>
      <c r="C266" s="1853" t="n"/>
      <c r="D266" s="951" t="inlineStr">
        <is>
          <t>Tool Kit, Elect-Optic (include in technician space)</t>
        </is>
      </c>
      <c r="E266" s="1852" t="n"/>
      <c r="F266" s="1852" t="n"/>
      <c r="G266" s="1852" t="n"/>
      <c r="H266" s="1852" t="n"/>
      <c r="I266" s="1852" t="n"/>
      <c r="J266" s="1852" t="n"/>
      <c r="K266" s="1852" t="n"/>
      <c r="L266" s="1853" t="n"/>
      <c r="M266" s="952">
        <f>SUMIFS(TE!P:P,TE!G:G,$A$43,TE!H:H,A266)</f>
        <v/>
      </c>
      <c r="N266" s="1854" t="n"/>
      <c r="O266" s="973" t="inlineStr">
        <is>
          <t>n/a</t>
        </is>
      </c>
      <c r="P266" s="1853" t="n"/>
      <c r="Q266" s="973" t="inlineStr">
        <is>
          <t>n/a</t>
        </is>
      </c>
      <c r="R266" s="1853" t="n"/>
      <c r="S266" s="973" t="inlineStr">
        <is>
          <t>n/a</t>
        </is>
      </c>
      <c r="T266" s="1853" t="n"/>
      <c r="U266" s="973" t="inlineStr">
        <is>
          <t>n/a</t>
        </is>
      </c>
      <c r="V266" s="1853" t="n"/>
      <c r="W266" s="970" t="inlineStr">
        <is>
          <t>A1B</t>
        </is>
      </c>
      <c r="X266" s="1853" t="n"/>
      <c r="Y266" s="971" t="inlineStr">
        <is>
          <t>include in 2111 or 2171 space</t>
        </is>
      </c>
      <c r="Z266" s="1852" t="n"/>
      <c r="AA266" s="1852" t="n"/>
      <c r="AB266" s="1852" t="n"/>
      <c r="AC266" s="1852" t="n"/>
      <c r="AD266" s="1852" t="n"/>
      <c r="AE266" s="1853" t="n"/>
      <c r="AF266" s="99" t="n"/>
    </row>
    <row r="267" ht="30" customFormat="1" customHeight="1" s="103">
      <c r="A267" s="949" t="inlineStr">
        <is>
          <t>E2827</t>
        </is>
      </c>
      <c r="B267" s="1852" t="n"/>
      <c r="C267" s="1853" t="n"/>
      <c r="D267" s="951" t="inlineStr">
        <is>
          <t>Tool Kit, OM, F/SASR (M82A3)</t>
        </is>
      </c>
      <c r="E267" s="1852" t="n"/>
      <c r="F267" s="1852" t="n"/>
      <c r="G267" s="1852" t="n"/>
      <c r="H267" s="1852" t="n"/>
      <c r="I267" s="1852" t="n"/>
      <c r="J267" s="1852" t="n"/>
      <c r="K267" s="1852" t="n"/>
      <c r="L267" s="1853" t="n"/>
      <c r="M267" s="952">
        <f>SUMIFS(TE!P:P,TE!G:G,$A$43,TE!H:H,A267)</f>
        <v/>
      </c>
      <c r="N267" s="1854" t="n"/>
      <c r="O267" s="973" t="inlineStr">
        <is>
          <t>n/a</t>
        </is>
      </c>
      <c r="P267" s="1853" t="n"/>
      <c r="Q267" s="973" t="inlineStr">
        <is>
          <t>n/a</t>
        </is>
      </c>
      <c r="R267" s="1853" t="n"/>
      <c r="S267" s="973" t="inlineStr">
        <is>
          <t>n/a</t>
        </is>
      </c>
      <c r="T267" s="1853" t="n"/>
      <c r="U267" s="973" t="inlineStr">
        <is>
          <t>n/a</t>
        </is>
      </c>
      <c r="V267" s="1853" t="n"/>
      <c r="W267" s="970" t="inlineStr">
        <is>
          <t>A1B</t>
        </is>
      </c>
      <c r="X267" s="1853" t="n"/>
      <c r="Y267" s="971" t="inlineStr">
        <is>
          <t>include in 2111 or 2171 space</t>
        </is>
      </c>
      <c r="Z267" s="1852" t="n"/>
      <c r="AA267" s="1852" t="n"/>
      <c r="AB267" s="1852" t="n"/>
      <c r="AC267" s="1852" t="n"/>
      <c r="AD267" s="1852" t="n"/>
      <c r="AE267" s="1853" t="n"/>
      <c r="AF267" s="99" t="n"/>
    </row>
    <row r="268" ht="30" customFormat="1" customHeight="1" s="103">
      <c r="A268" s="949" t="inlineStr">
        <is>
          <t>E2829</t>
        </is>
      </c>
      <c r="B268" s="1852" t="n"/>
      <c r="C268" s="1853" t="n"/>
      <c r="D268" s="951" t="inlineStr">
        <is>
          <t>Tool Kit, OM, F/M240 MG</t>
        </is>
      </c>
      <c r="E268" s="1852" t="n"/>
      <c r="F268" s="1852" t="n"/>
      <c r="G268" s="1852" t="n"/>
      <c r="H268" s="1852" t="n"/>
      <c r="I268" s="1852" t="n"/>
      <c r="J268" s="1852" t="n"/>
      <c r="K268" s="1852" t="n"/>
      <c r="L268" s="1853" t="n"/>
      <c r="M268" s="952">
        <f>SUMIFS(TE!P:P,TE!G:G,$A$43,TE!H:H,A268)</f>
        <v/>
      </c>
      <c r="N268" s="1854" t="n"/>
      <c r="O268" s="973" t="inlineStr">
        <is>
          <t>n/a</t>
        </is>
      </c>
      <c r="P268" s="1853" t="n"/>
      <c r="Q268" s="973" t="inlineStr">
        <is>
          <t>n/a</t>
        </is>
      </c>
      <c r="R268" s="1853" t="n"/>
      <c r="S268" s="973" t="inlineStr">
        <is>
          <t>n/a</t>
        </is>
      </c>
      <c r="T268" s="1853" t="n"/>
      <c r="U268" s="973" t="inlineStr">
        <is>
          <t>n/a</t>
        </is>
      </c>
      <c r="V268" s="1853" t="n"/>
      <c r="W268" s="970" t="inlineStr">
        <is>
          <t>A1B</t>
        </is>
      </c>
      <c r="X268" s="1853" t="n"/>
      <c r="Y268" s="971" t="inlineStr">
        <is>
          <t>include in 2111 or 2171 space</t>
        </is>
      </c>
      <c r="Z268" s="1852" t="n"/>
      <c r="AA268" s="1852" t="n"/>
      <c r="AB268" s="1852" t="n"/>
      <c r="AC268" s="1852" t="n"/>
      <c r="AD268" s="1852" t="n"/>
      <c r="AE268" s="1853" t="n"/>
      <c r="AF268" s="99" t="n"/>
    </row>
    <row r="269" ht="30" customFormat="1" customHeight="1" s="103">
      <c r="A269" s="949" t="inlineStr">
        <is>
          <t>E2900</t>
        </is>
      </c>
      <c r="B269" s="1852" t="n"/>
      <c r="C269" s="1853" t="n"/>
      <c r="D269" s="951" t="inlineStr">
        <is>
          <t>Tool Kit, Small Arms, Repairman's (include in 2111)</t>
        </is>
      </c>
      <c r="E269" s="1852" t="n"/>
      <c r="F269" s="1852" t="n"/>
      <c r="G269" s="1852" t="n"/>
      <c r="H269" s="1852" t="n"/>
      <c r="I269" s="1852" t="n"/>
      <c r="J269" s="1852" t="n"/>
      <c r="K269" s="1852" t="n"/>
      <c r="L269" s="1853" t="n"/>
      <c r="M269" s="952">
        <f>SUMIFS(TE!P:P,TE!G:G,$A$43,TE!H:H,A269)</f>
        <v/>
      </c>
      <c r="N269" s="1854" t="n"/>
      <c r="O269" s="973" t="inlineStr">
        <is>
          <t>n/a</t>
        </is>
      </c>
      <c r="P269" s="1853" t="n"/>
      <c r="Q269" s="973" t="inlineStr">
        <is>
          <t>n/a</t>
        </is>
      </c>
      <c r="R269" s="1853" t="n"/>
      <c r="S269" s="973" t="inlineStr">
        <is>
          <t>n/a</t>
        </is>
      </c>
      <c r="T269" s="1853" t="n"/>
      <c r="U269" s="973" t="inlineStr">
        <is>
          <t>n/a</t>
        </is>
      </c>
      <c r="V269" s="1853" t="n"/>
      <c r="W269" s="970" t="inlineStr">
        <is>
          <t>A1B</t>
        </is>
      </c>
      <c r="X269" s="1853" t="n"/>
      <c r="Y269" s="971" t="inlineStr">
        <is>
          <t>included in 2111 or 2171 space</t>
        </is>
      </c>
      <c r="Z269" s="1852" t="n"/>
      <c r="AA269" s="1852" t="n"/>
      <c r="AB269" s="1852" t="n"/>
      <c r="AC269" s="1852" t="n"/>
      <c r="AD269" s="1852" t="n"/>
      <c r="AE269" s="1853" t="n"/>
      <c r="AF269" s="99" t="n"/>
    </row>
    <row r="270" ht="30" customFormat="1" customHeight="1" s="103">
      <c r="A270" s="949" t="inlineStr">
        <is>
          <t>E3094</t>
        </is>
      </c>
      <c r="B270" s="1852" t="n"/>
      <c r="C270" s="1853" t="n"/>
      <c r="D270" s="951" t="inlineStr">
        <is>
          <t>Tool Set, OM, F/40mm MG (MK19 Mod 3)</t>
        </is>
      </c>
      <c r="E270" s="1852" t="n"/>
      <c r="F270" s="1852" t="n"/>
      <c r="G270" s="1852" t="n"/>
      <c r="H270" s="1852" t="n"/>
      <c r="I270" s="1852" t="n"/>
      <c r="J270" s="1852" t="n"/>
      <c r="K270" s="1852" t="n"/>
      <c r="L270" s="1853" t="n"/>
      <c r="M270" s="952">
        <f>SUMIFS(TE!P:P,TE!G:G,$A$43,TE!H:H,A270)</f>
        <v/>
      </c>
      <c r="N270" s="1854" t="n"/>
      <c r="O270" s="973" t="inlineStr">
        <is>
          <t>n/a</t>
        </is>
      </c>
      <c r="P270" s="1853" t="n"/>
      <c r="Q270" s="973" t="inlineStr">
        <is>
          <t>n/a</t>
        </is>
      </c>
      <c r="R270" s="1853" t="n"/>
      <c r="S270" s="973" t="inlineStr">
        <is>
          <t>n/a</t>
        </is>
      </c>
      <c r="T270" s="1853" t="n"/>
      <c r="U270" s="973" t="inlineStr">
        <is>
          <t>n/a</t>
        </is>
      </c>
      <c r="V270" s="1853" t="n"/>
      <c r="W270" s="970" t="inlineStr">
        <is>
          <t>A1B</t>
        </is>
      </c>
      <c r="X270" s="1853" t="n"/>
      <c r="Y270" s="971" t="inlineStr">
        <is>
          <t>included in 2111 or 2171 space</t>
        </is>
      </c>
      <c r="Z270" s="1852" t="n"/>
      <c r="AA270" s="1852" t="n"/>
      <c r="AB270" s="1852" t="n"/>
      <c r="AC270" s="1852" t="n"/>
      <c r="AD270" s="1852" t="n"/>
      <c r="AE270" s="1853" t="n"/>
      <c r="AF270" s="99" t="n"/>
    </row>
    <row r="271" ht="30" customFormat="1" customHeight="1" s="103">
      <c r="A271" s="949" t="inlineStr">
        <is>
          <t>E3173</t>
        </is>
      </c>
      <c r="B271" s="1852" t="n"/>
      <c r="C271" s="1853" t="n"/>
      <c r="D271" s="951" t="inlineStr">
        <is>
          <t>AT-4 Trainer</t>
        </is>
      </c>
      <c r="E271" s="1852" t="n"/>
      <c r="F271" s="1852" t="n"/>
      <c r="G271" s="1852" t="n"/>
      <c r="H271" s="1852" t="n"/>
      <c r="I271" s="1852" t="n"/>
      <c r="J271" s="1852" t="n"/>
      <c r="K271" s="1852" t="n"/>
      <c r="L271" s="1853" t="n"/>
      <c r="M271" s="952">
        <f>SUMIFS(TE!P:P,TE!G:G,$A$43,TE!H:H,A271)</f>
        <v/>
      </c>
      <c r="N271" s="1854" t="n"/>
      <c r="O271" s="953" t="n">
        <v>4</v>
      </c>
      <c r="P271" s="1853" t="n"/>
      <c r="Q271" s="954">
        <f>M271/O271</f>
        <v/>
      </c>
      <c r="R271" s="1853" t="n"/>
      <c r="S271" s="1855" t="n">
        <v>13.4</v>
      </c>
      <c r="T271" s="1853" t="n"/>
      <c r="U271" s="1855">
        <f>Q271*S271</f>
        <v/>
      </c>
      <c r="V271" s="1853" t="n"/>
      <c r="W271" s="970" t="inlineStr">
        <is>
          <t>B1A</t>
        </is>
      </c>
      <c r="X271" s="1853" t="n"/>
      <c r="Y271" s="971" t="inlineStr">
        <is>
          <t>Stored in configurable Universal Weapons Rack (UWS)</t>
        </is>
      </c>
      <c r="Z271" s="1852" t="n"/>
      <c r="AA271" s="1852" t="n"/>
      <c r="AB271" s="1852" t="n"/>
      <c r="AC271" s="1852" t="n"/>
      <c r="AD271" s="1852" t="n"/>
      <c r="AE271" s="1853" t="n"/>
      <c r="AF271" s="99" t="n"/>
    </row>
    <row r="272" ht="30" customFormat="1" customHeight="1" s="103">
      <c r="A272" s="989" t="inlineStr">
        <is>
          <t>E5000</t>
        </is>
      </c>
      <c r="B272" s="1852" t="n"/>
      <c r="C272" s="1853" t="n"/>
      <c r="D272" s="951" t="inlineStr">
        <is>
          <t>RIFLE, AK-47 ASSAULT</t>
        </is>
      </c>
      <c r="E272" s="1852" t="n"/>
      <c r="F272" s="1852" t="n"/>
      <c r="G272" s="1852" t="n"/>
      <c r="H272" s="1852" t="n"/>
      <c r="I272" s="1852" t="n"/>
      <c r="J272" s="1852" t="n"/>
      <c r="K272" s="1852" t="n"/>
      <c r="L272" s="1853" t="n"/>
      <c r="M272" s="952">
        <f>SUMIFS(TE!P:P,TE!G:G,$A$43,TE!H:H,A272)</f>
        <v/>
      </c>
      <c r="N272" s="1854" t="n"/>
      <c r="O272" s="953" t="n">
        <v>20</v>
      </c>
      <c r="P272" s="1853" t="n"/>
      <c r="Q272" s="954">
        <f>ROUNDUP(M272/O272,0)</f>
        <v/>
      </c>
      <c r="R272" s="1853" t="n"/>
      <c r="S272" s="1855" t="n">
        <v>13.4</v>
      </c>
      <c r="T272" s="1853" t="n"/>
      <c r="U272" s="1855">
        <f>Q272*S272</f>
        <v/>
      </c>
      <c r="V272" s="1853" t="n"/>
      <c r="W272" s="970" t="inlineStr">
        <is>
          <t>B1A</t>
        </is>
      </c>
      <c r="X272" s="1853" t="n"/>
      <c r="Y272" s="971" t="inlineStr">
        <is>
          <t>10 per rack stacked 2 high</t>
        </is>
      </c>
      <c r="Z272" s="1852" t="n"/>
      <c r="AA272" s="1852" t="n"/>
      <c r="AB272" s="1852" t="n"/>
      <c r="AC272" s="1852" t="n"/>
      <c r="AD272" s="1852" t="n"/>
      <c r="AE272" s="1853" t="n"/>
      <c r="AF272" s="99" t="n"/>
    </row>
    <row r="273" ht="30" customFormat="1" customHeight="1" s="103">
      <c r="A273" s="949" t="inlineStr">
        <is>
          <t>E5002</t>
        </is>
      </c>
      <c r="B273" s="1852" t="n"/>
      <c r="C273" s="1853" t="n"/>
      <c r="D273" s="951" t="inlineStr">
        <is>
          <t>Launcher, Practice (LAW)</t>
        </is>
      </c>
      <c r="E273" s="1852" t="n"/>
      <c r="F273" s="1852" t="n"/>
      <c r="G273" s="1852" t="n"/>
      <c r="H273" s="1852" t="n"/>
      <c r="I273" s="1852" t="n"/>
      <c r="J273" s="1852" t="n"/>
      <c r="K273" s="1852" t="n"/>
      <c r="L273" s="1853" t="n"/>
      <c r="M273" s="952">
        <f>SUMIFS(TE!P:P,TE!G:G,$A$43,TE!H:H,A273)</f>
        <v/>
      </c>
      <c r="N273" s="1854" t="n"/>
      <c r="O273" s="953" t="n">
        <v>5</v>
      </c>
      <c r="P273" s="1853" t="n"/>
      <c r="Q273" s="954">
        <f>M273/O273</f>
        <v/>
      </c>
      <c r="R273" s="1853" t="n"/>
      <c r="S273" s="1855" t="n">
        <v>13.4</v>
      </c>
      <c r="T273" s="1853" t="n"/>
      <c r="U273" s="1855">
        <f>Q273*S273</f>
        <v/>
      </c>
      <c r="V273" s="1853" t="n"/>
      <c r="W273" s="970" t="inlineStr">
        <is>
          <t>B1A</t>
        </is>
      </c>
      <c r="X273" s="1853" t="n"/>
      <c r="Y273" s="971" t="inlineStr">
        <is>
          <t>Stored in configurable Universal Weapons Rack (UWS)</t>
        </is>
      </c>
      <c r="Z273" s="1852" t="n"/>
      <c r="AA273" s="1852" t="n"/>
      <c r="AB273" s="1852" t="n"/>
      <c r="AC273" s="1852" t="n"/>
      <c r="AD273" s="1852" t="n"/>
      <c r="AE273" s="1853" t="n"/>
      <c r="AF273" s="76" t="n"/>
    </row>
    <row r="274" ht="30" customFormat="1" customHeight="1" s="103">
      <c r="A274" s="989" t="inlineStr">
        <is>
          <t>E5003</t>
        </is>
      </c>
      <c r="B274" s="1852" t="n"/>
      <c r="C274" s="1853" t="n"/>
      <c r="D274" s="951" t="inlineStr">
        <is>
          <t>GUN, RPD LIGHT MACHINE</t>
        </is>
      </c>
      <c r="E274" s="1852" t="n"/>
      <c r="F274" s="1852" t="n"/>
      <c r="G274" s="1852" t="n"/>
      <c r="H274" s="1852" t="n"/>
      <c r="I274" s="1852" t="n"/>
      <c r="J274" s="1852" t="n"/>
      <c r="K274" s="1852" t="n"/>
      <c r="L274" s="1853" t="n"/>
      <c r="M274" s="952">
        <f>SUMIFS(TE!P:P,TE!G:G,$A$43,TE!H:H,A274)</f>
        <v/>
      </c>
      <c r="N274" s="1854" t="n"/>
      <c r="O274" s="953" t="n">
        <v>12</v>
      </c>
      <c r="P274" s="1853" t="n"/>
      <c r="Q274" s="954">
        <f>ROUNDUP(M274/O274,0)</f>
        <v/>
      </c>
      <c r="R274" s="1853" t="n"/>
      <c r="S274" s="1855" t="n">
        <v>13.4</v>
      </c>
      <c r="T274" s="1853" t="n"/>
      <c r="U274" s="1855">
        <f>Q274*S274</f>
        <v/>
      </c>
      <c r="V274" s="1853" t="n"/>
      <c r="W274" s="970" t="inlineStr">
        <is>
          <t>B1A</t>
        </is>
      </c>
      <c r="X274" s="1853" t="n"/>
      <c r="Y274" s="971" t="inlineStr">
        <is>
          <t>6 per rack stacked 2 high</t>
        </is>
      </c>
      <c r="Z274" s="1852" t="n"/>
      <c r="AA274" s="1852" t="n"/>
      <c r="AB274" s="1852" t="n"/>
      <c r="AC274" s="1852" t="n"/>
      <c r="AD274" s="1852" t="n"/>
      <c r="AE274" s="1853" t="n"/>
      <c r="AF274" s="76" t="n"/>
    </row>
    <row r="275" ht="30" customFormat="1" customHeight="1" s="103">
      <c r="A275" s="989" t="inlineStr">
        <is>
          <t>E5004</t>
        </is>
      </c>
      <c r="B275" s="1852" t="n"/>
      <c r="C275" s="1853" t="n"/>
      <c r="D275" s="951" t="inlineStr">
        <is>
          <t>RIFLE, AK-74 ASSAULT</t>
        </is>
      </c>
      <c r="E275" s="1852" t="n"/>
      <c r="F275" s="1852" t="n"/>
      <c r="G275" s="1852" t="n"/>
      <c r="H275" s="1852" t="n"/>
      <c r="I275" s="1852" t="n"/>
      <c r="J275" s="1852" t="n"/>
      <c r="K275" s="1852" t="n"/>
      <c r="L275" s="1853" t="n"/>
      <c r="M275" s="952">
        <f>SUMIFS(TE!P:P,TE!G:G,$A$43,TE!H:H,A275)</f>
        <v/>
      </c>
      <c r="N275" s="1854" t="n"/>
      <c r="O275" s="953" t="n">
        <v>20</v>
      </c>
      <c r="P275" s="1853" t="n"/>
      <c r="Q275" s="954">
        <f>ROUNDUP(M275/O275,0)</f>
        <v/>
      </c>
      <c r="R275" s="1853" t="n"/>
      <c r="S275" s="1855" t="n">
        <v>13.4</v>
      </c>
      <c r="T275" s="1853" t="n"/>
      <c r="U275" s="1855">
        <f>Q275*S275</f>
        <v/>
      </c>
      <c r="V275" s="1853" t="n"/>
      <c r="W275" s="970" t="inlineStr">
        <is>
          <t>B1A</t>
        </is>
      </c>
      <c r="X275" s="1853" t="n"/>
      <c r="Y275" s="971" t="inlineStr">
        <is>
          <t>10 per rack stacked 2 high</t>
        </is>
      </c>
      <c r="Z275" s="1852" t="n"/>
      <c r="AA275" s="1852" t="n"/>
      <c r="AB275" s="1852" t="n"/>
      <c r="AC275" s="1852" t="n"/>
      <c r="AD275" s="1852" t="n"/>
      <c r="AE275" s="1853" t="n"/>
      <c r="AF275" s="76" t="n"/>
    </row>
    <row r="276" ht="30" customFormat="1" customHeight="1" s="103">
      <c r="A276" s="989" t="inlineStr">
        <is>
          <t>E5005</t>
        </is>
      </c>
      <c r="B276" s="1852" t="n"/>
      <c r="C276" s="1853" t="n"/>
      <c r="D276" s="986" t="inlineStr">
        <is>
          <t>RPG-7V</t>
        </is>
      </c>
      <c r="E276" s="1852" t="n"/>
      <c r="F276" s="1852" t="n"/>
      <c r="G276" s="1852" t="n"/>
      <c r="H276" s="1852" t="n"/>
      <c r="I276" s="1852" t="n"/>
      <c r="J276" s="1852" t="n"/>
      <c r="K276" s="1852" t="n"/>
      <c r="L276" s="1853" t="n"/>
      <c r="M276" s="952">
        <f>SUMIFS(TE!P:P,TE!G:G,$A$43,TE!H:H,A276)</f>
        <v/>
      </c>
      <c r="N276" s="1854" t="n"/>
      <c r="O276" s="953" t="n">
        <v>10</v>
      </c>
      <c r="P276" s="1853" t="n"/>
      <c r="Q276" s="954">
        <f>ROUNDUP(M276/O276,0)</f>
        <v/>
      </c>
      <c r="R276" s="1853" t="n"/>
      <c r="S276" s="1855" t="n">
        <v>18</v>
      </c>
      <c r="T276" s="1853" t="n"/>
      <c r="U276" s="1855">
        <f>Q276*S276</f>
        <v/>
      </c>
      <c r="V276" s="1853" t="n"/>
      <c r="W276" s="970" t="inlineStr">
        <is>
          <t>B1A</t>
        </is>
      </c>
      <c r="X276" s="1853" t="n"/>
      <c r="Y276" s="971" t="inlineStr">
        <is>
          <t>5 per rack stacked 2 high</t>
        </is>
      </c>
      <c r="Z276" s="1852" t="n"/>
      <c r="AA276" s="1852" t="n"/>
      <c r="AB276" s="1852" t="n"/>
      <c r="AC276" s="1852" t="n"/>
      <c r="AD276" s="1852" t="n"/>
      <c r="AE276" s="1853" t="n"/>
      <c r="AF276" s="76" t="n"/>
    </row>
    <row r="277" ht="30" customFormat="1" customHeight="1" s="103">
      <c r="A277" s="989" t="inlineStr">
        <is>
          <t>E5006</t>
        </is>
      </c>
      <c r="B277" s="1852" t="n"/>
      <c r="C277" s="1853" t="n"/>
      <c r="D277" s="986" t="inlineStr">
        <is>
          <t>ROCKET LAUNCHER (RPG 22)</t>
        </is>
      </c>
      <c r="E277" s="1852" t="n"/>
      <c r="F277" s="1852" t="n"/>
      <c r="G277" s="1852" t="n"/>
      <c r="H277" s="1852" t="n"/>
      <c r="I277" s="1852" t="n"/>
      <c r="J277" s="1852" t="n"/>
      <c r="K277" s="1852" t="n"/>
      <c r="L277" s="1853" t="n"/>
      <c r="M277" s="952">
        <f>SUMIFS(TE!P:P,TE!G:G,$A$43,TE!H:H,A277)</f>
        <v/>
      </c>
      <c r="N277" s="1854" t="n"/>
      <c r="O277" s="953" t="n">
        <v>10</v>
      </c>
      <c r="P277" s="1853" t="n"/>
      <c r="Q277" s="954">
        <f>ROUNDUP(M277/O277,0)</f>
        <v/>
      </c>
      <c r="R277" s="1853" t="n"/>
      <c r="S277" s="1855" t="n">
        <v>13.4</v>
      </c>
      <c r="T277" s="1853" t="n"/>
      <c r="U277" s="1855">
        <f>Q277*S277</f>
        <v/>
      </c>
      <c r="V277" s="1853" t="n"/>
      <c r="W277" s="970" t="inlineStr">
        <is>
          <t>B1A</t>
        </is>
      </c>
      <c r="X277" s="1853" t="n"/>
      <c r="Y277" s="971" t="inlineStr">
        <is>
          <t>4 per rack stacked 2 high</t>
        </is>
      </c>
      <c r="Z277" s="1852" t="n"/>
      <c r="AA277" s="1852" t="n"/>
      <c r="AB277" s="1852" t="n"/>
      <c r="AC277" s="1852" t="n"/>
      <c r="AD277" s="1852" t="n"/>
      <c r="AE277" s="1853" t="n"/>
      <c r="AF277" s="76" t="n"/>
    </row>
    <row r="278" ht="30" customFormat="1" customHeight="1" s="103">
      <c r="A278" s="989" t="inlineStr">
        <is>
          <t>E5007</t>
        </is>
      </c>
      <c r="B278" s="1852" t="n"/>
      <c r="C278" s="1853" t="n"/>
      <c r="D278" s="986" t="inlineStr">
        <is>
          <t>MORTAR, 82MM RUSSIAN</t>
        </is>
      </c>
      <c r="E278" s="1852" t="n"/>
      <c r="F278" s="1852" t="n"/>
      <c r="G278" s="1852" t="n"/>
      <c r="H278" s="1852" t="n"/>
      <c r="I278" s="1852" t="n"/>
      <c r="J278" s="1852" t="n"/>
      <c r="K278" s="1852" t="n"/>
      <c r="L278" s="1853" t="n"/>
      <c r="M278" s="952">
        <f>SUMIFS(TE!P:P,TE!G:G,$A$43,TE!H:H,A278)</f>
        <v/>
      </c>
      <c r="N278" s="1854" t="n"/>
      <c r="O278" s="953" t="n">
        <v>4</v>
      </c>
      <c r="P278" s="1853" t="n"/>
      <c r="Q278" s="954">
        <f>ROUNDUP(M278/O278,0)</f>
        <v/>
      </c>
      <c r="R278" s="1853" t="n"/>
      <c r="S278" s="1855" t="n">
        <v>13.4</v>
      </c>
      <c r="T278" s="1853" t="n"/>
      <c r="U278" s="1855">
        <f>Q278*S278</f>
        <v/>
      </c>
      <c r="V278" s="1853" t="n"/>
      <c r="W278" s="970" t="inlineStr">
        <is>
          <t>B1A</t>
        </is>
      </c>
      <c r="X278" s="1853" t="n"/>
      <c r="Y278" s="971" t="inlineStr">
        <is>
          <t>Stored in Universal Weapons Rack (UWS).  Tripod and Sights shelved above tube.</t>
        </is>
      </c>
      <c r="Z278" s="1852" t="n"/>
      <c r="AA278" s="1852" t="n"/>
      <c r="AB278" s="1852" t="n"/>
      <c r="AC278" s="1852" t="n"/>
      <c r="AD278" s="1852" t="n"/>
      <c r="AE278" s="1853" t="n"/>
      <c r="AF278" s="76" t="n"/>
    </row>
    <row r="279" ht="30" customFormat="1" customHeight="1" s="103">
      <c r="A279" s="989" t="inlineStr">
        <is>
          <t>E5008</t>
        </is>
      </c>
      <c r="B279" s="1852" t="n"/>
      <c r="C279" s="1853" t="n"/>
      <c r="D279" s="986" t="inlineStr">
        <is>
          <t>GUN, DSHK HEAVY MACHINE</t>
        </is>
      </c>
      <c r="E279" s="1852" t="n"/>
      <c r="F279" s="1852" t="n"/>
      <c r="G279" s="1852" t="n"/>
      <c r="H279" s="1852" t="n"/>
      <c r="I279" s="1852" t="n"/>
      <c r="J279" s="1852" t="n"/>
      <c r="K279" s="1852" t="n"/>
      <c r="L279" s="1853" t="n"/>
      <c r="M279" s="952">
        <f>SUMIFS(TE!P:P,TE!G:G,$A$43,TE!H:H,A279)</f>
        <v/>
      </c>
      <c r="N279" s="1854" t="n"/>
      <c r="O279" s="953" t="n">
        <v>4</v>
      </c>
      <c r="P279" s="1853" t="n"/>
      <c r="Q279" s="954">
        <f>ROUNDUP(M279/O279,0)</f>
        <v/>
      </c>
      <c r="R279" s="1853" t="n"/>
      <c r="S279" s="1855" t="n">
        <v>13.4</v>
      </c>
      <c r="T279" s="1853" t="n"/>
      <c r="U279" s="1855">
        <f>Q279*S279</f>
        <v/>
      </c>
      <c r="V279" s="1853" t="n"/>
      <c r="W279" s="970" t="inlineStr">
        <is>
          <t>B1I</t>
        </is>
      </c>
      <c r="X279" s="1853" t="n"/>
      <c r="Y279" s="971" t="inlineStr">
        <is>
          <t>4 per rack stacked 1 high</t>
        </is>
      </c>
      <c r="Z279" s="1852" t="n"/>
      <c r="AA279" s="1852" t="n"/>
      <c r="AB279" s="1852" t="n"/>
      <c r="AC279" s="1852" t="n"/>
      <c r="AD279" s="1852" t="n"/>
      <c r="AE279" s="1853" t="n"/>
      <c r="AF279" s="76" t="n"/>
    </row>
    <row r="280" ht="30" customFormat="1" customHeight="1" s="103">
      <c r="A280" s="989" t="inlineStr">
        <is>
          <t>E5009</t>
        </is>
      </c>
      <c r="B280" s="1852" t="n"/>
      <c r="C280" s="1853" t="n"/>
      <c r="D280" s="986" t="inlineStr">
        <is>
          <t>RIFLE, SVD SNIPER</t>
        </is>
      </c>
      <c r="E280" s="1852" t="n"/>
      <c r="F280" s="1852" t="n"/>
      <c r="G280" s="1852" t="n"/>
      <c r="H280" s="1852" t="n"/>
      <c r="I280" s="1852" t="n"/>
      <c r="J280" s="1852" t="n"/>
      <c r="K280" s="1852" t="n"/>
      <c r="L280" s="1853" t="n"/>
      <c r="M280" s="952">
        <f>SUMIFS(TE!P:P,TE!G:G,$A$43,TE!H:H,A280)</f>
        <v/>
      </c>
      <c r="N280" s="1854" t="n"/>
      <c r="O280" s="953" t="n">
        <v>16</v>
      </c>
      <c r="P280" s="1853" t="n"/>
      <c r="Q280" s="954">
        <f>ROUNDUP(M280/O280,0)</f>
        <v/>
      </c>
      <c r="R280" s="1853" t="n"/>
      <c r="S280" s="1855" t="n">
        <v>21</v>
      </c>
      <c r="T280" s="1853" t="n"/>
      <c r="U280" s="1855">
        <f>Q280*S280</f>
        <v/>
      </c>
      <c r="V280" s="1853" t="n"/>
      <c r="W280" s="970" t="inlineStr">
        <is>
          <t>C1A</t>
        </is>
      </c>
      <c r="X280" s="1853" t="n"/>
      <c r="Y280" s="971" t="inlineStr">
        <is>
          <t>7 per rack stacked 2 high + space for cases</t>
        </is>
      </c>
      <c r="Z280" s="1852" t="n"/>
      <c r="AA280" s="1852" t="n"/>
      <c r="AB280" s="1852" t="n"/>
      <c r="AC280" s="1852" t="n"/>
      <c r="AD280" s="1852" t="n"/>
      <c r="AE280" s="1853" t="n"/>
      <c r="AF280" s="76" t="n"/>
    </row>
    <row r="281" ht="30" customFormat="1" customHeight="1" s="103">
      <c r="A281" s="991" t="inlineStr">
        <is>
          <t>E5010</t>
        </is>
      </c>
      <c r="B281" s="1856" t="n"/>
      <c r="C281" s="1857" t="n"/>
      <c r="D281" s="993" t="inlineStr">
        <is>
          <t>GUN, PKM GENERAL PURPOSE MACHINE</t>
        </is>
      </c>
      <c r="E281" s="1856" t="n"/>
      <c r="F281" s="1856" t="n"/>
      <c r="G281" s="1856" t="n"/>
      <c r="H281" s="1856" t="n"/>
      <c r="I281" s="1856" t="n"/>
      <c r="J281" s="1856" t="n"/>
      <c r="K281" s="1856" t="n"/>
      <c r="L281" s="1857" t="n"/>
      <c r="M281" s="981">
        <f>SUMIFS(TE!P:P,TE!G:G,$A$43,TE!H:H,A281)</f>
        <v/>
      </c>
      <c r="N281" s="1858" t="n"/>
      <c r="O281" s="982" t="n">
        <v>6</v>
      </c>
      <c r="P281" s="1857" t="n"/>
      <c r="Q281" s="983">
        <f>ROUNDUP(M281/O281,0)</f>
        <v/>
      </c>
      <c r="R281" s="1857" t="n"/>
      <c r="S281" s="1859" t="n">
        <v>13.4</v>
      </c>
      <c r="T281" s="1857" t="n"/>
      <c r="U281" s="1859">
        <f>Q281*S281</f>
        <v/>
      </c>
      <c r="V281" s="1857" t="n"/>
      <c r="W281" s="975" t="inlineStr">
        <is>
          <t>B1I</t>
        </is>
      </c>
      <c r="X281" s="1857" t="n"/>
      <c r="Y281" s="976" t="inlineStr">
        <is>
          <t>6 per rack stacked 1 high</t>
        </is>
      </c>
      <c r="Z281" s="1856" t="n"/>
      <c r="AA281" s="1856" t="n"/>
      <c r="AB281" s="1856" t="n"/>
      <c r="AC281" s="1856" t="n"/>
      <c r="AD281" s="1856" t="n"/>
      <c r="AE281" s="1857" t="n"/>
      <c r="AF281" s="76" t="n"/>
    </row>
    <row r="282" ht="12.75" customFormat="1" customHeight="1" s="103">
      <c r="A282" s="76" t="n"/>
      <c r="B282" s="76" t="n"/>
      <c r="C282" s="76" t="n"/>
      <c r="D282" s="76" t="n"/>
      <c r="E282" s="76" t="n"/>
      <c r="F282" s="76" t="n"/>
      <c r="G282" s="76" t="n"/>
      <c r="H282" s="76" t="n"/>
      <c r="I282" s="76" t="n"/>
      <c r="J282" s="76" t="n"/>
      <c r="K282" s="76" t="n"/>
      <c r="L282" s="76" t="n"/>
      <c r="M282" s="76" t="n"/>
      <c r="N282" s="76" t="n"/>
      <c r="O282" s="76" t="n"/>
      <c r="P282" s="76" t="n"/>
      <c r="Q282" s="76" t="n"/>
      <c r="R282" s="76" t="n"/>
      <c r="S282" s="76" t="n"/>
      <c r="T282" s="76" t="n"/>
      <c r="U282" s="76" t="n"/>
      <c r="V282" s="76" t="n"/>
      <c r="W282" s="76" t="n"/>
      <c r="X282" s="76" t="n"/>
      <c r="Y282" s="76" t="n"/>
      <c r="Z282" s="76" t="n"/>
      <c r="AA282" s="76" t="n"/>
      <c r="AB282" s="76" t="n"/>
      <c r="AC282" s="76" t="n"/>
      <c r="AD282" s="76" t="n"/>
      <c r="AE282" s="76" t="n"/>
      <c r="AF282" s="76" t="n"/>
    </row>
    <row r="283" ht="12.75" customFormat="1" customHeight="1" s="103">
      <c r="A283" s="101" t="n"/>
      <c r="B283" s="101" t="n"/>
      <c r="C283" s="101" t="n"/>
      <c r="D283" s="101" t="n"/>
      <c r="E283" s="101" t="n"/>
      <c r="F283" s="101" t="n"/>
      <c r="G283" s="101" t="n"/>
      <c r="H283" s="101" t="n"/>
      <c r="I283" s="101" t="n"/>
      <c r="J283" s="101" t="n"/>
      <c r="K283" s="101" t="n"/>
      <c r="L283" s="101" t="n"/>
      <c r="M283" s="101" t="n"/>
      <c r="N283" s="101" t="n"/>
      <c r="O283" s="101" t="n"/>
      <c r="P283" s="101" t="n"/>
      <c r="Q283" s="101" t="n"/>
      <c r="R283" s="101" t="n"/>
      <c r="S283" s="101" t="n"/>
      <c r="T283" s="101" t="n"/>
      <c r="U283" s="101" t="n"/>
      <c r="V283" s="101" t="n"/>
      <c r="W283" s="101" t="n"/>
      <c r="X283" s="101" t="n"/>
      <c r="Y283" s="101" t="n"/>
      <c r="Z283" s="101" t="n"/>
      <c r="AA283" s="101" t="n"/>
      <c r="AB283" s="682" t="n"/>
      <c r="AC283" s="683" t="inlineStr">
        <is>
          <t xml:space="preserve">Page </t>
        </is>
      </c>
      <c r="AD283" s="684" t="n">
        <v>10</v>
      </c>
      <c r="AE283" s="684" t="inlineStr">
        <is>
          <t>of</t>
        </is>
      </c>
      <c r="AF283" s="684" t="n">
        <v>27</v>
      </c>
    </row>
    <row r="284" ht="12.75" customFormat="1" customHeight="1" s="103">
      <c r="A284" s="937" t="inlineStr">
        <is>
          <t>CCN:</t>
        </is>
      </c>
      <c r="C284" s="931" t="n">
        <v>14345</v>
      </c>
      <c r="M284" s="937" t="inlineStr">
        <is>
          <t>Nomenclature:</t>
        </is>
      </c>
      <c r="R284" s="931" t="inlineStr">
        <is>
          <t>Armory</t>
        </is>
      </c>
    </row>
    <row r="285" ht="12.75" customFormat="1" customHeight="1" s="103">
      <c r="A285" s="1081" t="n"/>
      <c r="B285" s="1081" t="n"/>
      <c r="C285" s="1082" t="n"/>
      <c r="D285" s="1082" t="n"/>
      <c r="E285" s="1082" t="n"/>
      <c r="F285" s="1082" t="n"/>
      <c r="G285" s="1082" t="n"/>
      <c r="H285" s="1082" t="n"/>
      <c r="I285" s="1082" t="n"/>
      <c r="J285" s="1082" t="n"/>
      <c r="K285" s="1082" t="n"/>
      <c r="L285" s="1082" t="n"/>
      <c r="M285" s="1081" t="n"/>
      <c r="N285" s="1081" t="n"/>
      <c r="O285" s="1081" t="n"/>
      <c r="P285" s="1081" t="n"/>
      <c r="Q285" s="1081" t="n"/>
      <c r="R285" s="1082" t="n"/>
      <c r="S285" s="1082" t="n"/>
      <c r="T285" s="1082" t="n"/>
      <c r="U285" s="1082" t="n"/>
      <c r="V285" s="1082" t="n"/>
      <c r="W285" s="1082" t="n"/>
      <c r="X285" s="1082" t="n"/>
      <c r="Y285" s="1082" t="n"/>
      <c r="Z285" s="1082" t="n"/>
      <c r="AA285" s="1082" t="n"/>
      <c r="AB285" s="1082" t="n"/>
      <c r="AC285" s="1082" t="n"/>
      <c r="AD285" s="1082" t="n"/>
      <c r="AE285" s="1082" t="n"/>
      <c r="AF285" s="1082" t="n"/>
    </row>
    <row r="286" ht="12.75" customFormat="1" customHeight="1" s="103">
      <c r="A286" s="913">
        <f>A259</f>
        <v/>
      </c>
      <c r="B286" s="1841" t="n"/>
      <c r="C286" s="1841" t="n"/>
      <c r="D286" s="914">
        <f>D259</f>
        <v/>
      </c>
      <c r="E286" s="1747" t="n"/>
      <c r="F286" s="1747" t="n"/>
      <c r="G286" s="1747" t="n"/>
      <c r="H286" s="1747" t="n"/>
      <c r="I286" s="1747" t="n"/>
      <c r="J286" s="1747" t="n"/>
      <c r="K286" s="1747" t="n"/>
      <c r="L286" s="1747" t="n"/>
      <c r="M286" s="1081" t="n"/>
      <c r="N286" s="1081" t="n"/>
      <c r="O286" s="1081" t="n"/>
      <c r="P286" s="1082" t="n"/>
      <c r="Q286" s="1081" t="n"/>
      <c r="R286" s="1082" t="n"/>
      <c r="S286" s="1082" t="n"/>
      <c r="T286" s="1082" t="n"/>
      <c r="U286" s="1082" t="n"/>
      <c r="V286" s="1082" t="n"/>
      <c r="W286" s="1082" t="n"/>
      <c r="X286" s="1082" t="n"/>
      <c r="Y286" s="1082" t="n"/>
      <c r="Z286" s="1082" t="n"/>
      <c r="AA286" s="1082" t="n"/>
      <c r="AB286" s="1082" t="n"/>
      <c r="AC286" s="1082" t="n"/>
      <c r="AD286" s="1082" t="n"/>
      <c r="AE286" s="1082" t="n"/>
      <c r="AF286" s="1082" t="n"/>
    </row>
    <row r="287" ht="15.75" customFormat="1" customHeight="1" s="103">
      <c r="A287" s="1842" t="inlineStr">
        <is>
          <t>TAM #</t>
        </is>
      </c>
      <c r="B287" s="1736" t="n"/>
      <c r="C287" s="1794" t="n"/>
      <c r="D287" s="921" t="inlineStr">
        <is>
          <t>DESCRIPTION</t>
        </is>
      </c>
      <c r="E287" s="1736" t="n"/>
      <c r="F287" s="1736" t="n"/>
      <c r="G287" s="1736" t="n"/>
      <c r="H287" s="1736" t="n"/>
      <c r="I287" s="1736" t="n"/>
      <c r="J287" s="1736" t="n"/>
      <c r="K287" s="1736" t="n"/>
      <c r="L287" s="1736" t="n"/>
      <c r="M287" s="1843" t="inlineStr">
        <is>
          <t>No.</t>
        </is>
      </c>
      <c r="N287" s="1794" t="n"/>
      <c r="O287" s="1844" t="inlineStr">
        <is>
          <t>No. per Unit</t>
        </is>
      </c>
      <c r="P287" s="1794" t="n"/>
      <c r="Q287" s="1844" t="inlineStr">
        <is>
          <t>STORAGE UNITS</t>
        </is>
      </c>
      <c r="R287" s="1794" t="n"/>
      <c r="S287" s="1845" t="inlineStr">
        <is>
          <t>SF PER UNIT</t>
        </is>
      </c>
      <c r="T287" s="1794" t="n"/>
      <c r="U287" s="1845" t="inlineStr">
        <is>
          <t>Total (NSF)</t>
        </is>
      </c>
      <c r="V287" s="1794" t="n"/>
      <c r="W287" s="1843" t="inlineStr">
        <is>
          <t>STORAGE TYPE</t>
        </is>
      </c>
      <c r="X287" s="1794" t="n"/>
      <c r="Y287" s="1846" t="inlineStr">
        <is>
          <t>METHOD OF STORAGE  (RACK, CABINET, SHELF, ETC.)</t>
        </is>
      </c>
      <c r="Z287" s="1736" t="n"/>
      <c r="AA287" s="1736" t="n"/>
      <c r="AB287" s="1736" t="n"/>
      <c r="AC287" s="1736" t="n"/>
      <c r="AD287" s="1736" t="n"/>
      <c r="AE287" s="1737" t="n"/>
      <c r="AF287" s="1082" t="n"/>
    </row>
    <row r="288" ht="15.75" customFormat="1" customHeight="1" s="103">
      <c r="A288" s="424" t="n"/>
      <c r="C288" s="1796" t="n"/>
      <c r="D288" s="1847" t="n"/>
      <c r="M288" s="1847" t="n"/>
      <c r="N288" s="1796" t="n"/>
      <c r="O288" s="1847" t="n"/>
      <c r="P288" s="1796" t="n"/>
      <c r="Q288" s="1847" t="n"/>
      <c r="R288" s="1796" t="n"/>
      <c r="S288" s="1847" t="n"/>
      <c r="T288" s="1796" t="n"/>
      <c r="U288" s="1847" t="n"/>
      <c r="V288" s="1796" t="n"/>
      <c r="W288" s="1847" t="n"/>
      <c r="X288" s="1796" t="n"/>
      <c r="Y288" s="1847" t="n"/>
      <c r="AE288" s="1738" t="n"/>
      <c r="AF288" s="1082" t="n"/>
    </row>
    <row r="289" ht="15.75" customFormat="1" customHeight="1" s="103">
      <c r="A289" s="424" t="n"/>
      <c r="C289" s="1796" t="n"/>
      <c r="D289" s="1847" t="n"/>
      <c r="M289" s="1847" t="n"/>
      <c r="N289" s="1796" t="n"/>
      <c r="O289" s="1847" t="n"/>
      <c r="P289" s="1796" t="n"/>
      <c r="Q289" s="1847" t="n"/>
      <c r="R289" s="1796" t="n"/>
      <c r="S289" s="1847" t="n"/>
      <c r="T289" s="1796" t="n"/>
      <c r="U289" s="1847" t="n"/>
      <c r="V289" s="1796" t="n"/>
      <c r="W289" s="1847" t="n"/>
      <c r="X289" s="1796" t="n"/>
      <c r="Y289" s="1847" t="n"/>
      <c r="AE289" s="1738" t="n"/>
      <c r="AF289" s="99" t="n"/>
    </row>
    <row r="290" ht="30" customFormat="1" customHeight="1" s="103">
      <c r="A290" s="994" t="inlineStr">
        <is>
          <t>E5011</t>
        </is>
      </c>
      <c r="B290" s="1848" t="n"/>
      <c r="C290" s="1849" t="n"/>
      <c r="D290" s="996" t="inlineStr">
        <is>
          <t>RIFLE, G-3 ASSAULT</t>
        </is>
      </c>
      <c r="E290" s="1848" t="n"/>
      <c r="F290" s="1848" t="n"/>
      <c r="G290" s="1848" t="n"/>
      <c r="H290" s="1848" t="n"/>
      <c r="I290" s="1848" t="n"/>
      <c r="J290" s="1848" t="n"/>
      <c r="K290" s="1848" t="n"/>
      <c r="L290" s="1849" t="n"/>
      <c r="M290" s="967">
        <f>SUMIFS(TE!P:P,TE!G:G,$A$43,TE!H:H,A290)</f>
        <v/>
      </c>
      <c r="N290" s="1850" t="n"/>
      <c r="O290" s="968" t="n">
        <v>20</v>
      </c>
      <c r="P290" s="1849" t="n"/>
      <c r="Q290" s="969">
        <f>ROUNDUP(M290/O290,0)</f>
        <v/>
      </c>
      <c r="R290" s="1849" t="n"/>
      <c r="S290" s="1851" t="n">
        <v>13.4</v>
      </c>
      <c r="T290" s="1849" t="n"/>
      <c r="U290" s="1851">
        <f>Q290*S290</f>
        <v/>
      </c>
      <c r="V290" s="1849" t="n"/>
      <c r="W290" s="946" t="inlineStr">
        <is>
          <t>B1A</t>
        </is>
      </c>
      <c r="X290" s="1849" t="n"/>
      <c r="Y290" s="947" t="inlineStr">
        <is>
          <t>10 per rack stacked 2 high</t>
        </is>
      </c>
      <c r="Z290" s="1848" t="n"/>
      <c r="AA290" s="1848" t="n"/>
      <c r="AB290" s="1848" t="n"/>
      <c r="AC290" s="1848" t="n"/>
      <c r="AD290" s="1848" t="n"/>
      <c r="AE290" s="1849" t="n"/>
      <c r="AF290" s="99" t="n"/>
    </row>
    <row r="291" ht="30" customFormat="1" customHeight="1" s="103">
      <c r="A291" s="987" t="inlineStr">
        <is>
          <t>E5012</t>
        </is>
      </c>
      <c r="B291" s="1852" t="n"/>
      <c r="C291" s="1853" t="n"/>
      <c r="D291" s="986" t="inlineStr">
        <is>
          <t>7.62X51MM LIGHT AUTOMATIC RIFLE (FN/FAL)</t>
        </is>
      </c>
      <c r="E291" s="1852" t="n"/>
      <c r="F291" s="1852" t="n"/>
      <c r="G291" s="1852" t="n"/>
      <c r="H291" s="1852" t="n"/>
      <c r="I291" s="1852" t="n"/>
      <c r="J291" s="1852" t="n"/>
      <c r="K291" s="1852" t="n"/>
      <c r="L291" s="1853" t="n"/>
      <c r="M291" s="952">
        <f>SUMIFS(TE!P:P,TE!G:G,$A$43,TE!H:H,A291)</f>
        <v/>
      </c>
      <c r="N291" s="1854" t="n"/>
      <c r="O291" s="953" t="n">
        <v>20</v>
      </c>
      <c r="P291" s="1853" t="n"/>
      <c r="Q291" s="954">
        <f>ROUNDUP(M291/O291,0)</f>
        <v/>
      </c>
      <c r="R291" s="1853" t="n"/>
      <c r="S291" s="1855" t="n">
        <v>13.4</v>
      </c>
      <c r="T291" s="1853" t="n"/>
      <c r="U291" s="1855">
        <f>Q291*S291</f>
        <v/>
      </c>
      <c r="V291" s="1853" t="n"/>
      <c r="W291" s="970" t="inlineStr">
        <is>
          <t>B1A</t>
        </is>
      </c>
      <c r="X291" s="1853" t="n"/>
      <c r="Y291" s="971" t="inlineStr">
        <is>
          <t>10 per rack stacked 2 high</t>
        </is>
      </c>
      <c r="Z291" s="1852" t="n"/>
      <c r="AA291" s="1852" t="n"/>
      <c r="AB291" s="1852" t="n"/>
      <c r="AC291" s="1852" t="n"/>
      <c r="AD291" s="1852" t="n"/>
      <c r="AE291" s="1853" t="n"/>
      <c r="AF291" s="99" t="n"/>
    </row>
    <row r="292" ht="30" customFormat="1" customHeight="1" s="103">
      <c r="A292" s="987" t="inlineStr">
        <is>
          <t>E5013</t>
        </is>
      </c>
      <c r="B292" s="1852" t="n"/>
      <c r="C292" s="1853" t="n"/>
      <c r="D292" s="986" t="inlineStr">
        <is>
          <t>ROCKET, OG-7 REPLICA TRAINER</t>
        </is>
      </c>
      <c r="E292" s="1852" t="n"/>
      <c r="F292" s="1852" t="n"/>
      <c r="G292" s="1852" t="n"/>
      <c r="H292" s="1852" t="n"/>
      <c r="I292" s="1852" t="n"/>
      <c r="J292" s="1852" t="n"/>
      <c r="K292" s="1852" t="n"/>
      <c r="L292" s="1853" t="n"/>
      <c r="M292" s="952">
        <f>SUMIFS(TE!P:P,TE!G:G,$A$43,TE!H:H,A292)</f>
        <v/>
      </c>
      <c r="N292" s="1854" t="n"/>
      <c r="O292" s="953" t="n">
        <v>20</v>
      </c>
      <c r="P292" s="1853" t="n"/>
      <c r="Q292" s="954">
        <f>ROUNDUP(M292/O292,0)</f>
        <v/>
      </c>
      <c r="R292" s="1853" t="n"/>
      <c r="S292" s="1855" t="n">
        <v>13.4</v>
      </c>
      <c r="T292" s="1853" t="n"/>
      <c r="U292" s="1855">
        <f>Q292*S292</f>
        <v/>
      </c>
      <c r="V292" s="1853" t="n"/>
      <c r="W292" s="970" t="inlineStr">
        <is>
          <t>B1A</t>
        </is>
      </c>
      <c r="X292" s="1853" t="n"/>
      <c r="Y292" s="971" t="inlineStr">
        <is>
          <t>10 per rack stacked 2 high</t>
        </is>
      </c>
      <c r="Z292" s="1852" t="n"/>
      <c r="AA292" s="1852" t="n"/>
      <c r="AB292" s="1852" t="n"/>
      <c r="AC292" s="1852" t="n"/>
      <c r="AD292" s="1852" t="n"/>
      <c r="AE292" s="1853" t="n"/>
      <c r="AF292" s="99" t="n"/>
    </row>
    <row r="293" ht="30" customFormat="1" customHeight="1" s="103">
      <c r="A293" s="949" t="inlineStr">
        <is>
          <t>E7900</t>
        </is>
      </c>
      <c r="B293" s="1852" t="n"/>
      <c r="C293" s="1853" t="n"/>
      <c r="D293" s="951" t="inlineStr">
        <is>
          <t>Tool Kit, Small Arms</t>
        </is>
      </c>
      <c r="E293" s="1852" t="n"/>
      <c r="F293" s="1852" t="n"/>
      <c r="G293" s="1852" t="n"/>
      <c r="H293" s="1852" t="n"/>
      <c r="I293" s="1852" t="n"/>
      <c r="J293" s="1852" t="n"/>
      <c r="K293" s="1852" t="n"/>
      <c r="L293" s="1853" t="n"/>
      <c r="M293" s="952">
        <f>SUMIFS(TE!P:P,TE!G:G,$A$43,TE!H:H,A293)</f>
        <v/>
      </c>
      <c r="N293" s="1854" t="n"/>
      <c r="O293" s="973" t="inlineStr">
        <is>
          <t>n/a</t>
        </is>
      </c>
      <c r="P293" s="1853" t="n"/>
      <c r="Q293" s="973" t="inlineStr">
        <is>
          <t>n/a</t>
        </is>
      </c>
      <c r="R293" s="1853" t="n"/>
      <c r="S293" s="973" t="inlineStr">
        <is>
          <t>n/a</t>
        </is>
      </c>
      <c r="T293" s="1853" t="n"/>
      <c r="U293" s="973" t="inlineStr">
        <is>
          <t>n/a</t>
        </is>
      </c>
      <c r="V293" s="1853" t="n"/>
      <c r="W293" s="970" t="inlineStr">
        <is>
          <t>A1B</t>
        </is>
      </c>
      <c r="X293" s="1853" t="n"/>
      <c r="Y293" s="971" t="inlineStr">
        <is>
          <t xml:space="preserve"> include in 2111 or 2171 space</t>
        </is>
      </c>
      <c r="Z293" s="1852" t="n"/>
      <c r="AA293" s="1852" t="n"/>
      <c r="AB293" s="1852" t="n"/>
      <c r="AC293" s="1852" t="n"/>
      <c r="AD293" s="1852" t="n"/>
      <c r="AE293" s="1853" t="n"/>
      <c r="AF293" s="99" t="n"/>
    </row>
    <row r="294" ht="30" customFormat="1" customHeight="1" s="103">
      <c r="A294" s="949" t="inlineStr">
        <is>
          <t>E7901</t>
        </is>
      </c>
      <c r="B294" s="1852" t="n"/>
      <c r="C294" s="1853" t="n"/>
      <c r="D294" s="951" t="inlineStr">
        <is>
          <t>TOOL KIT,ELECTRO-OP - TK-2171</t>
        </is>
      </c>
      <c r="E294" s="1852" t="n"/>
      <c r="F294" s="1852" t="n"/>
      <c r="G294" s="1852" t="n"/>
      <c r="H294" s="1852" t="n"/>
      <c r="I294" s="1852" t="n"/>
      <c r="J294" s="1852" t="n"/>
      <c r="K294" s="1852" t="n"/>
      <c r="L294" s="1853" t="n"/>
      <c r="M294" s="952">
        <f>SUMIFS(TE!P:P,TE!G:G,$A$43,TE!H:H,A294)</f>
        <v/>
      </c>
      <c r="N294" s="1854" t="n"/>
      <c r="O294" s="973" t="inlineStr">
        <is>
          <t>n/a</t>
        </is>
      </c>
      <c r="P294" s="1853" t="n"/>
      <c r="Q294" s="973" t="inlineStr">
        <is>
          <t>n/a</t>
        </is>
      </c>
      <c r="R294" s="1853" t="n"/>
      <c r="S294" s="973" t="inlineStr">
        <is>
          <t>n/a</t>
        </is>
      </c>
      <c r="T294" s="1853" t="n"/>
      <c r="U294" s="973" t="inlineStr">
        <is>
          <t>n/a</t>
        </is>
      </c>
      <c r="V294" s="1853" t="n"/>
      <c r="W294" s="970" t="inlineStr">
        <is>
          <t>A1B</t>
        </is>
      </c>
      <c r="X294" s="1853" t="n"/>
      <c r="Y294" s="971" t="inlineStr">
        <is>
          <t>include in 2111 or 2171 space</t>
        </is>
      </c>
      <c r="Z294" s="1852" t="n"/>
      <c r="AA294" s="1852" t="n"/>
      <c r="AB294" s="1852" t="n"/>
      <c r="AC294" s="1852" t="n"/>
      <c r="AD294" s="1852" t="n"/>
      <c r="AE294" s="1853" t="n"/>
      <c r="AF294" s="99" t="n"/>
    </row>
    <row r="295" ht="30" customFormat="1" customHeight="1" s="103">
      <c r="A295" s="949" t="inlineStr">
        <is>
          <t>E0956</t>
        </is>
      </c>
      <c r="B295" s="1852" t="n"/>
      <c r="C295" s="1853" t="n"/>
      <c r="D295" s="951" t="inlineStr">
        <is>
          <t>Boresight System, Laser</t>
        </is>
      </c>
      <c r="E295" s="1852" t="n"/>
      <c r="F295" s="1852" t="n"/>
      <c r="G295" s="1852" t="n"/>
      <c r="H295" s="1852" t="n"/>
      <c r="I295" s="1852" t="n"/>
      <c r="J295" s="1852" t="n"/>
      <c r="K295" s="1852" t="n"/>
      <c r="L295" s="1853" t="n"/>
      <c r="M295" s="952">
        <f>SUMIFS(TE!P:P,TE!G:G,$A$43,TE!H:H,A295)</f>
        <v/>
      </c>
      <c r="N295" s="1854" t="n"/>
      <c r="O295" s="953" t="n">
        <v>100</v>
      </c>
      <c r="P295" s="1853" t="n"/>
      <c r="Q295" s="954">
        <f>M295/O295</f>
        <v/>
      </c>
      <c r="R295" s="1853" t="n"/>
      <c r="S295" s="1855" t="n">
        <v>13.4</v>
      </c>
      <c r="T295" s="1853" t="n"/>
      <c r="U295" s="1855">
        <f>Q295*S295</f>
        <v/>
      </c>
      <c r="V295" s="1853" t="n"/>
      <c r="W295" s="970" t="inlineStr">
        <is>
          <t>A1A</t>
        </is>
      </c>
      <c r="X295" s="1853" t="n"/>
      <c r="Y295" s="971" t="inlineStr">
        <is>
          <t>Stored on Configurable Shelf</t>
        </is>
      </c>
      <c r="Z295" s="1852" t="n"/>
      <c r="AA295" s="1852" t="n"/>
      <c r="AB295" s="1852" t="n"/>
      <c r="AC295" s="1852" t="n"/>
      <c r="AD295" s="1852" t="n"/>
      <c r="AE295" s="1853" t="n"/>
      <c r="AF295" s="99" t="n"/>
    </row>
    <row r="296" ht="30" customFormat="1" customHeight="1" s="103">
      <c r="A296" s="949" t="inlineStr">
        <is>
          <t>K4038</t>
        </is>
      </c>
      <c r="B296" s="1852" t="n"/>
      <c r="C296" s="1853" t="n"/>
      <c r="D296" s="951" t="inlineStr">
        <is>
          <t>Binocular System , 7x50, M22</t>
        </is>
      </c>
      <c r="E296" s="1852" t="n"/>
      <c r="F296" s="1852" t="n"/>
      <c r="G296" s="1852" t="n"/>
      <c r="H296" s="1852" t="n"/>
      <c r="I296" s="1852" t="n"/>
      <c r="J296" s="1852" t="n"/>
      <c r="K296" s="1852" t="n"/>
      <c r="L296" s="1853" t="n"/>
      <c r="M296" s="952">
        <f>SUMIFS(TE!P:P,TE!G:G,$A$43,TE!H:H,A296)</f>
        <v/>
      </c>
      <c r="N296" s="1854" t="n"/>
      <c r="O296" s="953" t="n">
        <v>72</v>
      </c>
      <c r="P296" s="1853" t="n"/>
      <c r="Q296" s="954">
        <f>M296/O296</f>
        <v/>
      </c>
      <c r="R296" s="1853" t="n"/>
      <c r="S296" s="1855" t="n">
        <v>13.4</v>
      </c>
      <c r="T296" s="1853" t="n"/>
      <c r="U296" s="1855">
        <f>Q296*S296</f>
        <v/>
      </c>
      <c r="V296" s="1853" t="n"/>
      <c r="W296" s="970" t="inlineStr">
        <is>
          <t>A1A</t>
        </is>
      </c>
      <c r="X296" s="1853" t="n"/>
      <c r="Y296" s="971" t="inlineStr">
        <is>
          <t>Stored on Configurable Shelf</t>
        </is>
      </c>
      <c r="Z296" s="1852" t="n"/>
      <c r="AA296" s="1852" t="n"/>
      <c r="AB296" s="1852" t="n"/>
      <c r="AC296" s="1852" t="n"/>
      <c r="AD296" s="1852" t="n"/>
      <c r="AE296" s="1853" t="n"/>
      <c r="AF296" s="99" t="n"/>
    </row>
    <row r="297" ht="30" customFormat="1" customHeight="1" s="103">
      <c r="A297" s="949" t="inlineStr">
        <is>
          <t>K4182</t>
        </is>
      </c>
      <c r="B297" s="1852" t="n"/>
      <c r="C297" s="1853" t="n"/>
      <c r="D297" s="951" t="inlineStr">
        <is>
          <t>Chest, Pistol, Wood</t>
        </is>
      </c>
      <c r="E297" s="1852" t="n"/>
      <c r="F297" s="1852" t="n"/>
      <c r="G297" s="1852" t="n"/>
      <c r="H297" s="1852" t="n"/>
      <c r="I297" s="1852" t="n"/>
      <c r="J297" s="1852" t="n"/>
      <c r="K297" s="1852" t="n"/>
      <c r="L297" s="1853" t="n"/>
      <c r="M297" s="952">
        <f>SUMIFS(TE!P:P,TE!G:G,$A$43,TE!H:H,A297)</f>
        <v/>
      </c>
      <c r="N297" s="1854" t="n"/>
      <c r="O297" s="953" t="n">
        <v>4</v>
      </c>
      <c r="P297" s="1853" t="n"/>
      <c r="Q297" s="954">
        <f>ROUNDUP(M297/O297,0)</f>
        <v/>
      </c>
      <c r="R297" s="1853" t="n"/>
      <c r="S297" s="1855" t="n">
        <v>15.9</v>
      </c>
      <c r="T297" s="1853" t="n"/>
      <c r="U297" s="1855" t="inlineStr">
        <is>
          <t xml:space="preserve"> </t>
        </is>
      </c>
      <c r="V297" s="1853" t="n"/>
      <c r="W297" s="970" t="inlineStr">
        <is>
          <t>E1F</t>
        </is>
      </c>
      <c r="X297" s="1853" t="n"/>
      <c r="Y297" s="971" t="inlineStr">
        <is>
          <t>In boxes, stack 4 high</t>
        </is>
      </c>
      <c r="Z297" s="1852" t="n"/>
      <c r="AA297" s="1852" t="n"/>
      <c r="AB297" s="1852" t="n"/>
      <c r="AC297" s="1852" t="n"/>
      <c r="AD297" s="1852" t="n"/>
      <c r="AE297" s="1853" t="n"/>
      <c r="AF297" s="99" t="n"/>
    </row>
    <row r="298" ht="30" customFormat="1" customHeight="1" s="103">
      <c r="A298" s="949" t="inlineStr">
        <is>
          <t>K4222</t>
        </is>
      </c>
      <c r="B298" s="1852" t="n"/>
      <c r="C298" s="1853" t="n"/>
      <c r="D298" s="951" t="inlineStr">
        <is>
          <t xml:space="preserve">Compass, Magnetic, Unmounted </t>
        </is>
      </c>
      <c r="E298" s="1852" t="n"/>
      <c r="F298" s="1852" t="n"/>
      <c r="G298" s="1852" t="n"/>
      <c r="H298" s="1852" t="n"/>
      <c r="I298" s="1852" t="n"/>
      <c r="J298" s="1852" t="n"/>
      <c r="K298" s="1852" t="n"/>
      <c r="L298" s="1853" t="n"/>
      <c r="M298" s="952">
        <f>SUMIFS(TE!P:P,TE!G:G,$A$43,TE!H:H,A298)</f>
        <v/>
      </c>
      <c r="N298" s="1854" t="n"/>
      <c r="O298" s="953" t="n">
        <v>500</v>
      </c>
      <c r="P298" s="1853" t="n"/>
      <c r="Q298" s="954">
        <f>M298/O298</f>
        <v/>
      </c>
      <c r="R298" s="1853" t="n"/>
      <c r="S298" s="1855" t="n">
        <v>13.4</v>
      </c>
      <c r="T298" s="1853" t="n"/>
      <c r="U298" s="1855">
        <f>Q298*S298</f>
        <v/>
      </c>
      <c r="V298" s="1853" t="n"/>
      <c r="W298" s="970" t="inlineStr">
        <is>
          <t>A1A</t>
        </is>
      </c>
      <c r="X298" s="1853" t="n"/>
      <c r="Y298" s="971" t="inlineStr">
        <is>
          <t>Stored on Configurable Shelf</t>
        </is>
      </c>
      <c r="Z298" s="1852" t="n"/>
      <c r="AA298" s="1852" t="n"/>
      <c r="AB298" s="1852" t="n"/>
      <c r="AC298" s="1852" t="n"/>
      <c r="AD298" s="1852" t="n"/>
      <c r="AE298" s="1853" t="n"/>
      <c r="AF298" s="99" t="n"/>
    </row>
    <row r="299" ht="30" customFormat="1" customHeight="1" s="103">
      <c r="A299" s="949" t="inlineStr">
        <is>
          <t>K4520</t>
        </is>
      </c>
      <c r="B299" s="1852" t="n"/>
      <c r="C299" s="1853" t="n"/>
      <c r="D299" s="951" t="inlineStr">
        <is>
          <t>Machete, Rigid Handle (not on TE)</t>
        </is>
      </c>
      <c r="E299" s="1852" t="n"/>
      <c r="F299" s="1852" t="n"/>
      <c r="G299" s="1852" t="n"/>
      <c r="H299" s="1852" t="n"/>
      <c r="I299" s="1852" t="n"/>
      <c r="J299" s="1852" t="n"/>
      <c r="K299" s="1852" t="n"/>
      <c r="L299" s="1853" t="n"/>
      <c r="M299" s="952">
        <f>SUMIFS(TE!P:P,TE!G:G,$A$43,TE!H:H,A299)</f>
        <v/>
      </c>
      <c r="N299" s="1854" t="n"/>
      <c r="O299" s="973" t="inlineStr">
        <is>
          <t>n/a</t>
        </is>
      </c>
      <c r="P299" s="1853" t="n"/>
      <c r="Q299" s="973" t="inlineStr">
        <is>
          <t>n/a</t>
        </is>
      </c>
      <c r="R299" s="1853" t="n"/>
      <c r="S299" s="973" t="inlineStr">
        <is>
          <t>n/a</t>
        </is>
      </c>
      <c r="T299" s="1853" t="n"/>
      <c r="U299" s="973" t="inlineStr">
        <is>
          <t>n/a</t>
        </is>
      </c>
      <c r="V299" s="1853" t="n"/>
      <c r="W299" s="970" t="inlineStr">
        <is>
          <t>Z1A</t>
        </is>
      </c>
      <c r="X299" s="1853" t="n"/>
      <c r="Y299" s="971" t="inlineStr">
        <is>
          <t>most stacked between M-17</t>
        </is>
      </c>
      <c r="Z299" s="1852" t="n"/>
      <c r="AA299" s="1852" t="n"/>
      <c r="AB299" s="1852" t="n"/>
      <c r="AC299" s="1852" t="n"/>
      <c r="AD299" s="1852" t="n"/>
      <c r="AE299" s="1853" t="n"/>
      <c r="AF299" s="99" t="n"/>
    </row>
    <row r="300" ht="30" customFormat="1" customHeight="1" s="103">
      <c r="A300" s="949" t="inlineStr">
        <is>
          <t>N6018</t>
        </is>
      </c>
      <c r="B300" s="1852" t="n"/>
      <c r="C300" s="1853" t="n"/>
      <c r="D300" s="951" t="inlineStr">
        <is>
          <t>Inbore Device, .50 Cal (not on TE)</t>
        </is>
      </c>
      <c r="E300" s="1852" t="n"/>
      <c r="F300" s="1852" t="n"/>
      <c r="G300" s="1852" t="n"/>
      <c r="H300" s="1852" t="n"/>
      <c r="I300" s="1852" t="n"/>
      <c r="J300" s="1852" t="n"/>
      <c r="K300" s="1852" t="n"/>
      <c r="L300" s="1853" t="n"/>
      <c r="M300" s="952">
        <f>SUMIFS(TE!P:P,TE!G:G,$A$43,TE!H:H,A300)</f>
        <v/>
      </c>
      <c r="N300" s="1854" t="n"/>
      <c r="O300" s="953" t="n">
        <v>4</v>
      </c>
      <c r="P300" s="1853" t="n"/>
      <c r="Q300" s="954">
        <f>ROUNDUP(M300/O300,0)</f>
        <v/>
      </c>
      <c r="R300" s="1853" t="n"/>
      <c r="S300" s="1855" t="n">
        <v>20</v>
      </c>
      <c r="T300" s="1853" t="n"/>
      <c r="U300" s="1855">
        <f>Q300*S300</f>
        <v/>
      </c>
      <c r="V300" s="1853" t="n"/>
      <c r="W300" s="970" t="inlineStr">
        <is>
          <t>E1Q</t>
        </is>
      </c>
      <c r="X300" s="1853" t="n"/>
      <c r="Y300" s="971" t="inlineStr">
        <is>
          <t>W/case stack 4 high</t>
        </is>
      </c>
      <c r="Z300" s="1852" t="n"/>
      <c r="AA300" s="1852" t="n"/>
      <c r="AB300" s="1852" t="n"/>
      <c r="AC300" s="1852" t="n"/>
      <c r="AD300" s="1852" t="n"/>
      <c r="AE300" s="1853" t="n"/>
      <c r="AF300" s="76" t="n"/>
    </row>
    <row r="301" ht="30" customFormat="1" customHeight="1" s="103">
      <c r="A301" s="949" t="inlineStr">
        <is>
          <t>N6030</t>
        </is>
      </c>
      <c r="B301" s="1852" t="n"/>
      <c r="C301" s="1853" t="n"/>
      <c r="D301" s="951" t="inlineStr">
        <is>
          <t>Visible Light Illuminator</t>
        </is>
      </c>
      <c r="E301" s="1852" t="n"/>
      <c r="F301" s="1852" t="n"/>
      <c r="G301" s="1852" t="n"/>
      <c r="H301" s="1852" t="n"/>
      <c r="I301" s="1852" t="n"/>
      <c r="J301" s="1852" t="n"/>
      <c r="K301" s="1852" t="n"/>
      <c r="L301" s="1853" t="n"/>
      <c r="M301" s="952">
        <f>SUMIFS(TE!P:P,TE!G:G,$A$43,TE!H:H,A301)</f>
        <v/>
      </c>
      <c r="N301" s="1854" t="n"/>
      <c r="O301" s="953" t="n">
        <v>100</v>
      </c>
      <c r="P301" s="1853" t="n"/>
      <c r="Q301" s="954">
        <f>M301/O301</f>
        <v/>
      </c>
      <c r="R301" s="1853" t="n"/>
      <c r="S301" s="1855" t="n">
        <v>13.4</v>
      </c>
      <c r="T301" s="1853" t="n"/>
      <c r="U301" s="1855">
        <f>Q301*S301</f>
        <v/>
      </c>
      <c r="V301" s="1853" t="n"/>
      <c r="W301" s="970" t="inlineStr">
        <is>
          <t>A1A</t>
        </is>
      </c>
      <c r="X301" s="1853" t="n"/>
      <c r="Y301" s="971" t="inlineStr">
        <is>
          <t>Stored on Configurable Shelf</t>
        </is>
      </c>
      <c r="Z301" s="1852" t="n"/>
      <c r="AA301" s="1852" t="n"/>
      <c r="AB301" s="1852" t="n"/>
      <c r="AC301" s="1852" t="n"/>
      <c r="AD301" s="1852" t="n"/>
      <c r="AE301" s="1853" t="n"/>
      <c r="AF301" s="76" t="n"/>
    </row>
    <row r="302" ht="30" customFormat="1" customHeight="1" s="103">
      <c r="A302" s="949" t="inlineStr">
        <is>
          <t>N6180</t>
        </is>
      </c>
      <c r="B302" s="1852" t="n"/>
      <c r="C302" s="1853" t="n"/>
      <c r="D302" s="951" t="inlineStr">
        <is>
          <t>Tow Ballistic Blanket</t>
        </is>
      </c>
      <c r="E302" s="1852" t="n"/>
      <c r="F302" s="1852" t="n"/>
      <c r="G302" s="1852" t="n"/>
      <c r="H302" s="1852" t="n"/>
      <c r="I302" s="1852" t="n"/>
      <c r="J302" s="1852" t="n"/>
      <c r="K302" s="1852" t="n"/>
      <c r="L302" s="1853" t="n"/>
      <c r="M302" s="952">
        <f>SUMIFS(TE!P:P,TE!G:G,$A$43,TE!H:H,A302)</f>
        <v/>
      </c>
      <c r="N302" s="1854" t="n"/>
      <c r="O302" s="953" t="n">
        <v>5</v>
      </c>
      <c r="P302" s="1853" t="n"/>
      <c r="Q302" s="954">
        <f>ROUNDUP(M302/O302,0)</f>
        <v/>
      </c>
      <c r="R302" s="1853" t="n"/>
      <c r="S302" s="1855" t="n">
        <v>12</v>
      </c>
      <c r="T302" s="1853" t="n"/>
      <c r="U302" s="1855">
        <f>Q302*S302</f>
        <v/>
      </c>
      <c r="V302" s="1853" t="n"/>
      <c r="W302" s="970" t="inlineStr">
        <is>
          <t>B1A</t>
        </is>
      </c>
      <c r="X302" s="1853" t="n"/>
      <c r="Y302" s="971" t="inlineStr">
        <is>
          <t>Stored in configurable Universal Weapons Rack (UWS)</t>
        </is>
      </c>
      <c r="Z302" s="1852" t="n"/>
      <c r="AA302" s="1852" t="n"/>
      <c r="AB302" s="1852" t="n"/>
      <c r="AC302" s="1852" t="n"/>
      <c r="AD302" s="1852" t="n"/>
      <c r="AE302" s="1853" t="n"/>
      <c r="AF302" s="76" t="n"/>
    </row>
    <row r="303" ht="30" customFormat="1" customHeight="1" s="103">
      <c r="A303" s="949" t="n"/>
      <c r="B303" s="1852" t="n"/>
      <c r="C303" s="1853" t="n"/>
      <c r="D303" s="997" t="inlineStr">
        <is>
          <t>GAU-16/A  .50 CAL</t>
        </is>
      </c>
      <c r="E303" s="1852" t="n"/>
      <c r="F303" s="1852" t="n"/>
      <c r="G303" s="1852" t="n"/>
      <c r="H303" s="1852" t="n"/>
      <c r="I303" s="1852" t="n"/>
      <c r="J303" s="1852" t="n"/>
      <c r="K303" s="1852" t="n"/>
      <c r="L303" s="1853" t="n"/>
      <c r="M303" s="952">
        <f>SUMIFS(TE!P:P,TE!G:G,$A$43,TE!H:H,A303)</f>
        <v/>
      </c>
      <c r="N303" s="1854" t="n"/>
      <c r="O303" s="953" t="n">
        <v>2</v>
      </c>
      <c r="P303" s="1853" t="n"/>
      <c r="Q303" s="954">
        <f>ROUNDUP(M303/O303,0)</f>
        <v/>
      </c>
      <c r="R303" s="1853" t="n"/>
      <c r="S303" s="1855" t="n">
        <v>36</v>
      </c>
      <c r="T303" s="1853" t="n"/>
      <c r="U303" s="1855">
        <f>Q303*S303</f>
        <v/>
      </c>
      <c r="V303" s="1853" t="n"/>
      <c r="W303" s="970" t="inlineStr">
        <is>
          <t>D1A</t>
        </is>
      </c>
      <c r="X303" s="1853" t="n"/>
      <c r="Y303" s="971" t="inlineStr">
        <is>
          <t>2 per cabinet includes space for SL3</t>
        </is>
      </c>
      <c r="Z303" s="1852" t="n"/>
      <c r="AA303" s="1852" t="n"/>
      <c r="AB303" s="1852" t="n"/>
      <c r="AC303" s="1852" t="n"/>
      <c r="AD303" s="1852" t="n"/>
      <c r="AE303" s="1853" t="n"/>
      <c r="AF303" s="76" t="n"/>
    </row>
    <row r="304" ht="30" customFormat="1" customHeight="1" s="103">
      <c r="A304" s="949" t="n"/>
      <c r="B304" s="1852" t="n"/>
      <c r="C304" s="1853" t="n"/>
      <c r="D304" s="997" t="inlineStr">
        <is>
          <t>GAU-17/A   7.62MM</t>
        </is>
      </c>
      <c r="E304" s="1852" t="n"/>
      <c r="F304" s="1852" t="n"/>
      <c r="G304" s="1852" t="n"/>
      <c r="H304" s="1852" t="n"/>
      <c r="I304" s="1852" t="n"/>
      <c r="J304" s="1852" t="n"/>
      <c r="K304" s="1852" t="n"/>
      <c r="L304" s="1853" t="n"/>
      <c r="M304" s="952">
        <f>SUMIFS(TE!P:P,TE!G:G,$A$43,TE!H:H,A304)</f>
        <v/>
      </c>
      <c r="N304" s="1854" t="n"/>
      <c r="O304" s="953" t="n">
        <v>4</v>
      </c>
      <c r="P304" s="1853" t="n"/>
      <c r="Q304" s="954">
        <f>ROUNDUP(M304/O304,0)</f>
        <v/>
      </c>
      <c r="R304" s="1853" t="n"/>
      <c r="S304" s="1855" t="n">
        <v>36</v>
      </c>
      <c r="T304" s="1853" t="n"/>
      <c r="U304" s="1855">
        <f>Q304*S304</f>
        <v/>
      </c>
      <c r="V304" s="1853" t="n"/>
      <c r="W304" s="970" t="inlineStr">
        <is>
          <t>D1A</t>
        </is>
      </c>
      <c r="X304" s="1853" t="n"/>
      <c r="Y304" s="971" t="inlineStr">
        <is>
          <t>2 per cabinet includes space for SL3</t>
        </is>
      </c>
      <c r="Z304" s="1852" t="n"/>
      <c r="AA304" s="1852" t="n"/>
      <c r="AB304" s="1852" t="n"/>
      <c r="AC304" s="1852" t="n"/>
      <c r="AD304" s="1852" t="n"/>
      <c r="AE304" s="1853" t="n"/>
      <c r="AF304" s="76" t="n"/>
    </row>
    <row r="305" ht="30" customFormat="1" customHeight="1" s="103">
      <c r="A305" s="949" t="n"/>
      <c r="B305" s="1852" t="n"/>
      <c r="C305" s="1853" t="n"/>
      <c r="D305" s="997" t="inlineStr">
        <is>
          <t>GAU-21  .50 CAL</t>
        </is>
      </c>
      <c r="E305" s="1852" t="n"/>
      <c r="F305" s="1852" t="n"/>
      <c r="G305" s="1852" t="n"/>
      <c r="H305" s="1852" t="n"/>
      <c r="I305" s="1852" t="n"/>
      <c r="J305" s="1852" t="n"/>
      <c r="K305" s="1852" t="n"/>
      <c r="L305" s="1853" t="n"/>
      <c r="M305" s="952">
        <f>SUMIFS(TE!P:P,TE!G:G,$A$43,TE!H:H,A305)</f>
        <v/>
      </c>
      <c r="N305" s="1854" t="n"/>
      <c r="O305" s="953" t="n">
        <v>2</v>
      </c>
      <c r="P305" s="1853" t="n"/>
      <c r="Q305" s="954">
        <f>ROUNDUP(M305/O305,0)</f>
        <v/>
      </c>
      <c r="R305" s="1853" t="n"/>
      <c r="S305" s="1855" t="n">
        <v>36</v>
      </c>
      <c r="T305" s="1853" t="n"/>
      <c r="U305" s="1855">
        <f>Q305*S305</f>
        <v/>
      </c>
      <c r="V305" s="1853" t="n"/>
      <c r="W305" s="970" t="inlineStr">
        <is>
          <t>D1A</t>
        </is>
      </c>
      <c r="X305" s="1853" t="n"/>
      <c r="Y305" s="971" t="inlineStr">
        <is>
          <t>2 per cabinet includes space for SL3</t>
        </is>
      </c>
      <c r="Z305" s="1852" t="n"/>
      <c r="AA305" s="1852" t="n"/>
      <c r="AB305" s="1852" t="n"/>
      <c r="AC305" s="1852" t="n"/>
      <c r="AD305" s="1852" t="n"/>
      <c r="AE305" s="1853" t="n"/>
      <c r="AF305" s="76" t="n"/>
    </row>
    <row r="306" ht="30" customFormat="1" customHeight="1" s="103">
      <c r="A306" s="949" t="n"/>
      <c r="B306" s="1852" t="n"/>
      <c r="C306" s="1853" t="n"/>
      <c r="D306" s="986" t="inlineStr">
        <is>
          <t>GCP-1B  LAD</t>
        </is>
      </c>
      <c r="E306" s="1852" t="n"/>
      <c r="F306" s="1852" t="n"/>
      <c r="G306" s="1852" t="n"/>
      <c r="H306" s="1852" t="n"/>
      <c r="I306" s="1852" t="n"/>
      <c r="J306" s="1852" t="n"/>
      <c r="K306" s="1852" t="n"/>
      <c r="L306" s="1853" t="n"/>
      <c r="M306" s="952">
        <f>SUMIFS(TE!P:P,TE!G:G,$A$43,TE!H:H,A306)</f>
        <v/>
      </c>
      <c r="N306" s="1854" t="n"/>
      <c r="O306" s="953" t="n">
        <v>112</v>
      </c>
      <c r="P306" s="1853" t="n"/>
      <c r="Q306" s="954">
        <f>ROUNDUP(M306/O306,0)</f>
        <v/>
      </c>
      <c r="R306" s="1853" t="n"/>
      <c r="S306" s="1855" t="n">
        <v>13.4</v>
      </c>
      <c r="T306" s="1853" t="n"/>
      <c r="U306" s="1855">
        <f>Q306*S306</f>
        <v/>
      </c>
      <c r="V306" s="1853" t="n"/>
      <c r="W306" s="970" t="inlineStr">
        <is>
          <t>A1A</t>
        </is>
      </c>
      <c r="X306" s="1853" t="n"/>
      <c r="Y306" s="971" t="inlineStr">
        <is>
          <t>Stored on Configurable Shelf</t>
        </is>
      </c>
      <c r="Z306" s="1852" t="n"/>
      <c r="AA306" s="1852" t="n"/>
      <c r="AB306" s="1852" t="n"/>
      <c r="AC306" s="1852" t="n"/>
      <c r="AD306" s="1852" t="n"/>
      <c r="AE306" s="1853" t="n"/>
      <c r="AF306" s="76" t="n"/>
    </row>
    <row r="307" ht="30" customFormat="1" customHeight="1" s="103">
      <c r="A307" s="949" t="n"/>
      <c r="B307" s="1852" t="n"/>
      <c r="C307" s="1853" t="n"/>
      <c r="D307" s="986" t="inlineStr">
        <is>
          <t>GCP-2A  LAD</t>
        </is>
      </c>
      <c r="E307" s="1852" t="n"/>
      <c r="F307" s="1852" t="n"/>
      <c r="G307" s="1852" t="n"/>
      <c r="H307" s="1852" t="n"/>
      <c r="I307" s="1852" t="n"/>
      <c r="J307" s="1852" t="n"/>
      <c r="K307" s="1852" t="n"/>
      <c r="L307" s="1853" t="n"/>
      <c r="M307" s="952">
        <f>SUMIFS(TE!P:P,TE!G:G,$A$43,TE!H:H,A307)</f>
        <v/>
      </c>
      <c r="N307" s="1854" t="n"/>
      <c r="O307" s="953" t="n">
        <v>112</v>
      </c>
      <c r="P307" s="1853" t="n"/>
      <c r="Q307" s="954">
        <f>ROUNDUP(M307/O307,0)</f>
        <v/>
      </c>
      <c r="R307" s="1853" t="n"/>
      <c r="S307" s="1855" t="n">
        <v>13.4</v>
      </c>
      <c r="T307" s="1853" t="n"/>
      <c r="U307" s="1855">
        <f>Q307*S307</f>
        <v/>
      </c>
      <c r="V307" s="1853" t="n"/>
      <c r="W307" s="970" t="inlineStr">
        <is>
          <t>A1A</t>
        </is>
      </c>
      <c r="X307" s="1853" t="n"/>
      <c r="Y307" s="971" t="inlineStr">
        <is>
          <t>Stored on Configurable Shelf</t>
        </is>
      </c>
      <c r="Z307" s="1852" t="n"/>
      <c r="AA307" s="1852" t="n"/>
      <c r="AB307" s="1852" t="n"/>
      <c r="AC307" s="1852" t="n"/>
      <c r="AD307" s="1852" t="n"/>
      <c r="AE307" s="1853" t="n"/>
      <c r="AF307" s="76" t="n"/>
    </row>
    <row r="308" ht="30" customFormat="1" customHeight="1" s="103">
      <c r="A308" s="978" t="n"/>
      <c r="B308" s="1856" t="n"/>
      <c r="C308" s="1857" t="n"/>
      <c r="D308" s="993" t="inlineStr">
        <is>
          <t>GCP-2C  LAD</t>
        </is>
      </c>
      <c r="E308" s="1856" t="n"/>
      <c r="F308" s="1856" t="n"/>
      <c r="G308" s="1856" t="n"/>
      <c r="H308" s="1856" t="n"/>
      <c r="I308" s="1856" t="n"/>
      <c r="J308" s="1856" t="n"/>
      <c r="K308" s="1856" t="n"/>
      <c r="L308" s="1857" t="n"/>
      <c r="M308" s="981">
        <f>SUMIFS(TE!P:P,TE!G:G,$A$43,TE!H:H,A308)</f>
        <v/>
      </c>
      <c r="N308" s="1858" t="n"/>
      <c r="O308" s="982" t="n">
        <v>112</v>
      </c>
      <c r="P308" s="1857" t="n"/>
      <c r="Q308" s="983">
        <f>ROUNDUP(M308/O308,0)</f>
        <v/>
      </c>
      <c r="R308" s="1857" t="n"/>
      <c r="S308" s="1859" t="n">
        <v>13.4</v>
      </c>
      <c r="T308" s="1857" t="n"/>
      <c r="U308" s="1859">
        <f>Q308*S308</f>
        <v/>
      </c>
      <c r="V308" s="1857" t="n"/>
      <c r="W308" s="975" t="inlineStr">
        <is>
          <t>A1A</t>
        </is>
      </c>
      <c r="X308" s="1857" t="n"/>
      <c r="Y308" s="976" t="inlineStr">
        <is>
          <t>Stored on Configurable Shelf</t>
        </is>
      </c>
      <c r="Z308" s="1856" t="n"/>
      <c r="AA308" s="1856" t="n"/>
      <c r="AB308" s="1856" t="n"/>
      <c r="AC308" s="1856" t="n"/>
      <c r="AD308" s="1856" t="n"/>
      <c r="AE308" s="1857" t="n"/>
      <c r="AF308" s="76" t="n"/>
    </row>
    <row r="309" ht="12.75" customFormat="1" customHeight="1" s="103">
      <c r="A309" s="76" t="n"/>
      <c r="B309" s="76" t="n"/>
      <c r="C309" s="76" t="n"/>
      <c r="D309" s="76" t="n"/>
      <c r="E309" s="76" t="n"/>
      <c r="F309" s="76" t="n"/>
      <c r="G309" s="76" t="n"/>
      <c r="H309" s="76" t="n"/>
      <c r="I309" s="76" t="n"/>
      <c r="J309" s="76" t="n"/>
      <c r="K309" s="76" t="n"/>
      <c r="L309" s="76" t="n"/>
      <c r="M309" s="76" t="n"/>
      <c r="N309" s="76" t="n"/>
      <c r="O309" s="76" t="n"/>
      <c r="P309" s="76" t="n"/>
      <c r="Q309" s="76" t="n"/>
      <c r="R309" s="76" t="n"/>
      <c r="S309" s="76" t="n"/>
      <c r="T309" s="76" t="n"/>
      <c r="U309" s="76" t="n"/>
      <c r="V309" s="76" t="n"/>
      <c r="W309" s="76" t="n"/>
      <c r="X309" s="76" t="n"/>
      <c r="Y309" s="76" t="n"/>
      <c r="Z309" s="76" t="n"/>
      <c r="AA309" s="76" t="n"/>
      <c r="AB309" s="76" t="n"/>
      <c r="AC309" s="76" t="n"/>
      <c r="AD309" s="76" t="n"/>
      <c r="AE309" s="76" t="n"/>
      <c r="AF309" s="76" t="n"/>
    </row>
    <row r="310" ht="15.75" customFormat="1" customHeight="1" s="76">
      <c r="A310" s="101" t="n"/>
      <c r="B310" s="101" t="n"/>
      <c r="C310" s="101" t="n"/>
      <c r="D310" s="101" t="n"/>
      <c r="E310" s="101" t="n"/>
      <c r="F310" s="101" t="n"/>
      <c r="G310" s="101" t="n"/>
      <c r="H310" s="101" t="n"/>
      <c r="I310" s="101" t="n"/>
      <c r="J310" s="101" t="n"/>
      <c r="K310" s="101" t="n"/>
      <c r="L310" s="101" t="n"/>
      <c r="M310" s="101" t="n"/>
      <c r="N310" s="101" t="n"/>
      <c r="O310" s="101" t="n"/>
      <c r="P310" s="101" t="n"/>
      <c r="Q310" s="101" t="n"/>
      <c r="R310" s="101" t="n"/>
      <c r="S310" s="101" t="n"/>
      <c r="T310" s="101" t="n"/>
      <c r="U310" s="101" t="n"/>
      <c r="V310" s="101" t="n"/>
      <c r="W310" s="101" t="n"/>
      <c r="X310" s="101" t="n"/>
      <c r="Y310" s="101" t="n"/>
      <c r="Z310" s="101" t="n"/>
      <c r="AA310" s="101" t="n"/>
      <c r="AB310" s="682" t="n"/>
      <c r="AC310" s="683" t="inlineStr">
        <is>
          <t xml:space="preserve">Page </t>
        </is>
      </c>
      <c r="AD310" s="684" t="n">
        <v>11</v>
      </c>
      <c r="AE310" s="684" t="inlineStr">
        <is>
          <t>of</t>
        </is>
      </c>
      <c r="AF310" s="684" t="n">
        <v>27</v>
      </c>
    </row>
    <row r="311" ht="12.75" customFormat="1" customHeight="1" s="76">
      <c r="A311" s="937" t="inlineStr">
        <is>
          <t>CCN:</t>
        </is>
      </c>
      <c r="C311" s="931" t="n">
        <v>14345</v>
      </c>
      <c r="M311" s="937" t="inlineStr">
        <is>
          <t>Nomenclature:</t>
        </is>
      </c>
      <c r="R311" s="931" t="inlineStr">
        <is>
          <t>Armory</t>
        </is>
      </c>
    </row>
    <row r="312" ht="12.75" customFormat="1" customHeight="1" s="76">
      <c r="A312" s="1081" t="n"/>
      <c r="B312" s="1081" t="n"/>
      <c r="C312" s="1082" t="n"/>
      <c r="D312" s="1082" t="n"/>
      <c r="E312" s="1082" t="n"/>
      <c r="F312" s="1082" t="n"/>
      <c r="G312" s="1082" t="n"/>
      <c r="H312" s="1082" t="n"/>
      <c r="I312" s="1082" t="n"/>
      <c r="J312" s="1082" t="n"/>
      <c r="K312" s="1082" t="n"/>
      <c r="L312" s="1082" t="n"/>
      <c r="M312" s="1081" t="n"/>
      <c r="N312" s="1081" t="n"/>
      <c r="O312" s="1081" t="n"/>
      <c r="P312" s="1081" t="n"/>
      <c r="Q312" s="1081" t="n"/>
      <c r="R312" s="1082" t="n"/>
      <c r="S312" s="1082" t="n"/>
      <c r="T312" s="1082" t="n"/>
      <c r="U312" s="1082" t="n"/>
      <c r="V312" s="1082" t="n"/>
      <c r="W312" s="1082" t="n"/>
      <c r="X312" s="1082" t="n"/>
      <c r="Y312" s="1082" t="n"/>
      <c r="Z312" s="1082" t="n"/>
      <c r="AA312" s="1082" t="n"/>
      <c r="AB312" s="1082" t="n"/>
      <c r="AC312" s="1082" t="n"/>
      <c r="AD312" s="1082" t="n"/>
      <c r="AE312" s="1082" t="n"/>
      <c r="AF312" s="1082" t="n"/>
    </row>
    <row r="313" ht="12.75" customFormat="1" customHeight="1" s="76">
      <c r="A313" s="913">
        <f>A286</f>
        <v/>
      </c>
      <c r="B313" s="1841" t="n"/>
      <c r="C313" s="1841" t="n"/>
      <c r="D313" s="914">
        <f>D286</f>
        <v/>
      </c>
      <c r="E313" s="1747" t="n"/>
      <c r="F313" s="1747" t="n"/>
      <c r="G313" s="1747" t="n"/>
      <c r="H313" s="1747" t="n"/>
      <c r="I313" s="1747" t="n"/>
      <c r="J313" s="1747" t="n"/>
      <c r="K313" s="1747" t="n"/>
      <c r="L313" s="1747" t="n"/>
      <c r="M313" s="1081" t="n"/>
      <c r="N313" s="1081" t="n"/>
      <c r="O313" s="1081" t="n"/>
      <c r="P313" s="1082" t="n"/>
      <c r="Q313" s="1081" t="n"/>
      <c r="R313" s="1082" t="n"/>
      <c r="S313" s="1082" t="n"/>
      <c r="T313" s="1082" t="n"/>
      <c r="U313" s="1082" t="n"/>
      <c r="V313" s="1082" t="n"/>
      <c r="W313" s="1082" t="n"/>
      <c r="X313" s="1082" t="n"/>
      <c r="Y313" s="1082" t="n"/>
      <c r="Z313" s="1082" t="n"/>
      <c r="AA313" s="1082" t="n"/>
      <c r="AB313" s="1082" t="n"/>
      <c r="AC313" s="1082" t="n"/>
      <c r="AD313" s="1082" t="n"/>
      <c r="AE313" s="1082" t="n"/>
      <c r="AF313" s="1082" t="n"/>
    </row>
    <row r="314" ht="15.75" customFormat="1" customHeight="1" s="76">
      <c r="A314" s="1842" t="inlineStr">
        <is>
          <t>TAM #</t>
        </is>
      </c>
      <c r="B314" s="1736" t="n"/>
      <c r="C314" s="1794" t="n"/>
      <c r="D314" s="921" t="inlineStr">
        <is>
          <t>DESCRIPTION</t>
        </is>
      </c>
      <c r="E314" s="1736" t="n"/>
      <c r="F314" s="1736" t="n"/>
      <c r="G314" s="1736" t="n"/>
      <c r="H314" s="1736" t="n"/>
      <c r="I314" s="1736" t="n"/>
      <c r="J314" s="1736" t="n"/>
      <c r="K314" s="1736" t="n"/>
      <c r="L314" s="1736" t="n"/>
      <c r="M314" s="1843" t="inlineStr">
        <is>
          <t>No.</t>
        </is>
      </c>
      <c r="N314" s="1794" t="n"/>
      <c r="O314" s="1844" t="inlineStr">
        <is>
          <t>No. per Unit</t>
        </is>
      </c>
      <c r="P314" s="1794" t="n"/>
      <c r="Q314" s="1844" t="inlineStr">
        <is>
          <t>STORAGE UNITS</t>
        </is>
      </c>
      <c r="R314" s="1794" t="n"/>
      <c r="S314" s="1845" t="inlineStr">
        <is>
          <t>SF PER UNIT</t>
        </is>
      </c>
      <c r="T314" s="1794" t="n"/>
      <c r="U314" s="1845" t="inlineStr">
        <is>
          <t>Total (NSF)</t>
        </is>
      </c>
      <c r="V314" s="1794" t="n"/>
      <c r="W314" s="1843" t="inlineStr">
        <is>
          <t>STORAGE TYPE</t>
        </is>
      </c>
      <c r="X314" s="1794" t="n"/>
      <c r="Y314" s="1846" t="inlineStr">
        <is>
          <t>METHOD OF STORAGE  (RACK, CABINET, SHELF, ETC.)</t>
        </is>
      </c>
      <c r="Z314" s="1736" t="n"/>
      <c r="AA314" s="1736" t="n"/>
      <c r="AB314" s="1736" t="n"/>
      <c r="AC314" s="1736" t="n"/>
      <c r="AD314" s="1736" t="n"/>
      <c r="AE314" s="1737" t="n"/>
      <c r="AF314" s="1082" t="n"/>
    </row>
    <row r="315" ht="15.75" customFormat="1" customHeight="1" s="76">
      <c r="A315" s="424" t="n"/>
      <c r="C315" s="1796" t="n"/>
      <c r="D315" s="1847" t="n"/>
      <c r="M315" s="1847" t="n"/>
      <c r="N315" s="1796" t="n"/>
      <c r="O315" s="1847" t="n"/>
      <c r="P315" s="1796" t="n"/>
      <c r="Q315" s="1847" t="n"/>
      <c r="R315" s="1796" t="n"/>
      <c r="S315" s="1847" t="n"/>
      <c r="T315" s="1796" t="n"/>
      <c r="U315" s="1847" t="n"/>
      <c r="V315" s="1796" t="n"/>
      <c r="W315" s="1847" t="n"/>
      <c r="X315" s="1796" t="n"/>
      <c r="Y315" s="1847" t="n"/>
      <c r="AE315" s="1738" t="n"/>
      <c r="AF315" s="1082" t="n"/>
    </row>
    <row r="316" ht="15.75" customFormat="1" customHeight="1" s="76">
      <c r="A316" s="424" t="n"/>
      <c r="C316" s="1796" t="n"/>
      <c r="D316" s="1847" t="n"/>
      <c r="M316" s="1847" t="n"/>
      <c r="N316" s="1796" t="n"/>
      <c r="O316" s="1847" t="n"/>
      <c r="P316" s="1796" t="n"/>
      <c r="Q316" s="1847" t="n"/>
      <c r="R316" s="1796" t="n"/>
      <c r="S316" s="1847" t="n"/>
      <c r="T316" s="1796" t="n"/>
      <c r="U316" s="1847" t="n"/>
      <c r="V316" s="1796" t="n"/>
      <c r="W316" s="1847" t="n"/>
      <c r="X316" s="1796" t="n"/>
      <c r="Y316" s="1847" t="n"/>
      <c r="AE316" s="1738" t="n"/>
      <c r="AF316" s="99" t="n"/>
    </row>
    <row r="317" ht="30" customFormat="1" customHeight="1" s="76">
      <c r="A317" s="964" t="n"/>
      <c r="B317" s="1848" t="n"/>
      <c r="C317" s="1849" t="n"/>
      <c r="D317" s="998" t="inlineStr">
        <is>
          <t>IZLID 1000P  LAD</t>
        </is>
      </c>
      <c r="E317" s="1848" t="n"/>
      <c r="F317" s="1848" t="n"/>
      <c r="G317" s="1848" t="n"/>
      <c r="H317" s="1848" t="n"/>
      <c r="I317" s="1848" t="n"/>
      <c r="J317" s="1848" t="n"/>
      <c r="K317" s="1848" t="n"/>
      <c r="L317" s="1849" t="n"/>
      <c r="M317" s="967">
        <f>SUMIFS(TE!P:P,TE!G:G,$A$43,TE!H:H,A317)</f>
        <v/>
      </c>
      <c r="N317" s="1850" t="n"/>
      <c r="O317" s="968" t="n">
        <v>112</v>
      </c>
      <c r="P317" s="1849" t="n"/>
      <c r="Q317" s="969">
        <f>ROUNDUP(M317/O317,0)</f>
        <v/>
      </c>
      <c r="R317" s="1849" t="n"/>
      <c r="S317" s="1851" t="n">
        <v>13.4</v>
      </c>
      <c r="T317" s="1849" t="n"/>
      <c r="U317" s="1851">
        <f>Q317*S317</f>
        <v/>
      </c>
      <c r="V317" s="1849" t="n"/>
      <c r="W317" s="946" t="inlineStr">
        <is>
          <t>A1A</t>
        </is>
      </c>
      <c r="X317" s="1849" t="n"/>
      <c r="Y317" s="947" t="inlineStr">
        <is>
          <t>Stored on Configurable Shelf</t>
        </is>
      </c>
      <c r="Z317" s="1848" t="n"/>
      <c r="AA317" s="1848" t="n"/>
      <c r="AB317" s="1848" t="n"/>
      <c r="AC317" s="1848" t="n"/>
      <c r="AD317" s="1848" t="n"/>
      <c r="AE317" s="1849" t="n"/>
      <c r="AF317" s="99" t="n"/>
    </row>
    <row r="318" ht="30" customFormat="1" customHeight="1" s="76">
      <c r="A318" s="949" t="n"/>
      <c r="B318" s="1852" t="n"/>
      <c r="C318" s="1853" t="n"/>
      <c r="D318" s="986" t="inlineStr">
        <is>
          <t>IZLID 1000P-W  LAD</t>
        </is>
      </c>
      <c r="E318" s="1852" t="n"/>
      <c r="F318" s="1852" t="n"/>
      <c r="G318" s="1852" t="n"/>
      <c r="H318" s="1852" t="n"/>
      <c r="I318" s="1852" t="n"/>
      <c r="J318" s="1852" t="n"/>
      <c r="K318" s="1852" t="n"/>
      <c r="L318" s="1853" t="n"/>
      <c r="M318" s="952">
        <f>SUMIFS(TE!P:P,TE!G:G,$A$43,TE!H:H,A318)</f>
        <v/>
      </c>
      <c r="N318" s="1854" t="n"/>
      <c r="O318" s="953" t="n">
        <v>11</v>
      </c>
      <c r="P318" s="1853" t="n"/>
      <c r="Q318" s="954">
        <f>ROUNDUP(M318/O318,0)</f>
        <v/>
      </c>
      <c r="R318" s="1853" t="n"/>
      <c r="S318" s="1855" t="n">
        <v>13.4</v>
      </c>
      <c r="T318" s="1853" t="n"/>
      <c r="U318" s="1855">
        <f>Q318*S318</f>
        <v/>
      </c>
      <c r="V318" s="1853" t="n"/>
      <c r="W318" s="970" t="inlineStr">
        <is>
          <t>A1A</t>
        </is>
      </c>
      <c r="X318" s="1853" t="n"/>
      <c r="Y318" s="971" t="inlineStr">
        <is>
          <t>Stored on Configurable Shelf</t>
        </is>
      </c>
      <c r="Z318" s="1852" t="n"/>
      <c r="AA318" s="1852" t="n"/>
      <c r="AB318" s="1852" t="n"/>
      <c r="AC318" s="1852" t="n"/>
      <c r="AD318" s="1852" t="n"/>
      <c r="AE318" s="1853" t="n"/>
      <c r="AF318" s="99" t="n"/>
    </row>
    <row r="319" ht="30" customFormat="1" customHeight="1" s="76">
      <c r="A319" s="949" t="n"/>
      <c r="B319" s="1852" t="n"/>
      <c r="C319" s="1853" t="n"/>
      <c r="D319" s="951" t="inlineStr">
        <is>
          <t>IZLID 200P  LAD</t>
        </is>
      </c>
      <c r="E319" s="1852" t="n"/>
      <c r="F319" s="1852" t="n"/>
      <c r="G319" s="1852" t="n"/>
      <c r="H319" s="1852" t="n"/>
      <c r="I319" s="1852" t="n"/>
      <c r="J319" s="1852" t="n"/>
      <c r="K319" s="1852" t="n"/>
      <c r="L319" s="1853" t="n"/>
      <c r="M319" s="952">
        <f>SUMIFS(TE!P:P,TE!G:G,$A$43,TE!H:H,A319)</f>
        <v/>
      </c>
      <c r="N319" s="1854" t="n"/>
      <c r="O319" s="953" t="n">
        <v>112</v>
      </c>
      <c r="P319" s="1853" t="n"/>
      <c r="Q319" s="954">
        <f>ROUNDUP(M319/O319,0)</f>
        <v/>
      </c>
      <c r="R319" s="1853" t="n"/>
      <c r="S319" s="1855" t="n">
        <v>13.4</v>
      </c>
      <c r="T319" s="1853" t="n"/>
      <c r="U319" s="1855">
        <f>Q319*S319</f>
        <v/>
      </c>
      <c r="V319" s="1853" t="n"/>
      <c r="W319" s="970" t="inlineStr">
        <is>
          <t>A1A</t>
        </is>
      </c>
      <c r="X319" s="1853" t="n"/>
      <c r="Y319" s="971" t="inlineStr">
        <is>
          <t>Stored on Configurable Shelf</t>
        </is>
      </c>
      <c r="Z319" s="1852" t="n"/>
      <c r="AA319" s="1852" t="n"/>
      <c r="AB319" s="1852" t="n"/>
      <c r="AC319" s="1852" t="n"/>
      <c r="AD319" s="1852" t="n"/>
      <c r="AE319" s="1853" t="n"/>
      <c r="AF319" s="99" t="n"/>
    </row>
    <row r="320" ht="30" customFormat="1" customHeight="1" s="76">
      <c r="A320" s="949" t="n"/>
      <c r="B320" s="1852" t="n"/>
      <c r="C320" s="1853" t="n"/>
      <c r="D320" s="951" t="inlineStr">
        <is>
          <t>M240D  7.62MM</t>
        </is>
      </c>
      <c r="E320" s="1852" t="n"/>
      <c r="F320" s="1852" t="n"/>
      <c r="G320" s="1852" t="n"/>
      <c r="H320" s="1852" t="n"/>
      <c r="I320" s="1852" t="n"/>
      <c r="J320" s="1852" t="n"/>
      <c r="K320" s="1852" t="n"/>
      <c r="L320" s="1853" t="n"/>
      <c r="M320" s="952">
        <f>SUMIFS(TE!P:P,TE!G:G,$A$43,TE!H:H,A320)</f>
        <v/>
      </c>
      <c r="N320" s="1854" t="n"/>
      <c r="O320" s="953" t="n">
        <v>6</v>
      </c>
      <c r="P320" s="1853" t="n"/>
      <c r="Q320" s="954">
        <f>ROUNDUP(M320/O320,0)</f>
        <v/>
      </c>
      <c r="R320" s="1853" t="n"/>
      <c r="S320" s="1855" t="n">
        <v>13.4</v>
      </c>
      <c r="T320" s="1853" t="n"/>
      <c r="U320" s="1855">
        <f>Q320*S320</f>
        <v/>
      </c>
      <c r="V320" s="1853" t="n"/>
      <c r="W320" s="970" t="inlineStr">
        <is>
          <t>B1I</t>
        </is>
      </c>
      <c r="X320" s="1853" t="n"/>
      <c r="Y320" s="971" t="inlineStr">
        <is>
          <t>6 per rack stacked 1 high</t>
        </is>
      </c>
      <c r="Z320" s="1852" t="n"/>
      <c r="AA320" s="1852" t="n"/>
      <c r="AB320" s="1852" t="n"/>
      <c r="AC320" s="1852" t="n"/>
      <c r="AD320" s="1852" t="n"/>
      <c r="AE320" s="1853" t="n"/>
      <c r="AF320" s="99" t="n"/>
    </row>
    <row r="321" ht="30" customFormat="1" customHeight="1" s="76">
      <c r="A321" s="949" t="n"/>
      <c r="B321" s="1852" t="n"/>
      <c r="C321" s="1853" t="n"/>
      <c r="D321" s="951" t="inlineStr">
        <is>
          <t>Mortar Base Plates (81mm and 60mm)</t>
        </is>
      </c>
      <c r="E321" s="1852" t="n"/>
      <c r="F321" s="1852" t="n"/>
      <c r="G321" s="1852" t="n"/>
      <c r="H321" s="1852" t="n"/>
      <c r="I321" s="1852" t="n"/>
      <c r="J321" s="1852" t="n"/>
      <c r="K321" s="1852" t="n"/>
      <c r="L321" s="1853" t="n"/>
      <c r="M321" s="952">
        <f>SUMIFS(TE!P:P,TE!G:G,$A$43,TE!H:H,A321)</f>
        <v/>
      </c>
      <c r="N321" s="1854" t="n"/>
      <c r="O321" s="953" t="n">
        <v>15</v>
      </c>
      <c r="P321" s="1853" t="n"/>
      <c r="Q321" s="954">
        <f>ROUNDUP(M321/O321,0)</f>
        <v/>
      </c>
      <c r="R321" s="1853" t="n"/>
      <c r="S321" s="1855" t="n">
        <v>7.4</v>
      </c>
      <c r="T321" s="1853" t="n"/>
      <c r="U321" s="1855">
        <f>Q321*S321</f>
        <v/>
      </c>
      <c r="V321" s="1853" t="n"/>
      <c r="W321" s="970" t="inlineStr">
        <is>
          <t>E1H</t>
        </is>
      </c>
      <c r="X321" s="1853" t="n"/>
      <c r="Y321" s="971" t="inlineStr">
        <is>
          <t>Stacked 15 high</t>
        </is>
      </c>
      <c r="Z321" s="1852" t="n"/>
      <c r="AA321" s="1852" t="n"/>
      <c r="AB321" s="1852" t="n"/>
      <c r="AC321" s="1852" t="n"/>
      <c r="AD321" s="1852" t="n"/>
      <c r="AE321" s="1853" t="n"/>
      <c r="AF321" s="99" t="n"/>
    </row>
    <row r="322" ht="30" customFormat="1" customHeight="1" s="76">
      <c r="A322" s="949" t="n"/>
      <c r="B322" s="1852" t="n"/>
      <c r="C322" s="1853" t="n"/>
      <c r="D322" s="951" t="inlineStr">
        <is>
          <t>Mount, Tripod (AN/PAS-22)</t>
        </is>
      </c>
      <c r="E322" s="1852" t="n"/>
      <c r="F322" s="1852" t="n"/>
      <c r="G322" s="1852" t="n"/>
      <c r="H322" s="1852" t="n"/>
      <c r="I322" s="1852" t="n"/>
      <c r="J322" s="1852" t="n"/>
      <c r="K322" s="1852" t="n"/>
      <c r="L322" s="1853" t="n"/>
      <c r="M322" s="952">
        <f>SUMIFS(TE!P:P,TE!G:G,$A$43,TE!H:H,A322)</f>
        <v/>
      </c>
      <c r="N322" s="1854" t="n"/>
      <c r="O322" s="953" t="n">
        <v>80</v>
      </c>
      <c r="P322" s="1853" t="n"/>
      <c r="Q322" s="954">
        <f>M322/O322</f>
        <v/>
      </c>
      <c r="R322" s="1853" t="n"/>
      <c r="S322" s="1855" t="n">
        <v>13.4</v>
      </c>
      <c r="T322" s="1853" t="n"/>
      <c r="U322" s="1855">
        <f>Q322*S322</f>
        <v/>
      </c>
      <c r="V322" s="1853" t="n"/>
      <c r="W322" s="970" t="inlineStr">
        <is>
          <t>A1A</t>
        </is>
      </c>
      <c r="X322" s="1853" t="n"/>
      <c r="Y322" s="971" t="inlineStr">
        <is>
          <t>Stored on Configurable Shelf</t>
        </is>
      </c>
      <c r="Z322" s="1852" t="n"/>
      <c r="AA322" s="1852" t="n"/>
      <c r="AB322" s="1852" t="n"/>
      <c r="AC322" s="1852" t="n"/>
      <c r="AD322" s="1852" t="n"/>
      <c r="AE322" s="1853" t="n"/>
      <c r="AF322" s="99" t="n"/>
    </row>
    <row r="323" ht="30" customFormat="1" customHeight="1" s="76">
      <c r="A323" s="949" t="n"/>
      <c r="B323" s="1852" t="n"/>
      <c r="C323" s="1853" t="n"/>
      <c r="D323" s="951" t="inlineStr">
        <is>
          <t>SABER Far Target Locator (FTL)</t>
        </is>
      </c>
      <c r="E323" s="1852" t="n"/>
      <c r="F323" s="1852" t="n"/>
      <c r="G323" s="1852" t="n"/>
      <c r="H323" s="1852" t="n"/>
      <c r="I323" s="1852" t="n"/>
      <c r="J323" s="1852" t="n"/>
      <c r="K323" s="1852" t="n"/>
      <c r="L323" s="1853" t="n"/>
      <c r="M323" s="952">
        <f>SUMIFS(TE!P:P,TE!G:G,$A$43,TE!H:H,A323)</f>
        <v/>
      </c>
      <c r="N323" s="1854" t="n"/>
      <c r="O323" s="953" t="n">
        <v>4</v>
      </c>
      <c r="P323" s="1853" t="n"/>
      <c r="Q323" s="954">
        <f>ROUNDUP(M323/O323,0)</f>
        <v/>
      </c>
      <c r="R323" s="1853" t="n"/>
      <c r="S323" s="1855" t="n">
        <v>20.1</v>
      </c>
      <c r="T323" s="1853" t="n"/>
      <c r="U323" s="1855">
        <f>Q323*S323</f>
        <v/>
      </c>
      <c r="V323" s="1853" t="n"/>
      <c r="W323" s="970" t="inlineStr">
        <is>
          <t>E1A</t>
        </is>
      </c>
      <c r="X323" s="1853" t="n"/>
      <c r="Y323" s="971" t="inlineStr">
        <is>
          <t>Hard case stacked 4 high</t>
        </is>
      </c>
      <c r="Z323" s="1852" t="n"/>
      <c r="AA323" s="1852" t="n"/>
      <c r="AB323" s="1852" t="n"/>
      <c r="AC323" s="1852" t="n"/>
      <c r="AD323" s="1852" t="n"/>
      <c r="AE323" s="1853" t="n"/>
      <c r="AF323" s="99" t="n"/>
    </row>
    <row r="324" ht="30" customFormat="1" customHeight="1" s="76">
      <c r="A324" s="949" t="n"/>
      <c r="B324" s="1852" t="n"/>
      <c r="C324" s="1853" t="n"/>
      <c r="D324" s="951" t="inlineStr">
        <is>
          <t>SABER Fire Control Sub-System (FCS)</t>
        </is>
      </c>
      <c r="E324" s="1852" t="n"/>
      <c r="F324" s="1852" t="n"/>
      <c r="G324" s="1852" t="n"/>
      <c r="H324" s="1852" t="n"/>
      <c r="I324" s="1852" t="n"/>
      <c r="J324" s="1852" t="n"/>
      <c r="K324" s="1852" t="n"/>
      <c r="L324" s="1853" t="n"/>
      <c r="M324" s="952">
        <f>SUMIFS(TE!P:P,TE!G:G,$A$43,TE!H:H,A324)</f>
        <v/>
      </c>
      <c r="N324" s="1854" t="n"/>
      <c r="O324" s="953" t="n">
        <v>4</v>
      </c>
      <c r="P324" s="1853" t="n"/>
      <c r="Q324" s="954">
        <f>ROUNDUP(M324/O324,0)</f>
        <v/>
      </c>
      <c r="R324" s="1853" t="n"/>
      <c r="S324" s="1855" t="n">
        <v>20.1</v>
      </c>
      <c r="T324" s="1853" t="n"/>
      <c r="U324" s="1855">
        <f>Q324*S324</f>
        <v/>
      </c>
      <c r="V324" s="1853" t="n"/>
      <c r="W324" s="970" t="inlineStr">
        <is>
          <t>E1A</t>
        </is>
      </c>
      <c r="X324" s="1853" t="n"/>
      <c r="Y324" s="971" t="inlineStr">
        <is>
          <t>Hard case stacked 4 high</t>
        </is>
      </c>
      <c r="Z324" s="1852" t="n"/>
      <c r="AA324" s="1852" t="n"/>
      <c r="AB324" s="1852" t="n"/>
      <c r="AC324" s="1852" t="n"/>
      <c r="AD324" s="1852" t="n"/>
      <c r="AE324" s="1853" t="n"/>
      <c r="AF324" s="99" t="n"/>
    </row>
    <row r="325" ht="30" customFormat="1" customHeight="1" s="76">
      <c r="A325" s="949" t="n"/>
      <c r="B325" s="1852" t="n"/>
      <c r="C325" s="1853" t="n"/>
      <c r="D325" s="951" t="inlineStr">
        <is>
          <t>SABER Lithium Battery Box (LBB)</t>
        </is>
      </c>
      <c r="E325" s="1852" t="n"/>
      <c r="F325" s="1852" t="n"/>
      <c r="G325" s="1852" t="n"/>
      <c r="H325" s="1852" t="n"/>
      <c r="I325" s="1852" t="n"/>
      <c r="J325" s="1852" t="n"/>
      <c r="K325" s="1852" t="n"/>
      <c r="L325" s="1853" t="n"/>
      <c r="M325" s="952">
        <f>SUMIFS(TE!P:P,TE!G:G,$A$43,TE!H:H,A325)</f>
        <v/>
      </c>
      <c r="N325" s="1854" t="n"/>
      <c r="O325" s="953" t="n">
        <v>4</v>
      </c>
      <c r="P325" s="1853" t="n"/>
      <c r="Q325" s="954">
        <f>ROUNDUP(M325/O325,0)</f>
        <v/>
      </c>
      <c r="R325" s="1853" t="n"/>
      <c r="S325" s="1855" t="n">
        <v>20.1</v>
      </c>
      <c r="T325" s="1853" t="n"/>
      <c r="U325" s="1855">
        <f>Q325*S325</f>
        <v/>
      </c>
      <c r="V325" s="1853" t="n"/>
      <c r="W325" s="970" t="inlineStr">
        <is>
          <t>E1A</t>
        </is>
      </c>
      <c r="X325" s="1853" t="n"/>
      <c r="Y325" s="971" t="inlineStr">
        <is>
          <t>Hard case stacked 4 high</t>
        </is>
      </c>
      <c r="Z325" s="1852" t="n"/>
      <c r="AA325" s="1852" t="n"/>
      <c r="AB325" s="1852" t="n"/>
      <c r="AC325" s="1852" t="n"/>
      <c r="AD325" s="1852" t="n"/>
      <c r="AE325" s="1853" t="n"/>
      <c r="AF325" s="99" t="n"/>
    </row>
    <row r="326" ht="30" customFormat="1" customHeight="1" s="76">
      <c r="A326" s="949" t="n"/>
      <c r="B326" s="1852" t="n"/>
      <c r="C326" s="1853" t="n"/>
      <c r="D326" s="951" t="inlineStr">
        <is>
          <t>SABER Traversing Unit (TU)</t>
        </is>
      </c>
      <c r="E326" s="1852" t="n"/>
      <c r="F326" s="1852" t="n"/>
      <c r="G326" s="1852" t="n"/>
      <c r="H326" s="1852" t="n"/>
      <c r="I326" s="1852" t="n"/>
      <c r="J326" s="1852" t="n"/>
      <c r="K326" s="1852" t="n"/>
      <c r="L326" s="1853" t="n"/>
      <c r="M326" s="952">
        <f>SUMIFS(TE!P:P,TE!G:G,$A$43,TE!H:H,A326)</f>
        <v/>
      </c>
      <c r="N326" s="1854" t="n"/>
      <c r="O326" s="953" t="n">
        <v>4</v>
      </c>
      <c r="P326" s="1853" t="n"/>
      <c r="Q326" s="954">
        <f>ROUNDUP(M326/O326,0)</f>
        <v/>
      </c>
      <c r="R326" s="1853" t="n"/>
      <c r="S326" s="1855" t="n">
        <v>20.1</v>
      </c>
      <c r="T326" s="1853" t="n"/>
      <c r="U326" s="1855">
        <f>Q326*S326</f>
        <v/>
      </c>
      <c r="V326" s="1853" t="n"/>
      <c r="W326" s="970" t="inlineStr">
        <is>
          <t>E1A</t>
        </is>
      </c>
      <c r="X326" s="1853" t="n"/>
      <c r="Y326" s="971" t="inlineStr">
        <is>
          <t>Wooden box stacked 4 high</t>
        </is>
      </c>
      <c r="Z326" s="1852" t="n"/>
      <c r="AA326" s="1852" t="n"/>
      <c r="AB326" s="1852" t="n"/>
      <c r="AC326" s="1852" t="n"/>
      <c r="AD326" s="1852" t="n"/>
      <c r="AE326" s="1853" t="n"/>
      <c r="AF326" s="99" t="n"/>
    </row>
    <row r="327" ht="30" customFormat="1" customHeight="1" s="76">
      <c r="A327" s="949" t="n"/>
      <c r="B327" s="1852" t="n"/>
      <c r="C327" s="1853" t="n"/>
      <c r="D327" s="951" t="inlineStr">
        <is>
          <t>SABER Tripod</t>
        </is>
      </c>
      <c r="E327" s="1852" t="n"/>
      <c r="F327" s="1852" t="n"/>
      <c r="G327" s="1852" t="n"/>
      <c r="H327" s="1852" t="n"/>
      <c r="I327" s="1852" t="n"/>
      <c r="J327" s="1852" t="n"/>
      <c r="K327" s="1852" t="n"/>
      <c r="L327" s="1853" t="n"/>
      <c r="M327" s="952">
        <f>SUMIFS(TE!P:P,TE!G:G,$A$43,TE!H:H,A327)</f>
        <v/>
      </c>
      <c r="N327" s="1854" t="n"/>
      <c r="O327" s="973" t="inlineStr">
        <is>
          <t>n/a</t>
        </is>
      </c>
      <c r="P327" s="1853" t="n"/>
      <c r="Q327" s="973" t="inlineStr">
        <is>
          <t>n/a</t>
        </is>
      </c>
      <c r="R327" s="1853" t="n"/>
      <c r="S327" s="973" t="inlineStr">
        <is>
          <t>n/a</t>
        </is>
      </c>
      <c r="T327" s="1853" t="n"/>
      <c r="U327" s="973" t="inlineStr">
        <is>
          <t>n/a</t>
        </is>
      </c>
      <c r="V327" s="1853" t="n"/>
      <c r="W327" s="970" t="inlineStr">
        <is>
          <t>Z1A</t>
        </is>
      </c>
      <c r="X327" s="1853" t="n"/>
      <c r="Y327" s="971" t="inlineStr">
        <is>
          <t>Stored on weapon, E0055 SABER</t>
        </is>
      </c>
      <c r="Z327" s="1852" t="n"/>
      <c r="AA327" s="1852" t="n"/>
      <c r="AB327" s="1852" t="n"/>
      <c r="AC327" s="1852" t="n"/>
      <c r="AD327" s="1852" t="n"/>
      <c r="AE327" s="1853" t="n"/>
    </row>
    <row r="328" ht="30" customFormat="1" customHeight="1" s="76">
      <c r="A328" s="949" t="n"/>
      <c r="B328" s="1852" t="n"/>
      <c r="C328" s="1853" t="n"/>
      <c r="D328" s="951" t="inlineStr">
        <is>
          <t>GAU-15/A (XM218)  .50 CAL</t>
        </is>
      </c>
      <c r="E328" s="1852" t="n"/>
      <c r="F328" s="1852" t="n"/>
      <c r="G328" s="1852" t="n"/>
      <c r="H328" s="1852" t="n"/>
      <c r="I328" s="1852" t="n"/>
      <c r="J328" s="1852" t="n"/>
      <c r="K328" s="1852" t="n"/>
      <c r="L328" s="1853" t="n"/>
      <c r="M328" s="952">
        <f>SUMIFS(TE!P:P,TE!G:G,$A$43,TE!H:H,A328)</f>
        <v/>
      </c>
      <c r="N328" s="1854" t="n"/>
      <c r="O328" s="953" t="n">
        <v>4</v>
      </c>
      <c r="P328" s="1853" t="n"/>
      <c r="Q328" s="954">
        <f>ROUNDUP(M328/O328,0)</f>
        <v/>
      </c>
      <c r="R328" s="1853" t="n"/>
      <c r="S328" s="1855" t="n">
        <v>36</v>
      </c>
      <c r="T328" s="1853" t="n"/>
      <c r="U328" s="1855">
        <f>Q328*S328</f>
        <v/>
      </c>
      <c r="V328" s="1853" t="n"/>
      <c r="W328" s="970" t="inlineStr">
        <is>
          <t>D1A</t>
        </is>
      </c>
      <c r="X328" s="1853" t="n"/>
      <c r="Y328" s="971" t="inlineStr">
        <is>
          <t>4 per rack stacked 1 high</t>
        </is>
      </c>
      <c r="Z328" s="1852" t="n"/>
      <c r="AA328" s="1852" t="n"/>
      <c r="AB328" s="1852" t="n"/>
      <c r="AC328" s="1852" t="n"/>
      <c r="AD328" s="1852" t="n"/>
      <c r="AE328" s="1853" t="n"/>
    </row>
    <row r="329" ht="30" customFormat="1" customHeight="1" s="76">
      <c r="A329" s="949" t="inlineStr">
        <is>
          <t>C3117</t>
        </is>
      </c>
      <c r="B329" s="1852" t="n"/>
      <c r="C329" s="1853" t="n"/>
      <c r="D329" s="951" t="inlineStr">
        <is>
          <t>Case, Ammo Pouch, Small Arms, F/SAW</t>
        </is>
      </c>
      <c r="E329" s="1852" t="n"/>
      <c r="F329" s="1852" t="n"/>
      <c r="G329" s="1852" t="n"/>
      <c r="H329" s="1852" t="n"/>
      <c r="I329" s="1852" t="n"/>
      <c r="J329" s="1852" t="n"/>
      <c r="K329" s="1852" t="n"/>
      <c r="L329" s="1853" t="n"/>
      <c r="M329" s="952">
        <f>SUMIFS(TE!P:P,TE!G:G,$A$43,TE!H:H,A329)</f>
        <v/>
      </c>
      <c r="N329" s="1854" t="n"/>
      <c r="O329" s="953" t="n">
        <v>90</v>
      </c>
      <c r="P329" s="1853" t="n"/>
      <c r="Q329" s="954">
        <f>M329/O329</f>
        <v/>
      </c>
      <c r="R329" s="1853" t="n"/>
      <c r="S329" s="1855" t="n">
        <v>13.4</v>
      </c>
      <c r="T329" s="1853" t="n"/>
      <c r="U329" s="1855">
        <f>Q329*S329</f>
        <v/>
      </c>
      <c r="V329" s="1853" t="n"/>
      <c r="W329" s="970" t="inlineStr">
        <is>
          <t>A1A</t>
        </is>
      </c>
      <c r="X329" s="1853" t="n"/>
      <c r="Y329" s="971" t="inlineStr">
        <is>
          <t>Stored on Configurable Shelf</t>
        </is>
      </c>
      <c r="Z329" s="1852" t="n"/>
      <c r="AA329" s="1852" t="n"/>
      <c r="AB329" s="1852" t="n"/>
      <c r="AC329" s="1852" t="n"/>
      <c r="AD329" s="1852" t="n"/>
      <c r="AE329" s="1853" t="n"/>
    </row>
    <row r="330" ht="30" customFormat="1" customHeight="1" s="76">
      <c r="A330" s="949" t="n"/>
      <c r="B330" s="1852" t="n"/>
      <c r="C330" s="1853" t="n"/>
      <c r="D330" s="951" t="n"/>
      <c r="E330" s="1852" t="n"/>
      <c r="F330" s="1852" t="n"/>
      <c r="G330" s="1852" t="n"/>
      <c r="H330" s="1852" t="n"/>
      <c r="I330" s="1852" t="n"/>
      <c r="J330" s="1852" t="n"/>
      <c r="K330" s="1852" t="n"/>
      <c r="L330" s="1853" t="n"/>
      <c r="M330" s="952">
        <f>SUMIFS(TE!P:P,TE!G:G,$A$43,TE!H:H,A330)</f>
        <v/>
      </c>
      <c r="N330" s="1854" t="n"/>
      <c r="O330" s="953" t="n"/>
      <c r="P330" s="1853" t="n"/>
      <c r="Q330" s="954" t="n"/>
      <c r="R330" s="1853" t="n"/>
      <c r="S330" s="1855" t="n"/>
      <c r="T330" s="1853" t="n"/>
      <c r="U330" s="1855" t="n"/>
      <c r="V330" s="1853" t="n"/>
      <c r="W330" s="970" t="n"/>
      <c r="X330" s="1853" t="n"/>
      <c r="Y330" s="971" t="n"/>
      <c r="Z330" s="1852" t="n"/>
      <c r="AA330" s="1852" t="n"/>
      <c r="AB330" s="1852" t="n"/>
      <c r="AC330" s="1852" t="n"/>
      <c r="AD330" s="1852" t="n"/>
      <c r="AE330" s="1853" t="n"/>
    </row>
    <row r="331" ht="30" customFormat="1" customHeight="1" s="76">
      <c r="A331" s="949" t="n"/>
      <c r="B331" s="1852" t="n"/>
      <c r="C331" s="1853" t="n"/>
      <c r="D331" s="951" t="n"/>
      <c r="E331" s="1852" t="n"/>
      <c r="F331" s="1852" t="n"/>
      <c r="G331" s="1852" t="n"/>
      <c r="H331" s="1852" t="n"/>
      <c r="I331" s="1852" t="n"/>
      <c r="J331" s="1852" t="n"/>
      <c r="K331" s="1852" t="n"/>
      <c r="L331" s="1853" t="n"/>
      <c r="M331" s="952">
        <f>SUMIFS(TE!P:P,TE!G:G,$A$43,TE!H:H,A331)</f>
        <v/>
      </c>
      <c r="N331" s="1854" t="n"/>
      <c r="O331" s="953" t="n"/>
      <c r="P331" s="1853" t="n"/>
      <c r="Q331" s="954" t="n"/>
      <c r="R331" s="1853" t="n"/>
      <c r="S331" s="1855" t="n"/>
      <c r="T331" s="1853" t="n"/>
      <c r="U331" s="1855" t="n"/>
      <c r="V331" s="1853" t="n"/>
      <c r="W331" s="970" t="n"/>
      <c r="X331" s="1853" t="n"/>
      <c r="Y331" s="971" t="n"/>
      <c r="Z331" s="1852" t="n"/>
      <c r="AA331" s="1852" t="n"/>
      <c r="AB331" s="1852" t="n"/>
      <c r="AC331" s="1852" t="n"/>
      <c r="AD331" s="1852" t="n"/>
      <c r="AE331" s="1853" t="n"/>
    </row>
    <row r="332" ht="30" customFormat="1" customHeight="1" s="76">
      <c r="A332" s="949" t="n"/>
      <c r="B332" s="1852" t="n"/>
      <c r="C332" s="1853" t="n"/>
      <c r="D332" s="951" t="n"/>
      <c r="E332" s="1852" t="n"/>
      <c r="F332" s="1852" t="n"/>
      <c r="G332" s="1852" t="n"/>
      <c r="H332" s="1852" t="n"/>
      <c r="I332" s="1852" t="n"/>
      <c r="J332" s="1852" t="n"/>
      <c r="K332" s="1852" t="n"/>
      <c r="L332" s="1853" t="n"/>
      <c r="M332" s="952">
        <f>SUMIFS(TE!P:P,TE!G:G,$A$43,TE!H:H,A332)</f>
        <v/>
      </c>
      <c r="N332" s="1854" t="n"/>
      <c r="O332" s="953" t="n"/>
      <c r="P332" s="1853" t="n"/>
      <c r="Q332" s="954" t="n"/>
      <c r="R332" s="1853" t="n"/>
      <c r="S332" s="1855" t="n"/>
      <c r="T332" s="1853" t="n"/>
      <c r="U332" s="1855" t="n"/>
      <c r="V332" s="1853" t="n"/>
      <c r="W332" s="970" t="n"/>
      <c r="X332" s="1853" t="n"/>
      <c r="Y332" s="971" t="n"/>
      <c r="Z332" s="1852" t="n"/>
      <c r="AA332" s="1852" t="n"/>
      <c r="AB332" s="1852" t="n"/>
      <c r="AC332" s="1852" t="n"/>
      <c r="AD332" s="1852" t="n"/>
      <c r="AE332" s="1853" t="n"/>
    </row>
    <row r="333" ht="30" customFormat="1" customHeight="1" s="76">
      <c r="A333" s="949" t="n"/>
      <c r="B333" s="1852" t="n"/>
      <c r="C333" s="1853" t="n"/>
      <c r="D333" s="951" t="n"/>
      <c r="E333" s="1852" t="n"/>
      <c r="F333" s="1852" t="n"/>
      <c r="G333" s="1852" t="n"/>
      <c r="H333" s="1852" t="n"/>
      <c r="I333" s="1852" t="n"/>
      <c r="J333" s="1852" t="n"/>
      <c r="K333" s="1852" t="n"/>
      <c r="L333" s="1853" t="n"/>
      <c r="M333" s="952">
        <f>SUMIFS(TE!P:P,TE!G:G,$A$43,TE!H:H,A333)</f>
        <v/>
      </c>
      <c r="N333" s="1854" t="n"/>
      <c r="O333" s="953" t="n"/>
      <c r="P333" s="1853" t="n"/>
      <c r="Q333" s="954" t="n"/>
      <c r="R333" s="1853" t="n"/>
      <c r="S333" s="1855" t="n"/>
      <c r="T333" s="1853" t="n"/>
      <c r="U333" s="1855" t="n"/>
      <c r="V333" s="1853" t="n"/>
      <c r="W333" s="970" t="n"/>
      <c r="X333" s="1853" t="n"/>
      <c r="Y333" s="971" t="n"/>
      <c r="Z333" s="1852" t="n"/>
      <c r="AA333" s="1852" t="n"/>
      <c r="AB333" s="1852" t="n"/>
      <c r="AC333" s="1852" t="n"/>
      <c r="AD333" s="1852" t="n"/>
      <c r="AE333" s="1853" t="n"/>
    </row>
    <row r="334" ht="30" customFormat="1" customHeight="1" s="76">
      <c r="A334" s="949" t="n"/>
      <c r="B334" s="1852" t="n"/>
      <c r="C334" s="1853" t="n"/>
      <c r="D334" s="951" t="n"/>
      <c r="E334" s="1852" t="n"/>
      <c r="F334" s="1852" t="n"/>
      <c r="G334" s="1852" t="n"/>
      <c r="H334" s="1852" t="n"/>
      <c r="I334" s="1852" t="n"/>
      <c r="J334" s="1852" t="n"/>
      <c r="K334" s="1852" t="n"/>
      <c r="L334" s="1853" t="n"/>
      <c r="M334" s="952">
        <f>SUMIFS(TE!P:P,TE!G:G,$A$43,TE!H:H,A334)</f>
        <v/>
      </c>
      <c r="N334" s="1854" t="n"/>
      <c r="O334" s="953" t="n"/>
      <c r="P334" s="1853" t="n"/>
      <c r="Q334" s="954" t="n"/>
      <c r="R334" s="1853" t="n"/>
      <c r="S334" s="1855" t="n"/>
      <c r="T334" s="1853" t="n"/>
      <c r="U334" s="1855" t="n"/>
      <c r="V334" s="1853" t="n"/>
      <c r="W334" s="970" t="n"/>
      <c r="X334" s="1853" t="n"/>
      <c r="Y334" s="971" t="n"/>
      <c r="Z334" s="1852" t="n"/>
      <c r="AA334" s="1852" t="n"/>
      <c r="AB334" s="1852" t="n"/>
      <c r="AC334" s="1852" t="n"/>
      <c r="AD334" s="1852" t="n"/>
      <c r="AE334" s="1853" t="n"/>
    </row>
    <row r="335" ht="30" customFormat="1" customHeight="1" s="76">
      <c r="A335" s="978" t="n"/>
      <c r="B335" s="1856" t="n"/>
      <c r="C335" s="1857" t="n"/>
      <c r="D335" s="980" t="n"/>
      <c r="E335" s="1856" t="n"/>
      <c r="F335" s="1856" t="n"/>
      <c r="G335" s="1856" t="n"/>
      <c r="H335" s="1856" t="n"/>
      <c r="I335" s="1856" t="n"/>
      <c r="J335" s="1856" t="n"/>
      <c r="K335" s="1856" t="n"/>
      <c r="L335" s="1857" t="n"/>
      <c r="M335" s="981">
        <f>SUMIFS(TE!P:P,TE!G:G,$A$43,TE!H:H,A335)</f>
        <v/>
      </c>
      <c r="N335" s="1858" t="n"/>
      <c r="O335" s="982" t="n"/>
      <c r="P335" s="1857" t="n"/>
      <c r="Q335" s="983" t="n"/>
      <c r="R335" s="1857" t="n"/>
      <c r="S335" s="1859" t="n"/>
      <c r="T335" s="1857" t="n"/>
      <c r="U335" s="1859" t="n"/>
      <c r="V335" s="1857" t="n"/>
      <c r="W335" s="975" t="n"/>
      <c r="X335" s="1857" t="n"/>
      <c r="Y335" s="976" t="n"/>
      <c r="Z335" s="1856" t="n"/>
      <c r="AA335" s="1856" t="n"/>
      <c r="AB335" s="1856" t="n"/>
      <c r="AC335" s="1856" t="n"/>
      <c r="AD335" s="1856" t="n"/>
      <c r="AE335" s="1857" t="n"/>
    </row>
    <row r="336" ht="15.75" customFormat="1" customHeight="1" s="76"/>
    <row r="337" ht="15.75" customFormat="1" customHeight="1" s="76">
      <c r="A337" s="101" t="n"/>
      <c r="B337" s="101" t="n"/>
      <c r="C337" s="101" t="n"/>
      <c r="D337" s="101" t="n"/>
      <c r="E337" s="101" t="n"/>
      <c r="F337" s="101" t="n"/>
      <c r="G337" s="101" t="n"/>
      <c r="H337" s="101" t="n"/>
      <c r="I337" s="101" t="n"/>
      <c r="J337" s="101" t="n"/>
      <c r="K337" s="101" t="n"/>
      <c r="L337" s="101" t="n"/>
      <c r="M337" s="101" t="n"/>
      <c r="N337" s="101" t="n"/>
      <c r="O337" s="101" t="n"/>
      <c r="P337" s="101" t="n"/>
      <c r="Q337" s="101" t="n"/>
      <c r="R337" s="101" t="n"/>
      <c r="S337" s="101" t="n"/>
      <c r="T337" s="101" t="n"/>
      <c r="U337" s="101" t="n"/>
      <c r="V337" s="101" t="n"/>
      <c r="W337" s="101" t="n"/>
      <c r="X337" s="101" t="n"/>
      <c r="Y337" s="101" t="n"/>
      <c r="Z337" s="101" t="n"/>
      <c r="AA337" s="101" t="n"/>
      <c r="AB337" s="682" t="n"/>
      <c r="AC337" s="683" t="inlineStr">
        <is>
          <t xml:space="preserve">Page </t>
        </is>
      </c>
      <c r="AD337" s="684" t="n">
        <v>12</v>
      </c>
      <c r="AE337" s="684" t="inlineStr">
        <is>
          <t>of</t>
        </is>
      </c>
      <c r="AF337" s="684" t="n">
        <v>27</v>
      </c>
    </row>
    <row r="338" ht="12.75" customFormat="1" customHeight="1" s="76">
      <c r="A338" s="937" t="inlineStr">
        <is>
          <t>CCN:</t>
        </is>
      </c>
      <c r="C338" s="931" t="n">
        <v>14345</v>
      </c>
      <c r="M338" s="937" t="inlineStr">
        <is>
          <t>Nomenclature:</t>
        </is>
      </c>
      <c r="R338" s="931" t="inlineStr">
        <is>
          <t>Armory</t>
        </is>
      </c>
    </row>
    <row r="339" ht="12.75" customFormat="1" customHeight="1" s="76">
      <c r="A339" s="1081" t="n"/>
      <c r="B339" s="1081" t="n"/>
      <c r="C339" s="1082" t="n"/>
      <c r="D339" s="1082" t="n"/>
      <c r="E339" s="1082" t="n"/>
      <c r="F339" s="1082" t="n"/>
      <c r="G339" s="1082" t="n"/>
      <c r="H339" s="1082" t="n"/>
      <c r="I339" s="1082" t="n"/>
      <c r="J339" s="1082" t="n"/>
      <c r="K339" s="1082" t="n"/>
      <c r="L339" s="1082" t="n"/>
      <c r="M339" s="1081" t="n"/>
      <c r="N339" s="1081" t="n"/>
      <c r="O339" s="1081" t="n"/>
      <c r="P339" s="1081" t="n"/>
      <c r="Q339" s="1081" t="n"/>
      <c r="R339" s="1082" t="n"/>
      <c r="S339" s="1082" t="n"/>
      <c r="T339" s="1082" t="n"/>
      <c r="U339" s="1082" t="n"/>
      <c r="V339" s="1082" t="n"/>
      <c r="W339" s="1082" t="n"/>
      <c r="X339" s="1082" t="n"/>
      <c r="Y339" s="1082" t="n"/>
      <c r="Z339" s="1082" t="n"/>
      <c r="AA339" s="1082" t="n"/>
      <c r="AB339" s="1082" t="n"/>
      <c r="AC339" s="1082" t="n"/>
      <c r="AD339" s="1082" t="n"/>
      <c r="AE339" s="1082" t="n"/>
      <c r="AF339" s="1082" t="n"/>
    </row>
    <row r="340" ht="12.75" customFormat="1" customHeight="1" s="76">
      <c r="A340" s="913">
        <f>A313</f>
        <v/>
      </c>
      <c r="B340" s="1841" t="n"/>
      <c r="C340" s="1841" t="n"/>
      <c r="D340" s="914">
        <f>D313</f>
        <v/>
      </c>
      <c r="E340" s="1747" t="n"/>
      <c r="F340" s="1747" t="n"/>
      <c r="G340" s="1747" t="n"/>
      <c r="H340" s="1747" t="n"/>
      <c r="I340" s="1747" t="n"/>
      <c r="J340" s="1747" t="n"/>
      <c r="K340" s="1747" t="n"/>
      <c r="L340" s="1747" t="n"/>
      <c r="M340" s="1081" t="n"/>
      <c r="N340" s="1081" t="n"/>
      <c r="O340" s="1081" t="n"/>
      <c r="P340" s="1082" t="n"/>
      <c r="Q340" s="1081" t="n"/>
      <c r="R340" s="1082" t="n"/>
      <c r="S340" s="1082" t="n"/>
      <c r="T340" s="1082" t="n"/>
      <c r="U340" s="1082" t="n"/>
      <c r="V340" s="1082" t="n"/>
      <c r="W340" s="1082" t="n"/>
      <c r="X340" s="1082" t="n"/>
      <c r="Y340" s="1082" t="n"/>
      <c r="Z340" s="1082" t="n"/>
      <c r="AA340" s="1082" t="n"/>
      <c r="AB340" s="1082" t="n"/>
      <c r="AC340" s="1082" t="n"/>
      <c r="AD340" s="1082" t="n"/>
      <c r="AE340" s="1082" t="n"/>
      <c r="AF340" s="1082" t="n"/>
    </row>
    <row r="341" ht="15.75" customFormat="1" customHeight="1" s="76">
      <c r="A341" s="1842" t="inlineStr">
        <is>
          <t>TAM #</t>
        </is>
      </c>
      <c r="B341" s="1736" t="n"/>
      <c r="C341" s="1794" t="n"/>
      <c r="D341" s="921" t="inlineStr">
        <is>
          <t>DESCRIPTION</t>
        </is>
      </c>
      <c r="E341" s="1736" t="n"/>
      <c r="F341" s="1736" t="n"/>
      <c r="G341" s="1736" t="n"/>
      <c r="H341" s="1736" t="n"/>
      <c r="I341" s="1736" t="n"/>
      <c r="J341" s="1736" t="n"/>
      <c r="K341" s="1736" t="n"/>
      <c r="L341" s="1736" t="n"/>
      <c r="M341" s="1843" t="inlineStr">
        <is>
          <t>No.</t>
        </is>
      </c>
      <c r="N341" s="1794" t="n"/>
      <c r="O341" s="1844" t="inlineStr">
        <is>
          <t>No. per Unit</t>
        </is>
      </c>
      <c r="P341" s="1794" t="n"/>
      <c r="Q341" s="1844" t="inlineStr">
        <is>
          <t>STORAGE UNITS</t>
        </is>
      </c>
      <c r="R341" s="1794" t="n"/>
      <c r="S341" s="1845" t="inlineStr">
        <is>
          <t>SF PER UNIT</t>
        </is>
      </c>
      <c r="T341" s="1794" t="n"/>
      <c r="U341" s="1845" t="inlineStr">
        <is>
          <t>Total (NSF)</t>
        </is>
      </c>
      <c r="V341" s="1794" t="n"/>
      <c r="W341" s="1843" t="inlineStr">
        <is>
          <t>STORAGE TYPE</t>
        </is>
      </c>
      <c r="X341" s="1794" t="n"/>
      <c r="Y341" s="1846" t="inlineStr">
        <is>
          <t>METHOD OF STORAGE  (RACK, CABINET, SHELF, ETC.)</t>
        </is>
      </c>
      <c r="Z341" s="1736" t="n"/>
      <c r="AA341" s="1736" t="n"/>
      <c r="AB341" s="1736" t="n"/>
      <c r="AC341" s="1736" t="n"/>
      <c r="AD341" s="1736" t="n"/>
      <c r="AE341" s="1737" t="n"/>
      <c r="AF341" s="1082" t="n"/>
    </row>
    <row r="342" ht="15.75" customFormat="1" customHeight="1" s="76">
      <c r="A342" s="424" t="n"/>
      <c r="C342" s="1796" t="n"/>
      <c r="D342" s="1847" t="n"/>
      <c r="M342" s="1847" t="n"/>
      <c r="N342" s="1796" t="n"/>
      <c r="O342" s="1847" t="n"/>
      <c r="P342" s="1796" t="n"/>
      <c r="Q342" s="1847" t="n"/>
      <c r="R342" s="1796" t="n"/>
      <c r="S342" s="1847" t="n"/>
      <c r="T342" s="1796" t="n"/>
      <c r="U342" s="1847" t="n"/>
      <c r="V342" s="1796" t="n"/>
      <c r="W342" s="1847" t="n"/>
      <c r="X342" s="1796" t="n"/>
      <c r="Y342" s="1847" t="n"/>
      <c r="AE342" s="1738" t="n"/>
      <c r="AF342" s="1082" t="n"/>
    </row>
    <row r="343" ht="15.75" customFormat="1" customHeight="1" s="76">
      <c r="A343" s="424" t="n"/>
      <c r="C343" s="1796" t="n"/>
      <c r="D343" s="1847" t="n"/>
      <c r="M343" s="1847" t="n"/>
      <c r="N343" s="1796" t="n"/>
      <c r="O343" s="1847" t="n"/>
      <c r="P343" s="1796" t="n"/>
      <c r="Q343" s="1847" t="n"/>
      <c r="R343" s="1796" t="n"/>
      <c r="S343" s="1847" t="n"/>
      <c r="T343" s="1796" t="n"/>
      <c r="U343" s="1847" t="n"/>
      <c r="V343" s="1796" t="n"/>
      <c r="W343" s="1847" t="n"/>
      <c r="X343" s="1796" t="n"/>
      <c r="Y343" s="1847" t="n"/>
      <c r="AE343" s="1738" t="n"/>
      <c r="AF343" s="99" t="n"/>
    </row>
    <row r="344" ht="30" customFormat="1" customHeight="1" s="76">
      <c r="A344" s="964" t="n"/>
      <c r="B344" s="1848" t="n"/>
      <c r="C344" s="1849" t="n"/>
      <c r="D344" s="996" t="n"/>
      <c r="E344" s="1848" t="n"/>
      <c r="F344" s="1848" t="n"/>
      <c r="G344" s="1848" t="n"/>
      <c r="H344" s="1848" t="n"/>
      <c r="I344" s="1848" t="n"/>
      <c r="J344" s="1848" t="n"/>
      <c r="K344" s="1848" t="n"/>
      <c r="L344" s="1849" t="n"/>
      <c r="M344" s="967">
        <f>SUMIFS(TE!P:P,TE!G:G,$A$43,TE!H:H,A344)</f>
        <v/>
      </c>
      <c r="N344" s="1850" t="n"/>
      <c r="O344" s="968" t="n"/>
      <c r="P344" s="1849" t="n"/>
      <c r="Q344" s="969" t="n"/>
      <c r="R344" s="1849" t="n"/>
      <c r="S344" s="1851" t="n"/>
      <c r="T344" s="1849" t="n"/>
      <c r="U344" s="1851" t="n"/>
      <c r="V344" s="1849" t="n"/>
      <c r="W344" s="946" t="n"/>
      <c r="X344" s="1849" t="n"/>
      <c r="Y344" s="947" t="n"/>
      <c r="Z344" s="1848" t="n"/>
      <c r="AA344" s="1848" t="n"/>
      <c r="AB344" s="1848" t="n"/>
      <c r="AC344" s="1848" t="n"/>
      <c r="AD344" s="1848" t="n"/>
      <c r="AE344" s="1849" t="n"/>
      <c r="AF344" s="99" t="n"/>
    </row>
    <row r="345" ht="30" customFormat="1" customHeight="1" s="76">
      <c r="A345" s="949" t="n"/>
      <c r="B345" s="1852" t="n"/>
      <c r="C345" s="1853" t="n"/>
      <c r="D345" s="997" t="n"/>
      <c r="E345" s="1852" t="n"/>
      <c r="F345" s="1852" t="n"/>
      <c r="G345" s="1852" t="n"/>
      <c r="H345" s="1852" t="n"/>
      <c r="I345" s="1852" t="n"/>
      <c r="J345" s="1852" t="n"/>
      <c r="K345" s="1852" t="n"/>
      <c r="L345" s="1853" t="n"/>
      <c r="M345" s="952">
        <f>SUMIFS(TE!P:P,TE!G:G,$A$43,TE!H:H,A345)</f>
        <v/>
      </c>
      <c r="N345" s="1854" t="n"/>
      <c r="O345" s="953" t="n"/>
      <c r="P345" s="1853" t="n"/>
      <c r="Q345" s="954" t="n"/>
      <c r="R345" s="1853" t="n"/>
      <c r="S345" s="1855" t="n"/>
      <c r="T345" s="1853" t="n"/>
      <c r="U345" s="1855" t="n"/>
      <c r="V345" s="1853" t="n"/>
      <c r="W345" s="970" t="n"/>
      <c r="X345" s="1853" t="n"/>
      <c r="Y345" s="971" t="n"/>
      <c r="Z345" s="1852" t="n"/>
      <c r="AA345" s="1852" t="n"/>
      <c r="AB345" s="1852" t="n"/>
      <c r="AC345" s="1852" t="n"/>
      <c r="AD345" s="1852" t="n"/>
      <c r="AE345" s="1853" t="n"/>
      <c r="AF345" s="99" t="n"/>
    </row>
    <row r="346" ht="30" customFormat="1" customHeight="1" s="76">
      <c r="A346" s="949" t="n"/>
      <c r="B346" s="1852" t="n"/>
      <c r="C346" s="1853" t="n"/>
      <c r="D346" s="986" t="n"/>
      <c r="E346" s="1852" t="n"/>
      <c r="F346" s="1852" t="n"/>
      <c r="G346" s="1852" t="n"/>
      <c r="H346" s="1852" t="n"/>
      <c r="I346" s="1852" t="n"/>
      <c r="J346" s="1852" t="n"/>
      <c r="K346" s="1852" t="n"/>
      <c r="L346" s="1853" t="n"/>
      <c r="M346" s="952">
        <f>SUMIFS(TE!P:P,TE!G:G,$A$43,TE!H:H,A346)</f>
        <v/>
      </c>
      <c r="N346" s="1854" t="n"/>
      <c r="O346" s="953" t="n"/>
      <c r="P346" s="1853" t="n"/>
      <c r="Q346" s="954" t="n"/>
      <c r="R346" s="1853" t="n"/>
      <c r="S346" s="1855" t="n"/>
      <c r="T346" s="1853" t="n"/>
      <c r="U346" s="1855" t="n"/>
      <c r="V346" s="1853" t="n"/>
      <c r="W346" s="970" t="n"/>
      <c r="X346" s="1853" t="n"/>
      <c r="Y346" s="971" t="n"/>
      <c r="Z346" s="1852" t="n"/>
      <c r="AA346" s="1852" t="n"/>
      <c r="AB346" s="1852" t="n"/>
      <c r="AC346" s="1852" t="n"/>
      <c r="AD346" s="1852" t="n"/>
      <c r="AE346" s="1853" t="n"/>
      <c r="AF346" s="99" t="n"/>
    </row>
    <row r="347" ht="30" customFormat="1" customHeight="1" s="76">
      <c r="A347" s="949" t="n"/>
      <c r="B347" s="1852" t="n"/>
      <c r="C347" s="1853" t="n"/>
      <c r="D347" s="951" t="n"/>
      <c r="E347" s="1852" t="n"/>
      <c r="F347" s="1852" t="n"/>
      <c r="G347" s="1852" t="n"/>
      <c r="H347" s="1852" t="n"/>
      <c r="I347" s="1852" t="n"/>
      <c r="J347" s="1852" t="n"/>
      <c r="K347" s="1852" t="n"/>
      <c r="L347" s="1853" t="n"/>
      <c r="M347" s="952">
        <f>SUMIFS(TE!P:P,TE!G:G,$A$43,TE!H:H,A347)</f>
        <v/>
      </c>
      <c r="N347" s="1854" t="n"/>
      <c r="O347" s="953" t="n"/>
      <c r="P347" s="1853" t="n"/>
      <c r="Q347" s="954" t="n"/>
      <c r="R347" s="1853" t="n"/>
      <c r="S347" s="1855" t="n"/>
      <c r="T347" s="1853" t="n"/>
      <c r="U347" s="1855" t="n"/>
      <c r="V347" s="1853" t="n"/>
      <c r="W347" s="970" t="n"/>
      <c r="X347" s="1853" t="n"/>
      <c r="Y347" s="971" t="n"/>
      <c r="Z347" s="1852" t="n"/>
      <c r="AA347" s="1852" t="n"/>
      <c r="AB347" s="1852" t="n"/>
      <c r="AC347" s="1852" t="n"/>
      <c r="AD347" s="1852" t="n"/>
      <c r="AE347" s="1853" t="n"/>
      <c r="AF347" s="99" t="n"/>
    </row>
    <row r="348" ht="30" customFormat="1" customHeight="1" s="76">
      <c r="A348" s="949" t="n"/>
      <c r="B348" s="1852" t="n"/>
      <c r="C348" s="1853" t="n"/>
      <c r="D348" s="951" t="n"/>
      <c r="E348" s="1852" t="n"/>
      <c r="F348" s="1852" t="n"/>
      <c r="G348" s="1852" t="n"/>
      <c r="H348" s="1852" t="n"/>
      <c r="I348" s="1852" t="n"/>
      <c r="J348" s="1852" t="n"/>
      <c r="K348" s="1852" t="n"/>
      <c r="L348" s="1853" t="n"/>
      <c r="M348" s="952">
        <f>SUMIFS(TE!P:P,TE!G:G,$A$43,TE!H:H,A348)</f>
        <v/>
      </c>
      <c r="N348" s="1854" t="n"/>
      <c r="O348" s="953" t="n"/>
      <c r="P348" s="1853" t="n"/>
      <c r="Q348" s="954" t="n"/>
      <c r="R348" s="1853" t="n"/>
      <c r="S348" s="1855" t="n"/>
      <c r="T348" s="1853" t="n"/>
      <c r="U348" s="1855" t="n"/>
      <c r="V348" s="1853" t="n"/>
      <c r="W348" s="970" t="n"/>
      <c r="X348" s="1853" t="n"/>
      <c r="Y348" s="971" t="n"/>
      <c r="Z348" s="1852" t="n"/>
      <c r="AA348" s="1852" t="n"/>
      <c r="AB348" s="1852" t="n"/>
      <c r="AC348" s="1852" t="n"/>
      <c r="AD348" s="1852" t="n"/>
      <c r="AE348" s="1853" t="n"/>
      <c r="AF348" s="99" t="n"/>
    </row>
    <row r="349" ht="30" customFormat="1" customHeight="1" s="76">
      <c r="A349" s="949" t="n"/>
      <c r="B349" s="1852" t="n"/>
      <c r="C349" s="1853" t="n"/>
      <c r="D349" s="951" t="n"/>
      <c r="E349" s="1852" t="n"/>
      <c r="F349" s="1852" t="n"/>
      <c r="G349" s="1852" t="n"/>
      <c r="H349" s="1852" t="n"/>
      <c r="I349" s="1852" t="n"/>
      <c r="J349" s="1852" t="n"/>
      <c r="K349" s="1852" t="n"/>
      <c r="L349" s="1853" t="n"/>
      <c r="M349" s="952">
        <f>SUMIFS(TE!P:P,TE!G:G,$A$43,TE!H:H,A349)</f>
        <v/>
      </c>
      <c r="N349" s="1854" t="n"/>
      <c r="O349" s="953" t="n"/>
      <c r="P349" s="1853" t="n"/>
      <c r="Q349" s="954" t="n"/>
      <c r="R349" s="1853" t="n"/>
      <c r="S349" s="1855" t="n"/>
      <c r="T349" s="1853" t="n"/>
      <c r="U349" s="1855" t="n"/>
      <c r="V349" s="1853" t="n"/>
      <c r="W349" s="970" t="n"/>
      <c r="X349" s="1853" t="n"/>
      <c r="Y349" s="971" t="n"/>
      <c r="Z349" s="1852" t="n"/>
      <c r="AA349" s="1852" t="n"/>
      <c r="AB349" s="1852" t="n"/>
      <c r="AC349" s="1852" t="n"/>
      <c r="AD349" s="1852" t="n"/>
      <c r="AE349" s="1853" t="n"/>
      <c r="AF349" s="99" t="n"/>
    </row>
    <row r="350" ht="30" customFormat="1" customHeight="1" s="76">
      <c r="A350" s="949" t="n"/>
      <c r="B350" s="1852" t="n"/>
      <c r="C350" s="1853" t="n"/>
      <c r="D350" s="951" t="n"/>
      <c r="E350" s="1852" t="n"/>
      <c r="F350" s="1852" t="n"/>
      <c r="G350" s="1852" t="n"/>
      <c r="H350" s="1852" t="n"/>
      <c r="I350" s="1852" t="n"/>
      <c r="J350" s="1852" t="n"/>
      <c r="K350" s="1852" t="n"/>
      <c r="L350" s="1853" t="n"/>
      <c r="M350" s="952">
        <f>SUMIFS(TE!P:P,TE!G:G,$A$43,TE!H:H,A350)</f>
        <v/>
      </c>
      <c r="N350" s="1854" t="n"/>
      <c r="O350" s="953" t="n"/>
      <c r="P350" s="1853" t="n"/>
      <c r="Q350" s="954" t="n"/>
      <c r="R350" s="1853" t="n"/>
      <c r="S350" s="1855" t="n"/>
      <c r="T350" s="1853" t="n"/>
      <c r="U350" s="1855" t="n"/>
      <c r="V350" s="1853" t="n"/>
      <c r="W350" s="970" t="n"/>
      <c r="X350" s="1853" t="n"/>
      <c r="Y350" s="971" t="n"/>
      <c r="Z350" s="1852" t="n"/>
      <c r="AA350" s="1852" t="n"/>
      <c r="AB350" s="1852" t="n"/>
      <c r="AC350" s="1852" t="n"/>
      <c r="AD350" s="1852" t="n"/>
      <c r="AE350" s="1853" t="n"/>
      <c r="AF350" s="99" t="n"/>
    </row>
    <row r="351" ht="30" customFormat="1" customHeight="1" s="76">
      <c r="A351" s="949" t="n"/>
      <c r="B351" s="1852" t="n"/>
      <c r="C351" s="1853" t="n"/>
      <c r="D351" s="951" t="n"/>
      <c r="E351" s="1852" t="n"/>
      <c r="F351" s="1852" t="n"/>
      <c r="G351" s="1852" t="n"/>
      <c r="H351" s="1852" t="n"/>
      <c r="I351" s="1852" t="n"/>
      <c r="J351" s="1852" t="n"/>
      <c r="K351" s="1852" t="n"/>
      <c r="L351" s="1853" t="n"/>
      <c r="M351" s="952">
        <f>SUMIFS(TE!P:P,TE!G:G,$A$43,TE!H:H,A351)</f>
        <v/>
      </c>
      <c r="N351" s="1854" t="n"/>
      <c r="O351" s="953" t="n"/>
      <c r="P351" s="1853" t="n"/>
      <c r="Q351" s="954" t="n"/>
      <c r="R351" s="1853" t="n"/>
      <c r="S351" s="1855" t="n"/>
      <c r="T351" s="1853" t="n"/>
      <c r="U351" s="1855" t="n"/>
      <c r="V351" s="1853" t="n"/>
      <c r="W351" s="970" t="n"/>
      <c r="X351" s="1853" t="n"/>
      <c r="Y351" s="971" t="n"/>
      <c r="Z351" s="1852" t="n"/>
      <c r="AA351" s="1852" t="n"/>
      <c r="AB351" s="1852" t="n"/>
      <c r="AC351" s="1852" t="n"/>
      <c r="AD351" s="1852" t="n"/>
      <c r="AE351" s="1853" t="n"/>
      <c r="AF351" s="99" t="n"/>
    </row>
    <row r="352" ht="30" customFormat="1" customHeight="1" s="76">
      <c r="A352" s="949" t="n"/>
      <c r="B352" s="1852" t="n"/>
      <c r="C352" s="1853" t="n"/>
      <c r="D352" s="951" t="n"/>
      <c r="E352" s="1852" t="n"/>
      <c r="F352" s="1852" t="n"/>
      <c r="G352" s="1852" t="n"/>
      <c r="H352" s="1852" t="n"/>
      <c r="I352" s="1852" t="n"/>
      <c r="J352" s="1852" t="n"/>
      <c r="K352" s="1852" t="n"/>
      <c r="L352" s="1853" t="n"/>
      <c r="M352" s="952">
        <f>SUMIFS(TE!P:P,TE!G:G,$A$43,TE!H:H,A352)</f>
        <v/>
      </c>
      <c r="N352" s="1854" t="n"/>
      <c r="O352" s="953" t="n"/>
      <c r="P352" s="1853" t="n"/>
      <c r="Q352" s="954" t="n"/>
      <c r="R352" s="1853" t="n"/>
      <c r="S352" s="1855" t="n"/>
      <c r="T352" s="1853" t="n"/>
      <c r="U352" s="1855" t="n"/>
      <c r="V352" s="1853" t="n"/>
      <c r="W352" s="970" t="n"/>
      <c r="X352" s="1853" t="n"/>
      <c r="Y352" s="971" t="n"/>
      <c r="Z352" s="1852" t="n"/>
      <c r="AA352" s="1852" t="n"/>
      <c r="AB352" s="1852" t="n"/>
      <c r="AC352" s="1852" t="n"/>
      <c r="AD352" s="1852" t="n"/>
      <c r="AE352" s="1853" t="n"/>
      <c r="AF352" s="99" t="n"/>
    </row>
    <row r="353" ht="30" customFormat="1" customHeight="1" s="76">
      <c r="A353" s="949" t="n"/>
      <c r="B353" s="1852" t="n"/>
      <c r="C353" s="1853" t="n"/>
      <c r="D353" s="951" t="n"/>
      <c r="E353" s="1852" t="n"/>
      <c r="F353" s="1852" t="n"/>
      <c r="G353" s="1852" t="n"/>
      <c r="H353" s="1852" t="n"/>
      <c r="I353" s="1852" t="n"/>
      <c r="J353" s="1852" t="n"/>
      <c r="K353" s="1852" t="n"/>
      <c r="L353" s="1853" t="n"/>
      <c r="M353" s="952">
        <f>SUMIFS(TE!P:P,TE!G:G,$A$43,TE!H:H,A353)</f>
        <v/>
      </c>
      <c r="N353" s="1854" t="n"/>
      <c r="O353" s="953" t="n"/>
      <c r="P353" s="1853" t="n"/>
      <c r="Q353" s="954" t="n"/>
      <c r="R353" s="1853" t="n"/>
      <c r="S353" s="1855" t="n"/>
      <c r="T353" s="1853" t="n"/>
      <c r="U353" s="1855" t="n"/>
      <c r="V353" s="1853" t="n"/>
      <c r="W353" s="970" t="n"/>
      <c r="X353" s="1853" t="n"/>
      <c r="Y353" s="971" t="n"/>
      <c r="Z353" s="1852" t="n"/>
      <c r="AA353" s="1852" t="n"/>
      <c r="AB353" s="1852" t="n"/>
      <c r="AC353" s="1852" t="n"/>
      <c r="AD353" s="1852" t="n"/>
      <c r="AE353" s="1853" t="n"/>
      <c r="AF353" s="99" t="n"/>
    </row>
    <row r="354" ht="30" customFormat="1" customHeight="1" s="76">
      <c r="A354" s="949" t="n"/>
      <c r="B354" s="1852" t="n"/>
      <c r="C354" s="1853" t="n"/>
      <c r="D354" s="951" t="n"/>
      <c r="E354" s="1852" t="n"/>
      <c r="F354" s="1852" t="n"/>
      <c r="G354" s="1852" t="n"/>
      <c r="H354" s="1852" t="n"/>
      <c r="I354" s="1852" t="n"/>
      <c r="J354" s="1852" t="n"/>
      <c r="K354" s="1852" t="n"/>
      <c r="L354" s="1853" t="n"/>
      <c r="M354" s="952">
        <f>SUMIFS(TE!P:P,TE!G:G,$A$43,TE!H:H,A354)</f>
        <v/>
      </c>
      <c r="N354" s="1854" t="n"/>
      <c r="O354" s="953" t="n"/>
      <c r="P354" s="1853" t="n"/>
      <c r="Q354" s="954" t="n"/>
      <c r="R354" s="1853" t="n"/>
      <c r="S354" s="1855" t="n"/>
      <c r="T354" s="1853" t="n"/>
      <c r="U354" s="1855" t="n"/>
      <c r="V354" s="1853" t="n"/>
      <c r="W354" s="970" t="n"/>
      <c r="X354" s="1853" t="n"/>
      <c r="Y354" s="971" t="n"/>
      <c r="Z354" s="1852" t="n"/>
      <c r="AA354" s="1852" t="n"/>
      <c r="AB354" s="1852" t="n"/>
      <c r="AC354" s="1852" t="n"/>
      <c r="AD354" s="1852" t="n"/>
      <c r="AE354" s="1853" t="n"/>
      <c r="AF354" s="99" t="n"/>
    </row>
    <row r="355" ht="30" customFormat="1" customHeight="1" s="76">
      <c r="A355" s="949" t="n"/>
      <c r="B355" s="1852" t="n"/>
      <c r="C355" s="1853" t="n"/>
      <c r="D355" s="951" t="n"/>
      <c r="E355" s="1852" t="n"/>
      <c r="F355" s="1852" t="n"/>
      <c r="G355" s="1852" t="n"/>
      <c r="H355" s="1852" t="n"/>
      <c r="I355" s="1852" t="n"/>
      <c r="J355" s="1852" t="n"/>
      <c r="K355" s="1852" t="n"/>
      <c r="L355" s="1853" t="n"/>
      <c r="M355" s="952">
        <f>SUMIFS(TE!P:P,TE!G:G,$A$43,TE!H:H,A355)</f>
        <v/>
      </c>
      <c r="N355" s="1854" t="n"/>
      <c r="O355" s="973" t="n"/>
      <c r="P355" s="1853" t="n"/>
      <c r="Q355" s="973" t="n"/>
      <c r="R355" s="1853" t="n"/>
      <c r="S355" s="973" t="n"/>
      <c r="T355" s="1853" t="n"/>
      <c r="U355" s="973" t="n"/>
      <c r="V355" s="1853" t="n"/>
      <c r="W355" s="970" t="n"/>
      <c r="X355" s="1853" t="n"/>
      <c r="Y355" s="971" t="n"/>
      <c r="Z355" s="1852" t="n"/>
      <c r="AA355" s="1852" t="n"/>
      <c r="AB355" s="1852" t="n"/>
      <c r="AC355" s="1852" t="n"/>
      <c r="AD355" s="1852" t="n"/>
      <c r="AE355" s="1853" t="n"/>
    </row>
    <row r="356" ht="30" customFormat="1" customHeight="1" s="76">
      <c r="A356" s="949" t="n"/>
      <c r="B356" s="1852" t="n"/>
      <c r="C356" s="1853" t="n"/>
      <c r="D356" s="951" t="n"/>
      <c r="E356" s="1852" t="n"/>
      <c r="F356" s="1852" t="n"/>
      <c r="G356" s="1852" t="n"/>
      <c r="H356" s="1852" t="n"/>
      <c r="I356" s="1852" t="n"/>
      <c r="J356" s="1852" t="n"/>
      <c r="K356" s="1852" t="n"/>
      <c r="L356" s="1853" t="n"/>
      <c r="M356" s="952">
        <f>SUMIFS(TE!P:P,TE!G:G,$A$43,TE!H:H,A356)</f>
        <v/>
      </c>
      <c r="N356" s="1854" t="n"/>
      <c r="O356" s="953" t="n"/>
      <c r="P356" s="1853" t="n"/>
      <c r="Q356" s="954" t="n"/>
      <c r="R356" s="1853" t="n"/>
      <c r="S356" s="1855" t="n"/>
      <c r="T356" s="1853" t="n"/>
      <c r="U356" s="1855" t="n"/>
      <c r="V356" s="1853" t="n"/>
      <c r="W356" s="970" t="n"/>
      <c r="X356" s="1853" t="n"/>
      <c r="Y356" s="971" t="n"/>
      <c r="Z356" s="1852" t="n"/>
      <c r="AA356" s="1852" t="n"/>
      <c r="AB356" s="1852" t="n"/>
      <c r="AC356" s="1852" t="n"/>
      <c r="AD356" s="1852" t="n"/>
      <c r="AE356" s="1853" t="n"/>
    </row>
    <row r="357" ht="30" customFormat="1" customHeight="1" s="76">
      <c r="A357" s="949" t="n"/>
      <c r="B357" s="1852" t="n"/>
      <c r="C357" s="1853" t="n"/>
      <c r="D357" s="951" t="n"/>
      <c r="E357" s="1852" t="n"/>
      <c r="F357" s="1852" t="n"/>
      <c r="G357" s="1852" t="n"/>
      <c r="H357" s="1852" t="n"/>
      <c r="I357" s="1852" t="n"/>
      <c r="J357" s="1852" t="n"/>
      <c r="K357" s="1852" t="n"/>
      <c r="L357" s="1853" t="n"/>
      <c r="M357" s="952">
        <f>SUMIFS(TE!P:P,TE!G:G,$A$43,TE!H:H,A357)</f>
        <v/>
      </c>
      <c r="N357" s="1854" t="n"/>
      <c r="O357" s="953" t="n"/>
      <c r="P357" s="1853" t="n"/>
      <c r="Q357" s="954" t="n"/>
      <c r="R357" s="1853" t="n"/>
      <c r="S357" s="1855" t="n"/>
      <c r="T357" s="1853" t="n"/>
      <c r="U357" s="1855" t="n"/>
      <c r="V357" s="1853" t="n"/>
      <c r="W357" s="970" t="n"/>
      <c r="X357" s="1853" t="n"/>
      <c r="Y357" s="971" t="n"/>
      <c r="Z357" s="1852" t="n"/>
      <c r="AA357" s="1852" t="n"/>
      <c r="AB357" s="1852" t="n"/>
      <c r="AC357" s="1852" t="n"/>
      <c r="AD357" s="1852" t="n"/>
      <c r="AE357" s="1853" t="n"/>
    </row>
    <row r="358" ht="30" customFormat="1" customHeight="1" s="76">
      <c r="A358" s="949" t="n"/>
      <c r="B358" s="1852" t="n"/>
      <c r="C358" s="1853" t="n"/>
      <c r="D358" s="951" t="n"/>
      <c r="E358" s="1852" t="n"/>
      <c r="F358" s="1852" t="n"/>
      <c r="G358" s="1852" t="n"/>
      <c r="H358" s="1852" t="n"/>
      <c r="I358" s="1852" t="n"/>
      <c r="J358" s="1852" t="n"/>
      <c r="K358" s="1852" t="n"/>
      <c r="L358" s="1853" t="n"/>
      <c r="M358" s="952">
        <f>SUMIFS(TE!P:P,TE!G:G,$A$43,TE!H:H,A358)</f>
        <v/>
      </c>
      <c r="N358" s="1854" t="n"/>
      <c r="O358" s="953" t="n"/>
      <c r="P358" s="1853" t="n"/>
      <c r="Q358" s="954" t="n"/>
      <c r="R358" s="1853" t="n"/>
      <c r="S358" s="1855" t="n"/>
      <c r="T358" s="1853" t="n"/>
      <c r="U358" s="1855" t="n"/>
      <c r="V358" s="1853" t="n"/>
      <c r="W358" s="970" t="n"/>
      <c r="X358" s="1853" t="n"/>
      <c r="Y358" s="971" t="n"/>
      <c r="Z358" s="1852" t="n"/>
      <c r="AA358" s="1852" t="n"/>
      <c r="AB358" s="1852" t="n"/>
      <c r="AC358" s="1852" t="n"/>
      <c r="AD358" s="1852" t="n"/>
      <c r="AE358" s="1853" t="n"/>
    </row>
    <row r="359" ht="30" customFormat="1" customHeight="1" s="76">
      <c r="A359" s="949" t="n"/>
      <c r="B359" s="1852" t="n"/>
      <c r="C359" s="1853" t="n"/>
      <c r="D359" s="951" t="n"/>
      <c r="E359" s="1852" t="n"/>
      <c r="F359" s="1852" t="n"/>
      <c r="G359" s="1852" t="n"/>
      <c r="H359" s="1852" t="n"/>
      <c r="I359" s="1852" t="n"/>
      <c r="J359" s="1852" t="n"/>
      <c r="K359" s="1852" t="n"/>
      <c r="L359" s="1853" t="n"/>
      <c r="M359" s="952">
        <f>SUMIFS(TE!P:P,TE!G:G,$A$43,TE!H:H,A359)</f>
        <v/>
      </c>
      <c r="N359" s="1854" t="n"/>
      <c r="O359" s="953" t="n"/>
      <c r="P359" s="1853" t="n"/>
      <c r="Q359" s="954" t="n"/>
      <c r="R359" s="1853" t="n"/>
      <c r="S359" s="1855" t="n"/>
      <c r="T359" s="1853" t="n"/>
      <c r="U359" s="1855" t="n"/>
      <c r="V359" s="1853" t="n"/>
      <c r="W359" s="970" t="n"/>
      <c r="X359" s="1853" t="n"/>
      <c r="Y359" s="971" t="n"/>
      <c r="Z359" s="1852" t="n"/>
      <c r="AA359" s="1852" t="n"/>
      <c r="AB359" s="1852" t="n"/>
      <c r="AC359" s="1852" t="n"/>
      <c r="AD359" s="1852" t="n"/>
      <c r="AE359" s="1853" t="n"/>
    </row>
    <row r="360" ht="30" customFormat="1" customHeight="1" s="76">
      <c r="A360" s="949" t="n"/>
      <c r="B360" s="1852" t="n"/>
      <c r="C360" s="1853" t="n"/>
      <c r="D360" s="951" t="n"/>
      <c r="E360" s="1852" t="n"/>
      <c r="F360" s="1852" t="n"/>
      <c r="G360" s="1852" t="n"/>
      <c r="H360" s="1852" t="n"/>
      <c r="I360" s="1852" t="n"/>
      <c r="J360" s="1852" t="n"/>
      <c r="K360" s="1852" t="n"/>
      <c r="L360" s="1853" t="n"/>
      <c r="M360" s="952">
        <f>SUMIFS(TE!P:P,TE!G:G,$A$43,TE!H:H,A360)</f>
        <v/>
      </c>
      <c r="N360" s="1854" t="n"/>
      <c r="O360" s="953" t="n"/>
      <c r="P360" s="1853" t="n"/>
      <c r="Q360" s="954" t="n"/>
      <c r="R360" s="1853" t="n"/>
      <c r="S360" s="1855" t="n"/>
      <c r="T360" s="1853" t="n"/>
      <c r="U360" s="1855" t="n"/>
      <c r="V360" s="1853" t="n"/>
      <c r="W360" s="970" t="n"/>
      <c r="X360" s="1853" t="n"/>
      <c r="Y360" s="971" t="n"/>
      <c r="Z360" s="1852" t="n"/>
      <c r="AA360" s="1852" t="n"/>
      <c r="AB360" s="1852" t="n"/>
      <c r="AC360" s="1852" t="n"/>
      <c r="AD360" s="1852" t="n"/>
      <c r="AE360" s="1853" t="n"/>
    </row>
    <row r="361" ht="30" customFormat="1" customHeight="1" s="76">
      <c r="A361" s="949" t="n"/>
      <c r="B361" s="1852" t="n"/>
      <c r="C361" s="1853" t="n"/>
      <c r="D361" s="951" t="n"/>
      <c r="E361" s="1852" t="n"/>
      <c r="F361" s="1852" t="n"/>
      <c r="G361" s="1852" t="n"/>
      <c r="H361" s="1852" t="n"/>
      <c r="I361" s="1852" t="n"/>
      <c r="J361" s="1852" t="n"/>
      <c r="K361" s="1852" t="n"/>
      <c r="L361" s="1853" t="n"/>
      <c r="M361" s="952">
        <f>SUMIFS(TE!P:P,TE!G:G,$A$43,TE!H:H,A361)</f>
        <v/>
      </c>
      <c r="N361" s="1854" t="n"/>
      <c r="O361" s="953" t="n"/>
      <c r="P361" s="1853" t="n"/>
      <c r="Q361" s="954" t="n"/>
      <c r="R361" s="1853" t="n"/>
      <c r="S361" s="1855" t="n"/>
      <c r="T361" s="1853" t="n"/>
      <c r="U361" s="1855" t="n"/>
      <c r="V361" s="1853" t="n"/>
      <c r="W361" s="970" t="n"/>
      <c r="X361" s="1853" t="n"/>
      <c r="Y361" s="971" t="n"/>
      <c r="Z361" s="1852" t="n"/>
      <c r="AA361" s="1852" t="n"/>
      <c r="AB361" s="1852" t="n"/>
      <c r="AC361" s="1852" t="n"/>
      <c r="AD361" s="1852" t="n"/>
      <c r="AE361" s="1853" t="n"/>
    </row>
    <row r="362" ht="30" customFormat="1" customHeight="1" s="76">
      <c r="A362" s="978" t="n"/>
      <c r="B362" s="1856" t="n"/>
      <c r="C362" s="1857" t="n"/>
      <c r="D362" s="980" t="n"/>
      <c r="E362" s="1856" t="n"/>
      <c r="F362" s="1856" t="n"/>
      <c r="G362" s="1856" t="n"/>
      <c r="H362" s="1856" t="n"/>
      <c r="I362" s="1856" t="n"/>
      <c r="J362" s="1856" t="n"/>
      <c r="K362" s="1856" t="n"/>
      <c r="L362" s="1857" t="n"/>
      <c r="M362" s="981">
        <f>SUMIFS(TE!P:P,TE!G:G,$A$43,TE!H:H,A362)</f>
        <v/>
      </c>
      <c r="N362" s="1858" t="n"/>
      <c r="O362" s="982" t="n"/>
      <c r="P362" s="1857" t="n"/>
      <c r="Q362" s="983" t="n"/>
      <c r="R362" s="1857" t="n"/>
      <c r="S362" s="1859" t="n"/>
      <c r="T362" s="1857" t="n"/>
      <c r="U362" s="1859" t="n"/>
      <c r="V362" s="1857" t="n"/>
      <c r="W362" s="975" t="n"/>
      <c r="X362" s="1857" t="n"/>
      <c r="Y362" s="976" t="n"/>
      <c r="Z362" s="1856" t="n"/>
      <c r="AA362" s="1856" t="n"/>
      <c r="AB362" s="1856" t="n"/>
      <c r="AC362" s="1856" t="n"/>
      <c r="AD362" s="1856" t="n"/>
      <c r="AE362" s="1857" t="n"/>
    </row>
    <row r="363" ht="15.75" customFormat="1" customHeight="1" s="76"/>
    <row r="364" ht="15.75" customFormat="1" customHeight="1" s="76">
      <c r="A364" s="101" t="n"/>
      <c r="B364" s="101" t="n"/>
      <c r="C364" s="101" t="n"/>
      <c r="D364" s="101" t="n"/>
      <c r="E364" s="101" t="n"/>
      <c r="F364" s="101" t="n"/>
      <c r="G364" s="101" t="n"/>
      <c r="H364" s="101" t="n"/>
      <c r="I364" s="101" t="n"/>
      <c r="J364" s="101" t="n"/>
      <c r="K364" s="101" t="n"/>
      <c r="L364" s="101" t="n"/>
      <c r="M364" s="101" t="n"/>
      <c r="N364" s="101" t="n"/>
      <c r="O364" s="101" t="n"/>
      <c r="P364" s="101" t="n"/>
      <c r="Q364" s="101" t="n"/>
      <c r="R364" s="101" t="n"/>
      <c r="S364" s="101" t="n"/>
      <c r="T364" s="101" t="n"/>
      <c r="U364" s="101" t="n"/>
      <c r="V364" s="101" t="n"/>
      <c r="W364" s="101" t="n"/>
      <c r="X364" s="101" t="n"/>
      <c r="Y364" s="101" t="n"/>
      <c r="Z364" s="101" t="n"/>
      <c r="AA364" s="101" t="n"/>
      <c r="AB364" s="682" t="n"/>
      <c r="AC364" s="683" t="inlineStr">
        <is>
          <t xml:space="preserve">Page </t>
        </is>
      </c>
      <c r="AD364" s="684" t="n">
        <v>13</v>
      </c>
      <c r="AE364" s="684" t="inlineStr">
        <is>
          <t>of</t>
        </is>
      </c>
      <c r="AF364" s="684" t="n">
        <v>27</v>
      </c>
    </row>
    <row r="365" ht="12.75" customFormat="1" customHeight="1" s="76">
      <c r="A365" s="937" t="inlineStr">
        <is>
          <t>CCN:</t>
        </is>
      </c>
      <c r="C365" s="931" t="n">
        <v>14345</v>
      </c>
      <c r="M365" s="937" t="inlineStr">
        <is>
          <t>Nomenclature:</t>
        </is>
      </c>
      <c r="R365" s="931">
        <f>$R$5</f>
        <v/>
      </c>
    </row>
    <row r="366" ht="12.75" customFormat="1" customHeight="1" s="76"/>
    <row r="367" ht="12.75" customFormat="1" customHeight="1" s="76">
      <c r="C367" s="913">
        <f>A259</f>
        <v/>
      </c>
      <c r="D367" s="1841" t="n"/>
      <c r="E367" s="1841" t="n"/>
      <c r="F367" s="914">
        <f>D259</f>
        <v/>
      </c>
      <c r="G367" s="1747" t="n"/>
      <c r="H367" s="1747" t="n"/>
      <c r="I367" s="1747" t="n"/>
      <c r="J367" s="1747" t="n"/>
      <c r="K367" s="1747" t="n"/>
      <c r="L367" s="1747" t="n"/>
      <c r="M367" s="1747" t="n"/>
      <c r="N367" s="1747" t="n"/>
    </row>
    <row r="368" ht="12.75" customFormat="1" customHeight="1" s="76">
      <c r="C368" s="1860" t="inlineStr">
        <is>
          <t>Storage Type</t>
        </is>
      </c>
      <c r="D368" s="1736" t="n"/>
      <c r="E368" s="1861" t="inlineStr">
        <is>
          <t>Collateral Equipment</t>
        </is>
      </c>
      <c r="F368" s="1736" t="n"/>
      <c r="G368" s="1736" t="n"/>
      <c r="H368" s="1736" t="n"/>
      <c r="I368" s="1736" t="n"/>
      <c r="J368" s="1736" t="n"/>
      <c r="K368" s="1736" t="n"/>
      <c r="L368" s="1736" t="n"/>
      <c r="M368" s="104" t="n"/>
      <c r="N368" s="1862" t="inlineStr">
        <is>
          <t>No. of Storage Units</t>
        </is>
      </c>
      <c r="O368" s="1736" t="n"/>
      <c r="P368" s="1736" t="n"/>
      <c r="Q368" s="1736" t="n"/>
      <c r="R368" s="1862" t="inlineStr">
        <is>
          <t>No. of Units Stacked</t>
        </is>
      </c>
      <c r="S368" s="1736" t="n"/>
      <c r="T368" s="1736" t="n"/>
      <c r="U368" s="1736" t="n"/>
      <c r="V368" s="1862" t="inlineStr">
        <is>
          <t>NSF per unit stack</t>
        </is>
      </c>
      <c r="W368" s="1736" t="n"/>
      <c r="X368" s="1736" t="n"/>
      <c r="Y368" s="1736" t="n"/>
      <c r="Z368" s="1863" t="inlineStr">
        <is>
          <t>NSF</t>
        </is>
      </c>
      <c r="AA368" s="1736" t="n"/>
      <c r="AB368" s="1736" t="n"/>
      <c r="AC368" s="1737" t="n"/>
    </row>
    <row r="369" ht="12.75" customFormat="1" customHeight="1" s="76">
      <c r="C369" s="1829" t="n"/>
      <c r="D369" s="1747" t="n"/>
      <c r="E369" s="1747" t="n"/>
      <c r="F369" s="1747" t="n"/>
      <c r="G369" s="1747" t="n"/>
      <c r="H369" s="1747" t="n"/>
      <c r="I369" s="1747" t="n"/>
      <c r="J369" s="1747" t="n"/>
      <c r="K369" s="1747" t="n"/>
      <c r="L369" s="1747" t="n"/>
      <c r="M369" s="105" t="n"/>
      <c r="N369" s="1747" t="n"/>
      <c r="O369" s="1747" t="n"/>
      <c r="P369" s="1747" t="n"/>
      <c r="Q369" s="1747" t="n"/>
      <c r="R369" s="1747" t="n"/>
      <c r="S369" s="1747" t="n"/>
      <c r="T369" s="1747" t="n"/>
      <c r="U369" s="1747" t="n"/>
      <c r="V369" s="1747" t="n"/>
      <c r="W369" s="1747" t="n"/>
      <c r="X369" s="1747" t="n"/>
      <c r="Y369" s="1747" t="n"/>
      <c r="Z369" s="1747" t="n"/>
      <c r="AA369" s="1747" t="n"/>
      <c r="AB369" s="1747" t="n"/>
      <c r="AC369" s="1799" t="n"/>
    </row>
    <row r="370" ht="12.75" customFormat="1" customHeight="1" s="76">
      <c r="C370" s="1018" t="inlineStr">
        <is>
          <t>A1A</t>
        </is>
      </c>
      <c r="D370" s="1736" t="n"/>
      <c r="E370" s="1864" t="inlineStr">
        <is>
          <t>Configurable Shelf  (42"x16")</t>
        </is>
      </c>
      <c r="F370" s="1736" t="n"/>
      <c r="G370" s="1736" t="n"/>
      <c r="H370" s="1736" t="n"/>
      <c r="I370" s="1736" t="n"/>
      <c r="J370" s="1736" t="n"/>
      <c r="K370" s="1736" t="n"/>
      <c r="L370" s="1736" t="n"/>
      <c r="M370" s="1736" t="n"/>
      <c r="N370" s="1009">
        <f>ROUNDUP(SUMIFS($Q$47:$R$362,$W$47:$X$362,C370),0)</f>
        <v/>
      </c>
      <c r="R370" s="1865">
        <f>EVEN(N370/2)</f>
        <v/>
      </c>
      <c r="S370" s="1736" t="n"/>
      <c r="T370" s="1736" t="n"/>
      <c r="U370" s="1736" t="n"/>
      <c r="V370" s="1866" t="n">
        <v>13.4</v>
      </c>
      <c r="W370" s="1736" t="n"/>
      <c r="X370" s="1736" t="n"/>
      <c r="Y370" s="1736" t="n"/>
      <c r="Z370" s="1867">
        <f>R370*V370</f>
        <v/>
      </c>
      <c r="AA370" s="1736" t="n"/>
      <c r="AB370" s="1736" t="n"/>
      <c r="AC370" s="1737" t="n"/>
    </row>
    <row r="371" ht="12.75" customFormat="1" customHeight="1" s="76">
      <c r="C371" s="1011" t="inlineStr">
        <is>
          <t>A1B</t>
        </is>
      </c>
      <c r="E371" s="1097" t="inlineStr">
        <is>
          <t>Include in 2111 or 2171 space</t>
        </is>
      </c>
      <c r="N371" s="1014" t="inlineStr">
        <is>
          <t>n/a</t>
        </is>
      </c>
      <c r="R371" s="1014" t="inlineStr">
        <is>
          <t>n/a</t>
        </is>
      </c>
      <c r="V371" s="1014" t="inlineStr">
        <is>
          <t>n/a</t>
        </is>
      </c>
      <c r="Z371" s="1015" t="inlineStr">
        <is>
          <t>n/a</t>
        </is>
      </c>
      <c r="AC371" s="1738" t="n"/>
    </row>
    <row r="372" ht="12.75" customFormat="1" customHeight="1" s="76">
      <c r="C372" s="1005" t="inlineStr">
        <is>
          <t>B1A</t>
        </is>
      </c>
      <c r="E372" s="1100" t="inlineStr">
        <is>
          <t>Universal Weapons Rack (42"x16")</t>
        </is>
      </c>
      <c r="N372" s="1009">
        <f>ROUNDUP(SUMIFS($Q$47:$R$362,$W$47:$X$362,C372),0)</f>
        <v/>
      </c>
      <c r="R372" s="1009">
        <f>EVEN(N372/2)</f>
        <v/>
      </c>
      <c r="V372" s="1099" t="n">
        <v>13.4</v>
      </c>
      <c r="Z372" s="1010">
        <f>R372*V372</f>
        <v/>
      </c>
      <c r="AC372" s="1738" t="n"/>
    </row>
    <row r="373" ht="12.75" customFormat="1" customHeight="1" s="76">
      <c r="C373" s="1005" t="inlineStr">
        <is>
          <t>B1B</t>
        </is>
      </c>
      <c r="E373" s="1100" t="inlineStr">
        <is>
          <t>Rifle 5.56 (42"x16")</t>
        </is>
      </c>
      <c r="N373" s="1009">
        <f>ROUNDUP(SUMIFS($Q$47:$R$362,$W$47:$X$362,C373),0)</f>
        <v/>
      </c>
      <c r="R373" s="1009">
        <f>EVEN(N373/2)</f>
        <v/>
      </c>
      <c r="V373" s="1099" t="n">
        <v>13.4</v>
      </c>
      <c r="Z373" s="1010">
        <f>R373*V373</f>
        <v/>
      </c>
      <c r="AC373" s="1738" t="n"/>
    </row>
    <row r="374" ht="12.75" customFormat="1" customHeight="1" s="76">
      <c r="C374" s="1005" t="inlineStr">
        <is>
          <t>B1C</t>
        </is>
      </c>
      <c r="E374" s="1100" t="inlineStr">
        <is>
          <t>Carbine 5.56 (42"x16")</t>
        </is>
      </c>
      <c r="N374" s="1009">
        <f>ROUNDUP(SUMIFS($Q$47:$R$362,$W$47:$X$362,C374),0)</f>
        <v/>
      </c>
      <c r="R374" s="1009">
        <f>EVEN(N374/2)</f>
        <v/>
      </c>
      <c r="V374" s="1099" t="n">
        <v>13.4</v>
      </c>
      <c r="Z374" s="1010">
        <f>R374*V374</f>
        <v/>
      </c>
      <c r="AC374" s="1738" t="n"/>
    </row>
    <row r="375" ht="12.75" customFormat="1" customHeight="1" s="76">
      <c r="C375" s="1005" t="inlineStr">
        <is>
          <t>B1D</t>
        </is>
      </c>
      <c r="E375" s="1100" t="inlineStr">
        <is>
          <t>MK32 Grenade Lncher Rack (42"x16")</t>
        </is>
      </c>
      <c r="N375" s="1009">
        <f>ROUNDUP(SUMIFS($Q$47:$R$362,$W$47:$X$362,C375),0)</f>
        <v/>
      </c>
      <c r="R375" s="1009">
        <f>EVEN(N375/2)</f>
        <v/>
      </c>
      <c r="V375" s="1099" t="n">
        <v>13.4</v>
      </c>
      <c r="Z375" s="1010">
        <f>R375*V375</f>
        <v/>
      </c>
      <c r="AC375" s="1738" t="n"/>
    </row>
    <row r="376" ht="12.75" customFormat="1" customHeight="1" s="76">
      <c r="C376" s="1005" t="inlineStr">
        <is>
          <t>B1E</t>
        </is>
      </c>
      <c r="E376" s="1100" t="inlineStr">
        <is>
          <t>M249 SAW Weapon Rack (42"x16")</t>
        </is>
      </c>
      <c r="N376" s="1009">
        <f>ROUNDUP(SUMIFS($Q$47:$R$362,$W$47:$X$362,C376),0)</f>
        <v/>
      </c>
      <c r="R376" s="1009">
        <f>EVEN(N376/2)</f>
        <v/>
      </c>
      <c r="V376" s="1099" t="n">
        <v>13.4</v>
      </c>
      <c r="Z376" s="1010">
        <f>R376*V376</f>
        <v/>
      </c>
      <c r="AC376" s="1738" t="n"/>
    </row>
    <row r="377" ht="12.75" customFormat="1" customHeight="1" s="76">
      <c r="C377" s="1005" t="inlineStr">
        <is>
          <t>B1F</t>
        </is>
      </c>
      <c r="E377" s="1100" t="inlineStr">
        <is>
          <t>M2 .50 Cal Weapon Rack (42"x16")</t>
        </is>
      </c>
      <c r="N377" s="1009">
        <f>ROUNDUP(SUMIFS($Q$47:$R$362,$W$47:$X$362,C377),0)</f>
        <v/>
      </c>
      <c r="R377" s="1009">
        <f>N377</f>
        <v/>
      </c>
      <c r="V377" s="1099" t="n">
        <v>13.4</v>
      </c>
      <c r="Z377" s="1010">
        <f>R377*V377</f>
        <v/>
      </c>
      <c r="AC377" s="1738" t="n"/>
    </row>
    <row r="378" ht="12.75" customFormat="1" customHeight="1" s="76">
      <c r="C378" s="1005" t="inlineStr">
        <is>
          <t>B1G</t>
        </is>
      </c>
      <c r="E378" s="1100" t="inlineStr">
        <is>
          <t>MK19 Weapon Rack (42"x16") MOD-4</t>
        </is>
      </c>
      <c r="N378" s="1009">
        <f>ROUNDUP(SUMIFS($Q$47:$R$362,$W$47:$X$362,C378),0)</f>
        <v/>
      </c>
      <c r="R378" s="1009">
        <f>N378</f>
        <v/>
      </c>
      <c r="V378" s="1099" t="n">
        <v>13.4</v>
      </c>
      <c r="Z378" s="1010">
        <f>R378*V378</f>
        <v/>
      </c>
      <c r="AC378" s="1738" t="n"/>
    </row>
    <row r="379" ht="12.75" customFormat="1" customHeight="1" s="76">
      <c r="C379" s="1005" t="inlineStr">
        <is>
          <t>B1H</t>
        </is>
      </c>
      <c r="E379" s="1100" t="inlineStr">
        <is>
          <t>MK19 Weapon Rack (42"x16") UGWS</t>
        </is>
      </c>
      <c r="N379" s="1009">
        <f>ROUNDUP(SUMIFS($Q$47:$R$362,$W$47:$X$362,C379),0)</f>
        <v/>
      </c>
      <c r="R379" s="1009">
        <f>N379</f>
        <v/>
      </c>
      <c r="V379" s="1099" t="n">
        <v>13.4</v>
      </c>
      <c r="Z379" s="1010">
        <f>R379*V379</f>
        <v/>
      </c>
      <c r="AC379" s="1738" t="n"/>
    </row>
    <row r="380" ht="12.75" customFormat="1" customHeight="1" s="76">
      <c r="C380" s="1005" t="inlineStr">
        <is>
          <t>B1I</t>
        </is>
      </c>
      <c r="E380" s="1100" t="inlineStr">
        <is>
          <t>M240G Weapon Rack (42"x16")</t>
        </is>
      </c>
      <c r="N380" s="1009">
        <f>ROUNDUP(SUMIFS($Q$47:$R$362,$W$47:$X$362,C380),0)</f>
        <v/>
      </c>
      <c r="R380" s="1009">
        <f>N380</f>
        <v/>
      </c>
      <c r="V380" s="1099" t="n">
        <v>13.4</v>
      </c>
      <c r="Z380" s="1010">
        <f>R380*V380</f>
        <v/>
      </c>
      <c r="AC380" s="1738" t="n"/>
    </row>
    <row r="381" ht="12.75" customFormat="1" customHeight="1" s="76">
      <c r="C381" s="1005" t="inlineStr">
        <is>
          <t>B1J</t>
        </is>
      </c>
      <c r="E381" s="1100" t="inlineStr">
        <is>
          <t>M48 Weapon Rack (42"x16") UGWS</t>
        </is>
      </c>
      <c r="N381" s="1009">
        <f>ROUNDUP(SUMIFS($Q$47:$R$362,$W$47:$X$362,C381),0)</f>
        <v/>
      </c>
      <c r="R381" s="1009">
        <f>N381</f>
        <v/>
      </c>
      <c r="V381" s="1099" t="n">
        <v>13.4</v>
      </c>
      <c r="Z381" s="1010">
        <f>R381*V381</f>
        <v/>
      </c>
      <c r="AC381" s="1738" t="n"/>
    </row>
    <row r="382" ht="12.75" customFormat="1" customHeight="1" s="76">
      <c r="C382" s="1005" t="inlineStr">
        <is>
          <t>B1K</t>
        </is>
      </c>
      <c r="E382" s="1100" t="inlineStr">
        <is>
          <t>M14 Rifle Rack (42"x16")</t>
        </is>
      </c>
      <c r="N382" s="1009">
        <f>ROUNDUP(SUMIFS($Q$47:$R$362,$W$47:$X$362,C382),0)</f>
        <v/>
      </c>
      <c r="R382" s="1009">
        <f>EVEN(N382/2)</f>
        <v/>
      </c>
      <c r="V382" s="1099" t="n">
        <v>13.4</v>
      </c>
      <c r="Z382" s="1010">
        <f>R382*V382</f>
        <v/>
      </c>
      <c r="AC382" s="1738" t="n"/>
    </row>
    <row r="383" ht="12.75" customFormat="1" customHeight="1" s="76">
      <c r="C383" s="1005" t="inlineStr">
        <is>
          <t>B1L</t>
        </is>
      </c>
      <c r="E383" s="1100" t="inlineStr">
        <is>
          <t>Shotgun Rack (42"x16")</t>
        </is>
      </c>
      <c r="N383" s="1009">
        <f>ROUNDUP(SUMIFS($Q$47:$R$362,$W$47:$X$362,C383),0)</f>
        <v/>
      </c>
      <c r="R383" s="1009">
        <f>EVEN(N383/2)</f>
        <v/>
      </c>
      <c r="V383" s="1099" t="n">
        <v>13.4</v>
      </c>
      <c r="Z383" s="1010">
        <f>R383*V383</f>
        <v/>
      </c>
      <c r="AC383" s="1738" t="n"/>
    </row>
    <row r="384" ht="12.75" customFormat="1" customHeight="1" s="76">
      <c r="C384" s="1005" t="inlineStr">
        <is>
          <t>B1M</t>
        </is>
      </c>
      <c r="E384" s="1100" t="inlineStr">
        <is>
          <t>Pistol Shelf (42"x16")</t>
        </is>
      </c>
      <c r="N384" s="1009">
        <f>ROUNDUP(SUMIFS($Q$47:$R$362,$W$47:$X$362,C384),0)</f>
        <v/>
      </c>
      <c r="R384" s="1009">
        <f>EVEN(N384/2)</f>
        <v/>
      </c>
      <c r="V384" s="1099" t="n">
        <v>1.8</v>
      </c>
      <c r="Z384" s="1010">
        <f>R384*V384</f>
        <v/>
      </c>
      <c r="AC384" s="1738" t="n"/>
    </row>
    <row r="385" ht="12.75" customFormat="1" customHeight="1" s="76">
      <c r="C385" s="1005" t="inlineStr">
        <is>
          <t>C1A</t>
        </is>
      </c>
      <c r="E385" s="1100" t="inlineStr">
        <is>
          <t>Sniper Rifle Rack (72"x12")</t>
        </is>
      </c>
      <c r="N385" s="1009">
        <f>ROUNDUP(SUMIFS($Q$47:$R$362,$W$47:$X$362,C385),0)</f>
        <v/>
      </c>
      <c r="R385" s="1009">
        <f>EVEN(N385/2)</f>
        <v/>
      </c>
      <c r="V385" s="1099" t="n">
        <v>21</v>
      </c>
      <c r="Z385" s="1010">
        <f>R385*V385</f>
        <v/>
      </c>
      <c r="AC385" s="1738" t="n"/>
    </row>
    <row r="386" ht="12.75" customFormat="1" customHeight="1" s="76">
      <c r="C386" s="1005" t="inlineStr">
        <is>
          <t>D1A</t>
        </is>
      </c>
      <c r="E386" s="1100" t="inlineStr">
        <is>
          <t>GAU Rack (48"x48"x72")</t>
        </is>
      </c>
      <c r="N386" s="1009">
        <f>ROUNDUP(SUMIFS($Q$47:$R$362,$W$47:$X$362,C386),0)</f>
        <v/>
      </c>
      <c r="R386" s="1009">
        <f>N386</f>
        <v/>
      </c>
      <c r="V386" s="1099" t="n">
        <v>36</v>
      </c>
      <c r="Z386" s="1010">
        <f>R386*V386</f>
        <v/>
      </c>
      <c r="AC386" s="1738" t="n"/>
    </row>
    <row r="387" ht="12.75" customFormat="1" customHeight="1" s="76">
      <c r="C387" s="1011" t="inlineStr">
        <is>
          <t>D1B</t>
        </is>
      </c>
      <c r="E387" s="1097" t="inlineStr">
        <is>
          <t>MPM-NLWP Cabinet (48"x24"x84")</t>
        </is>
      </c>
      <c r="N387" s="1009">
        <f>ROUNDUP(SUMIFS($Q$47:$R$362,$W$47:$X$362,C387),0)</f>
        <v/>
      </c>
      <c r="R387" s="1104">
        <f>N387</f>
        <v/>
      </c>
      <c r="V387" s="1096" t="n">
        <v>18</v>
      </c>
      <c r="Z387" s="1024">
        <f>R387*V387</f>
        <v/>
      </c>
      <c r="AC387" s="1738" t="n"/>
    </row>
    <row r="388" ht="12.75" customFormat="1" customHeight="1" s="76">
      <c r="C388" s="1005" t="inlineStr">
        <is>
          <t>Z1A</t>
        </is>
      </c>
      <c r="E388" s="1103" t="inlineStr">
        <is>
          <t>--stored on weapon--</t>
        </is>
      </c>
      <c r="N388" s="1014" t="inlineStr">
        <is>
          <t>n/a</t>
        </is>
      </c>
      <c r="R388" s="1014" t="inlineStr">
        <is>
          <t>n/a</t>
        </is>
      </c>
      <c r="V388" s="1014" t="inlineStr">
        <is>
          <t>n/a</t>
        </is>
      </c>
      <c r="Z388" s="1015" t="inlineStr">
        <is>
          <t>n/a</t>
        </is>
      </c>
      <c r="AC388" s="1738" t="n"/>
    </row>
    <row r="389" ht="12.75" customFormat="1" customHeight="1" s="76">
      <c r="C389" s="106" t="inlineStr">
        <is>
          <t>Miscellaneous Gear1</t>
        </is>
      </c>
      <c r="D389" s="107" t="n"/>
      <c r="E389" s="108" t="n"/>
      <c r="F389" s="107" t="n"/>
      <c r="G389" s="107" t="n"/>
      <c r="H389" s="107" t="n"/>
      <c r="I389" s="107" t="n"/>
      <c r="J389" s="107" t="n"/>
      <c r="K389" s="107" t="n"/>
      <c r="L389" s="107" t="n"/>
      <c r="M389" s="107" t="n"/>
      <c r="N389" s="1027" t="inlineStr">
        <is>
          <t>No. of UICS</t>
        </is>
      </c>
      <c r="O389" s="1743" t="n"/>
      <c r="P389" s="1743" t="n"/>
      <c r="Q389" s="1743" t="n"/>
      <c r="R389" s="1028" t="inlineStr">
        <is>
          <t>Alot per UIC</t>
        </is>
      </c>
      <c r="S389" s="1743" t="n"/>
      <c r="T389" s="1743" t="n"/>
      <c r="U389" s="1743" t="n"/>
      <c r="V389" s="1027" t="inlineStr">
        <is>
          <t>NSF per Alot</t>
        </is>
      </c>
      <c r="W389" s="1743" t="n"/>
      <c r="X389" s="1743" t="n"/>
      <c r="Y389" s="1743" t="n"/>
      <c r="Z389" s="1029" t="inlineStr">
        <is>
          <t>NSF</t>
        </is>
      </c>
      <c r="AA389" s="1743" t="n"/>
      <c r="AB389" s="1743" t="n"/>
      <c r="AC389" s="1744" t="n"/>
    </row>
    <row r="390" ht="12.75" customFormat="1" customHeight="1" s="76">
      <c r="C390" s="1030" t="n"/>
      <c r="E390" s="1032" t="n"/>
      <c r="N390" s="1034" t="n"/>
      <c r="R390" s="1034" t="n"/>
      <c r="V390" s="1034" t="n"/>
      <c r="Z390" s="1036" t="n"/>
      <c r="AA390" s="1747" t="n"/>
      <c r="AB390" s="1747" t="n"/>
      <c r="AC390" s="1799" t="n"/>
    </row>
    <row r="391" ht="12.75" customFormat="1" customHeight="1" s="76">
      <c r="C391" s="106" t="inlineStr">
        <is>
          <t>BOXES</t>
        </is>
      </c>
      <c r="D391" s="107" t="n"/>
      <c r="E391" s="109" t="n"/>
      <c r="F391" s="110" t="n"/>
      <c r="G391" s="110" t="n"/>
      <c r="H391" s="110" t="n"/>
      <c r="I391" s="110" t="n"/>
      <c r="J391" s="110" t="n"/>
      <c r="K391" s="110" t="n"/>
      <c r="L391" s="110" t="n"/>
      <c r="M391" s="110" t="n"/>
      <c r="N391" s="111" t="n"/>
      <c r="O391" s="111" t="n"/>
      <c r="P391" s="111" t="n"/>
      <c r="Q391" s="111" t="n"/>
      <c r="R391" s="112" t="n"/>
      <c r="S391" s="112" t="n"/>
      <c r="T391" s="112" t="n"/>
      <c r="U391" s="112" t="n"/>
      <c r="V391" s="109" t="n"/>
      <c r="W391" s="109" t="n"/>
      <c r="X391" s="109" t="n"/>
      <c r="Y391" s="109" t="n"/>
      <c r="Z391" s="112" t="n"/>
      <c r="AA391" s="112" t="n"/>
      <c r="AB391" s="112" t="n"/>
      <c r="AC391" s="113" t="n"/>
    </row>
    <row r="392" ht="12.75" customFormat="1" customHeight="1" s="76">
      <c r="C392" s="1018" t="inlineStr">
        <is>
          <t>E1A</t>
        </is>
      </c>
      <c r="D392" s="1736" t="n"/>
      <c r="E392" s="1864" t="inlineStr">
        <is>
          <t>SABER</t>
        </is>
      </c>
      <c r="F392" s="1736" t="n"/>
      <c r="G392" s="1736" t="n"/>
      <c r="H392" s="1736" t="n"/>
      <c r="I392" s="1736" t="n"/>
      <c r="J392" s="1736" t="n"/>
      <c r="K392" s="1736" t="n"/>
      <c r="L392" s="1736" t="n"/>
      <c r="M392" s="1736" t="n"/>
      <c r="N392" s="1865">
        <f>ROUNDUP(SUMIFS($Q$47:$R$362,$W$47:$X$362,C392),0)</f>
        <v/>
      </c>
      <c r="O392" s="1736" t="n"/>
      <c r="P392" s="1736" t="n"/>
      <c r="Q392" s="1736" t="n"/>
      <c r="R392" s="1105">
        <f>EVEN(N392/4)</f>
        <v/>
      </c>
      <c r="V392" s="1866" t="n">
        <v>20.1</v>
      </c>
      <c r="W392" s="1736" t="n"/>
      <c r="X392" s="1736" t="n"/>
      <c r="Y392" s="1736" t="n"/>
      <c r="Z392" s="1867">
        <f>N392*V392</f>
        <v/>
      </c>
      <c r="AA392" s="1736" t="n"/>
      <c r="AB392" s="1736" t="n"/>
      <c r="AC392" s="1737" t="n"/>
    </row>
    <row r="393" ht="12.75" customFormat="1" customHeight="1" s="76">
      <c r="C393" s="1005" t="inlineStr">
        <is>
          <t>E1B</t>
        </is>
      </c>
      <c r="E393" s="1100" t="inlineStr">
        <is>
          <t>Javelin (48"x24")</t>
        </is>
      </c>
      <c r="N393" s="1009">
        <f>ROUNDUP(SUMIFS($Q$47:$R$362,$W$47:$X$362,C393),0)</f>
        <v/>
      </c>
      <c r="R393" s="1105">
        <f>N393/3</f>
        <v/>
      </c>
      <c r="V393" s="1099" t="n">
        <v>18</v>
      </c>
      <c r="Z393" s="1010">
        <f>N393*V393</f>
        <v/>
      </c>
      <c r="AC393" s="1738" t="n"/>
    </row>
    <row r="394" ht="12.75" customFormat="1" customHeight="1" s="76">
      <c r="C394" s="1005" t="inlineStr">
        <is>
          <t>E1C</t>
        </is>
      </c>
      <c r="E394" s="1100" t="inlineStr">
        <is>
          <t>LLDR (AN/PED-1)</t>
        </is>
      </c>
      <c r="N394" s="1009">
        <f>ROUNDUP(SUMIFS($Q$47:$R$362,$W$47:$X$362,C394),0)</f>
        <v/>
      </c>
      <c r="R394" s="1105">
        <f>N394/3</f>
        <v/>
      </c>
      <c r="V394" s="1099" t="n">
        <v>12.5</v>
      </c>
      <c r="Z394" s="1010">
        <f>N394*V394</f>
        <v/>
      </c>
      <c r="AC394" s="1738" t="n"/>
    </row>
    <row r="395" ht="12.75" customFormat="1" customHeight="1" s="76">
      <c r="C395" s="1005" t="inlineStr">
        <is>
          <t>E1D</t>
        </is>
      </c>
      <c r="E395" s="1100" t="inlineStr">
        <is>
          <t>MK64 Mount (72"x36")</t>
        </is>
      </c>
      <c r="N395" s="1009">
        <f>ROUNDUP(SUMIFS($Q$47:$R$362,$W$47:$X$362,C395),0)</f>
        <v/>
      </c>
      <c r="R395" s="1105">
        <f>EVEN(N395/4)</f>
        <v/>
      </c>
      <c r="V395" s="1099" t="n">
        <v>33</v>
      </c>
      <c r="Z395" s="1010">
        <f>N395*V395</f>
        <v/>
      </c>
      <c r="AC395" s="1738" t="n"/>
    </row>
    <row r="396" ht="12.75" customFormat="1" customHeight="1" s="76">
      <c r="C396" s="1005" t="inlineStr">
        <is>
          <t>E1E</t>
        </is>
      </c>
      <c r="E396" s="1100" t="inlineStr">
        <is>
          <t>Non Lethal Weapons Set</t>
        </is>
      </c>
      <c r="N396" s="1009">
        <f>ROUNDUP(SUMIFS($Q$47:$R$362,$W$47:$X$362,C396),0)</f>
        <v/>
      </c>
      <c r="R396" s="1105">
        <f>N396</f>
        <v/>
      </c>
      <c r="V396" s="1099" t="n">
        <v>18</v>
      </c>
      <c r="Z396" s="1010">
        <f>N396*V396</f>
        <v/>
      </c>
      <c r="AC396" s="1738" t="n"/>
    </row>
    <row r="397" ht="12.75" customFormat="1" customHeight="1" s="76">
      <c r="C397" s="1005" t="inlineStr">
        <is>
          <t>E1F</t>
        </is>
      </c>
      <c r="E397" s="1100" t="inlineStr">
        <is>
          <t>Pistol Chest (52"x14")</t>
        </is>
      </c>
      <c r="N397" s="1009">
        <f>ROUNDUP(SUMIFS($Q$47:$R$362,$W$47:$X$362,C397),0)</f>
        <v/>
      </c>
      <c r="R397" s="1105">
        <f>EVEN(N397/4)</f>
        <v/>
      </c>
      <c r="V397" s="1099" t="n">
        <v>15.9</v>
      </c>
      <c r="Z397" s="1010">
        <f>N397*V397</f>
        <v/>
      </c>
      <c r="AC397" s="1738" t="n"/>
    </row>
    <row r="398" ht="12.75" customFormat="1" customHeight="1" s="76">
      <c r="C398" s="1005" t="inlineStr">
        <is>
          <t>E1G</t>
        </is>
      </c>
      <c r="E398" s="1100" t="inlineStr">
        <is>
          <t>Designated Marksman Rifle Boxes</t>
        </is>
      </c>
      <c r="N398" s="1009">
        <f>ROUNDUP(SUMIFS($Q$47:$R$362,$W$47:$X$362,C398),0)</f>
        <v/>
      </c>
      <c r="R398" s="1105">
        <f>EVEN(N398/4)</f>
        <v/>
      </c>
      <c r="V398" s="1099" t="n">
        <v>16.6</v>
      </c>
      <c r="Z398" s="1010">
        <f>N398*V398</f>
        <v/>
      </c>
      <c r="AC398" s="1738" t="n"/>
    </row>
    <row r="399" ht="12.75" customFormat="1" customHeight="1" s="76">
      <c r="C399" s="1005" t="inlineStr">
        <is>
          <t>E1H</t>
        </is>
      </c>
      <c r="E399" s="1100" t="inlineStr">
        <is>
          <t>Mortar Base Plates (stacked 15 high)</t>
        </is>
      </c>
      <c r="N399" s="1009">
        <f>ROUNDUP(SUMIFS($Q$47:$R$362,$W$47:$X$362,C399),0)</f>
        <v/>
      </c>
      <c r="R399" s="1105">
        <f>N399</f>
        <v/>
      </c>
      <c r="V399" s="1099" t="n">
        <v>7.4</v>
      </c>
      <c r="Z399" s="1010">
        <f>N399*V399</f>
        <v/>
      </c>
      <c r="AC399" s="1738" t="n"/>
    </row>
    <row r="400" ht="12.75" customFormat="1" customHeight="1" s="76">
      <c r="C400" s="1005" t="inlineStr">
        <is>
          <t>E1I</t>
        </is>
      </c>
      <c r="E400" s="1100" t="inlineStr">
        <is>
          <t>SABER Maintenance Kit</t>
        </is>
      </c>
      <c r="N400" s="1009">
        <f>ROUNDUP(SUMIFS($Q$47:$R$362,$W$47:$X$362,C400),0)</f>
        <v/>
      </c>
      <c r="R400" s="1105">
        <f>N400/4</f>
        <v/>
      </c>
      <c r="V400" s="1099" t="n">
        <v>6</v>
      </c>
      <c r="Z400" s="1010">
        <f>N400*V400</f>
        <v/>
      </c>
      <c r="AC400" s="1738" t="n"/>
    </row>
    <row r="401" ht="12.75" customFormat="1" customHeight="1" s="76">
      <c r="C401" s="1005" t="inlineStr">
        <is>
          <t>E1J</t>
        </is>
      </c>
      <c r="E401" s="1100" t="inlineStr">
        <is>
          <t>MK11 Sniper Rifle Case</t>
        </is>
      </c>
      <c r="N401" s="1009">
        <f>ROUNDUP(SUMIFS($Q$47:$R$362,$W$47:$X$362,C401),0)</f>
        <v/>
      </c>
      <c r="R401" s="1105">
        <f>N401/5</f>
        <v/>
      </c>
      <c r="V401" s="1099" t="n">
        <v>17.3</v>
      </c>
      <c r="Z401" s="1010">
        <f>N401*V401</f>
        <v/>
      </c>
      <c r="AC401" s="1738" t="n"/>
    </row>
    <row r="402" ht="12.75" customFormat="1" customHeight="1" s="76">
      <c r="C402" s="1005" t="inlineStr">
        <is>
          <t>E1K</t>
        </is>
      </c>
      <c r="E402" s="1100" t="inlineStr">
        <is>
          <t>.50 CAL Sniper Rifle (64"x26")</t>
        </is>
      </c>
      <c r="N402" s="1009">
        <f>ROUNDUP(SUMIFS($Q$47:$R$362,$W$47:$X$362,C402),0)</f>
        <v/>
      </c>
      <c r="R402" s="1105">
        <f>EVEN(N402/2)</f>
        <v/>
      </c>
      <c r="V402" s="1099" t="n">
        <v>24.9</v>
      </c>
      <c r="Z402" s="1010">
        <f>N402*V402</f>
        <v/>
      </c>
      <c r="AC402" s="1738" t="n"/>
    </row>
    <row r="403" ht="12.75" customFormat="1" customHeight="1" s="76">
      <c r="C403" s="1005" t="inlineStr">
        <is>
          <t>E1L</t>
        </is>
      </c>
      <c r="E403" s="1100" t="inlineStr">
        <is>
          <t>MULE, PAQ-3 (48"x36")</t>
        </is>
      </c>
      <c r="N403" s="1009">
        <f>ROUNDUP(SUMIFS($Q$47:$R$362,$W$47:$X$362,C403),0)</f>
        <v/>
      </c>
      <c r="R403" s="1105">
        <f>N403</f>
        <v/>
      </c>
      <c r="V403" s="1099" t="n">
        <v>22</v>
      </c>
      <c r="Z403" s="1010">
        <f>N403*V403</f>
        <v/>
      </c>
      <c r="AC403" s="1738" t="n"/>
    </row>
    <row r="404" ht="12.75" customFormat="1" customHeight="1" s="76">
      <c r="C404" s="1005" t="inlineStr">
        <is>
          <t>E1M</t>
        </is>
      </c>
      <c r="E404" s="1100" t="inlineStr">
        <is>
          <t>PLDR</t>
        </is>
      </c>
      <c r="N404" s="1009">
        <f>ROUNDUP(SUMIFS($Q$47:$R$362,$W$47:$X$362,C404),0)</f>
        <v/>
      </c>
      <c r="R404" s="1105">
        <f>N404/3</f>
        <v/>
      </c>
      <c r="V404" s="1099" t="n">
        <v>9.5</v>
      </c>
      <c r="Z404" s="1010">
        <f>N404*V404</f>
        <v/>
      </c>
      <c r="AC404" s="1738" t="n"/>
    </row>
    <row r="405" ht="12.75" customFormat="1" customHeight="1" s="76">
      <c r="C405" s="1005" t="inlineStr">
        <is>
          <t>E1N</t>
        </is>
      </c>
      <c r="E405" s="1100" t="inlineStr">
        <is>
          <t>SOFLAM (AN/PEQ-1B)</t>
        </is>
      </c>
      <c r="N405" s="1009">
        <f>ROUNDUP(SUMIFS($Q$47:$R$362,$W$47:$X$362,C405),0)</f>
        <v/>
      </c>
      <c r="R405" s="1105">
        <f>N405/3</f>
        <v/>
      </c>
      <c r="V405" s="1099" t="n">
        <v>9.5</v>
      </c>
      <c r="Z405" s="1010">
        <f>N405*V405</f>
        <v/>
      </c>
      <c r="AC405" s="1738" t="n"/>
    </row>
    <row r="406" ht="12.75" customFormat="1" customHeight="1" s="76">
      <c r="C406" s="1005" t="inlineStr">
        <is>
          <t>E1O</t>
        </is>
      </c>
      <c r="E406" s="1100" t="inlineStr">
        <is>
          <t>M3 MG Mount</t>
        </is>
      </c>
      <c r="N406" s="1009">
        <f>ROUNDUP(SUMIFS($Q$47:$R$362,$W$47:$X$362,C406),0)</f>
        <v/>
      </c>
      <c r="R406" s="1105">
        <f>N406</f>
        <v/>
      </c>
      <c r="V406" s="1099" t="n">
        <v>27</v>
      </c>
      <c r="Z406" s="1010">
        <f>N406*V406</f>
        <v/>
      </c>
      <c r="AC406" s="1738" t="n"/>
    </row>
    <row r="407" ht="12.75" customFormat="1" customHeight="1" s="76">
      <c r="C407" s="1005" t="inlineStr">
        <is>
          <t>E1P</t>
        </is>
      </c>
      <c r="E407" s="1100" t="inlineStr">
        <is>
          <t>TOW (48"x36")</t>
        </is>
      </c>
      <c r="N407" s="1009">
        <f>ROUNDUP(SUMIFS($Q$47:$R$362,$W$47:$X$362,C407),0)</f>
        <v/>
      </c>
      <c r="R407" s="1105">
        <f>N407</f>
        <v/>
      </c>
      <c r="V407" s="1099" t="n">
        <v>18</v>
      </c>
      <c r="Z407" s="1010">
        <f>N407*V407</f>
        <v/>
      </c>
      <c r="AC407" s="1738" t="n"/>
    </row>
    <row r="408" ht="12.75" customFormat="1" customHeight="1" s="76">
      <c r="C408" s="1005" t="inlineStr">
        <is>
          <t>E1Q</t>
        </is>
      </c>
      <c r="E408" s="1100" t="inlineStr">
        <is>
          <t>Inbore Device</t>
        </is>
      </c>
      <c r="N408" s="1009">
        <f>ROUNDUP(SUMIFS($Q$47:$R$362,$W$47:$X$362,C408),0)</f>
        <v/>
      </c>
      <c r="R408" s="1105">
        <f>EVEN(N408/4)</f>
        <v/>
      </c>
      <c r="V408" s="1099" t="n">
        <v>20</v>
      </c>
      <c r="Z408" s="1010">
        <f>N408*V408</f>
        <v/>
      </c>
      <c r="AC408" s="1738" t="n"/>
    </row>
    <row r="409" ht="12.75" customFormat="1" customHeight="1" s="76">
      <c r="C409" s="1005" t="inlineStr">
        <is>
          <t>E1R</t>
        </is>
      </c>
      <c r="E409" s="1100" t="inlineStr">
        <is>
          <t>BC Scopes</t>
        </is>
      </c>
      <c r="N409" s="1009">
        <f>ROUNDUP(SUMIFS($Q$47:$R$362,$W$47:$X$362,C409),0)</f>
        <v/>
      </c>
      <c r="R409" s="1105">
        <f>N409/2</f>
        <v/>
      </c>
      <c r="V409" s="1099" t="n">
        <v>5.7</v>
      </c>
      <c r="Z409" s="1010">
        <f>N409*V409</f>
        <v/>
      </c>
      <c r="AC409" s="1738" t="n"/>
    </row>
    <row r="410" ht="12.75" customFormat="1" customHeight="1" s="76">
      <c r="C410" s="1038" t="inlineStr">
        <is>
          <t>E1S</t>
        </is>
      </c>
      <c r="D410" s="1747" t="n"/>
      <c r="E410" s="1040" t="inlineStr">
        <is>
          <t>Precision Gunnery Training Kit</t>
        </is>
      </c>
      <c r="F410" s="1747" t="n"/>
      <c r="G410" s="1747" t="n"/>
      <c r="H410" s="1747" t="n"/>
      <c r="I410" s="1747" t="n"/>
      <c r="J410" s="1747" t="n"/>
      <c r="K410" s="1747" t="n"/>
      <c r="L410" s="1747" t="n"/>
      <c r="M410" s="1747" t="n"/>
      <c r="N410" s="1009">
        <f>ROUNDUP(SUMIFS($Q$47:$R$362,$W$47:$X$362,C410),0)</f>
        <v/>
      </c>
      <c r="R410" s="1105">
        <f>N410</f>
        <v/>
      </c>
      <c r="V410" s="1099" t="n">
        <v>22.5</v>
      </c>
      <c r="Z410" s="1010">
        <f>N410*V410</f>
        <v/>
      </c>
      <c r="AC410" s="1738" t="n"/>
    </row>
    <row r="411" ht="12.75" customFormat="1" customHeight="1" s="76">
      <c r="C411" s="114" t="inlineStr">
        <is>
          <t>CUSTODIANS &amp; CIRCULATION</t>
        </is>
      </c>
      <c r="D411" s="112" t="n"/>
      <c r="E411" s="112" t="n"/>
      <c r="F411" s="112" t="n"/>
      <c r="G411" s="112" t="n"/>
      <c r="H411" s="112" t="n"/>
      <c r="I411" s="112" t="n"/>
      <c r="J411" s="112" t="n"/>
      <c r="K411" s="112" t="n"/>
      <c r="L411" s="112" t="n"/>
      <c r="M411" s="112" t="n"/>
      <c r="N411" s="111" t="n"/>
      <c r="O411" s="111" t="n"/>
      <c r="P411" s="111" t="n"/>
      <c r="Q411" s="111" t="n"/>
      <c r="R411" s="112" t="n"/>
      <c r="S411" s="112" t="n"/>
      <c r="T411" s="112" t="n"/>
      <c r="U411" s="112" t="n"/>
      <c r="V411" s="109" t="n"/>
      <c r="W411" s="109" t="n"/>
      <c r="X411" s="109" t="n"/>
      <c r="Y411" s="109" t="n"/>
      <c r="Z411" s="112" t="n"/>
      <c r="AA411" s="112" t="n"/>
      <c r="AB411" s="112" t="n"/>
      <c r="AC411" s="113" t="n"/>
    </row>
    <row r="412" ht="12.75" customFormat="1" customHeight="1" s="76">
      <c r="C412" s="1042" t="inlineStr">
        <is>
          <t>Doorway &amp; issue port area circulation/Hazmat storage</t>
        </is>
      </c>
      <c r="D412" s="1736" t="n"/>
      <c r="E412" s="1736" t="n"/>
      <c r="F412" s="1736" t="n"/>
      <c r="G412" s="1736" t="n"/>
      <c r="H412" s="1736" t="n"/>
      <c r="I412" s="1736" t="n"/>
      <c r="J412" s="1736" t="n"/>
      <c r="K412" s="1736" t="n"/>
      <c r="L412" s="1736" t="n"/>
      <c r="M412" s="1736" t="n"/>
      <c r="N412" s="1865" t="inlineStr">
        <is>
          <t>fixed</t>
        </is>
      </c>
      <c r="O412" s="1736" t="n"/>
      <c r="P412" s="1736" t="n"/>
      <c r="Q412" s="1736" t="n"/>
      <c r="R412" s="1865" t="n"/>
      <c r="S412" s="1736" t="n"/>
      <c r="T412" s="1736" t="n"/>
      <c r="U412" s="1736" t="n"/>
      <c r="V412" s="1866" t="n"/>
      <c r="W412" s="1736" t="n"/>
      <c r="X412" s="1736" t="n"/>
      <c r="Y412" s="1736" t="n"/>
      <c r="Z412" s="1867" t="n">
        <v>90</v>
      </c>
      <c r="AA412" s="1736" t="n"/>
      <c r="AB412" s="1736" t="n"/>
      <c r="AC412" s="1737" t="n"/>
    </row>
    <row r="413" ht="12.75" customFormat="1" customHeight="1" s="76">
      <c r="C413" s="1041" t="inlineStr">
        <is>
          <t>Personal Weapons Storage (42"x16")</t>
        </is>
      </c>
      <c r="N413" s="1009" t="inlineStr">
        <is>
          <t>fixed</t>
        </is>
      </c>
      <c r="R413" s="1009" t="n"/>
      <c r="V413" s="1099" t="n"/>
      <c r="Z413" s="1010" t="n">
        <v>13.4</v>
      </c>
      <c r="AC413" s="1738" t="n"/>
    </row>
    <row r="414" ht="12.75" customFormat="1" customHeight="1" s="76">
      <c r="C414" s="1041" t="inlineStr">
        <is>
          <t>HazMat (size may vary by unit)</t>
        </is>
      </c>
      <c r="N414" s="1009" t="inlineStr">
        <is>
          <t>fixed</t>
        </is>
      </c>
      <c r="R414" s="1009" t="n"/>
      <c r="V414" s="1099" t="n"/>
      <c r="Z414" s="1010" t="n">
        <v>14.3</v>
      </c>
      <c r="AC414" s="1738" t="n"/>
    </row>
    <row r="415" ht="12.75" customFormat="1" customHeight="1" s="76">
      <c r="C415" s="1041" t="inlineStr">
        <is>
          <t>Safe (size may vary by unit)</t>
        </is>
      </c>
      <c r="N415" s="1009" t="inlineStr">
        <is>
          <t>fixed</t>
        </is>
      </c>
      <c r="R415" s="1009" t="n"/>
      <c r="V415" s="1099" t="n"/>
      <c r="Z415" s="1010" t="n">
        <v>6</v>
      </c>
      <c r="AC415" s="1738" t="n"/>
    </row>
    <row r="416" ht="12.75" customFormat="1" customHeight="1" s="76">
      <c r="C416" s="1041" t="inlineStr">
        <is>
          <t>Pubs Locker (48"x24" Wall Locker)</t>
        </is>
      </c>
      <c r="N416" s="1009" t="inlineStr">
        <is>
          <t>fixed</t>
        </is>
      </c>
      <c r="R416" s="1009" t="n"/>
      <c r="V416" s="1099" t="n"/>
      <c r="Z416" s="1010" t="n">
        <v>10.5</v>
      </c>
      <c r="AC416" s="1738" t="n"/>
    </row>
    <row r="417" ht="12.75" customFormat="1" customHeight="1" s="76">
      <c r="C417" s="1041" t="inlineStr">
        <is>
          <t>Offices (Armory Chiefs)</t>
        </is>
      </c>
      <c r="N417" s="1009">
        <f>COUNTIFS(TO!C:C,"14345o",TO!F:F,C367)</f>
        <v/>
      </c>
      <c r="R417" s="1009" t="n"/>
      <c r="V417" s="1099" t="n">
        <v>120</v>
      </c>
      <c r="Z417" s="1010">
        <f>N417*V417</f>
        <v/>
      </c>
      <c r="AC417" s="1738" t="n"/>
    </row>
    <row r="418" ht="12.75" customFormat="1" customHeight="1" s="76">
      <c r="C418" s="1041" t="inlineStr">
        <is>
          <t>Armory Technician</t>
        </is>
      </c>
      <c r="N418" s="1009">
        <f>COUNTIFS(TO!C:C,"14345a",TO!F:F,C367)</f>
        <v/>
      </c>
      <c r="R418" s="1009" t="n"/>
      <c r="V418" s="1099" t="n">
        <v>105</v>
      </c>
      <c r="Z418" s="1010">
        <f>N418*V418</f>
        <v/>
      </c>
      <c r="AC418" s="1738" t="n"/>
    </row>
    <row r="419" ht="12.75" customFormat="1" customHeight="1" s="76">
      <c r="C419" s="1043" t="inlineStr">
        <is>
          <t>Custodian desks/pc terminal/bench</t>
        </is>
      </c>
      <c r="D419" s="1747" t="n"/>
      <c r="E419" s="1747" t="n"/>
      <c r="F419" s="1747" t="n"/>
      <c r="G419" s="1747" t="n"/>
      <c r="H419" s="1747" t="n"/>
      <c r="I419" s="1747" t="n"/>
      <c r="J419" s="1747" t="n"/>
      <c r="K419" s="1747" t="n"/>
      <c r="L419" s="1747" t="n"/>
      <c r="M419" s="1747" t="n"/>
      <c r="N419" s="1044" t="n">
        <v>0</v>
      </c>
      <c r="O419" s="1747" t="n"/>
      <c r="P419" s="1747" t="n"/>
      <c r="Q419" s="1747" t="n"/>
      <c r="R419" s="1045" t="n"/>
      <c r="S419" s="1747" t="n"/>
      <c r="T419" s="1747" t="n"/>
      <c r="U419" s="1747" t="n"/>
      <c r="V419" s="1039" t="n">
        <v>60</v>
      </c>
      <c r="W419" s="1747" t="n"/>
      <c r="X419" s="1747" t="n"/>
      <c r="Y419" s="1747" t="n"/>
      <c r="Z419" s="1046">
        <f>N419*V419</f>
        <v/>
      </c>
      <c r="AA419" s="1747" t="n"/>
      <c r="AB419" s="1747" t="n"/>
      <c r="AC419" s="1799" t="n"/>
    </row>
    <row r="420" ht="12.75" customFormat="1" customHeight="1" s="76">
      <c r="E420" s="131" t="n"/>
      <c r="F420" s="131"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23" t="n"/>
      <c r="Y420" s="132" t="inlineStr">
        <is>
          <t>Total =</t>
        </is>
      </c>
      <c r="Z420" s="1106">
        <f>ROUNDUP(SUM(Z370:AC388,Z390,Z392:AC410,Z412:AC419),0)</f>
        <v/>
      </c>
    </row>
    <row r="421" ht="12.75" customFormat="1" customHeight="1" s="76">
      <c r="C421" s="1071" t="n"/>
    </row>
    <row r="422" ht="12.75" customFormat="1" customHeight="1" s="76">
      <c r="C422" s="1747" t="n"/>
      <c r="D422" s="1747" t="n"/>
      <c r="E422" s="1747" t="n"/>
      <c r="F422" s="1747" t="n"/>
      <c r="G422" s="1747" t="n"/>
      <c r="H422" s="1747" t="n"/>
      <c r="I422" s="1747" t="n"/>
      <c r="J422" s="1747" t="n"/>
      <c r="K422" s="1747" t="n"/>
      <c r="L422" s="1747" t="n"/>
      <c r="M422" s="1747" t="n"/>
      <c r="N422" s="1747" t="n"/>
      <c r="O422" s="1747" t="n"/>
      <c r="P422" s="1747" t="n"/>
      <c r="Q422" s="1747" t="n"/>
      <c r="R422" s="1747" t="n"/>
      <c r="S422" s="1747" t="n"/>
      <c r="T422" s="1747" t="n"/>
      <c r="U422" s="1747" t="n"/>
      <c r="V422" s="1747" t="n"/>
      <c r="W422" s="1747" t="n"/>
      <c r="X422" s="1747" t="n"/>
      <c r="Y422" s="1747" t="n"/>
      <c r="Z422" s="1747" t="n"/>
      <c r="AA422" s="1747" t="n"/>
      <c r="AB422" s="1747" t="n"/>
      <c r="AC422" s="1747" t="n"/>
      <c r="AD422" s="103" t="n"/>
    </row>
    <row r="423" ht="12.75" customHeight="1" s="667">
      <c r="A423" s="101" t="n"/>
      <c r="B423" s="101" t="n"/>
      <c r="C423" s="101" t="n"/>
      <c r="D423" s="101" t="n"/>
      <c r="E423" s="101" t="n"/>
      <c r="F423" s="101" t="n"/>
      <c r="G423" s="101" t="n"/>
      <c r="H423" s="101" t="n"/>
      <c r="I423" s="101" t="n"/>
      <c r="J423" s="101" t="n"/>
      <c r="K423" s="101" t="n"/>
      <c r="L423" s="101" t="n"/>
      <c r="M423" s="101" t="n"/>
      <c r="N423" s="101" t="n"/>
      <c r="O423" s="101" t="n"/>
      <c r="P423" s="101" t="n"/>
      <c r="Q423" s="101" t="n"/>
      <c r="R423" s="101" t="n"/>
      <c r="S423" s="101" t="n"/>
      <c r="T423" s="101" t="n"/>
      <c r="U423" s="101" t="n"/>
      <c r="V423" s="101" t="n"/>
      <c r="W423" s="101" t="n"/>
      <c r="X423" s="101" t="n"/>
      <c r="Y423" s="101" t="n"/>
      <c r="Z423" s="101" t="n"/>
      <c r="AA423" s="101" t="n"/>
      <c r="AB423" s="682" t="n"/>
      <c r="AC423" s="683" t="inlineStr">
        <is>
          <t xml:space="preserve">Page </t>
        </is>
      </c>
      <c r="AD423" s="684" t="n">
        <v>14</v>
      </c>
      <c r="AE423" s="684" t="inlineStr">
        <is>
          <t>of</t>
        </is>
      </c>
      <c r="AF423" s="684" t="n">
        <v>27</v>
      </c>
    </row>
    <row r="424" ht="12.75" customHeight="1" s="667">
      <c r="A424" s="937" t="inlineStr">
        <is>
          <t>CCN:</t>
        </is>
      </c>
      <c r="C424" s="931" t="n">
        <v>14345</v>
      </c>
      <c r="M424" s="937" t="inlineStr">
        <is>
          <t>Nomenclature:</t>
        </is>
      </c>
      <c r="R424" s="931" t="inlineStr">
        <is>
          <t>Armory</t>
        </is>
      </c>
    </row>
    <row r="425" ht="12.75" customHeight="1" s="667">
      <c r="A425" s="96" t="inlineStr">
        <is>
          <t>Spreadsheet derived from the UFC standard 143-45_MC_Armory.xls spreadsheet</t>
        </is>
      </c>
      <c r="B425" s="1081" t="n"/>
      <c r="C425" s="1082" t="n"/>
      <c r="D425" s="1082" t="n"/>
      <c r="E425" s="1082" t="n"/>
      <c r="F425" s="1082" t="n"/>
      <c r="G425" s="1082" t="n"/>
      <c r="H425" s="1082" t="n"/>
      <c r="I425" s="1082" t="n"/>
      <c r="J425" s="1082" t="n"/>
      <c r="K425" s="1082" t="n"/>
      <c r="L425" s="1082" t="n"/>
      <c r="M425" s="1081" t="n"/>
      <c r="N425" s="1081" t="n"/>
      <c r="O425" s="1081" t="n"/>
      <c r="P425" s="1082" t="n"/>
      <c r="Q425" s="1081" t="n"/>
      <c r="R425" s="1082" t="n"/>
      <c r="S425" s="1082" t="n"/>
      <c r="T425" s="1082" t="n"/>
      <c r="U425" s="1082" t="n"/>
      <c r="V425" s="1082" t="n"/>
      <c r="W425" s="1082" t="n"/>
      <c r="X425" s="1082" t="n"/>
      <c r="Y425" s="1082" t="n"/>
      <c r="Z425" s="1082" t="n"/>
      <c r="AA425" s="1082" t="n"/>
      <c r="AB425" s="1082" t="n"/>
      <c r="AC425" s="1082" t="n"/>
      <c r="AD425" s="1082" t="n"/>
      <c r="AE425" s="1082" t="n"/>
      <c r="AF425" s="1082" t="n"/>
    </row>
    <row r="426" ht="15.75" customHeight="1" s="667">
      <c r="A426" s="913">
        <f>B31</f>
        <v/>
      </c>
      <c r="B426" s="1841" t="n"/>
      <c r="C426" s="1841" t="n"/>
      <c r="D426" s="914">
        <f>E31</f>
        <v/>
      </c>
      <c r="E426" s="1747" t="n"/>
      <c r="F426" s="1747" t="n"/>
      <c r="G426" s="1747" t="n"/>
      <c r="H426" s="1747" t="n"/>
      <c r="I426" s="1747" t="n"/>
      <c r="J426" s="1747" t="n"/>
      <c r="K426" s="1747" t="n"/>
      <c r="L426" s="1747" t="n"/>
      <c r="M426" s="1081" t="n"/>
      <c r="N426" s="1081" t="n"/>
      <c r="O426" s="1081" t="n"/>
      <c r="P426" s="1082" t="n"/>
      <c r="Q426" s="1081" t="n"/>
      <c r="R426" s="1082" t="n"/>
      <c r="S426" s="1082" t="n"/>
      <c r="T426" s="1082" t="n"/>
      <c r="U426" s="1082" t="n"/>
      <c r="V426" s="1082" t="n"/>
      <c r="W426" s="1082" t="n"/>
      <c r="X426" s="1082" t="n"/>
      <c r="Y426" s="1082" t="n"/>
      <c r="Z426" s="1082" t="n"/>
      <c r="AA426" s="1082" t="n"/>
      <c r="AB426" s="1082" t="n"/>
      <c r="AC426" s="1082" t="n"/>
      <c r="AD426" s="1082" t="n"/>
      <c r="AE426" s="1082" t="n"/>
      <c r="AF426" s="1082" t="n"/>
    </row>
    <row r="427" ht="15.75" customHeight="1" s="667">
      <c r="A427" s="1868" t="inlineStr">
        <is>
          <t>TAM #</t>
        </is>
      </c>
      <c r="B427" s="1736" t="n"/>
      <c r="C427" s="1794" t="n"/>
      <c r="D427" s="1869" t="inlineStr">
        <is>
          <t>DESCRIPTION</t>
        </is>
      </c>
      <c r="E427" s="1736" t="n"/>
      <c r="F427" s="1736" t="n"/>
      <c r="G427" s="1736" t="n"/>
      <c r="H427" s="1736" t="n"/>
      <c r="I427" s="1736" t="n"/>
      <c r="J427" s="1736" t="n"/>
      <c r="K427" s="1736" t="n"/>
      <c r="L427" s="1736" t="n"/>
      <c r="M427" s="1870" t="inlineStr">
        <is>
          <t>No.</t>
        </is>
      </c>
      <c r="N427" s="1794" t="n"/>
      <c r="O427" s="1871" t="inlineStr">
        <is>
          <t>No. per Unit</t>
        </is>
      </c>
      <c r="P427" s="1794" t="n"/>
      <c r="Q427" s="1871" t="inlineStr">
        <is>
          <t>STORAGE UNITS</t>
        </is>
      </c>
      <c r="R427" s="1794" t="n"/>
      <c r="S427" s="1872" t="inlineStr">
        <is>
          <t>SF PER UNIT</t>
        </is>
      </c>
      <c r="T427" s="1794" t="n"/>
      <c r="U427" s="1872" t="inlineStr">
        <is>
          <t>Total (NSF)</t>
        </is>
      </c>
      <c r="V427" s="1794" t="n"/>
      <c r="W427" s="1870" t="inlineStr">
        <is>
          <t>STORAGE TYPE</t>
        </is>
      </c>
      <c r="X427" s="1794" t="n"/>
      <c r="Y427" s="1873" t="inlineStr">
        <is>
          <t>METHOD OF STORAGE  (RACK, CABINET, SHELF, ETC.)</t>
        </is>
      </c>
      <c r="Z427" s="1736" t="n"/>
      <c r="AA427" s="1736" t="n"/>
      <c r="AB427" s="1736" t="n"/>
      <c r="AC427" s="1736" t="n"/>
      <c r="AD427" s="1736" t="n"/>
      <c r="AE427" s="1737" t="n"/>
      <c r="AF427" s="1082" t="n"/>
    </row>
    <row r="428" ht="15.75" customHeight="1" s="667">
      <c r="A428" s="424" t="n"/>
      <c r="C428" s="1796" t="n"/>
      <c r="D428" s="1847" t="n"/>
      <c r="M428" s="1847" t="n"/>
      <c r="N428" s="1796" t="n"/>
      <c r="O428" s="1847" t="n"/>
      <c r="P428" s="1796" t="n"/>
      <c r="Q428" s="1847" t="n"/>
      <c r="R428" s="1796" t="n"/>
      <c r="S428" s="1847" t="n"/>
      <c r="T428" s="1796" t="n"/>
      <c r="U428" s="1847" t="n"/>
      <c r="V428" s="1796" t="n"/>
      <c r="W428" s="1847" t="n"/>
      <c r="X428" s="1796" t="n"/>
      <c r="Y428" s="1847" t="n"/>
      <c r="AE428" s="1738" t="n"/>
      <c r="AF428" s="1082" t="n"/>
    </row>
    <row r="429" ht="30" customHeight="1" s="667">
      <c r="A429" s="1829" t="n"/>
      <c r="B429" s="1747" t="n"/>
      <c r="C429" s="1797" t="n"/>
      <c r="D429" s="1874" t="n"/>
      <c r="E429" s="1747" t="n"/>
      <c r="F429" s="1747" t="n"/>
      <c r="G429" s="1747" t="n"/>
      <c r="H429" s="1747" t="n"/>
      <c r="I429" s="1747" t="n"/>
      <c r="J429" s="1747" t="n"/>
      <c r="K429" s="1747" t="n"/>
      <c r="L429" s="1747" t="n"/>
      <c r="M429" s="1874" t="n"/>
      <c r="N429" s="1797" t="n"/>
      <c r="O429" s="1874" t="n"/>
      <c r="P429" s="1797" t="n"/>
      <c r="Q429" s="1874" t="n"/>
      <c r="R429" s="1797" t="n"/>
      <c r="S429" s="1874" t="n"/>
      <c r="T429" s="1797" t="n"/>
      <c r="U429" s="1874" t="n"/>
      <c r="V429" s="1797" t="n"/>
      <c r="W429" s="1874" t="n"/>
      <c r="X429" s="1797" t="n"/>
      <c r="Y429" s="1874" t="n"/>
      <c r="Z429" s="1747" t="n"/>
      <c r="AA429" s="1747" t="n"/>
      <c r="AB429" s="1747" t="n"/>
      <c r="AC429" s="1747" t="n"/>
      <c r="AD429" s="1747" t="n"/>
      <c r="AE429" s="1799" t="n"/>
      <c r="AF429" s="99" t="n"/>
    </row>
    <row r="430" ht="30" customHeight="1" s="667">
      <c r="A430" s="1057" t="inlineStr">
        <is>
          <t>A0152</t>
        </is>
      </c>
      <c r="B430" s="1875" t="n"/>
      <c r="C430" s="1876" t="n"/>
      <c r="D430" s="1059" t="inlineStr">
        <is>
          <t>Viewer, Night Vision-Recon M18 SWIR</t>
        </is>
      </c>
      <c r="E430" s="1875" t="n"/>
      <c r="F430" s="1875" t="n"/>
      <c r="G430" s="1875" t="n"/>
      <c r="H430" s="1875" t="n"/>
      <c r="I430" s="1875" t="n"/>
      <c r="J430" s="1875" t="n"/>
      <c r="K430" s="1875" t="n"/>
      <c r="L430" s="1876" t="n"/>
      <c r="M430" s="1061">
        <f>SUMIFS(TE!P:P,TE!G:G,$A$426,TE!H:H,A430)</f>
        <v/>
      </c>
      <c r="N430" s="1877" t="n"/>
      <c r="O430" s="1062" t="n">
        <v>12</v>
      </c>
      <c r="P430" s="1876" t="n"/>
      <c r="Q430" s="1063">
        <f>M430/O430</f>
        <v/>
      </c>
      <c r="R430" s="1876" t="n"/>
      <c r="S430" s="1878" t="n">
        <v>13.4</v>
      </c>
      <c r="T430" s="1876" t="n"/>
      <c r="U430" s="1878">
        <f>Q430*S430</f>
        <v/>
      </c>
      <c r="V430" s="1876" t="n"/>
      <c r="W430" s="1073" t="inlineStr">
        <is>
          <t>A1A</t>
        </is>
      </c>
      <c r="X430" s="1876" t="n"/>
      <c r="Y430" s="1074" t="inlineStr">
        <is>
          <t>Stored on Configurable Shelf</t>
        </is>
      </c>
      <c r="Z430" s="1875" t="n"/>
      <c r="AA430" s="1875" t="n"/>
      <c r="AB430" s="1875" t="n"/>
      <c r="AC430" s="1875" t="n"/>
      <c r="AD430" s="1875" t="n"/>
      <c r="AE430" s="1876" t="n"/>
      <c r="AF430" s="99" t="n"/>
    </row>
    <row r="431" ht="30" customHeight="1" s="667">
      <c r="A431" s="949" t="inlineStr">
        <is>
          <t>C0004</t>
        </is>
      </c>
      <c r="B431" s="1852" t="n"/>
      <c r="C431" s="1853" t="n"/>
      <c r="D431" s="951" t="inlineStr">
        <is>
          <t>Night Hunter Flashlight</t>
        </is>
      </c>
      <c r="E431" s="1852" t="n"/>
      <c r="F431" s="1852" t="n"/>
      <c r="G431" s="1852" t="n"/>
      <c r="H431" s="1852" t="n"/>
      <c r="I431" s="1852" t="n"/>
      <c r="J431" s="1852" t="n"/>
      <c r="K431" s="1852" t="n"/>
      <c r="L431" s="1853" t="n"/>
      <c r="M431" s="952">
        <f>SUMIFS(TE!P:P,TE!G:G,$A$426,TE!H:H,A431)</f>
        <v/>
      </c>
      <c r="N431" s="1854" t="n"/>
      <c r="O431" s="953" t="n">
        <v>50</v>
      </c>
      <c r="P431" s="1853" t="n"/>
      <c r="Q431" s="954">
        <f>M431/O431</f>
        <v/>
      </c>
      <c r="R431" s="1853" t="n"/>
      <c r="S431" s="1855" t="n">
        <v>13.4</v>
      </c>
      <c r="T431" s="1853" t="n"/>
      <c r="U431" s="1855">
        <f>Q431*S431</f>
        <v/>
      </c>
      <c r="V431" s="1853" t="n"/>
      <c r="W431" s="970" t="inlineStr">
        <is>
          <t>A1A</t>
        </is>
      </c>
      <c r="X431" s="1853" t="n"/>
      <c r="Y431" s="971" t="inlineStr">
        <is>
          <t>Stored on Configurable Shelf</t>
        </is>
      </c>
      <c r="Z431" s="1852" t="n"/>
      <c r="AA431" s="1852" t="n"/>
      <c r="AB431" s="1852" t="n"/>
      <c r="AC431" s="1852" t="n"/>
      <c r="AD431" s="1852" t="n"/>
      <c r="AE431" s="1853" t="n"/>
      <c r="AF431" s="99" t="n"/>
    </row>
    <row r="432" ht="30" customHeight="1" s="667">
      <c r="A432" s="949" t="inlineStr">
        <is>
          <t>C3115</t>
        </is>
      </c>
      <c r="B432" s="1852" t="n"/>
      <c r="C432" s="1853" t="n"/>
      <c r="D432" s="951" t="inlineStr">
        <is>
          <t>CASE, AMMO, SML ARMS, 30 RD, F/RIFLE, M16</t>
        </is>
      </c>
      <c r="E432" s="1852" t="n"/>
      <c r="F432" s="1852" t="n"/>
      <c r="G432" s="1852" t="n"/>
      <c r="H432" s="1852" t="n"/>
      <c r="I432" s="1852" t="n"/>
      <c r="J432" s="1852" t="n"/>
      <c r="K432" s="1852" t="n"/>
      <c r="L432" s="1853" t="n"/>
      <c r="M432" s="952">
        <f>SUMIFS(TE!P:P,TE!G:G,$A$426,TE!H:H,A432)</f>
        <v/>
      </c>
      <c r="N432" s="1854" t="n"/>
      <c r="O432" s="953" t="n">
        <v>90</v>
      </c>
      <c r="P432" s="1853" t="n"/>
      <c r="Q432" s="954">
        <f>M432/O432</f>
        <v/>
      </c>
      <c r="R432" s="1853" t="n"/>
      <c r="S432" s="1855" t="n">
        <v>13.4</v>
      </c>
      <c r="T432" s="1853" t="n"/>
      <c r="U432" s="1855">
        <f>Q432*S432</f>
        <v/>
      </c>
      <c r="V432" s="1853" t="n"/>
      <c r="W432" s="970" t="inlineStr">
        <is>
          <t>A1A</t>
        </is>
      </c>
      <c r="X432" s="1853" t="n"/>
      <c r="Y432" s="971" t="inlineStr">
        <is>
          <t>Stored on Configurable Shelf</t>
        </is>
      </c>
      <c r="Z432" s="1852" t="n"/>
      <c r="AA432" s="1852" t="n"/>
      <c r="AB432" s="1852" t="n"/>
      <c r="AC432" s="1852" t="n"/>
      <c r="AD432" s="1852" t="n"/>
      <c r="AE432" s="1853" t="n"/>
      <c r="AF432" s="99" t="n"/>
    </row>
    <row r="433" ht="50.1" customHeight="1" s="667">
      <c r="A433" s="949" t="inlineStr">
        <is>
          <t>C3250</t>
        </is>
      </c>
      <c r="B433" s="1852" t="n"/>
      <c r="C433" s="1853" t="n"/>
      <c r="D433" s="951" t="inlineStr">
        <is>
          <t>Knife, Combat, K-Bar</t>
        </is>
      </c>
      <c r="E433" s="1852" t="n"/>
      <c r="F433" s="1852" t="n"/>
      <c r="G433" s="1852" t="n"/>
      <c r="H433" s="1852" t="n"/>
      <c r="I433" s="1852" t="n"/>
      <c r="J433" s="1852" t="n"/>
      <c r="K433" s="1852" t="n"/>
      <c r="L433" s="1853" t="n"/>
      <c r="M433" s="952">
        <f>SUMIFS(TE!P:P,TE!G:G,$A$426,TE!H:H,A433)</f>
        <v/>
      </c>
      <c r="N433" s="1854" t="n"/>
      <c r="O433" s="973" t="inlineStr">
        <is>
          <t>n/a</t>
        </is>
      </c>
      <c r="P433" s="1853" t="n"/>
      <c r="Q433" s="973" t="inlineStr">
        <is>
          <t>n/a</t>
        </is>
      </c>
      <c r="R433" s="1853" t="n"/>
      <c r="S433" s="973" t="inlineStr">
        <is>
          <t>n/a</t>
        </is>
      </c>
      <c r="T433" s="1853" t="n"/>
      <c r="U433" s="973" t="inlineStr">
        <is>
          <t>n/a</t>
        </is>
      </c>
      <c r="V433" s="1853" t="n"/>
      <c r="W433" s="974" t="inlineStr">
        <is>
          <t>Z1A</t>
        </is>
      </c>
      <c r="X433" s="1853" t="n"/>
      <c r="Y433" s="971" t="inlineStr">
        <is>
          <t>Most knives are hung on the gun rack, therefore the space is included in gun rack floor area.</t>
        </is>
      </c>
      <c r="Z433" s="1852" t="n"/>
      <c r="AA433" s="1852" t="n"/>
      <c r="AB433" s="1852" t="n"/>
      <c r="AC433" s="1852" t="n"/>
      <c r="AD433" s="1852" t="n"/>
      <c r="AE433" s="1853" t="n"/>
      <c r="AF433" s="99" t="n"/>
    </row>
    <row r="434" ht="30" customHeight="1" s="667">
      <c r="A434" s="949" t="inlineStr">
        <is>
          <t>C4310</t>
        </is>
      </c>
      <c r="B434" s="1852" t="n"/>
      <c r="C434" s="1853" t="n"/>
      <c r="D434" s="951" t="inlineStr">
        <is>
          <t>Carrier, Rocket, Lincloe, Pack Adapter</t>
        </is>
      </c>
      <c r="E434" s="1852" t="n"/>
      <c r="F434" s="1852" t="n"/>
      <c r="G434" s="1852" t="n"/>
      <c r="H434" s="1852" t="n"/>
      <c r="I434" s="1852" t="n"/>
      <c r="J434" s="1852" t="n"/>
      <c r="K434" s="1852" t="n"/>
      <c r="L434" s="1853" t="n"/>
      <c r="M434" s="952">
        <f>SUMIFS(TE!P:P,TE!G:G,$A$426,TE!H:H,A434)</f>
        <v/>
      </c>
      <c r="N434" s="1854" t="n"/>
      <c r="O434" s="953" t="n">
        <v>16</v>
      </c>
      <c r="P434" s="1853" t="n"/>
      <c r="Q434" s="954">
        <f>M434/O434</f>
        <v/>
      </c>
      <c r="R434" s="1853" t="n"/>
      <c r="S434" s="1855" t="n">
        <v>13.4</v>
      </c>
      <c r="T434" s="1853" t="n"/>
      <c r="U434" s="1855">
        <f>Q434*S434</f>
        <v/>
      </c>
      <c r="V434" s="1853" t="n"/>
      <c r="W434" s="970" t="inlineStr">
        <is>
          <t>A1A</t>
        </is>
      </c>
      <c r="X434" s="1853" t="n"/>
      <c r="Y434" s="971" t="inlineStr">
        <is>
          <t>Stored on Configurable Shelf</t>
        </is>
      </c>
      <c r="Z434" s="1852" t="n"/>
      <c r="AA434" s="1852" t="n"/>
      <c r="AB434" s="1852" t="n"/>
      <c r="AC434" s="1852" t="n"/>
      <c r="AD434" s="1852" t="n"/>
      <c r="AE434" s="1853" t="n"/>
      <c r="AF434" s="99" t="n"/>
    </row>
    <row r="435" ht="30" customHeight="1" s="667">
      <c r="A435" s="949" t="inlineStr">
        <is>
          <t>E0001</t>
        </is>
      </c>
      <c r="B435" s="1852" t="n"/>
      <c r="C435" s="1853" t="n"/>
      <c r="D435" s="951" t="inlineStr">
        <is>
          <t>SIGHT,THERMAL - AN/PAS-25</t>
        </is>
      </c>
      <c r="E435" s="1852" t="n"/>
      <c r="F435" s="1852" t="n"/>
      <c r="G435" s="1852" t="n"/>
      <c r="H435" s="1852" t="n"/>
      <c r="I435" s="1852" t="n"/>
      <c r="J435" s="1852" t="n"/>
      <c r="K435" s="1852" t="n"/>
      <c r="L435" s="1853" t="n"/>
      <c r="M435" s="952">
        <f>SUMIFS(TE!P:P,TE!G:G,$A$426,TE!H:H,A435)</f>
        <v/>
      </c>
      <c r="N435" s="1854" t="n"/>
      <c r="O435" s="953" t="n">
        <v>12</v>
      </c>
      <c r="P435" s="1853" t="n"/>
      <c r="Q435" s="954">
        <f>M435/O435</f>
        <v/>
      </c>
      <c r="R435" s="1853" t="n"/>
      <c r="S435" s="1855" t="n">
        <v>13.4</v>
      </c>
      <c r="T435" s="1853" t="n"/>
      <c r="U435" s="1855">
        <f>Q435*S435</f>
        <v/>
      </c>
      <c r="V435" s="1853" t="n"/>
      <c r="W435" s="970" t="inlineStr">
        <is>
          <t>A1A</t>
        </is>
      </c>
      <c r="X435" s="1853" t="n"/>
      <c r="Y435" s="971" t="inlineStr">
        <is>
          <t>Stored on Configurable Shelf</t>
        </is>
      </c>
      <c r="Z435" s="1852" t="n"/>
      <c r="AA435" s="1852" t="n"/>
      <c r="AB435" s="1852" t="n"/>
      <c r="AC435" s="1852" t="n"/>
      <c r="AD435" s="1852" t="n"/>
      <c r="AE435" s="1853" t="n"/>
      <c r="AF435" s="99" t="n"/>
    </row>
    <row r="436" ht="30" customHeight="1" s="667">
      <c r="A436" s="949" t="inlineStr">
        <is>
          <t>E0005</t>
        </is>
      </c>
      <c r="B436" s="1852" t="n"/>
      <c r="C436" s="1853" t="n"/>
      <c r="D436" s="951" t="inlineStr">
        <is>
          <t>BINOCULAR NIGHT VISION SYSTEM</t>
        </is>
      </c>
      <c r="E436" s="1852" t="n"/>
      <c r="F436" s="1852" t="n"/>
      <c r="G436" s="1852" t="n"/>
      <c r="H436" s="1852" t="n"/>
      <c r="I436" s="1852" t="n"/>
      <c r="J436" s="1852" t="n"/>
      <c r="K436" s="1852" t="n"/>
      <c r="L436" s="1853" t="n"/>
      <c r="M436" s="952">
        <f>SUMIFS(TE!P:P,TE!G:G,$A$426,TE!H:H,A436)</f>
        <v/>
      </c>
      <c r="N436" s="1854" t="n"/>
      <c r="O436" s="953" t="n">
        <v>2</v>
      </c>
      <c r="P436" s="1853" t="n"/>
      <c r="Q436" s="954">
        <f>M436/O436</f>
        <v/>
      </c>
      <c r="R436" s="1853" t="n"/>
      <c r="S436" s="1855" t="n">
        <v>13.4</v>
      </c>
      <c r="T436" s="1853" t="n"/>
      <c r="U436" s="1855">
        <f>Q436*S436</f>
        <v/>
      </c>
      <c r="V436" s="1853" t="n"/>
      <c r="W436" s="970" t="inlineStr">
        <is>
          <t>A1A</t>
        </is>
      </c>
      <c r="X436" s="1853" t="n"/>
      <c r="Y436" s="971" t="inlineStr">
        <is>
          <t>Stored on Configurable Shelf</t>
        </is>
      </c>
      <c r="Z436" s="1852" t="n"/>
      <c r="AA436" s="1852" t="n"/>
      <c r="AB436" s="1852" t="n"/>
      <c r="AC436" s="1852" t="n"/>
      <c r="AD436" s="1852" t="n"/>
      <c r="AE436" s="1853" t="n"/>
      <c r="AF436" s="99" t="n"/>
    </row>
    <row r="437" ht="30" customHeight="1" s="667">
      <c r="A437" s="949" t="inlineStr">
        <is>
          <t>E0006</t>
        </is>
      </c>
      <c r="B437" s="1852" t="n"/>
      <c r="C437" s="1853" t="n"/>
      <c r="D437" s="951" t="inlineStr">
        <is>
          <t>Integrated Pointer, Illum, Designator (IZLID)</t>
        </is>
      </c>
      <c r="E437" s="1852" t="n"/>
      <c r="F437" s="1852" t="n"/>
      <c r="G437" s="1852" t="n"/>
      <c r="H437" s="1852" t="n"/>
      <c r="I437" s="1852" t="n"/>
      <c r="J437" s="1852" t="n"/>
      <c r="K437" s="1852" t="n"/>
      <c r="L437" s="1853" t="n"/>
      <c r="M437" s="952">
        <f>SUMIFS(TE!P:P,TE!G:G,$A$426,TE!H:H,A437)</f>
        <v/>
      </c>
      <c r="N437" s="1854" t="n"/>
      <c r="O437" s="953" t="n">
        <v>112</v>
      </c>
      <c r="P437" s="1853" t="n"/>
      <c r="Q437" s="954">
        <f>M437/O437</f>
        <v/>
      </c>
      <c r="R437" s="1853" t="n"/>
      <c r="S437" s="1855" t="n">
        <v>13.4</v>
      </c>
      <c r="T437" s="1853" t="n"/>
      <c r="U437" s="1855">
        <f>Q437*S437</f>
        <v/>
      </c>
      <c r="V437" s="1853" t="n"/>
      <c r="W437" s="970" t="inlineStr">
        <is>
          <t>A1A</t>
        </is>
      </c>
      <c r="X437" s="1853" t="n"/>
      <c r="Y437" s="971" t="inlineStr">
        <is>
          <t>Stored on Configurable Shelf</t>
        </is>
      </c>
      <c r="Z437" s="1852" t="n"/>
      <c r="AA437" s="1852" t="n"/>
      <c r="AB437" s="1852" t="n"/>
      <c r="AC437" s="1852" t="n"/>
      <c r="AD437" s="1852" t="n"/>
      <c r="AE437" s="1853" t="n"/>
      <c r="AF437" s="99" t="n"/>
    </row>
    <row r="438" ht="39.95" customHeight="1" s="667">
      <c r="A438" s="949" t="inlineStr">
        <is>
          <t>E0008</t>
        </is>
      </c>
      <c r="B438" s="1852" t="n"/>
      <c r="C438" s="1853" t="n"/>
      <c r="D438" s="951" t="inlineStr">
        <is>
          <t xml:space="preserve">Individual Weapon, Night Sight I2 (IWNS I2) </t>
        </is>
      </c>
      <c r="E438" s="1852" t="n"/>
      <c r="F438" s="1852" t="n"/>
      <c r="G438" s="1852" t="n"/>
      <c r="H438" s="1852" t="n"/>
      <c r="I438" s="1852" t="n"/>
      <c r="J438" s="1852" t="n"/>
      <c r="K438" s="1852" t="n"/>
      <c r="L438" s="1853" t="n"/>
      <c r="M438" s="952">
        <f>SUMIFS(TE!P:P,TE!G:G,$A$426,TE!H:H,A438)</f>
        <v/>
      </c>
      <c r="N438" s="1854" t="n"/>
      <c r="O438" s="953" t="n">
        <v>112</v>
      </c>
      <c r="P438" s="1853" t="n"/>
      <c r="Q438" s="954">
        <f>M438/O438</f>
        <v/>
      </c>
      <c r="R438" s="1853" t="n"/>
      <c r="S438" s="1855" t="n">
        <v>13.4</v>
      </c>
      <c r="T438" s="1853" t="n"/>
      <c r="U438" s="1855">
        <f>Q438*S438</f>
        <v/>
      </c>
      <c r="V438" s="1853" t="n"/>
      <c r="W438" s="970" t="inlineStr">
        <is>
          <t>A1A</t>
        </is>
      </c>
      <c r="X438" s="1853" t="n"/>
      <c r="Y438" s="971" t="inlineStr">
        <is>
          <t>Design still not determined.  Will be stored in Configurable Shelf</t>
        </is>
      </c>
      <c r="Z438" s="1852" t="n"/>
      <c r="AA438" s="1852" t="n"/>
      <c r="AB438" s="1852" t="n"/>
      <c r="AC438" s="1852" t="n"/>
      <c r="AD438" s="1852" t="n"/>
      <c r="AE438" s="1853" t="n"/>
      <c r="AF438" s="99" t="n"/>
    </row>
    <row r="439" ht="39.95" customHeight="1" s="667">
      <c r="A439" s="949" t="inlineStr">
        <is>
          <t>E0012</t>
        </is>
      </c>
      <c r="B439" s="1852" t="n"/>
      <c r="C439" s="1853" t="n"/>
      <c r="D439" s="951" t="inlineStr">
        <is>
          <t>Thermal Imager,  Medium Range (MRTB)</t>
        </is>
      </c>
      <c r="E439" s="1852" t="n"/>
      <c r="F439" s="1852" t="n"/>
      <c r="G439" s="1852" t="n"/>
      <c r="H439" s="1852" t="n"/>
      <c r="I439" s="1852" t="n"/>
      <c r="J439" s="1852" t="n"/>
      <c r="K439" s="1852" t="n"/>
      <c r="L439" s="1853" t="n"/>
      <c r="M439" s="952">
        <f>SUMIFS(TE!P:P,TE!G:G,$A$426,TE!H:H,A439)</f>
        <v/>
      </c>
      <c r="N439" s="1854" t="n"/>
      <c r="O439" s="953" t="n">
        <v>112</v>
      </c>
      <c r="P439" s="1853" t="n"/>
      <c r="Q439" s="954">
        <f>M439/O439</f>
        <v/>
      </c>
      <c r="R439" s="1853" t="n"/>
      <c r="S439" s="1855" t="n">
        <v>13.4</v>
      </c>
      <c r="T439" s="1853" t="n"/>
      <c r="U439" s="1855">
        <f>Q439*S439</f>
        <v/>
      </c>
      <c r="V439" s="1853" t="n"/>
      <c r="W439" s="970" t="inlineStr">
        <is>
          <t>A1A</t>
        </is>
      </c>
      <c r="X439" s="1853" t="n"/>
      <c r="Y439" s="971" t="inlineStr">
        <is>
          <t>Design still not determined.  Will be stored in Configurable Shelf</t>
        </is>
      </c>
      <c r="Z439" s="1852" t="n"/>
      <c r="AA439" s="1852" t="n"/>
      <c r="AB439" s="1852" t="n"/>
      <c r="AC439" s="1852" t="n"/>
      <c r="AD439" s="1852" t="n"/>
      <c r="AE439" s="1853" t="n"/>
      <c r="AF439" s="99" t="n"/>
    </row>
    <row r="440" ht="30" customHeight="1" s="667">
      <c r="A440" s="949" t="inlineStr">
        <is>
          <t>E0013</t>
        </is>
      </c>
      <c r="B440" s="1852" t="n"/>
      <c r="C440" s="1853" t="n"/>
      <c r="D440" s="951" t="inlineStr">
        <is>
          <t>TELESCOPE,ARTICULAT - M8541</t>
        </is>
      </c>
      <c r="E440" s="1852" t="n"/>
      <c r="F440" s="1852" t="n"/>
      <c r="G440" s="1852" t="n"/>
      <c r="H440" s="1852" t="n"/>
      <c r="I440" s="1852" t="n"/>
      <c r="J440" s="1852" t="n"/>
      <c r="K440" s="1852" t="n"/>
      <c r="L440" s="1853" t="n"/>
      <c r="M440" s="952">
        <f>SUMIFS(TE!P:P,TE!G:G,$A$426,TE!H:H,A440)</f>
        <v/>
      </c>
      <c r="N440" s="1854" t="n"/>
      <c r="O440" s="973" t="inlineStr">
        <is>
          <t>n/a</t>
        </is>
      </c>
      <c r="P440" s="1853" t="n"/>
      <c r="Q440" s="973" t="inlineStr">
        <is>
          <t>n/a</t>
        </is>
      </c>
      <c r="R440" s="1853" t="n"/>
      <c r="S440" s="973" t="inlineStr">
        <is>
          <t>n/a</t>
        </is>
      </c>
      <c r="T440" s="1853" t="n"/>
      <c r="U440" s="973" t="inlineStr">
        <is>
          <t>n/a</t>
        </is>
      </c>
      <c r="V440" s="1853" t="n"/>
      <c r="W440" s="970" t="inlineStr">
        <is>
          <t>Z1A</t>
        </is>
      </c>
      <c r="X440" s="1853" t="n"/>
      <c r="Y440" s="971" t="inlineStr">
        <is>
          <t>Stored on weapon, E1460, E1475, E0103</t>
        </is>
      </c>
      <c r="Z440" s="1852" t="n"/>
      <c r="AA440" s="1852" t="n"/>
      <c r="AB440" s="1852" t="n"/>
      <c r="AC440" s="1852" t="n"/>
      <c r="AD440" s="1852" t="n"/>
      <c r="AE440" s="1853" t="n"/>
      <c r="AF440" s="99" t="n"/>
    </row>
    <row r="441" ht="30" customHeight="1" s="667">
      <c r="A441" s="949" t="inlineStr">
        <is>
          <t>E0016</t>
        </is>
      </c>
      <c r="B441" s="1852" t="n"/>
      <c r="C441" s="1853" t="n"/>
      <c r="D441" s="951" t="inlineStr">
        <is>
          <t>Telescope, Scout Sniper Observation (Leopold)</t>
        </is>
      </c>
      <c r="E441" s="1852" t="n"/>
      <c r="F441" s="1852" t="n"/>
      <c r="G441" s="1852" t="n"/>
      <c r="H441" s="1852" t="n"/>
      <c r="I441" s="1852" t="n"/>
      <c r="J441" s="1852" t="n"/>
      <c r="K441" s="1852" t="n"/>
      <c r="L441" s="1853" t="n"/>
      <c r="M441" s="952">
        <f>SUMIFS(TE!P:P,TE!G:G,$A$426,TE!H:H,A441)</f>
        <v/>
      </c>
      <c r="N441" s="1854" t="n"/>
      <c r="O441" s="953" t="n">
        <v>90</v>
      </c>
      <c r="P441" s="1853" t="n"/>
      <c r="Q441" s="954">
        <f>M441/O441</f>
        <v/>
      </c>
      <c r="R441" s="1853" t="n"/>
      <c r="S441" s="1855" t="n">
        <v>13.4</v>
      </c>
      <c r="T441" s="1853" t="n"/>
      <c r="U441" s="1855">
        <f>Q441*S441</f>
        <v/>
      </c>
      <c r="V441" s="1853" t="n"/>
      <c r="W441" s="970" t="inlineStr">
        <is>
          <t>A1A</t>
        </is>
      </c>
      <c r="X441" s="1853" t="n"/>
      <c r="Y441" s="971" t="inlineStr">
        <is>
          <t>Stored on Configurable Shelf</t>
        </is>
      </c>
      <c r="Z441" s="1852" t="n"/>
      <c r="AA441" s="1852" t="n"/>
      <c r="AB441" s="1852" t="n"/>
      <c r="AC441" s="1852" t="n"/>
      <c r="AD441" s="1852" t="n"/>
      <c r="AE441" s="1853" t="n"/>
      <c r="AF441" s="99" t="n"/>
    </row>
    <row r="442" ht="30" customHeight="1" s="667">
      <c r="A442" s="949" t="inlineStr">
        <is>
          <t>E0017</t>
        </is>
      </c>
      <c r="B442" s="1852" t="n"/>
      <c r="C442" s="1853" t="n"/>
      <c r="D442" s="951" t="inlineStr">
        <is>
          <t>Rifle Combat Optic, AN/PVQ-3, RCO-M4</t>
        </is>
      </c>
      <c r="E442" s="1852" t="n"/>
      <c r="F442" s="1852" t="n"/>
      <c r="G442" s="1852" t="n"/>
      <c r="H442" s="1852" t="n"/>
      <c r="I442" s="1852" t="n"/>
      <c r="J442" s="1852" t="n"/>
      <c r="K442" s="1852" t="n"/>
      <c r="L442" s="1853" t="n"/>
      <c r="M442" s="952">
        <f>SUMIFS(TE!P:P,TE!G:G,$A$426,TE!H:H,A442)</f>
        <v/>
      </c>
      <c r="N442" s="1854" t="n"/>
      <c r="O442" s="973" t="inlineStr">
        <is>
          <t>n/a</t>
        </is>
      </c>
      <c r="P442" s="1853" t="n"/>
      <c r="Q442" s="973" t="inlineStr">
        <is>
          <t>n/a</t>
        </is>
      </c>
      <c r="R442" s="1853" t="n"/>
      <c r="S442" s="973" t="inlineStr">
        <is>
          <t>n/a</t>
        </is>
      </c>
      <c r="T442" s="1853" t="n"/>
      <c r="U442" s="973" t="inlineStr">
        <is>
          <t>n/a</t>
        </is>
      </c>
      <c r="V442" s="1853" t="n"/>
      <c r="W442" s="970" t="inlineStr">
        <is>
          <t>Z1A</t>
        </is>
      </c>
      <c r="X442" s="1853" t="n"/>
      <c r="Y442" s="971" t="inlineStr">
        <is>
          <t>Stored on Weapon</t>
        </is>
      </c>
      <c r="Z442" s="1852" t="n"/>
      <c r="AA442" s="1852" t="n"/>
      <c r="AB442" s="1852" t="n"/>
      <c r="AC442" s="1852" t="n"/>
      <c r="AD442" s="1852" t="n"/>
      <c r="AE442" s="1853" t="n"/>
      <c r="AF442" s="99" t="n"/>
    </row>
    <row r="443" ht="30" customHeight="1" s="667">
      <c r="A443" s="949" t="inlineStr">
        <is>
          <t>E0018</t>
        </is>
      </c>
      <c r="B443" s="1852" t="n"/>
      <c r="C443" s="1853" t="n"/>
      <c r="D443" s="951" t="inlineStr">
        <is>
          <t>SIGHT UNIT,MECHANIC - M519</t>
        </is>
      </c>
      <c r="E443" s="1852" t="n"/>
      <c r="F443" s="1852" t="n"/>
      <c r="G443" s="1852" t="n"/>
      <c r="H443" s="1852" t="n"/>
      <c r="I443" s="1852" t="n"/>
      <c r="J443" s="1852" t="n"/>
      <c r="K443" s="1852" t="n"/>
      <c r="L443" s="1853" t="n"/>
      <c r="M443" s="952">
        <f>SUMIFS(TE!P:P,TE!G:G,$A$426,TE!H:H,A443)</f>
        <v/>
      </c>
      <c r="N443" s="1854" t="n"/>
      <c r="O443" s="953" t="n">
        <v>24</v>
      </c>
      <c r="P443" s="1853" t="n"/>
      <c r="Q443" s="954">
        <f>M443/O443</f>
        <v/>
      </c>
      <c r="R443" s="1853" t="n"/>
      <c r="S443" s="1855" t="n">
        <v>13.4</v>
      </c>
      <c r="T443" s="1853" t="n"/>
      <c r="U443" s="1855">
        <f>Q443*S443</f>
        <v/>
      </c>
      <c r="V443" s="1853" t="n"/>
      <c r="W443" s="970" t="inlineStr">
        <is>
          <t>A1A</t>
        </is>
      </c>
      <c r="X443" s="1853" t="n"/>
      <c r="Y443" s="971" t="inlineStr">
        <is>
          <t>Stored on Configurable Shelf</t>
        </is>
      </c>
      <c r="Z443" s="1852" t="n"/>
      <c r="AA443" s="1852" t="n"/>
      <c r="AB443" s="1852" t="n"/>
      <c r="AC443" s="1852" t="n"/>
      <c r="AD443" s="1852" t="n"/>
      <c r="AE443" s="1853" t="n"/>
      <c r="AF443" s="99" t="n"/>
    </row>
    <row r="444" ht="39.95" customHeight="1" s="667">
      <c r="A444" s="949" t="inlineStr">
        <is>
          <t>E0019</t>
        </is>
      </c>
      <c r="B444" s="1852" t="n"/>
      <c r="C444" s="1853" t="n"/>
      <c r="D444" s="951" t="inlineStr">
        <is>
          <t>Scout Sniper Night Observation Device</t>
        </is>
      </c>
      <c r="E444" s="1852" t="n"/>
      <c r="F444" s="1852" t="n"/>
      <c r="G444" s="1852" t="n"/>
      <c r="H444" s="1852" t="n"/>
      <c r="I444" s="1852" t="n"/>
      <c r="J444" s="1852" t="n"/>
      <c r="K444" s="1852" t="n"/>
      <c r="L444" s="1853" t="n"/>
      <c r="M444" s="952">
        <f>SUMIFS(TE!P:P,TE!G:G,$A$426,TE!H:H,A444)</f>
        <v/>
      </c>
      <c r="N444" s="1854" t="n"/>
      <c r="O444" s="973" t="inlineStr">
        <is>
          <t>n/a</t>
        </is>
      </c>
      <c r="P444" s="1853" t="n"/>
      <c r="Q444" s="954">
        <f>M445/O445</f>
        <v/>
      </c>
      <c r="R444" s="1853" t="n"/>
      <c r="S444" s="1855" t="n">
        <v>13.4</v>
      </c>
      <c r="T444" s="1853" t="n"/>
      <c r="U444" s="1855">
        <f>Q444*S444</f>
        <v/>
      </c>
      <c r="V444" s="1853" t="n"/>
      <c r="W444" s="970" t="inlineStr">
        <is>
          <t>A1A</t>
        </is>
      </c>
      <c r="X444" s="1853" t="n"/>
      <c r="Y444" s="971" t="inlineStr">
        <is>
          <t>Design still not determined.  Will be stored in Configurable Shelf</t>
        </is>
      </c>
      <c r="Z444" s="1852" t="n"/>
      <c r="AA444" s="1852" t="n"/>
      <c r="AB444" s="1852" t="n"/>
      <c r="AC444" s="1852" t="n"/>
      <c r="AD444" s="1852" t="n"/>
      <c r="AE444" s="1853" t="n"/>
      <c r="AF444" s="99" t="n"/>
    </row>
    <row r="445" ht="30" customHeight="1" s="667">
      <c r="A445" s="949" t="inlineStr">
        <is>
          <t>E0020</t>
        </is>
      </c>
      <c r="B445" s="1852" t="n"/>
      <c r="C445" s="1853" t="n"/>
      <c r="D445" s="951" t="inlineStr">
        <is>
          <t>Scout Sniper Mid-Range Night Sight (SSMRNS)</t>
        </is>
      </c>
      <c r="E445" s="1852" t="n"/>
      <c r="F445" s="1852" t="n"/>
      <c r="G445" s="1852" t="n"/>
      <c r="H445" s="1852" t="n"/>
      <c r="I445" s="1852" t="n"/>
      <c r="J445" s="1852" t="n"/>
      <c r="K445" s="1852" t="n"/>
      <c r="L445" s="1853" t="n"/>
      <c r="M445" s="952">
        <f>SUMIFS(TE!P:P,TE!G:G,$A$426,TE!H:H,A445)</f>
        <v/>
      </c>
      <c r="N445" s="1854" t="n"/>
      <c r="O445" s="953" t="n">
        <v>72</v>
      </c>
      <c r="P445" s="1853" t="n"/>
      <c r="Q445" s="954">
        <f>M446/O446</f>
        <v/>
      </c>
      <c r="R445" s="1853" t="n"/>
      <c r="S445" s="1855" t="n">
        <v>13.4</v>
      </c>
      <c r="T445" s="1853" t="n"/>
      <c r="U445" s="1855">
        <f>Q445*S445</f>
        <v/>
      </c>
      <c r="V445" s="1853" t="n"/>
      <c r="W445" s="970" t="inlineStr">
        <is>
          <t>A1A</t>
        </is>
      </c>
      <c r="X445" s="1853" t="n"/>
      <c r="Y445" s="971" t="inlineStr">
        <is>
          <t>Stored on Configurable Shelf</t>
        </is>
      </c>
      <c r="Z445" s="1852" t="n"/>
      <c r="AA445" s="1852" t="n"/>
      <c r="AB445" s="1852" t="n"/>
      <c r="AC445" s="1852" t="n"/>
      <c r="AD445" s="1852" t="n"/>
      <c r="AE445" s="1853" t="n"/>
      <c r="AF445" s="99" t="n"/>
    </row>
    <row r="446" ht="30" customHeight="1" s="667">
      <c r="A446" s="949" t="inlineStr">
        <is>
          <t>E0025</t>
        </is>
      </c>
      <c r="B446" s="1852" t="n"/>
      <c r="C446" s="1853" t="n"/>
      <c r="D446" s="951" t="inlineStr">
        <is>
          <t>Grenade Launcher, Multi-shot (M32)</t>
        </is>
      </c>
      <c r="E446" s="1852" t="n"/>
      <c r="F446" s="1852" t="n"/>
      <c r="G446" s="1852" t="n"/>
      <c r="H446" s="1852" t="n"/>
      <c r="I446" s="1852" t="n"/>
      <c r="J446" s="1852" t="n"/>
      <c r="K446" s="1852" t="n"/>
      <c r="L446" s="1853" t="n"/>
      <c r="M446" s="952">
        <f>SUMIFS(TE!P:P,TE!G:G,$A$426,TE!H:H,A446)</f>
        <v/>
      </c>
      <c r="N446" s="1854" t="n"/>
      <c r="O446" s="953" t="n">
        <v>10</v>
      </c>
      <c r="P446" s="1853" t="n"/>
      <c r="Q446" s="954">
        <f>ROUNDUP(M446/O446,0)</f>
        <v/>
      </c>
      <c r="R446" s="1853" t="n"/>
      <c r="S446" s="1855" t="n">
        <v>13.4</v>
      </c>
      <c r="T446" s="1853" t="n"/>
      <c r="U446" s="1855">
        <f>Q446*S446</f>
        <v/>
      </c>
      <c r="V446" s="1853" t="n"/>
      <c r="W446" s="970" t="inlineStr">
        <is>
          <t>B1D</t>
        </is>
      </c>
      <c r="X446" s="1853" t="n"/>
      <c r="Y446" s="971" t="inlineStr">
        <is>
          <t>5 per rack stacked 2 high</t>
        </is>
      </c>
      <c r="Z446" s="1852" t="n"/>
      <c r="AA446" s="1852" t="n"/>
      <c r="AB446" s="1852" t="n"/>
      <c r="AC446" s="1852" t="n"/>
      <c r="AD446" s="1852" t="n"/>
      <c r="AE446" s="1853" t="n"/>
      <c r="AF446" s="99" t="n"/>
    </row>
    <row r="447" ht="30" customHeight="1" s="667">
      <c r="A447" s="949" t="inlineStr">
        <is>
          <t>E0027</t>
        </is>
      </c>
      <c r="B447" s="1852" t="n"/>
      <c r="C447" s="1853" t="n"/>
      <c r="D447" s="951" t="inlineStr">
        <is>
          <t>BINOCULAR NIGHT VISION GOGGLE</t>
        </is>
      </c>
      <c r="E447" s="1852" t="n"/>
      <c r="F447" s="1852" t="n"/>
      <c r="G447" s="1852" t="n"/>
      <c r="H447" s="1852" t="n"/>
      <c r="I447" s="1852" t="n"/>
      <c r="J447" s="1852" t="n"/>
      <c r="K447" s="1852" t="n"/>
      <c r="L447" s="1853" t="n"/>
      <c r="M447" s="952">
        <f>SUMIFS(TE!P:P,TE!G:G,$A$426,TE!H:H,A447)</f>
        <v/>
      </c>
      <c r="N447" s="1854" t="n"/>
      <c r="O447" s="953" t="n">
        <v>8</v>
      </c>
      <c r="P447" s="1853" t="n"/>
      <c r="Q447" s="954">
        <f>M447/O447</f>
        <v/>
      </c>
      <c r="R447" s="1853" t="n"/>
      <c r="S447" s="1855" t="n">
        <v>13.4</v>
      </c>
      <c r="T447" s="1853" t="n"/>
      <c r="U447" s="1855">
        <f>Q447*S447</f>
        <v/>
      </c>
      <c r="V447" s="1853" t="n"/>
      <c r="W447" s="970" t="inlineStr">
        <is>
          <t>A1A</t>
        </is>
      </c>
      <c r="X447" s="1853" t="n"/>
      <c r="Y447" s="971" t="inlineStr">
        <is>
          <t>Stored on Configurable Shelf</t>
        </is>
      </c>
      <c r="Z447" s="1852" t="n"/>
      <c r="AA447" s="1852" t="n"/>
      <c r="AB447" s="1852" t="n"/>
      <c r="AC447" s="1852" t="n"/>
      <c r="AD447" s="1852" t="n"/>
      <c r="AE447" s="1853" t="n"/>
      <c r="AF447" s="99" t="n"/>
    </row>
    <row r="448" ht="30" customHeight="1" s="667">
      <c r="A448" s="978" t="inlineStr">
        <is>
          <t>E0028</t>
        </is>
      </c>
      <c r="B448" s="1856" t="n"/>
      <c r="C448" s="1857" t="n"/>
      <c r="D448" s="980" t="inlineStr">
        <is>
          <t>Rifle, Sniper, Semi-Auto (MK11)</t>
        </is>
      </c>
      <c r="E448" s="1856" t="n"/>
      <c r="F448" s="1856" t="n"/>
      <c r="G448" s="1856" t="n"/>
      <c r="H448" s="1856" t="n"/>
      <c r="I448" s="1856" t="n"/>
      <c r="J448" s="1856" t="n"/>
      <c r="K448" s="1856" t="n"/>
      <c r="L448" s="1857" t="n"/>
      <c r="M448" s="981">
        <f>SUMIFS(TE!P:P,TE!G:G,$A$426,TE!H:H,A448)</f>
        <v/>
      </c>
      <c r="N448" s="1858" t="n"/>
      <c r="O448" s="982" t="n">
        <v>1</v>
      </c>
      <c r="P448" s="1857" t="n"/>
      <c r="Q448" s="983">
        <f>ROUNDUP(M448/O448,0)</f>
        <v/>
      </c>
      <c r="R448" s="1857" t="n"/>
      <c r="S448" s="1859" t="n">
        <v>17.3</v>
      </c>
      <c r="T448" s="1857" t="n"/>
      <c r="U448" s="1859">
        <f>Q448*S448</f>
        <v/>
      </c>
      <c r="V448" s="1857" t="n"/>
      <c r="W448" s="975" t="inlineStr">
        <is>
          <t>EIJ</t>
        </is>
      </c>
      <c r="X448" s="1857" t="n"/>
      <c r="Y448" s="976" t="inlineStr">
        <is>
          <t>Stored in hard case, 52" L x 17.5 " W x 6" H, stacked 5 high</t>
        </is>
      </c>
      <c r="Z448" s="1856" t="n"/>
      <c r="AA448" s="1856" t="n"/>
      <c r="AB448" s="1856" t="n"/>
      <c r="AC448" s="1856" t="n"/>
      <c r="AD448" s="1856" t="n"/>
      <c r="AE448" s="1857" t="n"/>
      <c r="AF448" s="99" t="n"/>
    </row>
    <row r="449" ht="12.75" customHeight="1" s="667">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99" t="n"/>
    </row>
    <row r="450" ht="12.75" customHeight="1" s="667">
      <c r="A450" s="101" t="n"/>
      <c r="B450" s="101" t="n"/>
      <c r="C450" s="101" t="n"/>
      <c r="D450" s="101" t="n"/>
      <c r="E450" s="101" t="n"/>
      <c r="F450" s="101" t="n"/>
      <c r="G450" s="101" t="n"/>
      <c r="H450" s="101" t="n"/>
      <c r="I450" s="101" t="n"/>
      <c r="J450" s="101" t="n"/>
      <c r="K450" s="101" t="n"/>
      <c r="L450" s="101" t="n"/>
      <c r="M450" s="101" t="n"/>
      <c r="N450" s="101" t="n"/>
      <c r="O450" s="101" t="n"/>
      <c r="P450" s="101" t="n"/>
      <c r="Q450" s="101" t="n"/>
      <c r="R450" s="101" t="n"/>
      <c r="S450" s="101" t="n"/>
      <c r="T450" s="101" t="n"/>
      <c r="U450" s="101" t="n"/>
      <c r="V450" s="101" t="n"/>
      <c r="W450" s="101" t="n"/>
      <c r="X450" s="101" t="n"/>
      <c r="Y450" s="101" t="n"/>
      <c r="Z450" s="101" t="n"/>
      <c r="AA450" s="101" t="n"/>
      <c r="AB450" s="682" t="n"/>
      <c r="AC450" s="683" t="inlineStr">
        <is>
          <t xml:space="preserve">Page </t>
        </is>
      </c>
      <c r="AD450" s="684" t="n">
        <v>15</v>
      </c>
      <c r="AE450" s="684" t="inlineStr">
        <is>
          <t>of</t>
        </is>
      </c>
      <c r="AF450" s="684" t="n">
        <v>27</v>
      </c>
    </row>
    <row r="451" ht="12.75" customHeight="1" s="667">
      <c r="A451" s="937" t="inlineStr">
        <is>
          <t>CCN:</t>
        </is>
      </c>
      <c r="C451" s="931" t="n">
        <v>14345</v>
      </c>
      <c r="M451" s="937" t="inlineStr">
        <is>
          <t>Nomenclature:</t>
        </is>
      </c>
      <c r="R451" s="931" t="inlineStr">
        <is>
          <t>Armory</t>
        </is>
      </c>
    </row>
    <row r="452" ht="12.75" customHeight="1" s="667">
      <c r="A452" s="1081" t="n"/>
      <c r="B452" s="1081" t="n"/>
      <c r="C452" s="1082" t="n"/>
      <c r="D452" s="1082" t="n"/>
      <c r="E452" s="1082" t="n"/>
      <c r="F452" s="1082" t="n"/>
      <c r="G452" s="1082" t="n"/>
      <c r="H452" s="1082" t="n"/>
      <c r="I452" s="1082" t="n"/>
      <c r="J452" s="1082" t="n"/>
      <c r="K452" s="1082" t="n"/>
      <c r="L452" s="1082" t="n"/>
      <c r="M452" s="1081" t="n"/>
      <c r="N452" s="1081" t="n"/>
      <c r="O452" s="1081" t="n"/>
      <c r="P452" s="1081" t="n"/>
      <c r="Q452" s="1081" t="n"/>
      <c r="R452" s="1082" t="n"/>
      <c r="S452" s="1082" t="n"/>
      <c r="T452" s="1082" t="n"/>
      <c r="U452" s="1082" t="n"/>
      <c r="V452" s="1082" t="n"/>
      <c r="W452" s="1082" t="n"/>
      <c r="X452" s="1082" t="n"/>
      <c r="Y452" s="1082" t="n"/>
      <c r="Z452" s="1082" t="n"/>
      <c r="AA452" s="1082" t="n"/>
      <c r="AB452" s="1082" t="n"/>
      <c r="AC452" s="1082" t="n"/>
      <c r="AD452" s="1082" t="n"/>
      <c r="AE452" s="1082" t="n"/>
      <c r="AF452" s="1082" t="n"/>
    </row>
    <row r="453" ht="15.75" customHeight="1" s="667">
      <c r="A453" s="913">
        <f>A426</f>
        <v/>
      </c>
      <c r="B453" s="1841" t="n"/>
      <c r="C453" s="1841" t="n"/>
      <c r="D453" s="914">
        <f>D426</f>
        <v/>
      </c>
      <c r="E453" s="1747" t="n"/>
      <c r="F453" s="1747" t="n"/>
      <c r="G453" s="1747" t="n"/>
      <c r="H453" s="1747" t="n"/>
      <c r="I453" s="1747" t="n"/>
      <c r="J453" s="1747" t="n"/>
      <c r="K453" s="1747" t="n"/>
      <c r="L453" s="1747" t="n"/>
      <c r="M453" s="1081" t="n"/>
      <c r="N453" s="1081" t="n"/>
      <c r="O453" s="1081" t="n"/>
      <c r="P453" s="1082" t="n"/>
      <c r="Q453" s="1081" t="n"/>
      <c r="R453" s="1082" t="n"/>
      <c r="S453" s="1082" t="n"/>
      <c r="T453" s="1082" t="n"/>
      <c r="U453" s="1082" t="n"/>
      <c r="V453" s="1082" t="n"/>
      <c r="W453" s="1082" t="n"/>
      <c r="X453" s="1082" t="n"/>
      <c r="Y453" s="1082" t="n"/>
      <c r="Z453" s="1082" t="n"/>
      <c r="AA453" s="1082" t="n"/>
      <c r="AB453" s="1082" t="n"/>
      <c r="AC453" s="1082" t="n"/>
      <c r="AD453" s="1082" t="n"/>
      <c r="AE453" s="1082" t="n"/>
      <c r="AF453" s="1082" t="n"/>
    </row>
    <row r="454" ht="15.75" customHeight="1" s="667">
      <c r="A454" s="1842" t="inlineStr">
        <is>
          <t>TAM #</t>
        </is>
      </c>
      <c r="B454" s="1736" t="n"/>
      <c r="C454" s="1794" t="n"/>
      <c r="D454" s="921" t="inlineStr">
        <is>
          <t>DESCRIPTION</t>
        </is>
      </c>
      <c r="E454" s="1736" t="n"/>
      <c r="F454" s="1736" t="n"/>
      <c r="G454" s="1736" t="n"/>
      <c r="H454" s="1736" t="n"/>
      <c r="I454" s="1736" t="n"/>
      <c r="J454" s="1736" t="n"/>
      <c r="K454" s="1736" t="n"/>
      <c r="L454" s="1736" t="n"/>
      <c r="M454" s="1870" t="inlineStr">
        <is>
          <t>No.</t>
        </is>
      </c>
      <c r="N454" s="1794" t="n"/>
      <c r="O454" s="1844" t="inlineStr">
        <is>
          <t>No. per Unit</t>
        </is>
      </c>
      <c r="P454" s="1794" t="n"/>
      <c r="Q454" s="1844" t="inlineStr">
        <is>
          <t>STORAGE UNITS</t>
        </is>
      </c>
      <c r="R454" s="1794" t="n"/>
      <c r="S454" s="1845" t="inlineStr">
        <is>
          <t>SF PER UNIT</t>
        </is>
      </c>
      <c r="T454" s="1794" t="n"/>
      <c r="U454" s="1845" t="inlineStr">
        <is>
          <t>Total (NSF)</t>
        </is>
      </c>
      <c r="V454" s="1794" t="n"/>
      <c r="W454" s="1843" t="inlineStr">
        <is>
          <t>STORAGE TYPE</t>
        </is>
      </c>
      <c r="X454" s="1794" t="n"/>
      <c r="Y454" s="1846" t="inlineStr">
        <is>
          <t>METHOD OF STORAGE  (RACK, CABINET, SHELF, ETC.)</t>
        </is>
      </c>
      <c r="Z454" s="1736" t="n"/>
      <c r="AA454" s="1736" t="n"/>
      <c r="AB454" s="1736" t="n"/>
      <c r="AC454" s="1736" t="n"/>
      <c r="AD454" s="1736" t="n"/>
      <c r="AE454" s="1737" t="n"/>
      <c r="AF454" s="1082" t="n"/>
    </row>
    <row r="455" ht="15.75" customHeight="1" s="667">
      <c r="A455" s="424" t="n"/>
      <c r="C455" s="1796" t="n"/>
      <c r="D455" s="1847" t="n"/>
      <c r="M455" s="1847" t="n"/>
      <c r="N455" s="1796" t="n"/>
      <c r="O455" s="1847" t="n"/>
      <c r="P455" s="1796" t="n"/>
      <c r="Q455" s="1847" t="n"/>
      <c r="R455" s="1796" t="n"/>
      <c r="S455" s="1847" t="n"/>
      <c r="T455" s="1796" t="n"/>
      <c r="U455" s="1847" t="n"/>
      <c r="V455" s="1796" t="n"/>
      <c r="W455" s="1847" t="n"/>
      <c r="X455" s="1796" t="n"/>
      <c r="Y455" s="1847" t="n"/>
      <c r="AE455" s="1738" t="n"/>
      <c r="AF455" s="1082" t="n"/>
    </row>
    <row r="456" ht="30" customHeight="1" s="667">
      <c r="A456" s="424" t="n"/>
      <c r="C456" s="1796" t="n"/>
      <c r="D456" s="1847" t="n"/>
      <c r="M456" s="1874" t="n"/>
      <c r="N456" s="1797" t="n"/>
      <c r="O456" s="1847" t="n"/>
      <c r="P456" s="1796" t="n"/>
      <c r="Q456" s="1847" t="n"/>
      <c r="R456" s="1796" t="n"/>
      <c r="S456" s="1847" t="n"/>
      <c r="T456" s="1796" t="n"/>
      <c r="U456" s="1847" t="n"/>
      <c r="V456" s="1796" t="n"/>
      <c r="W456" s="1847" t="n"/>
      <c r="X456" s="1796" t="n"/>
      <c r="Y456" s="1847" t="n"/>
      <c r="AE456" s="1738" t="n"/>
      <c r="AF456" s="99" t="n"/>
    </row>
    <row r="457" ht="30" customHeight="1" s="667">
      <c r="A457" s="964" t="inlineStr">
        <is>
          <t>E0031</t>
        </is>
      </c>
      <c r="B457" s="1848" t="n"/>
      <c r="C457" s="1849" t="n"/>
      <c r="D457" s="966" t="inlineStr">
        <is>
          <t>CLIP-ON THERMAL IMAGER</t>
        </is>
      </c>
      <c r="E457" s="1848" t="n"/>
      <c r="F457" s="1848" t="n"/>
      <c r="G457" s="1848" t="n"/>
      <c r="H457" s="1848" t="n"/>
      <c r="I457" s="1848" t="n"/>
      <c r="J457" s="1848" t="n"/>
      <c r="K457" s="1848" t="n"/>
      <c r="L457" s="1849" t="n"/>
      <c r="M457" s="1061">
        <f>SUMIFS(TE!P:P,TE!G:G,$A$426,TE!H:H,A457)</f>
        <v/>
      </c>
      <c r="N457" s="1877" t="n"/>
      <c r="O457" s="968" t="n">
        <v>36</v>
      </c>
      <c r="P457" s="1849" t="n"/>
      <c r="Q457" s="969">
        <f>M457/O457</f>
        <v/>
      </c>
      <c r="R457" s="1849" t="n"/>
      <c r="S457" s="1851" t="n">
        <v>13.4</v>
      </c>
      <c r="T457" s="1849" t="n"/>
      <c r="U457" s="1851">
        <f>Q457*S457</f>
        <v/>
      </c>
      <c r="V457" s="1849" t="n"/>
      <c r="W457" s="946" t="inlineStr">
        <is>
          <t>A1A</t>
        </is>
      </c>
      <c r="X457" s="1849" t="n"/>
      <c r="Y457" s="947" t="inlineStr">
        <is>
          <t>Stored on Configurable Shelf</t>
        </is>
      </c>
      <c r="Z457" s="1848" t="n"/>
      <c r="AA457" s="1848" t="n"/>
      <c r="AB457" s="1848" t="n"/>
      <c r="AC457" s="1848" t="n"/>
      <c r="AD457" s="1848" t="n"/>
      <c r="AE457" s="1849" t="n"/>
      <c r="AF457" s="99" t="n"/>
    </row>
    <row r="458" ht="30" customHeight="1" s="667">
      <c r="A458" s="949" t="inlineStr">
        <is>
          <t>E0032</t>
        </is>
      </c>
      <c r="B458" s="1852" t="n"/>
      <c r="C458" s="1853" t="n"/>
      <c r="D458" s="951" t="inlineStr">
        <is>
          <t>MISSION PAYLOAD MODULE-NON-LETHAL WEAPONS SYSTEM</t>
        </is>
      </c>
      <c r="E458" s="1852" t="n"/>
      <c r="F458" s="1852" t="n"/>
      <c r="G458" s="1852" t="n"/>
      <c r="H458" s="1852" t="n"/>
      <c r="I458" s="1852" t="n"/>
      <c r="J458" s="1852" t="n"/>
      <c r="K458" s="1852" t="n"/>
      <c r="L458" s="1853" t="n"/>
      <c r="M458" s="952">
        <f>SUMIFS(TE!P:P,TE!G:G,$A$426,TE!H:H,A458)</f>
        <v/>
      </c>
      <c r="N458" s="1854" t="n"/>
      <c r="O458" s="953" t="n">
        <v>2</v>
      </c>
      <c r="P458" s="1853" t="n"/>
      <c r="Q458" s="954">
        <f>ROUNDUP(M458/O458,0)</f>
        <v/>
      </c>
      <c r="R458" s="1853" t="n"/>
      <c r="S458" s="1855" t="n">
        <v>18</v>
      </c>
      <c r="T458" s="1853" t="n"/>
      <c r="U458" s="1855">
        <f>Q458*S458</f>
        <v/>
      </c>
      <c r="V458" s="1853" t="n"/>
      <c r="W458" s="970" t="inlineStr">
        <is>
          <t>D1B</t>
        </is>
      </c>
      <c r="X458" s="1853" t="n"/>
      <c r="Y458" s="971" t="inlineStr">
        <is>
          <t>2 per 48"Lx24"Wx84"H, cabinet</t>
        </is>
      </c>
      <c r="Z458" s="1852" t="n"/>
      <c r="AA458" s="1852" t="n"/>
      <c r="AB458" s="1852" t="n"/>
      <c r="AC458" s="1852" t="n"/>
      <c r="AD458" s="1852" t="n"/>
      <c r="AE458" s="1853" t="n"/>
      <c r="AF458" s="99" t="n"/>
    </row>
    <row r="459" ht="30" customHeight="1" s="667">
      <c r="A459" s="949" t="inlineStr">
        <is>
          <t>E0038</t>
        </is>
      </c>
      <c r="B459" s="1852" t="n"/>
      <c r="C459" s="1853" t="n"/>
      <c r="D459" s="951" t="inlineStr">
        <is>
          <t>Visible Light Illuminator</t>
        </is>
      </c>
      <c r="E459" s="1852" t="n"/>
      <c r="F459" s="1852" t="n"/>
      <c r="G459" s="1852" t="n"/>
      <c r="H459" s="1852" t="n"/>
      <c r="I459" s="1852" t="n"/>
      <c r="J459" s="1852" t="n"/>
      <c r="K459" s="1852" t="n"/>
      <c r="L459" s="1853" t="n"/>
      <c r="M459" s="952">
        <f>SUMIFS(TE!P:P,TE!G:G,$A$426,TE!H:H,A459)</f>
        <v/>
      </c>
      <c r="N459" s="1854" t="n"/>
      <c r="O459" s="953" t="n">
        <v>100</v>
      </c>
      <c r="P459" s="1853" t="n"/>
      <c r="Q459" s="954">
        <f>M459/O459</f>
        <v/>
      </c>
      <c r="R459" s="1853" t="n"/>
      <c r="S459" s="1855" t="n">
        <v>13.4</v>
      </c>
      <c r="T459" s="1853" t="n"/>
      <c r="U459" s="1855">
        <f>Q459*S459</f>
        <v/>
      </c>
      <c r="V459" s="1853" t="n"/>
      <c r="W459" s="970" t="inlineStr">
        <is>
          <t>A1A</t>
        </is>
      </c>
      <c r="X459" s="1853" t="n"/>
      <c r="Y459" s="971" t="inlineStr">
        <is>
          <t>Stored on Configurable Shelf</t>
        </is>
      </c>
      <c r="Z459" s="1852" t="n"/>
      <c r="AA459" s="1852" t="n"/>
      <c r="AB459" s="1852" t="n"/>
      <c r="AC459" s="1852" t="n"/>
      <c r="AD459" s="1852" t="n"/>
      <c r="AE459" s="1853" t="n"/>
      <c r="AF459" s="99" t="n"/>
    </row>
    <row r="460" ht="30" customHeight="1" s="667">
      <c r="A460" s="949" t="inlineStr">
        <is>
          <t>E0040</t>
        </is>
      </c>
      <c r="B460" s="1852" t="n"/>
      <c r="C460" s="1853" t="n"/>
      <c r="D460" s="951" t="inlineStr">
        <is>
          <t>Suppressor, M-9</t>
        </is>
      </c>
      <c r="E460" s="1852" t="n"/>
      <c r="F460" s="1852" t="n"/>
      <c r="G460" s="1852" t="n"/>
      <c r="H460" s="1852" t="n"/>
      <c r="I460" s="1852" t="n"/>
      <c r="J460" s="1852" t="n"/>
      <c r="K460" s="1852" t="n"/>
      <c r="L460" s="1853" t="n"/>
      <c r="M460" s="952">
        <f>SUMIFS(TE!P:P,TE!G:G,$A$426,TE!H:H,A460)</f>
        <v/>
      </c>
      <c r="N460" s="1854" t="n"/>
      <c r="O460" s="973" t="inlineStr">
        <is>
          <t>n/a</t>
        </is>
      </c>
      <c r="P460" s="1853" t="n"/>
      <c r="Q460" s="973" t="inlineStr">
        <is>
          <t>n/a</t>
        </is>
      </c>
      <c r="R460" s="1853" t="n"/>
      <c r="S460" s="973" t="inlineStr">
        <is>
          <t>n/a</t>
        </is>
      </c>
      <c r="T460" s="1853" t="n"/>
      <c r="U460" s="973" t="inlineStr">
        <is>
          <t>n/a</t>
        </is>
      </c>
      <c r="V460" s="1853" t="n"/>
      <c r="W460" s="970" t="inlineStr">
        <is>
          <t>Z1A</t>
        </is>
      </c>
      <c r="X460" s="1853" t="n"/>
      <c r="Y460" s="971" t="inlineStr">
        <is>
          <t>Stored on weapon</t>
        </is>
      </c>
      <c r="Z460" s="1852" t="n"/>
      <c r="AA460" s="1852" t="n"/>
      <c r="AB460" s="1852" t="n"/>
      <c r="AC460" s="1852" t="n"/>
      <c r="AD460" s="1852" t="n"/>
      <c r="AE460" s="1853" t="n"/>
      <c r="AF460" s="99" t="n"/>
    </row>
    <row r="461" ht="30" customHeight="1" s="667">
      <c r="A461" s="949" t="inlineStr">
        <is>
          <t>E0042</t>
        </is>
      </c>
      <c r="B461" s="1852" t="n"/>
      <c r="C461" s="1853" t="n"/>
      <c r="D461" s="951" t="inlineStr">
        <is>
          <t>Suppressor, M-17</t>
        </is>
      </c>
      <c r="E461" s="1852" t="n"/>
      <c r="F461" s="1852" t="n"/>
      <c r="G461" s="1852" t="n"/>
      <c r="H461" s="1852" t="n"/>
      <c r="I461" s="1852" t="n"/>
      <c r="J461" s="1852" t="n"/>
      <c r="K461" s="1852" t="n"/>
      <c r="L461" s="1853" t="n"/>
      <c r="M461" s="952">
        <f>SUMIFS(TE!P:P,TE!G:G,$A$426,TE!H:H,A461)</f>
        <v/>
      </c>
      <c r="N461" s="1854" t="n"/>
      <c r="O461" s="973" t="inlineStr">
        <is>
          <t>n/a</t>
        </is>
      </c>
      <c r="P461" s="1853" t="n"/>
      <c r="Q461" s="973" t="inlineStr">
        <is>
          <t>n/a</t>
        </is>
      </c>
      <c r="R461" s="1853" t="n"/>
      <c r="S461" s="973" t="inlineStr">
        <is>
          <t>n/a</t>
        </is>
      </c>
      <c r="T461" s="1853" t="n"/>
      <c r="U461" s="973" t="inlineStr">
        <is>
          <t>n/a</t>
        </is>
      </c>
      <c r="V461" s="1853" t="n"/>
      <c r="W461" s="970" t="inlineStr">
        <is>
          <t>Z1A</t>
        </is>
      </c>
      <c r="X461" s="1853" t="n"/>
      <c r="Y461" s="971" t="inlineStr">
        <is>
          <t>Stored on weapon</t>
        </is>
      </c>
      <c r="Z461" s="1852" t="n"/>
      <c r="AA461" s="1852" t="n"/>
      <c r="AB461" s="1852" t="n"/>
      <c r="AC461" s="1852" t="n"/>
      <c r="AD461" s="1852" t="n"/>
      <c r="AE461" s="1853" t="n"/>
      <c r="AF461" s="99" t="n"/>
    </row>
    <row r="462" ht="30" customHeight="1" s="667">
      <c r="A462" s="949" t="inlineStr">
        <is>
          <t>E0042</t>
        </is>
      </c>
      <c r="B462" s="1852" t="n"/>
      <c r="C462" s="1853" t="n"/>
      <c r="D462" s="951" t="inlineStr">
        <is>
          <t>Portable Lightweight Designator Rangefinder (PLDR)</t>
        </is>
      </c>
      <c r="E462" s="1852" t="n"/>
      <c r="F462" s="1852" t="n"/>
      <c r="G462" s="1852" t="n"/>
      <c r="H462" s="1852" t="n"/>
      <c r="I462" s="1852" t="n"/>
      <c r="J462" s="1852" t="n"/>
      <c r="K462" s="1852" t="n"/>
      <c r="L462" s="1853" t="n"/>
      <c r="M462" s="952">
        <f>SUMIFS(TE!P:P,TE!G:G,$A$426,TE!H:H,A462)</f>
        <v/>
      </c>
      <c r="N462" s="1854" t="n"/>
      <c r="O462" s="953" t="n">
        <v>1</v>
      </c>
      <c r="P462" s="1853" t="n"/>
      <c r="Q462" s="954">
        <f>ROUNDUP(M462/O462,0)</f>
        <v/>
      </c>
      <c r="R462" s="1853" t="n"/>
      <c r="S462" s="1855" t="n">
        <v>12.5</v>
      </c>
      <c r="T462" s="1853" t="n"/>
      <c r="U462" s="1855">
        <f>Q462*S462</f>
        <v/>
      </c>
      <c r="V462" s="1853" t="n"/>
      <c r="W462" s="970" t="inlineStr">
        <is>
          <t>E1M</t>
        </is>
      </c>
      <c r="X462" s="1853" t="n"/>
      <c r="Y462" s="971" t="inlineStr">
        <is>
          <t>Future Equipment, Stacked in hard case 3 high</t>
        </is>
      </c>
      <c r="Z462" s="1852" t="n"/>
      <c r="AA462" s="1852" t="n"/>
      <c r="AB462" s="1852" t="n"/>
      <c r="AC462" s="1852" t="n"/>
      <c r="AD462" s="1852" t="n"/>
      <c r="AE462" s="1853" t="n"/>
      <c r="AF462" s="99" t="n"/>
    </row>
    <row r="463" ht="50.1" customHeight="1" s="667">
      <c r="A463" s="949" t="inlineStr">
        <is>
          <t>E0050</t>
        </is>
      </c>
      <c r="B463" s="1852" t="n"/>
      <c r="C463" s="1853" t="n"/>
      <c r="D463" s="951" t="inlineStr">
        <is>
          <t>Bayonet-Knife, M7</t>
        </is>
      </c>
      <c r="E463" s="1852" t="n"/>
      <c r="F463" s="1852" t="n"/>
      <c r="G463" s="1852" t="n"/>
      <c r="H463" s="1852" t="n"/>
      <c r="I463" s="1852" t="n"/>
      <c r="J463" s="1852" t="n"/>
      <c r="K463" s="1852" t="n"/>
      <c r="L463" s="1853" t="n"/>
      <c r="M463" s="952">
        <f>SUMIFS(TE!P:P,TE!G:G,$A$426,TE!H:H,A463)</f>
        <v/>
      </c>
      <c r="N463" s="1854" t="n"/>
      <c r="O463" s="973" t="inlineStr">
        <is>
          <t>n/a</t>
        </is>
      </c>
      <c r="P463" s="1853" t="n"/>
      <c r="Q463" s="973" t="inlineStr">
        <is>
          <t>n/a</t>
        </is>
      </c>
      <c r="R463" s="1853" t="n"/>
      <c r="S463" s="973" t="inlineStr">
        <is>
          <t>n/a</t>
        </is>
      </c>
      <c r="T463" s="1853" t="n"/>
      <c r="U463" s="973" t="inlineStr">
        <is>
          <t>n/a</t>
        </is>
      </c>
      <c r="V463" s="1853" t="n"/>
      <c r="W463" s="970" t="inlineStr">
        <is>
          <t>Z1A</t>
        </is>
      </c>
      <c r="X463" s="1853" t="n"/>
      <c r="Y463" s="971" t="inlineStr">
        <is>
          <t>Most knives are hung on the gun rack, therefore the space is included in gun rack floor area.</t>
        </is>
      </c>
      <c r="Z463" s="1852" t="n"/>
      <c r="AA463" s="1852" t="n"/>
      <c r="AB463" s="1852" t="n"/>
      <c r="AC463" s="1852" t="n"/>
      <c r="AD463" s="1852" t="n"/>
      <c r="AE463" s="1853" t="n"/>
      <c r="AF463" s="99" t="n"/>
    </row>
    <row r="464" ht="30" customHeight="1" s="667">
      <c r="A464" s="949" t="inlineStr">
        <is>
          <t>E0053</t>
        </is>
      </c>
      <c r="B464" s="1852" t="n"/>
      <c r="C464" s="1853" t="n"/>
      <c r="D464" s="951" t="inlineStr">
        <is>
          <t>Non Lethal Visual Haling Device (GBD IIIC)</t>
        </is>
      </c>
      <c r="E464" s="1852" t="n"/>
      <c r="F464" s="1852" t="n"/>
      <c r="G464" s="1852" t="n"/>
      <c r="H464" s="1852" t="n"/>
      <c r="I464" s="1852" t="n"/>
      <c r="J464" s="1852" t="n"/>
      <c r="K464" s="1852" t="n"/>
      <c r="L464" s="1853" t="n"/>
      <c r="M464" s="952">
        <f>SUMIFS(TE!P:P,TE!G:G,$A$426,TE!H:H,A464)</f>
        <v/>
      </c>
      <c r="N464" s="1854" t="n"/>
      <c r="O464" s="953" t="n">
        <v>112</v>
      </c>
      <c r="P464" s="1853" t="n"/>
      <c r="Q464" s="954">
        <f>M464/O464</f>
        <v/>
      </c>
      <c r="R464" s="1853" t="n"/>
      <c r="S464" s="1855" t="n">
        <v>13.4</v>
      </c>
      <c r="T464" s="1853" t="n"/>
      <c r="U464" s="1855">
        <f>Q464*S464</f>
        <v/>
      </c>
      <c r="V464" s="1853" t="n"/>
      <c r="W464" s="970" t="inlineStr">
        <is>
          <t>A1A</t>
        </is>
      </c>
      <c r="X464" s="1853" t="n"/>
      <c r="Y464" s="971" t="inlineStr">
        <is>
          <t>Stored on Configurable Shelf</t>
        </is>
      </c>
      <c r="Z464" s="1852" t="n"/>
      <c r="AA464" s="1852" t="n"/>
      <c r="AB464" s="1852" t="n"/>
      <c r="AC464" s="1852" t="n"/>
      <c r="AD464" s="1852" t="n"/>
      <c r="AE464" s="1853" t="n"/>
      <c r="AF464" s="99" t="n"/>
    </row>
    <row r="465" ht="30" customHeight="1" s="667">
      <c r="A465" s="949" t="inlineStr">
        <is>
          <t>E0054</t>
        </is>
      </c>
      <c r="B465" s="1852" t="n"/>
      <c r="C465" s="1853" t="n"/>
      <c r="D465" s="951" t="inlineStr">
        <is>
          <t>RANGE FINDER,LASER - AN/PEQ-13</t>
        </is>
      </c>
      <c r="E465" s="1852" t="n"/>
      <c r="F465" s="1852" t="n"/>
      <c r="G465" s="1852" t="n"/>
      <c r="H465" s="1852" t="n"/>
      <c r="I465" s="1852" t="n"/>
      <c r="J465" s="1852" t="n"/>
      <c r="K465" s="1852" t="n"/>
      <c r="L465" s="1853" t="n"/>
      <c r="M465" s="952">
        <f>SUMIFS(TE!P:P,TE!G:G,$A$426,TE!H:H,A465)</f>
        <v/>
      </c>
      <c r="N465" s="1854" t="n"/>
      <c r="O465" s="953" t="n">
        <v>5</v>
      </c>
      <c r="P465" s="1853" t="n"/>
      <c r="Q465" s="954">
        <f>M465/O465</f>
        <v/>
      </c>
      <c r="R465" s="1853" t="n"/>
      <c r="S465" s="1855" t="n">
        <v>13.4</v>
      </c>
      <c r="T465" s="1853" t="n"/>
      <c r="U465" s="1855">
        <f>Q465*S465</f>
        <v/>
      </c>
      <c r="V465" s="1853" t="n"/>
      <c r="W465" s="970" t="inlineStr">
        <is>
          <t>A1A</t>
        </is>
      </c>
      <c r="X465" s="1853" t="n"/>
      <c r="Y465" s="971" t="inlineStr">
        <is>
          <t>Stored on Configurable Shelf</t>
        </is>
      </c>
      <c r="Z465" s="1852" t="n"/>
      <c r="AA465" s="1852" t="n"/>
      <c r="AB465" s="1852" t="n"/>
      <c r="AC465" s="1852" t="n"/>
      <c r="AD465" s="1852" t="n"/>
      <c r="AE465" s="1853" t="n"/>
      <c r="AF465" s="99" t="n"/>
    </row>
    <row r="466" ht="30" customHeight="1" s="667">
      <c r="A466" s="949" t="inlineStr">
        <is>
          <t>E0055</t>
        </is>
      </c>
      <c r="B466" s="1852" t="n"/>
      <c r="C466" s="1853" t="n"/>
      <c r="D466" s="951" t="inlineStr">
        <is>
          <t>Equipment Set, SABER/ Includes Battery Box (LBB)</t>
        </is>
      </c>
      <c r="E466" s="1852" t="n"/>
      <c r="F466" s="1852" t="n"/>
      <c r="G466" s="1852" t="n"/>
      <c r="H466" s="1852" t="n"/>
      <c r="I466" s="1852" t="n"/>
      <c r="J466" s="1852" t="n"/>
      <c r="K466" s="1852" t="n"/>
      <c r="L466" s="1853" t="n"/>
      <c r="M466" s="952">
        <f>SUMIFS(TE!P:P,TE!G:G,$A$426,TE!H:H,A466)</f>
        <v/>
      </c>
      <c r="N466" s="1854" t="n"/>
      <c r="O466" s="953" t="n">
        <v>1</v>
      </c>
      <c r="P466" s="1853" t="n"/>
      <c r="Q466" s="954">
        <f>ROUNDUP(M466/O466,0)</f>
        <v/>
      </c>
      <c r="R466" s="1853" t="n"/>
      <c r="S466" s="1855" t="n">
        <v>20.1</v>
      </c>
      <c r="T466" s="1853" t="n"/>
      <c r="U466" s="1855">
        <f>Q466*S466</f>
        <v/>
      </c>
      <c r="V466" s="1853" t="n"/>
      <c r="W466" s="970" t="inlineStr">
        <is>
          <t>E1A</t>
        </is>
      </c>
      <c r="X466" s="1853" t="n"/>
      <c r="Y466" s="971" t="inlineStr">
        <is>
          <t>Stacked in cases, one complete unit per stack.</t>
        </is>
      </c>
      <c r="Z466" s="1852" t="n"/>
      <c r="AA466" s="1852" t="n"/>
      <c r="AB466" s="1852" t="n"/>
      <c r="AC466" s="1852" t="n"/>
      <c r="AD466" s="1852" t="n"/>
      <c r="AE466" s="1853" t="n"/>
      <c r="AF466" s="99" t="n"/>
    </row>
    <row r="467" ht="30" customHeight="1" s="667">
      <c r="A467" s="949" t="inlineStr">
        <is>
          <t>E0059</t>
        </is>
      </c>
      <c r="B467" s="1852" t="n"/>
      <c r="C467" s="1853" t="n"/>
      <c r="D467" s="951" t="inlineStr">
        <is>
          <t>ILLUMINATOR,INFRARE - AN/PEQ-16B</t>
        </is>
      </c>
      <c r="E467" s="1852" t="n"/>
      <c r="F467" s="1852" t="n"/>
      <c r="G467" s="1852" t="n"/>
      <c r="H467" s="1852" t="n"/>
      <c r="I467" s="1852" t="n"/>
      <c r="J467" s="1852" t="n"/>
      <c r="K467" s="1852" t="n"/>
      <c r="L467" s="1853" t="n"/>
      <c r="M467" s="952">
        <f>SUMIFS(TE!P:P,TE!G:G,$A$426,TE!H:H,A467)</f>
        <v/>
      </c>
      <c r="N467" s="1854" t="n"/>
      <c r="O467" s="953" t="n">
        <v>49</v>
      </c>
      <c r="P467" s="1853" t="n"/>
      <c r="Q467" s="954">
        <f>M467/O467</f>
        <v/>
      </c>
      <c r="R467" s="1853" t="n"/>
      <c r="S467" s="1855" t="n">
        <v>13.4</v>
      </c>
      <c r="T467" s="1853" t="n"/>
      <c r="U467" s="1855">
        <f>Q467*S467</f>
        <v/>
      </c>
      <c r="V467" s="1853" t="n"/>
      <c r="W467" s="970" t="inlineStr">
        <is>
          <t>A1A</t>
        </is>
      </c>
      <c r="X467" s="1853" t="n"/>
      <c r="Y467" s="971" t="inlineStr">
        <is>
          <t>Stored on Configurable Shelf</t>
        </is>
      </c>
      <c r="Z467" s="1852" t="n"/>
      <c r="AA467" s="1852" t="n"/>
      <c r="AB467" s="1852" t="n"/>
      <c r="AC467" s="1852" t="n"/>
      <c r="AD467" s="1852" t="n"/>
      <c r="AE467" s="1853" t="n"/>
      <c r="AF467" s="99" t="n"/>
    </row>
    <row r="468" ht="30" customHeight="1" s="667">
      <c r="A468" s="949" t="inlineStr">
        <is>
          <t>E0060</t>
        </is>
      </c>
      <c r="B468" s="1852" t="n"/>
      <c r="C468" s="1853" t="n"/>
      <c r="D468" s="951" t="inlineStr">
        <is>
          <t>SABER Far Target Locator (FTL)</t>
        </is>
      </c>
      <c r="E468" s="1852" t="n"/>
      <c r="F468" s="1852" t="n"/>
      <c r="G468" s="1852" t="n"/>
      <c r="H468" s="1852" t="n"/>
      <c r="I468" s="1852" t="n"/>
      <c r="J468" s="1852" t="n"/>
      <c r="K468" s="1852" t="n"/>
      <c r="L468" s="1853" t="n"/>
      <c r="M468" s="952">
        <f>SUMIFS(TE!P:P,TE!G:G,$A$426,TE!H:H,A468)</f>
        <v/>
      </c>
      <c r="N468" s="1854" t="n"/>
      <c r="O468" s="953" t="n">
        <v>3</v>
      </c>
      <c r="P468" s="1853" t="n"/>
      <c r="Q468" s="954">
        <f>ROUNDUP(M468/O468,0)</f>
        <v/>
      </c>
      <c r="R468" s="1853" t="n"/>
      <c r="S468" s="1855" t="n">
        <v>10.3333333333333</v>
      </c>
      <c r="T468" s="1853" t="n"/>
      <c r="U468" s="1855">
        <f>Q468*S468</f>
        <v/>
      </c>
      <c r="V468" s="1853" t="n"/>
      <c r="W468" s="970" t="inlineStr">
        <is>
          <t>E1A</t>
        </is>
      </c>
      <c r="X468" s="1853" t="n"/>
      <c r="Y468" s="971" t="inlineStr">
        <is>
          <t>Hard case stacked 4 high</t>
        </is>
      </c>
      <c r="Z468" s="1852" t="n"/>
      <c r="AA468" s="1852" t="n"/>
      <c r="AB468" s="1852" t="n"/>
      <c r="AC468" s="1852" t="n"/>
      <c r="AD468" s="1852" t="n"/>
      <c r="AE468" s="1853" t="n"/>
      <c r="AF468" s="99" t="n"/>
    </row>
    <row r="469" ht="30" customHeight="1" s="667">
      <c r="A469" s="949" t="inlineStr">
        <is>
          <t>E0081</t>
        </is>
      </c>
      <c r="B469" s="1852" t="n"/>
      <c r="C469" s="1853" t="n"/>
      <c r="D469" s="951" t="inlineStr">
        <is>
          <t>MEDIUM MACHINE GUN VEHICLE MOUNT (MMGVM)</t>
        </is>
      </c>
      <c r="E469" s="1852" t="n"/>
      <c r="F469" s="1852" t="n"/>
      <c r="G469" s="1852" t="n"/>
      <c r="H469" s="1852" t="n"/>
      <c r="I469" s="1852" t="n"/>
      <c r="J469" s="1852" t="n"/>
      <c r="K469" s="1852" t="n"/>
      <c r="L469" s="1853" t="n"/>
      <c r="M469" s="952">
        <f>SUMIFS(TE!P:P,TE!G:G,$A$426,TE!H:H,A469)</f>
        <v/>
      </c>
      <c r="N469" s="1854" t="n"/>
      <c r="O469" s="953" t="n">
        <v>4</v>
      </c>
      <c r="P469" s="1853" t="n"/>
      <c r="Q469" s="954">
        <f>ROUNDUP(M469/O469,0)</f>
        <v/>
      </c>
      <c r="R469" s="1853" t="n"/>
      <c r="S469" s="1855" t="n">
        <v>33</v>
      </c>
      <c r="T469" s="1853" t="n"/>
      <c r="U469" s="1855">
        <f>Q469*S469</f>
        <v/>
      </c>
      <c r="V469" s="1853" t="n"/>
      <c r="W469" s="970" t="inlineStr">
        <is>
          <t>E1D</t>
        </is>
      </c>
      <c r="X469" s="1853" t="n"/>
      <c r="Y469" s="971" t="inlineStr">
        <is>
          <t>Store in embark boxes stacked 4 high</t>
        </is>
      </c>
      <c r="Z469" s="1852" t="n"/>
      <c r="AA469" s="1852" t="n"/>
      <c r="AB469" s="1852" t="n"/>
      <c r="AC469" s="1852" t="n"/>
      <c r="AD469" s="1852" t="n"/>
      <c r="AE469" s="1853" t="n"/>
      <c r="AF469" s="99" t="n"/>
    </row>
    <row r="470" ht="30" customHeight="1" s="667">
      <c r="A470" s="949" t="inlineStr">
        <is>
          <t>E0082</t>
        </is>
      </c>
      <c r="B470" s="1852" t="n"/>
      <c r="C470" s="1853" t="n"/>
      <c r="D470" s="951" t="inlineStr">
        <is>
          <t>SIGHTUNIT - TA11SDO</t>
        </is>
      </c>
      <c r="E470" s="1852" t="n"/>
      <c r="F470" s="1852" t="n"/>
      <c r="G470" s="1852" t="n"/>
      <c r="H470" s="1852" t="n"/>
      <c r="I470" s="1852" t="n"/>
      <c r="J470" s="1852" t="n"/>
      <c r="K470" s="1852" t="n"/>
      <c r="L470" s="1853" t="n"/>
      <c r="M470" s="952">
        <f>SUMIFS(TE!P:P,TE!G:G,$A$426,TE!H:H,A470)</f>
        <v/>
      </c>
      <c r="N470" s="1854" t="n"/>
      <c r="O470" s="953" t="n">
        <v>80</v>
      </c>
      <c r="P470" s="1853" t="n"/>
      <c r="Q470" s="954">
        <f>M470/O470</f>
        <v/>
      </c>
      <c r="R470" s="1853" t="n"/>
      <c r="S470" s="1855" t="n">
        <v>13.4</v>
      </c>
      <c r="T470" s="1853" t="n"/>
      <c r="U470" s="1855">
        <f>Q470*S470</f>
        <v/>
      </c>
      <c r="V470" s="1853" t="n"/>
      <c r="W470" s="970" t="inlineStr">
        <is>
          <t>A1A</t>
        </is>
      </c>
      <c r="X470" s="1853" t="n"/>
      <c r="Y470" s="971" t="inlineStr">
        <is>
          <t>Stored on Configurable Shelf</t>
        </is>
      </c>
      <c r="Z470" s="1852" t="n"/>
      <c r="AA470" s="1852" t="n"/>
      <c r="AB470" s="1852" t="n"/>
      <c r="AC470" s="1852" t="n"/>
      <c r="AD470" s="1852" t="n"/>
      <c r="AE470" s="1853" t="n"/>
      <c r="AF470" s="99" t="n"/>
    </row>
    <row r="471" ht="30" customHeight="1" s="667">
      <c r="A471" s="949" t="inlineStr">
        <is>
          <t>E0088</t>
        </is>
      </c>
      <c r="B471" s="1852" t="n"/>
      <c r="C471" s="1853" t="n"/>
      <c r="D471" s="951" t="inlineStr">
        <is>
          <t>SIGHTUNIT - TA648MDO</t>
        </is>
      </c>
      <c r="E471" s="1852" t="n"/>
      <c r="F471" s="1852" t="n"/>
      <c r="G471" s="1852" t="n"/>
      <c r="H471" s="1852" t="n"/>
      <c r="I471" s="1852" t="n"/>
      <c r="J471" s="1852" t="n"/>
      <c r="K471" s="1852" t="n"/>
      <c r="L471" s="1853" t="n"/>
      <c r="M471" s="952">
        <f>SUMIFS(TE!P:P,TE!G:G,$A$426,TE!H:H,A471)</f>
        <v/>
      </c>
      <c r="N471" s="1854" t="n"/>
      <c r="O471" s="953" t="n">
        <v>60</v>
      </c>
      <c r="P471" s="1853" t="n"/>
      <c r="Q471" s="954">
        <f>M471/O471</f>
        <v/>
      </c>
      <c r="R471" s="1853" t="n"/>
      <c r="S471" s="1855" t="n">
        <v>13.4</v>
      </c>
      <c r="T471" s="1853" t="n"/>
      <c r="U471" s="1855">
        <f>Q471*S471</f>
        <v/>
      </c>
      <c r="V471" s="1853" t="n"/>
      <c r="W471" s="970" t="inlineStr">
        <is>
          <t>A1A</t>
        </is>
      </c>
      <c r="X471" s="1853" t="n"/>
      <c r="Y471" s="971" t="inlineStr">
        <is>
          <t>Stored on Configurable Shelf</t>
        </is>
      </c>
      <c r="Z471" s="1852" t="n"/>
      <c r="AA471" s="1852" t="n"/>
      <c r="AB471" s="1852" t="n"/>
      <c r="AC471" s="1852" t="n"/>
      <c r="AD471" s="1852" t="n"/>
      <c r="AE471" s="1853" t="n"/>
      <c r="AF471" s="99" t="n"/>
    </row>
    <row r="472" ht="30" customHeight="1" s="667">
      <c r="A472" s="949" t="inlineStr">
        <is>
          <t>E0095</t>
        </is>
      </c>
      <c r="B472" s="1852" t="n"/>
      <c r="C472" s="1853" t="n"/>
      <c r="D472" s="951" t="inlineStr">
        <is>
          <t>PERISCOPE,PORTABLE - SU-256/U</t>
        </is>
      </c>
      <c r="E472" s="1852" t="n"/>
      <c r="F472" s="1852" t="n"/>
      <c r="G472" s="1852" t="n"/>
      <c r="H472" s="1852" t="n"/>
      <c r="I472" s="1852" t="n"/>
      <c r="J472" s="1852" t="n"/>
      <c r="K472" s="1852" t="n"/>
      <c r="L472" s="1853" t="n"/>
      <c r="M472" s="952">
        <f>SUMIFS(TE!P:P,TE!G:G,$A$426,TE!H:H,A472)</f>
        <v/>
      </c>
      <c r="N472" s="1854" t="n"/>
      <c r="O472" s="953" t="n"/>
      <c r="P472" s="1853" t="n"/>
      <c r="Q472" s="953" t="n"/>
      <c r="R472" s="1853" t="n"/>
      <c r="S472" s="1855" t="n">
        <v>13.4</v>
      </c>
      <c r="T472" s="1853" t="n"/>
      <c r="U472" s="1855">
        <f>Q472*S472</f>
        <v/>
      </c>
      <c r="V472" s="1853" t="n"/>
      <c r="W472" s="970" t="inlineStr">
        <is>
          <t>A1A</t>
        </is>
      </c>
      <c r="X472" s="1853" t="n"/>
      <c r="Y472" s="971" t="inlineStr">
        <is>
          <t>Stored on Configurable Shelf</t>
        </is>
      </c>
      <c r="Z472" s="1852" t="n"/>
      <c r="AA472" s="1852" t="n"/>
      <c r="AB472" s="1852" t="n"/>
      <c r="AC472" s="1852" t="n"/>
      <c r="AD472" s="1852" t="n"/>
      <c r="AE472" s="1853" t="n"/>
      <c r="AF472" s="99" t="n"/>
    </row>
    <row r="473" ht="30" customHeight="1" s="667">
      <c r="A473" s="949" t="inlineStr">
        <is>
          <t>E0096</t>
        </is>
      </c>
      <c r="B473" s="1852" t="n"/>
      <c r="C473" s="1853" t="n"/>
      <c r="D473" s="951" t="inlineStr">
        <is>
          <t>SCOUT SNIPER BALLISTIC COMPUTER</t>
        </is>
      </c>
      <c r="E473" s="1852" t="n"/>
      <c r="F473" s="1852" t="n"/>
      <c r="G473" s="1852" t="n"/>
      <c r="H473" s="1852" t="n"/>
      <c r="I473" s="1852" t="n"/>
      <c r="J473" s="1852" t="n"/>
      <c r="K473" s="1852" t="n"/>
      <c r="L473" s="1853" t="n"/>
      <c r="M473" s="952">
        <f>SUMIFS(TE!P:P,TE!G:G,$A$426,TE!H:H,A473)</f>
        <v/>
      </c>
      <c r="N473" s="1854" t="n"/>
      <c r="O473" s="953" t="n">
        <v>3</v>
      </c>
      <c r="P473" s="1853" t="n"/>
      <c r="Q473" s="954">
        <f>M473/O473</f>
        <v/>
      </c>
      <c r="R473" s="1853" t="n"/>
      <c r="S473" s="1855" t="n">
        <v>13.4</v>
      </c>
      <c r="T473" s="1853" t="n"/>
      <c r="U473" s="1855">
        <f>Q473*S473</f>
        <v/>
      </c>
      <c r="V473" s="1853" t="n"/>
      <c r="W473" s="970" t="inlineStr">
        <is>
          <t>A1A</t>
        </is>
      </c>
      <c r="X473" s="1853" t="n"/>
      <c r="Y473" s="971" t="inlineStr">
        <is>
          <t>Stored on Configurable Shelf</t>
        </is>
      </c>
      <c r="Z473" s="1852" t="n"/>
      <c r="AA473" s="1852" t="n"/>
      <c r="AB473" s="1852" t="n"/>
      <c r="AC473" s="1852" t="n"/>
      <c r="AD473" s="1852" t="n"/>
      <c r="AE473" s="1853" t="n"/>
      <c r="AF473" s="99" t="n"/>
    </row>
    <row r="474" ht="30" customHeight="1" s="667">
      <c r="A474" s="949" t="inlineStr">
        <is>
          <t>E0097</t>
        </is>
      </c>
      <c r="B474" s="1852" t="n"/>
      <c r="C474" s="1853" t="n"/>
      <c r="D474" s="951" t="inlineStr">
        <is>
          <t>TOW ITAS BST - 13586323</t>
        </is>
      </c>
      <c r="E474" s="1852" t="n"/>
      <c r="F474" s="1852" t="n"/>
      <c r="G474" s="1852" t="n"/>
      <c r="H474" s="1852" t="n"/>
      <c r="I474" s="1852" t="n"/>
      <c r="J474" s="1852" t="n"/>
      <c r="K474" s="1852" t="n"/>
      <c r="L474" s="1853" t="n"/>
      <c r="M474" s="952">
        <f>SUMIFS(TE!P:P,TE!G:G,$A$426,TE!H:H,A474)</f>
        <v/>
      </c>
      <c r="N474" s="1854" t="n"/>
      <c r="O474" s="953" t="n">
        <v>5</v>
      </c>
      <c r="P474" s="1853" t="n"/>
      <c r="Q474" s="954">
        <f>M474/O474</f>
        <v/>
      </c>
      <c r="R474" s="1853" t="n"/>
      <c r="S474" s="1855" t="n">
        <v>13.4</v>
      </c>
      <c r="T474" s="1853" t="n"/>
      <c r="U474" s="1855">
        <f>Q474*S474</f>
        <v/>
      </c>
      <c r="V474" s="1853" t="n"/>
      <c r="W474" s="970" t="inlineStr">
        <is>
          <t>A1A</t>
        </is>
      </c>
      <c r="X474" s="1853" t="n"/>
      <c r="Y474" s="971" t="inlineStr">
        <is>
          <t>Stored on Configurable Shelf</t>
        </is>
      </c>
      <c r="Z474" s="1852" t="n"/>
      <c r="AA474" s="1852" t="n"/>
      <c r="AB474" s="1852" t="n"/>
      <c r="AC474" s="1852" t="n"/>
      <c r="AD474" s="1852" t="n"/>
      <c r="AE474" s="1853" t="n"/>
      <c r="AF474" s="99" t="n"/>
    </row>
    <row r="475" ht="30" customHeight="1" s="667">
      <c r="A475" s="978" t="inlineStr">
        <is>
          <t>E0099</t>
        </is>
      </c>
      <c r="B475" s="1856" t="n"/>
      <c r="C475" s="1857" t="n"/>
      <c r="D475" s="980" t="inlineStr">
        <is>
          <t>SIGHT, HOLOGRAPHIC</t>
        </is>
      </c>
      <c r="E475" s="1856" t="n"/>
      <c r="F475" s="1856" t="n"/>
      <c r="G475" s="1856" t="n"/>
      <c r="H475" s="1856" t="n"/>
      <c r="I475" s="1856" t="n"/>
      <c r="J475" s="1856" t="n"/>
      <c r="K475" s="1856" t="n"/>
      <c r="L475" s="1857" t="n"/>
      <c r="M475" s="981">
        <f>SUMIFS(TE!P:P,TE!G:G,$A$426,TE!H:H,A475)</f>
        <v/>
      </c>
      <c r="N475" s="1858" t="n"/>
      <c r="O475" s="985" t="inlineStr">
        <is>
          <t>n/a</t>
        </is>
      </c>
      <c r="P475" s="1857" t="n"/>
      <c r="Q475" s="985" t="inlineStr">
        <is>
          <t>n/a</t>
        </is>
      </c>
      <c r="R475" s="1857" t="n"/>
      <c r="S475" s="985" t="inlineStr">
        <is>
          <t>n/a</t>
        </is>
      </c>
      <c r="T475" s="1857" t="n"/>
      <c r="U475" s="985" t="inlineStr">
        <is>
          <t>n/a</t>
        </is>
      </c>
      <c r="V475" s="1857" t="n"/>
      <c r="W475" s="975" t="inlineStr">
        <is>
          <t>Z1A</t>
        </is>
      </c>
      <c r="X475" s="1857" t="n"/>
      <c r="Y475" s="976" t="inlineStr">
        <is>
          <t>Stored on weapon</t>
        </is>
      </c>
      <c r="Z475" s="1856" t="n"/>
      <c r="AA475" s="1856" t="n"/>
      <c r="AB475" s="1856" t="n"/>
      <c r="AC475" s="1856" t="n"/>
      <c r="AD475" s="1856" t="n"/>
      <c r="AE475" s="1857" t="n"/>
      <c r="AF475" s="99" t="n"/>
    </row>
    <row r="476" ht="12.75" customHeight="1" s="667">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99" t="n"/>
    </row>
    <row r="477" ht="12.75" customHeight="1" s="667">
      <c r="A477" s="101" t="n"/>
      <c r="B477" s="101" t="n"/>
      <c r="C477" s="101" t="n"/>
      <c r="D477" s="101" t="n"/>
      <c r="E477" s="101" t="n"/>
      <c r="F477" s="101" t="n"/>
      <c r="G477" s="101" t="n"/>
      <c r="H477" s="101" t="n"/>
      <c r="I477" s="101" t="n"/>
      <c r="J477" s="101" t="n"/>
      <c r="K477" s="101" t="n"/>
      <c r="L477" s="101" t="n"/>
      <c r="M477" s="101" t="n"/>
      <c r="N477" s="101" t="n"/>
      <c r="O477" s="101" t="n"/>
      <c r="P477" s="101" t="n"/>
      <c r="Q477" s="101" t="n"/>
      <c r="R477" s="101" t="n"/>
      <c r="S477" s="101" t="n"/>
      <c r="T477" s="101" t="n"/>
      <c r="U477" s="101" t="n"/>
      <c r="V477" s="101" t="n"/>
      <c r="W477" s="101" t="n"/>
      <c r="X477" s="101" t="n"/>
      <c r="Y477" s="101" t="n"/>
      <c r="Z477" s="101" t="n"/>
      <c r="AA477" s="101" t="n"/>
      <c r="AB477" s="682" t="n"/>
      <c r="AC477" s="683" t="inlineStr">
        <is>
          <t xml:space="preserve">Page </t>
        </is>
      </c>
      <c r="AD477" s="684" t="n">
        <v>16</v>
      </c>
      <c r="AE477" s="684" t="inlineStr">
        <is>
          <t>of</t>
        </is>
      </c>
      <c r="AF477" s="684" t="n">
        <v>27</v>
      </c>
    </row>
    <row r="478" ht="12.75" customHeight="1" s="667">
      <c r="A478" s="937" t="inlineStr">
        <is>
          <t>CCN:</t>
        </is>
      </c>
      <c r="C478" s="931" t="n">
        <v>14345</v>
      </c>
      <c r="M478" s="937" t="inlineStr">
        <is>
          <t>Nomenclature:</t>
        </is>
      </c>
      <c r="R478" s="931" t="inlineStr">
        <is>
          <t>Armory</t>
        </is>
      </c>
    </row>
    <row r="479" ht="12.75" customHeight="1" s="667">
      <c r="A479" s="1081" t="n"/>
      <c r="B479" s="1081" t="n"/>
      <c r="C479" s="1082" t="n"/>
      <c r="D479" s="1082" t="n"/>
      <c r="E479" s="1082" t="n"/>
      <c r="F479" s="1082" t="n"/>
      <c r="G479" s="1082" t="n"/>
      <c r="H479" s="1082" t="n"/>
      <c r="I479" s="1082" t="n"/>
      <c r="J479" s="1082" t="n"/>
      <c r="K479" s="1082" t="n"/>
      <c r="L479" s="1082" t="n"/>
      <c r="M479" s="1081" t="n"/>
      <c r="N479" s="1081" t="n"/>
      <c r="O479" s="1081" t="n"/>
      <c r="P479" s="1081" t="n"/>
      <c r="Q479" s="1081" t="n"/>
      <c r="R479" s="1082" t="n"/>
      <c r="S479" s="1082" t="n"/>
      <c r="T479" s="1082" t="n"/>
      <c r="U479" s="1082" t="n"/>
      <c r="V479" s="1082" t="n"/>
      <c r="W479" s="1082" t="n"/>
      <c r="X479" s="1082" t="n"/>
      <c r="Y479" s="1082" t="n"/>
      <c r="Z479" s="1082" t="n"/>
      <c r="AA479" s="1082" t="n"/>
      <c r="AB479" s="1082" t="n"/>
      <c r="AC479" s="1082" t="n"/>
      <c r="AD479" s="1082" t="n"/>
      <c r="AE479" s="1082" t="n"/>
      <c r="AF479" s="1082" t="n"/>
    </row>
    <row r="480" ht="15.75" customHeight="1" s="667">
      <c r="A480" s="913">
        <f>A453</f>
        <v/>
      </c>
      <c r="B480" s="1841" t="n"/>
      <c r="C480" s="1841" t="n"/>
      <c r="D480" s="914">
        <f>D453</f>
        <v/>
      </c>
      <c r="E480" s="1747" t="n"/>
      <c r="F480" s="1747" t="n"/>
      <c r="G480" s="1747" t="n"/>
      <c r="H480" s="1747" t="n"/>
      <c r="I480" s="1747" t="n"/>
      <c r="J480" s="1747" t="n"/>
      <c r="K480" s="1747" t="n"/>
      <c r="L480" s="1747" t="n"/>
      <c r="M480" s="1081" t="n"/>
      <c r="N480" s="1081" t="n"/>
      <c r="O480" s="1081" t="n"/>
      <c r="P480" s="1082" t="n"/>
      <c r="Q480" s="1081" t="n"/>
      <c r="R480" s="1082" t="n"/>
      <c r="S480" s="1082" t="n"/>
      <c r="T480" s="1082" t="n"/>
      <c r="U480" s="1082" t="n"/>
      <c r="V480" s="1082" t="n"/>
      <c r="W480" s="1082" t="n"/>
      <c r="X480" s="1082" t="n"/>
      <c r="Y480" s="1082" t="n"/>
      <c r="Z480" s="1082" t="n"/>
      <c r="AA480" s="1082" t="n"/>
      <c r="AB480" s="1082" t="n"/>
      <c r="AC480" s="1082" t="n"/>
      <c r="AD480" s="1082" t="n"/>
      <c r="AE480" s="1082" t="n"/>
      <c r="AF480" s="1082" t="n"/>
    </row>
    <row r="481" ht="15.75" customHeight="1" s="667">
      <c r="A481" s="1842" t="inlineStr">
        <is>
          <t>TAM #</t>
        </is>
      </c>
      <c r="B481" s="1736" t="n"/>
      <c r="C481" s="1794" t="n"/>
      <c r="D481" s="921" t="inlineStr">
        <is>
          <t>DESCRIPTION</t>
        </is>
      </c>
      <c r="E481" s="1736" t="n"/>
      <c r="F481" s="1736" t="n"/>
      <c r="G481" s="1736" t="n"/>
      <c r="H481" s="1736" t="n"/>
      <c r="I481" s="1736" t="n"/>
      <c r="J481" s="1736" t="n"/>
      <c r="K481" s="1736" t="n"/>
      <c r="L481" s="1736" t="n"/>
      <c r="M481" s="1870" t="inlineStr">
        <is>
          <t>No.</t>
        </is>
      </c>
      <c r="N481" s="1794" t="n"/>
      <c r="O481" s="1844" t="inlineStr">
        <is>
          <t>No. per Unit</t>
        </is>
      </c>
      <c r="P481" s="1794" t="n"/>
      <c r="Q481" s="1844" t="inlineStr">
        <is>
          <t>STORAGE UNITS</t>
        </is>
      </c>
      <c r="R481" s="1794" t="n"/>
      <c r="S481" s="1845" t="inlineStr">
        <is>
          <t>SF PER UNIT</t>
        </is>
      </c>
      <c r="T481" s="1794" t="n"/>
      <c r="U481" s="1845" t="inlineStr">
        <is>
          <t>Total (NSF)</t>
        </is>
      </c>
      <c r="V481" s="1794" t="n"/>
      <c r="W481" s="1843" t="inlineStr">
        <is>
          <t>STORAGE TYPE</t>
        </is>
      </c>
      <c r="X481" s="1794" t="n"/>
      <c r="Y481" s="1846" t="inlineStr">
        <is>
          <t>METHOD OF STORAGE  (RACK, CABINET, SHELF, ETC.)</t>
        </is>
      </c>
      <c r="Z481" s="1736" t="n"/>
      <c r="AA481" s="1736" t="n"/>
      <c r="AB481" s="1736" t="n"/>
      <c r="AC481" s="1736" t="n"/>
      <c r="AD481" s="1736" t="n"/>
      <c r="AE481" s="1737" t="n"/>
      <c r="AF481" s="1082" t="n"/>
    </row>
    <row r="482" ht="15.75" customHeight="1" s="667">
      <c r="A482" s="424" t="n"/>
      <c r="C482" s="1796" t="n"/>
      <c r="D482" s="1847" t="n"/>
      <c r="M482" s="1847" t="n"/>
      <c r="N482" s="1796" t="n"/>
      <c r="O482" s="1847" t="n"/>
      <c r="P482" s="1796" t="n"/>
      <c r="Q482" s="1847" t="n"/>
      <c r="R482" s="1796" t="n"/>
      <c r="S482" s="1847" t="n"/>
      <c r="T482" s="1796" t="n"/>
      <c r="U482" s="1847" t="n"/>
      <c r="V482" s="1796" t="n"/>
      <c r="W482" s="1847" t="n"/>
      <c r="X482" s="1796" t="n"/>
      <c r="Y482" s="1847" t="n"/>
      <c r="AE482" s="1738" t="n"/>
      <c r="AF482" s="1082" t="n"/>
    </row>
    <row r="483" ht="30" customHeight="1" s="667">
      <c r="A483" s="424" t="n"/>
      <c r="C483" s="1796" t="n"/>
      <c r="D483" s="1847" t="n"/>
      <c r="M483" s="1874" t="n"/>
      <c r="N483" s="1797" t="n"/>
      <c r="O483" s="1847" t="n"/>
      <c r="P483" s="1796" t="n"/>
      <c r="Q483" s="1847" t="n"/>
      <c r="R483" s="1796" t="n"/>
      <c r="S483" s="1847" t="n"/>
      <c r="T483" s="1796" t="n"/>
      <c r="U483" s="1847" t="n"/>
      <c r="V483" s="1796" t="n"/>
      <c r="W483" s="1847" t="n"/>
      <c r="X483" s="1796" t="n"/>
      <c r="Y483" s="1847" t="n"/>
      <c r="AE483" s="1738" t="n"/>
      <c r="AF483" s="99" t="n"/>
    </row>
    <row r="484" ht="30" customHeight="1" s="667">
      <c r="A484" s="964" t="inlineStr">
        <is>
          <t>E0100</t>
        </is>
      </c>
      <c r="B484" s="1848" t="n"/>
      <c r="C484" s="1849" t="n"/>
      <c r="D484" s="966" t="inlineStr">
        <is>
          <t>Rifle, 5.56mm</t>
        </is>
      </c>
      <c r="E484" s="1848" t="n"/>
      <c r="F484" s="1848" t="n"/>
      <c r="G484" s="1848" t="n"/>
      <c r="H484" s="1848" t="n"/>
      <c r="I484" s="1848" t="n"/>
      <c r="J484" s="1848" t="n"/>
      <c r="K484" s="1848" t="n"/>
      <c r="L484" s="1849" t="n"/>
      <c r="M484" s="1061">
        <f>SUMIFS(TE!P:P,TE!G:G,$A$426,TE!H:H,A484)</f>
        <v/>
      </c>
      <c r="N484" s="1877" t="n"/>
      <c r="O484" s="968" t="n">
        <v>21</v>
      </c>
      <c r="P484" s="1849" t="n"/>
      <c r="Q484" s="969">
        <f>ROUNDUP(M484/O484,0)</f>
        <v/>
      </c>
      <c r="R484" s="1849" t="n"/>
      <c r="S484" s="1851" t="n">
        <v>16.1666666666667</v>
      </c>
      <c r="T484" s="1849" t="n"/>
      <c r="U484" s="1851">
        <f>Q484*S484</f>
        <v/>
      </c>
      <c r="V484" s="1849" t="n"/>
      <c r="W484" s="946" t="inlineStr">
        <is>
          <t>B1B</t>
        </is>
      </c>
      <c r="X484" s="1849" t="n"/>
      <c r="Y484" s="947" t="inlineStr">
        <is>
          <t>10 per rack, stacked 2 high</t>
        </is>
      </c>
      <c r="Z484" s="1848" t="n"/>
      <c r="AA484" s="1848" t="n"/>
      <c r="AB484" s="1848" t="n"/>
      <c r="AC484" s="1848" t="n"/>
      <c r="AD484" s="1848" t="n"/>
      <c r="AE484" s="1849" t="n"/>
      <c r="AF484" s="99" t="n"/>
    </row>
    <row r="485" ht="30" customHeight="1" s="667">
      <c r="A485" s="949" t="inlineStr">
        <is>
          <t>E0103</t>
        </is>
      </c>
      <c r="B485" s="1852" t="n"/>
      <c r="C485" s="1853" t="n"/>
      <c r="D485" s="951" t="inlineStr">
        <is>
          <t>RIFLE,7.62 MILLIMET - M110</t>
        </is>
      </c>
      <c r="E485" s="1852" t="n"/>
      <c r="F485" s="1852" t="n"/>
      <c r="G485" s="1852" t="n"/>
      <c r="H485" s="1852" t="n"/>
      <c r="I485" s="1852" t="n"/>
      <c r="J485" s="1852" t="n"/>
      <c r="K485" s="1852" t="n"/>
      <c r="L485" s="1853" t="n"/>
      <c r="M485" s="952">
        <f>SUMIFS(TE!P:P,TE!G:G,$A$426,TE!H:H,A485)</f>
        <v/>
      </c>
      <c r="N485" s="1854" t="n"/>
      <c r="O485" s="953" t="n">
        <v>16</v>
      </c>
      <c r="P485" s="1853" t="n"/>
      <c r="Q485" s="954">
        <f>ROUNDUP(M485/O485,0)</f>
        <v/>
      </c>
      <c r="R485" s="1853" t="n"/>
      <c r="S485" s="1855" t="n">
        <v>21</v>
      </c>
      <c r="T485" s="1853" t="n"/>
      <c r="U485" s="1855">
        <f>Q485*S485</f>
        <v/>
      </c>
      <c r="V485" s="1853" t="n"/>
      <c r="W485" s="970" t="inlineStr">
        <is>
          <t>C1A</t>
        </is>
      </c>
      <c r="X485" s="1853" t="n"/>
      <c r="Y485" s="971" t="inlineStr">
        <is>
          <t>8 per rack stacked 2 high + space for cases</t>
        </is>
      </c>
      <c r="Z485" s="1852" t="n"/>
      <c r="AA485" s="1852" t="n"/>
      <c r="AB485" s="1852" t="n"/>
      <c r="AC485" s="1852" t="n"/>
      <c r="AD485" s="1852" t="n"/>
      <c r="AE485" s="1853" t="n"/>
      <c r="AF485" s="99" t="n"/>
    </row>
    <row r="486" ht="30" customHeight="1" s="667">
      <c r="A486" s="949" t="inlineStr">
        <is>
          <t>E0105</t>
        </is>
      </c>
      <c r="B486" s="1852" t="n"/>
      <c r="C486" s="1853" t="n"/>
      <c r="D486" s="951" t="inlineStr">
        <is>
          <t>VIEWER KIT,COMMANDE - CVK</t>
        </is>
      </c>
      <c r="E486" s="1852" t="n"/>
      <c r="F486" s="1852" t="n"/>
      <c r="G486" s="1852" t="n"/>
      <c r="H486" s="1852" t="n"/>
      <c r="I486" s="1852" t="n"/>
      <c r="J486" s="1852" t="n"/>
      <c r="K486" s="1852" t="n"/>
      <c r="L486" s="1853" t="n"/>
      <c r="M486" s="952">
        <f>SUMIFS(TE!P:P,TE!G:G,$A$426,TE!H:H,A486)</f>
        <v/>
      </c>
      <c r="N486" s="1854" t="n"/>
      <c r="O486" s="953" t="n">
        <v>12</v>
      </c>
      <c r="P486" s="1853" t="n"/>
      <c r="Q486" s="954">
        <f>ROUNDUP(M486/O486,0)</f>
        <v/>
      </c>
      <c r="R486" s="1853" t="n"/>
      <c r="S486" s="1855" t="n">
        <v>13.4</v>
      </c>
      <c r="T486" s="1853" t="n"/>
      <c r="U486" s="1855">
        <f>Q486*S486</f>
        <v/>
      </c>
      <c r="V486" s="1853" t="n"/>
      <c r="W486" s="970" t="inlineStr">
        <is>
          <t>E1A</t>
        </is>
      </c>
      <c r="X486" s="1853" t="n"/>
      <c r="Y486" s="971" t="inlineStr">
        <is>
          <t>Hard case stacked 4 high</t>
        </is>
      </c>
      <c r="Z486" s="1852" t="n"/>
      <c r="AA486" s="1852" t="n"/>
      <c r="AB486" s="1852" t="n"/>
      <c r="AC486" s="1852" t="n"/>
      <c r="AD486" s="1852" t="n"/>
      <c r="AE486" s="1853" t="n"/>
      <c r="AF486" s="99" t="n"/>
    </row>
    <row r="487" ht="30" customHeight="1" s="667">
      <c r="A487" s="949" t="inlineStr">
        <is>
          <t>E0106</t>
        </is>
      </c>
      <c r="B487" s="1852" t="n"/>
      <c r="C487" s="1853" t="n"/>
      <c r="D487" s="951" t="inlineStr">
        <is>
          <t>SABER Maintenance Kit</t>
        </is>
      </c>
      <c r="E487" s="1852" t="n"/>
      <c r="F487" s="1852" t="n"/>
      <c r="G487" s="1852" t="n"/>
      <c r="H487" s="1852" t="n"/>
      <c r="I487" s="1852" t="n"/>
      <c r="J487" s="1852" t="n"/>
      <c r="K487" s="1852" t="n"/>
      <c r="L487" s="1853" t="n"/>
      <c r="M487" s="952">
        <f>SUMIFS(TE!P:P,TE!G:G,$A$426,TE!H:H,A487)</f>
        <v/>
      </c>
      <c r="N487" s="1854" t="n"/>
      <c r="O487" s="953" t="n">
        <v>4</v>
      </c>
      <c r="P487" s="1853" t="n"/>
      <c r="Q487" s="954">
        <f>ROUNDUP(M487/O487,0)</f>
        <v/>
      </c>
      <c r="R487" s="1853" t="n"/>
      <c r="S487" s="1855" t="n">
        <v>8.6</v>
      </c>
      <c r="T487" s="1853" t="n"/>
      <c r="U487" s="1855">
        <f>Q487*S487</f>
        <v/>
      </c>
      <c r="V487" s="1853" t="n"/>
      <c r="W487" s="970" t="inlineStr">
        <is>
          <t>E1I</t>
        </is>
      </c>
      <c r="X487" s="1853" t="n"/>
      <c r="Y487" s="971" t="inlineStr">
        <is>
          <t>Hard case stacked 4 high</t>
        </is>
      </c>
      <c r="Z487" s="1852" t="n"/>
      <c r="AA487" s="1852" t="n"/>
      <c r="AB487" s="1852" t="n"/>
      <c r="AC487" s="1852" t="n"/>
      <c r="AD487" s="1852" t="n"/>
      <c r="AE487" s="1853" t="n"/>
      <c r="AF487" s="99" t="n"/>
    </row>
    <row r="488" ht="30" customHeight="1" s="667">
      <c r="A488" s="987" t="inlineStr">
        <is>
          <t>E0108</t>
        </is>
      </c>
      <c r="B488" s="1852" t="n"/>
      <c r="C488" s="1853" t="n"/>
      <c r="D488" s="951" t="inlineStr">
        <is>
          <t>GLARE MOUT 532P-M</t>
        </is>
      </c>
      <c r="E488" s="1852" t="n"/>
      <c r="F488" s="1852" t="n"/>
      <c r="G488" s="1852" t="n"/>
      <c r="H488" s="1852" t="n"/>
      <c r="I488" s="1852" t="n"/>
      <c r="J488" s="1852" t="n"/>
      <c r="K488" s="1852" t="n"/>
      <c r="L488" s="1853" t="n"/>
      <c r="M488" s="952">
        <f>SUMIFS(TE!P:P,TE!G:G,$A$426,TE!H:H,A488)</f>
        <v/>
      </c>
      <c r="N488" s="1854" t="n"/>
      <c r="O488" s="953" t="n">
        <v>0.5</v>
      </c>
      <c r="P488" s="1853" t="n"/>
      <c r="Q488" s="954">
        <f>M488/O488</f>
        <v/>
      </c>
      <c r="R488" s="1853" t="n"/>
      <c r="S488" s="1855" t="n">
        <v>13.4</v>
      </c>
      <c r="T488" s="1853" t="n"/>
      <c r="U488" s="1855">
        <f>Q488*S488</f>
        <v/>
      </c>
      <c r="V488" s="1853" t="n"/>
      <c r="W488" s="970" t="inlineStr">
        <is>
          <t>A1A</t>
        </is>
      </c>
      <c r="X488" s="1853" t="n"/>
      <c r="Y488" s="971" t="inlineStr">
        <is>
          <t>Stored on Configurable Shelf</t>
        </is>
      </c>
      <c r="Z488" s="1852" t="n"/>
      <c r="AA488" s="1852" t="n"/>
      <c r="AB488" s="1852" t="n"/>
      <c r="AC488" s="1852" t="n"/>
      <c r="AD488" s="1852" t="n"/>
      <c r="AE488" s="1853" t="n"/>
      <c r="AF488" s="99" t="n"/>
    </row>
    <row r="489" ht="30" customHeight="1" s="667">
      <c r="A489" s="987" t="inlineStr">
        <is>
          <t>E0109</t>
        </is>
      </c>
      <c r="B489" s="1852" t="n"/>
      <c r="C489" s="1853" t="n"/>
      <c r="D489" s="951" t="inlineStr">
        <is>
          <t>OCULAR INTERRUPTION DEVICE</t>
        </is>
      </c>
      <c r="E489" s="1852" t="n"/>
      <c r="F489" s="1852" t="n"/>
      <c r="G489" s="1852" t="n"/>
      <c r="H489" s="1852" t="n"/>
      <c r="I489" s="1852" t="n"/>
      <c r="J489" s="1852" t="n"/>
      <c r="K489" s="1852" t="n"/>
      <c r="L489" s="1853" t="n"/>
      <c r="M489" s="952">
        <f>SUMIFS(TE!P:P,TE!G:G,$A$426,TE!H:H,A489)</f>
        <v/>
      </c>
      <c r="N489" s="1854" t="n"/>
      <c r="O489" s="953" t="n">
        <v>0.5</v>
      </c>
      <c r="P489" s="1853" t="n"/>
      <c r="Q489" s="954">
        <f>M489/O489</f>
        <v/>
      </c>
      <c r="R489" s="1853" t="n"/>
      <c r="S489" s="1855" t="n">
        <v>13.4</v>
      </c>
      <c r="T489" s="1853" t="n"/>
      <c r="U489" s="1855">
        <f>Q489*S489</f>
        <v/>
      </c>
      <c r="V489" s="1853" t="n"/>
      <c r="W489" s="970" t="inlineStr">
        <is>
          <t>A1A</t>
        </is>
      </c>
      <c r="X489" s="1853" t="n"/>
      <c r="Y489" s="971" t="inlineStr">
        <is>
          <t>Stored on Configurable Shelf</t>
        </is>
      </c>
      <c r="Z489" s="1852" t="n"/>
      <c r="AA489" s="1852" t="n"/>
      <c r="AB489" s="1852" t="n"/>
      <c r="AC489" s="1852" t="n"/>
      <c r="AD489" s="1852" t="n"/>
      <c r="AE489" s="1853" t="n"/>
      <c r="AF489" s="99" t="n"/>
    </row>
    <row r="490" ht="30" customHeight="1" s="667">
      <c r="A490" s="949" t="inlineStr">
        <is>
          <t>E0116</t>
        </is>
      </c>
      <c r="B490" s="1852" t="n"/>
      <c r="C490" s="1853" t="n"/>
      <c r="D490" s="986" t="inlineStr">
        <is>
          <t>STOW AND GO KIT COM - M32A1</t>
        </is>
      </c>
      <c r="E490" s="1852" t="n"/>
      <c r="F490" s="1852" t="n"/>
      <c r="G490" s="1852" t="n"/>
      <c r="H490" s="1852" t="n"/>
      <c r="I490" s="1852" t="n"/>
      <c r="J490" s="1852" t="n"/>
      <c r="K490" s="1852" t="n"/>
      <c r="L490" s="1853" t="n"/>
      <c r="M490" s="952">
        <f>SUMIFS(TE!P:P,TE!G:G,$A$426,TE!H:H,A490)</f>
        <v/>
      </c>
      <c r="N490" s="1854" t="n"/>
      <c r="O490" s="953" t="n">
        <v>12</v>
      </c>
      <c r="P490" s="1853" t="n"/>
      <c r="Q490" s="954">
        <f>M490/O490</f>
        <v/>
      </c>
      <c r="R490" s="1853" t="n"/>
      <c r="S490" s="1855" t="n">
        <v>13.4</v>
      </c>
      <c r="T490" s="1853" t="n"/>
      <c r="U490" s="1855">
        <f>Q490*S490</f>
        <v/>
      </c>
      <c r="V490" s="1853" t="n"/>
      <c r="W490" s="970" t="inlineStr">
        <is>
          <t>A1A</t>
        </is>
      </c>
      <c r="X490" s="1853" t="n"/>
      <c r="Y490" s="971" t="inlineStr">
        <is>
          <t>Stored on Configurable Shelf</t>
        </is>
      </c>
      <c r="Z490" s="1852" t="n"/>
      <c r="AA490" s="1852" t="n"/>
      <c r="AB490" s="1852" t="n"/>
      <c r="AC490" s="1852" t="n"/>
      <c r="AD490" s="1852" t="n"/>
      <c r="AE490" s="1853" t="n"/>
      <c r="AF490" s="99" t="n"/>
    </row>
    <row r="491" ht="30" customHeight="1" s="667">
      <c r="A491" s="949" t="inlineStr">
        <is>
          <t>E0117</t>
        </is>
      </c>
      <c r="B491" s="1852" t="n"/>
      <c r="C491" s="1853" t="n"/>
      <c r="D491" s="986" t="inlineStr">
        <is>
          <t>Sight Bore, Optical-M7</t>
        </is>
      </c>
      <c r="E491" s="1852" t="n"/>
      <c r="F491" s="1852" t="n"/>
      <c r="G491" s="1852" t="n"/>
      <c r="H491" s="1852" t="n"/>
      <c r="I491" s="1852" t="n"/>
      <c r="J491" s="1852" t="n"/>
      <c r="K491" s="1852" t="n"/>
      <c r="L491" s="1853" t="n"/>
      <c r="M491" s="952">
        <f>SUMIFS(TE!P:P,TE!G:G,$A$426,TE!H:H,A491)</f>
        <v/>
      </c>
      <c r="N491" s="1854" t="n"/>
      <c r="O491" s="953" t="n">
        <v>12</v>
      </c>
      <c r="P491" s="1853" t="n"/>
      <c r="Q491" s="954">
        <f>M491/O491</f>
        <v/>
      </c>
      <c r="R491" s="1853" t="n"/>
      <c r="S491" s="1855" t="n">
        <v>13.4</v>
      </c>
      <c r="T491" s="1853" t="n"/>
      <c r="U491" s="1855">
        <f>Q491*S491</f>
        <v/>
      </c>
      <c r="V491" s="1853" t="n"/>
      <c r="W491" s="970" t="inlineStr">
        <is>
          <t>A1A</t>
        </is>
      </c>
      <c r="X491" s="1853" t="n"/>
      <c r="Y491" s="971" t="inlineStr">
        <is>
          <t>Stored on Configurable Shelf</t>
        </is>
      </c>
      <c r="Z491" s="1852" t="n"/>
      <c r="AA491" s="1852" t="n"/>
      <c r="AB491" s="1852" t="n"/>
      <c r="AC491" s="1852" t="n"/>
      <c r="AD491" s="1852" t="n"/>
      <c r="AE491" s="1853" t="n"/>
      <c r="AF491" s="99" t="n"/>
    </row>
    <row r="492" ht="30" customHeight="1" s="667">
      <c r="A492" s="949" t="inlineStr">
        <is>
          <t>E0118</t>
        </is>
      </c>
      <c r="B492" s="1852" t="n"/>
      <c r="C492" s="1853" t="n"/>
      <c r="D492" s="951" t="inlineStr">
        <is>
          <t>SIGHT UNIT,MECHANIC - M521</t>
        </is>
      </c>
      <c r="E492" s="1852" t="n"/>
      <c r="F492" s="1852" t="n"/>
      <c r="G492" s="1852" t="n"/>
      <c r="H492" s="1852" t="n"/>
      <c r="I492" s="1852" t="n"/>
      <c r="J492" s="1852" t="n"/>
      <c r="K492" s="1852" t="n"/>
      <c r="L492" s="1853" t="n"/>
      <c r="M492" s="952">
        <f>SUMIFS(TE!P:P,TE!G:G,$A$426,TE!H:H,A492)</f>
        <v/>
      </c>
      <c r="N492" s="1854" t="n"/>
      <c r="O492" s="973" t="inlineStr">
        <is>
          <t>n/a</t>
        </is>
      </c>
      <c r="P492" s="1853" t="n"/>
      <c r="Q492" s="973" t="inlineStr">
        <is>
          <t>n/a</t>
        </is>
      </c>
      <c r="R492" s="1853" t="n"/>
      <c r="S492" s="973" t="inlineStr">
        <is>
          <t>n/a</t>
        </is>
      </c>
      <c r="T492" s="1853" t="n"/>
      <c r="U492" s="973" t="inlineStr">
        <is>
          <t>n/a</t>
        </is>
      </c>
      <c r="V492" s="1853" t="n"/>
      <c r="W492" s="970" t="inlineStr">
        <is>
          <t>Z1A</t>
        </is>
      </c>
      <c r="X492" s="1853" t="n"/>
      <c r="Y492" s="971" t="inlineStr">
        <is>
          <t>Stored on weapon, E0018</t>
        </is>
      </c>
      <c r="Z492" s="1852" t="n"/>
      <c r="AA492" s="1852" t="n"/>
      <c r="AB492" s="1852" t="n"/>
      <c r="AC492" s="1852" t="n"/>
      <c r="AD492" s="1852" t="n"/>
      <c r="AE492" s="1853" t="n"/>
      <c r="AF492" s="99" t="n"/>
    </row>
    <row r="493" ht="30" customHeight="1" s="667">
      <c r="A493" s="949" t="inlineStr">
        <is>
          <t>E0119</t>
        </is>
      </c>
      <c r="B493" s="1852" t="n"/>
      <c r="C493" s="1853" t="n"/>
      <c r="D493" s="951" t="inlineStr">
        <is>
          <t>SIGHT,REFLEX - M553</t>
        </is>
      </c>
      <c r="E493" s="1852" t="n"/>
      <c r="F493" s="1852" t="n"/>
      <c r="G493" s="1852" t="n"/>
      <c r="H493" s="1852" t="n"/>
      <c r="I493" s="1852" t="n"/>
      <c r="J493" s="1852" t="n"/>
      <c r="K493" s="1852" t="n"/>
      <c r="L493" s="1853" t="n"/>
      <c r="M493" s="952">
        <f>SUMIFS(TE!P:P,TE!G:G,$A$426,TE!H:H,A493)</f>
        <v/>
      </c>
      <c r="N493" s="1854" t="n"/>
      <c r="O493" s="973" t="inlineStr">
        <is>
          <t>n/a</t>
        </is>
      </c>
      <c r="P493" s="1853" t="n"/>
      <c r="Q493" s="973" t="inlineStr">
        <is>
          <t>n/a</t>
        </is>
      </c>
      <c r="R493" s="1853" t="n"/>
      <c r="S493" s="973" t="inlineStr">
        <is>
          <t>n/a</t>
        </is>
      </c>
      <c r="T493" s="1853" t="n"/>
      <c r="U493" s="973" t="inlineStr">
        <is>
          <t>n/a</t>
        </is>
      </c>
      <c r="V493" s="1853" t="n"/>
      <c r="W493" s="970" t="inlineStr">
        <is>
          <t>Z1A</t>
        </is>
      </c>
      <c r="X493" s="1853" t="n"/>
      <c r="Y493" s="971" t="inlineStr">
        <is>
          <t>Stored on weapon, E0018</t>
        </is>
      </c>
      <c r="Z493" s="1852" t="n"/>
      <c r="AA493" s="1852" t="n"/>
      <c r="AB493" s="1852" t="n"/>
      <c r="AC493" s="1852" t="n"/>
      <c r="AD493" s="1852" t="n"/>
      <c r="AE493" s="1853" t="n"/>
      <c r="AF493" s="99" t="n"/>
    </row>
    <row r="494" ht="30" customHeight="1" s="667">
      <c r="A494" s="949" t="inlineStr">
        <is>
          <t>E0120</t>
        </is>
      </c>
      <c r="B494" s="1852" t="n"/>
      <c r="C494" s="1853" t="n"/>
      <c r="D494" s="951" t="inlineStr">
        <is>
          <t>MOUNT,SIGHT,SMALL A</t>
        </is>
      </c>
      <c r="E494" s="1852" t="n"/>
      <c r="F494" s="1852" t="n"/>
      <c r="G494" s="1852" t="n"/>
      <c r="H494" s="1852" t="n"/>
      <c r="I494" s="1852" t="n"/>
      <c r="J494" s="1852" t="n"/>
      <c r="K494" s="1852" t="n"/>
      <c r="L494" s="1853" t="n"/>
      <c r="M494" s="952">
        <f>SUMIFS(TE!P:P,TE!G:G,$A$426,TE!H:H,A494)</f>
        <v/>
      </c>
      <c r="N494" s="1854" t="n"/>
      <c r="O494" s="973" t="inlineStr">
        <is>
          <t>n/a</t>
        </is>
      </c>
      <c r="P494" s="1853" t="n"/>
      <c r="Q494" s="973" t="inlineStr">
        <is>
          <t>n/a</t>
        </is>
      </c>
      <c r="R494" s="1853" t="n"/>
      <c r="S494" s="973" t="inlineStr">
        <is>
          <t>n/a</t>
        </is>
      </c>
      <c r="T494" s="1853" t="n"/>
      <c r="U494" s="973" t="inlineStr">
        <is>
          <t>n/a</t>
        </is>
      </c>
      <c r="V494" s="1853" t="n"/>
      <c r="W494" s="970" t="inlineStr">
        <is>
          <t>Z1A</t>
        </is>
      </c>
      <c r="X494" s="1853" t="n"/>
      <c r="Y494" s="971" t="inlineStr">
        <is>
          <t>Stored on weapon, E0018</t>
        </is>
      </c>
      <c r="Z494" s="1852" t="n"/>
      <c r="AA494" s="1852" t="n"/>
      <c r="AB494" s="1852" t="n"/>
      <c r="AC494" s="1852" t="n"/>
      <c r="AD494" s="1852" t="n"/>
      <c r="AE494" s="1853" t="n"/>
      <c r="AF494" s="99" t="n"/>
    </row>
    <row r="495" ht="30" customHeight="1" s="667">
      <c r="A495" s="949" t="inlineStr">
        <is>
          <t>E0123</t>
        </is>
      </c>
      <c r="B495" s="1852" t="n"/>
      <c r="C495" s="1853" t="n"/>
      <c r="D495" s="951" t="inlineStr">
        <is>
          <t>Machine Gun, CAL .50, M2A1</t>
        </is>
      </c>
      <c r="E495" s="1852" t="n"/>
      <c r="F495" s="1852" t="n"/>
      <c r="G495" s="1852" t="n"/>
      <c r="H495" s="1852" t="n"/>
      <c r="I495" s="1852" t="n"/>
      <c r="J495" s="1852" t="n"/>
      <c r="K495" s="1852" t="n"/>
      <c r="L495" s="1853" t="n"/>
      <c r="M495" s="952">
        <f>SUMIFS(TE!P:P,TE!G:G,$A$426,TE!H:H,A495)</f>
        <v/>
      </c>
      <c r="N495" s="1854" t="n"/>
      <c r="O495" s="953" t="n">
        <v>4</v>
      </c>
      <c r="P495" s="1853" t="n"/>
      <c r="Q495" s="954">
        <f>ROUNDUP(M495/O495,0)</f>
        <v/>
      </c>
      <c r="R495" s="1853" t="n"/>
      <c r="S495" s="1855" t="n">
        <v>13.4</v>
      </c>
      <c r="T495" s="1853" t="n"/>
      <c r="U495" s="1855">
        <f>Q495*S495</f>
        <v/>
      </c>
      <c r="V495" s="1853" t="n"/>
      <c r="W495" s="970" t="inlineStr">
        <is>
          <t>B1F</t>
        </is>
      </c>
      <c r="X495" s="1853" t="n"/>
      <c r="Y495" s="971" t="inlineStr">
        <is>
          <t>4 per rack stacked 1 high</t>
        </is>
      </c>
      <c r="Z495" s="1852" t="n"/>
      <c r="AA495" s="1852" t="n"/>
      <c r="AB495" s="1852" t="n"/>
      <c r="AC495" s="1852" t="n"/>
      <c r="AD495" s="1852" t="n"/>
      <c r="AE495" s="1853" t="n"/>
      <c r="AF495" s="99" t="n"/>
    </row>
    <row r="496" ht="30" customHeight="1" s="667">
      <c r="A496" s="949" t="inlineStr">
        <is>
          <t>E0127</t>
        </is>
      </c>
      <c r="B496" s="1852" t="n"/>
      <c r="C496" s="1853" t="n"/>
      <c r="D496" s="951" t="inlineStr">
        <is>
          <t>Suppressor, Small Arms</t>
        </is>
      </c>
      <c r="E496" s="1852" t="n"/>
      <c r="F496" s="1852" t="n"/>
      <c r="G496" s="1852" t="n"/>
      <c r="H496" s="1852" t="n"/>
      <c r="I496" s="1852" t="n"/>
      <c r="J496" s="1852" t="n"/>
      <c r="K496" s="1852" t="n"/>
      <c r="L496" s="1853" t="n"/>
      <c r="M496" s="952">
        <f>SUMIFS(TE!P:P,TE!G:G,$A$426,TE!H:H,A496)</f>
        <v/>
      </c>
      <c r="N496" s="1854" t="n"/>
      <c r="O496" s="953" t="n">
        <v>30</v>
      </c>
      <c r="P496" s="1853" t="n"/>
      <c r="Q496" s="973" t="inlineStr">
        <is>
          <t>n/a</t>
        </is>
      </c>
      <c r="R496" s="1853" t="n"/>
      <c r="S496" s="973" t="inlineStr">
        <is>
          <t>n/a</t>
        </is>
      </c>
      <c r="T496" s="1853" t="n"/>
      <c r="U496" s="973" t="inlineStr">
        <is>
          <t>n/a</t>
        </is>
      </c>
      <c r="V496" s="1853" t="n"/>
      <c r="W496" s="970" t="inlineStr">
        <is>
          <t>Z1A</t>
        </is>
      </c>
      <c r="X496" s="1853" t="n"/>
      <c r="Y496" s="971" t="inlineStr">
        <is>
          <t>Stored on weapon, E0190</t>
        </is>
      </c>
      <c r="Z496" s="1852" t="n"/>
      <c r="AA496" s="1852" t="n"/>
      <c r="AB496" s="1852" t="n"/>
      <c r="AC496" s="1852" t="n"/>
      <c r="AD496" s="1852" t="n"/>
      <c r="AE496" s="1853" t="n"/>
      <c r="AF496" s="99" t="n"/>
    </row>
    <row r="497" ht="30" customHeight="1" s="667">
      <c r="A497" s="949" t="inlineStr">
        <is>
          <t>E0128</t>
        </is>
      </c>
      <c r="B497" s="1852" t="n"/>
      <c r="C497" s="1853" t="n"/>
      <c r="D497" s="951" t="inlineStr">
        <is>
          <t>Squad Thermal Sight</t>
        </is>
      </c>
      <c r="E497" s="1852" t="n"/>
      <c r="F497" s="1852" t="n"/>
      <c r="G497" s="1852" t="n"/>
      <c r="H497" s="1852" t="n"/>
      <c r="I497" s="1852" t="n"/>
      <c r="J497" s="1852" t="n"/>
      <c r="K497" s="1852" t="n"/>
      <c r="L497" s="1853" t="n"/>
      <c r="M497" s="952">
        <f>SUMIFS(TE!P:P,TE!G:G,$A$426,TE!H:H,A497)</f>
        <v/>
      </c>
      <c r="N497" s="1854" t="n"/>
      <c r="O497" s="953" t="n">
        <v>12</v>
      </c>
      <c r="P497" s="1853" t="n"/>
      <c r="Q497" s="954">
        <f>M497/O497</f>
        <v/>
      </c>
      <c r="R497" s="1853" t="n"/>
      <c r="S497" s="1855" t="n">
        <v>13.4</v>
      </c>
      <c r="T497" s="1853" t="n"/>
      <c r="U497" s="1855">
        <f>Q497*S497</f>
        <v/>
      </c>
      <c r="V497" s="1853" t="n"/>
      <c r="W497" s="970" t="inlineStr">
        <is>
          <t>A1A</t>
        </is>
      </c>
      <c r="X497" s="1853" t="n"/>
      <c r="Y497" s="971" t="inlineStr">
        <is>
          <t>Stored on Configurable Shelf</t>
        </is>
      </c>
      <c r="Z497" s="1852" t="n"/>
      <c r="AA497" s="1852" t="n"/>
      <c r="AB497" s="1852" t="n"/>
      <c r="AC497" s="1852" t="n"/>
      <c r="AD497" s="1852" t="n"/>
      <c r="AE497" s="1853" t="n"/>
      <c r="AF497" s="99" t="n"/>
    </row>
    <row r="498" ht="30" customHeight="1" s="667">
      <c r="A498" s="949" t="inlineStr">
        <is>
          <t>E0131</t>
        </is>
      </c>
      <c r="B498" s="1852" t="n"/>
      <c r="C498" s="1853" t="n"/>
      <c r="D498" s="951" t="inlineStr">
        <is>
          <t>Suppressor, Small Arms</t>
        </is>
      </c>
      <c r="E498" s="1852" t="n"/>
      <c r="F498" s="1852" t="n"/>
      <c r="G498" s="1852" t="n"/>
      <c r="H498" s="1852" t="n"/>
      <c r="I498" s="1852" t="n"/>
      <c r="J498" s="1852" t="n"/>
      <c r="K498" s="1852" t="n"/>
      <c r="L498" s="1853" t="n"/>
      <c r="M498" s="952">
        <f>SUMIFS(TE!P:P,TE!G:G,$A$426,TE!H:H,A498)</f>
        <v/>
      </c>
      <c r="N498" s="1854" t="n"/>
      <c r="O498" s="953" t="n">
        <v>30</v>
      </c>
      <c r="P498" s="1853" t="n"/>
      <c r="Q498" s="973" t="inlineStr">
        <is>
          <t>n/a</t>
        </is>
      </c>
      <c r="R498" s="1853" t="n"/>
      <c r="S498" s="973" t="inlineStr">
        <is>
          <t>n/a</t>
        </is>
      </c>
      <c r="T498" s="1853" t="n"/>
      <c r="U498" s="973" t="inlineStr">
        <is>
          <t>n/a</t>
        </is>
      </c>
      <c r="V498" s="1853" t="n"/>
      <c r="W498" s="970" t="inlineStr">
        <is>
          <t>Z1A</t>
        </is>
      </c>
      <c r="X498" s="1853" t="n"/>
      <c r="Y498" s="971" t="inlineStr">
        <is>
          <t>Stored on weapon, E0103</t>
        </is>
      </c>
      <c r="Z498" s="1852" t="n"/>
      <c r="AA498" s="1852" t="n"/>
      <c r="AB498" s="1852" t="n"/>
      <c r="AC498" s="1852" t="n"/>
      <c r="AD498" s="1852" t="n"/>
      <c r="AE498" s="1853" t="n"/>
      <c r="AF498" s="99" t="n"/>
    </row>
    <row r="499" ht="30" customHeight="1" s="667">
      <c r="A499" s="949" t="inlineStr">
        <is>
          <t>E0132</t>
        </is>
      </c>
      <c r="B499" s="1852" t="n"/>
      <c r="C499" s="1853" t="n"/>
      <c r="D499" s="951" t="inlineStr">
        <is>
          <t>Suppressor, Small Arms</t>
        </is>
      </c>
      <c r="E499" s="1852" t="n"/>
      <c r="F499" s="1852" t="n"/>
      <c r="G499" s="1852" t="n"/>
      <c r="H499" s="1852" t="n"/>
      <c r="I499" s="1852" t="n"/>
      <c r="J499" s="1852" t="n"/>
      <c r="K499" s="1852" t="n"/>
      <c r="L499" s="1853" t="n"/>
      <c r="M499" s="952">
        <f>SUMIFS(TE!P:P,TE!G:G,$A$426,TE!H:H,A499)</f>
        <v/>
      </c>
      <c r="N499" s="1854" t="n"/>
      <c r="O499" s="953" t="n">
        <v>30</v>
      </c>
      <c r="P499" s="1853" t="n"/>
      <c r="Q499" s="973" t="inlineStr">
        <is>
          <t>n/a</t>
        </is>
      </c>
      <c r="R499" s="1853" t="n"/>
      <c r="S499" s="973" t="inlineStr">
        <is>
          <t>n/a</t>
        </is>
      </c>
      <c r="T499" s="1853" t="n"/>
      <c r="U499" s="973" t="inlineStr">
        <is>
          <t>n/a</t>
        </is>
      </c>
      <c r="V499" s="1853" t="n"/>
      <c r="W499" s="970" t="inlineStr">
        <is>
          <t>Z1A</t>
        </is>
      </c>
      <c r="X499" s="1853" t="n"/>
      <c r="Y499" s="971" t="inlineStr">
        <is>
          <t>Stored on weapon, E1460</t>
        </is>
      </c>
      <c r="Z499" s="1852" t="n"/>
      <c r="AA499" s="1852" t="n"/>
      <c r="AB499" s="1852" t="n"/>
      <c r="AC499" s="1852" t="n"/>
      <c r="AD499" s="1852" t="n"/>
      <c r="AE499" s="1853" t="n"/>
      <c r="AF499" s="99" t="n"/>
    </row>
    <row r="500" ht="30" customHeight="1" s="667">
      <c r="A500" s="949" t="inlineStr">
        <is>
          <t>E0134</t>
        </is>
      </c>
      <c r="B500" s="1852" t="n"/>
      <c r="C500" s="1853" t="n"/>
      <c r="D500" s="951" t="inlineStr">
        <is>
          <t>SIGHTUNIT - SU-277/PSQ</t>
        </is>
      </c>
      <c r="E500" s="1852" t="n"/>
      <c r="F500" s="1852" t="n"/>
      <c r="G500" s="1852" t="n"/>
      <c r="H500" s="1852" t="n"/>
      <c r="I500" s="1852" t="n"/>
      <c r="J500" s="1852" t="n"/>
      <c r="K500" s="1852" t="n"/>
      <c r="L500" s="1853" t="n"/>
      <c r="M500" s="952">
        <f>SUMIFS(TE!P:P,TE!G:G,$A$426,TE!H:H,A500)</f>
        <v/>
      </c>
      <c r="N500" s="1854" t="n"/>
      <c r="O500" s="953" t="n">
        <v>120</v>
      </c>
      <c r="P500" s="1853" t="n"/>
      <c r="Q500" s="954">
        <f>M500/O500</f>
        <v/>
      </c>
      <c r="R500" s="1853" t="n"/>
      <c r="S500" s="1855" t="n">
        <v>13.4</v>
      </c>
      <c r="T500" s="1853" t="n"/>
      <c r="U500" s="1855">
        <f>Q500*S500</f>
        <v/>
      </c>
      <c r="V500" s="1853" t="n"/>
      <c r="W500" s="970" t="inlineStr">
        <is>
          <t>A1A</t>
        </is>
      </c>
      <c r="X500" s="1853" t="n"/>
      <c r="Y500" s="971" t="inlineStr">
        <is>
          <t>Stored on Configurable Shelf</t>
        </is>
      </c>
      <c r="Z500" s="1852" t="n"/>
      <c r="AA500" s="1852" t="n"/>
      <c r="AB500" s="1852" t="n"/>
      <c r="AC500" s="1852" t="n"/>
      <c r="AD500" s="1852" t="n"/>
      <c r="AE500" s="1853" t="n"/>
      <c r="AF500" s="99" t="n"/>
    </row>
    <row r="501" ht="30" customHeight="1" s="667">
      <c r="A501" s="949" t="inlineStr">
        <is>
          <t>E0135</t>
        </is>
      </c>
      <c r="B501" s="1852" t="n"/>
      <c r="C501" s="1853" t="n"/>
      <c r="D501" s="951" t="inlineStr">
        <is>
          <t>Gage Kit, Small Arms</t>
        </is>
      </c>
      <c r="E501" s="1852" t="n"/>
      <c r="F501" s="1852" t="n"/>
      <c r="G501" s="1852" t="n"/>
      <c r="H501" s="1852" t="n"/>
      <c r="I501" s="1852" t="n"/>
      <c r="J501" s="1852" t="n"/>
      <c r="K501" s="1852" t="n"/>
      <c r="L501" s="1853" t="n"/>
      <c r="M501" s="952">
        <f>SUMIFS(TE!P:P,TE!G:G,$A$426,TE!H:H,A501)</f>
        <v/>
      </c>
      <c r="N501" s="1854" t="n"/>
      <c r="O501" s="973" t="inlineStr">
        <is>
          <t>n/a</t>
        </is>
      </c>
      <c r="P501" s="1853" t="n"/>
      <c r="Q501" s="973" t="inlineStr">
        <is>
          <t>n/a</t>
        </is>
      </c>
      <c r="R501" s="1853" t="n"/>
      <c r="S501" s="973" t="inlineStr">
        <is>
          <t>n/a</t>
        </is>
      </c>
      <c r="T501" s="1853" t="n"/>
      <c r="U501" s="973" t="inlineStr">
        <is>
          <t>n/a</t>
        </is>
      </c>
      <c r="V501" s="1853" t="n"/>
      <c r="W501" s="970" t="inlineStr">
        <is>
          <t>A1B</t>
        </is>
      </c>
      <c r="X501" s="1853" t="n"/>
      <c r="Y501" s="971" t="inlineStr">
        <is>
          <t>included in 2171 workspace</t>
        </is>
      </c>
      <c r="Z501" s="1852" t="n"/>
      <c r="AA501" s="1852" t="n"/>
      <c r="AB501" s="1852" t="n"/>
      <c r="AC501" s="1852" t="n"/>
      <c r="AD501" s="1852" t="n"/>
      <c r="AE501" s="1853" t="n"/>
      <c r="AF501" s="99" t="n"/>
    </row>
    <row r="502" ht="30" customHeight="1" s="667">
      <c r="A502" s="978" t="inlineStr">
        <is>
          <t>E0139</t>
        </is>
      </c>
      <c r="B502" s="1856" t="n"/>
      <c r="C502" s="1857" t="n"/>
      <c r="D502" s="980" t="inlineStr">
        <is>
          <t>BORESCOPE - M1026</t>
        </is>
      </c>
      <c r="E502" s="1856" t="n"/>
      <c r="F502" s="1856" t="n"/>
      <c r="G502" s="1856" t="n"/>
      <c r="H502" s="1856" t="n"/>
      <c r="I502" s="1856" t="n"/>
      <c r="J502" s="1856" t="n"/>
      <c r="K502" s="1856" t="n"/>
      <c r="L502" s="1857" t="n"/>
      <c r="M502" s="981">
        <f>SUMIFS(TE!P:P,TE!G:G,$A$426,TE!H:H,A502)</f>
        <v/>
      </c>
      <c r="N502" s="1858" t="n"/>
      <c r="O502" s="982" t="n">
        <v>5</v>
      </c>
      <c r="P502" s="1857" t="n"/>
      <c r="Q502" s="983">
        <f>M502/O502</f>
        <v/>
      </c>
      <c r="R502" s="1857" t="n"/>
      <c r="S502" s="1859" t="n">
        <v>13.4</v>
      </c>
      <c r="T502" s="1857" t="n"/>
      <c r="U502" s="1859">
        <f>Q502*S502</f>
        <v/>
      </c>
      <c r="V502" s="1857" t="n"/>
      <c r="W502" s="975" t="inlineStr">
        <is>
          <t>A1A</t>
        </is>
      </c>
      <c r="X502" s="1857" t="n"/>
      <c r="Y502" s="976" t="inlineStr">
        <is>
          <t>Stored on Configurable Shelf</t>
        </is>
      </c>
      <c r="Z502" s="1856" t="n"/>
      <c r="AA502" s="1856" t="n"/>
      <c r="AB502" s="1856" t="n"/>
      <c r="AC502" s="1856" t="n"/>
      <c r="AD502" s="1856" t="n"/>
      <c r="AE502" s="1857" t="n"/>
      <c r="AF502" s="99" t="n"/>
    </row>
    <row r="503" ht="12.75" customHeight="1" s="667">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99" t="n"/>
    </row>
    <row r="504" ht="12.75" customHeight="1" s="667">
      <c r="A504" s="101" t="n"/>
      <c r="B504" s="101" t="n"/>
      <c r="C504" s="101" t="n"/>
      <c r="D504" s="101" t="n"/>
      <c r="E504" s="101" t="n"/>
      <c r="F504" s="101" t="n"/>
      <c r="G504" s="101" t="n"/>
      <c r="H504" s="101" t="n"/>
      <c r="I504" s="101" t="n"/>
      <c r="J504" s="101" t="n"/>
      <c r="K504" s="101" t="n"/>
      <c r="L504" s="101" t="n"/>
      <c r="M504" s="101" t="n"/>
      <c r="N504" s="101" t="n"/>
      <c r="O504" s="101" t="n"/>
      <c r="P504" s="101" t="n"/>
      <c r="Q504" s="101" t="n"/>
      <c r="R504" s="101" t="n"/>
      <c r="S504" s="101" t="n"/>
      <c r="T504" s="101" t="n"/>
      <c r="U504" s="101" t="n"/>
      <c r="V504" s="101" t="n"/>
      <c r="W504" s="101" t="n"/>
      <c r="X504" s="101" t="n"/>
      <c r="Y504" s="101" t="n"/>
      <c r="Z504" s="101" t="n"/>
      <c r="AA504" s="101" t="n"/>
      <c r="AB504" s="682" t="n"/>
      <c r="AC504" s="683" t="inlineStr">
        <is>
          <t xml:space="preserve">Page </t>
        </is>
      </c>
      <c r="AD504" s="684" t="n">
        <v>17</v>
      </c>
      <c r="AE504" s="684" t="inlineStr">
        <is>
          <t>of</t>
        </is>
      </c>
      <c r="AF504" s="684" t="n">
        <v>27</v>
      </c>
    </row>
    <row r="505" ht="12.75" customHeight="1" s="667">
      <c r="A505" s="937" t="inlineStr">
        <is>
          <t>CCN:</t>
        </is>
      </c>
      <c r="C505" s="931" t="n">
        <v>14345</v>
      </c>
      <c r="M505" s="937" t="inlineStr">
        <is>
          <t>Nomenclature:</t>
        </is>
      </c>
      <c r="R505" s="931" t="inlineStr">
        <is>
          <t>Armory</t>
        </is>
      </c>
    </row>
    <row r="506" ht="12.75" customHeight="1" s="667">
      <c r="A506" s="1081" t="n"/>
      <c r="B506" s="1081" t="n"/>
      <c r="C506" s="1082" t="n"/>
      <c r="D506" s="1082" t="n"/>
      <c r="E506" s="1082" t="n"/>
      <c r="F506" s="1082" t="n"/>
      <c r="G506" s="1082" t="n"/>
      <c r="H506" s="1082" t="n"/>
      <c r="I506" s="1082" t="n"/>
      <c r="J506" s="1082" t="n"/>
      <c r="K506" s="1082" t="n"/>
      <c r="L506" s="1082" t="n"/>
      <c r="M506" s="1081" t="n"/>
      <c r="N506" s="1081" t="n"/>
      <c r="O506" s="1081" t="n"/>
      <c r="P506" s="1081" t="n"/>
      <c r="Q506" s="1081" t="n"/>
      <c r="R506" s="1082" t="n"/>
      <c r="S506" s="1082" t="n"/>
      <c r="T506" s="1082" t="n"/>
      <c r="U506" s="1082" t="n"/>
      <c r="V506" s="1082" t="n"/>
      <c r="W506" s="1082" t="n"/>
      <c r="X506" s="1082" t="n"/>
      <c r="Y506" s="1082" t="n"/>
      <c r="Z506" s="1082" t="n"/>
      <c r="AA506" s="1082" t="n"/>
      <c r="AB506" s="1082" t="n"/>
      <c r="AC506" s="1082" t="n"/>
      <c r="AD506" s="1082" t="n"/>
      <c r="AE506" s="1082" t="n"/>
      <c r="AF506" s="1082" t="n"/>
    </row>
    <row r="507" ht="15.75" customHeight="1" s="667">
      <c r="A507" s="913">
        <f>A480</f>
        <v/>
      </c>
      <c r="B507" s="1841" t="n"/>
      <c r="C507" s="1841" t="n"/>
      <c r="D507" s="914">
        <f>D480</f>
        <v/>
      </c>
      <c r="E507" s="1747" t="n"/>
      <c r="F507" s="1747" t="n"/>
      <c r="G507" s="1747" t="n"/>
      <c r="H507" s="1747" t="n"/>
      <c r="I507" s="1747" t="n"/>
      <c r="J507" s="1747" t="n"/>
      <c r="K507" s="1747" t="n"/>
      <c r="L507" s="1747" t="n"/>
      <c r="M507" s="1081" t="n"/>
      <c r="N507" s="1081" t="n"/>
      <c r="O507" s="1081" t="n"/>
      <c r="P507" s="1082" t="n"/>
      <c r="Q507" s="1081" t="n"/>
      <c r="R507" s="1082" t="n"/>
      <c r="S507" s="1082" t="n"/>
      <c r="T507" s="1082" t="n"/>
      <c r="U507" s="1082" t="n"/>
      <c r="V507" s="1082" t="n"/>
      <c r="W507" s="1082" t="n"/>
      <c r="X507" s="1082" t="n"/>
      <c r="Y507" s="1082" t="n"/>
      <c r="Z507" s="1082" t="n"/>
      <c r="AA507" s="1082" t="n"/>
      <c r="AB507" s="1082" t="n"/>
      <c r="AC507" s="1082" t="n"/>
      <c r="AD507" s="1082" t="n"/>
      <c r="AE507" s="1082" t="n"/>
      <c r="AF507" s="1082" t="n"/>
    </row>
    <row r="508" ht="15.75" customHeight="1" s="667">
      <c r="A508" s="1842" t="inlineStr">
        <is>
          <t>TAM #</t>
        </is>
      </c>
      <c r="B508" s="1736" t="n"/>
      <c r="C508" s="1794" t="n"/>
      <c r="D508" s="921" t="inlineStr">
        <is>
          <t>DESCRIPTION</t>
        </is>
      </c>
      <c r="E508" s="1736" t="n"/>
      <c r="F508" s="1736" t="n"/>
      <c r="G508" s="1736" t="n"/>
      <c r="H508" s="1736" t="n"/>
      <c r="I508" s="1736" t="n"/>
      <c r="J508" s="1736" t="n"/>
      <c r="K508" s="1736" t="n"/>
      <c r="L508" s="1736" t="n"/>
      <c r="M508" s="1870" t="inlineStr">
        <is>
          <t>No.</t>
        </is>
      </c>
      <c r="N508" s="1794" t="n"/>
      <c r="O508" s="1844" t="inlineStr">
        <is>
          <t>No. per Unit</t>
        </is>
      </c>
      <c r="P508" s="1794" t="n"/>
      <c r="Q508" s="1844" t="inlineStr">
        <is>
          <t>STORAGE UNITS</t>
        </is>
      </c>
      <c r="R508" s="1794" t="n"/>
      <c r="S508" s="1845" t="inlineStr">
        <is>
          <t>SF PER UNIT</t>
        </is>
      </c>
      <c r="T508" s="1794" t="n"/>
      <c r="U508" s="1845" t="inlineStr">
        <is>
          <t>Total (NSF)</t>
        </is>
      </c>
      <c r="V508" s="1794" t="n"/>
      <c r="W508" s="1843" t="inlineStr">
        <is>
          <t>STORAGE TYPE</t>
        </is>
      </c>
      <c r="X508" s="1794" t="n"/>
      <c r="Y508" s="1846" t="inlineStr">
        <is>
          <t>METHOD OF STORAGE  (RACK, CABINET, SHELF, ETC.)</t>
        </is>
      </c>
      <c r="Z508" s="1736" t="n"/>
      <c r="AA508" s="1736" t="n"/>
      <c r="AB508" s="1736" t="n"/>
      <c r="AC508" s="1736" t="n"/>
      <c r="AD508" s="1736" t="n"/>
      <c r="AE508" s="1737" t="n"/>
      <c r="AF508" s="1082" t="n"/>
    </row>
    <row r="509" ht="15.75" customHeight="1" s="667">
      <c r="A509" s="424" t="n"/>
      <c r="C509" s="1796" t="n"/>
      <c r="D509" s="1847" t="n"/>
      <c r="M509" s="1847" t="n"/>
      <c r="N509" s="1796" t="n"/>
      <c r="O509" s="1847" t="n"/>
      <c r="P509" s="1796" t="n"/>
      <c r="Q509" s="1847" t="n"/>
      <c r="R509" s="1796" t="n"/>
      <c r="S509" s="1847" t="n"/>
      <c r="T509" s="1796" t="n"/>
      <c r="U509" s="1847" t="n"/>
      <c r="V509" s="1796" t="n"/>
      <c r="W509" s="1847" t="n"/>
      <c r="X509" s="1796" t="n"/>
      <c r="Y509" s="1847" t="n"/>
      <c r="AE509" s="1738" t="n"/>
      <c r="AF509" s="1082" t="n"/>
    </row>
    <row r="510" ht="30" customHeight="1" s="667">
      <c r="A510" s="424" t="n"/>
      <c r="C510" s="1796" t="n"/>
      <c r="D510" s="1847" t="n"/>
      <c r="M510" s="1874" t="n"/>
      <c r="N510" s="1797" t="n"/>
      <c r="O510" s="1847" t="n"/>
      <c r="P510" s="1796" t="n"/>
      <c r="Q510" s="1847" t="n"/>
      <c r="R510" s="1796" t="n"/>
      <c r="S510" s="1847" t="n"/>
      <c r="T510" s="1796" t="n"/>
      <c r="U510" s="1847" t="n"/>
      <c r="V510" s="1796" t="n"/>
      <c r="W510" s="1847" t="n"/>
      <c r="X510" s="1796" t="n"/>
      <c r="Y510" s="1847" t="n"/>
      <c r="AE510" s="1738" t="n"/>
      <c r="AF510" s="99" t="n"/>
    </row>
    <row r="511" ht="30" customHeight="1" s="667">
      <c r="A511" s="964" t="inlineStr">
        <is>
          <t>E0140</t>
        </is>
      </c>
      <c r="B511" s="1848" t="n"/>
      <c r="C511" s="1849" t="n"/>
      <c r="D511" s="966" t="inlineStr">
        <is>
          <t>KIT,BORESIGHT,MACHI - M2</t>
        </is>
      </c>
      <c r="E511" s="1848" t="n"/>
      <c r="F511" s="1848" t="n"/>
      <c r="G511" s="1848" t="n"/>
      <c r="H511" s="1848" t="n"/>
      <c r="I511" s="1848" t="n"/>
      <c r="J511" s="1848" t="n"/>
      <c r="K511" s="1848" t="n"/>
      <c r="L511" s="1849" t="n"/>
      <c r="M511" s="1061">
        <f>SUMIFS(TE!P:P,TE!G:G,$A$426,TE!H:H,A511)</f>
        <v/>
      </c>
      <c r="N511" s="1877" t="n"/>
      <c r="O511" s="968" t="n">
        <v>40</v>
      </c>
      <c r="P511" s="1849" t="n"/>
      <c r="Q511" s="969">
        <f>M511/O511</f>
        <v/>
      </c>
      <c r="R511" s="1849" t="n"/>
      <c r="S511" s="1851" t="n">
        <v>13.4</v>
      </c>
      <c r="T511" s="1849" t="n"/>
      <c r="U511" s="1851">
        <f>Q511*S511</f>
        <v/>
      </c>
      <c r="V511" s="1849" t="n"/>
      <c r="W511" s="946" t="inlineStr">
        <is>
          <t>A1A</t>
        </is>
      </c>
      <c r="X511" s="1849" t="n"/>
      <c r="Y511" s="947" t="inlineStr">
        <is>
          <t>Stored on Configurable Shelf</t>
        </is>
      </c>
      <c r="Z511" s="1848" t="n"/>
      <c r="AA511" s="1848" t="n"/>
      <c r="AB511" s="1848" t="n"/>
      <c r="AC511" s="1848" t="n"/>
      <c r="AD511" s="1848" t="n"/>
      <c r="AE511" s="1849" t="n"/>
      <c r="AF511" s="99" t="n"/>
    </row>
    <row r="512" ht="30" customHeight="1" s="667">
      <c r="A512" s="949" t="inlineStr">
        <is>
          <t>E0144</t>
        </is>
      </c>
      <c r="B512" s="1852" t="n"/>
      <c r="C512" s="1853" t="n"/>
      <c r="D512" s="951" t="inlineStr">
        <is>
          <t>Boresight, M115</t>
        </is>
      </c>
      <c r="E512" s="1852" t="n"/>
      <c r="F512" s="1852" t="n"/>
      <c r="G512" s="1852" t="n"/>
      <c r="H512" s="1852" t="n"/>
      <c r="I512" s="1852" t="n"/>
      <c r="J512" s="1852" t="n"/>
      <c r="K512" s="1852" t="n"/>
      <c r="L512" s="1853" t="n"/>
      <c r="M512" s="952">
        <f>SUMIFS(TE!P:P,TE!G:G,$A$426,TE!H:H,A512)</f>
        <v/>
      </c>
      <c r="N512" s="1854" t="n"/>
      <c r="O512" s="973" t="inlineStr">
        <is>
          <t>n/a</t>
        </is>
      </c>
      <c r="P512" s="1853" t="n"/>
      <c r="Q512" s="973" t="inlineStr">
        <is>
          <t>n/a</t>
        </is>
      </c>
      <c r="R512" s="1853" t="n"/>
      <c r="S512" s="973" t="inlineStr">
        <is>
          <t>n/a</t>
        </is>
      </c>
      <c r="T512" s="1853" t="n"/>
      <c r="U512" s="973" t="inlineStr">
        <is>
          <t>n/a</t>
        </is>
      </c>
      <c r="V512" s="1853" t="n"/>
      <c r="W512" s="970" t="inlineStr">
        <is>
          <t>Z1A</t>
        </is>
      </c>
      <c r="X512" s="1853" t="n"/>
      <c r="Y512" s="971" t="inlineStr">
        <is>
          <t>include in 60mm mortar</t>
        </is>
      </c>
      <c r="Z512" s="1852" t="n"/>
      <c r="AA512" s="1852" t="n"/>
      <c r="AB512" s="1852" t="n"/>
      <c r="AC512" s="1852" t="n"/>
      <c r="AD512" s="1852" t="n"/>
      <c r="AE512" s="1853" t="n"/>
      <c r="AF512" s="99" t="n"/>
    </row>
    <row r="513" ht="30" customHeight="1" s="667">
      <c r="A513" s="949" t="inlineStr">
        <is>
          <t>E0154</t>
        </is>
      </c>
      <c r="B513" s="1852" t="n"/>
      <c r="C513" s="1853" t="n"/>
      <c r="D513" s="951" t="inlineStr">
        <is>
          <t>Alignment Device, OP-4500-0047</t>
        </is>
      </c>
      <c r="E513" s="1852" t="n"/>
      <c r="F513" s="1852" t="n"/>
      <c r="G513" s="1852" t="n"/>
      <c r="H513" s="1852" t="n"/>
      <c r="I513" s="1852" t="n"/>
      <c r="J513" s="1852" t="n"/>
      <c r="K513" s="1852" t="n"/>
      <c r="L513" s="1853" t="n"/>
      <c r="M513" s="952">
        <f>SUMIFS(TE!P:P,TE!G:G,$A$426,TE!H:H,A513)</f>
        <v/>
      </c>
      <c r="N513" s="1854" t="n"/>
      <c r="O513" s="953" t="n">
        <v>12</v>
      </c>
      <c r="P513" s="1853" t="n"/>
      <c r="Q513" s="954">
        <f>M513/O513</f>
        <v/>
      </c>
      <c r="R513" s="1853" t="n"/>
      <c r="S513" s="1855" t="n">
        <v>13.4</v>
      </c>
      <c r="T513" s="1853" t="n"/>
      <c r="U513" s="1855">
        <f>Q513*S513</f>
        <v/>
      </c>
      <c r="V513" s="1853" t="n"/>
      <c r="W513" s="970" t="inlineStr">
        <is>
          <t>A1A</t>
        </is>
      </c>
      <c r="X513" s="1853" t="n"/>
      <c r="Y513" s="971" t="inlineStr">
        <is>
          <t>Stored on Configurable Shelf</t>
        </is>
      </c>
      <c r="Z513" s="1852" t="n"/>
      <c r="AA513" s="1852" t="n"/>
      <c r="AB513" s="1852" t="n"/>
      <c r="AC513" s="1852" t="n"/>
      <c r="AD513" s="1852" t="n"/>
      <c r="AE513" s="1853" t="n"/>
      <c r="AF513" s="99" t="n"/>
    </row>
    <row r="514" ht="30" customHeight="1" s="667">
      <c r="A514" s="949" t="inlineStr">
        <is>
          <t>E0156</t>
        </is>
      </c>
      <c r="B514" s="1852" t="n"/>
      <c r="C514" s="1853" t="n"/>
      <c r="D514" s="951" t="inlineStr">
        <is>
          <t>SIGHT,THERMAL - AN/PAS-13G(V)1</t>
        </is>
      </c>
      <c r="E514" s="1852" t="n"/>
      <c r="F514" s="1852" t="n"/>
      <c r="G514" s="1852" t="n"/>
      <c r="H514" s="1852" t="n"/>
      <c r="I514" s="1852" t="n"/>
      <c r="J514" s="1852" t="n"/>
      <c r="K514" s="1852" t="n"/>
      <c r="L514" s="1853" t="n"/>
      <c r="M514" s="952">
        <f>SUMIFS(TE!P:P,TE!G:G,$A$426,TE!H:H,A514)</f>
        <v/>
      </c>
      <c r="N514" s="1854" t="n"/>
      <c r="O514" s="953" t="n">
        <v>12</v>
      </c>
      <c r="P514" s="1853" t="n"/>
      <c r="Q514" s="954">
        <f>M514/O514</f>
        <v/>
      </c>
      <c r="R514" s="1853" t="n"/>
      <c r="S514" s="1855" t="n">
        <v>13.4</v>
      </c>
      <c r="T514" s="1853" t="n"/>
      <c r="U514" s="1855">
        <f>Q514*S514</f>
        <v/>
      </c>
      <c r="V514" s="1853" t="n"/>
      <c r="W514" s="970" t="inlineStr">
        <is>
          <t>A1A</t>
        </is>
      </c>
      <c r="X514" s="1853" t="n"/>
      <c r="Y514" s="971" t="inlineStr">
        <is>
          <t>Stored on Configurable Shelf</t>
        </is>
      </c>
      <c r="Z514" s="1852" t="n"/>
      <c r="AA514" s="1852" t="n"/>
      <c r="AB514" s="1852" t="n"/>
      <c r="AC514" s="1852" t="n"/>
      <c r="AD514" s="1852" t="n"/>
      <c r="AE514" s="1853" t="n"/>
      <c r="AF514" s="99" t="n"/>
    </row>
    <row r="515" ht="30" customHeight="1" s="667">
      <c r="A515" s="949" t="inlineStr">
        <is>
          <t>E0161</t>
        </is>
      </c>
      <c r="B515" s="1852" t="n"/>
      <c r="C515" s="1853" t="n"/>
      <c r="D515" s="951" t="inlineStr">
        <is>
          <t>Range Finder, Laser</t>
        </is>
      </c>
      <c r="E515" s="1852" t="n"/>
      <c r="F515" s="1852" t="n"/>
      <c r="G515" s="1852" t="n"/>
      <c r="H515" s="1852" t="n"/>
      <c r="I515" s="1852" t="n"/>
      <c r="J515" s="1852" t="n"/>
      <c r="K515" s="1852" t="n"/>
      <c r="L515" s="1853" t="n"/>
      <c r="M515" s="952">
        <f>SUMIFS(TE!P:P,TE!G:G,$A$426,TE!H:H,A515)</f>
        <v/>
      </c>
      <c r="N515" s="1854" t="n"/>
      <c r="O515" s="953" t="n">
        <v>12</v>
      </c>
      <c r="P515" s="1853" t="n"/>
      <c r="Q515" s="954">
        <f>M515/O515</f>
        <v/>
      </c>
      <c r="R515" s="1853" t="n"/>
      <c r="S515" s="1855" t="n">
        <v>13.4</v>
      </c>
      <c r="T515" s="1853" t="n"/>
      <c r="U515" s="1855">
        <f>Q515*S515</f>
        <v/>
      </c>
      <c r="V515" s="1853" t="n"/>
      <c r="W515" s="970" t="inlineStr">
        <is>
          <t>A1A</t>
        </is>
      </c>
      <c r="X515" s="1853" t="n"/>
      <c r="Y515" s="971" t="inlineStr">
        <is>
          <t>Stored on Configurable Shelf</t>
        </is>
      </c>
      <c r="Z515" s="1852" t="n"/>
      <c r="AA515" s="1852" t="n"/>
      <c r="AB515" s="1852" t="n"/>
      <c r="AC515" s="1852" t="n"/>
      <c r="AD515" s="1852" t="n"/>
      <c r="AE515" s="1853" t="n"/>
      <c r="AF515" s="99" t="n"/>
    </row>
    <row r="516" ht="30" customHeight="1" s="667">
      <c r="A516" s="989" t="inlineStr">
        <is>
          <t>E0168</t>
        </is>
      </c>
      <c r="B516" s="1852" t="n"/>
      <c r="C516" s="1853" t="n"/>
      <c r="D516" s="951" t="inlineStr">
        <is>
          <t>Flashlight -X300U-A</t>
        </is>
      </c>
      <c r="E516" s="1852" t="n"/>
      <c r="F516" s="1852" t="n"/>
      <c r="G516" s="1852" t="n"/>
      <c r="H516" s="1852" t="n"/>
      <c r="I516" s="1852" t="n"/>
      <c r="J516" s="1852" t="n"/>
      <c r="K516" s="1852" t="n"/>
      <c r="L516" s="1853" t="n"/>
      <c r="M516" s="952">
        <f>SUMIFS(TE!P:P,TE!G:G,$A$426,TE!H:H,A516)</f>
        <v/>
      </c>
      <c r="N516" s="1854" t="n"/>
      <c r="O516" s="953" t="n">
        <v>50</v>
      </c>
      <c r="P516" s="1853" t="n"/>
      <c r="Q516" s="954">
        <f>M516/O516</f>
        <v/>
      </c>
      <c r="R516" s="1853" t="n"/>
      <c r="S516" s="1855" t="n">
        <v>13.4</v>
      </c>
      <c r="T516" s="1853" t="n"/>
      <c r="U516" s="1855">
        <f>Q516*S516</f>
        <v/>
      </c>
      <c r="V516" s="1853" t="n"/>
      <c r="W516" s="970" t="inlineStr">
        <is>
          <t>A1A</t>
        </is>
      </c>
      <c r="X516" s="1853" t="n"/>
      <c r="Y516" s="971" t="inlineStr">
        <is>
          <t>Stored on Configurable Shelf</t>
        </is>
      </c>
      <c r="Z516" s="1852" t="n"/>
      <c r="AA516" s="1852" t="n"/>
      <c r="AB516" s="1852" t="n"/>
      <c r="AC516" s="1852" t="n"/>
      <c r="AD516" s="1852" t="n"/>
      <c r="AE516" s="1853" t="n"/>
      <c r="AF516" s="99" t="n"/>
    </row>
    <row r="517" ht="30" customHeight="1" s="667">
      <c r="A517" s="949" t="inlineStr">
        <is>
          <t>E0171</t>
        </is>
      </c>
      <c r="B517" s="1852" t="n"/>
      <c r="C517" s="1853" t="n"/>
      <c r="D517" s="951" t="inlineStr">
        <is>
          <t>MFOM COMMON TEST DE - XM1102</t>
        </is>
      </c>
      <c r="E517" s="1852" t="n"/>
      <c r="F517" s="1852" t="n"/>
      <c r="G517" s="1852" t="n"/>
      <c r="H517" s="1852" t="n"/>
      <c r="I517" s="1852" t="n"/>
      <c r="J517" s="1852" t="n"/>
      <c r="K517" s="1852" t="n"/>
      <c r="L517" s="1853" t="n"/>
      <c r="M517" s="952">
        <f>SUMIFS(TE!P:P,TE!G:G,$A$426,TE!H:H,A517)</f>
        <v/>
      </c>
      <c r="N517" s="1854" t="n"/>
      <c r="O517" s="953" t="n">
        <v>40</v>
      </c>
      <c r="P517" s="1853" t="n"/>
      <c r="Q517" s="954">
        <f>M517/O517</f>
        <v/>
      </c>
      <c r="R517" s="1853" t="n"/>
      <c r="S517" s="1855" t="n">
        <v>13.4</v>
      </c>
      <c r="T517" s="1853" t="n"/>
      <c r="U517" s="1855">
        <f>Q517*S517</f>
        <v/>
      </c>
      <c r="V517" s="1853" t="n"/>
      <c r="W517" s="970" t="inlineStr">
        <is>
          <t>A1A</t>
        </is>
      </c>
      <c r="X517" s="1853" t="n"/>
      <c r="Y517" s="971" t="inlineStr">
        <is>
          <t>Stored on Configurable Shelf</t>
        </is>
      </c>
      <c r="Z517" s="1852" t="n"/>
      <c r="AA517" s="1852" t="n"/>
      <c r="AB517" s="1852" t="n"/>
      <c r="AC517" s="1852" t="n"/>
      <c r="AD517" s="1852" t="n"/>
      <c r="AE517" s="1853" t="n"/>
      <c r="AF517" s="99" t="n"/>
    </row>
    <row r="518" ht="30" customHeight="1" s="667">
      <c r="A518" s="949" t="inlineStr">
        <is>
          <t>E0173</t>
        </is>
      </c>
      <c r="B518" s="1852" t="n"/>
      <c r="C518" s="1853" t="n"/>
      <c r="D518" s="951" t="inlineStr">
        <is>
          <t>Illuminator, Integral - HF4A</t>
        </is>
      </c>
      <c r="E518" s="1852" t="n"/>
      <c r="F518" s="1852" t="n"/>
      <c r="G518" s="1852" t="n"/>
      <c r="H518" s="1852" t="n"/>
      <c r="I518" s="1852" t="n"/>
      <c r="J518" s="1852" t="n"/>
      <c r="K518" s="1852" t="n"/>
      <c r="L518" s="1853" t="n"/>
      <c r="M518" s="952">
        <f>SUMIFS(TE!P:P,TE!G:G,$A$426,TE!H:H,A518)</f>
        <v/>
      </c>
      <c r="N518" s="1854" t="n"/>
      <c r="O518" s="953" t="n">
        <v>8</v>
      </c>
      <c r="P518" s="1853" t="n"/>
      <c r="Q518" s="954">
        <f>M518/O518</f>
        <v/>
      </c>
      <c r="R518" s="1853" t="n"/>
      <c r="S518" s="1855" t="n">
        <v>13.4</v>
      </c>
      <c r="T518" s="1853" t="n"/>
      <c r="U518" s="1855">
        <f>Q518*S518</f>
        <v/>
      </c>
      <c r="V518" s="1853" t="n"/>
      <c r="W518" s="970" t="inlineStr">
        <is>
          <t>A1A</t>
        </is>
      </c>
      <c r="X518" s="1853" t="n"/>
      <c r="Y518" s="971" t="inlineStr">
        <is>
          <t>Stored on Configurable Shelf</t>
        </is>
      </c>
      <c r="Z518" s="1852" t="n"/>
      <c r="AA518" s="1852" t="n"/>
      <c r="AB518" s="1852" t="n"/>
      <c r="AC518" s="1852" t="n"/>
      <c r="AD518" s="1852" t="n"/>
      <c r="AE518" s="1853" t="n"/>
      <c r="AF518" s="99" t="n"/>
    </row>
    <row r="519" ht="30" customHeight="1" s="667">
      <c r="A519" s="949" t="inlineStr">
        <is>
          <t>E0174</t>
        </is>
      </c>
      <c r="B519" s="1852" t="n"/>
      <c r="C519" s="1853" t="n"/>
      <c r="D519" s="951" t="inlineStr">
        <is>
          <t>Sniper Range Finder</t>
        </is>
      </c>
      <c r="E519" s="1852" t="n"/>
      <c r="F519" s="1852" t="n"/>
      <c r="G519" s="1852" t="n"/>
      <c r="H519" s="1852" t="n"/>
      <c r="I519" s="1852" t="n"/>
      <c r="J519" s="1852" t="n"/>
      <c r="K519" s="1852" t="n"/>
      <c r="L519" s="1853" t="n"/>
      <c r="M519" s="952">
        <f>SUMIFS(TE!P:P,TE!G:G,$A$426,TE!H:H,A519)</f>
        <v/>
      </c>
      <c r="N519" s="1854" t="n"/>
      <c r="O519" s="953" t="n">
        <v>12</v>
      </c>
      <c r="P519" s="1853" t="n"/>
      <c r="Q519" s="954">
        <f>M519/O519</f>
        <v/>
      </c>
      <c r="R519" s="1853" t="n"/>
      <c r="S519" s="1855" t="n">
        <v>13.4</v>
      </c>
      <c r="T519" s="1853" t="n"/>
      <c r="U519" s="1855">
        <f>Q519*S519</f>
        <v/>
      </c>
      <c r="V519" s="1853" t="n"/>
      <c r="W519" s="970" t="inlineStr">
        <is>
          <t>A1A</t>
        </is>
      </c>
      <c r="X519" s="1853" t="n"/>
      <c r="Y519" s="971" t="inlineStr">
        <is>
          <t>Stored on Configurable Shelf</t>
        </is>
      </c>
      <c r="Z519" s="1852" t="n"/>
      <c r="AA519" s="1852" t="n"/>
      <c r="AB519" s="1852" t="n"/>
      <c r="AC519" s="1852" t="n"/>
      <c r="AD519" s="1852" t="n"/>
      <c r="AE519" s="1853" t="n"/>
      <c r="AF519" s="99" t="n"/>
    </row>
    <row r="520" ht="30" customHeight="1" s="667">
      <c r="A520" s="949" t="inlineStr">
        <is>
          <t>E0177</t>
        </is>
      </c>
      <c r="B520" s="1852" t="n"/>
      <c r="C520" s="1853" t="n"/>
      <c r="D520" s="951" t="inlineStr">
        <is>
          <t>Binocular, Mini, M24</t>
        </is>
      </c>
      <c r="E520" s="1852" t="n"/>
      <c r="F520" s="1852" t="n"/>
      <c r="G520" s="1852" t="n"/>
      <c r="H520" s="1852" t="n"/>
      <c r="I520" s="1852" t="n"/>
      <c r="J520" s="1852" t="n"/>
      <c r="K520" s="1852" t="n"/>
      <c r="L520" s="1853" t="n"/>
      <c r="M520" s="952">
        <f>SUMIFS(TE!P:P,TE!G:G,$A$426,TE!H:H,A520)</f>
        <v/>
      </c>
      <c r="N520" s="1854" t="n"/>
      <c r="O520" s="953" t="n">
        <v>250</v>
      </c>
      <c r="P520" s="1853" t="n"/>
      <c r="Q520" s="954">
        <f>M520/O520</f>
        <v/>
      </c>
      <c r="R520" s="1853" t="n"/>
      <c r="S520" s="1855" t="n">
        <v>13.4</v>
      </c>
      <c r="T520" s="1853" t="n"/>
      <c r="U520" s="1855">
        <f>Q520*S520</f>
        <v/>
      </c>
      <c r="V520" s="1853" t="n"/>
      <c r="W520" s="970" t="inlineStr">
        <is>
          <t>A1A</t>
        </is>
      </c>
      <c r="X520" s="1853" t="n"/>
      <c r="Y520" s="971" t="inlineStr">
        <is>
          <t>Stored on Configurable Shelf</t>
        </is>
      </c>
      <c r="Z520" s="1852" t="n"/>
      <c r="AA520" s="1852" t="n"/>
      <c r="AB520" s="1852" t="n"/>
      <c r="AC520" s="1852" t="n"/>
      <c r="AD520" s="1852" t="n"/>
      <c r="AE520" s="1853" t="n"/>
      <c r="AF520" s="99" t="n"/>
    </row>
    <row r="521" ht="30" customHeight="1" s="667">
      <c r="A521" s="949" t="inlineStr">
        <is>
          <t>E0179</t>
        </is>
      </c>
      <c r="B521" s="1852" t="n"/>
      <c r="C521" s="1853" t="n"/>
      <c r="D521" s="951" t="inlineStr">
        <is>
          <t>BORESCOPE - M3</t>
        </is>
      </c>
      <c r="E521" s="1852" t="n"/>
      <c r="F521" s="1852" t="n"/>
      <c r="G521" s="1852" t="n"/>
      <c r="H521" s="1852" t="n"/>
      <c r="I521" s="1852" t="n"/>
      <c r="J521" s="1852" t="n"/>
      <c r="K521" s="1852" t="n"/>
      <c r="L521" s="1853" t="n"/>
      <c r="M521" s="952">
        <f>SUMIFS(TE!P:P,TE!G:G,$A$426,TE!H:H,A521)</f>
        <v/>
      </c>
      <c r="N521" s="1854" t="n"/>
      <c r="O521" s="953" t="n">
        <v>5</v>
      </c>
      <c r="P521" s="1853" t="n"/>
      <c r="Q521" s="954">
        <f>M521/O521</f>
        <v/>
      </c>
      <c r="R521" s="1853" t="n"/>
      <c r="S521" s="1855" t="n">
        <v>13.4</v>
      </c>
      <c r="T521" s="1853" t="n"/>
      <c r="U521" s="1855">
        <f>Q521*S521</f>
        <v/>
      </c>
      <c r="V521" s="1853" t="n"/>
      <c r="W521" s="970" t="inlineStr">
        <is>
          <t>A1A</t>
        </is>
      </c>
      <c r="X521" s="1853" t="n"/>
      <c r="Y521" s="971" t="inlineStr">
        <is>
          <t>Stored on Configurable Shelf</t>
        </is>
      </c>
      <c r="Z521" s="1852" t="n"/>
      <c r="AA521" s="1852" t="n"/>
      <c r="AB521" s="1852" t="n"/>
      <c r="AC521" s="1852" t="n"/>
      <c r="AD521" s="1852" t="n"/>
      <c r="AE521" s="1853" t="n"/>
      <c r="AF521" s="99" t="n"/>
    </row>
    <row r="522" ht="30" customHeight="1" s="667">
      <c r="A522" s="949" t="inlineStr">
        <is>
          <t>E0180</t>
        </is>
      </c>
      <c r="B522" s="1852" t="n"/>
      <c r="C522" s="1853" t="n"/>
      <c r="D522" s="951" t="inlineStr">
        <is>
          <t>Aiming Circle, M2A2</t>
        </is>
      </c>
      <c r="E522" s="1852" t="n"/>
      <c r="F522" s="1852" t="n"/>
      <c r="G522" s="1852" t="n"/>
      <c r="H522" s="1852" t="n"/>
      <c r="I522" s="1852" t="n"/>
      <c r="J522" s="1852" t="n"/>
      <c r="K522" s="1852" t="n"/>
      <c r="L522" s="1853" t="n"/>
      <c r="M522" s="952">
        <f>SUMIFS(TE!P:P,TE!G:G,$A$426,TE!H:H,A522)</f>
        <v/>
      </c>
      <c r="N522" s="1854" t="n"/>
      <c r="O522" s="953" t="n">
        <v>30</v>
      </c>
      <c r="P522" s="1853" t="n"/>
      <c r="Q522" s="954">
        <f>M522/O522</f>
        <v/>
      </c>
      <c r="R522" s="1853" t="n"/>
      <c r="S522" s="1855" t="n">
        <v>13.4</v>
      </c>
      <c r="T522" s="1853" t="n"/>
      <c r="U522" s="1855">
        <f>Q522*S522</f>
        <v/>
      </c>
      <c r="V522" s="1853" t="n"/>
      <c r="W522" s="970" t="inlineStr">
        <is>
          <t>A1A</t>
        </is>
      </c>
      <c r="X522" s="1853" t="n"/>
      <c r="Y522" s="971" t="inlineStr">
        <is>
          <t>Stored on Configurable Shelf</t>
        </is>
      </c>
      <c r="Z522" s="1852" t="n"/>
      <c r="AA522" s="1852" t="n"/>
      <c r="AB522" s="1852" t="n"/>
      <c r="AC522" s="1852" t="n"/>
      <c r="AD522" s="1852" t="n"/>
      <c r="AE522" s="1853" t="n"/>
      <c r="AF522" s="99" t="n"/>
    </row>
    <row r="523" ht="30" customHeight="1" s="667">
      <c r="A523" s="949" t="inlineStr">
        <is>
          <t>E0181</t>
        </is>
      </c>
      <c r="B523" s="1852" t="n"/>
      <c r="C523" s="1853" t="n"/>
      <c r="D523" s="951" t="inlineStr">
        <is>
          <t>CALIBER.50,INBORE T - A51124</t>
        </is>
      </c>
      <c r="E523" s="1852" t="n"/>
      <c r="F523" s="1852" t="n"/>
      <c r="G523" s="1852" t="n"/>
      <c r="H523" s="1852" t="n"/>
      <c r="I523" s="1852" t="n"/>
      <c r="J523" s="1852" t="n"/>
      <c r="K523" s="1852" t="n"/>
      <c r="L523" s="1853" t="n"/>
      <c r="M523" s="952">
        <f>SUMIFS(TE!P:P,TE!G:G,$A$426,TE!H:H,A523)</f>
        <v/>
      </c>
      <c r="N523" s="1854" t="n"/>
      <c r="O523" s="953" t="n">
        <v>4</v>
      </c>
      <c r="P523" s="1853" t="n"/>
      <c r="Q523" s="954">
        <f>ROUNDUP(M523/O523,0)</f>
        <v/>
      </c>
      <c r="R523" s="1853" t="n"/>
      <c r="S523" s="1855" t="n">
        <v>20</v>
      </c>
      <c r="T523" s="1853" t="n"/>
      <c r="U523" s="1855">
        <f>Q523*S523</f>
        <v/>
      </c>
      <c r="V523" s="1853" t="n"/>
      <c r="W523" s="970" t="inlineStr">
        <is>
          <t>E1Q</t>
        </is>
      </c>
      <c r="X523" s="1853" t="n"/>
      <c r="Y523" s="971" t="inlineStr">
        <is>
          <t>W/case stack 4 high</t>
        </is>
      </c>
      <c r="Z523" s="1852" t="n"/>
      <c r="AA523" s="1852" t="n"/>
      <c r="AB523" s="1852" t="n"/>
      <c r="AC523" s="1852" t="n"/>
      <c r="AD523" s="1852" t="n"/>
      <c r="AE523" s="1853" t="n"/>
      <c r="AF523" s="99" t="n"/>
    </row>
    <row r="524" ht="30" customHeight="1" s="667">
      <c r="A524" s="949" t="inlineStr">
        <is>
          <t>E0190</t>
        </is>
      </c>
      <c r="B524" s="1852" t="n"/>
      <c r="C524" s="1853" t="n"/>
      <c r="D524" s="951" t="inlineStr">
        <is>
          <t>M4A1</t>
        </is>
      </c>
      <c r="E524" s="1852" t="n"/>
      <c r="F524" s="1852" t="n"/>
      <c r="G524" s="1852" t="n"/>
      <c r="H524" s="1852" t="n"/>
      <c r="I524" s="1852" t="n"/>
      <c r="J524" s="1852" t="n"/>
      <c r="K524" s="1852" t="n"/>
      <c r="L524" s="1853" t="n"/>
      <c r="M524" s="952">
        <f>SUMIFS(TE!P:P,TE!G:G,$A$426,TE!H:H,A524)</f>
        <v/>
      </c>
      <c r="N524" s="1854" t="n"/>
      <c r="O524" s="953" t="n">
        <v>20</v>
      </c>
      <c r="P524" s="1853" t="n"/>
      <c r="Q524" s="954">
        <f>ROUNDUP(M524/O524,0)</f>
        <v/>
      </c>
      <c r="R524" s="1853" t="n"/>
      <c r="S524" s="1855" t="n">
        <v>13.4</v>
      </c>
      <c r="T524" s="1853" t="n"/>
      <c r="U524" s="1855">
        <f>Q524*S524</f>
        <v/>
      </c>
      <c r="V524" s="1853" t="n"/>
      <c r="W524" s="970" t="inlineStr">
        <is>
          <t>B1B</t>
        </is>
      </c>
      <c r="X524" s="1853" t="n"/>
      <c r="Y524" s="971" t="inlineStr">
        <is>
          <t>10 per rack, stacked 2 high</t>
        </is>
      </c>
      <c r="Z524" s="1852" t="n"/>
      <c r="AA524" s="1852" t="n"/>
      <c r="AB524" s="1852" t="n"/>
      <c r="AC524" s="1852" t="n"/>
      <c r="AD524" s="1852" t="n"/>
      <c r="AE524" s="1853" t="n"/>
      <c r="AF524" s="99" t="n"/>
    </row>
    <row r="525" ht="30" customHeight="1" s="667">
      <c r="A525" s="949" t="inlineStr">
        <is>
          <t>E0195</t>
        </is>
      </c>
      <c r="B525" s="1852" t="n"/>
      <c r="C525" s="1853" t="n"/>
      <c r="D525" s="951" t="inlineStr">
        <is>
          <t>Carbine, MWS, 5.56mm</t>
        </is>
      </c>
      <c r="E525" s="1852" t="n"/>
      <c r="F525" s="1852" t="n"/>
      <c r="G525" s="1852" t="n"/>
      <c r="H525" s="1852" t="n"/>
      <c r="I525" s="1852" t="n"/>
      <c r="J525" s="1852" t="n"/>
      <c r="K525" s="1852" t="n"/>
      <c r="L525" s="1853" t="n"/>
      <c r="M525" s="952">
        <f>SUMIFS(TE!P:P,TE!G:G,$A$426,TE!H:H,A525)</f>
        <v/>
      </c>
      <c r="N525" s="1854" t="n"/>
      <c r="O525" s="953" t="n">
        <v>20</v>
      </c>
      <c r="P525" s="1853" t="n"/>
      <c r="Q525" s="954">
        <f>ROUNDUP(M525/O525,0)</f>
        <v/>
      </c>
      <c r="R525" s="1853" t="n"/>
      <c r="S525" s="1855" t="n">
        <v>13.4</v>
      </c>
      <c r="T525" s="1853" t="n"/>
      <c r="U525" s="1855">
        <f>Q525*S525</f>
        <v/>
      </c>
      <c r="V525" s="1853" t="n"/>
      <c r="W525" s="970" t="inlineStr">
        <is>
          <t>B1C</t>
        </is>
      </c>
      <c r="X525" s="1853" t="n"/>
      <c r="Y525" s="971" t="inlineStr">
        <is>
          <t>10 per rack, stacked 2 high</t>
        </is>
      </c>
      <c r="Z525" s="1852" t="n"/>
      <c r="AA525" s="1852" t="n"/>
      <c r="AB525" s="1852" t="n"/>
      <c r="AC525" s="1852" t="n"/>
      <c r="AD525" s="1852" t="n"/>
      <c r="AE525" s="1853" t="n"/>
      <c r="AF525" s="99" t="n"/>
    </row>
    <row r="526" ht="30" customHeight="1" s="667">
      <c r="A526" s="949" t="inlineStr">
        <is>
          <t>E0207</t>
        </is>
      </c>
      <c r="B526" s="1852" t="n"/>
      <c r="C526" s="1853" t="n"/>
      <c r="D526" s="951" t="inlineStr">
        <is>
          <t>Command Launch Unit, Javelin</t>
        </is>
      </c>
      <c r="E526" s="1852" t="n"/>
      <c r="F526" s="1852" t="n"/>
      <c r="G526" s="1852" t="n"/>
      <c r="H526" s="1852" t="n"/>
      <c r="I526" s="1852" t="n"/>
      <c r="J526" s="1852" t="n"/>
      <c r="K526" s="1852" t="n"/>
      <c r="L526" s="1853" t="n"/>
      <c r="M526" s="952">
        <f>SUMIFS(TE!P:P,TE!G:G,$A$426,TE!H:H,A526)</f>
        <v/>
      </c>
      <c r="N526" s="1854" t="n"/>
      <c r="O526" s="953" t="n">
        <v>1</v>
      </c>
      <c r="P526" s="1853" t="n"/>
      <c r="Q526" s="954">
        <f>ROUNDUP(M526/O526,0)</f>
        <v/>
      </c>
      <c r="R526" s="1853" t="n"/>
      <c r="S526" s="1855" t="n">
        <v>18</v>
      </c>
      <c r="T526" s="1853" t="n"/>
      <c r="U526" s="1855">
        <f>Q526*S526</f>
        <v/>
      </c>
      <c r="V526" s="1853" t="n"/>
      <c r="W526" s="970" t="inlineStr">
        <is>
          <t>E1B</t>
        </is>
      </c>
      <c r="X526" s="1853" t="n"/>
      <c r="Y526" s="971" t="inlineStr">
        <is>
          <t>Stacked 3 high</t>
        </is>
      </c>
      <c r="Z526" s="1852" t="n"/>
      <c r="AA526" s="1852" t="n"/>
      <c r="AB526" s="1852" t="n"/>
      <c r="AC526" s="1852" t="n"/>
      <c r="AD526" s="1852" t="n"/>
      <c r="AE526" s="1853" t="n"/>
      <c r="AF526" s="99" t="n"/>
    </row>
    <row r="527" ht="30" customHeight="1" s="667">
      <c r="A527" s="949" t="inlineStr">
        <is>
          <t>E0210</t>
        </is>
      </c>
      <c r="B527" s="1852" t="n"/>
      <c r="C527" s="1853" t="n"/>
      <c r="D527" s="951" t="inlineStr">
        <is>
          <t>Compass, Magnetic, Unmounted M/E</t>
        </is>
      </c>
      <c r="E527" s="1852" t="n"/>
      <c r="F527" s="1852" t="n"/>
      <c r="G527" s="1852" t="n"/>
      <c r="H527" s="1852" t="n"/>
      <c r="I527" s="1852" t="n"/>
      <c r="J527" s="1852" t="n"/>
      <c r="K527" s="1852" t="n"/>
      <c r="L527" s="1853" t="n"/>
      <c r="M527" s="952">
        <f>SUMIFS(TE!P:P,TE!G:G,$A$426,TE!H:H,A527)</f>
        <v/>
      </c>
      <c r="N527" s="1854" t="n"/>
      <c r="O527" s="953" t="n">
        <v>200</v>
      </c>
      <c r="P527" s="1853" t="n"/>
      <c r="Q527" s="954">
        <f>M527/O527</f>
        <v/>
      </c>
      <c r="R527" s="1853" t="n"/>
      <c r="S527" s="1855" t="n">
        <v>13.4</v>
      </c>
      <c r="T527" s="1853" t="n"/>
      <c r="U527" s="1855">
        <f>Q527*S527</f>
        <v/>
      </c>
      <c r="V527" s="1853" t="n"/>
      <c r="W527" s="970" t="inlineStr">
        <is>
          <t>A1A</t>
        </is>
      </c>
      <c r="X527" s="1853" t="n"/>
      <c r="Y527" s="971" t="inlineStr">
        <is>
          <t>Stored on Configurable Shelf</t>
        </is>
      </c>
      <c r="Z527" s="1852" t="n"/>
      <c r="AA527" s="1852" t="n"/>
      <c r="AB527" s="1852" t="n"/>
      <c r="AC527" s="1852" t="n"/>
      <c r="AD527" s="1852" t="n"/>
      <c r="AE527" s="1853" t="n"/>
      <c r="AF527" s="99" t="n"/>
    </row>
    <row r="528" ht="30" customHeight="1" s="667">
      <c r="A528" s="949" t="inlineStr">
        <is>
          <t>E0309</t>
        </is>
      </c>
      <c r="B528" s="1852" t="n"/>
      <c r="C528" s="1853" t="n"/>
      <c r="D528" s="951" t="inlineStr">
        <is>
          <t>Data Scope UGWS (not on TE)</t>
        </is>
      </c>
      <c r="E528" s="1852" t="n"/>
      <c r="F528" s="1852" t="n"/>
      <c r="G528" s="1852" t="n"/>
      <c r="H528" s="1852" t="n"/>
      <c r="I528" s="1852" t="n"/>
      <c r="J528" s="1852" t="n"/>
      <c r="K528" s="1852" t="n"/>
      <c r="L528" s="1853" t="n"/>
      <c r="M528" s="952">
        <f>SUMIFS(TE!P:P,TE!G:G,$A$426,TE!H:H,A528)</f>
        <v/>
      </c>
      <c r="N528" s="1854" t="n"/>
      <c r="O528" s="953" t="n">
        <v>62</v>
      </c>
      <c r="P528" s="1853" t="n"/>
      <c r="Q528" s="954">
        <f>M528/O528</f>
        <v/>
      </c>
      <c r="R528" s="1853" t="n"/>
      <c r="S528" s="1855" t="n">
        <v>13.4</v>
      </c>
      <c r="T528" s="1853" t="n"/>
      <c r="U528" s="1855">
        <f>Q528*S528</f>
        <v/>
      </c>
      <c r="V528" s="1853" t="n"/>
      <c r="W528" s="970" t="inlineStr">
        <is>
          <t>A1A</t>
        </is>
      </c>
      <c r="X528" s="1853" t="n"/>
      <c r="Y528" s="971" t="inlineStr">
        <is>
          <t>Stored on Configurable Shelf</t>
        </is>
      </c>
      <c r="Z528" s="1852" t="n"/>
      <c r="AA528" s="1852" t="n"/>
      <c r="AB528" s="1852" t="n"/>
      <c r="AC528" s="1852" t="n"/>
      <c r="AD528" s="1852" t="n"/>
      <c r="AE528" s="1853" t="n"/>
      <c r="AF528" s="99" t="n"/>
    </row>
    <row r="529" ht="30" customHeight="1" s="667">
      <c r="A529" s="978" t="inlineStr">
        <is>
          <t>E0311</t>
        </is>
      </c>
      <c r="B529" s="1856" t="n"/>
      <c r="C529" s="1857" t="n"/>
      <c r="D529" s="980" t="inlineStr">
        <is>
          <t>Rifle, Designated Marksman (M14)</t>
        </is>
      </c>
      <c r="E529" s="1856" t="n"/>
      <c r="F529" s="1856" t="n"/>
      <c r="G529" s="1856" t="n"/>
      <c r="H529" s="1856" t="n"/>
      <c r="I529" s="1856" t="n"/>
      <c r="J529" s="1856" t="n"/>
      <c r="K529" s="1856" t="n"/>
      <c r="L529" s="1857" t="n"/>
      <c r="M529" s="981">
        <f>SUMIFS(TE!P:P,TE!G:G,$A$426,TE!H:H,A529)</f>
        <v/>
      </c>
      <c r="N529" s="1858" t="n"/>
      <c r="O529" s="982" t="n">
        <v>4</v>
      </c>
      <c r="P529" s="1857" t="n"/>
      <c r="Q529" s="983">
        <f>ROUNDUP(M529/O529,0)</f>
        <v/>
      </c>
      <c r="R529" s="1857" t="n"/>
      <c r="S529" s="1859" t="n">
        <v>16.6</v>
      </c>
      <c r="T529" s="1857" t="n"/>
      <c r="U529" s="1859">
        <f>Q529*S529</f>
        <v/>
      </c>
      <c r="V529" s="1857" t="n"/>
      <c r="W529" s="975" t="inlineStr">
        <is>
          <t>E1G</t>
        </is>
      </c>
      <c r="X529" s="1857" t="n"/>
      <c r="Y529" s="976" t="inlineStr">
        <is>
          <t>Stacked in boxes 4 high</t>
        </is>
      </c>
      <c r="Z529" s="1856" t="n"/>
      <c r="AA529" s="1856" t="n"/>
      <c r="AB529" s="1856" t="n"/>
      <c r="AC529" s="1856" t="n"/>
      <c r="AD529" s="1856" t="n"/>
      <c r="AE529" s="1857" t="n"/>
      <c r="AF529" s="99" t="n"/>
    </row>
    <row r="530" ht="12.75" customHeight="1" s="667">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99" t="n"/>
    </row>
    <row r="531" ht="12.75" customHeight="1" s="667">
      <c r="A531" s="101" t="n"/>
      <c r="B531" s="101" t="n"/>
      <c r="C531" s="101" t="n"/>
      <c r="D531" s="101" t="n"/>
      <c r="E531" s="101" t="n"/>
      <c r="F531" s="101" t="n"/>
      <c r="G531" s="101" t="n"/>
      <c r="H531" s="101" t="n"/>
      <c r="I531" s="101" t="n"/>
      <c r="J531" s="101" t="n"/>
      <c r="K531" s="101" t="n"/>
      <c r="L531" s="101" t="n"/>
      <c r="M531" s="101" t="n"/>
      <c r="N531" s="101" t="n"/>
      <c r="O531" s="101" t="n"/>
      <c r="P531" s="101" t="n"/>
      <c r="Q531" s="101" t="n"/>
      <c r="R531" s="101" t="n"/>
      <c r="S531" s="101" t="n"/>
      <c r="T531" s="101" t="n"/>
      <c r="U531" s="101" t="n"/>
      <c r="V531" s="101" t="n"/>
      <c r="W531" s="101" t="n"/>
      <c r="X531" s="101" t="n"/>
      <c r="Y531" s="101" t="n"/>
      <c r="Z531" s="101" t="n"/>
      <c r="AA531" s="101" t="n"/>
      <c r="AB531" s="682" t="n"/>
      <c r="AC531" s="683" t="inlineStr">
        <is>
          <t xml:space="preserve">Page </t>
        </is>
      </c>
      <c r="AD531" s="684" t="n">
        <v>18</v>
      </c>
      <c r="AE531" s="684" t="inlineStr">
        <is>
          <t>of</t>
        </is>
      </c>
      <c r="AF531" s="684" t="n">
        <v>27</v>
      </c>
    </row>
    <row r="532" ht="12.75" customHeight="1" s="667">
      <c r="A532" s="937" t="inlineStr">
        <is>
          <t>CCN:</t>
        </is>
      </c>
      <c r="C532" s="931" t="n">
        <v>14345</v>
      </c>
      <c r="M532" s="937" t="inlineStr">
        <is>
          <t>Nomenclature:</t>
        </is>
      </c>
      <c r="R532" s="931" t="inlineStr">
        <is>
          <t>Armory</t>
        </is>
      </c>
    </row>
    <row r="533" ht="12.75" customHeight="1" s="667">
      <c r="A533" s="1081" t="n"/>
      <c r="B533" s="1081" t="n"/>
      <c r="C533" s="1082" t="n"/>
      <c r="D533" s="1082" t="n"/>
      <c r="E533" s="1082" t="n"/>
      <c r="F533" s="1082" t="n"/>
      <c r="G533" s="1082" t="n"/>
      <c r="H533" s="1082" t="n"/>
      <c r="I533" s="1082" t="n"/>
      <c r="J533" s="1082" t="n"/>
      <c r="K533" s="1082" t="n"/>
      <c r="L533" s="1082" t="n"/>
      <c r="M533" s="1081" t="n"/>
      <c r="N533" s="1081" t="n"/>
      <c r="O533" s="1081" t="n"/>
      <c r="P533" s="1081" t="n"/>
      <c r="Q533" s="1081" t="n"/>
      <c r="R533" s="1082" t="n"/>
      <c r="S533" s="1082" t="n"/>
      <c r="T533" s="1082" t="n"/>
      <c r="U533" s="1082" t="n"/>
      <c r="V533" s="1082" t="n"/>
      <c r="W533" s="1082" t="n"/>
      <c r="X533" s="1082" t="n"/>
      <c r="Y533" s="1082" t="n"/>
      <c r="Z533" s="1082" t="n"/>
      <c r="AA533" s="1082" t="n"/>
      <c r="AB533" s="1082" t="n"/>
      <c r="AC533" s="1082" t="n"/>
      <c r="AD533" s="1082" t="n"/>
      <c r="AE533" s="1082" t="n"/>
      <c r="AF533" s="1082" t="n"/>
    </row>
    <row r="534" ht="15.75" customHeight="1" s="667">
      <c r="A534" s="913">
        <f>A507</f>
        <v/>
      </c>
      <c r="B534" s="1841" t="n"/>
      <c r="C534" s="1841" t="n"/>
      <c r="D534" s="914">
        <f>D507</f>
        <v/>
      </c>
      <c r="E534" s="1747" t="n"/>
      <c r="F534" s="1747" t="n"/>
      <c r="G534" s="1747" t="n"/>
      <c r="H534" s="1747" t="n"/>
      <c r="I534" s="1747" t="n"/>
      <c r="J534" s="1747" t="n"/>
      <c r="K534" s="1747" t="n"/>
      <c r="L534" s="1747" t="n"/>
      <c r="M534" s="1081" t="n"/>
      <c r="N534" s="1081" t="n"/>
      <c r="O534" s="1081" t="n"/>
      <c r="P534" s="1082" t="n"/>
      <c r="Q534" s="1081" t="n"/>
      <c r="R534" s="1082" t="n"/>
      <c r="S534" s="1082" t="n"/>
      <c r="T534" s="1082" t="n"/>
      <c r="U534" s="1082" t="n"/>
      <c r="V534" s="1082" t="n"/>
      <c r="W534" s="1082" t="n"/>
      <c r="X534" s="1082" t="n"/>
      <c r="Y534" s="1082" t="n"/>
      <c r="Z534" s="1082" t="n"/>
      <c r="AA534" s="1082" t="n"/>
      <c r="AB534" s="1082" t="n"/>
      <c r="AC534" s="1082" t="n"/>
      <c r="AD534" s="1082" t="n"/>
      <c r="AE534" s="1082" t="n"/>
      <c r="AF534" s="1082" t="n"/>
    </row>
    <row r="535" ht="15.75" customHeight="1" s="667">
      <c r="A535" s="1842" t="inlineStr">
        <is>
          <t>TAM #</t>
        </is>
      </c>
      <c r="B535" s="1736" t="n"/>
      <c r="C535" s="1794" t="n"/>
      <c r="D535" s="921" t="inlineStr">
        <is>
          <t>DESCRIPTION</t>
        </is>
      </c>
      <c r="E535" s="1736" t="n"/>
      <c r="F535" s="1736" t="n"/>
      <c r="G535" s="1736" t="n"/>
      <c r="H535" s="1736" t="n"/>
      <c r="I535" s="1736" t="n"/>
      <c r="J535" s="1736" t="n"/>
      <c r="K535" s="1736" t="n"/>
      <c r="L535" s="1736" t="n"/>
      <c r="M535" s="1870" t="inlineStr">
        <is>
          <t>No.</t>
        </is>
      </c>
      <c r="N535" s="1794" t="n"/>
      <c r="O535" s="1844" t="inlineStr">
        <is>
          <t>No. per Unit</t>
        </is>
      </c>
      <c r="P535" s="1794" t="n"/>
      <c r="Q535" s="1844" t="inlineStr">
        <is>
          <t>STORAGE UNITS</t>
        </is>
      </c>
      <c r="R535" s="1794" t="n"/>
      <c r="S535" s="1845" t="inlineStr">
        <is>
          <t>SF PER UNIT</t>
        </is>
      </c>
      <c r="T535" s="1794" t="n"/>
      <c r="U535" s="1845" t="inlineStr">
        <is>
          <t>Total (NSF)</t>
        </is>
      </c>
      <c r="V535" s="1794" t="n"/>
      <c r="W535" s="1843" t="inlineStr">
        <is>
          <t>STORAGE TYPE</t>
        </is>
      </c>
      <c r="X535" s="1794" t="n"/>
      <c r="Y535" s="1846" t="inlineStr">
        <is>
          <t>METHOD OF STORAGE  (RACK, CABINET, SHELF, ETC.)</t>
        </is>
      </c>
      <c r="Z535" s="1736" t="n"/>
      <c r="AA535" s="1736" t="n"/>
      <c r="AB535" s="1736" t="n"/>
      <c r="AC535" s="1736" t="n"/>
      <c r="AD535" s="1736" t="n"/>
      <c r="AE535" s="1737" t="n"/>
      <c r="AF535" s="1082" t="n"/>
    </row>
    <row r="536" ht="15.75" customHeight="1" s="667">
      <c r="A536" s="424" t="n"/>
      <c r="C536" s="1796" t="n"/>
      <c r="D536" s="1847" t="n"/>
      <c r="M536" s="1847" t="n"/>
      <c r="N536" s="1796" t="n"/>
      <c r="O536" s="1847" t="n"/>
      <c r="P536" s="1796" t="n"/>
      <c r="Q536" s="1847" t="n"/>
      <c r="R536" s="1796" t="n"/>
      <c r="S536" s="1847" t="n"/>
      <c r="T536" s="1796" t="n"/>
      <c r="U536" s="1847" t="n"/>
      <c r="V536" s="1796" t="n"/>
      <c r="W536" s="1847" t="n"/>
      <c r="X536" s="1796" t="n"/>
      <c r="Y536" s="1847" t="n"/>
      <c r="AE536" s="1738" t="n"/>
      <c r="AF536" s="1082" t="n"/>
    </row>
    <row r="537" ht="30" customHeight="1" s="667">
      <c r="A537" s="424" t="n"/>
      <c r="C537" s="1796" t="n"/>
      <c r="D537" s="1847" t="n"/>
      <c r="M537" s="1874" t="n"/>
      <c r="N537" s="1797" t="n"/>
      <c r="O537" s="1847" t="n"/>
      <c r="P537" s="1796" t="n"/>
      <c r="Q537" s="1847" t="n"/>
      <c r="R537" s="1796" t="n"/>
      <c r="S537" s="1847" t="n"/>
      <c r="T537" s="1796" t="n"/>
      <c r="U537" s="1847" t="n"/>
      <c r="V537" s="1796" t="n"/>
      <c r="W537" s="1847" t="n"/>
      <c r="X537" s="1796" t="n"/>
      <c r="Y537" s="1847" t="n"/>
      <c r="AE537" s="1738" t="n"/>
      <c r="AF537" s="99" t="n"/>
    </row>
    <row r="538" ht="30" customHeight="1" s="667">
      <c r="A538" s="964" t="inlineStr">
        <is>
          <t>E0325</t>
        </is>
      </c>
      <c r="B538" s="1848" t="n"/>
      <c r="C538" s="1849" t="n"/>
      <c r="D538" s="966" t="inlineStr">
        <is>
          <t>Equipment Set, Night vision (MULE)</t>
        </is>
      </c>
      <c r="E538" s="1848" t="n"/>
      <c r="F538" s="1848" t="n"/>
      <c r="G538" s="1848" t="n"/>
      <c r="H538" s="1848" t="n"/>
      <c r="I538" s="1848" t="n"/>
      <c r="J538" s="1848" t="n"/>
      <c r="K538" s="1848" t="n"/>
      <c r="L538" s="1849" t="n"/>
      <c r="M538" s="1061">
        <f>SUMIFS(TE!P:P,TE!G:G,$A$426,TE!H:H,A538)</f>
        <v/>
      </c>
      <c r="N538" s="1877" t="n"/>
      <c r="O538" s="968" t="n">
        <v>18</v>
      </c>
      <c r="P538" s="1849" t="n"/>
      <c r="Q538" s="969">
        <f>M538/O538</f>
        <v/>
      </c>
      <c r="R538" s="1849" t="n"/>
      <c r="S538" s="1851" t="n">
        <v>13.4</v>
      </c>
      <c r="T538" s="1849" t="n"/>
      <c r="U538" s="1851">
        <f>Q538*S538</f>
        <v/>
      </c>
      <c r="V538" s="1849" t="n"/>
      <c r="W538" s="946" t="inlineStr">
        <is>
          <t>A1A</t>
        </is>
      </c>
      <c r="X538" s="1849" t="n"/>
      <c r="Y538" s="947" t="inlineStr">
        <is>
          <t>Stored on Configurable Shelf</t>
        </is>
      </c>
      <c r="Z538" s="1848" t="n"/>
      <c r="AA538" s="1848" t="n"/>
      <c r="AB538" s="1848" t="n"/>
      <c r="AC538" s="1848" t="n"/>
      <c r="AD538" s="1848" t="n"/>
      <c r="AE538" s="1849" t="n"/>
      <c r="AF538" s="99" t="n"/>
    </row>
    <row r="539" ht="30" customHeight="1" s="667">
      <c r="A539" s="949" t="inlineStr">
        <is>
          <t>E0330</t>
        </is>
      </c>
      <c r="B539" s="1852" t="n"/>
      <c r="C539" s="1853" t="n"/>
      <c r="D539" s="951" t="inlineStr">
        <is>
          <t>Equipment Set, Night Vision, for E0935 (include w/ tow)</t>
        </is>
      </c>
      <c r="E539" s="1852" t="n"/>
      <c r="F539" s="1852" t="n"/>
      <c r="G539" s="1852" t="n"/>
      <c r="H539" s="1852" t="n"/>
      <c r="I539" s="1852" t="n"/>
      <c r="J539" s="1852" t="n"/>
      <c r="K539" s="1852" t="n"/>
      <c r="L539" s="1853" t="n"/>
      <c r="M539" s="952">
        <f>SUMIFS(TE!P:P,TE!G:G,$A$426,TE!H:H,A539)</f>
        <v/>
      </c>
      <c r="N539" s="1854" t="n"/>
      <c r="O539" s="973" t="inlineStr">
        <is>
          <t>n/a</t>
        </is>
      </c>
      <c r="P539" s="1853" t="n"/>
      <c r="Q539" s="973" t="inlineStr">
        <is>
          <t>n/a</t>
        </is>
      </c>
      <c r="R539" s="1853" t="n"/>
      <c r="S539" s="973" t="inlineStr">
        <is>
          <t>n/a</t>
        </is>
      </c>
      <c r="T539" s="1853" t="n"/>
      <c r="U539" s="973" t="inlineStr">
        <is>
          <t>n/a</t>
        </is>
      </c>
      <c r="V539" s="1853" t="n"/>
      <c r="W539" s="970" t="inlineStr">
        <is>
          <t>Z1A</t>
        </is>
      </c>
      <c r="X539" s="1853" t="n"/>
      <c r="Y539" s="971" t="inlineStr">
        <is>
          <t>included in TOW</t>
        </is>
      </c>
      <c r="Z539" s="1852" t="n"/>
      <c r="AA539" s="1852" t="n"/>
      <c r="AB539" s="1852" t="n"/>
      <c r="AC539" s="1852" t="n"/>
      <c r="AD539" s="1852" t="n"/>
      <c r="AE539" s="1853" t="n"/>
      <c r="AF539" s="99" t="n"/>
    </row>
    <row r="540" ht="30" customHeight="1" s="667">
      <c r="A540" s="949" t="inlineStr">
        <is>
          <t>E0359</t>
        </is>
      </c>
      <c r="B540" s="1852" t="n"/>
      <c r="C540" s="1853" t="n"/>
      <c r="D540" s="951" t="inlineStr">
        <is>
          <t>Remote Firing Device, MK-152</t>
        </is>
      </c>
      <c r="E540" s="1852" t="n"/>
      <c r="F540" s="1852" t="n"/>
      <c r="G540" s="1852" t="n"/>
      <c r="H540" s="1852" t="n"/>
      <c r="I540" s="1852" t="n"/>
      <c r="J540" s="1852" t="n"/>
      <c r="K540" s="1852" t="n"/>
      <c r="L540" s="1853" t="n"/>
      <c r="M540" s="952">
        <f>SUMIFS(TE!P:P,TE!G:G,$A$426,TE!H:H,A540)</f>
        <v/>
      </c>
      <c r="N540" s="1854" t="n"/>
      <c r="O540" s="953" t="n">
        <v>200</v>
      </c>
      <c r="P540" s="1853" t="n"/>
      <c r="Q540" s="954">
        <f>M540/O540</f>
        <v/>
      </c>
      <c r="R540" s="1853" t="n"/>
      <c r="S540" s="1855" t="n">
        <v>13.4</v>
      </c>
      <c r="T540" s="1853" t="n"/>
      <c r="U540" s="1855">
        <f>Q540*S540</f>
        <v/>
      </c>
      <c r="V540" s="1853" t="n"/>
      <c r="W540" s="970" t="inlineStr">
        <is>
          <t>A1A</t>
        </is>
      </c>
      <c r="X540" s="1853" t="n"/>
      <c r="Y540" s="971" t="inlineStr">
        <is>
          <t>Stored on Configurable Shelf</t>
        </is>
      </c>
      <c r="Z540" s="1852" t="n"/>
      <c r="AA540" s="1852" t="n"/>
      <c r="AB540" s="1852" t="n"/>
      <c r="AC540" s="1852" t="n"/>
      <c r="AD540" s="1852" t="n"/>
      <c r="AE540" s="1853" t="n"/>
      <c r="AF540" s="99" t="n"/>
    </row>
    <row r="541" ht="30" customHeight="1" s="667">
      <c r="A541" s="949" t="inlineStr">
        <is>
          <t>E0500</t>
        </is>
      </c>
      <c r="B541" s="1852" t="n"/>
      <c r="C541" s="1853" t="n"/>
      <c r="D541" s="951" t="inlineStr">
        <is>
          <t>ACCESSORY OUTFIT,FO</t>
        </is>
      </c>
      <c r="E541" s="1852" t="n"/>
      <c r="F541" s="1852" t="n"/>
      <c r="G541" s="1852" t="n"/>
      <c r="H541" s="1852" t="n"/>
      <c r="I541" s="1852" t="n"/>
      <c r="J541" s="1852" t="n"/>
      <c r="K541" s="1852" t="n"/>
      <c r="L541" s="1853" t="n"/>
      <c r="M541" s="952">
        <f>SUMIFS(TE!P:P,TE!G:G,$A$426,TE!H:H,A541)</f>
        <v/>
      </c>
      <c r="N541" s="1854" t="n"/>
      <c r="O541" s="953" t="n">
        <v>30</v>
      </c>
      <c r="P541" s="1853" t="n"/>
      <c r="Q541" s="954">
        <f>M541/O541</f>
        <v/>
      </c>
      <c r="R541" s="1853" t="n"/>
      <c r="S541" s="1855" t="n">
        <v>13.4</v>
      </c>
      <c r="T541" s="1853" t="n"/>
      <c r="U541" s="1855">
        <f>Q541*S541</f>
        <v/>
      </c>
      <c r="V541" s="1853" t="n"/>
      <c r="W541" s="970" t="inlineStr">
        <is>
          <t>A1A</t>
        </is>
      </c>
      <c r="X541" s="1853" t="n"/>
      <c r="Y541" s="971" t="inlineStr">
        <is>
          <t>Stored on Configurable Shelf</t>
        </is>
      </c>
      <c r="Z541" s="1852" t="n"/>
      <c r="AA541" s="1852" t="n"/>
      <c r="AB541" s="1852" t="n"/>
      <c r="AC541" s="1852" t="n"/>
      <c r="AD541" s="1852" t="n"/>
      <c r="AE541" s="1853" t="n"/>
      <c r="AF541" s="99" t="n"/>
    </row>
    <row r="542" ht="30" customHeight="1" s="667">
      <c r="A542" s="949" t="inlineStr">
        <is>
          <t>E0870</t>
        </is>
      </c>
      <c r="B542" s="1852" t="n"/>
      <c r="C542" s="1853" t="n"/>
      <c r="D542" s="951" t="inlineStr">
        <is>
          <t>Observation Set, Laser, Infrared    AN/GVS-5</t>
        </is>
      </c>
      <c r="E542" s="1852" t="n"/>
      <c r="F542" s="1852" t="n"/>
      <c r="G542" s="1852" t="n"/>
      <c r="H542" s="1852" t="n"/>
      <c r="I542" s="1852" t="n"/>
      <c r="J542" s="1852" t="n"/>
      <c r="K542" s="1852" t="n"/>
      <c r="L542" s="1853" t="n"/>
      <c r="M542" s="952">
        <f>SUMIFS(TE!P:P,TE!G:G,$A$426,TE!H:H,A542)</f>
        <v/>
      </c>
      <c r="N542" s="1854" t="n"/>
      <c r="O542" s="953" t="n">
        <v>24</v>
      </c>
      <c r="P542" s="1853" t="n"/>
      <c r="Q542" s="954">
        <f>M542/O542</f>
        <v/>
      </c>
      <c r="R542" s="1853" t="n"/>
      <c r="S542" s="1855" t="n">
        <v>13.4</v>
      </c>
      <c r="T542" s="1853" t="n"/>
      <c r="U542" s="1855">
        <f>Q542*S542</f>
        <v/>
      </c>
      <c r="V542" s="1853" t="n"/>
      <c r="W542" s="970" t="inlineStr">
        <is>
          <t>A1A</t>
        </is>
      </c>
      <c r="X542" s="1853" t="n"/>
      <c r="Y542" s="971" t="inlineStr">
        <is>
          <t>Stored on Configurable Shelf</t>
        </is>
      </c>
      <c r="Z542" s="1852" t="n"/>
      <c r="AA542" s="1852" t="n"/>
      <c r="AB542" s="1852" t="n"/>
      <c r="AC542" s="1852" t="n"/>
      <c r="AD542" s="1852" t="n"/>
      <c r="AE542" s="1853" t="n"/>
      <c r="AF542" s="99" t="n"/>
    </row>
    <row r="543" ht="30" customHeight="1" s="667">
      <c r="A543" s="949" t="inlineStr">
        <is>
          <t>E0871</t>
        </is>
      </c>
      <c r="B543" s="1852" t="n"/>
      <c r="C543" s="1853" t="n"/>
      <c r="D543" s="951" t="inlineStr">
        <is>
          <t>Ranger Finder, Laser, Common</t>
        </is>
      </c>
      <c r="E543" s="1852" t="n"/>
      <c r="F543" s="1852" t="n"/>
      <c r="G543" s="1852" t="n"/>
      <c r="H543" s="1852" t="n"/>
      <c r="I543" s="1852" t="n"/>
      <c r="J543" s="1852" t="n"/>
      <c r="K543" s="1852" t="n"/>
      <c r="L543" s="1853" t="n"/>
      <c r="M543" s="952">
        <f>SUMIFS(TE!P:P,TE!G:G,$A$426,TE!H:H,A543)</f>
        <v/>
      </c>
      <c r="N543" s="1854" t="n"/>
      <c r="O543" s="953" t="n">
        <v>160</v>
      </c>
      <c r="P543" s="1853" t="n"/>
      <c r="Q543" s="954">
        <f>M543/O543</f>
        <v/>
      </c>
      <c r="R543" s="1853" t="n"/>
      <c r="S543" s="1855" t="n">
        <v>13.4</v>
      </c>
      <c r="T543" s="1853" t="n"/>
      <c r="U543" s="1855">
        <f>Q543*S543</f>
        <v/>
      </c>
      <c r="V543" s="1853" t="n"/>
      <c r="W543" s="970" t="inlineStr">
        <is>
          <t>A1A</t>
        </is>
      </c>
      <c r="X543" s="1853" t="n"/>
      <c r="Y543" s="971" t="inlineStr">
        <is>
          <t>Stored on Configurable Shelf</t>
        </is>
      </c>
      <c r="Z543" s="1852" t="n"/>
      <c r="AA543" s="1852" t="n"/>
      <c r="AB543" s="1852" t="n"/>
      <c r="AC543" s="1852" t="n"/>
      <c r="AD543" s="1852" t="n"/>
      <c r="AE543" s="1853" t="n"/>
      <c r="AF543" s="99" t="n"/>
    </row>
    <row r="544" ht="50.1" customHeight="1" s="667">
      <c r="A544" s="949" t="inlineStr">
        <is>
          <t>E0892</t>
        </is>
      </c>
      <c r="B544" s="1852" t="n"/>
      <c r="C544" s="1853" t="n"/>
      <c r="D544" s="951" t="inlineStr">
        <is>
          <t>Launcher, Grenade 40mm</t>
        </is>
      </c>
      <c r="E544" s="1852" t="n"/>
      <c r="F544" s="1852" t="n"/>
      <c r="G544" s="1852" t="n"/>
      <c r="H544" s="1852" t="n"/>
      <c r="I544" s="1852" t="n"/>
      <c r="J544" s="1852" t="n"/>
      <c r="K544" s="1852" t="n"/>
      <c r="L544" s="1853" t="n"/>
      <c r="M544" s="952">
        <f>SUMIFS(TE!P:P,TE!G:G,$A$426,TE!H:H,A544)</f>
        <v/>
      </c>
      <c r="N544" s="1854" t="n"/>
      <c r="O544" s="973" t="inlineStr">
        <is>
          <t>n/a</t>
        </is>
      </c>
      <c r="P544" s="1853" t="n"/>
      <c r="Q544" s="973" t="inlineStr">
        <is>
          <t>n/a</t>
        </is>
      </c>
      <c r="R544" s="1853" t="n"/>
      <c r="S544" s="973" t="inlineStr">
        <is>
          <t>n/a</t>
        </is>
      </c>
      <c r="T544" s="1853" t="n"/>
      <c r="U544" s="973" t="inlineStr">
        <is>
          <t>n/a</t>
        </is>
      </c>
      <c r="V544" s="1853" t="n"/>
      <c r="W544" s="970" t="inlineStr">
        <is>
          <t>Z1A</t>
        </is>
      </c>
      <c r="X544" s="1853" t="n"/>
      <c r="Y544" s="971" t="inlineStr">
        <is>
          <t>Most grenade launchers are attached to guns, therefore the space is included in gun rack floor area.</t>
        </is>
      </c>
      <c r="Z544" s="1852" t="n"/>
      <c r="AA544" s="1852" t="n"/>
      <c r="AB544" s="1852" t="n"/>
      <c r="AC544" s="1852" t="n"/>
      <c r="AD544" s="1852" t="n"/>
      <c r="AE544" s="1853" t="n"/>
      <c r="AF544" s="99" t="n"/>
    </row>
    <row r="545" ht="39.95" customHeight="1" s="667">
      <c r="A545" s="949" t="inlineStr">
        <is>
          <t>E0915</t>
        </is>
      </c>
      <c r="B545" s="1852" t="n"/>
      <c r="C545" s="1853" t="n"/>
      <c r="D545" s="951" t="inlineStr">
        <is>
          <t>Launcher, Rocket, Assault, 83mm, MK 153</t>
        </is>
      </c>
      <c r="E545" s="1852" t="n"/>
      <c r="F545" s="1852" t="n"/>
      <c r="G545" s="1852" t="n"/>
      <c r="H545" s="1852" t="n"/>
      <c r="I545" s="1852" t="n"/>
      <c r="J545" s="1852" t="n"/>
      <c r="K545" s="1852" t="n"/>
      <c r="L545" s="1853" t="n"/>
      <c r="M545" s="952">
        <f>SUMIFS(TE!P:P,TE!G:G,$A$426,TE!H:H,A545)</f>
        <v/>
      </c>
      <c r="N545" s="1854" t="n"/>
      <c r="O545" s="953" t="n">
        <v>6</v>
      </c>
      <c r="P545" s="1853" t="n"/>
      <c r="Q545" s="954">
        <f>M545/O545</f>
        <v/>
      </c>
      <c r="R545" s="1853" t="n"/>
      <c r="S545" s="1855" t="n">
        <v>13.4</v>
      </c>
      <c r="T545" s="1853" t="n"/>
      <c r="U545" s="1855">
        <f>Q545*S545</f>
        <v/>
      </c>
      <c r="V545" s="1853" t="n"/>
      <c r="W545" s="970" t="inlineStr">
        <is>
          <t>B1A</t>
        </is>
      </c>
      <c r="X545" s="1853" t="n"/>
      <c r="Y545" s="971" t="inlineStr">
        <is>
          <t>Stored in configurable Universal Weapons Rack (UWS)</t>
        </is>
      </c>
      <c r="Z545" s="1852" t="n"/>
      <c r="AA545" s="1852" t="n"/>
      <c r="AB545" s="1852" t="n"/>
      <c r="AC545" s="1852" t="n"/>
      <c r="AD545" s="1852" t="n"/>
      <c r="AE545" s="1853" t="n"/>
      <c r="AF545" s="99" t="n"/>
    </row>
    <row r="546" ht="39.95" customHeight="1" s="667">
      <c r="A546" s="949" t="inlineStr">
        <is>
          <t>E0935</t>
        </is>
      </c>
      <c r="B546" s="1852" t="n"/>
      <c r="C546" s="1853" t="n"/>
      <c r="D546" s="951" t="inlineStr">
        <is>
          <t>Batteries GM/TOW</t>
        </is>
      </c>
      <c r="E546" s="1852" t="n"/>
      <c r="F546" s="1852" t="n"/>
      <c r="G546" s="1852" t="n"/>
      <c r="H546" s="1852" t="n"/>
      <c r="I546" s="1852" t="n"/>
      <c r="J546" s="1852" t="n"/>
      <c r="K546" s="1852" t="n"/>
      <c r="L546" s="1853" t="n"/>
      <c r="M546" s="952">
        <f>SUMIFS(TE!P:P,TE!G:G,$A$426,TE!H:H,A546)</f>
        <v/>
      </c>
      <c r="N546" s="1854" t="n"/>
      <c r="O546" s="953" t="n">
        <v>15</v>
      </c>
      <c r="P546" s="1853" t="n"/>
      <c r="Q546" s="954">
        <f>M546/O546</f>
        <v/>
      </c>
      <c r="R546" s="1853" t="n"/>
      <c r="S546" s="1855" t="n">
        <v>13.4</v>
      </c>
      <c r="T546" s="1853" t="n"/>
      <c r="U546" s="1855">
        <f>Q546*S546</f>
        <v/>
      </c>
      <c r="V546" s="1853" t="n"/>
      <c r="W546" s="970" t="inlineStr">
        <is>
          <t>B1A</t>
        </is>
      </c>
      <c r="X546" s="1853" t="n"/>
      <c r="Y546" s="971" t="inlineStr">
        <is>
          <t>Stored in configurable Universal Weapons Rack (UWS)</t>
        </is>
      </c>
      <c r="Z546" s="1852" t="n"/>
      <c r="AA546" s="1852" t="n"/>
      <c r="AB546" s="1852" t="n"/>
      <c r="AC546" s="1852" t="n"/>
      <c r="AD546" s="1852" t="n"/>
      <c r="AE546" s="1853" t="n"/>
      <c r="AF546" s="99" t="n"/>
    </row>
    <row r="547" ht="30" customHeight="1" s="667">
      <c r="A547" s="949" t="inlineStr">
        <is>
          <t>E0935</t>
        </is>
      </c>
      <c r="B547" s="1852" t="n"/>
      <c r="C547" s="1853" t="n"/>
      <c r="D547" s="951" t="inlineStr">
        <is>
          <t>Launcher, Tubular, F/GM TOW Weapon System (includes case)</t>
        </is>
      </c>
      <c r="E547" s="1852" t="n"/>
      <c r="F547" s="1852" t="n"/>
      <c r="G547" s="1852" t="n"/>
      <c r="H547" s="1852" t="n"/>
      <c r="I547" s="1852" t="n"/>
      <c r="J547" s="1852" t="n"/>
      <c r="K547" s="1852" t="n"/>
      <c r="L547" s="1853" t="n"/>
      <c r="M547" s="952">
        <f>SUMIFS(TE!P:P,TE!G:G,$A$426,TE!H:H,A547)</f>
        <v/>
      </c>
      <c r="N547" s="1854" t="n"/>
      <c r="O547" s="953" t="n">
        <v>1</v>
      </c>
      <c r="P547" s="1853" t="n"/>
      <c r="Q547" s="954">
        <f>ROUNDUP(M547/O547,0)</f>
        <v/>
      </c>
      <c r="R547" s="1853" t="n"/>
      <c r="S547" s="1855" t="n">
        <v>18</v>
      </c>
      <c r="T547" s="1853" t="n"/>
      <c r="U547" s="1855">
        <f>Q547*S547</f>
        <v/>
      </c>
      <c r="V547" s="1853" t="n"/>
      <c r="W547" s="970" t="inlineStr">
        <is>
          <t>E1P</t>
        </is>
      </c>
      <c r="X547" s="1853" t="n"/>
      <c r="Y547" s="971" t="inlineStr">
        <is>
          <t>Stored stacked on floor</t>
        </is>
      </c>
      <c r="Z547" s="1852" t="n"/>
      <c r="AA547" s="1852" t="n"/>
      <c r="AB547" s="1852" t="n"/>
      <c r="AC547" s="1852" t="n"/>
      <c r="AD547" s="1852" t="n"/>
      <c r="AE547" s="1853" t="n"/>
      <c r="AF547" s="99" t="n"/>
    </row>
    <row r="548" ht="30" customHeight="1" s="667">
      <c r="A548" s="949" t="inlineStr">
        <is>
          <t>E0955</t>
        </is>
      </c>
      <c r="B548" s="1852" t="n"/>
      <c r="C548" s="1853" t="n"/>
      <c r="D548" s="951" t="inlineStr">
        <is>
          <t>Light, Aiming, Infrared AN/PAQ-4C</t>
        </is>
      </c>
      <c r="E548" s="1852" t="n"/>
      <c r="F548" s="1852" t="n"/>
      <c r="G548" s="1852" t="n"/>
      <c r="H548" s="1852" t="n"/>
      <c r="I548" s="1852" t="n"/>
      <c r="J548" s="1852" t="n"/>
      <c r="K548" s="1852" t="n"/>
      <c r="L548" s="1853" t="n"/>
      <c r="M548" s="952">
        <f>SUMIFS(TE!P:P,TE!G:G,$A$426,TE!H:H,A548)</f>
        <v/>
      </c>
      <c r="N548" s="1854" t="n"/>
      <c r="O548" s="953" t="n">
        <v>48</v>
      </c>
      <c r="P548" s="1853" t="n"/>
      <c r="Q548" s="954">
        <f>M548/O548</f>
        <v/>
      </c>
      <c r="R548" s="1853" t="n"/>
      <c r="S548" s="1855" t="n">
        <v>13.4</v>
      </c>
      <c r="T548" s="1853" t="n"/>
      <c r="U548" s="1855">
        <f>Q548*S548</f>
        <v/>
      </c>
      <c r="V548" s="1853" t="n"/>
      <c r="W548" s="970" t="inlineStr">
        <is>
          <t>A1A</t>
        </is>
      </c>
      <c r="X548" s="1853" t="n"/>
      <c r="Y548" s="971" t="inlineStr">
        <is>
          <t>Stored on Configurable Shelf</t>
        </is>
      </c>
      <c r="Z548" s="1852" t="n"/>
      <c r="AA548" s="1852" t="n"/>
      <c r="AB548" s="1852" t="n"/>
      <c r="AC548" s="1852" t="n"/>
      <c r="AD548" s="1852" t="n"/>
      <c r="AE548" s="1853" t="n"/>
      <c r="AF548" s="99" t="n"/>
    </row>
    <row r="549" ht="30" customHeight="1" s="667">
      <c r="A549" s="949" t="inlineStr">
        <is>
          <t>E0957</t>
        </is>
      </c>
      <c r="B549" s="1852" t="n"/>
      <c r="C549" s="1853" t="n"/>
      <c r="D549" s="951" t="inlineStr">
        <is>
          <t>Integrated Laser Light Illuminator (AN/PEQ-6A)</t>
        </is>
      </c>
      <c r="E549" s="1852" t="n"/>
      <c r="F549" s="1852" t="n"/>
      <c r="G549" s="1852" t="n"/>
      <c r="H549" s="1852" t="n"/>
      <c r="I549" s="1852" t="n"/>
      <c r="J549" s="1852" t="n"/>
      <c r="K549" s="1852" t="n"/>
      <c r="L549" s="1853" t="n"/>
      <c r="M549" s="952">
        <f>SUMIFS(TE!P:P,TE!G:G,$A$426,TE!H:H,A549)</f>
        <v/>
      </c>
      <c r="N549" s="1854" t="n"/>
      <c r="O549" s="953" t="n">
        <v>120</v>
      </c>
      <c r="P549" s="1853" t="n"/>
      <c r="Q549" s="954">
        <f>M549/O549</f>
        <v/>
      </c>
      <c r="R549" s="1853" t="n"/>
      <c r="S549" s="1855" t="n">
        <v>13.4</v>
      </c>
      <c r="T549" s="1853" t="n"/>
      <c r="U549" s="1855">
        <f>Q549*S549</f>
        <v/>
      </c>
      <c r="V549" s="1853" t="n"/>
      <c r="W549" s="970" t="inlineStr">
        <is>
          <t>A1A</t>
        </is>
      </c>
      <c r="X549" s="1853" t="n"/>
      <c r="Y549" s="971" t="inlineStr">
        <is>
          <t>Stored on Configurable Shelf</t>
        </is>
      </c>
      <c r="Z549" s="1852" t="n"/>
      <c r="AA549" s="1852" t="n"/>
      <c r="AB549" s="1852" t="n"/>
      <c r="AC549" s="1852" t="n"/>
      <c r="AD549" s="1852" t="n"/>
      <c r="AE549" s="1853" t="n"/>
      <c r="AF549" s="99" t="n"/>
    </row>
    <row r="550" ht="30" customHeight="1" s="667">
      <c r="A550" s="949" t="inlineStr">
        <is>
          <t>E0960</t>
        </is>
      </c>
      <c r="B550" s="1852" t="n"/>
      <c r="C550" s="1853" t="n"/>
      <c r="D550" s="951" t="inlineStr">
        <is>
          <t>Machine Gun, Light Squad, Automatic Weapon (SAW)</t>
        </is>
      </c>
      <c r="E550" s="1852" t="n"/>
      <c r="F550" s="1852" t="n"/>
      <c r="G550" s="1852" t="n"/>
      <c r="H550" s="1852" t="n"/>
      <c r="I550" s="1852" t="n"/>
      <c r="J550" s="1852" t="n"/>
      <c r="K550" s="1852" t="n"/>
      <c r="L550" s="1853" t="n"/>
      <c r="M550" s="952">
        <f>SUMIFS(TE!P:P,TE!G:G,$A$426,TE!H:H,A550)</f>
        <v/>
      </c>
      <c r="N550" s="1854" t="n"/>
      <c r="O550" s="953" t="n">
        <v>12</v>
      </c>
      <c r="P550" s="1853" t="n"/>
      <c r="Q550" s="954">
        <f>ROUNDUP(M550/O550,0)</f>
        <v/>
      </c>
      <c r="R550" s="1853" t="n"/>
      <c r="S550" s="1855" t="n">
        <v>13.4</v>
      </c>
      <c r="T550" s="1853" t="n"/>
      <c r="U550" s="1855">
        <f>Q550*S550</f>
        <v/>
      </c>
      <c r="V550" s="1853" t="n"/>
      <c r="W550" s="970" t="inlineStr">
        <is>
          <t>B1E</t>
        </is>
      </c>
      <c r="X550" s="1853" t="n"/>
      <c r="Y550" s="971" t="inlineStr">
        <is>
          <t>6 per rack stacked 2 high</t>
        </is>
      </c>
      <c r="Z550" s="1852" t="n"/>
      <c r="AA550" s="1852" t="n"/>
      <c r="AB550" s="1852" t="n"/>
      <c r="AC550" s="1852" t="n"/>
      <c r="AD550" s="1852" t="n"/>
      <c r="AE550" s="1853" t="n"/>
      <c r="AF550" s="99" t="n"/>
    </row>
    <row r="551" ht="39.95" customHeight="1" s="667">
      <c r="A551" s="949" t="inlineStr">
        <is>
          <t>E0960</t>
        </is>
      </c>
      <c r="B551" s="1852" t="n"/>
      <c r="C551" s="1853" t="n"/>
      <c r="D551" s="951" t="inlineStr">
        <is>
          <t>Spare Barrels/ A-Bag, SAW</t>
        </is>
      </c>
      <c r="E551" s="1852" t="n"/>
      <c r="F551" s="1852" t="n"/>
      <c r="G551" s="1852" t="n"/>
      <c r="H551" s="1852" t="n"/>
      <c r="I551" s="1852" t="n"/>
      <c r="J551" s="1852" t="n"/>
      <c r="K551" s="1852" t="n"/>
      <c r="L551" s="1853" t="n"/>
      <c r="M551" s="952">
        <f>SUMIFS(TE!P:P,TE!G:G,$A$426,TE!H:H,A551)</f>
        <v/>
      </c>
      <c r="N551" s="1854" t="n"/>
      <c r="O551" s="973" t="inlineStr">
        <is>
          <t>n/a</t>
        </is>
      </c>
      <c r="P551" s="1853" t="n"/>
      <c r="Q551" s="973" t="inlineStr">
        <is>
          <t>n/a</t>
        </is>
      </c>
      <c r="R551" s="1853" t="n"/>
      <c r="S551" s="973" t="inlineStr">
        <is>
          <t>n/a</t>
        </is>
      </c>
      <c r="T551" s="1853" t="n"/>
      <c r="U551" s="973" t="inlineStr">
        <is>
          <t>n/a</t>
        </is>
      </c>
      <c r="V551" s="1853" t="n"/>
      <c r="W551" s="970" t="inlineStr">
        <is>
          <t>Z1B</t>
        </is>
      </c>
      <c r="X551" s="1853" t="n"/>
      <c r="Y551" s="971" t="inlineStr">
        <is>
          <t>Spare barrels can be stored in between weapon system in UWS</t>
        </is>
      </c>
      <c r="Z551" s="1852" t="n"/>
      <c r="AA551" s="1852" t="n"/>
      <c r="AB551" s="1852" t="n"/>
      <c r="AC551" s="1852" t="n"/>
      <c r="AD551" s="1852" t="n"/>
      <c r="AE551" s="1853" t="n"/>
      <c r="AF551" s="99" t="n"/>
    </row>
    <row r="552" ht="30" customHeight="1" s="667">
      <c r="A552" s="949" t="inlineStr">
        <is>
          <t>E0980</t>
        </is>
      </c>
      <c r="B552" s="1852" t="n"/>
      <c r="C552" s="1853" t="n"/>
      <c r="D552" s="951" t="inlineStr">
        <is>
          <t>Machine Gun, CAL .50, Browning, HB Flexi, M2</t>
        </is>
      </c>
      <c r="E552" s="1852" t="n"/>
      <c r="F552" s="1852" t="n"/>
      <c r="G552" s="1852" t="n"/>
      <c r="H552" s="1852" t="n"/>
      <c r="I552" s="1852" t="n"/>
      <c r="J552" s="1852" t="n"/>
      <c r="K552" s="1852" t="n"/>
      <c r="L552" s="1853" t="n"/>
      <c r="M552" s="952">
        <f>SUMIFS(TE!P:P,TE!G:G,$A$426,TE!H:H,A552)</f>
        <v/>
      </c>
      <c r="N552" s="1854" t="n"/>
      <c r="O552" s="953" t="n">
        <v>4</v>
      </c>
      <c r="P552" s="1853" t="n"/>
      <c r="Q552" s="954">
        <f>ROUNDUP(M552/O552,0)</f>
        <v/>
      </c>
      <c r="R552" s="1853" t="n"/>
      <c r="S552" s="1855" t="n">
        <v>13.4</v>
      </c>
      <c r="T552" s="1853" t="n"/>
      <c r="U552" s="1855">
        <f>Q552*S552</f>
        <v/>
      </c>
      <c r="V552" s="1853" t="n"/>
      <c r="W552" s="970" t="inlineStr">
        <is>
          <t>B1F</t>
        </is>
      </c>
      <c r="X552" s="1853" t="n"/>
      <c r="Y552" s="971" t="inlineStr">
        <is>
          <t>4 per rack stacked 1 high</t>
        </is>
      </c>
      <c r="Z552" s="1852" t="n"/>
      <c r="AA552" s="1852" t="n"/>
      <c r="AB552" s="1852" t="n"/>
      <c r="AC552" s="1852" t="n"/>
      <c r="AD552" s="1852" t="n"/>
      <c r="AE552" s="1853" t="n"/>
      <c r="AF552" s="99" t="n"/>
    </row>
    <row r="553" ht="30" customHeight="1" s="667">
      <c r="A553" s="949" t="inlineStr">
        <is>
          <t>E0984</t>
        </is>
      </c>
      <c r="B553" s="1852" t="n"/>
      <c r="C553" s="1853" t="n"/>
      <c r="D553" s="951" t="inlineStr">
        <is>
          <t>MACHINE GUN,CALIBER - M48</t>
        </is>
      </c>
      <c r="E553" s="1852" t="n"/>
      <c r="F553" s="1852" t="n"/>
      <c r="G553" s="1852" t="n"/>
      <c r="H553" s="1852" t="n"/>
      <c r="I553" s="1852" t="n"/>
      <c r="J553" s="1852" t="n"/>
      <c r="K553" s="1852" t="n"/>
      <c r="L553" s="1853" t="n"/>
      <c r="M553" s="952">
        <f>SUMIFS(TE!P:P,TE!G:G,$A$426,TE!H:H,A553)</f>
        <v/>
      </c>
      <c r="N553" s="1854" t="n"/>
      <c r="O553" s="953" t="n">
        <v>4</v>
      </c>
      <c r="P553" s="1853" t="n"/>
      <c r="Q553" s="954">
        <f>ROUNDUP(M553/O553,0)</f>
        <v/>
      </c>
      <c r="R553" s="1853" t="n"/>
      <c r="S553" s="1855" t="n">
        <v>13.4</v>
      </c>
      <c r="T553" s="1853" t="n"/>
      <c r="U553" s="1855">
        <f>Q553*S553</f>
        <v/>
      </c>
      <c r="V553" s="1853" t="n"/>
      <c r="W553" s="970" t="inlineStr">
        <is>
          <t>B1F</t>
        </is>
      </c>
      <c r="X553" s="1853" t="n"/>
      <c r="Y553" s="971" t="inlineStr">
        <is>
          <t>4 per rack stacked 1 high</t>
        </is>
      </c>
      <c r="Z553" s="1852" t="n"/>
      <c r="AA553" s="1852" t="n"/>
      <c r="AB553" s="1852" t="n"/>
      <c r="AC553" s="1852" t="n"/>
      <c r="AD553" s="1852" t="n"/>
      <c r="AE553" s="1853" t="n"/>
      <c r="AF553" s="99" t="n"/>
    </row>
    <row r="554" ht="30" customHeight="1" s="667">
      <c r="A554" s="949" t="inlineStr">
        <is>
          <t>E0989</t>
        </is>
      </c>
      <c r="B554" s="1852" t="n"/>
      <c r="C554" s="1853" t="n"/>
      <c r="D554" s="951" t="inlineStr">
        <is>
          <t>Machine Gun, Med, 7.62 mm, Ground Version, M240G</t>
        </is>
      </c>
      <c r="E554" s="1852" t="n"/>
      <c r="F554" s="1852" t="n"/>
      <c r="G554" s="1852" t="n"/>
      <c r="H554" s="1852" t="n"/>
      <c r="I554" s="1852" t="n"/>
      <c r="J554" s="1852" t="n"/>
      <c r="K554" s="1852" t="n"/>
      <c r="L554" s="1853" t="n"/>
      <c r="M554" s="952">
        <f>SUMIFS(TE!P:P,TE!G:G,$A$426,TE!H:H,A554)</f>
        <v/>
      </c>
      <c r="N554" s="1854" t="n"/>
      <c r="O554" s="953" t="n">
        <v>6</v>
      </c>
      <c r="P554" s="1853" t="n"/>
      <c r="Q554" s="954">
        <f>ROUNDUP(M554/O554,0)</f>
        <v/>
      </c>
      <c r="R554" s="1853" t="n"/>
      <c r="S554" s="1855" t="n">
        <v>13.4</v>
      </c>
      <c r="T554" s="1853" t="n"/>
      <c r="U554" s="1855">
        <f>Q554*S554</f>
        <v/>
      </c>
      <c r="V554" s="1853" t="n"/>
      <c r="W554" s="970" t="inlineStr">
        <is>
          <t>B1I</t>
        </is>
      </c>
      <c r="X554" s="1853" t="n"/>
      <c r="Y554" s="971" t="inlineStr">
        <is>
          <t>6 per rack stacked 1 high</t>
        </is>
      </c>
      <c r="Z554" s="1852" t="n"/>
      <c r="AA554" s="1852" t="n"/>
      <c r="AB554" s="1852" t="n"/>
      <c r="AC554" s="1852" t="n"/>
      <c r="AD554" s="1852" t="n"/>
      <c r="AE554" s="1853" t="n"/>
      <c r="AF554" s="99" t="n"/>
    </row>
    <row r="555" ht="39.95" customHeight="1" s="667">
      <c r="A555" s="949" t="inlineStr">
        <is>
          <t>E0989</t>
        </is>
      </c>
      <c r="B555" s="1852" t="n"/>
      <c r="C555" s="1853" t="n"/>
      <c r="D555" s="951" t="inlineStr">
        <is>
          <t>Spare Barrels/ A-Bag, M240G</t>
        </is>
      </c>
      <c r="E555" s="1852" t="n"/>
      <c r="F555" s="1852" t="n"/>
      <c r="G555" s="1852" t="n"/>
      <c r="H555" s="1852" t="n"/>
      <c r="I555" s="1852" t="n"/>
      <c r="J555" s="1852" t="n"/>
      <c r="K555" s="1852" t="n"/>
      <c r="L555" s="1853" t="n"/>
      <c r="M555" s="952">
        <f>SUMIFS(TE!P:P,TE!G:G,$A$426,TE!H:H,A555)</f>
        <v/>
      </c>
      <c r="N555" s="1854" t="n"/>
      <c r="O555" s="973" t="inlineStr">
        <is>
          <t>n/a</t>
        </is>
      </c>
      <c r="P555" s="1853" t="n"/>
      <c r="Q555" s="973" t="inlineStr">
        <is>
          <t>n/a</t>
        </is>
      </c>
      <c r="R555" s="1853" t="n"/>
      <c r="S555" s="973" t="inlineStr">
        <is>
          <t>n/a</t>
        </is>
      </c>
      <c r="T555" s="1853" t="n"/>
      <c r="U555" s="973" t="inlineStr">
        <is>
          <t>n/a</t>
        </is>
      </c>
      <c r="V555" s="1853" t="n"/>
      <c r="W555" s="970" t="inlineStr">
        <is>
          <t>Z1B</t>
        </is>
      </c>
      <c r="X555" s="1853" t="n"/>
      <c r="Y555" s="971" t="inlineStr">
        <is>
          <t>Spare barrels can be stored in between weapon system in UWS</t>
        </is>
      </c>
      <c r="Z555" s="1852" t="n"/>
      <c r="AA555" s="1852" t="n"/>
      <c r="AB555" s="1852" t="n"/>
      <c r="AC555" s="1852" t="n"/>
      <c r="AD555" s="1852" t="n"/>
      <c r="AE555" s="1853" t="n"/>
      <c r="AF555" s="99" t="n"/>
    </row>
    <row r="556" ht="30" customHeight="1" s="667">
      <c r="A556" s="978" t="inlineStr">
        <is>
          <t>E0994</t>
        </is>
      </c>
      <c r="B556" s="1856" t="n"/>
      <c r="C556" s="1857" t="n"/>
      <c r="D556" s="980" t="inlineStr">
        <is>
          <t>Machine Gun, 40 mm , MK-19</t>
        </is>
      </c>
      <c r="E556" s="1856" t="n"/>
      <c r="F556" s="1856" t="n"/>
      <c r="G556" s="1856" t="n"/>
      <c r="H556" s="1856" t="n"/>
      <c r="I556" s="1856" t="n"/>
      <c r="J556" s="1856" t="n"/>
      <c r="K556" s="1856" t="n"/>
      <c r="L556" s="1857" t="n"/>
      <c r="M556" s="981">
        <f>SUMIFS(TE!P:P,TE!G:G,$A$426,TE!H:H,A556)</f>
        <v/>
      </c>
      <c r="N556" s="1858" t="n"/>
      <c r="O556" s="982" t="n">
        <v>4</v>
      </c>
      <c r="P556" s="1857" t="n"/>
      <c r="Q556" s="983">
        <f>ROUNDUP(M556/O556,0)</f>
        <v/>
      </c>
      <c r="R556" s="1857" t="n"/>
      <c r="S556" s="1859" t="n">
        <v>13.4</v>
      </c>
      <c r="T556" s="1857" t="n"/>
      <c r="U556" s="1859">
        <f>Q556*S556</f>
        <v/>
      </c>
      <c r="V556" s="1857" t="n"/>
      <c r="W556" s="975" t="inlineStr">
        <is>
          <t>B1G</t>
        </is>
      </c>
      <c r="X556" s="1857" t="n"/>
      <c r="Y556" s="976" t="inlineStr">
        <is>
          <t>4 per rack stacked 1 high</t>
        </is>
      </c>
      <c r="Z556" s="1856" t="n"/>
      <c r="AA556" s="1856" t="n"/>
      <c r="AB556" s="1856" t="n"/>
      <c r="AC556" s="1856" t="n"/>
      <c r="AD556" s="1856" t="n"/>
      <c r="AE556" s="1857" t="n"/>
      <c r="AF556" s="99" t="n"/>
    </row>
    <row r="557" ht="12.75" customHeight="1" s="667">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99" t="n"/>
    </row>
    <row r="558" ht="12.75" customHeight="1" s="667">
      <c r="A558" s="101" t="n"/>
      <c r="B558" s="101" t="n"/>
      <c r="C558" s="101" t="n"/>
      <c r="D558" s="101" t="n"/>
      <c r="E558" s="101" t="n"/>
      <c r="F558" s="101" t="n"/>
      <c r="G558" s="101" t="n"/>
      <c r="H558" s="101" t="n"/>
      <c r="I558" s="101" t="n"/>
      <c r="J558" s="101" t="n"/>
      <c r="K558" s="101" t="n"/>
      <c r="L558" s="101" t="n"/>
      <c r="M558" s="101" t="n"/>
      <c r="N558" s="101" t="n"/>
      <c r="O558" s="101" t="n"/>
      <c r="P558" s="101" t="n"/>
      <c r="Q558" s="101" t="n"/>
      <c r="R558" s="101" t="n"/>
      <c r="S558" s="101" t="n"/>
      <c r="T558" s="101" t="n"/>
      <c r="U558" s="101" t="n"/>
      <c r="V558" s="101" t="n"/>
      <c r="W558" s="101" t="n"/>
      <c r="X558" s="101" t="n"/>
      <c r="Y558" s="101" t="n"/>
      <c r="Z558" s="101" t="n"/>
      <c r="AA558" s="101" t="n"/>
      <c r="AB558" s="682" t="n"/>
      <c r="AC558" s="683" t="inlineStr">
        <is>
          <t xml:space="preserve">Page </t>
        </is>
      </c>
      <c r="AD558" s="684" t="n">
        <v>19</v>
      </c>
      <c r="AE558" s="684" t="inlineStr">
        <is>
          <t>of</t>
        </is>
      </c>
      <c r="AF558" s="684" t="n">
        <v>27</v>
      </c>
    </row>
    <row r="559" ht="12.75" customHeight="1" s="667">
      <c r="A559" s="937" t="inlineStr">
        <is>
          <t>CCN:</t>
        </is>
      </c>
      <c r="C559" s="931" t="n">
        <v>14345</v>
      </c>
      <c r="M559" s="937" t="inlineStr">
        <is>
          <t>Nomenclature:</t>
        </is>
      </c>
      <c r="R559" s="931" t="inlineStr">
        <is>
          <t>Armory</t>
        </is>
      </c>
    </row>
    <row r="560" ht="12.75" customHeight="1" s="667">
      <c r="A560" s="1081" t="n"/>
      <c r="B560" s="1081" t="n"/>
      <c r="C560" s="1082" t="n"/>
      <c r="D560" s="1082" t="n"/>
      <c r="E560" s="1082" t="n"/>
      <c r="F560" s="1082" t="n"/>
      <c r="G560" s="1082" t="n"/>
      <c r="H560" s="1082" t="n"/>
      <c r="I560" s="1082" t="n"/>
      <c r="J560" s="1082" t="n"/>
      <c r="K560" s="1082" t="n"/>
      <c r="L560" s="1082" t="n"/>
      <c r="M560" s="1081" t="n"/>
      <c r="N560" s="1081" t="n"/>
      <c r="O560" s="1081" t="n"/>
      <c r="P560" s="1081" t="n"/>
      <c r="Q560" s="1081" t="n"/>
      <c r="R560" s="1082" t="n"/>
      <c r="S560" s="1082" t="n"/>
      <c r="T560" s="1082" t="n"/>
      <c r="U560" s="1082" t="n"/>
      <c r="V560" s="1082" t="n"/>
      <c r="W560" s="1082" t="n"/>
      <c r="X560" s="1082" t="n"/>
      <c r="Y560" s="1082" t="n"/>
      <c r="Z560" s="1082" t="n"/>
      <c r="AA560" s="1082" t="n"/>
      <c r="AB560" s="1082" t="n"/>
      <c r="AC560" s="1082" t="n"/>
      <c r="AD560" s="1082" t="n"/>
      <c r="AE560" s="1082" t="n"/>
      <c r="AF560" s="1082" t="n"/>
    </row>
    <row r="561" ht="15.75" customHeight="1" s="667">
      <c r="A561" s="913">
        <f>A534</f>
        <v/>
      </c>
      <c r="B561" s="1841" t="n"/>
      <c r="C561" s="1841" t="n"/>
      <c r="D561" s="914">
        <f>D534</f>
        <v/>
      </c>
      <c r="E561" s="1747" t="n"/>
      <c r="F561" s="1747" t="n"/>
      <c r="G561" s="1747" t="n"/>
      <c r="H561" s="1747" t="n"/>
      <c r="I561" s="1747" t="n"/>
      <c r="J561" s="1747" t="n"/>
      <c r="K561" s="1747" t="n"/>
      <c r="L561" s="1747" t="n"/>
      <c r="M561" s="1081" t="n"/>
      <c r="N561" s="1081" t="n"/>
      <c r="O561" s="1081" t="n"/>
      <c r="P561" s="1082" t="n"/>
      <c r="Q561" s="1081" t="n"/>
      <c r="R561" s="1082" t="n"/>
      <c r="S561" s="1082" t="n"/>
      <c r="T561" s="1082" t="n"/>
      <c r="U561" s="1082" t="n"/>
      <c r="V561" s="1082" t="n"/>
      <c r="W561" s="1082" t="n"/>
      <c r="X561" s="1082" t="n"/>
      <c r="Y561" s="1082" t="n"/>
      <c r="Z561" s="1082" t="n"/>
      <c r="AA561" s="1082" t="n"/>
      <c r="AB561" s="1082" t="n"/>
      <c r="AC561" s="1082" t="n"/>
      <c r="AD561" s="1082" t="n"/>
      <c r="AE561" s="1082" t="n"/>
      <c r="AF561" s="1082" t="n"/>
    </row>
    <row r="562" ht="15.75" customHeight="1" s="667">
      <c r="A562" s="1842" t="inlineStr">
        <is>
          <t>TAM #</t>
        </is>
      </c>
      <c r="B562" s="1736" t="n"/>
      <c r="C562" s="1794" t="n"/>
      <c r="D562" s="921" t="inlineStr">
        <is>
          <t>DESCRIPTION</t>
        </is>
      </c>
      <c r="E562" s="1736" t="n"/>
      <c r="F562" s="1736" t="n"/>
      <c r="G562" s="1736" t="n"/>
      <c r="H562" s="1736" t="n"/>
      <c r="I562" s="1736" t="n"/>
      <c r="J562" s="1736" t="n"/>
      <c r="K562" s="1736" t="n"/>
      <c r="L562" s="1736" t="n"/>
      <c r="M562" s="1870" t="inlineStr">
        <is>
          <t>No.</t>
        </is>
      </c>
      <c r="N562" s="1794" t="n"/>
      <c r="O562" s="1844" t="inlineStr">
        <is>
          <t>No. per Unit</t>
        </is>
      </c>
      <c r="P562" s="1794" t="n"/>
      <c r="Q562" s="1844" t="inlineStr">
        <is>
          <t>STORAGE UNITS</t>
        </is>
      </c>
      <c r="R562" s="1794" t="n"/>
      <c r="S562" s="1845" t="inlineStr">
        <is>
          <t>SF PER UNIT</t>
        </is>
      </c>
      <c r="T562" s="1794" t="n"/>
      <c r="U562" s="1845" t="inlineStr">
        <is>
          <t>Total (NSF)</t>
        </is>
      </c>
      <c r="V562" s="1794" t="n"/>
      <c r="W562" s="1843" t="inlineStr">
        <is>
          <t>STORAGE TYPE</t>
        </is>
      </c>
      <c r="X562" s="1794" t="n"/>
      <c r="Y562" s="1846" t="inlineStr">
        <is>
          <t>METHOD OF STORAGE  (RACK, CABINET, SHELF, ETC.)</t>
        </is>
      </c>
      <c r="Z562" s="1736" t="n"/>
      <c r="AA562" s="1736" t="n"/>
      <c r="AB562" s="1736" t="n"/>
      <c r="AC562" s="1736" t="n"/>
      <c r="AD562" s="1736" t="n"/>
      <c r="AE562" s="1737" t="n"/>
      <c r="AF562" s="1082" t="n"/>
    </row>
    <row r="563" ht="15.75" customHeight="1" s="667">
      <c r="A563" s="424" t="n"/>
      <c r="C563" s="1796" t="n"/>
      <c r="D563" s="1847" t="n"/>
      <c r="M563" s="1847" t="n"/>
      <c r="N563" s="1796" t="n"/>
      <c r="O563" s="1847" t="n"/>
      <c r="P563" s="1796" t="n"/>
      <c r="Q563" s="1847" t="n"/>
      <c r="R563" s="1796" t="n"/>
      <c r="S563" s="1847" t="n"/>
      <c r="T563" s="1796" t="n"/>
      <c r="U563" s="1847" t="n"/>
      <c r="V563" s="1796" t="n"/>
      <c r="W563" s="1847" t="n"/>
      <c r="X563" s="1796" t="n"/>
      <c r="Y563" s="1847" t="n"/>
      <c r="AE563" s="1738" t="n"/>
      <c r="AF563" s="1082" t="n"/>
    </row>
    <row r="564" ht="30" customHeight="1" s="667">
      <c r="A564" s="424" t="n"/>
      <c r="C564" s="1796" t="n"/>
      <c r="D564" s="1847" t="n"/>
      <c r="M564" s="1874" t="n"/>
      <c r="N564" s="1797" t="n"/>
      <c r="O564" s="1847" t="n"/>
      <c r="P564" s="1796" t="n"/>
      <c r="Q564" s="1847" t="n"/>
      <c r="R564" s="1796" t="n"/>
      <c r="S564" s="1847" t="n"/>
      <c r="T564" s="1796" t="n"/>
      <c r="U564" s="1847" t="n"/>
      <c r="V564" s="1796" t="n"/>
      <c r="W564" s="1847" t="n"/>
      <c r="X564" s="1796" t="n"/>
      <c r="Y564" s="1847" t="n"/>
      <c r="AE564" s="1738" t="n"/>
      <c r="AF564" s="99" t="n"/>
    </row>
    <row r="565" ht="30" customHeight="1" s="667">
      <c r="A565" s="964" t="inlineStr">
        <is>
          <t>E0997</t>
        </is>
      </c>
      <c r="B565" s="1848" t="n"/>
      <c r="C565" s="1849" t="n"/>
      <c r="D565" s="966" t="inlineStr">
        <is>
          <t>Machine Gun, 40mm, MK-19, UGWS</t>
        </is>
      </c>
      <c r="E565" s="1848" t="n"/>
      <c r="F565" s="1848" t="n"/>
      <c r="G565" s="1848" t="n"/>
      <c r="H565" s="1848" t="n"/>
      <c r="I565" s="1848" t="n"/>
      <c r="J565" s="1848" t="n"/>
      <c r="K565" s="1848" t="n"/>
      <c r="L565" s="1849" t="n"/>
      <c r="M565" s="1061">
        <f>SUMIFS(TE!P:P,TE!G:G,$A$426,TE!H:H,A565)</f>
        <v/>
      </c>
      <c r="N565" s="1877" t="n"/>
      <c r="O565" s="968" t="n">
        <v>6</v>
      </c>
      <c r="P565" s="1849" t="n"/>
      <c r="Q565" s="969">
        <f>ROUNDUP(M565/O565,0)</f>
        <v/>
      </c>
      <c r="R565" s="1849" t="n"/>
      <c r="S565" s="1851" t="n">
        <v>13.4</v>
      </c>
      <c r="T565" s="1849" t="n"/>
      <c r="U565" s="1851">
        <f>Q565*S565</f>
        <v/>
      </c>
      <c r="V565" s="1849" t="n"/>
      <c r="W565" s="946" t="inlineStr">
        <is>
          <t>B1H</t>
        </is>
      </c>
      <c r="X565" s="1849" t="n"/>
      <c r="Y565" s="947" t="inlineStr">
        <is>
          <t>6 per rack stacked 1 high</t>
        </is>
      </c>
      <c r="Z565" s="1848" t="n"/>
      <c r="AA565" s="1848" t="n"/>
      <c r="AB565" s="1848" t="n"/>
      <c r="AC565" s="1848" t="n"/>
      <c r="AD565" s="1848" t="n"/>
      <c r="AE565" s="1849" t="n"/>
      <c r="AF565" s="99" t="n"/>
    </row>
    <row r="566" ht="30" customHeight="1" s="667">
      <c r="A566" s="949" t="inlineStr">
        <is>
          <t>E0998</t>
        </is>
      </c>
      <c r="B566" s="1852" t="n"/>
      <c r="C566" s="1853" t="n"/>
      <c r="D566" s="951" t="inlineStr">
        <is>
          <t>MACHINE GUN,7.62 MI - M240</t>
        </is>
      </c>
      <c r="E566" s="1852" t="n"/>
      <c r="F566" s="1852" t="n"/>
      <c r="G566" s="1852" t="n"/>
      <c r="H566" s="1852" t="n"/>
      <c r="I566" s="1852" t="n"/>
      <c r="J566" s="1852" t="n"/>
      <c r="K566" s="1852" t="n"/>
      <c r="L566" s="1853" t="n"/>
      <c r="M566" s="952">
        <f>SUMIFS(TE!P:P,TE!G:G,$A$426,TE!H:H,A566)</f>
        <v/>
      </c>
      <c r="N566" s="1854" t="n"/>
      <c r="O566" s="953" t="n">
        <v>6</v>
      </c>
      <c r="P566" s="1853" t="n"/>
      <c r="Q566" s="954">
        <f>ROUNDUP(M566/O566,0)</f>
        <v/>
      </c>
      <c r="R566" s="1853" t="n"/>
      <c r="S566" s="1855" t="n">
        <v>13.4</v>
      </c>
      <c r="T566" s="1853" t="n"/>
      <c r="U566" s="1855">
        <f>Q566*S566</f>
        <v/>
      </c>
      <c r="V566" s="1853" t="n"/>
      <c r="W566" s="970" t="inlineStr">
        <is>
          <t>B1I</t>
        </is>
      </c>
      <c r="X566" s="1853" t="n"/>
      <c r="Y566" s="971" t="inlineStr">
        <is>
          <t>6 per rack stacked 1 high</t>
        </is>
      </c>
      <c r="Z566" s="1852" t="n"/>
      <c r="AA566" s="1852" t="n"/>
      <c r="AB566" s="1852" t="n"/>
      <c r="AC566" s="1852" t="n"/>
      <c r="AD566" s="1852" t="n"/>
      <c r="AE566" s="1853" t="n"/>
      <c r="AF566" s="99" t="n"/>
    </row>
    <row r="567" ht="30" customHeight="1" s="667">
      <c r="A567" s="949" t="inlineStr">
        <is>
          <t>E0999</t>
        </is>
      </c>
      <c r="B567" s="1852" t="n"/>
      <c r="C567" s="1853" t="n"/>
      <c r="D567" s="951" t="inlineStr">
        <is>
          <t>Machine Gun, .50 cal, M48, UGWS</t>
        </is>
      </c>
      <c r="E567" s="1852" t="n"/>
      <c r="F567" s="1852" t="n"/>
      <c r="G567" s="1852" t="n"/>
      <c r="H567" s="1852" t="n"/>
      <c r="I567" s="1852" t="n"/>
      <c r="J567" s="1852" t="n"/>
      <c r="K567" s="1852" t="n"/>
      <c r="L567" s="1853" t="n"/>
      <c r="M567" s="952">
        <f>SUMIFS(TE!P:P,TE!G:G,$A$426,TE!H:H,A567)</f>
        <v/>
      </c>
      <c r="N567" s="1854" t="n"/>
      <c r="O567" s="953" t="n">
        <v>4</v>
      </c>
      <c r="P567" s="1853" t="n"/>
      <c r="Q567" s="954">
        <f>ROUNDUP(M567/O567,0)</f>
        <v/>
      </c>
      <c r="R567" s="1853" t="n"/>
      <c r="S567" s="1855" t="n">
        <v>13.4</v>
      </c>
      <c r="T567" s="1853" t="n"/>
      <c r="U567" s="1855">
        <f>Q567*S567</f>
        <v/>
      </c>
      <c r="V567" s="1853" t="n"/>
      <c r="W567" s="970" t="inlineStr">
        <is>
          <t>B1J</t>
        </is>
      </c>
      <c r="X567" s="1853" t="n"/>
      <c r="Y567" s="971" t="inlineStr">
        <is>
          <t>4 per rack stacked 1 high</t>
        </is>
      </c>
      <c r="Z567" s="1852" t="n"/>
      <c r="AA567" s="1852" t="n"/>
      <c r="AB567" s="1852" t="n"/>
      <c r="AC567" s="1852" t="n"/>
      <c r="AD567" s="1852" t="n"/>
      <c r="AE567" s="1853" t="n"/>
      <c r="AF567" s="99" t="n"/>
    </row>
    <row r="568" ht="39.95" customHeight="1" s="667">
      <c r="A568" s="949" t="inlineStr">
        <is>
          <t>E0999</t>
        </is>
      </c>
      <c r="B568" s="1852" t="n"/>
      <c r="C568" s="1853" t="n"/>
      <c r="D568" s="951" t="inlineStr">
        <is>
          <t>Spare Barrels/ A-Bag, M48</t>
        </is>
      </c>
      <c r="E568" s="1852" t="n"/>
      <c r="F568" s="1852" t="n"/>
      <c r="G568" s="1852" t="n"/>
      <c r="H568" s="1852" t="n"/>
      <c r="I568" s="1852" t="n"/>
      <c r="J568" s="1852" t="n"/>
      <c r="K568" s="1852" t="n"/>
      <c r="L568" s="1853" t="n"/>
      <c r="M568" s="952">
        <f>SUMIFS(TE!P:P,TE!G:G,$A$426,TE!H:H,A568)</f>
        <v/>
      </c>
      <c r="N568" s="1854" t="n"/>
      <c r="O568" s="973" t="inlineStr">
        <is>
          <t>n/a</t>
        </is>
      </c>
      <c r="P568" s="1853" t="n"/>
      <c r="Q568" s="973" t="inlineStr">
        <is>
          <t>n/a</t>
        </is>
      </c>
      <c r="R568" s="1853" t="n"/>
      <c r="S568" s="973" t="inlineStr">
        <is>
          <t>n/a</t>
        </is>
      </c>
      <c r="T568" s="1853" t="n"/>
      <c r="U568" s="973" t="inlineStr">
        <is>
          <t>n/a</t>
        </is>
      </c>
      <c r="V568" s="1853" t="n"/>
      <c r="W568" s="970" t="inlineStr">
        <is>
          <t>Z1B</t>
        </is>
      </c>
      <c r="X568" s="1853" t="n"/>
      <c r="Y568" s="971" t="inlineStr">
        <is>
          <t>Spare barrels can be stored in between weapon system in UWR</t>
        </is>
      </c>
      <c r="Z568" s="1852" t="n"/>
      <c r="AA568" s="1852" t="n"/>
      <c r="AB568" s="1852" t="n"/>
      <c r="AC568" s="1852" t="n"/>
      <c r="AD568" s="1852" t="n"/>
      <c r="AE568" s="1853" t="n"/>
      <c r="AF568" s="99" t="n"/>
    </row>
    <row r="569" ht="30" customHeight="1" s="667">
      <c r="A569" s="949" t="inlineStr">
        <is>
          <t>E1029</t>
        </is>
      </c>
      <c r="B569" s="1852" t="n"/>
      <c r="C569" s="1853" t="n"/>
      <c r="D569" s="951" t="inlineStr">
        <is>
          <t>SOFLAM</t>
        </is>
      </c>
      <c r="E569" s="1852" t="n"/>
      <c r="F569" s="1852" t="n"/>
      <c r="G569" s="1852" t="n"/>
      <c r="H569" s="1852" t="n"/>
      <c r="I569" s="1852" t="n"/>
      <c r="J569" s="1852" t="n"/>
      <c r="K569" s="1852" t="n"/>
      <c r="L569" s="1853" t="n"/>
      <c r="M569" s="952">
        <f>SUMIFS(TE!P:P,TE!G:G,$A$426,TE!H:H,A569)</f>
        <v/>
      </c>
      <c r="N569" s="1854" t="n"/>
      <c r="O569" s="953" t="n">
        <v>3</v>
      </c>
      <c r="P569" s="1853" t="n"/>
      <c r="Q569" s="954">
        <f>ROUNDUP(M569/O569,0)</f>
        <v/>
      </c>
      <c r="R569" s="1853" t="n"/>
      <c r="S569" s="1855" t="n">
        <v>9.5</v>
      </c>
      <c r="T569" s="1853" t="n"/>
      <c r="U569" s="1855">
        <f>Q569*S569</f>
        <v/>
      </c>
      <c r="V569" s="1853" t="n"/>
      <c r="W569" s="970" t="inlineStr">
        <is>
          <t>E1N</t>
        </is>
      </c>
      <c r="X569" s="1853" t="n"/>
      <c r="Y569" s="971" t="inlineStr">
        <is>
          <t>Stacked in hard case 3 high</t>
        </is>
      </c>
      <c r="Z569" s="1852" t="n"/>
      <c r="AA569" s="1852" t="n"/>
      <c r="AB569" s="1852" t="n"/>
      <c r="AC569" s="1852" t="n"/>
      <c r="AD569" s="1852" t="n"/>
      <c r="AE569" s="1853" t="n"/>
      <c r="AF569" s="99" t="n"/>
    </row>
    <row r="570" ht="30" customHeight="1" s="667">
      <c r="A570" s="949" t="inlineStr">
        <is>
          <t>E1030</t>
        </is>
      </c>
      <c r="B570" s="1852" t="n"/>
      <c r="C570" s="1853" t="n"/>
      <c r="D570" s="951" t="inlineStr">
        <is>
          <t>Target Designator II, Laser, Ground (GLTDII), AN/PEQ-1B</t>
        </is>
      </c>
      <c r="E570" s="1852" t="n"/>
      <c r="F570" s="1852" t="n"/>
      <c r="G570" s="1852" t="n"/>
      <c r="H570" s="1852" t="n"/>
      <c r="I570" s="1852" t="n"/>
      <c r="J570" s="1852" t="n"/>
      <c r="K570" s="1852" t="n"/>
      <c r="L570" s="1853" t="n"/>
      <c r="M570" s="952">
        <f>SUMIFS(TE!P:P,TE!G:G,$A$426,TE!H:H,A570)</f>
        <v/>
      </c>
      <c r="N570" s="1854" t="n"/>
      <c r="O570" s="953" t="n">
        <v>3</v>
      </c>
      <c r="P570" s="1853" t="n"/>
      <c r="Q570" s="954">
        <f>ROUNDUP(M570/O570,0)</f>
        <v/>
      </c>
      <c r="R570" s="1853" t="n"/>
      <c r="S570" s="1855" t="n">
        <v>12.5</v>
      </c>
      <c r="T570" s="1853" t="n"/>
      <c r="U570" s="1855">
        <f>Q570*S570</f>
        <v/>
      </c>
      <c r="V570" s="1853" t="n"/>
      <c r="W570" s="970" t="inlineStr">
        <is>
          <t>E1C</t>
        </is>
      </c>
      <c r="X570" s="1853" t="n"/>
      <c r="Y570" s="971" t="inlineStr">
        <is>
          <t>Stacked in hard case 3 high</t>
        </is>
      </c>
      <c r="Z570" s="1852" t="n"/>
      <c r="AA570" s="1852" t="n"/>
      <c r="AB570" s="1852" t="n"/>
      <c r="AC570" s="1852" t="n"/>
      <c r="AD570" s="1852" t="n"/>
      <c r="AE570" s="1853" t="n"/>
      <c r="AF570" s="99" t="n"/>
    </row>
    <row r="571" ht="30" customHeight="1" s="667">
      <c r="A571" s="949" t="inlineStr">
        <is>
          <t>E1045</t>
        </is>
      </c>
      <c r="B571" s="1852" t="n"/>
      <c r="C571" s="1853" t="n"/>
      <c r="D571" s="951" t="inlineStr">
        <is>
          <t>Laser Equipment, Universal, Modular, AN/PAQ-3 (MULE)</t>
        </is>
      </c>
      <c r="E571" s="1852" t="n"/>
      <c r="F571" s="1852" t="n"/>
      <c r="G571" s="1852" t="n"/>
      <c r="H571" s="1852" t="n"/>
      <c r="I571" s="1852" t="n"/>
      <c r="J571" s="1852" t="n"/>
      <c r="K571" s="1852" t="n"/>
      <c r="L571" s="1853" t="n"/>
      <c r="M571" s="952">
        <f>SUMIFS(TE!P:P,TE!G:G,$A$426,TE!H:H,A571)</f>
        <v/>
      </c>
      <c r="N571" s="1854" t="n"/>
      <c r="O571" s="953" t="n">
        <v>3</v>
      </c>
      <c r="P571" s="1853" t="n"/>
      <c r="Q571" s="954">
        <f>ROUNDUP(M571/O571,0)</f>
        <v/>
      </c>
      <c r="R571" s="1853" t="n"/>
      <c r="S571" s="1855" t="n">
        <v>22</v>
      </c>
      <c r="T571" s="1853" t="n"/>
      <c r="U571" s="1855">
        <f>Q571*S571</f>
        <v/>
      </c>
      <c r="V571" s="1853" t="n"/>
      <c r="W571" s="970" t="inlineStr">
        <is>
          <t>E1L</t>
        </is>
      </c>
      <c r="X571" s="1853" t="n"/>
      <c r="Y571" s="971" t="inlineStr">
        <is>
          <t>One set is stored as 3 boxes stacked</t>
        </is>
      </c>
      <c r="Z571" s="1852" t="n"/>
      <c r="AA571" s="1852" t="n"/>
      <c r="AB571" s="1852" t="n"/>
      <c r="AC571" s="1852" t="n"/>
      <c r="AD571" s="1852" t="n"/>
      <c r="AE571" s="1853" t="n"/>
      <c r="AF571" s="99" t="n"/>
    </row>
    <row r="572" ht="30" customHeight="1" s="667">
      <c r="A572" s="949" t="inlineStr">
        <is>
          <t>E1046</t>
        </is>
      </c>
      <c r="B572" s="1852" t="n"/>
      <c r="C572" s="1853" t="n"/>
      <c r="D572" s="951" t="inlineStr">
        <is>
          <t>Range Finder, Laser Designator, LTWT (LLDR), AN/PED- 1</t>
        </is>
      </c>
      <c r="E572" s="1852" t="n"/>
      <c r="F572" s="1852" t="n"/>
      <c r="G572" s="1852" t="n"/>
      <c r="H572" s="1852" t="n"/>
      <c r="I572" s="1852" t="n"/>
      <c r="J572" s="1852" t="n"/>
      <c r="K572" s="1852" t="n"/>
      <c r="L572" s="1853" t="n"/>
      <c r="M572" s="952">
        <f>SUMIFS(TE!P:P,TE!G:G,$A$426,TE!H:H,A572)</f>
        <v/>
      </c>
      <c r="N572" s="1854" t="n"/>
      <c r="O572" s="953" t="n">
        <v>3</v>
      </c>
      <c r="P572" s="1853" t="n"/>
      <c r="Q572" s="954">
        <f>ROUNDUP(M572/O572,0)</f>
        <v/>
      </c>
      <c r="R572" s="1853" t="n"/>
      <c r="S572" s="1855" t="n">
        <v>12.5</v>
      </c>
      <c r="T572" s="1853" t="n"/>
      <c r="U572" s="1855">
        <f>Q572*S572</f>
        <v/>
      </c>
      <c r="V572" s="1853" t="n"/>
      <c r="W572" s="970" t="inlineStr">
        <is>
          <t>E1C</t>
        </is>
      </c>
      <c r="X572" s="1853" t="n"/>
      <c r="Y572" s="971" t="inlineStr">
        <is>
          <t>Stacked in hard case 3 high</t>
        </is>
      </c>
      <c r="Z572" s="1852" t="n"/>
      <c r="AA572" s="1852" t="n"/>
      <c r="AB572" s="1852" t="n"/>
      <c r="AC572" s="1852" t="n"/>
      <c r="AD572" s="1852" t="n"/>
      <c r="AE572" s="1853" t="n"/>
      <c r="AF572" s="99" t="n"/>
    </row>
    <row r="573" ht="30" customHeight="1" s="667">
      <c r="A573" s="949" t="inlineStr">
        <is>
          <t>E1047</t>
        </is>
      </c>
      <c r="B573" s="1852" t="n"/>
      <c r="C573" s="1853" t="n"/>
      <c r="D573" s="951" t="inlineStr">
        <is>
          <t>Range Finder, Laser, Eye Safe, Binocular (VIPER)</t>
        </is>
      </c>
      <c r="E573" s="1852" t="n"/>
      <c r="F573" s="1852" t="n"/>
      <c r="G573" s="1852" t="n"/>
      <c r="H573" s="1852" t="n"/>
      <c r="I573" s="1852" t="n"/>
      <c r="J573" s="1852" t="n"/>
      <c r="K573" s="1852" t="n"/>
      <c r="L573" s="1853" t="n"/>
      <c r="M573" s="952">
        <f>SUMIFS(TE!P:P,TE!G:G,$A$426,TE!H:H,A573)</f>
        <v/>
      </c>
      <c r="N573" s="1854" t="n"/>
      <c r="O573" s="953" t="n">
        <v>5</v>
      </c>
      <c r="P573" s="1853" t="n"/>
      <c r="Q573" s="954">
        <f>M573/O573</f>
        <v/>
      </c>
      <c r="R573" s="1853" t="n"/>
      <c r="S573" s="1855" t="n">
        <v>13.4</v>
      </c>
      <c r="T573" s="1853" t="n"/>
      <c r="U573" s="1855">
        <f>Q573*S573</f>
        <v/>
      </c>
      <c r="V573" s="1853" t="n"/>
      <c r="W573" s="970" t="inlineStr">
        <is>
          <t>A1A</t>
        </is>
      </c>
      <c r="X573" s="1853" t="n"/>
      <c r="Y573" s="971" t="inlineStr">
        <is>
          <t>Stored on Configurable Shelf</t>
        </is>
      </c>
      <c r="Z573" s="1852" t="n"/>
      <c r="AA573" s="1852" t="n"/>
      <c r="AB573" s="1852" t="n"/>
      <c r="AC573" s="1852" t="n"/>
      <c r="AD573" s="1852" t="n"/>
      <c r="AE573" s="1853" t="n"/>
      <c r="AF573" s="99" t="n"/>
    </row>
    <row r="574" ht="39.95" customHeight="1" s="667">
      <c r="A574" s="949" t="inlineStr">
        <is>
          <t>E1048</t>
        </is>
      </c>
      <c r="B574" s="1852" t="n"/>
      <c r="C574" s="1853" t="n"/>
      <c r="D574" s="951" t="inlineStr">
        <is>
          <t>Common Laser Range Finder (CLRF/ VECTOR 21/ 21B) AN/PEQ-13</t>
        </is>
      </c>
      <c r="E574" s="1852" t="n"/>
      <c r="F574" s="1852" t="n"/>
      <c r="G574" s="1852" t="n"/>
      <c r="H574" s="1852" t="n"/>
      <c r="I574" s="1852" t="n"/>
      <c r="J574" s="1852" t="n"/>
      <c r="K574" s="1852" t="n"/>
      <c r="L574" s="1853" t="n"/>
      <c r="M574" s="952">
        <f>SUMIFS(TE!P:P,TE!G:G,$A$426,TE!H:H,A574)</f>
        <v/>
      </c>
      <c r="N574" s="1854" t="n"/>
      <c r="O574" s="953" t="n">
        <v>5</v>
      </c>
      <c r="P574" s="1853" t="n"/>
      <c r="Q574" s="954">
        <f>M574/O574</f>
        <v/>
      </c>
      <c r="R574" s="1853" t="n"/>
      <c r="S574" s="1855" t="n">
        <v>13.4</v>
      </c>
      <c r="T574" s="1853" t="n"/>
      <c r="U574" s="1855">
        <f>Q574*S574</f>
        <v/>
      </c>
      <c r="V574" s="1853" t="n"/>
      <c r="W574" s="970" t="inlineStr">
        <is>
          <t>A1A</t>
        </is>
      </c>
      <c r="X574" s="1853" t="n"/>
      <c r="Y574" s="971" t="inlineStr">
        <is>
          <t>Stored on Configurable Shelf</t>
        </is>
      </c>
      <c r="Z574" s="1852" t="n"/>
      <c r="AA574" s="1852" t="n"/>
      <c r="AB574" s="1852" t="n"/>
      <c r="AC574" s="1852" t="n"/>
      <c r="AD574" s="1852" t="n"/>
      <c r="AE574" s="1853" t="n"/>
      <c r="AF574" s="99" t="n"/>
    </row>
    <row r="575" ht="30" customHeight="1" s="667">
      <c r="A575" s="949" t="inlineStr">
        <is>
          <t>E1049</t>
        </is>
      </c>
      <c r="B575" s="1852" t="n"/>
      <c r="C575" s="1853" t="n"/>
      <c r="D575" s="951" t="inlineStr">
        <is>
          <t xml:space="preserve">Module, North Finding </t>
        </is>
      </c>
      <c r="E575" s="1852" t="n"/>
      <c r="F575" s="1852" t="n"/>
      <c r="G575" s="1852" t="n"/>
      <c r="H575" s="1852" t="n"/>
      <c r="I575" s="1852" t="n"/>
      <c r="J575" s="1852" t="n"/>
      <c r="K575" s="1852" t="n"/>
      <c r="L575" s="1853" t="n"/>
      <c r="M575" s="952">
        <f>SUMIFS(TE!P:P,TE!G:G,$A$426,TE!H:H,A575)</f>
        <v/>
      </c>
      <c r="N575" s="1854" t="n"/>
      <c r="O575" s="953" t="n">
        <v>12</v>
      </c>
      <c r="P575" s="1853" t="n"/>
      <c r="Q575" s="954">
        <f>M575/O575</f>
        <v/>
      </c>
      <c r="R575" s="1853" t="n"/>
      <c r="S575" s="1855" t="n">
        <v>13.4</v>
      </c>
      <c r="T575" s="1853" t="n"/>
      <c r="U575" s="1855">
        <f>Q575*S575</f>
        <v/>
      </c>
      <c r="V575" s="1853" t="n"/>
      <c r="W575" s="970" t="inlineStr">
        <is>
          <t>A1A</t>
        </is>
      </c>
      <c r="X575" s="1853" t="n"/>
      <c r="Y575" s="971" t="inlineStr">
        <is>
          <t>Stored on Configurable Shelf</t>
        </is>
      </c>
      <c r="Z575" s="1852" t="n"/>
      <c r="AA575" s="1852" t="n"/>
      <c r="AB575" s="1852" t="n"/>
      <c r="AC575" s="1852" t="n"/>
      <c r="AD575" s="1852" t="n"/>
      <c r="AE575" s="1853" t="n"/>
      <c r="AF575" s="99" t="n"/>
    </row>
    <row r="576" ht="39.95" customHeight="1" s="667">
      <c r="A576" s="949" t="inlineStr">
        <is>
          <t>E1065</t>
        </is>
      </c>
      <c r="B576" s="1852" t="n"/>
      <c r="C576" s="1853" t="n"/>
      <c r="D576" s="951" t="inlineStr">
        <is>
          <t>Mortar, 60MM, LWCMS (bipod and sights stored above tubes</t>
        </is>
      </c>
      <c r="E576" s="1852" t="n"/>
      <c r="F576" s="1852" t="n"/>
      <c r="G576" s="1852" t="n"/>
      <c r="H576" s="1852" t="n"/>
      <c r="I576" s="1852" t="n"/>
      <c r="J576" s="1852" t="n"/>
      <c r="K576" s="1852" t="n"/>
      <c r="L576" s="1853" t="n"/>
      <c r="M576" s="952">
        <f>SUMIFS(TE!P:P,TE!G:G,$A$426,TE!H:H,A576)</f>
        <v/>
      </c>
      <c r="N576" s="1854" t="n"/>
      <c r="O576" s="953" t="n">
        <v>4</v>
      </c>
      <c r="P576" s="1853" t="n"/>
      <c r="Q576" s="954">
        <f>ROUNDUP(M576/O576,0)</f>
        <v/>
      </c>
      <c r="R576" s="1853" t="n"/>
      <c r="S576" s="1855" t="n">
        <v>13.4</v>
      </c>
      <c r="T576" s="1853" t="n"/>
      <c r="U576" s="1855">
        <f>Q576*S576</f>
        <v/>
      </c>
      <c r="V576" s="1853" t="n"/>
      <c r="W576" s="970" t="inlineStr">
        <is>
          <t>B1A</t>
        </is>
      </c>
      <c r="X576" s="1853" t="n"/>
      <c r="Y576" s="971" t="inlineStr">
        <is>
          <t>Stored in Universal Weapons Rack (UWS).  Bipod and Sights shelved above tube.</t>
        </is>
      </c>
      <c r="Z576" s="1852" t="n"/>
      <c r="AA576" s="1852" t="n"/>
      <c r="AB576" s="1852" t="n"/>
      <c r="AC576" s="1852" t="n"/>
      <c r="AD576" s="1852" t="n"/>
      <c r="AE576" s="1853" t="n"/>
      <c r="AF576" s="99" t="n"/>
    </row>
    <row r="577" ht="39.95" customHeight="1" s="667">
      <c r="A577" s="949" t="inlineStr">
        <is>
          <t>E1095</t>
        </is>
      </c>
      <c r="B577" s="1852" t="n"/>
      <c r="C577" s="1853" t="n"/>
      <c r="D577" s="951" t="inlineStr">
        <is>
          <t>Mortar, Medium, 81mm, (tripod and sights stored above tubes)</t>
        </is>
      </c>
      <c r="E577" s="1852" t="n"/>
      <c r="F577" s="1852" t="n"/>
      <c r="G577" s="1852" t="n"/>
      <c r="H577" s="1852" t="n"/>
      <c r="I577" s="1852" t="n"/>
      <c r="J577" s="1852" t="n"/>
      <c r="K577" s="1852" t="n"/>
      <c r="L577" s="1853" t="n"/>
      <c r="M577" s="952">
        <f>SUMIFS(TE!P:P,TE!G:G,$A$426,TE!H:H,A577)</f>
        <v/>
      </c>
      <c r="N577" s="1854" t="n"/>
      <c r="O577" s="953" t="n">
        <v>4</v>
      </c>
      <c r="P577" s="1853" t="n"/>
      <c r="Q577" s="954">
        <f>ROUNDUP(M577/O577,0)</f>
        <v/>
      </c>
      <c r="R577" s="1853" t="n"/>
      <c r="S577" s="1855" t="n">
        <v>13.4</v>
      </c>
      <c r="T577" s="1853" t="n"/>
      <c r="U577" s="1855">
        <f>Q577*S577</f>
        <v/>
      </c>
      <c r="V577" s="1853" t="n"/>
      <c r="W577" s="970" t="inlineStr">
        <is>
          <t>B1A</t>
        </is>
      </c>
      <c r="X577" s="1853" t="n"/>
      <c r="Y577" s="971" t="inlineStr">
        <is>
          <t>Stored in Universal Weapons Rack (UWS).  Tripod and Sights shelved above tube.</t>
        </is>
      </c>
      <c r="Z577" s="1852" t="n"/>
      <c r="AA577" s="1852" t="n"/>
      <c r="AB577" s="1852" t="n"/>
      <c r="AC577" s="1852" t="n"/>
      <c r="AD577" s="1852" t="n"/>
      <c r="AE577" s="1853" t="n"/>
      <c r="AF577" s="99" t="n"/>
    </row>
    <row r="578" ht="30" customHeight="1" s="667">
      <c r="A578" s="949" t="inlineStr">
        <is>
          <t>E1115</t>
        </is>
      </c>
      <c r="B578" s="1852" t="n"/>
      <c r="C578" s="1853" t="n"/>
      <c r="D578" s="951" t="inlineStr">
        <is>
          <t>Mount, Tripod Heavy MG (MK-123)</t>
        </is>
      </c>
      <c r="E578" s="1852" t="n"/>
      <c r="F578" s="1852" t="n"/>
      <c r="G578" s="1852" t="n"/>
      <c r="H578" s="1852" t="n"/>
      <c r="I578" s="1852" t="n"/>
      <c r="J578" s="1852" t="n"/>
      <c r="K578" s="1852" t="n"/>
      <c r="L578" s="1853" t="n"/>
      <c r="M578" s="952">
        <f>SUMIFS(TE!P:P,TE!G:G,$A$426,TE!H:H,A578)</f>
        <v/>
      </c>
      <c r="N578" s="1854" t="n"/>
      <c r="O578" s="953" t="n">
        <v>12</v>
      </c>
      <c r="P578" s="1853" t="n"/>
      <c r="Q578" s="954">
        <f>M578/O578</f>
        <v/>
      </c>
      <c r="R578" s="1853" t="n"/>
      <c r="S578" s="1855">
        <f>ROUNDUP(13.4*2,0)</f>
        <v/>
      </c>
      <c r="T578" s="1853" t="n"/>
      <c r="U578" s="1855">
        <f>Q578*S578</f>
        <v/>
      </c>
      <c r="V578" s="1853" t="n"/>
      <c r="W578" s="970" t="inlineStr">
        <is>
          <t>B1A</t>
        </is>
      </c>
      <c r="X578" s="1853" t="n"/>
      <c r="Y578" s="971" t="inlineStr">
        <is>
          <t>Stored in Universal Weapons Rack (UWS), stacked 2 high</t>
        </is>
      </c>
      <c r="Z578" s="1852" t="n"/>
      <c r="AA578" s="1852" t="n"/>
      <c r="AB578" s="1852" t="n"/>
      <c r="AC578" s="1852" t="n"/>
      <c r="AD578" s="1852" t="n"/>
      <c r="AE578" s="1853" t="n"/>
      <c r="AF578" s="99" t="n"/>
    </row>
    <row r="579" ht="30" customHeight="1" s="667">
      <c r="A579" s="949" t="inlineStr">
        <is>
          <t>E1120</t>
        </is>
      </c>
      <c r="B579" s="1852" t="n"/>
      <c r="C579" s="1853" t="n"/>
      <c r="D579" s="951" t="inlineStr">
        <is>
          <t>Mount, Tripod, MG, 7.62 mm (M122)</t>
        </is>
      </c>
      <c r="E579" s="1852" t="n"/>
      <c r="F579" s="1852" t="n"/>
      <c r="G579" s="1852" t="n"/>
      <c r="H579" s="1852" t="n"/>
      <c r="I579" s="1852" t="n"/>
      <c r="J579" s="1852" t="n"/>
      <c r="K579" s="1852" t="n"/>
      <c r="L579" s="1853" t="n"/>
      <c r="M579" s="952">
        <f>SUMIFS(TE!P:P,TE!G:G,$A$426,TE!H:H,A579)</f>
        <v/>
      </c>
      <c r="N579" s="1854" t="n"/>
      <c r="O579" s="953" t="n">
        <v>12</v>
      </c>
      <c r="P579" s="1853" t="n"/>
      <c r="Q579" s="954">
        <f>M579/O579</f>
        <v/>
      </c>
      <c r="R579" s="1853" t="n"/>
      <c r="S579" s="1855">
        <f>ROUNDUP(13.4*2,0)</f>
        <v/>
      </c>
      <c r="T579" s="1853" t="n"/>
      <c r="U579" s="1855">
        <f>Q579*S579</f>
        <v/>
      </c>
      <c r="V579" s="1853" t="n"/>
      <c r="W579" s="970" t="inlineStr">
        <is>
          <t>B1A</t>
        </is>
      </c>
      <c r="X579" s="1853" t="n"/>
      <c r="Y579" s="971" t="inlineStr">
        <is>
          <t>Stored in Universal Weapons Rack (UWS), stacked 2 high</t>
        </is>
      </c>
      <c r="Z579" s="1852" t="n"/>
      <c r="AA579" s="1852" t="n"/>
      <c r="AB579" s="1852" t="n"/>
      <c r="AC579" s="1852" t="n"/>
      <c r="AD579" s="1852" t="n"/>
      <c r="AE579" s="1853" t="n"/>
      <c r="AF579" s="99" t="n"/>
    </row>
    <row r="580" ht="30" customHeight="1" s="667">
      <c r="A580" s="949" t="inlineStr">
        <is>
          <t>E1121</t>
        </is>
      </c>
      <c r="B580" s="1852" t="n"/>
      <c r="C580" s="1853" t="n"/>
      <c r="D580" s="951" t="inlineStr">
        <is>
          <t>Mount, Tripod, MG, (LTWT MK-125)</t>
        </is>
      </c>
      <c r="E580" s="1852" t="n"/>
      <c r="F580" s="1852" t="n"/>
      <c r="G580" s="1852" t="n"/>
      <c r="H580" s="1852" t="n"/>
      <c r="I580" s="1852" t="n"/>
      <c r="J580" s="1852" t="n"/>
      <c r="K580" s="1852" t="n"/>
      <c r="L580" s="1853" t="n"/>
      <c r="M580" s="952">
        <f>SUMIFS(TE!P:P,TE!G:G,$A$426,TE!H:H,A580)</f>
        <v/>
      </c>
      <c r="N580" s="1854" t="n"/>
      <c r="O580" s="953" t="n">
        <v>30</v>
      </c>
      <c r="P580" s="1853" t="n"/>
      <c r="Q580" s="954">
        <f>M580/O580</f>
        <v/>
      </c>
      <c r="R580" s="1853" t="n"/>
      <c r="S580" s="1855">
        <f>ROUNDUP(13.4*2,0)</f>
        <v/>
      </c>
      <c r="T580" s="1853" t="n"/>
      <c r="U580" s="1855">
        <f>Q580*S580</f>
        <v/>
      </c>
      <c r="V580" s="1853" t="n"/>
      <c r="W580" s="970" t="inlineStr">
        <is>
          <t>B1A</t>
        </is>
      </c>
      <c r="X580" s="1853" t="n"/>
      <c r="Y580" s="971" t="inlineStr">
        <is>
          <t>Stored in Universal Weapons Rack (UWS), stacked 2 high</t>
        </is>
      </c>
      <c r="Z580" s="1852" t="n"/>
      <c r="AA580" s="1852" t="n"/>
      <c r="AB580" s="1852" t="n"/>
      <c r="AC580" s="1852" t="n"/>
      <c r="AD580" s="1852" t="n"/>
      <c r="AE580" s="1853" t="n"/>
      <c r="AF580" s="99" t="n"/>
    </row>
    <row r="581" ht="30" customHeight="1" s="667">
      <c r="A581" s="949" t="inlineStr">
        <is>
          <t>E1123</t>
        </is>
      </c>
      <c r="B581" s="1852" t="n"/>
      <c r="C581" s="1853" t="n"/>
      <c r="D581" s="951" t="inlineStr">
        <is>
          <t>Mount, Standard Config (MK64, MOD5 + Tray)</t>
        </is>
      </c>
      <c r="E581" s="1852" t="n"/>
      <c r="F581" s="1852" t="n"/>
      <c r="G581" s="1852" t="n"/>
      <c r="H581" s="1852" t="n"/>
      <c r="I581" s="1852" t="n"/>
      <c r="J581" s="1852" t="n"/>
      <c r="K581" s="1852" t="n"/>
      <c r="L581" s="1853" t="n"/>
      <c r="M581" s="952">
        <f>SUMIFS(TE!P:P,TE!G:G,$A$426,TE!H:H,A581)</f>
        <v/>
      </c>
      <c r="N581" s="1854" t="n"/>
      <c r="O581" s="953" t="n">
        <v>3</v>
      </c>
      <c r="P581" s="1853" t="n"/>
      <c r="Q581" s="954">
        <f>ROUNDUP(M581/O581,0)</f>
        <v/>
      </c>
      <c r="R581" s="1853" t="n"/>
      <c r="S581" s="1855" t="n">
        <v>33</v>
      </c>
      <c r="T581" s="1853" t="n"/>
      <c r="U581" s="1855">
        <f>Q581*S581</f>
        <v/>
      </c>
      <c r="V581" s="1853" t="n"/>
      <c r="W581" s="970" t="inlineStr">
        <is>
          <t>E1D</t>
        </is>
      </c>
      <c r="X581" s="1853" t="n"/>
      <c r="Y581" s="971" t="inlineStr">
        <is>
          <t>Store in embark boxes stacked 4 high</t>
        </is>
      </c>
      <c r="Z581" s="1852" t="n"/>
      <c r="AA581" s="1852" t="n"/>
      <c r="AB581" s="1852" t="n"/>
      <c r="AC581" s="1852" t="n"/>
      <c r="AD581" s="1852" t="n"/>
      <c r="AE581" s="1853" t="n"/>
      <c r="AF581" s="99" t="n"/>
    </row>
    <row r="582" ht="30" customHeight="1" s="667">
      <c r="A582" s="949" t="inlineStr">
        <is>
          <t>E1126</t>
        </is>
      </c>
      <c r="B582" s="1852" t="n"/>
      <c r="C582" s="1853" t="n"/>
      <c r="D582" s="951" t="inlineStr">
        <is>
          <t>Mount, Tripod, MG (M3)</t>
        </is>
      </c>
      <c r="E582" s="1852" t="n"/>
      <c r="F582" s="1852" t="n"/>
      <c r="G582" s="1852" t="n"/>
      <c r="H582" s="1852" t="n"/>
      <c r="I582" s="1852" t="n"/>
      <c r="J582" s="1852" t="n"/>
      <c r="K582" s="1852" t="n"/>
      <c r="L582" s="1853" t="n"/>
      <c r="M582" s="952">
        <f>SUMIFS(TE!P:P,TE!G:G,$A$426,TE!H:H,A582)</f>
        <v/>
      </c>
      <c r="N582" s="1854" t="n"/>
      <c r="O582" s="953" t="n">
        <v>12</v>
      </c>
      <c r="P582" s="1853" t="n"/>
      <c r="Q582" s="954">
        <f>ROUNDUP(M582/O582,0)</f>
        <v/>
      </c>
      <c r="R582" s="1853" t="n"/>
      <c r="S582" s="1855" t="n">
        <v>27</v>
      </c>
      <c r="T582" s="1853" t="n"/>
      <c r="U582" s="1855">
        <f>Q582*S582</f>
        <v/>
      </c>
      <c r="V582" s="1853" t="n"/>
      <c r="W582" s="970" t="inlineStr">
        <is>
          <t>E1O</t>
        </is>
      </c>
      <c r="X582" s="1853" t="n"/>
      <c r="Y582" s="971" t="inlineStr">
        <is>
          <t xml:space="preserve">12 per custom 72" L x 24"W x 60"H, 5 shelf system </t>
        </is>
      </c>
      <c r="Z582" s="1852" t="n"/>
      <c r="AA582" s="1852" t="n"/>
      <c r="AB582" s="1852" t="n"/>
      <c r="AC582" s="1852" t="n"/>
      <c r="AD582" s="1852" t="n"/>
      <c r="AE582" s="1853" t="n"/>
      <c r="AF582" s="99" t="n"/>
    </row>
    <row r="583" ht="30" customHeight="1" s="667">
      <c r="A583" s="978" t="inlineStr">
        <is>
          <t>E1152</t>
        </is>
      </c>
      <c r="B583" s="1856" t="n"/>
      <c r="C583" s="1857" t="n"/>
      <c r="D583" s="980" t="inlineStr">
        <is>
          <t>Goggles, Night Vision, Individual, AN/PVS-7B</t>
        </is>
      </c>
      <c r="E583" s="1856" t="n"/>
      <c r="F583" s="1856" t="n"/>
      <c r="G583" s="1856" t="n"/>
      <c r="H583" s="1856" t="n"/>
      <c r="I583" s="1856" t="n"/>
      <c r="J583" s="1856" t="n"/>
      <c r="K583" s="1856" t="n"/>
      <c r="L583" s="1857" t="n"/>
      <c r="M583" s="981">
        <f>SUMIFS(TE!P:P,TE!G:G,$A$426,TE!H:H,A583)</f>
        <v/>
      </c>
      <c r="N583" s="1858" t="n"/>
      <c r="O583" s="982" t="n">
        <v>56</v>
      </c>
      <c r="P583" s="1857" t="n"/>
      <c r="Q583" s="983">
        <f>M583/O583</f>
        <v/>
      </c>
      <c r="R583" s="1857" t="n"/>
      <c r="S583" s="1859" t="n">
        <v>13.4</v>
      </c>
      <c r="T583" s="1857" t="n"/>
      <c r="U583" s="1859">
        <f>Q583*S583</f>
        <v/>
      </c>
      <c r="V583" s="1857" t="n"/>
      <c r="W583" s="975" t="inlineStr">
        <is>
          <t>A1A</t>
        </is>
      </c>
      <c r="X583" s="1857" t="n"/>
      <c r="Y583" s="976" t="inlineStr">
        <is>
          <t>Stored on Configurable Shelf</t>
        </is>
      </c>
      <c r="Z583" s="1856" t="n"/>
      <c r="AA583" s="1856" t="n"/>
      <c r="AB583" s="1856" t="n"/>
      <c r="AC583" s="1856" t="n"/>
      <c r="AD583" s="1856" t="n"/>
      <c r="AE583" s="1857" t="n"/>
      <c r="AF583" s="99" t="n"/>
    </row>
    <row r="584" ht="12.75" customHeight="1" s="667">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99" t="n"/>
    </row>
    <row r="585" ht="12.75" customHeight="1" s="667">
      <c r="A585" s="101" t="n"/>
      <c r="B585" s="101" t="n"/>
      <c r="C585" s="101" t="n"/>
      <c r="D585" s="101" t="n"/>
      <c r="E585" s="101" t="n"/>
      <c r="F585" s="101" t="n"/>
      <c r="G585" s="101" t="n"/>
      <c r="H585" s="101" t="n"/>
      <c r="I585" s="101" t="n"/>
      <c r="J585" s="101" t="n"/>
      <c r="K585" s="101" t="n"/>
      <c r="L585" s="101" t="n"/>
      <c r="M585" s="101" t="n"/>
      <c r="N585" s="101" t="n"/>
      <c r="O585" s="101" t="n"/>
      <c r="P585" s="101" t="n"/>
      <c r="Q585" s="101" t="n"/>
      <c r="R585" s="101" t="n"/>
      <c r="S585" s="101" t="n"/>
      <c r="T585" s="101" t="n"/>
      <c r="U585" s="101" t="n"/>
      <c r="V585" s="101" t="n"/>
      <c r="W585" s="101" t="n"/>
      <c r="X585" s="101" t="n"/>
      <c r="Y585" s="101" t="n"/>
      <c r="Z585" s="101" t="n"/>
      <c r="AA585" s="101" t="n"/>
      <c r="AB585" s="682" t="n"/>
      <c r="AC585" s="683" t="inlineStr">
        <is>
          <t xml:space="preserve">Page </t>
        </is>
      </c>
      <c r="AD585" s="684" t="n">
        <v>20</v>
      </c>
      <c r="AE585" s="684" t="inlineStr">
        <is>
          <t>of</t>
        </is>
      </c>
      <c r="AF585" s="684" t="n">
        <v>27</v>
      </c>
    </row>
    <row r="586" ht="12.75" customHeight="1" s="667">
      <c r="A586" s="937" t="inlineStr">
        <is>
          <t>CCN:</t>
        </is>
      </c>
      <c r="C586" s="931" t="n">
        <v>14345</v>
      </c>
      <c r="M586" s="937" t="inlineStr">
        <is>
          <t>Nomenclature:</t>
        </is>
      </c>
      <c r="R586" s="931" t="inlineStr">
        <is>
          <t>Armory</t>
        </is>
      </c>
    </row>
    <row r="587" ht="12.75" customHeight="1" s="667">
      <c r="A587" s="1081" t="n"/>
      <c r="B587" s="1081" t="n"/>
      <c r="C587" s="1082" t="n"/>
      <c r="D587" s="1082" t="n"/>
      <c r="E587" s="1082" t="n"/>
      <c r="F587" s="1082" t="n"/>
      <c r="G587" s="1082" t="n"/>
      <c r="H587" s="1082" t="n"/>
      <c r="I587" s="1082" t="n"/>
      <c r="J587" s="1082" t="n"/>
      <c r="K587" s="1082" t="n"/>
      <c r="L587" s="1082" t="n"/>
      <c r="M587" s="1081" t="n"/>
      <c r="N587" s="1081" t="n"/>
      <c r="O587" s="1081" t="n"/>
      <c r="P587" s="1081" t="n"/>
      <c r="Q587" s="1081" t="n"/>
      <c r="R587" s="1082" t="n"/>
      <c r="S587" s="1082" t="n"/>
      <c r="T587" s="1082" t="n"/>
      <c r="U587" s="1082" t="n"/>
      <c r="V587" s="1082" t="n"/>
      <c r="W587" s="1082" t="n"/>
      <c r="X587" s="1082" t="n"/>
      <c r="Y587" s="1082" t="n"/>
      <c r="Z587" s="1082" t="n"/>
      <c r="AA587" s="1082" t="n"/>
      <c r="AB587" s="1082" t="n"/>
      <c r="AC587" s="1082" t="n"/>
      <c r="AD587" s="1082" t="n"/>
      <c r="AE587" s="1082" t="n"/>
      <c r="AF587" s="1082" t="n"/>
    </row>
    <row r="588" ht="15.75" customHeight="1" s="667">
      <c r="A588" s="913">
        <f>A561</f>
        <v/>
      </c>
      <c r="B588" s="1841" t="n"/>
      <c r="C588" s="1841" t="n"/>
      <c r="D588" s="914">
        <f>D561</f>
        <v/>
      </c>
      <c r="E588" s="1747" t="n"/>
      <c r="F588" s="1747" t="n"/>
      <c r="G588" s="1747" t="n"/>
      <c r="H588" s="1747" t="n"/>
      <c r="I588" s="1747" t="n"/>
      <c r="J588" s="1747" t="n"/>
      <c r="K588" s="1747" t="n"/>
      <c r="L588" s="1747" t="n"/>
      <c r="M588" s="1081" t="n"/>
      <c r="N588" s="1081" t="n"/>
      <c r="O588" s="1081" t="n"/>
      <c r="P588" s="1082" t="n"/>
      <c r="Q588" s="1081" t="n"/>
      <c r="R588" s="1082" t="n"/>
      <c r="S588" s="1082" t="n"/>
      <c r="T588" s="1082" t="n"/>
      <c r="U588" s="1082" t="n"/>
      <c r="V588" s="1082" t="n"/>
      <c r="W588" s="1082" t="n"/>
      <c r="X588" s="1082" t="n"/>
      <c r="Y588" s="1082" t="n"/>
      <c r="Z588" s="1082" t="n"/>
      <c r="AA588" s="1082" t="n"/>
      <c r="AB588" s="1082" t="n"/>
      <c r="AC588" s="1082" t="n"/>
      <c r="AD588" s="1082" t="n"/>
      <c r="AE588" s="1082" t="n"/>
      <c r="AF588" s="1082" t="n"/>
    </row>
    <row r="589" ht="15.75" customHeight="1" s="667">
      <c r="A589" s="1842" t="inlineStr">
        <is>
          <t>TAM #</t>
        </is>
      </c>
      <c r="B589" s="1736" t="n"/>
      <c r="C589" s="1794" t="n"/>
      <c r="D589" s="921" t="inlineStr">
        <is>
          <t>DESCRIPTION</t>
        </is>
      </c>
      <c r="E589" s="1736" t="n"/>
      <c r="F589" s="1736" t="n"/>
      <c r="G589" s="1736" t="n"/>
      <c r="H589" s="1736" t="n"/>
      <c r="I589" s="1736" t="n"/>
      <c r="J589" s="1736" t="n"/>
      <c r="K589" s="1736" t="n"/>
      <c r="L589" s="1736" t="n"/>
      <c r="M589" s="1870" t="inlineStr">
        <is>
          <t>No.</t>
        </is>
      </c>
      <c r="N589" s="1794" t="n"/>
      <c r="O589" s="1844" t="inlineStr">
        <is>
          <t>No. per Unit</t>
        </is>
      </c>
      <c r="P589" s="1794" t="n"/>
      <c r="Q589" s="1844" t="inlineStr">
        <is>
          <t>STORAGE UNITS</t>
        </is>
      </c>
      <c r="R589" s="1794" t="n"/>
      <c r="S589" s="1845" t="inlineStr">
        <is>
          <t>SF PER UNIT</t>
        </is>
      </c>
      <c r="T589" s="1794" t="n"/>
      <c r="U589" s="1845" t="inlineStr">
        <is>
          <t>Total (NSF)</t>
        </is>
      </c>
      <c r="V589" s="1794" t="n"/>
      <c r="W589" s="1843" t="inlineStr">
        <is>
          <t>STORAGE TYPE</t>
        </is>
      </c>
      <c r="X589" s="1794" t="n"/>
      <c r="Y589" s="1846" t="inlineStr">
        <is>
          <t>METHOD OF STORAGE  (RACK, CABINET, SHELF, ETC.)</t>
        </is>
      </c>
      <c r="Z589" s="1736" t="n"/>
      <c r="AA589" s="1736" t="n"/>
      <c r="AB589" s="1736" t="n"/>
      <c r="AC589" s="1736" t="n"/>
      <c r="AD589" s="1736" t="n"/>
      <c r="AE589" s="1737" t="n"/>
      <c r="AF589" s="1082" t="n"/>
    </row>
    <row r="590" ht="15.75" customHeight="1" s="667">
      <c r="A590" s="424" t="n"/>
      <c r="C590" s="1796" t="n"/>
      <c r="D590" s="1847" t="n"/>
      <c r="M590" s="1847" t="n"/>
      <c r="N590" s="1796" t="n"/>
      <c r="O590" s="1847" t="n"/>
      <c r="P590" s="1796" t="n"/>
      <c r="Q590" s="1847" t="n"/>
      <c r="R590" s="1796" t="n"/>
      <c r="S590" s="1847" t="n"/>
      <c r="T590" s="1796" t="n"/>
      <c r="U590" s="1847" t="n"/>
      <c r="V590" s="1796" t="n"/>
      <c r="W590" s="1847" t="n"/>
      <c r="X590" s="1796" t="n"/>
      <c r="Y590" s="1847" t="n"/>
      <c r="AE590" s="1738" t="n"/>
      <c r="AF590" s="1082" t="n"/>
    </row>
    <row r="591" ht="30" customHeight="1" s="667">
      <c r="A591" s="424" t="n"/>
      <c r="C591" s="1796" t="n"/>
      <c r="D591" s="1847" t="n"/>
      <c r="M591" s="1874" t="n"/>
      <c r="N591" s="1797" t="n"/>
      <c r="O591" s="1847" t="n"/>
      <c r="P591" s="1796" t="n"/>
      <c r="Q591" s="1847" t="n"/>
      <c r="R591" s="1796" t="n"/>
      <c r="S591" s="1847" t="n"/>
      <c r="T591" s="1796" t="n"/>
      <c r="U591" s="1847" t="n"/>
      <c r="V591" s="1796" t="n"/>
      <c r="W591" s="1847" t="n"/>
      <c r="X591" s="1796" t="n"/>
      <c r="Y591" s="1847" t="n"/>
      <c r="AE591" s="1738" t="n"/>
      <c r="AF591" s="99" t="n"/>
    </row>
    <row r="592" ht="30" customHeight="1" s="667">
      <c r="A592" s="964" t="inlineStr">
        <is>
          <t>E1154</t>
        </is>
      </c>
      <c r="B592" s="1848" t="n"/>
      <c r="C592" s="1849" t="n"/>
      <c r="D592" s="966" t="inlineStr">
        <is>
          <t>Intensifier, Image, Night Vision (AN/PVS-14)</t>
        </is>
      </c>
      <c r="E592" s="1848" t="n"/>
      <c r="F592" s="1848" t="n"/>
      <c r="G592" s="1848" t="n"/>
      <c r="H592" s="1848" t="n"/>
      <c r="I592" s="1848" t="n"/>
      <c r="J592" s="1848" t="n"/>
      <c r="K592" s="1848" t="n"/>
      <c r="L592" s="1849" t="n"/>
      <c r="M592" s="1061">
        <f>SUMIFS(TE!P:P,TE!G:G,$A$426,TE!H:H,A592)</f>
        <v/>
      </c>
      <c r="N592" s="1877" t="n"/>
      <c r="O592" s="968" t="n">
        <v>80</v>
      </c>
      <c r="P592" s="1849" t="n"/>
      <c r="Q592" s="969">
        <f>M592/O592</f>
        <v/>
      </c>
      <c r="R592" s="1849" t="n"/>
      <c r="S592" s="1851" t="n">
        <v>13.4</v>
      </c>
      <c r="T592" s="1849" t="n"/>
      <c r="U592" s="1851">
        <f>Q592*S592</f>
        <v/>
      </c>
      <c r="V592" s="1849" t="n"/>
      <c r="W592" s="946" t="inlineStr">
        <is>
          <t>A1A</t>
        </is>
      </c>
      <c r="X592" s="1849" t="n"/>
      <c r="Y592" s="947" t="inlineStr">
        <is>
          <t>Stored on Configurable Shelf</t>
        </is>
      </c>
      <c r="Z592" s="1848" t="n"/>
      <c r="AA592" s="1848" t="n"/>
      <c r="AB592" s="1848" t="n"/>
      <c r="AC592" s="1848" t="n"/>
      <c r="AD592" s="1848" t="n"/>
      <c r="AE592" s="1849" t="n"/>
      <c r="AF592" s="99" t="n"/>
    </row>
    <row r="593" ht="30" customHeight="1" s="667">
      <c r="A593" s="949" t="inlineStr">
        <is>
          <t>E1158</t>
        </is>
      </c>
      <c r="B593" s="1852" t="n"/>
      <c r="C593" s="1853" t="n"/>
      <c r="D593" s="951" t="inlineStr">
        <is>
          <t>Sight, Night Vision, Weapon, Individual (AN/PVS-4)</t>
        </is>
      </c>
      <c r="E593" s="1852" t="n"/>
      <c r="F593" s="1852" t="n"/>
      <c r="G593" s="1852" t="n"/>
      <c r="H593" s="1852" t="n"/>
      <c r="I593" s="1852" t="n"/>
      <c r="J593" s="1852" t="n"/>
      <c r="K593" s="1852" t="n"/>
      <c r="L593" s="1853" t="n"/>
      <c r="M593" s="952">
        <f>SUMIFS(TE!P:P,TE!G:G,$A$426,TE!H:H,A593)</f>
        <v/>
      </c>
      <c r="N593" s="1854" t="n"/>
      <c r="O593" s="953" t="n">
        <v>36</v>
      </c>
      <c r="P593" s="1853" t="n"/>
      <c r="Q593" s="954">
        <f>M593/O593</f>
        <v/>
      </c>
      <c r="R593" s="1853" t="n"/>
      <c r="S593" s="1855" t="n">
        <v>13.4</v>
      </c>
      <c r="T593" s="1853" t="n"/>
      <c r="U593" s="1855">
        <f>Q593*S593</f>
        <v/>
      </c>
      <c r="V593" s="1853" t="n"/>
      <c r="W593" s="970" t="inlineStr">
        <is>
          <t>A1A</t>
        </is>
      </c>
      <c r="X593" s="1853" t="n"/>
      <c r="Y593" s="971" t="inlineStr">
        <is>
          <t>Stored on Configurable Shelf</t>
        </is>
      </c>
      <c r="Z593" s="1852" t="n"/>
      <c r="AA593" s="1852" t="n"/>
      <c r="AB593" s="1852" t="n"/>
      <c r="AC593" s="1852" t="n"/>
      <c r="AD593" s="1852" t="n"/>
      <c r="AE593" s="1853" t="n"/>
      <c r="AF593" s="99" t="n"/>
    </row>
    <row r="594" ht="30" customHeight="1" s="667">
      <c r="A594" s="949" t="inlineStr">
        <is>
          <t>E1159</t>
        </is>
      </c>
      <c r="B594" s="1852" t="n"/>
      <c r="C594" s="1853" t="n"/>
      <c r="D594" s="951" t="inlineStr">
        <is>
          <t>Sight, Night Vision, Weapon, Crew Served (AN/TVS-5)</t>
        </is>
      </c>
      <c r="E594" s="1852" t="n"/>
      <c r="F594" s="1852" t="n"/>
      <c r="G594" s="1852" t="n"/>
      <c r="H594" s="1852" t="n"/>
      <c r="I594" s="1852" t="n"/>
      <c r="J594" s="1852" t="n"/>
      <c r="K594" s="1852" t="n"/>
      <c r="L594" s="1853" t="n"/>
      <c r="M594" s="952">
        <f>SUMIFS(TE!P:P,TE!G:G,$A$426,TE!H:H,A594)</f>
        <v/>
      </c>
      <c r="N594" s="1854" t="n"/>
      <c r="O594" s="953" t="n">
        <v>12</v>
      </c>
      <c r="P594" s="1853" t="n"/>
      <c r="Q594" s="954">
        <f>M594/O594</f>
        <v/>
      </c>
      <c r="R594" s="1853" t="n"/>
      <c r="S594" s="1855" t="n">
        <v>13.4</v>
      </c>
      <c r="T594" s="1853" t="n"/>
      <c r="U594" s="1855">
        <f>Q594*S594</f>
        <v/>
      </c>
      <c r="V594" s="1853" t="n"/>
      <c r="W594" s="970" t="inlineStr">
        <is>
          <t>A1A</t>
        </is>
      </c>
      <c r="X594" s="1853" t="n"/>
      <c r="Y594" s="971" t="inlineStr">
        <is>
          <t>Stored on Configurable Shelf</t>
        </is>
      </c>
      <c r="Z594" s="1852" t="n"/>
      <c r="AA594" s="1852" t="n"/>
      <c r="AB594" s="1852" t="n"/>
      <c r="AC594" s="1852" t="n"/>
      <c r="AD594" s="1852" t="n"/>
      <c r="AE594" s="1853" t="n"/>
      <c r="AF594" s="99" t="n"/>
    </row>
    <row r="595" ht="30" customHeight="1" s="667">
      <c r="A595" s="949" t="inlineStr">
        <is>
          <t>E1160</t>
        </is>
      </c>
      <c r="B595" s="1852" t="n"/>
      <c r="C595" s="1853" t="n"/>
      <c r="D595" s="951" t="inlineStr">
        <is>
          <t>Sight, Night Vision, Mini 4.5X, AN/PVS-17C</t>
        </is>
      </c>
      <c r="E595" s="1852" t="n"/>
      <c r="F595" s="1852" t="n"/>
      <c r="G595" s="1852" t="n"/>
      <c r="H595" s="1852" t="n"/>
      <c r="I595" s="1852" t="n"/>
      <c r="J595" s="1852" t="n"/>
      <c r="K595" s="1852" t="n"/>
      <c r="L595" s="1853" t="n"/>
      <c r="M595" s="952">
        <f>SUMIFS(TE!P:P,TE!G:G,$A$426,TE!H:H,A595)</f>
        <v/>
      </c>
      <c r="N595" s="1854" t="n"/>
      <c r="O595" s="953" t="n">
        <v>64</v>
      </c>
      <c r="P595" s="1853" t="n"/>
      <c r="Q595" s="954">
        <f>M595/O595</f>
        <v/>
      </c>
      <c r="R595" s="1853" t="n"/>
      <c r="S595" s="1855" t="n">
        <v>13.4</v>
      </c>
      <c r="T595" s="1853" t="n"/>
      <c r="U595" s="1855">
        <f>Q595*S595</f>
        <v/>
      </c>
      <c r="V595" s="1853" t="n"/>
      <c r="W595" s="970" t="inlineStr">
        <is>
          <t>A1A</t>
        </is>
      </c>
      <c r="X595" s="1853" t="n"/>
      <c r="Y595" s="971" t="inlineStr">
        <is>
          <t>Stored on Configurable Shelf</t>
        </is>
      </c>
      <c r="Z595" s="1852" t="n"/>
      <c r="AA595" s="1852" t="n"/>
      <c r="AB595" s="1852" t="n"/>
      <c r="AC595" s="1852" t="n"/>
      <c r="AD595" s="1852" t="n"/>
      <c r="AE595" s="1853" t="n"/>
      <c r="AF595" s="99" t="n"/>
    </row>
    <row r="596" ht="30" customHeight="1" s="667">
      <c r="A596" s="949" t="inlineStr">
        <is>
          <t>E1162</t>
        </is>
      </c>
      <c r="B596" s="1852" t="n"/>
      <c r="C596" s="1853" t="n"/>
      <c r="D596" s="951" t="inlineStr">
        <is>
          <t>Sight, Night Vision, Mini 2.25X, AN/PVS-17B</t>
        </is>
      </c>
      <c r="E596" s="1852" t="n"/>
      <c r="F596" s="1852" t="n"/>
      <c r="G596" s="1852" t="n"/>
      <c r="H596" s="1852" t="n"/>
      <c r="I596" s="1852" t="n"/>
      <c r="J596" s="1852" t="n"/>
      <c r="K596" s="1852" t="n"/>
      <c r="L596" s="1853" t="n"/>
      <c r="M596" s="952">
        <f>SUMIFS(TE!P:P,TE!G:G,$A$426,TE!H:H,A596)</f>
        <v/>
      </c>
      <c r="N596" s="1854" t="n"/>
      <c r="O596" s="953" t="n">
        <v>64</v>
      </c>
      <c r="P596" s="1853" t="n"/>
      <c r="Q596" s="954">
        <f>M596/O596</f>
        <v/>
      </c>
      <c r="R596" s="1853" t="n"/>
      <c r="S596" s="1855" t="n">
        <v>13.4</v>
      </c>
      <c r="T596" s="1853" t="n"/>
      <c r="U596" s="1855">
        <f>Q596*S596</f>
        <v/>
      </c>
      <c r="V596" s="1853" t="n"/>
      <c r="W596" s="970" t="inlineStr">
        <is>
          <t>A1A</t>
        </is>
      </c>
      <c r="X596" s="1853" t="n"/>
      <c r="Y596" s="971" t="inlineStr">
        <is>
          <t>Stored on Configurable Shelf</t>
        </is>
      </c>
      <c r="Z596" s="1852" t="n"/>
      <c r="AA596" s="1852" t="n"/>
      <c r="AB596" s="1852" t="n"/>
      <c r="AC596" s="1852" t="n"/>
      <c r="AD596" s="1852" t="n"/>
      <c r="AE596" s="1853" t="n"/>
      <c r="AF596" s="99" t="n"/>
    </row>
    <row r="597" ht="30" customHeight="1" s="667">
      <c r="A597" s="949" t="inlineStr">
        <is>
          <t>E1165</t>
        </is>
      </c>
      <c r="B597" s="1852" t="n"/>
      <c r="C597" s="1853" t="n"/>
      <c r="D597" s="951" t="inlineStr">
        <is>
          <t>Periscope, BC, w /tripod (not on TE)</t>
        </is>
      </c>
      <c r="E597" s="1852" t="n"/>
      <c r="F597" s="1852" t="n"/>
      <c r="G597" s="1852" t="n"/>
      <c r="H597" s="1852" t="n"/>
      <c r="I597" s="1852" t="n"/>
      <c r="J597" s="1852" t="n"/>
      <c r="K597" s="1852" t="n"/>
      <c r="L597" s="1853" t="n"/>
      <c r="M597" s="952">
        <f>SUMIFS(TE!P:P,TE!G:G,$A$426,TE!H:H,A597)</f>
        <v/>
      </c>
      <c r="N597" s="1854" t="n"/>
      <c r="O597" s="953" t="n">
        <v>4</v>
      </c>
      <c r="P597" s="1853" t="n"/>
      <c r="Q597" s="954">
        <f>ROUNDUP(M597/O597,0)</f>
        <v/>
      </c>
      <c r="R597" s="1853" t="n"/>
      <c r="S597" s="1855" t="n">
        <v>5.7</v>
      </c>
      <c r="T597" s="1853" t="n"/>
      <c r="U597" s="1855">
        <f>Q597*S597</f>
        <v/>
      </c>
      <c r="V597" s="1853" t="n"/>
      <c r="W597" s="970" t="inlineStr">
        <is>
          <t>E1T</t>
        </is>
      </c>
      <c r="X597" s="1853" t="n"/>
      <c r="Y597" s="971" t="inlineStr">
        <is>
          <t>In case, stack 2 high</t>
        </is>
      </c>
      <c r="Z597" s="1852" t="n"/>
      <c r="AA597" s="1852" t="n"/>
      <c r="AB597" s="1852" t="n"/>
      <c r="AC597" s="1852" t="n"/>
      <c r="AD597" s="1852" t="n"/>
      <c r="AE597" s="1853" t="n"/>
      <c r="AF597" s="99" t="n"/>
    </row>
    <row r="598" ht="30" customHeight="1" s="667">
      <c r="A598" s="949" t="inlineStr">
        <is>
          <t>E1205</t>
        </is>
      </c>
      <c r="B598" s="1852" t="n"/>
      <c r="C598" s="1853" t="n"/>
      <c r="D598" s="951" t="inlineStr">
        <is>
          <t xml:space="preserve">Ballistic Computer, Mortar, Handheld LTWT </t>
        </is>
      </c>
      <c r="E598" s="1852" t="n"/>
      <c r="F598" s="1852" t="n"/>
      <c r="G598" s="1852" t="n"/>
      <c r="H598" s="1852" t="n"/>
      <c r="I598" s="1852" t="n"/>
      <c r="J598" s="1852" t="n"/>
      <c r="K598" s="1852" t="n"/>
      <c r="L598" s="1853" t="n"/>
      <c r="M598" s="952">
        <f>SUMIFS(TE!P:P,TE!G:G,$A$426,TE!H:H,A598)</f>
        <v/>
      </c>
      <c r="N598" s="1854" t="n"/>
      <c r="O598" s="973" t="inlineStr">
        <is>
          <t>n/a</t>
        </is>
      </c>
      <c r="P598" s="1853" t="n"/>
      <c r="Q598" s="973" t="inlineStr">
        <is>
          <t>n/a</t>
        </is>
      </c>
      <c r="R598" s="1853" t="n"/>
      <c r="S598" s="973" t="inlineStr">
        <is>
          <t>n/a</t>
        </is>
      </c>
      <c r="T598" s="1853" t="n"/>
      <c r="U598" s="973" t="inlineStr">
        <is>
          <t>n/a</t>
        </is>
      </c>
      <c r="V598" s="1853" t="n"/>
      <c r="W598" s="970" t="inlineStr">
        <is>
          <t>Z1A</t>
        </is>
      </c>
      <c r="X598" s="1853" t="n"/>
      <c r="Y598" s="971" t="inlineStr">
        <is>
          <t>Included in E10657M Space</t>
        </is>
      </c>
      <c r="Z598" s="1852" t="n"/>
      <c r="AA598" s="1852" t="n"/>
      <c r="AB598" s="1852" t="n"/>
      <c r="AC598" s="1852" t="n"/>
      <c r="AD598" s="1852" t="n"/>
      <c r="AE598" s="1853" t="n"/>
      <c r="AF598" s="99" t="n"/>
    </row>
    <row r="599" ht="30" customHeight="1" s="667">
      <c r="A599" s="949" t="inlineStr">
        <is>
          <t>E1250</t>
        </is>
      </c>
      <c r="B599" s="1852" t="n"/>
      <c r="C599" s="1853" t="n"/>
      <c r="D599" s="951" t="inlineStr">
        <is>
          <t>Pistol, 9mm, Semiautomatic</t>
        </is>
      </c>
      <c r="E599" s="1852" t="n"/>
      <c r="F599" s="1852" t="n"/>
      <c r="G599" s="1852" t="n"/>
      <c r="H599" s="1852" t="n"/>
      <c r="I599" s="1852" t="n"/>
      <c r="J599" s="1852" t="n"/>
      <c r="K599" s="1852" t="n"/>
      <c r="L599" s="1853" t="n"/>
      <c r="M599" s="952">
        <f>SUMIFS(TE!P:P,TE!G:G,$A$426,TE!H:H,A599)</f>
        <v/>
      </c>
      <c r="N599" s="1854" t="n"/>
      <c r="O599" s="953" t="n">
        <v>12</v>
      </c>
      <c r="P599" s="1853" t="n"/>
      <c r="Q599" s="954">
        <f>ROUNDUP(M599/O599,0)</f>
        <v/>
      </c>
      <c r="R599" s="1853" t="n"/>
      <c r="S599" s="1855" t="n">
        <v>1.75</v>
      </c>
      <c r="T599" s="1853" t="n"/>
      <c r="U599" s="1855">
        <f>Q599*S599</f>
        <v/>
      </c>
      <c r="V599" s="1853" t="n"/>
      <c r="W599" s="970" t="inlineStr">
        <is>
          <t>B1M</t>
        </is>
      </c>
      <c r="X599" s="1853" t="n"/>
      <c r="Y599" s="971" t="inlineStr">
        <is>
          <t>Stored on Pistol Shelf</t>
        </is>
      </c>
      <c r="Z599" s="1852" t="n"/>
      <c r="AA599" s="1852" t="n"/>
      <c r="AB599" s="1852" t="n"/>
      <c r="AC599" s="1852" t="n"/>
      <c r="AD599" s="1852" t="n"/>
      <c r="AE599" s="1853" t="n"/>
      <c r="AF599" s="99" t="n"/>
    </row>
    <row r="600" ht="30" customHeight="1" s="667">
      <c r="A600" s="949" t="inlineStr">
        <is>
          <t>E1251</t>
        </is>
      </c>
      <c r="B600" s="1852" t="n"/>
      <c r="C600" s="1853" t="n"/>
      <c r="D600" s="951" t="inlineStr">
        <is>
          <t>Pistol, MEU (SOC), .45 cal</t>
        </is>
      </c>
      <c r="E600" s="1852" t="n"/>
      <c r="F600" s="1852" t="n"/>
      <c r="G600" s="1852" t="n"/>
      <c r="H600" s="1852" t="n"/>
      <c r="I600" s="1852" t="n"/>
      <c r="J600" s="1852" t="n"/>
      <c r="K600" s="1852" t="n"/>
      <c r="L600" s="1853" t="n"/>
      <c r="M600" s="952">
        <f>SUMIFS(TE!P:P,TE!G:G,$A$426,TE!H:H,A600)</f>
        <v/>
      </c>
      <c r="N600" s="1854" t="n"/>
      <c r="O600" s="953" t="n">
        <v>12</v>
      </c>
      <c r="P600" s="1853" t="n"/>
      <c r="Q600" s="954">
        <f>ROUNDUP(M600/O600,0)</f>
        <v/>
      </c>
      <c r="R600" s="1853" t="n"/>
      <c r="S600" s="1855" t="n">
        <v>1.75</v>
      </c>
      <c r="T600" s="1853" t="n"/>
      <c r="U600" s="1855">
        <f>Q600*S600</f>
        <v/>
      </c>
      <c r="V600" s="1853" t="n"/>
      <c r="W600" s="970" t="inlineStr">
        <is>
          <t>B1M</t>
        </is>
      </c>
      <c r="X600" s="1853" t="n"/>
      <c r="Y600" s="971" t="inlineStr">
        <is>
          <t>Stored on Pistol Shelf</t>
        </is>
      </c>
      <c r="Z600" s="1852" t="n"/>
      <c r="AA600" s="1852" t="n"/>
      <c r="AB600" s="1852" t="n"/>
      <c r="AC600" s="1852" t="n"/>
      <c r="AD600" s="1852" t="n"/>
      <c r="AE600" s="1853" t="n"/>
      <c r="AF600" s="99" t="n"/>
    </row>
    <row r="601" ht="30" customHeight="1" s="667">
      <c r="A601" s="949" t="inlineStr">
        <is>
          <t>E1255</t>
        </is>
      </c>
      <c r="B601" s="1852" t="n"/>
      <c r="C601" s="1853" t="n"/>
      <c r="D601" s="951" t="inlineStr">
        <is>
          <t>Kit, Purging</t>
        </is>
      </c>
      <c r="E601" s="1852" t="n"/>
      <c r="F601" s="1852" t="n"/>
      <c r="G601" s="1852" t="n"/>
      <c r="H601" s="1852" t="n"/>
      <c r="I601" s="1852" t="n"/>
      <c r="J601" s="1852" t="n"/>
      <c r="K601" s="1852" t="n"/>
      <c r="L601" s="1853" t="n"/>
      <c r="M601" s="952">
        <f>SUMIFS(TE!P:P,TE!G:G,$A$426,TE!H:H,A601)</f>
        <v/>
      </c>
      <c r="N601" s="1854" t="n"/>
      <c r="O601" s="973" t="inlineStr">
        <is>
          <t>n/a</t>
        </is>
      </c>
      <c r="P601" s="1853" t="n"/>
      <c r="Q601" s="973" t="inlineStr">
        <is>
          <t>n/a</t>
        </is>
      </c>
      <c r="R601" s="1853" t="n"/>
      <c r="S601" s="973" t="inlineStr">
        <is>
          <t>n/a</t>
        </is>
      </c>
      <c r="T601" s="1853" t="n"/>
      <c r="U601" s="973" t="inlineStr">
        <is>
          <t>n/a</t>
        </is>
      </c>
      <c r="V601" s="1853" t="n"/>
      <c r="W601" s="970" t="inlineStr">
        <is>
          <t>A1B</t>
        </is>
      </c>
      <c r="X601" s="1853" t="n"/>
      <c r="Y601" s="971" t="inlineStr">
        <is>
          <t>included in 2171 workspace</t>
        </is>
      </c>
      <c r="Z601" s="1852" t="n"/>
      <c r="AA601" s="1852" t="n"/>
      <c r="AB601" s="1852" t="n"/>
      <c r="AC601" s="1852" t="n"/>
      <c r="AD601" s="1852" t="n"/>
      <c r="AE601" s="1853" t="n"/>
      <c r="AF601" s="99" t="n"/>
    </row>
    <row r="602" ht="30" customHeight="1" s="667">
      <c r="A602" s="949" t="inlineStr">
        <is>
          <t>E1256</t>
        </is>
      </c>
      <c r="B602" s="1852" t="n"/>
      <c r="C602" s="1853" t="n"/>
      <c r="D602" s="951" t="inlineStr">
        <is>
          <t>TOW Precision Gunnery Training System (not on TE)</t>
        </is>
      </c>
      <c r="E602" s="1852" t="n"/>
      <c r="F602" s="1852" t="n"/>
      <c r="G602" s="1852" t="n"/>
      <c r="H602" s="1852" t="n"/>
      <c r="I602" s="1852" t="n"/>
      <c r="J602" s="1852" t="n"/>
      <c r="K602" s="1852" t="n"/>
      <c r="L602" s="1853" t="n"/>
      <c r="M602" s="952">
        <f>SUMIFS(TE!P:P,TE!G:G,$A$426,TE!H:H,A602)</f>
        <v/>
      </c>
      <c r="N602" s="1854" t="n"/>
      <c r="O602" s="953" t="n">
        <v>1</v>
      </c>
      <c r="P602" s="1853" t="n"/>
      <c r="Q602" s="954">
        <f>M602/O602</f>
        <v/>
      </c>
      <c r="R602" s="1853" t="n"/>
      <c r="S602" s="1855" t="n">
        <v>22.5</v>
      </c>
      <c r="T602" s="1853" t="n"/>
      <c r="U602" s="1855">
        <f>Q602*S602</f>
        <v/>
      </c>
      <c r="V602" s="1853" t="n"/>
      <c r="W602" s="970" t="inlineStr">
        <is>
          <t>E1S</t>
        </is>
      </c>
      <c r="X602" s="1853" t="n"/>
      <c r="Y602" s="971" t="inlineStr">
        <is>
          <t>Stacked in cases (includes Instructor Training Station)</t>
        </is>
      </c>
      <c r="Z602" s="1852" t="n"/>
      <c r="AA602" s="1852" t="n"/>
      <c r="AB602" s="1852" t="n"/>
      <c r="AC602" s="1852" t="n"/>
      <c r="AD602" s="1852" t="n"/>
      <c r="AE602" s="1853" t="n"/>
      <c r="AF602" s="99" t="n"/>
    </row>
    <row r="603" ht="30" customHeight="1" s="667">
      <c r="A603" s="949" t="inlineStr">
        <is>
          <t>E1260</t>
        </is>
      </c>
      <c r="B603" s="1852" t="n"/>
      <c r="C603" s="1853" t="n"/>
      <c r="D603" s="951" t="inlineStr">
        <is>
          <t>Quadrant, Fire Control, w/ Case Carrying</t>
        </is>
      </c>
      <c r="E603" s="1852" t="n"/>
      <c r="F603" s="1852" t="n"/>
      <c r="G603" s="1852" t="n"/>
      <c r="H603" s="1852" t="n"/>
      <c r="I603" s="1852" t="n"/>
      <c r="J603" s="1852" t="n"/>
      <c r="K603" s="1852" t="n"/>
      <c r="L603" s="1853" t="n"/>
      <c r="M603" s="952">
        <f>SUMIFS(TE!P:P,TE!G:G,$A$426,TE!H:H,A603)</f>
        <v/>
      </c>
      <c r="N603" s="1854" t="n"/>
      <c r="O603" s="953" t="n">
        <v>170</v>
      </c>
      <c r="P603" s="1853" t="n"/>
      <c r="Q603" s="954">
        <f>M603/O603</f>
        <v/>
      </c>
      <c r="R603" s="1853" t="n"/>
      <c r="S603" s="1855" t="n">
        <v>13.4</v>
      </c>
      <c r="T603" s="1853" t="n"/>
      <c r="U603" s="1855">
        <f>Q603*S603</f>
        <v/>
      </c>
      <c r="V603" s="1853" t="n"/>
      <c r="W603" s="970" t="inlineStr">
        <is>
          <t>A1A</t>
        </is>
      </c>
      <c r="X603" s="1853" t="n"/>
      <c r="Y603" s="971" t="inlineStr">
        <is>
          <t>Stored on Configurable Shelf</t>
        </is>
      </c>
      <c r="Z603" s="1852" t="n"/>
      <c r="AA603" s="1852" t="n"/>
      <c r="AB603" s="1852" t="n"/>
      <c r="AC603" s="1852" t="n"/>
      <c r="AD603" s="1852" t="n"/>
      <c r="AE603" s="1853" t="n"/>
      <c r="AF603" s="99" t="n"/>
    </row>
    <row r="604" ht="30" customHeight="1" s="667">
      <c r="A604" s="949" t="inlineStr">
        <is>
          <t>E1441</t>
        </is>
      </c>
      <c r="B604" s="1852" t="n"/>
      <c r="C604" s="1853" t="n"/>
      <c r="D604" s="951" t="inlineStr">
        <is>
          <t xml:space="preserve">Rifle, 5.56mm, M16A2                          Substitute:  E14422M </t>
        </is>
      </c>
      <c r="E604" s="1852" t="n"/>
      <c r="F604" s="1852" t="n"/>
      <c r="G604" s="1852" t="n"/>
      <c r="H604" s="1852" t="n"/>
      <c r="I604" s="1852" t="n"/>
      <c r="J604" s="1852" t="n"/>
      <c r="K604" s="1852" t="n"/>
      <c r="L604" s="1853" t="n"/>
      <c r="M604" s="952">
        <f>SUMIFS(TE!P:P,TE!G:G,$A$426,TE!H:H,A604)</f>
        <v/>
      </c>
      <c r="N604" s="1854" t="n"/>
      <c r="O604" s="953" t="n">
        <v>20</v>
      </c>
      <c r="P604" s="1853" t="n"/>
      <c r="Q604" s="954">
        <f>ROUNDUP(M604/O604,0)</f>
        <v/>
      </c>
      <c r="R604" s="1853" t="n"/>
      <c r="S604" s="1855" t="n">
        <v>13.4</v>
      </c>
      <c r="T604" s="1853" t="n"/>
      <c r="U604" s="1855">
        <f>Q604*S604</f>
        <v/>
      </c>
      <c r="V604" s="1853" t="n"/>
      <c r="W604" s="970" t="inlineStr">
        <is>
          <t>B1B</t>
        </is>
      </c>
      <c r="X604" s="1853" t="n"/>
      <c r="Y604" s="971" t="inlineStr">
        <is>
          <t>10 per rack stacked 2 high</t>
        </is>
      </c>
      <c r="Z604" s="1852" t="n"/>
      <c r="AA604" s="1852" t="n"/>
      <c r="AB604" s="1852" t="n"/>
      <c r="AC604" s="1852" t="n"/>
      <c r="AD604" s="1852" t="n"/>
      <c r="AE604" s="1853" t="n"/>
      <c r="AF604" s="99" t="n"/>
    </row>
    <row r="605" ht="30" customHeight="1" s="667">
      <c r="A605" s="949" t="inlineStr">
        <is>
          <t>E1442</t>
        </is>
      </c>
      <c r="B605" s="1852" t="n"/>
      <c r="C605" s="1853" t="n"/>
      <c r="D605" s="951" t="inlineStr">
        <is>
          <t>Rifle, 5.56mm, M16A4</t>
        </is>
      </c>
      <c r="E605" s="1852" t="n"/>
      <c r="F605" s="1852" t="n"/>
      <c r="G605" s="1852" t="n"/>
      <c r="H605" s="1852" t="n"/>
      <c r="I605" s="1852" t="n"/>
      <c r="J605" s="1852" t="n"/>
      <c r="K605" s="1852" t="n"/>
      <c r="L605" s="1853" t="n"/>
      <c r="M605" s="952">
        <f>SUMIFS(TE!P:P,TE!G:G,$A$426,TE!H:H,A605)</f>
        <v/>
      </c>
      <c r="N605" s="1854" t="n"/>
      <c r="O605" s="953" t="n">
        <v>20</v>
      </c>
      <c r="P605" s="1853" t="n"/>
      <c r="Q605" s="954">
        <f>ROUNDUP(M605/O605,0)</f>
        <v/>
      </c>
      <c r="R605" s="1853" t="n"/>
      <c r="S605" s="1855" t="n">
        <v>13.4</v>
      </c>
      <c r="T605" s="1853" t="n"/>
      <c r="U605" s="1855">
        <f>Q605*S605</f>
        <v/>
      </c>
      <c r="V605" s="1853" t="n"/>
      <c r="W605" s="970" t="inlineStr">
        <is>
          <t>B1B</t>
        </is>
      </c>
      <c r="X605" s="1853" t="n"/>
      <c r="Y605" s="971" t="inlineStr">
        <is>
          <t>10 per rack stacked 2 high</t>
        </is>
      </c>
      <c r="Z605" s="1852" t="n"/>
      <c r="AA605" s="1852" t="n"/>
      <c r="AB605" s="1852" t="n"/>
      <c r="AC605" s="1852" t="n"/>
      <c r="AD605" s="1852" t="n"/>
      <c r="AE605" s="1853" t="n"/>
      <c r="AF605" s="99" t="n"/>
    </row>
    <row r="606" ht="30" customHeight="1" s="667">
      <c r="A606" s="949" t="inlineStr">
        <is>
          <t>E1450</t>
        </is>
      </c>
      <c r="B606" s="1852" t="n"/>
      <c r="C606" s="1853" t="n"/>
      <c r="D606" s="951" t="inlineStr">
        <is>
          <t>Rifle, 7.62mm M14</t>
        </is>
      </c>
      <c r="E606" s="1852" t="n"/>
      <c r="F606" s="1852" t="n"/>
      <c r="G606" s="1852" t="n"/>
      <c r="H606" s="1852" t="n"/>
      <c r="I606" s="1852" t="n"/>
      <c r="J606" s="1852" t="n"/>
      <c r="K606" s="1852" t="n"/>
      <c r="L606" s="1853" t="n"/>
      <c r="M606" s="952">
        <f>SUMIFS(TE!P:P,TE!G:G,$A$426,TE!H:H,A606)</f>
        <v/>
      </c>
      <c r="N606" s="1854" t="n"/>
      <c r="O606" s="953" t="n">
        <v>20</v>
      </c>
      <c r="P606" s="1853" t="n"/>
      <c r="Q606" s="954">
        <f>ROUNDUP(M606/O606,0)</f>
        <v/>
      </c>
      <c r="R606" s="1853" t="n"/>
      <c r="S606" s="1855" t="n">
        <v>13.4</v>
      </c>
      <c r="T606" s="1853" t="n"/>
      <c r="U606" s="1855">
        <f>Q606*S606</f>
        <v/>
      </c>
      <c r="V606" s="1853" t="n"/>
      <c r="W606" s="970" t="inlineStr">
        <is>
          <t>B1K</t>
        </is>
      </c>
      <c r="X606" s="1853" t="n"/>
      <c r="Y606" s="971" t="inlineStr">
        <is>
          <t>10 per rack stacked 2 high</t>
        </is>
      </c>
      <c r="Z606" s="1852" t="n"/>
      <c r="AA606" s="1852" t="n"/>
      <c r="AB606" s="1852" t="n"/>
      <c r="AC606" s="1852" t="n"/>
      <c r="AD606" s="1852" t="n"/>
      <c r="AE606" s="1853" t="n"/>
      <c r="AF606" s="99" t="n"/>
    </row>
    <row r="607" ht="30" customHeight="1" s="667">
      <c r="A607" s="949" t="inlineStr">
        <is>
          <t>E1460</t>
        </is>
      </c>
      <c r="B607" s="1852" t="n"/>
      <c r="C607" s="1853" t="n"/>
      <c r="D607" s="951" t="inlineStr">
        <is>
          <t>Rifle, Sniper, 7.62mm, w/ Equipment</t>
        </is>
      </c>
      <c r="E607" s="1852" t="n"/>
      <c r="F607" s="1852" t="n"/>
      <c r="G607" s="1852" t="n"/>
      <c r="H607" s="1852" t="n"/>
      <c r="I607" s="1852" t="n"/>
      <c r="J607" s="1852" t="n"/>
      <c r="K607" s="1852" t="n"/>
      <c r="L607" s="1853" t="n"/>
      <c r="M607" s="952">
        <f>SUMIFS(TE!P:P,TE!G:G,$A$426,TE!H:H,A607)</f>
        <v/>
      </c>
      <c r="N607" s="1854" t="n"/>
      <c r="O607" s="953" t="n">
        <v>16</v>
      </c>
      <c r="P607" s="1853" t="n"/>
      <c r="Q607" s="954">
        <f>ROUNDUP(M607/O607,0)</f>
        <v/>
      </c>
      <c r="R607" s="1853" t="n"/>
      <c r="S607" s="1855" t="n">
        <v>21</v>
      </c>
      <c r="T607" s="1853" t="n"/>
      <c r="U607" s="1855">
        <f>Q607*S607</f>
        <v/>
      </c>
      <c r="V607" s="1853" t="n"/>
      <c r="W607" s="970" t="inlineStr">
        <is>
          <t>C1A</t>
        </is>
      </c>
      <c r="X607" s="1853" t="n"/>
      <c r="Y607" s="971" t="inlineStr">
        <is>
          <t>8 per rack stacked 2 high + space for cases</t>
        </is>
      </c>
      <c r="Z607" s="1852" t="n"/>
      <c r="AA607" s="1852" t="n"/>
      <c r="AB607" s="1852" t="n"/>
      <c r="AC607" s="1852" t="n"/>
      <c r="AD607" s="1852" t="n"/>
      <c r="AE607" s="1853" t="n"/>
      <c r="AF607" s="99" t="n"/>
    </row>
    <row r="608" ht="30" customHeight="1" s="667">
      <c r="A608" s="949" t="inlineStr">
        <is>
          <t>E1475</t>
        </is>
      </c>
      <c r="B608" s="1852" t="n"/>
      <c r="C608" s="1853" t="n"/>
      <c r="D608" s="951" t="inlineStr">
        <is>
          <t>Rifle, Scoped, Special Application .50 Caliber</t>
        </is>
      </c>
      <c r="E608" s="1852" t="n"/>
      <c r="F608" s="1852" t="n"/>
      <c r="G608" s="1852" t="n"/>
      <c r="H608" s="1852" t="n"/>
      <c r="I608" s="1852" t="n"/>
      <c r="J608" s="1852" t="n"/>
      <c r="K608" s="1852" t="n"/>
      <c r="L608" s="1853" t="n"/>
      <c r="M608" s="952">
        <f>SUMIFS(TE!P:P,TE!G:G,$A$426,TE!H:H,A608)</f>
        <v/>
      </c>
      <c r="N608" s="1854" t="n"/>
      <c r="O608" s="953" t="n">
        <v>5</v>
      </c>
      <c r="P608" s="1853" t="n"/>
      <c r="Q608" s="954">
        <f>ROUNDUP(M608/O608,0)</f>
        <v/>
      </c>
      <c r="R608" s="1853" t="n"/>
      <c r="S608" s="1855" t="n">
        <v>24.9</v>
      </c>
      <c r="T608" s="1853" t="n"/>
      <c r="U608" s="1855">
        <f>Q608*S608</f>
        <v/>
      </c>
      <c r="V608" s="1853" t="n"/>
      <c r="W608" s="970" t="inlineStr">
        <is>
          <t>E1K</t>
        </is>
      </c>
      <c r="X608" s="1853" t="n"/>
      <c r="Y608" s="971" t="inlineStr">
        <is>
          <t>2 cases stacked</t>
        </is>
      </c>
      <c r="Z608" s="1852" t="n"/>
      <c r="AA608" s="1852" t="n"/>
      <c r="AB608" s="1852" t="n"/>
      <c r="AC608" s="1852" t="n"/>
      <c r="AD608" s="1852" t="n"/>
      <c r="AE608" s="1853" t="n"/>
      <c r="AF608" s="99" t="n"/>
    </row>
    <row r="609" ht="30" customHeight="1" s="667">
      <c r="A609" s="949" t="inlineStr">
        <is>
          <t>E1710</t>
        </is>
      </c>
      <c r="B609" s="1852" t="n"/>
      <c r="C609" s="1853" t="n"/>
      <c r="D609" s="951" t="inlineStr">
        <is>
          <t>Sight, Bore, Optical, RCO-A4</t>
        </is>
      </c>
      <c r="E609" s="1852" t="n"/>
      <c r="F609" s="1852" t="n"/>
      <c r="G609" s="1852" t="n"/>
      <c r="H609" s="1852" t="n"/>
      <c r="I609" s="1852" t="n"/>
      <c r="J609" s="1852" t="n"/>
      <c r="K609" s="1852" t="n"/>
      <c r="L609" s="1853" t="n"/>
      <c r="M609" s="952">
        <f>SUMIFS(TE!P:P,TE!G:G,$A$426,TE!H:H,A609)</f>
        <v/>
      </c>
      <c r="N609" s="1854" t="n"/>
      <c r="O609" s="973" t="inlineStr">
        <is>
          <t>n/a</t>
        </is>
      </c>
      <c r="P609" s="1853" t="n"/>
      <c r="Q609" s="973" t="inlineStr">
        <is>
          <t>n/a</t>
        </is>
      </c>
      <c r="R609" s="1853" t="n"/>
      <c r="S609" s="973" t="inlineStr">
        <is>
          <t>n/a</t>
        </is>
      </c>
      <c r="T609" s="1853" t="n"/>
      <c r="U609" s="973" t="inlineStr">
        <is>
          <t>n/a</t>
        </is>
      </c>
      <c r="V609" s="1853" t="n"/>
      <c r="W609" s="970" t="inlineStr">
        <is>
          <t>Z1A</t>
        </is>
      </c>
      <c r="X609" s="1853" t="n"/>
      <c r="Y609" s="971" t="inlineStr">
        <is>
          <t>Stored on Weapon</t>
        </is>
      </c>
      <c r="Z609" s="1852" t="n"/>
      <c r="AA609" s="1852" t="n"/>
      <c r="AB609" s="1852" t="n"/>
      <c r="AC609" s="1852" t="n"/>
      <c r="AD609" s="1852" t="n"/>
      <c r="AE609" s="1853" t="n"/>
      <c r="AF609" s="99" t="n"/>
    </row>
    <row r="610" ht="30" customHeight="1" s="667">
      <c r="A610" s="978" t="inlineStr">
        <is>
          <t>E1760</t>
        </is>
      </c>
      <c r="B610" s="1856" t="n"/>
      <c r="C610" s="1857" t="n"/>
      <c r="D610" s="980" t="inlineStr">
        <is>
          <t>Shotgun, 12 Gauge, 590</t>
        </is>
      </c>
      <c r="E610" s="1856" t="n"/>
      <c r="F610" s="1856" t="n"/>
      <c r="G610" s="1856" t="n"/>
      <c r="H610" s="1856" t="n"/>
      <c r="I610" s="1856" t="n"/>
      <c r="J610" s="1856" t="n"/>
      <c r="K610" s="1856" t="n"/>
      <c r="L610" s="1857" t="n"/>
      <c r="M610" s="981">
        <f>SUMIFS(TE!P:P,TE!G:G,$A$426,TE!H:H,A610)</f>
        <v/>
      </c>
      <c r="N610" s="1858" t="n"/>
      <c r="O610" s="982" t="n">
        <v>20</v>
      </c>
      <c r="P610" s="1857" t="n"/>
      <c r="Q610" s="983">
        <f>ROUNDUP(M610/O610,0)</f>
        <v/>
      </c>
      <c r="R610" s="1857" t="n"/>
      <c r="S610" s="1859" t="n">
        <v>13.4</v>
      </c>
      <c r="T610" s="1857" t="n"/>
      <c r="U610" s="1859">
        <f>Q610*S610</f>
        <v/>
      </c>
      <c r="V610" s="1857" t="n"/>
      <c r="W610" s="975" t="inlineStr">
        <is>
          <t>B1L</t>
        </is>
      </c>
      <c r="X610" s="1857" t="n"/>
      <c r="Y610" s="976" t="inlineStr">
        <is>
          <t>10 per rack stacked 2 high</t>
        </is>
      </c>
      <c r="Z610" s="1856" t="n"/>
      <c r="AA610" s="1856" t="n"/>
      <c r="AB610" s="1856" t="n"/>
      <c r="AC610" s="1856" t="n"/>
      <c r="AD610" s="1856" t="n"/>
      <c r="AE610" s="1857" t="n"/>
      <c r="AF610" s="99" t="n"/>
    </row>
    <row r="611" ht="12.75" customHeight="1" s="667">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99" t="n"/>
    </row>
    <row r="612" ht="12.75" customHeight="1" s="667">
      <c r="A612" s="101" t="n"/>
      <c r="B612" s="101" t="n"/>
      <c r="C612" s="101" t="n"/>
      <c r="D612" s="101" t="n"/>
      <c r="E612" s="101" t="n"/>
      <c r="F612" s="101" t="n"/>
      <c r="G612" s="101" t="n"/>
      <c r="H612" s="101" t="n"/>
      <c r="I612" s="101" t="n"/>
      <c r="J612" s="101" t="n"/>
      <c r="K612" s="101" t="n"/>
      <c r="L612" s="101" t="n"/>
      <c r="M612" s="101" t="n"/>
      <c r="N612" s="101" t="n"/>
      <c r="O612" s="101" t="n"/>
      <c r="P612" s="101" t="n"/>
      <c r="Q612" s="101" t="n"/>
      <c r="R612" s="101" t="n"/>
      <c r="S612" s="101" t="n"/>
      <c r="T612" s="101" t="n"/>
      <c r="U612" s="101" t="n"/>
      <c r="V612" s="101" t="n"/>
      <c r="W612" s="101" t="n"/>
      <c r="X612" s="101" t="n"/>
      <c r="Y612" s="101" t="n"/>
      <c r="Z612" s="101" t="n"/>
      <c r="AA612" s="101" t="n"/>
      <c r="AB612" s="682" t="n"/>
      <c r="AC612" s="683" t="inlineStr">
        <is>
          <t xml:space="preserve">Page </t>
        </is>
      </c>
      <c r="AD612" s="684" t="n">
        <v>21</v>
      </c>
      <c r="AE612" s="684" t="inlineStr">
        <is>
          <t>of</t>
        </is>
      </c>
      <c r="AF612" s="684" t="n">
        <v>27</v>
      </c>
    </row>
    <row r="613" ht="12.75" customHeight="1" s="667">
      <c r="A613" s="937" t="inlineStr">
        <is>
          <t>CCN:</t>
        </is>
      </c>
      <c r="C613" s="931" t="n">
        <v>14345</v>
      </c>
      <c r="M613" s="937" t="inlineStr">
        <is>
          <t>Nomenclature:</t>
        </is>
      </c>
      <c r="R613" s="931" t="inlineStr">
        <is>
          <t>Armory</t>
        </is>
      </c>
    </row>
    <row r="614" ht="12.75" customHeight="1" s="667">
      <c r="A614" s="1081" t="n"/>
      <c r="B614" s="1081" t="n"/>
      <c r="C614" s="1082" t="n"/>
      <c r="D614" s="1082" t="n"/>
      <c r="E614" s="1082" t="n"/>
      <c r="F614" s="1082" t="n"/>
      <c r="G614" s="1082" t="n"/>
      <c r="H614" s="1082" t="n"/>
      <c r="I614" s="1082" t="n"/>
      <c r="J614" s="1082" t="n"/>
      <c r="K614" s="1082" t="n"/>
      <c r="L614" s="1082" t="n"/>
      <c r="M614" s="1081" t="n"/>
      <c r="N614" s="1081" t="n"/>
      <c r="O614" s="1081" t="n"/>
      <c r="P614" s="1081" t="n"/>
      <c r="Q614" s="1081" t="n"/>
      <c r="R614" s="1082" t="n"/>
      <c r="S614" s="1082" t="n"/>
      <c r="T614" s="1082" t="n"/>
      <c r="U614" s="1082" t="n"/>
      <c r="V614" s="1082" t="n"/>
      <c r="W614" s="1082" t="n"/>
      <c r="X614" s="1082" t="n"/>
      <c r="Y614" s="1082" t="n"/>
      <c r="Z614" s="1082" t="n"/>
      <c r="AA614" s="1082" t="n"/>
      <c r="AB614" s="1082" t="n"/>
      <c r="AC614" s="1082" t="n"/>
      <c r="AD614" s="1082" t="n"/>
      <c r="AE614" s="1082" t="n"/>
      <c r="AF614" s="1082" t="n"/>
    </row>
    <row r="615" ht="15.75" customHeight="1" s="667">
      <c r="A615" s="913">
        <f>A588</f>
        <v/>
      </c>
      <c r="B615" s="1841" t="n"/>
      <c r="C615" s="1841" t="n"/>
      <c r="D615" s="914">
        <f>D588</f>
        <v/>
      </c>
      <c r="E615" s="1747" t="n"/>
      <c r="F615" s="1747" t="n"/>
      <c r="G615" s="1747" t="n"/>
      <c r="H615" s="1747" t="n"/>
      <c r="I615" s="1747" t="n"/>
      <c r="J615" s="1747" t="n"/>
      <c r="K615" s="1747" t="n"/>
      <c r="L615" s="1747" t="n"/>
      <c r="M615" s="1081" t="n"/>
      <c r="N615" s="1081" t="n"/>
      <c r="O615" s="1081" t="n"/>
      <c r="P615" s="1082" t="n"/>
      <c r="Q615" s="1081" t="n"/>
      <c r="R615" s="1082" t="n"/>
      <c r="S615" s="1082" t="n"/>
      <c r="T615" s="1082" t="n"/>
      <c r="U615" s="1082" t="n"/>
      <c r="V615" s="1082" t="n"/>
      <c r="W615" s="1082" t="n"/>
      <c r="X615" s="1082" t="n"/>
      <c r="Y615" s="1082" t="n"/>
      <c r="Z615" s="1082" t="n"/>
      <c r="AA615" s="1082" t="n"/>
      <c r="AB615" s="1082" t="n"/>
      <c r="AC615" s="1082" t="n"/>
      <c r="AD615" s="1082" t="n"/>
      <c r="AE615" s="1082" t="n"/>
      <c r="AF615" s="1082" t="n"/>
    </row>
    <row r="616" ht="15.75" customHeight="1" s="667">
      <c r="A616" s="1842" t="inlineStr">
        <is>
          <t>TAM #</t>
        </is>
      </c>
      <c r="B616" s="1736" t="n"/>
      <c r="C616" s="1794" t="n"/>
      <c r="D616" s="921" t="inlineStr">
        <is>
          <t>DESCRIPTION</t>
        </is>
      </c>
      <c r="E616" s="1736" t="n"/>
      <c r="F616" s="1736" t="n"/>
      <c r="G616" s="1736" t="n"/>
      <c r="H616" s="1736" t="n"/>
      <c r="I616" s="1736" t="n"/>
      <c r="J616" s="1736" t="n"/>
      <c r="K616" s="1736" t="n"/>
      <c r="L616" s="1736" t="n"/>
      <c r="M616" s="1870" t="inlineStr">
        <is>
          <t>No.</t>
        </is>
      </c>
      <c r="N616" s="1794" t="n"/>
      <c r="O616" s="1844" t="inlineStr">
        <is>
          <t>No. per Unit</t>
        </is>
      </c>
      <c r="P616" s="1794" t="n"/>
      <c r="Q616" s="1844" t="inlineStr">
        <is>
          <t>STORAGE UNITS</t>
        </is>
      </c>
      <c r="R616" s="1794" t="n"/>
      <c r="S616" s="1845" t="inlineStr">
        <is>
          <t>SF PER UNIT</t>
        </is>
      </c>
      <c r="T616" s="1794" t="n"/>
      <c r="U616" s="1845" t="inlineStr">
        <is>
          <t>Total (NSF)</t>
        </is>
      </c>
      <c r="V616" s="1794" t="n"/>
      <c r="W616" s="1843" t="inlineStr">
        <is>
          <t>STORAGE TYPE</t>
        </is>
      </c>
      <c r="X616" s="1794" t="n"/>
      <c r="Y616" s="1846" t="inlineStr">
        <is>
          <t>METHOD OF STORAGE  (RACK, CABINET, SHELF, ETC.)</t>
        </is>
      </c>
      <c r="Z616" s="1736" t="n"/>
      <c r="AA616" s="1736" t="n"/>
      <c r="AB616" s="1736" t="n"/>
      <c r="AC616" s="1736" t="n"/>
      <c r="AD616" s="1736" t="n"/>
      <c r="AE616" s="1737" t="n"/>
      <c r="AF616" s="1082" t="n"/>
    </row>
    <row r="617" ht="15.75" customHeight="1" s="667">
      <c r="A617" s="424" t="n"/>
      <c r="C617" s="1796" t="n"/>
      <c r="D617" s="1847" t="n"/>
      <c r="M617" s="1847" t="n"/>
      <c r="N617" s="1796" t="n"/>
      <c r="O617" s="1847" t="n"/>
      <c r="P617" s="1796" t="n"/>
      <c r="Q617" s="1847" t="n"/>
      <c r="R617" s="1796" t="n"/>
      <c r="S617" s="1847" t="n"/>
      <c r="T617" s="1796" t="n"/>
      <c r="U617" s="1847" t="n"/>
      <c r="V617" s="1796" t="n"/>
      <c r="W617" s="1847" t="n"/>
      <c r="X617" s="1796" t="n"/>
      <c r="Y617" s="1847" t="n"/>
      <c r="AE617" s="1738" t="n"/>
      <c r="AF617" s="1082" t="n"/>
    </row>
    <row r="618" ht="30" customHeight="1" s="667">
      <c r="A618" s="424" t="n"/>
      <c r="C618" s="1796" t="n"/>
      <c r="D618" s="1847" t="n"/>
      <c r="M618" s="1874" t="n"/>
      <c r="N618" s="1797" t="n"/>
      <c r="O618" s="1847" t="n"/>
      <c r="P618" s="1796" t="n"/>
      <c r="Q618" s="1847" t="n"/>
      <c r="R618" s="1796" t="n"/>
      <c r="S618" s="1847" t="n"/>
      <c r="T618" s="1796" t="n"/>
      <c r="U618" s="1847" t="n"/>
      <c r="V618" s="1796" t="n"/>
      <c r="W618" s="1847" t="n"/>
      <c r="X618" s="1796" t="n"/>
      <c r="Y618" s="1847" t="n"/>
      <c r="AE618" s="1738" t="n"/>
      <c r="AF618" s="99" t="n"/>
    </row>
    <row r="619" ht="30" customHeight="1" s="667">
      <c r="A619" s="964" t="inlineStr">
        <is>
          <t>E1761</t>
        </is>
      </c>
      <c r="B619" s="1848" t="n"/>
      <c r="C619" s="1849" t="n"/>
      <c r="D619" s="966" t="inlineStr">
        <is>
          <t>Shotgun, 12 Gauge, Combat M1014, JSCS</t>
        </is>
      </c>
      <c r="E619" s="1848" t="n"/>
      <c r="F619" s="1848" t="n"/>
      <c r="G619" s="1848" t="n"/>
      <c r="H619" s="1848" t="n"/>
      <c r="I619" s="1848" t="n"/>
      <c r="J619" s="1848" t="n"/>
      <c r="K619" s="1848" t="n"/>
      <c r="L619" s="1849" t="n"/>
      <c r="M619" s="1061">
        <f>SUMIFS(TE!P:P,TE!G:G,$A$426,TE!H:H,A619)</f>
        <v/>
      </c>
      <c r="N619" s="1877" t="n"/>
      <c r="O619" s="968" t="n">
        <v>20</v>
      </c>
      <c r="P619" s="1849" t="n"/>
      <c r="Q619" s="969">
        <f>ROUNDUP(M619/O619,0)</f>
        <v/>
      </c>
      <c r="R619" s="1849" t="n"/>
      <c r="S619" s="1851" t="n">
        <v>13.4</v>
      </c>
      <c r="T619" s="1849" t="n"/>
      <c r="U619" s="1851">
        <f>Q619*S619</f>
        <v/>
      </c>
      <c r="V619" s="1849" t="n"/>
      <c r="W619" s="946" t="inlineStr">
        <is>
          <t>B1L</t>
        </is>
      </c>
      <c r="X619" s="1849" t="n"/>
      <c r="Y619" s="947" t="inlineStr">
        <is>
          <t>10 per rack stacked 2 high</t>
        </is>
      </c>
      <c r="Z619" s="1848" t="n"/>
      <c r="AA619" s="1848" t="n"/>
      <c r="AB619" s="1848" t="n"/>
      <c r="AC619" s="1848" t="n"/>
      <c r="AD619" s="1848" t="n"/>
      <c r="AE619" s="1849" t="n"/>
      <c r="AF619" s="99" t="n"/>
    </row>
    <row r="620" ht="30" customHeight="1" s="667">
      <c r="A620" s="949" t="inlineStr">
        <is>
          <t>E1762</t>
        </is>
      </c>
      <c r="B620" s="1852" t="n"/>
      <c r="C620" s="1853" t="n"/>
      <c r="D620" s="951" t="inlineStr">
        <is>
          <t>Shotgun, 12 Gauge, Combat, M500A2</t>
        </is>
      </c>
      <c r="E620" s="1852" t="n"/>
      <c r="F620" s="1852" t="n"/>
      <c r="G620" s="1852" t="n"/>
      <c r="H620" s="1852" t="n"/>
      <c r="I620" s="1852" t="n"/>
      <c r="J620" s="1852" t="n"/>
      <c r="K620" s="1852" t="n"/>
      <c r="L620" s="1853" t="n"/>
      <c r="M620" s="952">
        <f>SUMIFS(TE!P:P,TE!G:G,$A$426,TE!H:H,A620)</f>
        <v/>
      </c>
      <c r="N620" s="1854" t="n"/>
      <c r="O620" s="953" t="n">
        <v>20</v>
      </c>
      <c r="P620" s="1853" t="n"/>
      <c r="Q620" s="954">
        <f>ROUNDUP(M620/O620,0)</f>
        <v/>
      </c>
      <c r="R620" s="1853" t="n"/>
      <c r="S620" s="1855" t="n">
        <v>13.4</v>
      </c>
      <c r="T620" s="1853" t="n"/>
      <c r="U620" s="1855">
        <f>Q620*S620</f>
        <v/>
      </c>
      <c r="V620" s="1853" t="n"/>
      <c r="W620" s="970" t="inlineStr">
        <is>
          <t>B1L</t>
        </is>
      </c>
      <c r="X620" s="1853" t="n"/>
      <c r="Y620" s="971" t="inlineStr">
        <is>
          <t>10 per rack stacked 2 high</t>
        </is>
      </c>
      <c r="Z620" s="1852" t="n"/>
      <c r="AA620" s="1852" t="n"/>
      <c r="AB620" s="1852" t="n"/>
      <c r="AC620" s="1852" t="n"/>
      <c r="AD620" s="1852" t="n"/>
      <c r="AE620" s="1853" t="n"/>
      <c r="AF620" s="99" t="n"/>
    </row>
    <row r="621" ht="30" customHeight="1" s="667">
      <c r="A621" s="949" t="inlineStr">
        <is>
          <t>E1779</t>
        </is>
      </c>
      <c r="B621" s="1852" t="n"/>
      <c r="C621" s="1853" t="n"/>
      <c r="D621" s="951" t="inlineStr">
        <is>
          <t>Sight, Day/ Night, Grenade Launcher (AN/PSQ-18A)</t>
        </is>
      </c>
      <c r="E621" s="1852" t="n"/>
      <c r="F621" s="1852" t="n"/>
      <c r="G621" s="1852" t="n"/>
      <c r="H621" s="1852" t="n"/>
      <c r="I621" s="1852" t="n"/>
      <c r="J621" s="1852" t="n"/>
      <c r="K621" s="1852" t="n"/>
      <c r="L621" s="1853" t="n"/>
      <c r="M621" s="952">
        <f>SUMIFS(TE!P:P,TE!G:G,$A$426,TE!H:H,A621)</f>
        <v/>
      </c>
      <c r="N621" s="1854" t="n"/>
      <c r="O621" s="953" t="n">
        <v>40</v>
      </c>
      <c r="P621" s="1853" t="n"/>
      <c r="Q621" s="954">
        <f>M621/O621</f>
        <v/>
      </c>
      <c r="R621" s="1853" t="n"/>
      <c r="S621" s="1855" t="n">
        <v>13.4</v>
      </c>
      <c r="T621" s="1853" t="n"/>
      <c r="U621" s="1855">
        <f>Q621*S621</f>
        <v/>
      </c>
      <c r="V621" s="1853" t="n"/>
      <c r="W621" s="970" t="inlineStr">
        <is>
          <t>A1A</t>
        </is>
      </c>
      <c r="X621" s="1853" t="n"/>
      <c r="Y621" s="971" t="inlineStr">
        <is>
          <t>Stored on Configurable Shelf</t>
        </is>
      </c>
      <c r="Z621" s="1852" t="n"/>
      <c r="AA621" s="1852" t="n"/>
      <c r="AB621" s="1852" t="n"/>
      <c r="AC621" s="1852" t="n"/>
      <c r="AD621" s="1852" t="n"/>
      <c r="AE621" s="1853" t="n"/>
      <c r="AF621" s="99" t="n"/>
    </row>
    <row r="622" ht="30" customHeight="1" s="667">
      <c r="A622" s="949" t="inlineStr">
        <is>
          <t>E1780</t>
        </is>
      </c>
      <c r="B622" s="1852" t="n"/>
      <c r="C622" s="1853" t="n"/>
      <c r="D622" s="951" t="inlineStr">
        <is>
          <t>Sight, Bore, Mortar, w/ Case</t>
        </is>
      </c>
      <c r="E622" s="1852" t="n"/>
      <c r="F622" s="1852" t="n"/>
      <c r="G622" s="1852" t="n"/>
      <c r="H622" s="1852" t="n"/>
      <c r="I622" s="1852" t="n"/>
      <c r="J622" s="1852" t="n"/>
      <c r="K622" s="1852" t="n"/>
      <c r="L622" s="1853" t="n"/>
      <c r="M622" s="952">
        <f>SUMIFS(TE!P:P,TE!G:G,$A$426,TE!H:H,A622)</f>
        <v/>
      </c>
      <c r="N622" s="1854" t="n"/>
      <c r="O622" s="973" t="inlineStr">
        <is>
          <t>n/a</t>
        </is>
      </c>
      <c r="P622" s="1853" t="n"/>
      <c r="Q622" s="973" t="inlineStr">
        <is>
          <t>n/a</t>
        </is>
      </c>
      <c r="R622" s="1853" t="n"/>
      <c r="S622" s="973" t="inlineStr">
        <is>
          <t>n/a</t>
        </is>
      </c>
      <c r="T622" s="1853" t="n"/>
      <c r="U622" s="973" t="inlineStr">
        <is>
          <t>n/a</t>
        </is>
      </c>
      <c r="V622" s="1853" t="n"/>
      <c r="W622" s="970" t="inlineStr">
        <is>
          <t>Z1B</t>
        </is>
      </c>
      <c r="X622" s="1853" t="n"/>
      <c r="Y622" s="971" t="inlineStr">
        <is>
          <t>Storage already captured with weapon's SL3 gear space</t>
        </is>
      </c>
      <c r="Z622" s="1852" t="n"/>
      <c r="AA622" s="1852" t="n"/>
      <c r="AB622" s="1852" t="n"/>
      <c r="AC622" s="1852" t="n"/>
      <c r="AD622" s="1852" t="n"/>
      <c r="AE622" s="1853" t="n"/>
      <c r="AF622" s="99" t="n"/>
    </row>
    <row r="623" ht="30" customHeight="1" s="667">
      <c r="A623" s="949" t="inlineStr">
        <is>
          <t>E1790</t>
        </is>
      </c>
      <c r="B623" s="1852" t="n"/>
      <c r="C623" s="1853" t="n"/>
      <c r="D623" s="951" t="inlineStr">
        <is>
          <t>Night Sight, Sniper, AN/PVS-10</t>
        </is>
      </c>
      <c r="E623" s="1852" t="n"/>
      <c r="F623" s="1852" t="n"/>
      <c r="G623" s="1852" t="n"/>
      <c r="H623" s="1852" t="n"/>
      <c r="I623" s="1852" t="n"/>
      <c r="J623" s="1852" t="n"/>
      <c r="K623" s="1852" t="n"/>
      <c r="L623" s="1853" t="n"/>
      <c r="M623" s="952">
        <f>SUMIFS(TE!P:P,TE!G:G,$A$426,TE!H:H,A623)</f>
        <v/>
      </c>
      <c r="N623" s="1854" t="n"/>
      <c r="O623" s="953" t="n">
        <v>64</v>
      </c>
      <c r="P623" s="1853" t="n"/>
      <c r="Q623" s="954">
        <f>M623/O623</f>
        <v/>
      </c>
      <c r="R623" s="1853" t="n"/>
      <c r="S623" s="1855" t="n">
        <v>13.4</v>
      </c>
      <c r="T623" s="1853" t="n"/>
      <c r="U623" s="1855">
        <f>Q623*S623</f>
        <v/>
      </c>
      <c r="V623" s="1853" t="n"/>
      <c r="W623" s="970" t="inlineStr">
        <is>
          <t>A1A</t>
        </is>
      </c>
      <c r="X623" s="1853" t="n"/>
      <c r="Y623" s="971" t="inlineStr">
        <is>
          <t>Stored on Configurable Shelf</t>
        </is>
      </c>
      <c r="Z623" s="1852" t="n"/>
      <c r="AA623" s="1852" t="n"/>
      <c r="AB623" s="1852" t="n"/>
      <c r="AC623" s="1852" t="n"/>
      <c r="AD623" s="1852" t="n"/>
      <c r="AE623" s="1853" t="n"/>
      <c r="AF623" s="99" t="n"/>
    </row>
    <row r="624" ht="30" customHeight="1" s="667">
      <c r="A624" s="949" t="inlineStr">
        <is>
          <t>E1791</t>
        </is>
      </c>
      <c r="B624" s="1852" t="n"/>
      <c r="C624" s="1853" t="n"/>
      <c r="D624" s="951" t="inlineStr">
        <is>
          <t>Gunsight, Optical Cmbt, Advanced (ACOG)</t>
        </is>
      </c>
      <c r="E624" s="1852" t="n"/>
      <c r="F624" s="1852" t="n"/>
      <c r="G624" s="1852" t="n"/>
      <c r="H624" s="1852" t="n"/>
      <c r="I624" s="1852" t="n"/>
      <c r="J624" s="1852" t="n"/>
      <c r="K624" s="1852" t="n"/>
      <c r="L624" s="1853" t="n"/>
      <c r="M624" s="952">
        <f>SUMIFS(TE!P:P,TE!G:G,$A$426,TE!H:H,A624)</f>
        <v/>
      </c>
      <c r="N624" s="1854" t="n"/>
      <c r="O624" s="973" t="inlineStr">
        <is>
          <t>n/a</t>
        </is>
      </c>
      <c r="P624" s="1853" t="n"/>
      <c r="Q624" s="973" t="inlineStr">
        <is>
          <t>n/a</t>
        </is>
      </c>
      <c r="R624" s="1853" t="n"/>
      <c r="S624" s="973" t="inlineStr">
        <is>
          <t>n/a</t>
        </is>
      </c>
      <c r="T624" s="1853" t="n"/>
      <c r="U624" s="973" t="inlineStr">
        <is>
          <t>n/a</t>
        </is>
      </c>
      <c r="V624" s="1853" t="n"/>
      <c r="W624" s="970" t="inlineStr">
        <is>
          <t>Z1A</t>
        </is>
      </c>
      <c r="X624" s="1853" t="n"/>
      <c r="Y624" s="971" t="inlineStr">
        <is>
          <t>Stored on Weapon</t>
        </is>
      </c>
      <c r="Z624" s="1852" t="n"/>
      <c r="AA624" s="1852" t="n"/>
      <c r="AB624" s="1852" t="n"/>
      <c r="AC624" s="1852" t="n"/>
      <c r="AD624" s="1852" t="n"/>
      <c r="AE624" s="1853" t="n"/>
      <c r="AF624" s="99" t="n"/>
    </row>
    <row r="625" ht="30" customHeight="1" s="667">
      <c r="A625" s="949" t="inlineStr">
        <is>
          <t>E1793</t>
        </is>
      </c>
      <c r="B625" s="1852" t="n"/>
      <c r="C625" s="1853" t="n"/>
      <c r="D625" s="951" t="inlineStr">
        <is>
          <t xml:space="preserve">Day/ Night Sight </t>
        </is>
      </c>
      <c r="E625" s="1852" t="n"/>
      <c r="F625" s="1852" t="n"/>
      <c r="G625" s="1852" t="n"/>
      <c r="H625" s="1852" t="n"/>
      <c r="I625" s="1852" t="n"/>
      <c r="J625" s="1852" t="n"/>
      <c r="K625" s="1852" t="n"/>
      <c r="L625" s="1853" t="n"/>
      <c r="M625" s="952">
        <f>SUMIFS(TE!P:P,TE!G:G,$A$426,TE!H:H,A625)</f>
        <v/>
      </c>
      <c r="N625" s="1854" t="n"/>
      <c r="O625" s="953" t="n">
        <v>60</v>
      </c>
      <c r="P625" s="1853" t="n"/>
      <c r="Q625" s="954">
        <f>M625/O625</f>
        <v/>
      </c>
      <c r="R625" s="1853" t="n"/>
      <c r="S625" s="1855" t="n">
        <v>13.4</v>
      </c>
      <c r="T625" s="1853" t="n"/>
      <c r="U625" s="1855">
        <f>Q625*S625</f>
        <v/>
      </c>
      <c r="V625" s="1853" t="n"/>
      <c r="W625" s="970" t="inlineStr">
        <is>
          <t>A1A</t>
        </is>
      </c>
      <c r="X625" s="1853" t="n"/>
      <c r="Y625" s="971" t="inlineStr">
        <is>
          <t>Stored on Configurable Shelf</t>
        </is>
      </c>
      <c r="Z625" s="1852" t="n"/>
      <c r="AA625" s="1852" t="n"/>
      <c r="AB625" s="1852" t="n"/>
      <c r="AC625" s="1852" t="n"/>
      <c r="AD625" s="1852" t="n"/>
      <c r="AE625" s="1853" t="n"/>
      <c r="AF625" s="99" t="n"/>
    </row>
    <row r="626" ht="30" customHeight="1" s="667">
      <c r="A626" s="949" t="inlineStr">
        <is>
          <t>E1798</t>
        </is>
      </c>
      <c r="B626" s="1852" t="n"/>
      <c r="C626" s="1853" t="n"/>
      <c r="D626" s="951" t="inlineStr">
        <is>
          <t xml:space="preserve">Illuminator (AN/PEQ-2) </t>
        </is>
      </c>
      <c r="E626" s="1852" t="n"/>
      <c r="F626" s="1852" t="n"/>
      <c r="G626" s="1852" t="n"/>
      <c r="H626" s="1852" t="n"/>
      <c r="I626" s="1852" t="n"/>
      <c r="J626" s="1852" t="n"/>
      <c r="K626" s="1852" t="n"/>
      <c r="L626" s="1853" t="n"/>
      <c r="M626" s="952">
        <f>SUMIFS(TE!P:P,TE!G:G,$A$426,TE!H:H,A626)</f>
        <v/>
      </c>
      <c r="N626" s="1854" t="n"/>
      <c r="O626" s="953" t="n">
        <v>100</v>
      </c>
      <c r="P626" s="1853" t="n"/>
      <c r="Q626" s="954">
        <f>M626/O626</f>
        <v/>
      </c>
      <c r="R626" s="1853" t="n"/>
      <c r="S626" s="1855" t="n">
        <v>13.4</v>
      </c>
      <c r="T626" s="1853" t="n"/>
      <c r="U626" s="1855">
        <f>Q626*S626</f>
        <v/>
      </c>
      <c r="V626" s="1853" t="n"/>
      <c r="W626" s="970" t="inlineStr">
        <is>
          <t>A1A</t>
        </is>
      </c>
      <c r="X626" s="1853" t="n"/>
      <c r="Y626" s="971" t="inlineStr">
        <is>
          <t>Stored on Configurable Shelf</t>
        </is>
      </c>
      <c r="Z626" s="1852" t="n"/>
      <c r="AA626" s="1852" t="n"/>
      <c r="AB626" s="1852" t="n"/>
      <c r="AC626" s="1852" t="n"/>
      <c r="AD626" s="1852" t="n"/>
      <c r="AE626" s="1853" t="n"/>
      <c r="AF626" s="99" t="n"/>
    </row>
    <row r="627" ht="30" customHeight="1" s="667">
      <c r="A627" s="949" t="inlineStr">
        <is>
          <t>E1798</t>
        </is>
      </c>
      <c r="B627" s="1852" t="n"/>
      <c r="C627" s="1853" t="n"/>
      <c r="D627" s="951" t="inlineStr">
        <is>
          <t>Illuminator, Infrared (AN/PEQ-16)</t>
        </is>
      </c>
      <c r="E627" s="1852" t="n"/>
      <c r="F627" s="1852" t="n"/>
      <c r="G627" s="1852" t="n"/>
      <c r="H627" s="1852" t="n"/>
      <c r="I627" s="1852" t="n"/>
      <c r="J627" s="1852" t="n"/>
      <c r="K627" s="1852" t="n"/>
      <c r="L627" s="1853" t="n"/>
      <c r="M627" s="952">
        <f>SUMIFS(TE!P:P,TE!G:G,$A$426,TE!H:H,A627)</f>
        <v/>
      </c>
      <c r="N627" s="1854" t="n"/>
      <c r="O627" s="953" t="n">
        <v>180</v>
      </c>
      <c r="P627" s="1853" t="n"/>
      <c r="Q627" s="954">
        <f>M627/O627</f>
        <v/>
      </c>
      <c r="R627" s="1853" t="n"/>
      <c r="S627" s="1855" t="n">
        <v>13.4</v>
      </c>
      <c r="T627" s="1853" t="n"/>
      <c r="U627" s="1855">
        <f>Q627*S627</f>
        <v/>
      </c>
      <c r="V627" s="1853" t="n"/>
      <c r="W627" s="970" t="inlineStr">
        <is>
          <t>A1A</t>
        </is>
      </c>
      <c r="X627" s="1853" t="n"/>
      <c r="Y627" s="971" t="inlineStr">
        <is>
          <t>Stored on Configurable Shelf</t>
        </is>
      </c>
      <c r="Z627" s="1852" t="n"/>
      <c r="AA627" s="1852" t="n"/>
      <c r="AB627" s="1852" t="n"/>
      <c r="AC627" s="1852" t="n"/>
      <c r="AD627" s="1852" t="n"/>
      <c r="AE627" s="1853" t="n"/>
      <c r="AF627" s="99" t="n"/>
    </row>
    <row r="628" ht="30" customHeight="1" s="667">
      <c r="A628" s="949" t="inlineStr">
        <is>
          <t>E1799</t>
        </is>
      </c>
      <c r="B628" s="1852" t="n"/>
      <c r="C628" s="1853" t="n"/>
      <c r="D628" s="951" t="inlineStr">
        <is>
          <t>Illuminator, Laser, Medium Power  (AN/PEQ-4)</t>
        </is>
      </c>
      <c r="E628" s="1852" t="n"/>
      <c r="F628" s="1852" t="n"/>
      <c r="G628" s="1852" t="n"/>
      <c r="H628" s="1852" t="n"/>
      <c r="I628" s="1852" t="n"/>
      <c r="J628" s="1852" t="n"/>
      <c r="K628" s="1852" t="n"/>
      <c r="L628" s="1853" t="n"/>
      <c r="M628" s="952">
        <f>SUMIFS(TE!P:P,TE!G:G,$A$426,TE!H:H,A628)</f>
        <v/>
      </c>
      <c r="N628" s="1854" t="n"/>
      <c r="O628" s="953" t="n">
        <v>100</v>
      </c>
      <c r="P628" s="1853" t="n"/>
      <c r="Q628" s="954">
        <f>M628/O628</f>
        <v/>
      </c>
      <c r="R628" s="1853" t="n"/>
      <c r="S628" s="1855" t="n">
        <v>13.4</v>
      </c>
      <c r="T628" s="1853" t="n"/>
      <c r="U628" s="1855">
        <f>Q628*S628</f>
        <v/>
      </c>
      <c r="V628" s="1853" t="n"/>
      <c r="W628" s="970" t="inlineStr">
        <is>
          <t>A1A</t>
        </is>
      </c>
      <c r="X628" s="1853" t="n"/>
      <c r="Y628" s="971" t="inlineStr">
        <is>
          <t>Stored on Configurable Shelf</t>
        </is>
      </c>
      <c r="Z628" s="1852" t="n"/>
      <c r="AA628" s="1852" t="n"/>
      <c r="AB628" s="1852" t="n"/>
      <c r="AC628" s="1852" t="n"/>
      <c r="AD628" s="1852" t="n"/>
      <c r="AE628" s="1853" t="n"/>
      <c r="AF628" s="99" t="n"/>
    </row>
    <row r="629" ht="39.95" customHeight="1" s="667">
      <c r="A629" s="949" t="inlineStr">
        <is>
          <t>E1900</t>
        </is>
      </c>
      <c r="B629" s="1852" t="n"/>
      <c r="C629" s="1853" t="n"/>
      <c r="D629" s="951" t="inlineStr">
        <is>
          <t>Telescope, Observation, w/ equipment (M49)</t>
        </is>
      </c>
      <c r="E629" s="1852" t="n"/>
      <c r="F629" s="1852" t="n"/>
      <c r="G629" s="1852" t="n"/>
      <c r="H629" s="1852" t="n"/>
      <c r="I629" s="1852" t="n"/>
      <c r="J629" s="1852" t="n"/>
      <c r="K629" s="1852" t="n"/>
      <c r="L629" s="1853" t="n"/>
      <c r="M629" s="952">
        <f>SUMIFS(TE!P:P,TE!G:G,$A$426,TE!H:H,A629)</f>
        <v/>
      </c>
      <c r="N629" s="1854" t="n"/>
      <c r="O629" s="953" t="n">
        <v>90</v>
      </c>
      <c r="P629" s="1853" t="n"/>
      <c r="Q629" s="954">
        <f>M629/O629</f>
        <v/>
      </c>
      <c r="R629" s="1853" t="n"/>
      <c r="S629" s="1855" t="n">
        <v>13.4</v>
      </c>
      <c r="T629" s="1853" t="n"/>
      <c r="U629" s="1855">
        <f>Q629*S629</f>
        <v/>
      </c>
      <c r="V629" s="1853" t="n"/>
      <c r="W629" s="970" t="inlineStr">
        <is>
          <t>B1A</t>
        </is>
      </c>
      <c r="X629" s="1853" t="n"/>
      <c r="Y629" s="971" t="inlineStr">
        <is>
          <t>Stored in configurable Universal Weapons Rack (UWS)</t>
        </is>
      </c>
      <c r="Z629" s="1852" t="n"/>
      <c r="AA629" s="1852" t="n"/>
      <c r="AB629" s="1852" t="n"/>
      <c r="AC629" s="1852" t="n"/>
      <c r="AD629" s="1852" t="n"/>
      <c r="AE629" s="1853" t="n"/>
      <c r="AF629" s="76" t="n"/>
    </row>
    <row r="630" ht="30" customHeight="1" s="667">
      <c r="A630" s="949" t="inlineStr">
        <is>
          <t>E1904</t>
        </is>
      </c>
      <c r="B630" s="1852" t="n"/>
      <c r="C630" s="1853" t="n"/>
      <c r="D630" s="951" t="inlineStr">
        <is>
          <t>Test Set, Amplifier</t>
        </is>
      </c>
      <c r="E630" s="1852" t="n"/>
      <c r="F630" s="1852" t="n"/>
      <c r="G630" s="1852" t="n"/>
      <c r="H630" s="1852" t="n"/>
      <c r="I630" s="1852" t="n"/>
      <c r="J630" s="1852" t="n"/>
      <c r="K630" s="1852" t="n"/>
      <c r="L630" s="1853" t="n"/>
      <c r="M630" s="952">
        <f>SUMIFS(TE!P:P,TE!G:G,$A$426,TE!H:H,A630)</f>
        <v/>
      </c>
      <c r="N630" s="1854" t="n"/>
      <c r="O630" s="953" t="n">
        <v>40</v>
      </c>
      <c r="P630" s="1853" t="n"/>
      <c r="Q630" s="954">
        <f>M630/O630</f>
        <v/>
      </c>
      <c r="R630" s="1853" t="n"/>
      <c r="S630" s="1855" t="n">
        <v>13.4</v>
      </c>
      <c r="T630" s="1853" t="n"/>
      <c r="U630" s="1855">
        <f>Q630*S630</f>
        <v/>
      </c>
      <c r="V630" s="1853" t="n"/>
      <c r="W630" s="970" t="inlineStr">
        <is>
          <t>A1A</t>
        </is>
      </c>
      <c r="X630" s="1853" t="n"/>
      <c r="Y630" s="971" t="inlineStr">
        <is>
          <t>Stored on Configurable Shelf</t>
        </is>
      </c>
      <c r="Z630" s="1852" t="n"/>
      <c r="AA630" s="1852" t="n"/>
      <c r="AB630" s="1852" t="n"/>
      <c r="AC630" s="1852" t="n"/>
      <c r="AD630" s="1852" t="n"/>
      <c r="AE630" s="1853" t="n"/>
      <c r="AF630" s="76" t="n"/>
    </row>
    <row r="631" ht="39.95" customHeight="1" s="667">
      <c r="A631" s="949" t="inlineStr">
        <is>
          <t>E1909</t>
        </is>
      </c>
      <c r="B631" s="1852" t="n"/>
      <c r="C631" s="1853" t="n"/>
      <c r="D631" s="951" t="inlineStr">
        <is>
          <t>Test Set, Boresight, Collimator</t>
        </is>
      </c>
      <c r="E631" s="1852" t="n"/>
      <c r="F631" s="1852" t="n"/>
      <c r="G631" s="1852" t="n"/>
      <c r="H631" s="1852" t="n"/>
      <c r="I631" s="1852" t="n"/>
      <c r="J631" s="1852" t="n"/>
      <c r="K631" s="1852" t="n"/>
      <c r="L631" s="1853" t="n"/>
      <c r="M631" s="952">
        <f>SUMIFS(TE!P:P,TE!G:G,$A$426,TE!H:H,A631)</f>
        <v/>
      </c>
      <c r="N631" s="1854" t="n"/>
      <c r="O631" s="953" t="n">
        <v>4</v>
      </c>
      <c r="P631" s="1853" t="n"/>
      <c r="Q631" s="954">
        <f>M631/O631</f>
        <v/>
      </c>
      <c r="R631" s="1853" t="n"/>
      <c r="S631" s="1855" t="n">
        <v>13.4</v>
      </c>
      <c r="T631" s="1853" t="n"/>
      <c r="U631" s="1855">
        <f>Q631*S631</f>
        <v/>
      </c>
      <c r="V631" s="1853" t="n"/>
      <c r="W631" s="970" t="inlineStr">
        <is>
          <t>B1A</t>
        </is>
      </c>
      <c r="X631" s="1853" t="n"/>
      <c r="Y631" s="971" t="inlineStr">
        <is>
          <t>Stored in configurable Universal Weapons Rack (UWS)</t>
        </is>
      </c>
      <c r="Z631" s="1852" t="n"/>
      <c r="AA631" s="1852" t="n"/>
      <c r="AB631" s="1852" t="n"/>
      <c r="AC631" s="1852" t="n"/>
      <c r="AD631" s="1852" t="n"/>
      <c r="AE631" s="1853" t="n"/>
      <c r="AF631" s="76" t="n"/>
    </row>
    <row r="632" ht="30" customHeight="1" s="667">
      <c r="A632" s="949" t="inlineStr">
        <is>
          <t>E1911</t>
        </is>
      </c>
      <c r="B632" s="1852" t="n"/>
      <c r="C632" s="1853" t="n"/>
      <c r="D632" s="951" t="inlineStr">
        <is>
          <t>Test Set, Missile Guidance          (AN/TSM 152)</t>
        </is>
      </c>
      <c r="E632" s="1852" t="n"/>
      <c r="F632" s="1852" t="n"/>
      <c r="G632" s="1852" t="n"/>
      <c r="H632" s="1852" t="n"/>
      <c r="I632" s="1852" t="n"/>
      <c r="J632" s="1852" t="n"/>
      <c r="K632" s="1852" t="n"/>
      <c r="L632" s="1853" t="n"/>
      <c r="M632" s="952">
        <f>SUMIFS(TE!P:P,TE!G:G,$A$426,TE!H:H,A632)</f>
        <v/>
      </c>
      <c r="N632" s="1854" t="n"/>
      <c r="O632" s="973" t="inlineStr">
        <is>
          <t>n/a</t>
        </is>
      </c>
      <c r="P632" s="1853" t="n"/>
      <c r="Q632" s="973" t="inlineStr">
        <is>
          <t>n/a</t>
        </is>
      </c>
      <c r="R632" s="1853" t="n"/>
      <c r="S632" s="973" t="inlineStr">
        <is>
          <t>n/a</t>
        </is>
      </c>
      <c r="T632" s="1853" t="n"/>
      <c r="U632" s="973" t="inlineStr">
        <is>
          <t>n/a</t>
        </is>
      </c>
      <c r="V632" s="1853" t="n"/>
      <c r="W632" s="970" t="inlineStr">
        <is>
          <t>A1B</t>
        </is>
      </c>
      <c r="X632" s="1853" t="n"/>
      <c r="Y632" s="971" t="inlineStr">
        <is>
          <t>include in 2111 or 2171 space</t>
        </is>
      </c>
      <c r="Z632" s="1852" t="n"/>
      <c r="AA632" s="1852" t="n"/>
      <c r="AB632" s="1852" t="n"/>
      <c r="AC632" s="1852" t="n"/>
      <c r="AD632" s="1852" t="n"/>
      <c r="AE632" s="1853" t="n"/>
      <c r="AF632" s="76" t="n"/>
    </row>
    <row r="633" ht="30" customHeight="1" s="667">
      <c r="A633" s="949" t="inlineStr">
        <is>
          <t>E1912</t>
        </is>
      </c>
      <c r="B633" s="1852" t="n"/>
      <c r="C633" s="1853" t="n"/>
      <c r="D633" s="951" t="inlineStr">
        <is>
          <t>Test Set, GM</t>
        </is>
      </c>
      <c r="E633" s="1852" t="n"/>
      <c r="F633" s="1852" t="n"/>
      <c r="G633" s="1852" t="n"/>
      <c r="H633" s="1852" t="n"/>
      <c r="I633" s="1852" t="n"/>
      <c r="J633" s="1852" t="n"/>
      <c r="K633" s="1852" t="n"/>
      <c r="L633" s="1853" t="n"/>
      <c r="M633" s="952">
        <f>SUMIFS(TE!P:P,TE!G:G,$A$426,TE!H:H,A633)</f>
        <v/>
      </c>
      <c r="N633" s="1854" t="n"/>
      <c r="O633" s="973" t="inlineStr">
        <is>
          <t>n/a</t>
        </is>
      </c>
      <c r="P633" s="1853" t="n"/>
      <c r="Q633" s="973" t="inlineStr">
        <is>
          <t>n/a</t>
        </is>
      </c>
      <c r="R633" s="1853" t="n"/>
      <c r="S633" s="973" t="inlineStr">
        <is>
          <t>n/a</t>
        </is>
      </c>
      <c r="T633" s="1853" t="n"/>
      <c r="U633" s="973" t="inlineStr">
        <is>
          <t>n/a</t>
        </is>
      </c>
      <c r="V633" s="1853" t="n"/>
      <c r="W633" s="970" t="inlineStr">
        <is>
          <t>A1B</t>
        </is>
      </c>
      <c r="X633" s="1853" t="n"/>
      <c r="Y633" s="971" t="inlineStr">
        <is>
          <t>include in 2111 or 2171 space</t>
        </is>
      </c>
      <c r="Z633" s="1852" t="n"/>
      <c r="AA633" s="1852" t="n"/>
      <c r="AB633" s="1852" t="n"/>
      <c r="AC633" s="1852" t="n"/>
      <c r="AD633" s="1852" t="n"/>
      <c r="AE633" s="1853" t="n"/>
      <c r="AF633" s="76" t="n"/>
    </row>
    <row r="634" ht="30" customHeight="1" s="667">
      <c r="A634" s="949" t="inlineStr">
        <is>
          <t>E1947</t>
        </is>
      </c>
      <c r="B634" s="1852" t="n"/>
      <c r="C634" s="1853" t="n"/>
      <c r="D634" s="951" t="inlineStr">
        <is>
          <t>Night Vision Test Set</t>
        </is>
      </c>
      <c r="E634" s="1852" t="n"/>
      <c r="F634" s="1852" t="n"/>
      <c r="G634" s="1852" t="n"/>
      <c r="H634" s="1852" t="n"/>
      <c r="I634" s="1852" t="n"/>
      <c r="J634" s="1852" t="n"/>
      <c r="K634" s="1852" t="n"/>
      <c r="L634" s="1853" t="n"/>
      <c r="M634" s="952">
        <f>SUMIFS(TE!P:P,TE!G:G,$A$426,TE!H:H,A634)</f>
        <v/>
      </c>
      <c r="N634" s="1854" t="n"/>
      <c r="O634" s="973" t="inlineStr">
        <is>
          <t>n/a</t>
        </is>
      </c>
      <c r="P634" s="1853" t="n"/>
      <c r="Q634" s="973" t="inlineStr">
        <is>
          <t>n/a</t>
        </is>
      </c>
      <c r="R634" s="1853" t="n"/>
      <c r="S634" s="973" t="inlineStr">
        <is>
          <t>n/a</t>
        </is>
      </c>
      <c r="T634" s="1853" t="n"/>
      <c r="U634" s="973" t="inlineStr">
        <is>
          <t>n/a</t>
        </is>
      </c>
      <c r="V634" s="1853" t="n"/>
      <c r="W634" s="970" t="inlineStr">
        <is>
          <t>A1B</t>
        </is>
      </c>
      <c r="X634" s="1853" t="n"/>
      <c r="Y634" s="971" t="inlineStr">
        <is>
          <t>include in 2111 or 2171 space</t>
        </is>
      </c>
      <c r="Z634" s="1852" t="n"/>
      <c r="AA634" s="1852" t="n"/>
      <c r="AB634" s="1852" t="n"/>
      <c r="AC634" s="1852" t="n"/>
      <c r="AD634" s="1852" t="n"/>
      <c r="AE634" s="1853" t="n"/>
      <c r="AF634" s="76" t="n"/>
    </row>
    <row r="635" ht="30" customHeight="1" s="667">
      <c r="A635" s="949" t="inlineStr">
        <is>
          <t>E1948</t>
        </is>
      </c>
      <c r="B635" s="1852" t="n"/>
      <c r="C635" s="1853" t="n"/>
      <c r="D635" s="951" t="inlineStr">
        <is>
          <t>Test Set, Electronic System (TS-4348/UV, include in 211 space)</t>
        </is>
      </c>
      <c r="E635" s="1852" t="n"/>
      <c r="F635" s="1852" t="n"/>
      <c r="G635" s="1852" t="n"/>
      <c r="H635" s="1852" t="n"/>
      <c r="I635" s="1852" t="n"/>
      <c r="J635" s="1852" t="n"/>
      <c r="K635" s="1852" t="n"/>
      <c r="L635" s="1853" t="n"/>
      <c r="M635" s="952">
        <f>SUMIFS(TE!P:P,TE!G:G,$A$426,TE!H:H,A635)</f>
        <v/>
      </c>
      <c r="N635" s="1854" t="n"/>
      <c r="O635" s="973" t="inlineStr">
        <is>
          <t>n/a</t>
        </is>
      </c>
      <c r="P635" s="1853" t="n"/>
      <c r="Q635" s="973" t="inlineStr">
        <is>
          <t>n/a</t>
        </is>
      </c>
      <c r="R635" s="1853" t="n"/>
      <c r="S635" s="973" t="inlineStr">
        <is>
          <t>n/a</t>
        </is>
      </c>
      <c r="T635" s="1853" t="n"/>
      <c r="U635" s="973" t="inlineStr">
        <is>
          <t>n/a</t>
        </is>
      </c>
      <c r="V635" s="1853" t="n"/>
      <c r="W635" s="970" t="inlineStr">
        <is>
          <t>A1B</t>
        </is>
      </c>
      <c r="X635" s="1853" t="n"/>
      <c r="Y635" s="971" t="inlineStr">
        <is>
          <t>include in 2111 or 2171 space</t>
        </is>
      </c>
      <c r="Z635" s="1852" t="n"/>
      <c r="AA635" s="1852" t="n"/>
      <c r="AB635" s="1852" t="n"/>
      <c r="AC635" s="1852" t="n"/>
      <c r="AD635" s="1852" t="n"/>
      <c r="AE635" s="1853" t="n"/>
      <c r="AF635" s="76" t="n"/>
    </row>
    <row r="636" ht="39.95" customHeight="1" s="667">
      <c r="A636" s="949" t="inlineStr">
        <is>
          <t>E1975</t>
        </is>
      </c>
      <c r="B636" s="1852" t="n"/>
      <c r="C636" s="1853" t="n"/>
      <c r="D636" s="951" t="inlineStr">
        <is>
          <t>Sight, Weapon, Thermal Medium  (MTWS)</t>
        </is>
      </c>
      <c r="E636" s="1852" t="n"/>
      <c r="F636" s="1852" t="n"/>
      <c r="G636" s="1852" t="n"/>
      <c r="H636" s="1852" t="n"/>
      <c r="I636" s="1852" t="n"/>
      <c r="J636" s="1852" t="n"/>
      <c r="K636" s="1852" t="n"/>
      <c r="L636" s="1853" t="n"/>
      <c r="M636" s="952">
        <f>SUMIFS(TE!P:P,TE!G:G,$A$426,TE!H:H,A636)</f>
        <v/>
      </c>
      <c r="N636" s="1854" t="n"/>
      <c r="O636" s="953" t="n">
        <v>16</v>
      </c>
      <c r="P636" s="1853" t="n"/>
      <c r="Q636" s="954">
        <f>M636/O636</f>
        <v/>
      </c>
      <c r="R636" s="1853" t="n"/>
      <c r="S636" s="1855" t="n">
        <v>13.4</v>
      </c>
      <c r="T636" s="1853" t="n"/>
      <c r="U636" s="1855">
        <f>Q636*S636</f>
        <v/>
      </c>
      <c r="V636" s="1853" t="n"/>
      <c r="W636" s="970" t="inlineStr">
        <is>
          <t>B1A</t>
        </is>
      </c>
      <c r="X636" s="1853" t="n"/>
      <c r="Y636" s="971" t="inlineStr">
        <is>
          <t>Stored in configurable Universal Weapons Rack (UWS)</t>
        </is>
      </c>
      <c r="Z636" s="1852" t="n"/>
      <c r="AA636" s="1852" t="n"/>
      <c r="AB636" s="1852" t="n"/>
      <c r="AC636" s="1852" t="n"/>
      <c r="AD636" s="1852" t="n"/>
      <c r="AE636" s="1853" t="n"/>
      <c r="AF636" s="76" t="n"/>
    </row>
    <row r="637" ht="39.95" customHeight="1" s="667">
      <c r="A637" s="978" t="inlineStr">
        <is>
          <t>E1976</t>
        </is>
      </c>
      <c r="B637" s="1856" t="n"/>
      <c r="C637" s="1857" t="n"/>
      <c r="D637" s="980" t="inlineStr">
        <is>
          <t>Sight, Weapon, Thermal, Heavy (HTWS)</t>
        </is>
      </c>
      <c r="E637" s="1856" t="n"/>
      <c r="F637" s="1856" t="n"/>
      <c r="G637" s="1856" t="n"/>
      <c r="H637" s="1856" t="n"/>
      <c r="I637" s="1856" t="n"/>
      <c r="J637" s="1856" t="n"/>
      <c r="K637" s="1856" t="n"/>
      <c r="L637" s="1857" t="n"/>
      <c r="M637" s="981">
        <f>SUMIFS(TE!P:P,TE!G:G,$A$426,TE!H:H,A637)</f>
        <v/>
      </c>
      <c r="N637" s="1858" t="n"/>
      <c r="O637" s="982" t="n">
        <v>16</v>
      </c>
      <c r="P637" s="1857" t="n"/>
      <c r="Q637" s="983">
        <f>M637/O637</f>
        <v/>
      </c>
      <c r="R637" s="1857" t="n"/>
      <c r="S637" s="1859" t="n">
        <v>13.4</v>
      </c>
      <c r="T637" s="1857" t="n"/>
      <c r="U637" s="1859">
        <f>Q637*S637</f>
        <v/>
      </c>
      <c r="V637" s="1857" t="n"/>
      <c r="W637" s="975" t="inlineStr">
        <is>
          <t>B1A</t>
        </is>
      </c>
      <c r="X637" s="1857" t="n"/>
      <c r="Y637" s="976" t="inlineStr">
        <is>
          <t>Stored in configurable Universal Weapons Rack (UWS)</t>
        </is>
      </c>
      <c r="Z637" s="1856" t="n"/>
      <c r="AA637" s="1856" t="n"/>
      <c r="AB637" s="1856" t="n"/>
      <c r="AC637" s="1856" t="n"/>
      <c r="AD637" s="1856" t="n"/>
      <c r="AE637" s="1857" t="n"/>
      <c r="AF637" s="76" t="n"/>
    </row>
    <row r="638" ht="12.75" customHeight="1" s="667">
      <c r="A638" s="76" t="n"/>
      <c r="B638" s="76" t="n"/>
      <c r="C638" s="76" t="n"/>
      <c r="D638" s="76" t="n"/>
      <c r="E638" s="76" t="n"/>
      <c r="F638" s="76" t="n"/>
      <c r="G638" s="76" t="n"/>
      <c r="H638" s="76" t="n"/>
      <c r="I638" s="76" t="n"/>
      <c r="J638" s="76" t="n"/>
      <c r="K638" s="76" t="n"/>
      <c r="L638" s="76" t="n"/>
      <c r="M638" s="76" t="n"/>
      <c r="N638" s="76" t="n"/>
      <c r="O638" s="76" t="n"/>
      <c r="P638" s="76" t="n"/>
      <c r="Q638" s="76" t="n"/>
      <c r="R638" s="76" t="n"/>
      <c r="S638" s="76" t="n"/>
      <c r="T638" s="76" t="n"/>
      <c r="U638" s="76" t="n"/>
      <c r="V638" s="76" t="n"/>
      <c r="W638" s="76" t="n"/>
      <c r="X638" s="76" t="n"/>
      <c r="Y638" s="76" t="n"/>
      <c r="Z638" s="76" t="n"/>
      <c r="AA638" s="76" t="n"/>
      <c r="AB638" s="76" t="n"/>
      <c r="AC638" s="76" t="n"/>
      <c r="AD638" s="76" t="n"/>
      <c r="AE638" s="76" t="n"/>
      <c r="AF638" s="76" t="n"/>
    </row>
    <row r="639" ht="12.75" customHeight="1" s="667">
      <c r="A639" s="101" t="n"/>
      <c r="B639" s="101" t="n"/>
      <c r="C639" s="101" t="n"/>
      <c r="D639" s="101" t="n"/>
      <c r="E639" s="101" t="n"/>
      <c r="F639" s="101" t="n"/>
      <c r="G639" s="101" t="n"/>
      <c r="H639" s="101" t="n"/>
      <c r="I639" s="101" t="n"/>
      <c r="J639" s="101" t="n"/>
      <c r="K639" s="101" t="n"/>
      <c r="L639" s="101" t="n"/>
      <c r="M639" s="101" t="n"/>
      <c r="N639" s="101" t="n"/>
      <c r="O639" s="101" t="n"/>
      <c r="P639" s="101" t="n"/>
      <c r="Q639" s="101" t="n"/>
      <c r="R639" s="101" t="n"/>
      <c r="S639" s="101" t="n"/>
      <c r="T639" s="101" t="n"/>
      <c r="U639" s="101" t="n"/>
      <c r="V639" s="101" t="n"/>
      <c r="W639" s="101" t="n"/>
      <c r="X639" s="101" t="n"/>
      <c r="Y639" s="101" t="n"/>
      <c r="Z639" s="101" t="n"/>
      <c r="AA639" s="101" t="n"/>
      <c r="AB639" s="682" t="n"/>
      <c r="AC639" s="683" t="inlineStr">
        <is>
          <t xml:space="preserve">Page </t>
        </is>
      </c>
      <c r="AD639" s="684" t="n">
        <v>22</v>
      </c>
      <c r="AE639" s="684" t="inlineStr">
        <is>
          <t>of</t>
        </is>
      </c>
      <c r="AF639" s="684" t="n">
        <v>27</v>
      </c>
    </row>
    <row r="640" ht="12.75" customHeight="1" s="667">
      <c r="A640" s="937" t="inlineStr">
        <is>
          <t>CCN:</t>
        </is>
      </c>
      <c r="C640" s="931" t="n">
        <v>14345</v>
      </c>
      <c r="M640" s="937" t="inlineStr">
        <is>
          <t>Nomenclature:</t>
        </is>
      </c>
      <c r="R640" s="931" t="inlineStr">
        <is>
          <t>Armory</t>
        </is>
      </c>
    </row>
    <row r="641" ht="12.75" customHeight="1" s="667">
      <c r="A641" s="1081" t="n"/>
      <c r="B641" s="1081" t="n"/>
      <c r="C641" s="1082" t="n"/>
      <c r="D641" s="1082" t="n"/>
      <c r="E641" s="1082" t="n"/>
      <c r="F641" s="1082" t="n"/>
      <c r="G641" s="1082" t="n"/>
      <c r="H641" s="1082" t="n"/>
      <c r="I641" s="1082" t="n"/>
      <c r="J641" s="1082" t="n"/>
      <c r="K641" s="1082" t="n"/>
      <c r="L641" s="1082" t="n"/>
      <c r="M641" s="1081" t="n"/>
      <c r="N641" s="1081" t="n"/>
      <c r="O641" s="1081" t="n"/>
      <c r="P641" s="1081" t="n"/>
      <c r="Q641" s="1081" t="n"/>
      <c r="R641" s="1082" t="n"/>
      <c r="S641" s="1082" t="n"/>
      <c r="T641" s="1082" t="n"/>
      <c r="U641" s="1082" t="n"/>
      <c r="V641" s="1082" t="n"/>
      <c r="W641" s="1082" t="n"/>
      <c r="X641" s="1082" t="n"/>
      <c r="Y641" s="1082" t="n"/>
      <c r="Z641" s="1082" t="n"/>
      <c r="AA641" s="1082" t="n"/>
      <c r="AB641" s="1082" t="n"/>
      <c r="AC641" s="1082" t="n"/>
      <c r="AD641" s="1082" t="n"/>
      <c r="AE641" s="1082" t="n"/>
      <c r="AF641" s="1082" t="n"/>
    </row>
    <row r="642" ht="15.75" customHeight="1" s="667">
      <c r="A642" s="913">
        <f>A615</f>
        <v/>
      </c>
      <c r="B642" s="1841" t="n"/>
      <c r="C642" s="1841" t="n"/>
      <c r="D642" s="914">
        <f>D615</f>
        <v/>
      </c>
      <c r="E642" s="1747" t="n"/>
      <c r="F642" s="1747" t="n"/>
      <c r="G642" s="1747" t="n"/>
      <c r="H642" s="1747" t="n"/>
      <c r="I642" s="1747" t="n"/>
      <c r="J642" s="1747" t="n"/>
      <c r="K642" s="1747" t="n"/>
      <c r="L642" s="1747" t="n"/>
      <c r="M642" s="1081" t="n"/>
      <c r="N642" s="1081" t="n"/>
      <c r="O642" s="1081" t="n"/>
      <c r="P642" s="1082" t="n"/>
      <c r="Q642" s="1081" t="n"/>
      <c r="R642" s="1082" t="n"/>
      <c r="S642" s="1082" t="n"/>
      <c r="T642" s="1082" t="n"/>
      <c r="U642" s="1082" t="n"/>
      <c r="V642" s="1082" t="n"/>
      <c r="W642" s="1082" t="n"/>
      <c r="X642" s="1082" t="n"/>
      <c r="Y642" s="1082" t="n"/>
      <c r="Z642" s="1082" t="n"/>
      <c r="AA642" s="1082" t="n"/>
      <c r="AB642" s="1082" t="n"/>
      <c r="AC642" s="1082" t="n"/>
      <c r="AD642" s="1082" t="n"/>
      <c r="AE642" s="1082" t="n"/>
      <c r="AF642" s="1082" t="n"/>
    </row>
    <row r="643" ht="15.75" customHeight="1" s="667">
      <c r="A643" s="1842" t="inlineStr">
        <is>
          <t>TAM #</t>
        </is>
      </c>
      <c r="B643" s="1736" t="n"/>
      <c r="C643" s="1794" t="n"/>
      <c r="D643" s="921" t="inlineStr">
        <is>
          <t>DESCRIPTION</t>
        </is>
      </c>
      <c r="E643" s="1736" t="n"/>
      <c r="F643" s="1736" t="n"/>
      <c r="G643" s="1736" t="n"/>
      <c r="H643" s="1736" t="n"/>
      <c r="I643" s="1736" t="n"/>
      <c r="J643" s="1736" t="n"/>
      <c r="K643" s="1736" t="n"/>
      <c r="L643" s="1736" t="n"/>
      <c r="M643" s="1870" t="inlineStr">
        <is>
          <t>No.</t>
        </is>
      </c>
      <c r="N643" s="1794" t="n"/>
      <c r="O643" s="1844" t="inlineStr">
        <is>
          <t>No. per Unit</t>
        </is>
      </c>
      <c r="P643" s="1794" t="n"/>
      <c r="Q643" s="1844" t="inlineStr">
        <is>
          <t>STORAGE UNITS</t>
        </is>
      </c>
      <c r="R643" s="1794" t="n"/>
      <c r="S643" s="1845" t="inlineStr">
        <is>
          <t>SF PER UNIT</t>
        </is>
      </c>
      <c r="T643" s="1794" t="n"/>
      <c r="U643" s="1845" t="inlineStr">
        <is>
          <t>Total (NSF)</t>
        </is>
      </c>
      <c r="V643" s="1794" t="n"/>
      <c r="W643" s="1843" t="inlineStr">
        <is>
          <t>STORAGE TYPE</t>
        </is>
      </c>
      <c r="X643" s="1794" t="n"/>
      <c r="Y643" s="1846" t="inlineStr">
        <is>
          <t>METHOD OF STORAGE  (RACK, CABINET, SHELF, ETC.)</t>
        </is>
      </c>
      <c r="Z643" s="1736" t="n"/>
      <c r="AA643" s="1736" t="n"/>
      <c r="AB643" s="1736" t="n"/>
      <c r="AC643" s="1736" t="n"/>
      <c r="AD643" s="1736" t="n"/>
      <c r="AE643" s="1737" t="n"/>
      <c r="AF643" s="1082" t="n"/>
    </row>
    <row r="644" ht="15.75" customHeight="1" s="667">
      <c r="A644" s="424" t="n"/>
      <c r="C644" s="1796" t="n"/>
      <c r="D644" s="1847" t="n"/>
      <c r="M644" s="1847" t="n"/>
      <c r="N644" s="1796" t="n"/>
      <c r="O644" s="1847" t="n"/>
      <c r="P644" s="1796" t="n"/>
      <c r="Q644" s="1847" t="n"/>
      <c r="R644" s="1796" t="n"/>
      <c r="S644" s="1847" t="n"/>
      <c r="T644" s="1796" t="n"/>
      <c r="U644" s="1847" t="n"/>
      <c r="V644" s="1796" t="n"/>
      <c r="W644" s="1847" t="n"/>
      <c r="X644" s="1796" t="n"/>
      <c r="Y644" s="1847" t="n"/>
      <c r="AE644" s="1738" t="n"/>
      <c r="AF644" s="1082" t="n"/>
    </row>
    <row r="645" ht="30" customHeight="1" s="667">
      <c r="A645" s="424" t="n"/>
      <c r="C645" s="1796" t="n"/>
      <c r="D645" s="1847" t="n"/>
      <c r="M645" s="1874" t="n"/>
      <c r="N645" s="1797" t="n"/>
      <c r="O645" s="1847" t="n"/>
      <c r="P645" s="1796" t="n"/>
      <c r="Q645" s="1847" t="n"/>
      <c r="R645" s="1796" t="n"/>
      <c r="S645" s="1847" t="n"/>
      <c r="T645" s="1796" t="n"/>
      <c r="U645" s="1847" t="n"/>
      <c r="V645" s="1796" t="n"/>
      <c r="W645" s="1847" t="n"/>
      <c r="X645" s="1796" t="n"/>
      <c r="Y645" s="1847" t="n"/>
      <c r="AE645" s="1738" t="n"/>
      <c r="AF645" s="99" t="n"/>
    </row>
    <row r="646" ht="30" customHeight="1" s="667">
      <c r="A646" s="964" t="inlineStr">
        <is>
          <t>E1978</t>
        </is>
      </c>
      <c r="B646" s="1848" t="n"/>
      <c r="C646" s="1849" t="n"/>
      <c r="D646" s="966" t="inlineStr">
        <is>
          <t>Thermal Imager, Long Range (AN/PAS-22, with SL-3 case)</t>
        </is>
      </c>
      <c r="E646" s="1848" t="n"/>
      <c r="F646" s="1848" t="n"/>
      <c r="G646" s="1848" t="n"/>
      <c r="H646" s="1848" t="n"/>
      <c r="I646" s="1848" t="n"/>
      <c r="J646" s="1848" t="n"/>
      <c r="K646" s="1848" t="n"/>
      <c r="L646" s="1849" t="n"/>
      <c r="M646" s="1061">
        <f>SUMIFS(TE!P:P,TE!G:G,$A$426,TE!H:H,A646)</f>
        <v/>
      </c>
      <c r="N646" s="1877" t="n"/>
      <c r="O646" s="968" t="n">
        <v>12</v>
      </c>
      <c r="P646" s="1849" t="n"/>
      <c r="Q646" s="969">
        <f>M646/O646</f>
        <v/>
      </c>
      <c r="R646" s="1849" t="n"/>
      <c r="S646" s="1851" t="n">
        <v>13.4</v>
      </c>
      <c r="T646" s="1849" t="n"/>
      <c r="U646" s="1851">
        <f>Q646*S646</f>
        <v/>
      </c>
      <c r="V646" s="1849" t="n"/>
      <c r="W646" s="946" t="inlineStr">
        <is>
          <t>A1A</t>
        </is>
      </c>
      <c r="X646" s="1849" t="n"/>
      <c r="Y646" s="947" t="inlineStr">
        <is>
          <t>Stored on Configurable Shelf</t>
        </is>
      </c>
      <c r="Z646" s="1848" t="n"/>
      <c r="AA646" s="1848" t="n"/>
      <c r="AB646" s="1848" t="n"/>
      <c r="AC646" s="1848" t="n"/>
      <c r="AD646" s="1848" t="n"/>
      <c r="AE646" s="1849" t="n"/>
      <c r="AF646" s="99" t="n"/>
    </row>
    <row r="647" ht="39.95" customHeight="1" s="667">
      <c r="A647" s="949" t="inlineStr">
        <is>
          <t>E1978</t>
        </is>
      </c>
      <c r="B647" s="1852" t="n"/>
      <c r="C647" s="1853" t="n"/>
      <c r="D647" s="951" t="inlineStr">
        <is>
          <t>Thermal, Imager, Long Range (SOPHIE) (to be replaced by AN/PAS-22; will keep same TAM)</t>
        </is>
      </c>
      <c r="E647" s="1852" t="n"/>
      <c r="F647" s="1852" t="n"/>
      <c r="G647" s="1852" t="n"/>
      <c r="H647" s="1852" t="n"/>
      <c r="I647" s="1852" t="n"/>
      <c r="J647" s="1852" t="n"/>
      <c r="K647" s="1852" t="n"/>
      <c r="L647" s="1853" t="n"/>
      <c r="M647" s="952">
        <f>SUMIFS(TE!P:P,TE!G:G,$A$426,TE!H:H,A647)</f>
        <v/>
      </c>
      <c r="N647" s="1854" t="n"/>
      <c r="O647" s="953" t="n">
        <v>24</v>
      </c>
      <c r="P647" s="1853" t="n"/>
      <c r="Q647" s="954">
        <f>M647/O647</f>
        <v/>
      </c>
      <c r="R647" s="1853" t="n"/>
      <c r="S647" s="1855" t="n">
        <v>13.4</v>
      </c>
      <c r="T647" s="1853" t="n"/>
      <c r="U647" s="1855">
        <f>Q647*S647</f>
        <v/>
      </c>
      <c r="V647" s="1853" t="n"/>
      <c r="W647" s="970" t="inlineStr">
        <is>
          <t>A1A</t>
        </is>
      </c>
      <c r="X647" s="1853" t="n"/>
      <c r="Y647" s="971" t="inlineStr">
        <is>
          <t>Stored on Configurable Shelf</t>
        </is>
      </c>
      <c r="Z647" s="1852" t="n"/>
      <c r="AA647" s="1852" t="n"/>
      <c r="AB647" s="1852" t="n"/>
      <c r="AC647" s="1852" t="n"/>
      <c r="AD647" s="1852" t="n"/>
      <c r="AE647" s="1853" t="n"/>
      <c r="AF647" s="99" t="n"/>
    </row>
    <row r="648" ht="30" customHeight="1" s="667">
      <c r="A648" s="949" t="inlineStr">
        <is>
          <t>E2070</t>
        </is>
      </c>
      <c r="B648" s="1852" t="n"/>
      <c r="C648" s="1853" t="n"/>
      <c r="D648" s="951" t="inlineStr">
        <is>
          <t>Tool Kit, Boresight, Fixture, Rocket Launcher</t>
        </is>
      </c>
      <c r="E648" s="1852" t="n"/>
      <c r="F648" s="1852" t="n"/>
      <c r="G648" s="1852" t="n"/>
      <c r="H648" s="1852" t="n"/>
      <c r="I648" s="1852" t="n"/>
      <c r="J648" s="1852" t="n"/>
      <c r="K648" s="1852" t="n"/>
      <c r="L648" s="1853" t="n"/>
      <c r="M648" s="952">
        <f>SUMIFS(TE!P:P,TE!G:G,$A$426,TE!H:H,A648)</f>
        <v/>
      </c>
      <c r="N648" s="1854" t="n"/>
      <c r="O648" s="973" t="inlineStr">
        <is>
          <t>n/a</t>
        </is>
      </c>
      <c r="P648" s="1853" t="n"/>
      <c r="Q648" s="973" t="inlineStr">
        <is>
          <t>n/a</t>
        </is>
      </c>
      <c r="R648" s="1853" t="n"/>
      <c r="S648" s="973" t="inlineStr">
        <is>
          <t>n/a</t>
        </is>
      </c>
      <c r="T648" s="1853" t="n"/>
      <c r="U648" s="973" t="inlineStr">
        <is>
          <t>n/a</t>
        </is>
      </c>
      <c r="V648" s="1853" t="n"/>
      <c r="W648" s="970" t="inlineStr">
        <is>
          <t>A1B</t>
        </is>
      </c>
      <c r="X648" s="1853" t="n"/>
      <c r="Y648" s="971" t="inlineStr">
        <is>
          <t>include in 2111 or 2171 space</t>
        </is>
      </c>
      <c r="Z648" s="1852" t="n"/>
      <c r="AA648" s="1852" t="n"/>
      <c r="AB648" s="1852" t="n"/>
      <c r="AC648" s="1852" t="n"/>
      <c r="AD648" s="1852" t="n"/>
      <c r="AE648" s="1853" t="n"/>
      <c r="AF648" s="99" t="n"/>
    </row>
    <row r="649" ht="30" customHeight="1" s="667">
      <c r="A649" s="949" t="inlineStr">
        <is>
          <t>E2208</t>
        </is>
      </c>
      <c r="B649" s="1852" t="n"/>
      <c r="C649" s="1853" t="n"/>
      <c r="D649" s="951" t="inlineStr">
        <is>
          <t>Tool Kit, Elect-Optic (include in technician space)</t>
        </is>
      </c>
      <c r="E649" s="1852" t="n"/>
      <c r="F649" s="1852" t="n"/>
      <c r="G649" s="1852" t="n"/>
      <c r="H649" s="1852" t="n"/>
      <c r="I649" s="1852" t="n"/>
      <c r="J649" s="1852" t="n"/>
      <c r="K649" s="1852" t="n"/>
      <c r="L649" s="1853" t="n"/>
      <c r="M649" s="952">
        <f>SUMIFS(TE!P:P,TE!G:G,$A$426,TE!H:H,A649)</f>
        <v/>
      </c>
      <c r="N649" s="1854" t="n"/>
      <c r="O649" s="973" t="inlineStr">
        <is>
          <t>n/a</t>
        </is>
      </c>
      <c r="P649" s="1853" t="n"/>
      <c r="Q649" s="973" t="inlineStr">
        <is>
          <t>n/a</t>
        </is>
      </c>
      <c r="R649" s="1853" t="n"/>
      <c r="S649" s="973" t="inlineStr">
        <is>
          <t>n/a</t>
        </is>
      </c>
      <c r="T649" s="1853" t="n"/>
      <c r="U649" s="973" t="inlineStr">
        <is>
          <t>n/a</t>
        </is>
      </c>
      <c r="V649" s="1853" t="n"/>
      <c r="W649" s="970" t="inlineStr">
        <is>
          <t>A1B</t>
        </is>
      </c>
      <c r="X649" s="1853" t="n"/>
      <c r="Y649" s="971" t="inlineStr">
        <is>
          <t>include in 2111 or 2171 space</t>
        </is>
      </c>
      <c r="Z649" s="1852" t="n"/>
      <c r="AA649" s="1852" t="n"/>
      <c r="AB649" s="1852" t="n"/>
      <c r="AC649" s="1852" t="n"/>
      <c r="AD649" s="1852" t="n"/>
      <c r="AE649" s="1853" t="n"/>
      <c r="AF649" s="99" t="n"/>
    </row>
    <row r="650" ht="30" customHeight="1" s="667">
      <c r="A650" s="949" t="inlineStr">
        <is>
          <t>E2827</t>
        </is>
      </c>
      <c r="B650" s="1852" t="n"/>
      <c r="C650" s="1853" t="n"/>
      <c r="D650" s="951" t="inlineStr">
        <is>
          <t>Tool Kit, OM, F/SASR (M82A3)</t>
        </is>
      </c>
      <c r="E650" s="1852" t="n"/>
      <c r="F650" s="1852" t="n"/>
      <c r="G650" s="1852" t="n"/>
      <c r="H650" s="1852" t="n"/>
      <c r="I650" s="1852" t="n"/>
      <c r="J650" s="1852" t="n"/>
      <c r="K650" s="1852" t="n"/>
      <c r="L650" s="1853" t="n"/>
      <c r="M650" s="952">
        <f>SUMIFS(TE!P:P,TE!G:G,$A$426,TE!H:H,A650)</f>
        <v/>
      </c>
      <c r="N650" s="1854" t="n"/>
      <c r="O650" s="973" t="inlineStr">
        <is>
          <t>n/a</t>
        </is>
      </c>
      <c r="P650" s="1853" t="n"/>
      <c r="Q650" s="973" t="inlineStr">
        <is>
          <t>n/a</t>
        </is>
      </c>
      <c r="R650" s="1853" t="n"/>
      <c r="S650" s="973" t="inlineStr">
        <is>
          <t>n/a</t>
        </is>
      </c>
      <c r="T650" s="1853" t="n"/>
      <c r="U650" s="973" t="inlineStr">
        <is>
          <t>n/a</t>
        </is>
      </c>
      <c r="V650" s="1853" t="n"/>
      <c r="W650" s="970" t="inlineStr">
        <is>
          <t>A1B</t>
        </is>
      </c>
      <c r="X650" s="1853" t="n"/>
      <c r="Y650" s="971" t="inlineStr">
        <is>
          <t>include in 2111 or 2171 space</t>
        </is>
      </c>
      <c r="Z650" s="1852" t="n"/>
      <c r="AA650" s="1852" t="n"/>
      <c r="AB650" s="1852" t="n"/>
      <c r="AC650" s="1852" t="n"/>
      <c r="AD650" s="1852" t="n"/>
      <c r="AE650" s="1853" t="n"/>
      <c r="AF650" s="99" t="n"/>
    </row>
    <row r="651" ht="30" customHeight="1" s="667">
      <c r="A651" s="949" t="inlineStr">
        <is>
          <t>E2829</t>
        </is>
      </c>
      <c r="B651" s="1852" t="n"/>
      <c r="C651" s="1853" t="n"/>
      <c r="D651" s="951" t="inlineStr">
        <is>
          <t>Tool Kit, OM, F/M240 MG</t>
        </is>
      </c>
      <c r="E651" s="1852" t="n"/>
      <c r="F651" s="1852" t="n"/>
      <c r="G651" s="1852" t="n"/>
      <c r="H651" s="1852" t="n"/>
      <c r="I651" s="1852" t="n"/>
      <c r="J651" s="1852" t="n"/>
      <c r="K651" s="1852" t="n"/>
      <c r="L651" s="1853" t="n"/>
      <c r="M651" s="952">
        <f>SUMIFS(TE!P:P,TE!G:G,$A$426,TE!H:H,A651)</f>
        <v/>
      </c>
      <c r="N651" s="1854" t="n"/>
      <c r="O651" s="973" t="inlineStr">
        <is>
          <t>n/a</t>
        </is>
      </c>
      <c r="P651" s="1853" t="n"/>
      <c r="Q651" s="973" t="inlineStr">
        <is>
          <t>n/a</t>
        </is>
      </c>
      <c r="R651" s="1853" t="n"/>
      <c r="S651" s="973" t="inlineStr">
        <is>
          <t>n/a</t>
        </is>
      </c>
      <c r="T651" s="1853" t="n"/>
      <c r="U651" s="973" t="inlineStr">
        <is>
          <t>n/a</t>
        </is>
      </c>
      <c r="V651" s="1853" t="n"/>
      <c r="W651" s="970" t="inlineStr">
        <is>
          <t>A1B</t>
        </is>
      </c>
      <c r="X651" s="1853" t="n"/>
      <c r="Y651" s="971" t="inlineStr">
        <is>
          <t>include in 2111 or 2171 space</t>
        </is>
      </c>
      <c r="Z651" s="1852" t="n"/>
      <c r="AA651" s="1852" t="n"/>
      <c r="AB651" s="1852" t="n"/>
      <c r="AC651" s="1852" t="n"/>
      <c r="AD651" s="1852" t="n"/>
      <c r="AE651" s="1853" t="n"/>
      <c r="AF651" s="99" t="n"/>
    </row>
    <row r="652" ht="30" customHeight="1" s="667">
      <c r="A652" s="949" t="inlineStr">
        <is>
          <t>E2900</t>
        </is>
      </c>
      <c r="B652" s="1852" t="n"/>
      <c r="C652" s="1853" t="n"/>
      <c r="D652" s="951" t="inlineStr">
        <is>
          <t>Tool Kit, Small Arms, Repairman's (include in 2111)</t>
        </is>
      </c>
      <c r="E652" s="1852" t="n"/>
      <c r="F652" s="1852" t="n"/>
      <c r="G652" s="1852" t="n"/>
      <c r="H652" s="1852" t="n"/>
      <c r="I652" s="1852" t="n"/>
      <c r="J652" s="1852" t="n"/>
      <c r="K652" s="1852" t="n"/>
      <c r="L652" s="1853" t="n"/>
      <c r="M652" s="952">
        <f>SUMIFS(TE!P:P,TE!G:G,$A$426,TE!H:H,A652)</f>
        <v/>
      </c>
      <c r="N652" s="1854" t="n"/>
      <c r="O652" s="973" t="inlineStr">
        <is>
          <t>n/a</t>
        </is>
      </c>
      <c r="P652" s="1853" t="n"/>
      <c r="Q652" s="973" t="inlineStr">
        <is>
          <t>n/a</t>
        </is>
      </c>
      <c r="R652" s="1853" t="n"/>
      <c r="S652" s="973" t="inlineStr">
        <is>
          <t>n/a</t>
        </is>
      </c>
      <c r="T652" s="1853" t="n"/>
      <c r="U652" s="973" t="inlineStr">
        <is>
          <t>n/a</t>
        </is>
      </c>
      <c r="V652" s="1853" t="n"/>
      <c r="W652" s="970" t="inlineStr">
        <is>
          <t>A1B</t>
        </is>
      </c>
      <c r="X652" s="1853" t="n"/>
      <c r="Y652" s="971" t="inlineStr">
        <is>
          <t>included in 2111 or 2171 space</t>
        </is>
      </c>
      <c r="Z652" s="1852" t="n"/>
      <c r="AA652" s="1852" t="n"/>
      <c r="AB652" s="1852" t="n"/>
      <c r="AC652" s="1852" t="n"/>
      <c r="AD652" s="1852" t="n"/>
      <c r="AE652" s="1853" t="n"/>
      <c r="AF652" s="99" t="n"/>
    </row>
    <row r="653" ht="30" customHeight="1" s="667">
      <c r="A653" s="949" t="inlineStr">
        <is>
          <t>E3094</t>
        </is>
      </c>
      <c r="B653" s="1852" t="n"/>
      <c r="C653" s="1853" t="n"/>
      <c r="D653" s="951" t="inlineStr">
        <is>
          <t>Tool Set, OM, F/40mm MG (MK19 Mod 3)</t>
        </is>
      </c>
      <c r="E653" s="1852" t="n"/>
      <c r="F653" s="1852" t="n"/>
      <c r="G653" s="1852" t="n"/>
      <c r="H653" s="1852" t="n"/>
      <c r="I653" s="1852" t="n"/>
      <c r="J653" s="1852" t="n"/>
      <c r="K653" s="1852" t="n"/>
      <c r="L653" s="1853" t="n"/>
      <c r="M653" s="952">
        <f>SUMIFS(TE!P:P,TE!G:G,$A$426,TE!H:H,A653)</f>
        <v/>
      </c>
      <c r="N653" s="1854" t="n"/>
      <c r="O653" s="973" t="inlineStr">
        <is>
          <t>n/a</t>
        </is>
      </c>
      <c r="P653" s="1853" t="n"/>
      <c r="Q653" s="973" t="inlineStr">
        <is>
          <t>n/a</t>
        </is>
      </c>
      <c r="R653" s="1853" t="n"/>
      <c r="S653" s="973" t="inlineStr">
        <is>
          <t>n/a</t>
        </is>
      </c>
      <c r="T653" s="1853" t="n"/>
      <c r="U653" s="973" t="inlineStr">
        <is>
          <t>n/a</t>
        </is>
      </c>
      <c r="V653" s="1853" t="n"/>
      <c r="W653" s="970" t="inlineStr">
        <is>
          <t>A1B</t>
        </is>
      </c>
      <c r="X653" s="1853" t="n"/>
      <c r="Y653" s="971" t="inlineStr">
        <is>
          <t>included in 2111 or 2171 space</t>
        </is>
      </c>
      <c r="Z653" s="1852" t="n"/>
      <c r="AA653" s="1852" t="n"/>
      <c r="AB653" s="1852" t="n"/>
      <c r="AC653" s="1852" t="n"/>
      <c r="AD653" s="1852" t="n"/>
      <c r="AE653" s="1853" t="n"/>
      <c r="AF653" s="99" t="n"/>
    </row>
    <row r="654" ht="39.95" customHeight="1" s="667">
      <c r="A654" s="949" t="inlineStr">
        <is>
          <t>E3173</t>
        </is>
      </c>
      <c r="B654" s="1852" t="n"/>
      <c r="C654" s="1853" t="n"/>
      <c r="D654" s="951" t="inlineStr">
        <is>
          <t>AT-4 Trainer</t>
        </is>
      </c>
      <c r="E654" s="1852" t="n"/>
      <c r="F654" s="1852" t="n"/>
      <c r="G654" s="1852" t="n"/>
      <c r="H654" s="1852" t="n"/>
      <c r="I654" s="1852" t="n"/>
      <c r="J654" s="1852" t="n"/>
      <c r="K654" s="1852" t="n"/>
      <c r="L654" s="1853" t="n"/>
      <c r="M654" s="952">
        <f>SUMIFS(TE!P:P,TE!G:G,$A$426,TE!H:H,A654)</f>
        <v/>
      </c>
      <c r="N654" s="1854" t="n"/>
      <c r="O654" s="953" t="n">
        <v>4</v>
      </c>
      <c r="P654" s="1853" t="n"/>
      <c r="Q654" s="954">
        <f>M654/O654</f>
        <v/>
      </c>
      <c r="R654" s="1853" t="n"/>
      <c r="S654" s="1855" t="n">
        <v>13.4</v>
      </c>
      <c r="T654" s="1853" t="n"/>
      <c r="U654" s="1855">
        <f>Q654*S654</f>
        <v/>
      </c>
      <c r="V654" s="1853" t="n"/>
      <c r="W654" s="970" t="inlineStr">
        <is>
          <t>B1A</t>
        </is>
      </c>
      <c r="X654" s="1853" t="n"/>
      <c r="Y654" s="971" t="inlineStr">
        <is>
          <t>Stored in configurable Universal Weapons Rack (UWS)</t>
        </is>
      </c>
      <c r="Z654" s="1852" t="n"/>
      <c r="AA654" s="1852" t="n"/>
      <c r="AB654" s="1852" t="n"/>
      <c r="AC654" s="1852" t="n"/>
      <c r="AD654" s="1852" t="n"/>
      <c r="AE654" s="1853" t="n"/>
      <c r="AF654" s="99" t="n"/>
    </row>
    <row r="655" ht="30" customHeight="1" s="667">
      <c r="A655" s="989" t="inlineStr">
        <is>
          <t>E5000</t>
        </is>
      </c>
      <c r="B655" s="1852" t="n"/>
      <c r="C655" s="1853" t="n"/>
      <c r="D655" s="951" t="inlineStr">
        <is>
          <t>RIFLE, AK-47 ASSAULT</t>
        </is>
      </c>
      <c r="E655" s="1852" t="n"/>
      <c r="F655" s="1852" t="n"/>
      <c r="G655" s="1852" t="n"/>
      <c r="H655" s="1852" t="n"/>
      <c r="I655" s="1852" t="n"/>
      <c r="J655" s="1852" t="n"/>
      <c r="K655" s="1852" t="n"/>
      <c r="L655" s="1853" t="n"/>
      <c r="M655" s="952">
        <f>SUMIFS(TE!P:P,TE!G:G,$A$426,TE!H:H,A655)</f>
        <v/>
      </c>
      <c r="N655" s="1854" t="n"/>
      <c r="O655" s="953" t="n">
        <v>20</v>
      </c>
      <c r="P655" s="1853" t="n"/>
      <c r="Q655" s="954">
        <f>ROUNDUP(M655/O655,0)</f>
        <v/>
      </c>
      <c r="R655" s="1853" t="n"/>
      <c r="S655" s="1855" t="n">
        <v>13.4</v>
      </c>
      <c r="T655" s="1853" t="n"/>
      <c r="U655" s="1855">
        <f>Q655*S655</f>
        <v/>
      </c>
      <c r="V655" s="1853" t="n"/>
      <c r="W655" s="970" t="inlineStr">
        <is>
          <t>B1A</t>
        </is>
      </c>
      <c r="X655" s="1853" t="n"/>
      <c r="Y655" s="971" t="inlineStr">
        <is>
          <t>10 per rack stacked 2 high</t>
        </is>
      </c>
      <c r="Z655" s="1852" t="n"/>
      <c r="AA655" s="1852" t="n"/>
      <c r="AB655" s="1852" t="n"/>
      <c r="AC655" s="1852" t="n"/>
      <c r="AD655" s="1852" t="n"/>
      <c r="AE655" s="1853" t="n"/>
      <c r="AF655" s="99" t="n"/>
    </row>
    <row r="656" ht="39.95" customHeight="1" s="667">
      <c r="A656" s="949" t="inlineStr">
        <is>
          <t>E5002</t>
        </is>
      </c>
      <c r="B656" s="1852" t="n"/>
      <c r="C656" s="1853" t="n"/>
      <c r="D656" s="951" t="inlineStr">
        <is>
          <t>Launcher, Practice (LAW)</t>
        </is>
      </c>
      <c r="E656" s="1852" t="n"/>
      <c r="F656" s="1852" t="n"/>
      <c r="G656" s="1852" t="n"/>
      <c r="H656" s="1852" t="n"/>
      <c r="I656" s="1852" t="n"/>
      <c r="J656" s="1852" t="n"/>
      <c r="K656" s="1852" t="n"/>
      <c r="L656" s="1853" t="n"/>
      <c r="M656" s="952">
        <f>SUMIFS(TE!P:P,TE!G:G,$A$426,TE!H:H,A656)</f>
        <v/>
      </c>
      <c r="N656" s="1854" t="n"/>
      <c r="O656" s="953" t="n">
        <v>5</v>
      </c>
      <c r="P656" s="1853" t="n"/>
      <c r="Q656" s="954">
        <f>M656/O656</f>
        <v/>
      </c>
      <c r="R656" s="1853" t="n"/>
      <c r="S656" s="1855" t="n">
        <v>13.4</v>
      </c>
      <c r="T656" s="1853" t="n"/>
      <c r="U656" s="1855">
        <f>Q656*S656</f>
        <v/>
      </c>
      <c r="V656" s="1853" t="n"/>
      <c r="W656" s="970" t="inlineStr">
        <is>
          <t>B1A</t>
        </is>
      </c>
      <c r="X656" s="1853" t="n"/>
      <c r="Y656" s="971" t="inlineStr">
        <is>
          <t>Stored in configurable Universal Weapons Rack (UWS)</t>
        </is>
      </c>
      <c r="Z656" s="1852" t="n"/>
      <c r="AA656" s="1852" t="n"/>
      <c r="AB656" s="1852" t="n"/>
      <c r="AC656" s="1852" t="n"/>
      <c r="AD656" s="1852" t="n"/>
      <c r="AE656" s="1853" t="n"/>
      <c r="AF656" s="76" t="n"/>
    </row>
    <row r="657" ht="30" customHeight="1" s="667">
      <c r="A657" s="989" t="inlineStr">
        <is>
          <t>E5003</t>
        </is>
      </c>
      <c r="B657" s="1852" t="n"/>
      <c r="C657" s="1853" t="n"/>
      <c r="D657" s="951" t="inlineStr">
        <is>
          <t>GUN, RPD LIGHT MACHINE</t>
        </is>
      </c>
      <c r="E657" s="1852" t="n"/>
      <c r="F657" s="1852" t="n"/>
      <c r="G657" s="1852" t="n"/>
      <c r="H657" s="1852" t="n"/>
      <c r="I657" s="1852" t="n"/>
      <c r="J657" s="1852" t="n"/>
      <c r="K657" s="1852" t="n"/>
      <c r="L657" s="1853" t="n"/>
      <c r="M657" s="952">
        <f>SUMIFS(TE!P:P,TE!G:G,$A$426,TE!H:H,A657)</f>
        <v/>
      </c>
      <c r="N657" s="1854" t="n"/>
      <c r="O657" s="953" t="n">
        <v>12</v>
      </c>
      <c r="P657" s="1853" t="n"/>
      <c r="Q657" s="954">
        <f>ROUNDUP(M657/O657,0)</f>
        <v/>
      </c>
      <c r="R657" s="1853" t="n"/>
      <c r="S657" s="1855" t="n">
        <v>13.4</v>
      </c>
      <c r="T657" s="1853" t="n"/>
      <c r="U657" s="1855">
        <f>Q657*S657</f>
        <v/>
      </c>
      <c r="V657" s="1853" t="n"/>
      <c r="W657" s="970" t="inlineStr">
        <is>
          <t>B1A</t>
        </is>
      </c>
      <c r="X657" s="1853" t="n"/>
      <c r="Y657" s="971" t="inlineStr">
        <is>
          <t>6 per rack stacked 2 high</t>
        </is>
      </c>
      <c r="Z657" s="1852" t="n"/>
      <c r="AA657" s="1852" t="n"/>
      <c r="AB657" s="1852" t="n"/>
      <c r="AC657" s="1852" t="n"/>
      <c r="AD657" s="1852" t="n"/>
      <c r="AE657" s="1853" t="n"/>
      <c r="AF657" s="76" t="n"/>
    </row>
    <row r="658" ht="30" customHeight="1" s="667">
      <c r="A658" s="989" t="inlineStr">
        <is>
          <t>E5004</t>
        </is>
      </c>
      <c r="B658" s="1852" t="n"/>
      <c r="C658" s="1853" t="n"/>
      <c r="D658" s="951" t="inlineStr">
        <is>
          <t>RIFLE, AK-74 ASSAULT</t>
        </is>
      </c>
      <c r="E658" s="1852" t="n"/>
      <c r="F658" s="1852" t="n"/>
      <c r="G658" s="1852" t="n"/>
      <c r="H658" s="1852" t="n"/>
      <c r="I658" s="1852" t="n"/>
      <c r="J658" s="1852" t="n"/>
      <c r="K658" s="1852" t="n"/>
      <c r="L658" s="1853" t="n"/>
      <c r="M658" s="952">
        <f>SUMIFS(TE!P:P,TE!G:G,$A$426,TE!H:H,A658)</f>
        <v/>
      </c>
      <c r="N658" s="1854" t="n"/>
      <c r="O658" s="953" t="n">
        <v>20</v>
      </c>
      <c r="P658" s="1853" t="n"/>
      <c r="Q658" s="954">
        <f>ROUNDUP(M658/O658,0)</f>
        <v/>
      </c>
      <c r="R658" s="1853" t="n"/>
      <c r="S658" s="1855" t="n">
        <v>13.4</v>
      </c>
      <c r="T658" s="1853" t="n"/>
      <c r="U658" s="1855">
        <f>Q658*S658</f>
        <v/>
      </c>
      <c r="V658" s="1853" t="n"/>
      <c r="W658" s="970" t="inlineStr">
        <is>
          <t>B1A</t>
        </is>
      </c>
      <c r="X658" s="1853" t="n"/>
      <c r="Y658" s="971" t="inlineStr">
        <is>
          <t>10 per rack stacked 2 high</t>
        </is>
      </c>
      <c r="Z658" s="1852" t="n"/>
      <c r="AA658" s="1852" t="n"/>
      <c r="AB658" s="1852" t="n"/>
      <c r="AC658" s="1852" t="n"/>
      <c r="AD658" s="1852" t="n"/>
      <c r="AE658" s="1853" t="n"/>
      <c r="AF658" s="76" t="n"/>
    </row>
    <row r="659" ht="30" customHeight="1" s="667">
      <c r="A659" s="989" t="inlineStr">
        <is>
          <t>E5005</t>
        </is>
      </c>
      <c r="B659" s="1852" t="n"/>
      <c r="C659" s="1853" t="n"/>
      <c r="D659" s="986" t="inlineStr">
        <is>
          <t>RPG-7V</t>
        </is>
      </c>
      <c r="E659" s="1852" t="n"/>
      <c r="F659" s="1852" t="n"/>
      <c r="G659" s="1852" t="n"/>
      <c r="H659" s="1852" t="n"/>
      <c r="I659" s="1852" t="n"/>
      <c r="J659" s="1852" t="n"/>
      <c r="K659" s="1852" t="n"/>
      <c r="L659" s="1853" t="n"/>
      <c r="M659" s="952">
        <f>SUMIFS(TE!P:P,TE!G:G,$A$426,TE!H:H,A659)</f>
        <v/>
      </c>
      <c r="N659" s="1854" t="n"/>
      <c r="O659" s="953" t="n">
        <v>10</v>
      </c>
      <c r="P659" s="1853" t="n"/>
      <c r="Q659" s="954">
        <f>ROUNDUP(M659/O659,0)</f>
        <v/>
      </c>
      <c r="R659" s="1853" t="n"/>
      <c r="S659" s="1855" t="n">
        <v>18</v>
      </c>
      <c r="T659" s="1853" t="n"/>
      <c r="U659" s="1855">
        <f>Q659*S659</f>
        <v/>
      </c>
      <c r="V659" s="1853" t="n"/>
      <c r="W659" s="970" t="inlineStr">
        <is>
          <t>B1A</t>
        </is>
      </c>
      <c r="X659" s="1853" t="n"/>
      <c r="Y659" s="971" t="inlineStr">
        <is>
          <t>5 per rack stacked 2 high</t>
        </is>
      </c>
      <c r="Z659" s="1852" t="n"/>
      <c r="AA659" s="1852" t="n"/>
      <c r="AB659" s="1852" t="n"/>
      <c r="AC659" s="1852" t="n"/>
      <c r="AD659" s="1852" t="n"/>
      <c r="AE659" s="1853" t="n"/>
      <c r="AF659" s="76" t="n"/>
    </row>
    <row r="660" ht="30" customHeight="1" s="667">
      <c r="A660" s="989" t="inlineStr">
        <is>
          <t>E5006</t>
        </is>
      </c>
      <c r="B660" s="1852" t="n"/>
      <c r="C660" s="1853" t="n"/>
      <c r="D660" s="986" t="inlineStr">
        <is>
          <t>ROCKET LAUNCHER (RPG 22)</t>
        </is>
      </c>
      <c r="E660" s="1852" t="n"/>
      <c r="F660" s="1852" t="n"/>
      <c r="G660" s="1852" t="n"/>
      <c r="H660" s="1852" t="n"/>
      <c r="I660" s="1852" t="n"/>
      <c r="J660" s="1852" t="n"/>
      <c r="K660" s="1852" t="n"/>
      <c r="L660" s="1853" t="n"/>
      <c r="M660" s="952">
        <f>SUMIFS(TE!P:P,TE!G:G,$A$426,TE!H:H,A660)</f>
        <v/>
      </c>
      <c r="N660" s="1854" t="n"/>
      <c r="O660" s="953" t="n">
        <v>10</v>
      </c>
      <c r="P660" s="1853" t="n"/>
      <c r="Q660" s="954">
        <f>ROUNDUP(M660/O660,0)</f>
        <v/>
      </c>
      <c r="R660" s="1853" t="n"/>
      <c r="S660" s="1855" t="n">
        <v>13.4</v>
      </c>
      <c r="T660" s="1853" t="n"/>
      <c r="U660" s="1855">
        <f>Q660*S660</f>
        <v/>
      </c>
      <c r="V660" s="1853" t="n"/>
      <c r="W660" s="970" t="inlineStr">
        <is>
          <t>B1A</t>
        </is>
      </c>
      <c r="X660" s="1853" t="n"/>
      <c r="Y660" s="971" t="inlineStr">
        <is>
          <t>4 per rack stacked 2 high</t>
        </is>
      </c>
      <c r="Z660" s="1852" t="n"/>
      <c r="AA660" s="1852" t="n"/>
      <c r="AB660" s="1852" t="n"/>
      <c r="AC660" s="1852" t="n"/>
      <c r="AD660" s="1852" t="n"/>
      <c r="AE660" s="1853" t="n"/>
      <c r="AF660" s="76" t="n"/>
    </row>
    <row r="661" ht="39.95" customHeight="1" s="667">
      <c r="A661" s="989" t="inlineStr">
        <is>
          <t>E5007</t>
        </is>
      </c>
      <c r="B661" s="1852" t="n"/>
      <c r="C661" s="1853" t="n"/>
      <c r="D661" s="986" t="inlineStr">
        <is>
          <t>MORTAR, 82MM RUSSIAN</t>
        </is>
      </c>
      <c r="E661" s="1852" t="n"/>
      <c r="F661" s="1852" t="n"/>
      <c r="G661" s="1852" t="n"/>
      <c r="H661" s="1852" t="n"/>
      <c r="I661" s="1852" t="n"/>
      <c r="J661" s="1852" t="n"/>
      <c r="K661" s="1852" t="n"/>
      <c r="L661" s="1853" t="n"/>
      <c r="M661" s="952">
        <f>SUMIFS(TE!P:P,TE!G:G,$A$426,TE!H:H,A661)</f>
        <v/>
      </c>
      <c r="N661" s="1854" t="n"/>
      <c r="O661" s="953" t="n">
        <v>4</v>
      </c>
      <c r="P661" s="1853" t="n"/>
      <c r="Q661" s="954">
        <f>ROUNDUP(M661/O661,0)</f>
        <v/>
      </c>
      <c r="R661" s="1853" t="n"/>
      <c r="S661" s="1855" t="n">
        <v>13.4</v>
      </c>
      <c r="T661" s="1853" t="n"/>
      <c r="U661" s="1855">
        <f>Q661*S661</f>
        <v/>
      </c>
      <c r="V661" s="1853" t="n"/>
      <c r="W661" s="970" t="inlineStr">
        <is>
          <t>B1A</t>
        </is>
      </c>
      <c r="X661" s="1853" t="n"/>
      <c r="Y661" s="971" t="inlineStr">
        <is>
          <t>Stored in Universal Weapons Rack (UWS).  Tripod and Sights shelved above tube.</t>
        </is>
      </c>
      <c r="Z661" s="1852" t="n"/>
      <c r="AA661" s="1852" t="n"/>
      <c r="AB661" s="1852" t="n"/>
      <c r="AC661" s="1852" t="n"/>
      <c r="AD661" s="1852" t="n"/>
      <c r="AE661" s="1853" t="n"/>
      <c r="AF661" s="76" t="n"/>
    </row>
    <row r="662" ht="30" customHeight="1" s="667">
      <c r="A662" s="989" t="inlineStr">
        <is>
          <t>E5008</t>
        </is>
      </c>
      <c r="B662" s="1852" t="n"/>
      <c r="C662" s="1853" t="n"/>
      <c r="D662" s="986" t="inlineStr">
        <is>
          <t>GUN, DSHK HEAVY MACHINE</t>
        </is>
      </c>
      <c r="E662" s="1852" t="n"/>
      <c r="F662" s="1852" t="n"/>
      <c r="G662" s="1852" t="n"/>
      <c r="H662" s="1852" t="n"/>
      <c r="I662" s="1852" t="n"/>
      <c r="J662" s="1852" t="n"/>
      <c r="K662" s="1852" t="n"/>
      <c r="L662" s="1853" t="n"/>
      <c r="M662" s="952">
        <f>SUMIFS(TE!P:P,TE!G:G,$A$426,TE!H:H,A662)</f>
        <v/>
      </c>
      <c r="N662" s="1854" t="n"/>
      <c r="O662" s="953" t="n">
        <v>4</v>
      </c>
      <c r="P662" s="1853" t="n"/>
      <c r="Q662" s="954">
        <f>ROUNDUP(M662/O662,0)</f>
        <v/>
      </c>
      <c r="R662" s="1853" t="n"/>
      <c r="S662" s="1855" t="n">
        <v>13.4</v>
      </c>
      <c r="T662" s="1853" t="n"/>
      <c r="U662" s="1855">
        <f>Q662*S662</f>
        <v/>
      </c>
      <c r="V662" s="1853" t="n"/>
      <c r="W662" s="970" t="inlineStr">
        <is>
          <t>B1I</t>
        </is>
      </c>
      <c r="X662" s="1853" t="n"/>
      <c r="Y662" s="971" t="inlineStr">
        <is>
          <t>4 per rack stacked 1 high</t>
        </is>
      </c>
      <c r="Z662" s="1852" t="n"/>
      <c r="AA662" s="1852" t="n"/>
      <c r="AB662" s="1852" t="n"/>
      <c r="AC662" s="1852" t="n"/>
      <c r="AD662" s="1852" t="n"/>
      <c r="AE662" s="1853" t="n"/>
      <c r="AF662" s="76" t="n"/>
    </row>
    <row r="663" ht="30" customHeight="1" s="667">
      <c r="A663" s="989" t="inlineStr">
        <is>
          <t>E5009</t>
        </is>
      </c>
      <c r="B663" s="1852" t="n"/>
      <c r="C663" s="1853" t="n"/>
      <c r="D663" s="986" t="inlineStr">
        <is>
          <t>RIFLE, SVD SNIPER</t>
        </is>
      </c>
      <c r="E663" s="1852" t="n"/>
      <c r="F663" s="1852" t="n"/>
      <c r="G663" s="1852" t="n"/>
      <c r="H663" s="1852" t="n"/>
      <c r="I663" s="1852" t="n"/>
      <c r="J663" s="1852" t="n"/>
      <c r="K663" s="1852" t="n"/>
      <c r="L663" s="1853" t="n"/>
      <c r="M663" s="952">
        <f>SUMIFS(TE!P:P,TE!G:G,$A$426,TE!H:H,A663)</f>
        <v/>
      </c>
      <c r="N663" s="1854" t="n"/>
      <c r="O663" s="953" t="n">
        <v>16</v>
      </c>
      <c r="P663" s="1853" t="n"/>
      <c r="Q663" s="954">
        <f>ROUNDUP(M663/O663,0)</f>
        <v/>
      </c>
      <c r="R663" s="1853" t="n"/>
      <c r="S663" s="1855" t="n">
        <v>21</v>
      </c>
      <c r="T663" s="1853" t="n"/>
      <c r="U663" s="1855">
        <f>Q663*S663</f>
        <v/>
      </c>
      <c r="V663" s="1853" t="n"/>
      <c r="W663" s="970" t="inlineStr">
        <is>
          <t>C1A</t>
        </is>
      </c>
      <c r="X663" s="1853" t="n"/>
      <c r="Y663" s="971" t="inlineStr">
        <is>
          <t>7 per rack stacked 2 high + space for cases</t>
        </is>
      </c>
      <c r="Z663" s="1852" t="n"/>
      <c r="AA663" s="1852" t="n"/>
      <c r="AB663" s="1852" t="n"/>
      <c r="AC663" s="1852" t="n"/>
      <c r="AD663" s="1852" t="n"/>
      <c r="AE663" s="1853" t="n"/>
      <c r="AF663" s="76" t="n"/>
    </row>
    <row r="664" ht="30" customHeight="1" s="667">
      <c r="A664" s="991" t="inlineStr">
        <is>
          <t>E5010</t>
        </is>
      </c>
      <c r="B664" s="1856" t="n"/>
      <c r="C664" s="1857" t="n"/>
      <c r="D664" s="993" t="inlineStr">
        <is>
          <t>GUN, PKM GENERAL PURPOSE MACHINE</t>
        </is>
      </c>
      <c r="E664" s="1856" t="n"/>
      <c r="F664" s="1856" t="n"/>
      <c r="G664" s="1856" t="n"/>
      <c r="H664" s="1856" t="n"/>
      <c r="I664" s="1856" t="n"/>
      <c r="J664" s="1856" t="n"/>
      <c r="K664" s="1856" t="n"/>
      <c r="L664" s="1857" t="n"/>
      <c r="M664" s="981">
        <f>SUMIFS(TE!P:P,TE!G:G,$A$426,TE!H:H,A664)</f>
        <v/>
      </c>
      <c r="N664" s="1858" t="n"/>
      <c r="O664" s="982" t="n">
        <v>6</v>
      </c>
      <c r="P664" s="1857" t="n"/>
      <c r="Q664" s="983">
        <f>ROUNDUP(M664/O664,0)</f>
        <v/>
      </c>
      <c r="R664" s="1857" t="n"/>
      <c r="S664" s="1859" t="n">
        <v>13.4</v>
      </c>
      <c r="T664" s="1857" t="n"/>
      <c r="U664" s="1859">
        <f>Q664*S664</f>
        <v/>
      </c>
      <c r="V664" s="1857" t="n"/>
      <c r="W664" s="975" t="inlineStr">
        <is>
          <t>B1I</t>
        </is>
      </c>
      <c r="X664" s="1857" t="n"/>
      <c r="Y664" s="976" t="inlineStr">
        <is>
          <t>6 per rack stacked 1 high</t>
        </is>
      </c>
      <c r="Z664" s="1856" t="n"/>
      <c r="AA664" s="1856" t="n"/>
      <c r="AB664" s="1856" t="n"/>
      <c r="AC664" s="1856" t="n"/>
      <c r="AD664" s="1856" t="n"/>
      <c r="AE664" s="1857" t="n"/>
      <c r="AF664" s="76" t="n"/>
    </row>
    <row r="665" ht="12.75" customHeight="1" s="667">
      <c r="A665" s="76" t="n"/>
      <c r="B665" s="76" t="n"/>
      <c r="C665" s="76" t="n"/>
      <c r="D665" s="76" t="n"/>
      <c r="E665" s="76" t="n"/>
      <c r="F665" s="76" t="n"/>
      <c r="G665" s="76" t="n"/>
      <c r="H665" s="76" t="n"/>
      <c r="I665" s="76" t="n"/>
      <c r="J665" s="76" t="n"/>
      <c r="K665" s="76" t="n"/>
      <c r="L665" s="76" t="n"/>
      <c r="M665" s="76" t="n"/>
      <c r="N665" s="76" t="n"/>
      <c r="O665" s="76" t="n"/>
      <c r="P665" s="76" t="n"/>
      <c r="Q665" s="76" t="n"/>
      <c r="R665" s="76" t="n"/>
      <c r="S665" s="76" t="n"/>
      <c r="T665" s="76" t="n"/>
      <c r="U665" s="76" t="n"/>
      <c r="V665" s="76" t="n"/>
      <c r="W665" s="76" t="n"/>
      <c r="X665" s="76" t="n"/>
      <c r="Y665" s="76" t="n"/>
      <c r="Z665" s="76" t="n"/>
      <c r="AA665" s="76" t="n"/>
      <c r="AB665" s="76" t="n"/>
      <c r="AC665" s="76" t="n"/>
      <c r="AD665" s="76" t="n"/>
      <c r="AE665" s="76" t="n"/>
      <c r="AF665" s="76" t="n"/>
    </row>
    <row r="666" ht="12.75" customHeight="1" s="667">
      <c r="A666" s="101" t="n"/>
      <c r="B666" s="101" t="n"/>
      <c r="C666" s="101" t="n"/>
      <c r="D666" s="101" t="n"/>
      <c r="E666" s="101" t="n"/>
      <c r="F666" s="101" t="n"/>
      <c r="G666" s="101" t="n"/>
      <c r="H666" s="101" t="n"/>
      <c r="I666" s="101" t="n"/>
      <c r="J666" s="101" t="n"/>
      <c r="K666" s="101" t="n"/>
      <c r="L666" s="101" t="n"/>
      <c r="M666" s="101" t="n"/>
      <c r="N666" s="101" t="n"/>
      <c r="O666" s="101" t="n"/>
      <c r="P666" s="101" t="n"/>
      <c r="Q666" s="101" t="n"/>
      <c r="R666" s="101" t="n"/>
      <c r="S666" s="101" t="n"/>
      <c r="T666" s="101" t="n"/>
      <c r="U666" s="101" t="n"/>
      <c r="V666" s="101" t="n"/>
      <c r="W666" s="101" t="n"/>
      <c r="X666" s="101" t="n"/>
      <c r="Y666" s="101" t="n"/>
      <c r="Z666" s="101" t="n"/>
      <c r="AA666" s="101" t="n"/>
      <c r="AB666" s="682" t="n"/>
      <c r="AC666" s="683" t="inlineStr">
        <is>
          <t xml:space="preserve">Page </t>
        </is>
      </c>
      <c r="AD666" s="684" t="n">
        <v>23</v>
      </c>
      <c r="AE666" s="684" t="inlineStr">
        <is>
          <t>of</t>
        </is>
      </c>
      <c r="AF666" s="684" t="n">
        <v>27</v>
      </c>
    </row>
    <row r="667" ht="12.75" customHeight="1" s="667">
      <c r="A667" s="937" t="inlineStr">
        <is>
          <t>CCN:</t>
        </is>
      </c>
      <c r="C667" s="931" t="n">
        <v>14345</v>
      </c>
      <c r="M667" s="937" t="inlineStr">
        <is>
          <t>Nomenclature:</t>
        </is>
      </c>
      <c r="R667" s="931" t="inlineStr">
        <is>
          <t>Armory</t>
        </is>
      </c>
    </row>
    <row r="668" ht="12.75" customHeight="1" s="667">
      <c r="A668" s="1081" t="n"/>
      <c r="B668" s="1081" t="n"/>
      <c r="C668" s="1082" t="n"/>
      <c r="D668" s="1082" t="n"/>
      <c r="E668" s="1082" t="n"/>
      <c r="F668" s="1082" t="n"/>
      <c r="G668" s="1082" t="n"/>
      <c r="H668" s="1082" t="n"/>
      <c r="I668" s="1082" t="n"/>
      <c r="J668" s="1082" t="n"/>
      <c r="K668" s="1082" t="n"/>
      <c r="L668" s="1082" t="n"/>
      <c r="M668" s="1081" t="n"/>
      <c r="N668" s="1081" t="n"/>
      <c r="O668" s="1081" t="n"/>
      <c r="P668" s="1081" t="n"/>
      <c r="Q668" s="1081" t="n"/>
      <c r="R668" s="1082" t="n"/>
      <c r="S668" s="1082" t="n"/>
      <c r="T668" s="1082" t="n"/>
      <c r="U668" s="1082" t="n"/>
      <c r="V668" s="1082" t="n"/>
      <c r="W668" s="1082" t="n"/>
      <c r="X668" s="1082" t="n"/>
      <c r="Y668" s="1082" t="n"/>
      <c r="Z668" s="1082" t="n"/>
      <c r="AA668" s="1082" t="n"/>
      <c r="AB668" s="1082" t="n"/>
      <c r="AC668" s="1082" t="n"/>
      <c r="AD668" s="1082" t="n"/>
      <c r="AE668" s="1082" t="n"/>
      <c r="AF668" s="1082" t="n"/>
    </row>
    <row r="669" ht="15.75" customHeight="1" s="667">
      <c r="A669" s="913">
        <f>A642</f>
        <v/>
      </c>
      <c r="B669" s="1841" t="n"/>
      <c r="C669" s="1841" t="n"/>
      <c r="D669" s="914">
        <f>D642</f>
        <v/>
      </c>
      <c r="E669" s="1747" t="n"/>
      <c r="F669" s="1747" t="n"/>
      <c r="G669" s="1747" t="n"/>
      <c r="H669" s="1747" t="n"/>
      <c r="I669" s="1747" t="n"/>
      <c r="J669" s="1747" t="n"/>
      <c r="K669" s="1747" t="n"/>
      <c r="L669" s="1747" t="n"/>
      <c r="M669" s="1081" t="n"/>
      <c r="N669" s="1081" t="n"/>
      <c r="O669" s="1081" t="n"/>
      <c r="P669" s="1082" t="n"/>
      <c r="Q669" s="1081" t="n"/>
      <c r="R669" s="1082" t="n"/>
      <c r="S669" s="1082" t="n"/>
      <c r="T669" s="1082" t="n"/>
      <c r="U669" s="1082" t="n"/>
      <c r="V669" s="1082" t="n"/>
      <c r="W669" s="1082" t="n"/>
      <c r="X669" s="1082" t="n"/>
      <c r="Y669" s="1082" t="n"/>
      <c r="Z669" s="1082" t="n"/>
      <c r="AA669" s="1082" t="n"/>
      <c r="AB669" s="1082" t="n"/>
      <c r="AC669" s="1082" t="n"/>
      <c r="AD669" s="1082" t="n"/>
      <c r="AE669" s="1082" t="n"/>
      <c r="AF669" s="1082" t="n"/>
    </row>
    <row r="670" ht="15.75" customHeight="1" s="667">
      <c r="A670" s="1842" t="inlineStr">
        <is>
          <t>TAM #</t>
        </is>
      </c>
      <c r="B670" s="1736" t="n"/>
      <c r="C670" s="1794" t="n"/>
      <c r="D670" s="921" t="inlineStr">
        <is>
          <t>DESCRIPTION</t>
        </is>
      </c>
      <c r="E670" s="1736" t="n"/>
      <c r="F670" s="1736" t="n"/>
      <c r="G670" s="1736" t="n"/>
      <c r="H670" s="1736" t="n"/>
      <c r="I670" s="1736" t="n"/>
      <c r="J670" s="1736" t="n"/>
      <c r="K670" s="1736" t="n"/>
      <c r="L670" s="1736" t="n"/>
      <c r="M670" s="1870" t="inlineStr">
        <is>
          <t>No.</t>
        </is>
      </c>
      <c r="N670" s="1794" t="n"/>
      <c r="O670" s="1844" t="inlineStr">
        <is>
          <t>No. per Unit</t>
        </is>
      </c>
      <c r="P670" s="1794" t="n"/>
      <c r="Q670" s="1844" t="inlineStr">
        <is>
          <t>STORAGE UNITS</t>
        </is>
      </c>
      <c r="R670" s="1794" t="n"/>
      <c r="S670" s="1845" t="inlineStr">
        <is>
          <t>SF PER UNIT</t>
        </is>
      </c>
      <c r="T670" s="1794" t="n"/>
      <c r="U670" s="1845" t="inlineStr">
        <is>
          <t>Total (NSF)</t>
        </is>
      </c>
      <c r="V670" s="1794" t="n"/>
      <c r="W670" s="1843" t="inlineStr">
        <is>
          <t>STORAGE TYPE</t>
        </is>
      </c>
      <c r="X670" s="1794" t="n"/>
      <c r="Y670" s="1846" t="inlineStr">
        <is>
          <t>METHOD OF STORAGE  (RACK, CABINET, SHELF, ETC.)</t>
        </is>
      </c>
      <c r="Z670" s="1736" t="n"/>
      <c r="AA670" s="1736" t="n"/>
      <c r="AB670" s="1736" t="n"/>
      <c r="AC670" s="1736" t="n"/>
      <c r="AD670" s="1736" t="n"/>
      <c r="AE670" s="1737" t="n"/>
      <c r="AF670" s="1082" t="n"/>
    </row>
    <row r="671" ht="15.75" customHeight="1" s="667">
      <c r="A671" s="424" t="n"/>
      <c r="C671" s="1796" t="n"/>
      <c r="D671" s="1847" t="n"/>
      <c r="M671" s="1847" t="n"/>
      <c r="N671" s="1796" t="n"/>
      <c r="O671" s="1847" t="n"/>
      <c r="P671" s="1796" t="n"/>
      <c r="Q671" s="1847" t="n"/>
      <c r="R671" s="1796" t="n"/>
      <c r="S671" s="1847" t="n"/>
      <c r="T671" s="1796" t="n"/>
      <c r="U671" s="1847" t="n"/>
      <c r="V671" s="1796" t="n"/>
      <c r="W671" s="1847" t="n"/>
      <c r="X671" s="1796" t="n"/>
      <c r="Y671" s="1847" t="n"/>
      <c r="AE671" s="1738" t="n"/>
      <c r="AF671" s="1082" t="n"/>
    </row>
    <row r="672" ht="30" customHeight="1" s="667">
      <c r="A672" s="424" t="n"/>
      <c r="C672" s="1796" t="n"/>
      <c r="D672" s="1847" t="n"/>
      <c r="M672" s="1874" t="n"/>
      <c r="N672" s="1797" t="n"/>
      <c r="O672" s="1847" t="n"/>
      <c r="P672" s="1796" t="n"/>
      <c r="Q672" s="1847" t="n"/>
      <c r="R672" s="1796" t="n"/>
      <c r="S672" s="1847" t="n"/>
      <c r="T672" s="1796" t="n"/>
      <c r="U672" s="1847" t="n"/>
      <c r="V672" s="1796" t="n"/>
      <c r="W672" s="1847" t="n"/>
      <c r="X672" s="1796" t="n"/>
      <c r="Y672" s="1847" t="n"/>
      <c r="AE672" s="1738" t="n"/>
      <c r="AF672" s="99" t="n"/>
    </row>
    <row r="673" ht="30" customHeight="1" s="667">
      <c r="A673" s="994" t="inlineStr">
        <is>
          <t>E5011</t>
        </is>
      </c>
      <c r="B673" s="1848" t="n"/>
      <c r="C673" s="1849" t="n"/>
      <c r="D673" s="996" t="inlineStr">
        <is>
          <t>RIFLE, G-3 ASSAULT</t>
        </is>
      </c>
      <c r="E673" s="1848" t="n"/>
      <c r="F673" s="1848" t="n"/>
      <c r="G673" s="1848" t="n"/>
      <c r="H673" s="1848" t="n"/>
      <c r="I673" s="1848" t="n"/>
      <c r="J673" s="1848" t="n"/>
      <c r="K673" s="1848" t="n"/>
      <c r="L673" s="1849" t="n"/>
      <c r="M673" s="1061">
        <f>SUMIFS(TE!P:P,TE!G:G,$A$426,TE!H:H,A673)</f>
        <v/>
      </c>
      <c r="N673" s="1877" t="n"/>
      <c r="O673" s="968" t="n">
        <v>20</v>
      </c>
      <c r="P673" s="1849" t="n"/>
      <c r="Q673" s="969">
        <f>ROUNDUP(M673/O673,0)</f>
        <v/>
      </c>
      <c r="R673" s="1849" t="n"/>
      <c r="S673" s="1851" t="n">
        <v>13.4</v>
      </c>
      <c r="T673" s="1849" t="n"/>
      <c r="U673" s="1851">
        <f>Q673*S673</f>
        <v/>
      </c>
      <c r="V673" s="1849" t="n"/>
      <c r="W673" s="946" t="inlineStr">
        <is>
          <t>B1A</t>
        </is>
      </c>
      <c r="X673" s="1849" t="n"/>
      <c r="Y673" s="947" t="inlineStr">
        <is>
          <t>10 per rack stacked 2 high</t>
        </is>
      </c>
      <c r="Z673" s="1848" t="n"/>
      <c r="AA673" s="1848" t="n"/>
      <c r="AB673" s="1848" t="n"/>
      <c r="AC673" s="1848" t="n"/>
      <c r="AD673" s="1848" t="n"/>
      <c r="AE673" s="1849" t="n"/>
      <c r="AF673" s="99" t="n"/>
    </row>
    <row r="674" ht="30" customHeight="1" s="667">
      <c r="A674" s="987" t="inlineStr">
        <is>
          <t>E5012</t>
        </is>
      </c>
      <c r="B674" s="1852" t="n"/>
      <c r="C674" s="1853" t="n"/>
      <c r="D674" s="986" t="inlineStr">
        <is>
          <t>7.62X51MM LIGHT AUTOMATIC RIFLE (FN/FAL)</t>
        </is>
      </c>
      <c r="E674" s="1852" t="n"/>
      <c r="F674" s="1852" t="n"/>
      <c r="G674" s="1852" t="n"/>
      <c r="H674" s="1852" t="n"/>
      <c r="I674" s="1852" t="n"/>
      <c r="J674" s="1852" t="n"/>
      <c r="K674" s="1852" t="n"/>
      <c r="L674" s="1853" t="n"/>
      <c r="M674" s="952">
        <f>SUMIFS(TE!P:P,TE!G:G,$A$426,TE!H:H,A674)</f>
        <v/>
      </c>
      <c r="N674" s="1854" t="n"/>
      <c r="O674" s="953" t="n">
        <v>20</v>
      </c>
      <c r="P674" s="1853" t="n"/>
      <c r="Q674" s="954">
        <f>ROUNDUP(M674/O674,0)</f>
        <v/>
      </c>
      <c r="R674" s="1853" t="n"/>
      <c r="S674" s="1855" t="n">
        <v>13.4</v>
      </c>
      <c r="T674" s="1853" t="n"/>
      <c r="U674" s="1855">
        <f>Q674*S674</f>
        <v/>
      </c>
      <c r="V674" s="1853" t="n"/>
      <c r="W674" s="970" t="inlineStr">
        <is>
          <t>B1A</t>
        </is>
      </c>
      <c r="X674" s="1853" t="n"/>
      <c r="Y674" s="971" t="inlineStr">
        <is>
          <t>10 per rack stacked 2 high</t>
        </is>
      </c>
      <c r="Z674" s="1852" t="n"/>
      <c r="AA674" s="1852" t="n"/>
      <c r="AB674" s="1852" t="n"/>
      <c r="AC674" s="1852" t="n"/>
      <c r="AD674" s="1852" t="n"/>
      <c r="AE674" s="1853" t="n"/>
      <c r="AF674" s="99" t="n"/>
    </row>
    <row r="675" ht="30" customHeight="1" s="667">
      <c r="A675" s="987" t="inlineStr">
        <is>
          <t>E5013</t>
        </is>
      </c>
      <c r="B675" s="1852" t="n"/>
      <c r="C675" s="1853" t="n"/>
      <c r="D675" s="986" t="inlineStr">
        <is>
          <t>ROCKET, OG-7 REPLICA TRAINER</t>
        </is>
      </c>
      <c r="E675" s="1852" t="n"/>
      <c r="F675" s="1852" t="n"/>
      <c r="G675" s="1852" t="n"/>
      <c r="H675" s="1852" t="n"/>
      <c r="I675" s="1852" t="n"/>
      <c r="J675" s="1852" t="n"/>
      <c r="K675" s="1852" t="n"/>
      <c r="L675" s="1853" t="n"/>
      <c r="M675" s="952">
        <f>SUMIFS(TE!P:P,TE!G:G,$A$426,TE!H:H,A675)</f>
        <v/>
      </c>
      <c r="N675" s="1854" t="n"/>
      <c r="O675" s="953" t="n">
        <v>20</v>
      </c>
      <c r="P675" s="1853" t="n"/>
      <c r="Q675" s="954">
        <f>ROUNDUP(M675/O675,0)</f>
        <v/>
      </c>
      <c r="R675" s="1853" t="n"/>
      <c r="S675" s="1855" t="n">
        <v>13.4</v>
      </c>
      <c r="T675" s="1853" t="n"/>
      <c r="U675" s="1855">
        <f>Q675*S675</f>
        <v/>
      </c>
      <c r="V675" s="1853" t="n"/>
      <c r="W675" s="970" t="inlineStr">
        <is>
          <t>B1A</t>
        </is>
      </c>
      <c r="X675" s="1853" t="n"/>
      <c r="Y675" s="971" t="inlineStr">
        <is>
          <t>10 per rack stacked 2 high</t>
        </is>
      </c>
      <c r="Z675" s="1852" t="n"/>
      <c r="AA675" s="1852" t="n"/>
      <c r="AB675" s="1852" t="n"/>
      <c r="AC675" s="1852" t="n"/>
      <c r="AD675" s="1852" t="n"/>
      <c r="AE675" s="1853" t="n"/>
      <c r="AF675" s="99" t="n"/>
    </row>
    <row r="676" ht="30" customHeight="1" s="667">
      <c r="A676" s="949" t="inlineStr">
        <is>
          <t>E7900</t>
        </is>
      </c>
      <c r="B676" s="1852" t="n"/>
      <c r="C676" s="1853" t="n"/>
      <c r="D676" s="951" t="inlineStr">
        <is>
          <t>Tool Kit, Small Arms</t>
        </is>
      </c>
      <c r="E676" s="1852" t="n"/>
      <c r="F676" s="1852" t="n"/>
      <c r="G676" s="1852" t="n"/>
      <c r="H676" s="1852" t="n"/>
      <c r="I676" s="1852" t="n"/>
      <c r="J676" s="1852" t="n"/>
      <c r="K676" s="1852" t="n"/>
      <c r="L676" s="1853" t="n"/>
      <c r="M676" s="952">
        <f>SUMIFS(TE!P:P,TE!G:G,$A$426,TE!H:H,A676)</f>
        <v/>
      </c>
      <c r="N676" s="1854" t="n"/>
      <c r="O676" s="973" t="inlineStr">
        <is>
          <t>n/a</t>
        </is>
      </c>
      <c r="P676" s="1853" t="n"/>
      <c r="Q676" s="973" t="inlineStr">
        <is>
          <t>n/a</t>
        </is>
      </c>
      <c r="R676" s="1853" t="n"/>
      <c r="S676" s="973" t="inlineStr">
        <is>
          <t>n/a</t>
        </is>
      </c>
      <c r="T676" s="1853" t="n"/>
      <c r="U676" s="973" t="inlineStr">
        <is>
          <t>n/a</t>
        </is>
      </c>
      <c r="V676" s="1853" t="n"/>
      <c r="W676" s="970" t="inlineStr">
        <is>
          <t>A1B</t>
        </is>
      </c>
      <c r="X676" s="1853" t="n"/>
      <c r="Y676" s="971" t="inlineStr">
        <is>
          <t xml:space="preserve"> include in 2111 or 2171 space</t>
        </is>
      </c>
      <c r="Z676" s="1852" t="n"/>
      <c r="AA676" s="1852" t="n"/>
      <c r="AB676" s="1852" t="n"/>
      <c r="AC676" s="1852" t="n"/>
      <c r="AD676" s="1852" t="n"/>
      <c r="AE676" s="1853" t="n"/>
      <c r="AF676" s="99" t="n"/>
    </row>
    <row r="677" ht="30" customHeight="1" s="667">
      <c r="A677" s="949" t="inlineStr">
        <is>
          <t>E7901</t>
        </is>
      </c>
      <c r="B677" s="1852" t="n"/>
      <c r="C677" s="1853" t="n"/>
      <c r="D677" s="951" t="inlineStr">
        <is>
          <t>TOOL KIT,ELECTRO-OP - TK-2171</t>
        </is>
      </c>
      <c r="E677" s="1852" t="n"/>
      <c r="F677" s="1852" t="n"/>
      <c r="G677" s="1852" t="n"/>
      <c r="H677" s="1852" t="n"/>
      <c r="I677" s="1852" t="n"/>
      <c r="J677" s="1852" t="n"/>
      <c r="K677" s="1852" t="n"/>
      <c r="L677" s="1853" t="n"/>
      <c r="M677" s="952">
        <f>SUMIFS(TE!P:P,TE!G:G,$A$426,TE!H:H,A677)</f>
        <v/>
      </c>
      <c r="N677" s="1854" t="n"/>
      <c r="O677" s="973" t="inlineStr">
        <is>
          <t>n/a</t>
        </is>
      </c>
      <c r="P677" s="1853" t="n"/>
      <c r="Q677" s="973" t="inlineStr">
        <is>
          <t>n/a</t>
        </is>
      </c>
      <c r="R677" s="1853" t="n"/>
      <c r="S677" s="973" t="inlineStr">
        <is>
          <t>n/a</t>
        </is>
      </c>
      <c r="T677" s="1853" t="n"/>
      <c r="U677" s="973" t="inlineStr">
        <is>
          <t>n/a</t>
        </is>
      </c>
      <c r="V677" s="1853" t="n"/>
      <c r="W677" s="970" t="inlineStr">
        <is>
          <t>A1B</t>
        </is>
      </c>
      <c r="X677" s="1853" t="n"/>
      <c r="Y677" s="971" t="inlineStr">
        <is>
          <t>include in 2111 or 2171 space</t>
        </is>
      </c>
      <c r="Z677" s="1852" t="n"/>
      <c r="AA677" s="1852" t="n"/>
      <c r="AB677" s="1852" t="n"/>
      <c r="AC677" s="1852" t="n"/>
      <c r="AD677" s="1852" t="n"/>
      <c r="AE677" s="1853" t="n"/>
      <c r="AF677" s="99" t="n"/>
    </row>
    <row r="678" ht="30" customHeight="1" s="667">
      <c r="A678" s="949" t="inlineStr">
        <is>
          <t>E0956</t>
        </is>
      </c>
      <c r="B678" s="1852" t="n"/>
      <c r="C678" s="1853" t="n"/>
      <c r="D678" s="951" t="inlineStr">
        <is>
          <t>Boresight System, Laser</t>
        </is>
      </c>
      <c r="E678" s="1852" t="n"/>
      <c r="F678" s="1852" t="n"/>
      <c r="G678" s="1852" t="n"/>
      <c r="H678" s="1852" t="n"/>
      <c r="I678" s="1852" t="n"/>
      <c r="J678" s="1852" t="n"/>
      <c r="K678" s="1852" t="n"/>
      <c r="L678" s="1853" t="n"/>
      <c r="M678" s="952">
        <f>SUMIFS(TE!P:P,TE!G:G,$A$426,TE!H:H,A678)</f>
        <v/>
      </c>
      <c r="N678" s="1854" t="n"/>
      <c r="O678" s="953" t="n">
        <v>100</v>
      </c>
      <c r="P678" s="1853" t="n"/>
      <c r="Q678" s="954">
        <f>M678/O678</f>
        <v/>
      </c>
      <c r="R678" s="1853" t="n"/>
      <c r="S678" s="1855" t="n">
        <v>13.4</v>
      </c>
      <c r="T678" s="1853" t="n"/>
      <c r="U678" s="1855">
        <f>Q678*S678</f>
        <v/>
      </c>
      <c r="V678" s="1853" t="n"/>
      <c r="W678" s="970" t="inlineStr">
        <is>
          <t>A1A</t>
        </is>
      </c>
      <c r="X678" s="1853" t="n"/>
      <c r="Y678" s="971" t="inlineStr">
        <is>
          <t>Stored on Configurable Shelf</t>
        </is>
      </c>
      <c r="Z678" s="1852" t="n"/>
      <c r="AA678" s="1852" t="n"/>
      <c r="AB678" s="1852" t="n"/>
      <c r="AC678" s="1852" t="n"/>
      <c r="AD678" s="1852" t="n"/>
      <c r="AE678" s="1853" t="n"/>
      <c r="AF678" s="99" t="n"/>
    </row>
    <row r="679" ht="30" customHeight="1" s="667">
      <c r="A679" s="949" t="inlineStr">
        <is>
          <t>K4038</t>
        </is>
      </c>
      <c r="B679" s="1852" t="n"/>
      <c r="C679" s="1853" t="n"/>
      <c r="D679" s="951" t="inlineStr">
        <is>
          <t>Binocular System , 7x50, M22</t>
        </is>
      </c>
      <c r="E679" s="1852" t="n"/>
      <c r="F679" s="1852" t="n"/>
      <c r="G679" s="1852" t="n"/>
      <c r="H679" s="1852" t="n"/>
      <c r="I679" s="1852" t="n"/>
      <c r="J679" s="1852" t="n"/>
      <c r="K679" s="1852" t="n"/>
      <c r="L679" s="1853" t="n"/>
      <c r="M679" s="952">
        <f>SUMIFS(TE!P:P,TE!G:G,$A$426,TE!H:H,A679)</f>
        <v/>
      </c>
      <c r="N679" s="1854" t="n"/>
      <c r="O679" s="953" t="n">
        <v>72</v>
      </c>
      <c r="P679" s="1853" t="n"/>
      <c r="Q679" s="954">
        <f>M679/O679</f>
        <v/>
      </c>
      <c r="R679" s="1853" t="n"/>
      <c r="S679" s="1855" t="n">
        <v>13.4</v>
      </c>
      <c r="T679" s="1853" t="n"/>
      <c r="U679" s="1855">
        <f>Q679*S679</f>
        <v/>
      </c>
      <c r="V679" s="1853" t="n"/>
      <c r="W679" s="970" t="inlineStr">
        <is>
          <t>A1A</t>
        </is>
      </c>
      <c r="X679" s="1853" t="n"/>
      <c r="Y679" s="971" t="inlineStr">
        <is>
          <t>Stored on Configurable Shelf</t>
        </is>
      </c>
      <c r="Z679" s="1852" t="n"/>
      <c r="AA679" s="1852" t="n"/>
      <c r="AB679" s="1852" t="n"/>
      <c r="AC679" s="1852" t="n"/>
      <c r="AD679" s="1852" t="n"/>
      <c r="AE679" s="1853" t="n"/>
      <c r="AF679" s="99" t="n"/>
    </row>
    <row r="680" ht="30" customHeight="1" s="667">
      <c r="A680" s="949" t="inlineStr">
        <is>
          <t>K4182</t>
        </is>
      </c>
      <c r="B680" s="1852" t="n"/>
      <c r="C680" s="1853" t="n"/>
      <c r="D680" s="951" t="inlineStr">
        <is>
          <t>Chest, Pistol, Wood</t>
        </is>
      </c>
      <c r="E680" s="1852" t="n"/>
      <c r="F680" s="1852" t="n"/>
      <c r="G680" s="1852" t="n"/>
      <c r="H680" s="1852" t="n"/>
      <c r="I680" s="1852" t="n"/>
      <c r="J680" s="1852" t="n"/>
      <c r="K680" s="1852" t="n"/>
      <c r="L680" s="1853" t="n"/>
      <c r="M680" s="952">
        <f>SUMIFS(TE!P:P,TE!G:G,$A$426,TE!H:H,A680)</f>
        <v/>
      </c>
      <c r="N680" s="1854" t="n"/>
      <c r="O680" s="953" t="n">
        <v>4</v>
      </c>
      <c r="P680" s="1853" t="n"/>
      <c r="Q680" s="954">
        <f>ROUNDUP(M680/O680,0)</f>
        <v/>
      </c>
      <c r="R680" s="1853" t="n"/>
      <c r="S680" s="1855" t="n">
        <v>15.9</v>
      </c>
      <c r="T680" s="1853" t="n"/>
      <c r="U680" s="1855" t="inlineStr">
        <is>
          <t xml:space="preserve"> </t>
        </is>
      </c>
      <c r="V680" s="1853" t="n"/>
      <c r="W680" s="970" t="inlineStr">
        <is>
          <t>E1F</t>
        </is>
      </c>
      <c r="X680" s="1853" t="n"/>
      <c r="Y680" s="971" t="inlineStr">
        <is>
          <t>In boxes, stack 4 high</t>
        </is>
      </c>
      <c r="Z680" s="1852" t="n"/>
      <c r="AA680" s="1852" t="n"/>
      <c r="AB680" s="1852" t="n"/>
      <c r="AC680" s="1852" t="n"/>
      <c r="AD680" s="1852" t="n"/>
      <c r="AE680" s="1853" t="n"/>
      <c r="AF680" s="99" t="n"/>
    </row>
    <row r="681" ht="30" customHeight="1" s="667">
      <c r="A681" s="949" t="inlineStr">
        <is>
          <t>K4222</t>
        </is>
      </c>
      <c r="B681" s="1852" t="n"/>
      <c r="C681" s="1853" t="n"/>
      <c r="D681" s="951" t="inlineStr">
        <is>
          <t xml:space="preserve">Compass, Magnetic, Unmounted </t>
        </is>
      </c>
      <c r="E681" s="1852" t="n"/>
      <c r="F681" s="1852" t="n"/>
      <c r="G681" s="1852" t="n"/>
      <c r="H681" s="1852" t="n"/>
      <c r="I681" s="1852" t="n"/>
      <c r="J681" s="1852" t="n"/>
      <c r="K681" s="1852" t="n"/>
      <c r="L681" s="1853" t="n"/>
      <c r="M681" s="952">
        <f>SUMIFS(TE!P:P,TE!G:G,$A$426,TE!H:H,A681)</f>
        <v/>
      </c>
      <c r="N681" s="1854" t="n"/>
      <c r="O681" s="953" t="n">
        <v>500</v>
      </c>
      <c r="P681" s="1853" t="n"/>
      <c r="Q681" s="954">
        <f>M681/O681</f>
        <v/>
      </c>
      <c r="R681" s="1853" t="n"/>
      <c r="S681" s="1855" t="n">
        <v>13.4</v>
      </c>
      <c r="T681" s="1853" t="n"/>
      <c r="U681" s="1855">
        <f>Q681*S681</f>
        <v/>
      </c>
      <c r="V681" s="1853" t="n"/>
      <c r="W681" s="970" t="inlineStr">
        <is>
          <t>A1A</t>
        </is>
      </c>
      <c r="X681" s="1853" t="n"/>
      <c r="Y681" s="971" t="inlineStr">
        <is>
          <t>Stored on Configurable Shelf</t>
        </is>
      </c>
      <c r="Z681" s="1852" t="n"/>
      <c r="AA681" s="1852" t="n"/>
      <c r="AB681" s="1852" t="n"/>
      <c r="AC681" s="1852" t="n"/>
      <c r="AD681" s="1852" t="n"/>
      <c r="AE681" s="1853" t="n"/>
      <c r="AF681" s="99" t="n"/>
    </row>
    <row r="682" ht="30" customHeight="1" s="667">
      <c r="A682" s="949" t="inlineStr">
        <is>
          <t>K4520</t>
        </is>
      </c>
      <c r="B682" s="1852" t="n"/>
      <c r="C682" s="1853" t="n"/>
      <c r="D682" s="951" t="inlineStr">
        <is>
          <t>Machete, Rigid Handle (not on TE)</t>
        </is>
      </c>
      <c r="E682" s="1852" t="n"/>
      <c r="F682" s="1852" t="n"/>
      <c r="G682" s="1852" t="n"/>
      <c r="H682" s="1852" t="n"/>
      <c r="I682" s="1852" t="n"/>
      <c r="J682" s="1852" t="n"/>
      <c r="K682" s="1852" t="n"/>
      <c r="L682" s="1853" t="n"/>
      <c r="M682" s="952">
        <f>SUMIFS(TE!P:P,TE!G:G,$A$426,TE!H:H,A682)</f>
        <v/>
      </c>
      <c r="N682" s="1854" t="n"/>
      <c r="O682" s="973" t="inlineStr">
        <is>
          <t>n/a</t>
        </is>
      </c>
      <c r="P682" s="1853" t="n"/>
      <c r="Q682" s="973" t="inlineStr">
        <is>
          <t>n/a</t>
        </is>
      </c>
      <c r="R682" s="1853" t="n"/>
      <c r="S682" s="973" t="inlineStr">
        <is>
          <t>n/a</t>
        </is>
      </c>
      <c r="T682" s="1853" t="n"/>
      <c r="U682" s="973" t="inlineStr">
        <is>
          <t>n/a</t>
        </is>
      </c>
      <c r="V682" s="1853" t="n"/>
      <c r="W682" s="970" t="inlineStr">
        <is>
          <t>Z1A</t>
        </is>
      </c>
      <c r="X682" s="1853" t="n"/>
      <c r="Y682" s="971" t="inlineStr">
        <is>
          <t>most stacked between M-17</t>
        </is>
      </c>
      <c r="Z682" s="1852" t="n"/>
      <c r="AA682" s="1852" t="n"/>
      <c r="AB682" s="1852" t="n"/>
      <c r="AC682" s="1852" t="n"/>
      <c r="AD682" s="1852" t="n"/>
      <c r="AE682" s="1853" t="n"/>
      <c r="AF682" s="99" t="n"/>
    </row>
    <row r="683" ht="30" customHeight="1" s="667">
      <c r="A683" s="949" t="inlineStr">
        <is>
          <t>N6018</t>
        </is>
      </c>
      <c r="B683" s="1852" t="n"/>
      <c r="C683" s="1853" t="n"/>
      <c r="D683" s="951" t="inlineStr">
        <is>
          <t>Inbore Device, .50 Cal (not on TE)</t>
        </is>
      </c>
      <c r="E683" s="1852" t="n"/>
      <c r="F683" s="1852" t="n"/>
      <c r="G683" s="1852" t="n"/>
      <c r="H683" s="1852" t="n"/>
      <c r="I683" s="1852" t="n"/>
      <c r="J683" s="1852" t="n"/>
      <c r="K683" s="1852" t="n"/>
      <c r="L683" s="1853" t="n"/>
      <c r="M683" s="952">
        <f>SUMIFS(TE!P:P,TE!G:G,$A$426,TE!H:H,A683)</f>
        <v/>
      </c>
      <c r="N683" s="1854" t="n"/>
      <c r="O683" s="953" t="n">
        <v>4</v>
      </c>
      <c r="P683" s="1853" t="n"/>
      <c r="Q683" s="954">
        <f>ROUNDUP(M683/O683,0)</f>
        <v/>
      </c>
      <c r="R683" s="1853" t="n"/>
      <c r="S683" s="1855" t="n">
        <v>20</v>
      </c>
      <c r="T683" s="1853" t="n"/>
      <c r="U683" s="1855">
        <f>Q683*S683</f>
        <v/>
      </c>
      <c r="V683" s="1853" t="n"/>
      <c r="W683" s="970" t="inlineStr">
        <is>
          <t>E1Q</t>
        </is>
      </c>
      <c r="X683" s="1853" t="n"/>
      <c r="Y683" s="971" t="inlineStr">
        <is>
          <t>W/case stack 4 high</t>
        </is>
      </c>
      <c r="Z683" s="1852" t="n"/>
      <c r="AA683" s="1852" t="n"/>
      <c r="AB683" s="1852" t="n"/>
      <c r="AC683" s="1852" t="n"/>
      <c r="AD683" s="1852" t="n"/>
      <c r="AE683" s="1853" t="n"/>
      <c r="AF683" s="76" t="n"/>
    </row>
    <row r="684" ht="30" customHeight="1" s="667">
      <c r="A684" s="949" t="inlineStr">
        <is>
          <t>N6030</t>
        </is>
      </c>
      <c r="B684" s="1852" t="n"/>
      <c r="C684" s="1853" t="n"/>
      <c r="D684" s="951" t="inlineStr">
        <is>
          <t>Visible Light Illuminator</t>
        </is>
      </c>
      <c r="E684" s="1852" t="n"/>
      <c r="F684" s="1852" t="n"/>
      <c r="G684" s="1852" t="n"/>
      <c r="H684" s="1852" t="n"/>
      <c r="I684" s="1852" t="n"/>
      <c r="J684" s="1852" t="n"/>
      <c r="K684" s="1852" t="n"/>
      <c r="L684" s="1853" t="n"/>
      <c r="M684" s="952">
        <f>SUMIFS(TE!P:P,TE!G:G,$A$426,TE!H:H,A684)</f>
        <v/>
      </c>
      <c r="N684" s="1854" t="n"/>
      <c r="O684" s="953" t="n">
        <v>100</v>
      </c>
      <c r="P684" s="1853" t="n"/>
      <c r="Q684" s="954">
        <f>M684/O684</f>
        <v/>
      </c>
      <c r="R684" s="1853" t="n"/>
      <c r="S684" s="1855" t="n">
        <v>13.4</v>
      </c>
      <c r="T684" s="1853" t="n"/>
      <c r="U684" s="1855">
        <f>Q684*S684</f>
        <v/>
      </c>
      <c r="V684" s="1853" t="n"/>
      <c r="W684" s="970" t="inlineStr">
        <is>
          <t>A1A</t>
        </is>
      </c>
      <c r="X684" s="1853" t="n"/>
      <c r="Y684" s="971" t="inlineStr">
        <is>
          <t>Stored on Configurable Shelf</t>
        </is>
      </c>
      <c r="Z684" s="1852" t="n"/>
      <c r="AA684" s="1852" t="n"/>
      <c r="AB684" s="1852" t="n"/>
      <c r="AC684" s="1852" t="n"/>
      <c r="AD684" s="1852" t="n"/>
      <c r="AE684" s="1853" t="n"/>
      <c r="AF684" s="76" t="n"/>
    </row>
    <row r="685" ht="39.95" customHeight="1" s="667">
      <c r="A685" s="949" t="inlineStr">
        <is>
          <t>N6180</t>
        </is>
      </c>
      <c r="B685" s="1852" t="n"/>
      <c r="C685" s="1853" t="n"/>
      <c r="D685" s="951" t="inlineStr">
        <is>
          <t>Tow Ballistic Blanket</t>
        </is>
      </c>
      <c r="E685" s="1852" t="n"/>
      <c r="F685" s="1852" t="n"/>
      <c r="G685" s="1852" t="n"/>
      <c r="H685" s="1852" t="n"/>
      <c r="I685" s="1852" t="n"/>
      <c r="J685" s="1852" t="n"/>
      <c r="K685" s="1852" t="n"/>
      <c r="L685" s="1853" t="n"/>
      <c r="M685" s="952">
        <f>SUMIFS(TE!P:P,TE!G:G,$A$426,TE!H:H,A685)</f>
        <v/>
      </c>
      <c r="N685" s="1854" t="n"/>
      <c r="O685" s="953" t="n">
        <v>5</v>
      </c>
      <c r="P685" s="1853" t="n"/>
      <c r="Q685" s="954">
        <f>ROUNDUP(M685/O685,0)</f>
        <v/>
      </c>
      <c r="R685" s="1853" t="n"/>
      <c r="S685" s="1855" t="n">
        <v>12</v>
      </c>
      <c r="T685" s="1853" t="n"/>
      <c r="U685" s="1855">
        <f>Q685*S685</f>
        <v/>
      </c>
      <c r="V685" s="1853" t="n"/>
      <c r="W685" s="970" t="inlineStr">
        <is>
          <t>B1A</t>
        </is>
      </c>
      <c r="X685" s="1853" t="n"/>
      <c r="Y685" s="971" t="inlineStr">
        <is>
          <t>Stored in configurable Universal Weapons Rack (UWS)</t>
        </is>
      </c>
      <c r="Z685" s="1852" t="n"/>
      <c r="AA685" s="1852" t="n"/>
      <c r="AB685" s="1852" t="n"/>
      <c r="AC685" s="1852" t="n"/>
      <c r="AD685" s="1852" t="n"/>
      <c r="AE685" s="1853" t="n"/>
      <c r="AF685" s="76" t="n"/>
    </row>
    <row r="686" ht="30" customHeight="1" s="667">
      <c r="A686" s="949" t="n"/>
      <c r="B686" s="1852" t="n"/>
      <c r="C686" s="1853" t="n"/>
      <c r="D686" s="997" t="inlineStr">
        <is>
          <t>GAU-16/A  .50 CAL</t>
        </is>
      </c>
      <c r="E686" s="1852" t="n"/>
      <c r="F686" s="1852" t="n"/>
      <c r="G686" s="1852" t="n"/>
      <c r="H686" s="1852" t="n"/>
      <c r="I686" s="1852" t="n"/>
      <c r="J686" s="1852" t="n"/>
      <c r="K686" s="1852" t="n"/>
      <c r="L686" s="1853" t="n"/>
      <c r="M686" s="952">
        <f>SUMIFS(TE!P:P,TE!G:G,$A$426,TE!H:H,A686)</f>
        <v/>
      </c>
      <c r="N686" s="1854" t="n"/>
      <c r="O686" s="953" t="n">
        <v>2</v>
      </c>
      <c r="P686" s="1853" t="n"/>
      <c r="Q686" s="954">
        <f>ROUNDUP(M686/O686,0)</f>
        <v/>
      </c>
      <c r="R686" s="1853" t="n"/>
      <c r="S686" s="1855" t="n">
        <v>36</v>
      </c>
      <c r="T686" s="1853" t="n"/>
      <c r="U686" s="1855">
        <f>Q686*S686</f>
        <v/>
      </c>
      <c r="V686" s="1853" t="n"/>
      <c r="W686" s="970" t="inlineStr">
        <is>
          <t>D1A</t>
        </is>
      </c>
      <c r="X686" s="1853" t="n"/>
      <c r="Y686" s="971" t="inlineStr">
        <is>
          <t>2 per cabinet includes space for SL3</t>
        </is>
      </c>
      <c r="Z686" s="1852" t="n"/>
      <c r="AA686" s="1852" t="n"/>
      <c r="AB686" s="1852" t="n"/>
      <c r="AC686" s="1852" t="n"/>
      <c r="AD686" s="1852" t="n"/>
      <c r="AE686" s="1853" t="n"/>
      <c r="AF686" s="76" t="n"/>
    </row>
    <row r="687" ht="30" customHeight="1" s="667">
      <c r="A687" s="949" t="n"/>
      <c r="B687" s="1852" t="n"/>
      <c r="C687" s="1853" t="n"/>
      <c r="D687" s="997" t="inlineStr">
        <is>
          <t>GAU-17/A   7.62MM</t>
        </is>
      </c>
      <c r="E687" s="1852" t="n"/>
      <c r="F687" s="1852" t="n"/>
      <c r="G687" s="1852" t="n"/>
      <c r="H687" s="1852" t="n"/>
      <c r="I687" s="1852" t="n"/>
      <c r="J687" s="1852" t="n"/>
      <c r="K687" s="1852" t="n"/>
      <c r="L687" s="1853" t="n"/>
      <c r="M687" s="952">
        <f>SUMIFS(TE!P:P,TE!G:G,$A$426,TE!H:H,A687)</f>
        <v/>
      </c>
      <c r="N687" s="1854" t="n"/>
      <c r="O687" s="953" t="n">
        <v>4</v>
      </c>
      <c r="P687" s="1853" t="n"/>
      <c r="Q687" s="954">
        <f>ROUNDUP(M687/O687,0)</f>
        <v/>
      </c>
      <c r="R687" s="1853" t="n"/>
      <c r="S687" s="1855" t="n">
        <v>36</v>
      </c>
      <c r="T687" s="1853" t="n"/>
      <c r="U687" s="1855">
        <f>Q687*S687</f>
        <v/>
      </c>
      <c r="V687" s="1853" t="n"/>
      <c r="W687" s="970" t="inlineStr">
        <is>
          <t>D1A</t>
        </is>
      </c>
      <c r="X687" s="1853" t="n"/>
      <c r="Y687" s="971" t="inlineStr">
        <is>
          <t>2 per cabinet includes space for SL3</t>
        </is>
      </c>
      <c r="Z687" s="1852" t="n"/>
      <c r="AA687" s="1852" t="n"/>
      <c r="AB687" s="1852" t="n"/>
      <c r="AC687" s="1852" t="n"/>
      <c r="AD687" s="1852" t="n"/>
      <c r="AE687" s="1853" t="n"/>
      <c r="AF687" s="76" t="n"/>
    </row>
    <row r="688" ht="30" customHeight="1" s="667">
      <c r="A688" s="949" t="n"/>
      <c r="B688" s="1852" t="n"/>
      <c r="C688" s="1853" t="n"/>
      <c r="D688" s="997" t="inlineStr">
        <is>
          <t>GAU-21  .50 CAL</t>
        </is>
      </c>
      <c r="E688" s="1852" t="n"/>
      <c r="F688" s="1852" t="n"/>
      <c r="G688" s="1852" t="n"/>
      <c r="H688" s="1852" t="n"/>
      <c r="I688" s="1852" t="n"/>
      <c r="J688" s="1852" t="n"/>
      <c r="K688" s="1852" t="n"/>
      <c r="L688" s="1853" t="n"/>
      <c r="M688" s="952">
        <f>SUMIFS(TE!P:P,TE!G:G,$A$426,TE!H:H,A688)</f>
        <v/>
      </c>
      <c r="N688" s="1854" t="n"/>
      <c r="O688" s="953" t="n">
        <v>2</v>
      </c>
      <c r="P688" s="1853" t="n"/>
      <c r="Q688" s="954">
        <f>ROUNDUP(M688/O688,0)</f>
        <v/>
      </c>
      <c r="R688" s="1853" t="n"/>
      <c r="S688" s="1855" t="n">
        <v>36</v>
      </c>
      <c r="T688" s="1853" t="n"/>
      <c r="U688" s="1855">
        <f>Q688*S688</f>
        <v/>
      </c>
      <c r="V688" s="1853" t="n"/>
      <c r="W688" s="970" t="inlineStr">
        <is>
          <t>D1A</t>
        </is>
      </c>
      <c r="X688" s="1853" t="n"/>
      <c r="Y688" s="971" t="inlineStr">
        <is>
          <t>2 per cabinet includes space for SL3</t>
        </is>
      </c>
      <c r="Z688" s="1852" t="n"/>
      <c r="AA688" s="1852" t="n"/>
      <c r="AB688" s="1852" t="n"/>
      <c r="AC688" s="1852" t="n"/>
      <c r="AD688" s="1852" t="n"/>
      <c r="AE688" s="1853" t="n"/>
      <c r="AF688" s="76" t="n"/>
    </row>
    <row r="689" ht="30" customHeight="1" s="667">
      <c r="A689" s="949" t="n"/>
      <c r="B689" s="1852" t="n"/>
      <c r="C689" s="1853" t="n"/>
      <c r="D689" s="986" t="inlineStr">
        <is>
          <t>GCP-1B  LAD</t>
        </is>
      </c>
      <c r="E689" s="1852" t="n"/>
      <c r="F689" s="1852" t="n"/>
      <c r="G689" s="1852" t="n"/>
      <c r="H689" s="1852" t="n"/>
      <c r="I689" s="1852" t="n"/>
      <c r="J689" s="1852" t="n"/>
      <c r="K689" s="1852" t="n"/>
      <c r="L689" s="1853" t="n"/>
      <c r="M689" s="952">
        <f>SUMIFS(TE!P:P,TE!G:G,$A$426,TE!H:H,A689)</f>
        <v/>
      </c>
      <c r="N689" s="1854" t="n"/>
      <c r="O689" s="953" t="n">
        <v>112</v>
      </c>
      <c r="P689" s="1853" t="n"/>
      <c r="Q689" s="954">
        <f>ROUNDUP(M689/O689,0)</f>
        <v/>
      </c>
      <c r="R689" s="1853" t="n"/>
      <c r="S689" s="1855" t="n">
        <v>13.4</v>
      </c>
      <c r="T689" s="1853" t="n"/>
      <c r="U689" s="1855">
        <f>Q689*S689</f>
        <v/>
      </c>
      <c r="V689" s="1853" t="n"/>
      <c r="W689" s="970" t="inlineStr">
        <is>
          <t>A1A</t>
        </is>
      </c>
      <c r="X689" s="1853" t="n"/>
      <c r="Y689" s="971" t="inlineStr">
        <is>
          <t>Stored on Configurable Shelf</t>
        </is>
      </c>
      <c r="Z689" s="1852" t="n"/>
      <c r="AA689" s="1852" t="n"/>
      <c r="AB689" s="1852" t="n"/>
      <c r="AC689" s="1852" t="n"/>
      <c r="AD689" s="1852" t="n"/>
      <c r="AE689" s="1853" t="n"/>
      <c r="AF689" s="76" t="n"/>
    </row>
    <row r="690" ht="30" customHeight="1" s="667">
      <c r="A690" s="949" t="n"/>
      <c r="B690" s="1852" t="n"/>
      <c r="C690" s="1853" t="n"/>
      <c r="D690" s="986" t="inlineStr">
        <is>
          <t>GCP-2A  LAD</t>
        </is>
      </c>
      <c r="E690" s="1852" t="n"/>
      <c r="F690" s="1852" t="n"/>
      <c r="G690" s="1852" t="n"/>
      <c r="H690" s="1852" t="n"/>
      <c r="I690" s="1852" t="n"/>
      <c r="J690" s="1852" t="n"/>
      <c r="K690" s="1852" t="n"/>
      <c r="L690" s="1853" t="n"/>
      <c r="M690" s="952">
        <f>SUMIFS(TE!P:P,TE!G:G,$A$426,TE!H:H,A690)</f>
        <v/>
      </c>
      <c r="N690" s="1854" t="n"/>
      <c r="O690" s="953" t="n">
        <v>112</v>
      </c>
      <c r="P690" s="1853" t="n"/>
      <c r="Q690" s="954">
        <f>ROUNDUP(M690/O690,0)</f>
        <v/>
      </c>
      <c r="R690" s="1853" t="n"/>
      <c r="S690" s="1855" t="n">
        <v>13.4</v>
      </c>
      <c r="T690" s="1853" t="n"/>
      <c r="U690" s="1855">
        <f>Q690*S690</f>
        <v/>
      </c>
      <c r="V690" s="1853" t="n"/>
      <c r="W690" s="970" t="inlineStr">
        <is>
          <t>A1A</t>
        </is>
      </c>
      <c r="X690" s="1853" t="n"/>
      <c r="Y690" s="971" t="inlineStr">
        <is>
          <t>Stored on Configurable Shelf</t>
        </is>
      </c>
      <c r="Z690" s="1852" t="n"/>
      <c r="AA690" s="1852" t="n"/>
      <c r="AB690" s="1852" t="n"/>
      <c r="AC690" s="1852" t="n"/>
      <c r="AD690" s="1852" t="n"/>
      <c r="AE690" s="1853" t="n"/>
      <c r="AF690" s="76" t="n"/>
    </row>
    <row r="691" ht="30" customHeight="1" s="667">
      <c r="A691" s="978" t="n"/>
      <c r="B691" s="1856" t="n"/>
      <c r="C691" s="1857" t="n"/>
      <c r="D691" s="993" t="inlineStr">
        <is>
          <t>GCP-2C  LAD</t>
        </is>
      </c>
      <c r="E691" s="1856" t="n"/>
      <c r="F691" s="1856" t="n"/>
      <c r="G691" s="1856" t="n"/>
      <c r="H691" s="1856" t="n"/>
      <c r="I691" s="1856" t="n"/>
      <c r="J691" s="1856" t="n"/>
      <c r="K691" s="1856" t="n"/>
      <c r="L691" s="1857" t="n"/>
      <c r="M691" s="981">
        <f>SUMIFS(TE!P:P,TE!G:G,$A$426,TE!H:H,A691)</f>
        <v/>
      </c>
      <c r="N691" s="1858" t="n"/>
      <c r="O691" s="982" t="n">
        <v>112</v>
      </c>
      <c r="P691" s="1857" t="n"/>
      <c r="Q691" s="983">
        <f>ROUNDUP(M691/O691,0)</f>
        <v/>
      </c>
      <c r="R691" s="1857" t="n"/>
      <c r="S691" s="1859" t="n">
        <v>13.4</v>
      </c>
      <c r="T691" s="1857" t="n"/>
      <c r="U691" s="1859">
        <f>Q691*S691</f>
        <v/>
      </c>
      <c r="V691" s="1857" t="n"/>
      <c r="W691" s="975" t="inlineStr">
        <is>
          <t>A1A</t>
        </is>
      </c>
      <c r="X691" s="1857" t="n"/>
      <c r="Y691" s="976" t="inlineStr">
        <is>
          <t>Stored on Configurable Shelf</t>
        </is>
      </c>
      <c r="Z691" s="1856" t="n"/>
      <c r="AA691" s="1856" t="n"/>
      <c r="AB691" s="1856" t="n"/>
      <c r="AC691" s="1856" t="n"/>
      <c r="AD691" s="1856" t="n"/>
      <c r="AE691" s="1857" t="n"/>
      <c r="AF691" s="76" t="n"/>
    </row>
    <row r="692" ht="12.75" customHeight="1" s="667">
      <c r="A692" s="76" t="n"/>
      <c r="B692" s="76" t="n"/>
      <c r="C692" s="76" t="n"/>
      <c r="D692" s="76" t="n"/>
      <c r="E692" s="76" t="n"/>
      <c r="F692" s="76" t="n"/>
      <c r="G692" s="76" t="n"/>
      <c r="H692" s="76" t="n"/>
      <c r="I692" s="76" t="n"/>
      <c r="J692" s="76" t="n"/>
      <c r="K692" s="76" t="n"/>
      <c r="L692" s="76" t="n"/>
      <c r="M692" s="76" t="n"/>
      <c r="N692" s="76" t="n"/>
      <c r="O692" s="76" t="n"/>
      <c r="P692" s="76" t="n"/>
      <c r="Q692" s="76" t="n"/>
      <c r="R692" s="76" t="n"/>
      <c r="S692" s="76" t="n"/>
      <c r="T692" s="76" t="n"/>
      <c r="U692" s="76" t="n"/>
      <c r="V692" s="76" t="n"/>
      <c r="W692" s="76" t="n"/>
      <c r="X692" s="76" t="n"/>
      <c r="Y692" s="76" t="n"/>
      <c r="Z692" s="76" t="n"/>
      <c r="AA692" s="76" t="n"/>
      <c r="AB692" s="76" t="n"/>
      <c r="AC692" s="76" t="n"/>
      <c r="AD692" s="76" t="n"/>
      <c r="AE692" s="76" t="n"/>
      <c r="AF692" s="76" t="n"/>
    </row>
    <row r="693" ht="12.75" customHeight="1" s="667">
      <c r="A693" s="101" t="n"/>
      <c r="B693" s="101" t="n"/>
      <c r="C693" s="101" t="n"/>
      <c r="D693" s="101" t="n"/>
      <c r="E693" s="101" t="n"/>
      <c r="F693" s="101" t="n"/>
      <c r="G693" s="101" t="n"/>
      <c r="H693" s="101" t="n"/>
      <c r="I693" s="101" t="n"/>
      <c r="J693" s="101" t="n"/>
      <c r="K693" s="101" t="n"/>
      <c r="L693" s="101" t="n"/>
      <c r="M693" s="101" t="n"/>
      <c r="N693" s="101" t="n"/>
      <c r="O693" s="101" t="n"/>
      <c r="P693" s="101" t="n"/>
      <c r="Q693" s="101" t="n"/>
      <c r="R693" s="101" t="n"/>
      <c r="S693" s="101" t="n"/>
      <c r="T693" s="101" t="n"/>
      <c r="U693" s="101" t="n"/>
      <c r="V693" s="101" t="n"/>
      <c r="W693" s="101" t="n"/>
      <c r="X693" s="101" t="n"/>
      <c r="Y693" s="101" t="n"/>
      <c r="Z693" s="101" t="n"/>
      <c r="AA693" s="101" t="n"/>
      <c r="AB693" s="682" t="n"/>
      <c r="AC693" s="683" t="inlineStr">
        <is>
          <t xml:space="preserve">Page </t>
        </is>
      </c>
      <c r="AD693" s="684" t="n">
        <v>24</v>
      </c>
      <c r="AE693" s="684" t="inlineStr">
        <is>
          <t>of</t>
        </is>
      </c>
      <c r="AF693" s="684" t="n">
        <v>27</v>
      </c>
    </row>
    <row r="694" ht="12.75" customHeight="1" s="667">
      <c r="A694" s="937" t="inlineStr">
        <is>
          <t>CCN:</t>
        </is>
      </c>
      <c r="C694" s="931" t="n">
        <v>14345</v>
      </c>
      <c r="M694" s="937" t="inlineStr">
        <is>
          <t>Nomenclature:</t>
        </is>
      </c>
      <c r="R694" s="931" t="inlineStr">
        <is>
          <t>Armory</t>
        </is>
      </c>
    </row>
    <row r="695" ht="12.75" customHeight="1" s="667">
      <c r="A695" s="1081" t="n"/>
      <c r="B695" s="1081" t="n"/>
      <c r="C695" s="1082" t="n"/>
      <c r="D695" s="1082" t="n"/>
      <c r="E695" s="1082" t="n"/>
      <c r="F695" s="1082" t="n"/>
      <c r="G695" s="1082" t="n"/>
      <c r="H695" s="1082" t="n"/>
      <c r="I695" s="1082" t="n"/>
      <c r="J695" s="1082" t="n"/>
      <c r="K695" s="1082" t="n"/>
      <c r="L695" s="1082" t="n"/>
      <c r="M695" s="1081" t="n"/>
      <c r="N695" s="1081" t="n"/>
      <c r="O695" s="1081" t="n"/>
      <c r="P695" s="1081" t="n"/>
      <c r="Q695" s="1081" t="n"/>
      <c r="R695" s="1082" t="n"/>
      <c r="S695" s="1082" t="n"/>
      <c r="T695" s="1082" t="n"/>
      <c r="U695" s="1082" t="n"/>
      <c r="V695" s="1082" t="n"/>
      <c r="W695" s="1082" t="n"/>
      <c r="X695" s="1082" t="n"/>
      <c r="Y695" s="1082" t="n"/>
      <c r="Z695" s="1082" t="n"/>
      <c r="AA695" s="1082" t="n"/>
      <c r="AB695" s="1082" t="n"/>
      <c r="AC695" s="1082" t="n"/>
      <c r="AD695" s="1082" t="n"/>
      <c r="AE695" s="1082" t="n"/>
      <c r="AF695" s="1082" t="n"/>
    </row>
    <row r="696" ht="15.75" customHeight="1" s="667">
      <c r="A696" s="913">
        <f>A669</f>
        <v/>
      </c>
      <c r="B696" s="1841" t="n"/>
      <c r="C696" s="1841" t="n"/>
      <c r="D696" s="914">
        <f>D669</f>
        <v/>
      </c>
      <c r="E696" s="1747" t="n"/>
      <c r="F696" s="1747" t="n"/>
      <c r="G696" s="1747" t="n"/>
      <c r="H696" s="1747" t="n"/>
      <c r="I696" s="1747" t="n"/>
      <c r="J696" s="1747" t="n"/>
      <c r="K696" s="1747" t="n"/>
      <c r="L696" s="1747" t="n"/>
      <c r="M696" s="1081" t="n"/>
      <c r="N696" s="1081" t="n"/>
      <c r="O696" s="1081" t="n"/>
      <c r="P696" s="1082" t="n"/>
      <c r="Q696" s="1081" t="n"/>
      <c r="R696" s="1082" t="n"/>
      <c r="S696" s="1082" t="n"/>
      <c r="T696" s="1082" t="n"/>
      <c r="U696" s="1082" t="n"/>
      <c r="V696" s="1082" t="n"/>
      <c r="W696" s="1082" t="n"/>
      <c r="X696" s="1082" t="n"/>
      <c r="Y696" s="1082" t="n"/>
      <c r="Z696" s="1082" t="n"/>
      <c r="AA696" s="1082" t="n"/>
      <c r="AB696" s="1082" t="n"/>
      <c r="AC696" s="1082" t="n"/>
      <c r="AD696" s="1082" t="n"/>
      <c r="AE696" s="1082" t="n"/>
      <c r="AF696" s="1082" t="n"/>
    </row>
    <row r="697" ht="15.75" customHeight="1" s="667">
      <c r="A697" s="1842" t="inlineStr">
        <is>
          <t>TAM #</t>
        </is>
      </c>
      <c r="B697" s="1736" t="n"/>
      <c r="C697" s="1794" t="n"/>
      <c r="D697" s="921" t="inlineStr">
        <is>
          <t>DESCRIPTION</t>
        </is>
      </c>
      <c r="E697" s="1736" t="n"/>
      <c r="F697" s="1736" t="n"/>
      <c r="G697" s="1736" t="n"/>
      <c r="H697" s="1736" t="n"/>
      <c r="I697" s="1736" t="n"/>
      <c r="J697" s="1736" t="n"/>
      <c r="K697" s="1736" t="n"/>
      <c r="L697" s="1736" t="n"/>
      <c r="M697" s="1870" t="inlineStr">
        <is>
          <t>No.</t>
        </is>
      </c>
      <c r="N697" s="1794" t="n"/>
      <c r="O697" s="1844" t="inlineStr">
        <is>
          <t>No. per Unit</t>
        </is>
      </c>
      <c r="P697" s="1794" t="n"/>
      <c r="Q697" s="1844" t="inlineStr">
        <is>
          <t>STORAGE UNITS</t>
        </is>
      </c>
      <c r="R697" s="1794" t="n"/>
      <c r="S697" s="1845" t="inlineStr">
        <is>
          <t>SF PER UNIT</t>
        </is>
      </c>
      <c r="T697" s="1794" t="n"/>
      <c r="U697" s="1845" t="inlineStr">
        <is>
          <t>Total (NSF)</t>
        </is>
      </c>
      <c r="V697" s="1794" t="n"/>
      <c r="W697" s="1843" t="inlineStr">
        <is>
          <t>STORAGE TYPE</t>
        </is>
      </c>
      <c r="X697" s="1794" t="n"/>
      <c r="Y697" s="1846" t="inlineStr">
        <is>
          <t>METHOD OF STORAGE  (RACK, CABINET, SHELF, ETC.)</t>
        </is>
      </c>
      <c r="Z697" s="1736" t="n"/>
      <c r="AA697" s="1736" t="n"/>
      <c r="AB697" s="1736" t="n"/>
      <c r="AC697" s="1736" t="n"/>
      <c r="AD697" s="1736" t="n"/>
      <c r="AE697" s="1737" t="n"/>
      <c r="AF697" s="1082" t="n"/>
    </row>
    <row r="698" ht="15.75" customHeight="1" s="667">
      <c r="A698" s="424" t="n"/>
      <c r="C698" s="1796" t="n"/>
      <c r="D698" s="1847" t="n"/>
      <c r="M698" s="1847" t="n"/>
      <c r="N698" s="1796" t="n"/>
      <c r="O698" s="1847" t="n"/>
      <c r="P698" s="1796" t="n"/>
      <c r="Q698" s="1847" t="n"/>
      <c r="R698" s="1796" t="n"/>
      <c r="S698" s="1847" t="n"/>
      <c r="T698" s="1796" t="n"/>
      <c r="U698" s="1847" t="n"/>
      <c r="V698" s="1796" t="n"/>
      <c r="W698" s="1847" t="n"/>
      <c r="X698" s="1796" t="n"/>
      <c r="Y698" s="1847" t="n"/>
      <c r="AE698" s="1738" t="n"/>
      <c r="AF698" s="1082" t="n"/>
    </row>
    <row r="699" ht="30" customHeight="1" s="667">
      <c r="A699" s="424" t="n"/>
      <c r="C699" s="1796" t="n"/>
      <c r="D699" s="1847" t="n"/>
      <c r="M699" s="1874" t="n"/>
      <c r="N699" s="1797" t="n"/>
      <c r="O699" s="1847" t="n"/>
      <c r="P699" s="1796" t="n"/>
      <c r="Q699" s="1847" t="n"/>
      <c r="R699" s="1796" t="n"/>
      <c r="S699" s="1847" t="n"/>
      <c r="T699" s="1796" t="n"/>
      <c r="U699" s="1847" t="n"/>
      <c r="V699" s="1796" t="n"/>
      <c r="W699" s="1847" t="n"/>
      <c r="X699" s="1796" t="n"/>
      <c r="Y699" s="1847" t="n"/>
      <c r="AE699" s="1738" t="n"/>
      <c r="AF699" s="99" t="n"/>
    </row>
    <row r="700" ht="30" customHeight="1" s="667">
      <c r="A700" s="964" t="n"/>
      <c r="B700" s="1848" t="n"/>
      <c r="C700" s="1849" t="n"/>
      <c r="D700" s="998" t="inlineStr">
        <is>
          <t>IZLID 1000P  LAD</t>
        </is>
      </c>
      <c r="E700" s="1848" t="n"/>
      <c r="F700" s="1848" t="n"/>
      <c r="G700" s="1848" t="n"/>
      <c r="H700" s="1848" t="n"/>
      <c r="I700" s="1848" t="n"/>
      <c r="J700" s="1848" t="n"/>
      <c r="K700" s="1848" t="n"/>
      <c r="L700" s="1849" t="n"/>
      <c r="M700" s="1061">
        <f>SUMIFS(TE!P:P,TE!G:G,$A$426,TE!H:H,A700)</f>
        <v/>
      </c>
      <c r="N700" s="1877" t="n"/>
      <c r="O700" s="968" t="n">
        <v>112</v>
      </c>
      <c r="P700" s="1849" t="n"/>
      <c r="Q700" s="969">
        <f>ROUNDUP(M700/O700,0)</f>
        <v/>
      </c>
      <c r="R700" s="1849" t="n"/>
      <c r="S700" s="1851" t="n">
        <v>13.4</v>
      </c>
      <c r="T700" s="1849" t="n"/>
      <c r="U700" s="1851">
        <f>Q700*S700</f>
        <v/>
      </c>
      <c r="V700" s="1849" t="n"/>
      <c r="W700" s="946" t="inlineStr">
        <is>
          <t>A1A</t>
        </is>
      </c>
      <c r="X700" s="1849" t="n"/>
      <c r="Y700" s="947" t="inlineStr">
        <is>
          <t>Stored on Configurable Shelf</t>
        </is>
      </c>
      <c r="Z700" s="1848" t="n"/>
      <c r="AA700" s="1848" t="n"/>
      <c r="AB700" s="1848" t="n"/>
      <c r="AC700" s="1848" t="n"/>
      <c r="AD700" s="1848" t="n"/>
      <c r="AE700" s="1849" t="n"/>
      <c r="AF700" s="99" t="n"/>
    </row>
    <row r="701" ht="30" customHeight="1" s="667">
      <c r="A701" s="949" t="n"/>
      <c r="B701" s="1852" t="n"/>
      <c r="C701" s="1853" t="n"/>
      <c r="D701" s="986" t="inlineStr">
        <is>
          <t>IZLID 1000P-W  LAD</t>
        </is>
      </c>
      <c r="E701" s="1852" t="n"/>
      <c r="F701" s="1852" t="n"/>
      <c r="G701" s="1852" t="n"/>
      <c r="H701" s="1852" t="n"/>
      <c r="I701" s="1852" t="n"/>
      <c r="J701" s="1852" t="n"/>
      <c r="K701" s="1852" t="n"/>
      <c r="L701" s="1853" t="n"/>
      <c r="M701" s="952">
        <f>SUMIFS(TE!P:P,TE!G:G,$A$426,TE!H:H,A701)</f>
        <v/>
      </c>
      <c r="N701" s="1854" t="n"/>
      <c r="O701" s="953" t="n">
        <v>11</v>
      </c>
      <c r="P701" s="1853" t="n"/>
      <c r="Q701" s="954">
        <f>ROUNDUP(M701/O701,0)</f>
        <v/>
      </c>
      <c r="R701" s="1853" t="n"/>
      <c r="S701" s="1855" t="n">
        <v>13.4</v>
      </c>
      <c r="T701" s="1853" t="n"/>
      <c r="U701" s="1855">
        <f>Q701*S701</f>
        <v/>
      </c>
      <c r="V701" s="1853" t="n"/>
      <c r="W701" s="970" t="inlineStr">
        <is>
          <t>A1A</t>
        </is>
      </c>
      <c r="X701" s="1853" t="n"/>
      <c r="Y701" s="971" t="inlineStr">
        <is>
          <t>Stored on Configurable Shelf</t>
        </is>
      </c>
      <c r="Z701" s="1852" t="n"/>
      <c r="AA701" s="1852" t="n"/>
      <c r="AB701" s="1852" t="n"/>
      <c r="AC701" s="1852" t="n"/>
      <c r="AD701" s="1852" t="n"/>
      <c r="AE701" s="1853" t="n"/>
      <c r="AF701" s="99" t="n"/>
    </row>
    <row r="702" ht="30" customHeight="1" s="667">
      <c r="A702" s="949" t="n"/>
      <c r="B702" s="1852" t="n"/>
      <c r="C702" s="1853" t="n"/>
      <c r="D702" s="951" t="inlineStr">
        <is>
          <t>IZLID 200P  LAD</t>
        </is>
      </c>
      <c r="E702" s="1852" t="n"/>
      <c r="F702" s="1852" t="n"/>
      <c r="G702" s="1852" t="n"/>
      <c r="H702" s="1852" t="n"/>
      <c r="I702" s="1852" t="n"/>
      <c r="J702" s="1852" t="n"/>
      <c r="K702" s="1852" t="n"/>
      <c r="L702" s="1853" t="n"/>
      <c r="M702" s="952">
        <f>SUMIFS(TE!P:P,TE!G:G,$A$426,TE!H:H,A702)</f>
        <v/>
      </c>
      <c r="N702" s="1854" t="n"/>
      <c r="O702" s="953" t="n">
        <v>112</v>
      </c>
      <c r="P702" s="1853" t="n"/>
      <c r="Q702" s="954">
        <f>ROUNDUP(M702/O702,0)</f>
        <v/>
      </c>
      <c r="R702" s="1853" t="n"/>
      <c r="S702" s="1855" t="n">
        <v>13.4</v>
      </c>
      <c r="T702" s="1853" t="n"/>
      <c r="U702" s="1855">
        <f>Q702*S702</f>
        <v/>
      </c>
      <c r="V702" s="1853" t="n"/>
      <c r="W702" s="970" t="inlineStr">
        <is>
          <t>A1A</t>
        </is>
      </c>
      <c r="X702" s="1853" t="n"/>
      <c r="Y702" s="971" t="inlineStr">
        <is>
          <t>Stored on Configurable Shelf</t>
        </is>
      </c>
      <c r="Z702" s="1852" t="n"/>
      <c r="AA702" s="1852" t="n"/>
      <c r="AB702" s="1852" t="n"/>
      <c r="AC702" s="1852" t="n"/>
      <c r="AD702" s="1852" t="n"/>
      <c r="AE702" s="1853" t="n"/>
      <c r="AF702" s="99" t="n"/>
    </row>
    <row r="703" ht="30" customHeight="1" s="667">
      <c r="A703" s="949" t="n"/>
      <c r="B703" s="1852" t="n"/>
      <c r="C703" s="1853" t="n"/>
      <c r="D703" s="951" t="inlineStr">
        <is>
          <t>M240D  7.62MM</t>
        </is>
      </c>
      <c r="E703" s="1852" t="n"/>
      <c r="F703" s="1852" t="n"/>
      <c r="G703" s="1852" t="n"/>
      <c r="H703" s="1852" t="n"/>
      <c r="I703" s="1852" t="n"/>
      <c r="J703" s="1852" t="n"/>
      <c r="K703" s="1852" t="n"/>
      <c r="L703" s="1853" t="n"/>
      <c r="M703" s="952">
        <f>SUMIFS(TE!P:P,TE!G:G,$A$426,TE!H:H,A703)</f>
        <v/>
      </c>
      <c r="N703" s="1854" t="n"/>
      <c r="O703" s="953" t="n">
        <v>6</v>
      </c>
      <c r="P703" s="1853" t="n"/>
      <c r="Q703" s="954">
        <f>ROUNDUP(M703/O703,0)</f>
        <v/>
      </c>
      <c r="R703" s="1853" t="n"/>
      <c r="S703" s="1855" t="n">
        <v>13.4</v>
      </c>
      <c r="T703" s="1853" t="n"/>
      <c r="U703" s="1855">
        <f>Q703*S703</f>
        <v/>
      </c>
      <c r="V703" s="1853" t="n"/>
      <c r="W703" s="970" t="inlineStr">
        <is>
          <t>B1I</t>
        </is>
      </c>
      <c r="X703" s="1853" t="n"/>
      <c r="Y703" s="971" t="inlineStr">
        <is>
          <t>6 per rack stacked 1 high</t>
        </is>
      </c>
      <c r="Z703" s="1852" t="n"/>
      <c r="AA703" s="1852" t="n"/>
      <c r="AB703" s="1852" t="n"/>
      <c r="AC703" s="1852" t="n"/>
      <c r="AD703" s="1852" t="n"/>
      <c r="AE703" s="1853" t="n"/>
      <c r="AF703" s="99" t="n"/>
    </row>
    <row r="704" ht="30" customHeight="1" s="667">
      <c r="A704" s="949" t="n"/>
      <c r="B704" s="1852" t="n"/>
      <c r="C704" s="1853" t="n"/>
      <c r="D704" s="951" t="inlineStr">
        <is>
          <t>Mortar Base Plates (81mm and 60mm)</t>
        </is>
      </c>
      <c r="E704" s="1852" t="n"/>
      <c r="F704" s="1852" t="n"/>
      <c r="G704" s="1852" t="n"/>
      <c r="H704" s="1852" t="n"/>
      <c r="I704" s="1852" t="n"/>
      <c r="J704" s="1852" t="n"/>
      <c r="K704" s="1852" t="n"/>
      <c r="L704" s="1853" t="n"/>
      <c r="M704" s="952">
        <f>SUMIFS(TE!P:P,TE!G:G,$A$426,TE!H:H,A704)</f>
        <v/>
      </c>
      <c r="N704" s="1854" t="n"/>
      <c r="O704" s="953" t="n">
        <v>15</v>
      </c>
      <c r="P704" s="1853" t="n"/>
      <c r="Q704" s="954">
        <f>ROUNDUP(M704/O704,0)</f>
        <v/>
      </c>
      <c r="R704" s="1853" t="n"/>
      <c r="S704" s="1855" t="n">
        <v>7.4</v>
      </c>
      <c r="T704" s="1853" t="n"/>
      <c r="U704" s="1855">
        <f>Q704*S704</f>
        <v/>
      </c>
      <c r="V704" s="1853" t="n"/>
      <c r="W704" s="970" t="inlineStr">
        <is>
          <t>E1H</t>
        </is>
      </c>
      <c r="X704" s="1853" t="n"/>
      <c r="Y704" s="971" t="inlineStr">
        <is>
          <t>Stacked 15 high</t>
        </is>
      </c>
      <c r="Z704" s="1852" t="n"/>
      <c r="AA704" s="1852" t="n"/>
      <c r="AB704" s="1852" t="n"/>
      <c r="AC704" s="1852" t="n"/>
      <c r="AD704" s="1852" t="n"/>
      <c r="AE704" s="1853" t="n"/>
      <c r="AF704" s="99" t="n"/>
    </row>
    <row r="705" ht="30" customHeight="1" s="667">
      <c r="A705" s="949" t="n"/>
      <c r="B705" s="1852" t="n"/>
      <c r="C705" s="1853" t="n"/>
      <c r="D705" s="951" t="inlineStr">
        <is>
          <t>Mount, Tripod (AN/PAS-22)</t>
        </is>
      </c>
      <c r="E705" s="1852" t="n"/>
      <c r="F705" s="1852" t="n"/>
      <c r="G705" s="1852" t="n"/>
      <c r="H705" s="1852" t="n"/>
      <c r="I705" s="1852" t="n"/>
      <c r="J705" s="1852" t="n"/>
      <c r="K705" s="1852" t="n"/>
      <c r="L705" s="1853" t="n"/>
      <c r="M705" s="952">
        <f>SUMIFS(TE!P:P,TE!G:G,$A$426,TE!H:H,A705)</f>
        <v/>
      </c>
      <c r="N705" s="1854" t="n"/>
      <c r="O705" s="953" t="n">
        <v>80</v>
      </c>
      <c r="P705" s="1853" t="n"/>
      <c r="Q705" s="954">
        <f>M705/O705</f>
        <v/>
      </c>
      <c r="R705" s="1853" t="n"/>
      <c r="S705" s="1855" t="n">
        <v>13.4</v>
      </c>
      <c r="T705" s="1853" t="n"/>
      <c r="U705" s="1855">
        <f>Q705*S705</f>
        <v/>
      </c>
      <c r="V705" s="1853" t="n"/>
      <c r="W705" s="970" t="inlineStr">
        <is>
          <t>A1A</t>
        </is>
      </c>
      <c r="X705" s="1853" t="n"/>
      <c r="Y705" s="971" t="inlineStr">
        <is>
          <t>Stored on Configurable Shelf</t>
        </is>
      </c>
      <c r="Z705" s="1852" t="n"/>
      <c r="AA705" s="1852" t="n"/>
      <c r="AB705" s="1852" t="n"/>
      <c r="AC705" s="1852" t="n"/>
      <c r="AD705" s="1852" t="n"/>
      <c r="AE705" s="1853" t="n"/>
      <c r="AF705" s="99" t="n"/>
    </row>
    <row r="706" ht="30" customHeight="1" s="667">
      <c r="A706" s="949" t="n"/>
      <c r="B706" s="1852" t="n"/>
      <c r="C706" s="1853" t="n"/>
      <c r="D706" s="951" t="inlineStr">
        <is>
          <t>SABER Far Target Locator (FTL)</t>
        </is>
      </c>
      <c r="E706" s="1852" t="n"/>
      <c r="F706" s="1852" t="n"/>
      <c r="G706" s="1852" t="n"/>
      <c r="H706" s="1852" t="n"/>
      <c r="I706" s="1852" t="n"/>
      <c r="J706" s="1852" t="n"/>
      <c r="K706" s="1852" t="n"/>
      <c r="L706" s="1853" t="n"/>
      <c r="M706" s="952">
        <f>SUMIFS(TE!P:P,TE!G:G,$A$426,TE!H:H,A706)</f>
        <v/>
      </c>
      <c r="N706" s="1854" t="n"/>
      <c r="O706" s="953" t="n">
        <v>4</v>
      </c>
      <c r="P706" s="1853" t="n"/>
      <c r="Q706" s="954">
        <f>ROUNDUP(M706/O706,0)</f>
        <v/>
      </c>
      <c r="R706" s="1853" t="n"/>
      <c r="S706" s="1855" t="n">
        <v>20.1</v>
      </c>
      <c r="T706" s="1853" t="n"/>
      <c r="U706" s="1855">
        <f>Q706*S706</f>
        <v/>
      </c>
      <c r="V706" s="1853" t="n"/>
      <c r="W706" s="970" t="inlineStr">
        <is>
          <t>E1A</t>
        </is>
      </c>
      <c r="X706" s="1853" t="n"/>
      <c r="Y706" s="971" t="inlineStr">
        <is>
          <t>Hard case stacked 4 high</t>
        </is>
      </c>
      <c r="Z706" s="1852" t="n"/>
      <c r="AA706" s="1852" t="n"/>
      <c r="AB706" s="1852" t="n"/>
      <c r="AC706" s="1852" t="n"/>
      <c r="AD706" s="1852" t="n"/>
      <c r="AE706" s="1853" t="n"/>
      <c r="AF706" s="99" t="n"/>
    </row>
    <row r="707" ht="30" customHeight="1" s="667">
      <c r="A707" s="949" t="n"/>
      <c r="B707" s="1852" t="n"/>
      <c r="C707" s="1853" t="n"/>
      <c r="D707" s="951" t="inlineStr">
        <is>
          <t>SABER Fire Control Sub-System (FCS)</t>
        </is>
      </c>
      <c r="E707" s="1852" t="n"/>
      <c r="F707" s="1852" t="n"/>
      <c r="G707" s="1852" t="n"/>
      <c r="H707" s="1852" t="n"/>
      <c r="I707" s="1852" t="n"/>
      <c r="J707" s="1852" t="n"/>
      <c r="K707" s="1852" t="n"/>
      <c r="L707" s="1853" t="n"/>
      <c r="M707" s="952">
        <f>SUMIFS(TE!P:P,TE!G:G,$A$426,TE!H:H,A707)</f>
        <v/>
      </c>
      <c r="N707" s="1854" t="n"/>
      <c r="O707" s="953" t="n">
        <v>4</v>
      </c>
      <c r="P707" s="1853" t="n"/>
      <c r="Q707" s="954">
        <f>ROUNDUP(M707/O707,0)</f>
        <v/>
      </c>
      <c r="R707" s="1853" t="n"/>
      <c r="S707" s="1855" t="n">
        <v>20.1</v>
      </c>
      <c r="T707" s="1853" t="n"/>
      <c r="U707" s="1855">
        <f>Q707*S707</f>
        <v/>
      </c>
      <c r="V707" s="1853" t="n"/>
      <c r="W707" s="970" t="inlineStr">
        <is>
          <t>E1A</t>
        </is>
      </c>
      <c r="X707" s="1853" t="n"/>
      <c r="Y707" s="971" t="inlineStr">
        <is>
          <t>Hard case stacked 4 high</t>
        </is>
      </c>
      <c r="Z707" s="1852" t="n"/>
      <c r="AA707" s="1852" t="n"/>
      <c r="AB707" s="1852" t="n"/>
      <c r="AC707" s="1852" t="n"/>
      <c r="AD707" s="1852" t="n"/>
      <c r="AE707" s="1853" t="n"/>
      <c r="AF707" s="99" t="n"/>
    </row>
    <row r="708" ht="30" customHeight="1" s="667">
      <c r="A708" s="949" t="n"/>
      <c r="B708" s="1852" t="n"/>
      <c r="C708" s="1853" t="n"/>
      <c r="D708" s="951" t="inlineStr">
        <is>
          <t>SABER Lithium Battery Box (LBB)</t>
        </is>
      </c>
      <c r="E708" s="1852" t="n"/>
      <c r="F708" s="1852" t="n"/>
      <c r="G708" s="1852" t="n"/>
      <c r="H708" s="1852" t="n"/>
      <c r="I708" s="1852" t="n"/>
      <c r="J708" s="1852" t="n"/>
      <c r="K708" s="1852" t="n"/>
      <c r="L708" s="1853" t="n"/>
      <c r="M708" s="952">
        <f>SUMIFS(TE!P:P,TE!G:G,$A$426,TE!H:H,A708)</f>
        <v/>
      </c>
      <c r="N708" s="1854" t="n"/>
      <c r="O708" s="953" t="n">
        <v>4</v>
      </c>
      <c r="P708" s="1853" t="n"/>
      <c r="Q708" s="954">
        <f>ROUNDUP(M708/O708,0)</f>
        <v/>
      </c>
      <c r="R708" s="1853" t="n"/>
      <c r="S708" s="1855" t="n">
        <v>20.1</v>
      </c>
      <c r="T708" s="1853" t="n"/>
      <c r="U708" s="1855">
        <f>Q708*S708</f>
        <v/>
      </c>
      <c r="V708" s="1853" t="n"/>
      <c r="W708" s="970" t="inlineStr">
        <is>
          <t>E1A</t>
        </is>
      </c>
      <c r="X708" s="1853" t="n"/>
      <c r="Y708" s="971" t="inlineStr">
        <is>
          <t>Hard case stacked 4 high</t>
        </is>
      </c>
      <c r="Z708" s="1852" t="n"/>
      <c r="AA708" s="1852" t="n"/>
      <c r="AB708" s="1852" t="n"/>
      <c r="AC708" s="1852" t="n"/>
      <c r="AD708" s="1852" t="n"/>
      <c r="AE708" s="1853" t="n"/>
      <c r="AF708" s="99" t="n"/>
    </row>
    <row r="709" ht="30" customHeight="1" s="667">
      <c r="A709" s="949" t="n"/>
      <c r="B709" s="1852" t="n"/>
      <c r="C709" s="1853" t="n"/>
      <c r="D709" s="951" t="inlineStr">
        <is>
          <t>SABER Traversing Unit (TU)</t>
        </is>
      </c>
      <c r="E709" s="1852" t="n"/>
      <c r="F709" s="1852" t="n"/>
      <c r="G709" s="1852" t="n"/>
      <c r="H709" s="1852" t="n"/>
      <c r="I709" s="1852" t="n"/>
      <c r="J709" s="1852" t="n"/>
      <c r="K709" s="1852" t="n"/>
      <c r="L709" s="1853" t="n"/>
      <c r="M709" s="952">
        <f>SUMIFS(TE!P:P,TE!G:G,$A$426,TE!H:H,A709)</f>
        <v/>
      </c>
      <c r="N709" s="1854" t="n"/>
      <c r="O709" s="953" t="n">
        <v>4</v>
      </c>
      <c r="P709" s="1853" t="n"/>
      <c r="Q709" s="954">
        <f>ROUNDUP(M709/O709,0)</f>
        <v/>
      </c>
      <c r="R709" s="1853" t="n"/>
      <c r="S709" s="1855" t="n">
        <v>20.1</v>
      </c>
      <c r="T709" s="1853" t="n"/>
      <c r="U709" s="1855">
        <f>Q709*S709</f>
        <v/>
      </c>
      <c r="V709" s="1853" t="n"/>
      <c r="W709" s="970" t="inlineStr">
        <is>
          <t>E1A</t>
        </is>
      </c>
      <c r="X709" s="1853" t="n"/>
      <c r="Y709" s="971" t="inlineStr">
        <is>
          <t>Wooden box stacked 4 high</t>
        </is>
      </c>
      <c r="Z709" s="1852" t="n"/>
      <c r="AA709" s="1852" t="n"/>
      <c r="AB709" s="1852" t="n"/>
      <c r="AC709" s="1852" t="n"/>
      <c r="AD709" s="1852" t="n"/>
      <c r="AE709" s="1853" t="n"/>
      <c r="AF709" s="99" t="n"/>
    </row>
    <row r="710" ht="30" customHeight="1" s="667">
      <c r="A710" s="949" t="n"/>
      <c r="B710" s="1852" t="n"/>
      <c r="C710" s="1853" t="n"/>
      <c r="D710" s="951" t="inlineStr">
        <is>
          <t>SABER Tripod</t>
        </is>
      </c>
      <c r="E710" s="1852" t="n"/>
      <c r="F710" s="1852" t="n"/>
      <c r="G710" s="1852" t="n"/>
      <c r="H710" s="1852" t="n"/>
      <c r="I710" s="1852" t="n"/>
      <c r="J710" s="1852" t="n"/>
      <c r="K710" s="1852" t="n"/>
      <c r="L710" s="1853" t="n"/>
      <c r="M710" s="952">
        <f>SUMIFS(TE!P:P,TE!G:G,$A$426,TE!H:H,A710)</f>
        <v/>
      </c>
      <c r="N710" s="1854" t="n"/>
      <c r="O710" s="973" t="inlineStr">
        <is>
          <t>n/a</t>
        </is>
      </c>
      <c r="P710" s="1853" t="n"/>
      <c r="Q710" s="973" t="inlineStr">
        <is>
          <t>n/a</t>
        </is>
      </c>
      <c r="R710" s="1853" t="n"/>
      <c r="S710" s="973" t="inlineStr">
        <is>
          <t>n/a</t>
        </is>
      </c>
      <c r="T710" s="1853" t="n"/>
      <c r="U710" s="973" t="inlineStr">
        <is>
          <t>n/a</t>
        </is>
      </c>
      <c r="V710" s="1853" t="n"/>
      <c r="W710" s="970" t="inlineStr">
        <is>
          <t>Z1A</t>
        </is>
      </c>
      <c r="X710" s="1853" t="n"/>
      <c r="Y710" s="971" t="inlineStr">
        <is>
          <t>Stored on weapon, E0055 SABER</t>
        </is>
      </c>
      <c r="Z710" s="1852" t="n"/>
      <c r="AA710" s="1852" t="n"/>
      <c r="AB710" s="1852" t="n"/>
      <c r="AC710" s="1852" t="n"/>
      <c r="AD710" s="1852" t="n"/>
      <c r="AE710" s="1853" t="n"/>
      <c r="AF710" s="76" t="n"/>
    </row>
    <row r="711" ht="30" customHeight="1" s="667">
      <c r="A711" s="949" t="n"/>
      <c r="B711" s="1852" t="n"/>
      <c r="C711" s="1853" t="n"/>
      <c r="D711" s="951" t="inlineStr">
        <is>
          <t>GAU-15/A (XM218)  .50 CAL</t>
        </is>
      </c>
      <c r="E711" s="1852" t="n"/>
      <c r="F711" s="1852" t="n"/>
      <c r="G711" s="1852" t="n"/>
      <c r="H711" s="1852" t="n"/>
      <c r="I711" s="1852" t="n"/>
      <c r="J711" s="1852" t="n"/>
      <c r="K711" s="1852" t="n"/>
      <c r="L711" s="1853" t="n"/>
      <c r="M711" s="952">
        <f>SUMIFS(TE!P:P,TE!G:G,$A$426,TE!H:H,A711)</f>
        <v/>
      </c>
      <c r="N711" s="1854" t="n"/>
      <c r="O711" s="953" t="n">
        <v>4</v>
      </c>
      <c r="P711" s="1853" t="n"/>
      <c r="Q711" s="954">
        <f>ROUNDUP(M711/O711,0)</f>
        <v/>
      </c>
      <c r="R711" s="1853" t="n"/>
      <c r="S711" s="1855" t="n">
        <v>36</v>
      </c>
      <c r="T711" s="1853" t="n"/>
      <c r="U711" s="1855">
        <f>Q711*S711</f>
        <v/>
      </c>
      <c r="V711" s="1853" t="n"/>
      <c r="W711" s="970" t="inlineStr">
        <is>
          <t>D1A</t>
        </is>
      </c>
      <c r="X711" s="1853" t="n"/>
      <c r="Y711" s="971" t="inlineStr">
        <is>
          <t>4 per rack stacked 1 high</t>
        </is>
      </c>
      <c r="Z711" s="1852" t="n"/>
      <c r="AA711" s="1852" t="n"/>
      <c r="AB711" s="1852" t="n"/>
      <c r="AC711" s="1852" t="n"/>
      <c r="AD711" s="1852" t="n"/>
      <c r="AE711" s="1853" t="n"/>
      <c r="AF711" s="76" t="n"/>
    </row>
    <row r="712" ht="30" customHeight="1" s="667">
      <c r="A712" s="949" t="inlineStr">
        <is>
          <t>C3117</t>
        </is>
      </c>
      <c r="B712" s="1852" t="n"/>
      <c r="C712" s="1853" t="n"/>
      <c r="D712" s="951" t="inlineStr">
        <is>
          <t>Case, Ammo Pouch, Small Arms, F/SAW</t>
        </is>
      </c>
      <c r="E712" s="1852" t="n"/>
      <c r="F712" s="1852" t="n"/>
      <c r="G712" s="1852" t="n"/>
      <c r="H712" s="1852" t="n"/>
      <c r="I712" s="1852" t="n"/>
      <c r="J712" s="1852" t="n"/>
      <c r="K712" s="1852" t="n"/>
      <c r="L712" s="1853" t="n"/>
      <c r="M712" s="952">
        <f>SUMIFS(TE!P:P,TE!G:G,$A$426,TE!H:H,A712)</f>
        <v/>
      </c>
      <c r="N712" s="1854" t="n"/>
      <c r="O712" s="953" t="n">
        <v>90</v>
      </c>
      <c r="P712" s="1853" t="n"/>
      <c r="Q712" s="954">
        <f>M712/O712</f>
        <v/>
      </c>
      <c r="R712" s="1853" t="n"/>
      <c r="S712" s="1855" t="n">
        <v>13.4</v>
      </c>
      <c r="T712" s="1853" t="n"/>
      <c r="U712" s="1855">
        <f>Q712*S712</f>
        <v/>
      </c>
      <c r="V712" s="1853" t="n"/>
      <c r="W712" s="970" t="inlineStr">
        <is>
          <t>A1A</t>
        </is>
      </c>
      <c r="X712" s="1853" t="n"/>
      <c r="Y712" s="971" t="inlineStr">
        <is>
          <t>Stored on Configurable Shelf</t>
        </is>
      </c>
      <c r="Z712" s="1852" t="n"/>
      <c r="AA712" s="1852" t="n"/>
      <c r="AB712" s="1852" t="n"/>
      <c r="AC712" s="1852" t="n"/>
      <c r="AD712" s="1852" t="n"/>
      <c r="AE712" s="1853" t="n"/>
      <c r="AF712" s="76" t="n"/>
    </row>
    <row r="713" ht="30" customHeight="1" s="667">
      <c r="A713" s="949" t="n"/>
      <c r="B713" s="1852" t="n"/>
      <c r="C713" s="1853" t="n"/>
      <c r="D713" s="951" t="n"/>
      <c r="E713" s="1852" t="n"/>
      <c r="F713" s="1852" t="n"/>
      <c r="G713" s="1852" t="n"/>
      <c r="H713" s="1852" t="n"/>
      <c r="I713" s="1852" t="n"/>
      <c r="J713" s="1852" t="n"/>
      <c r="K713" s="1852" t="n"/>
      <c r="L713" s="1853" t="n"/>
      <c r="M713" s="952">
        <f>SUMIFS(TE!P:P,TE!G:G,$A$426,TE!H:H,A713)</f>
        <v/>
      </c>
      <c r="N713" s="1854" t="n"/>
      <c r="O713" s="953" t="n"/>
      <c r="P713" s="1853" t="n"/>
      <c r="Q713" s="954" t="n"/>
      <c r="R713" s="1853" t="n"/>
      <c r="S713" s="1855" t="n"/>
      <c r="T713" s="1853" t="n"/>
      <c r="U713" s="1855" t="n"/>
      <c r="V713" s="1853" t="n"/>
      <c r="W713" s="970" t="n"/>
      <c r="X713" s="1853" t="n"/>
      <c r="Y713" s="971" t="n"/>
      <c r="Z713" s="1852" t="n"/>
      <c r="AA713" s="1852" t="n"/>
      <c r="AB713" s="1852" t="n"/>
      <c r="AC713" s="1852" t="n"/>
      <c r="AD713" s="1852" t="n"/>
      <c r="AE713" s="1853" t="n"/>
      <c r="AF713" s="76" t="n"/>
    </row>
    <row r="714" ht="30" customHeight="1" s="667">
      <c r="A714" s="949" t="n"/>
      <c r="B714" s="1852" t="n"/>
      <c r="C714" s="1853" t="n"/>
      <c r="D714" s="951" t="n"/>
      <c r="E714" s="1852" t="n"/>
      <c r="F714" s="1852" t="n"/>
      <c r="G714" s="1852" t="n"/>
      <c r="H714" s="1852" t="n"/>
      <c r="I714" s="1852" t="n"/>
      <c r="J714" s="1852" t="n"/>
      <c r="K714" s="1852" t="n"/>
      <c r="L714" s="1853" t="n"/>
      <c r="M714" s="952">
        <f>SUMIFS(TE!P:P,TE!G:G,$A$426,TE!H:H,A714)</f>
        <v/>
      </c>
      <c r="N714" s="1854" t="n"/>
      <c r="O714" s="953" t="n"/>
      <c r="P714" s="1853" t="n"/>
      <c r="Q714" s="954" t="n"/>
      <c r="R714" s="1853" t="n"/>
      <c r="S714" s="1855" t="n"/>
      <c r="T714" s="1853" t="n"/>
      <c r="U714" s="1855" t="n"/>
      <c r="V714" s="1853" t="n"/>
      <c r="W714" s="970" t="n"/>
      <c r="X714" s="1853" t="n"/>
      <c r="Y714" s="971" t="n"/>
      <c r="Z714" s="1852" t="n"/>
      <c r="AA714" s="1852" t="n"/>
      <c r="AB714" s="1852" t="n"/>
      <c r="AC714" s="1852" t="n"/>
      <c r="AD714" s="1852" t="n"/>
      <c r="AE714" s="1853" t="n"/>
      <c r="AF714" s="76" t="n"/>
    </row>
    <row r="715" ht="30" customHeight="1" s="667">
      <c r="A715" s="949" t="n"/>
      <c r="B715" s="1852" t="n"/>
      <c r="C715" s="1853" t="n"/>
      <c r="D715" s="951" t="n"/>
      <c r="E715" s="1852" t="n"/>
      <c r="F715" s="1852" t="n"/>
      <c r="G715" s="1852" t="n"/>
      <c r="H715" s="1852" t="n"/>
      <c r="I715" s="1852" t="n"/>
      <c r="J715" s="1852" t="n"/>
      <c r="K715" s="1852" t="n"/>
      <c r="L715" s="1853" t="n"/>
      <c r="M715" s="952">
        <f>SUMIFS(TE!P:P,TE!G:G,$A$426,TE!H:H,A715)</f>
        <v/>
      </c>
      <c r="N715" s="1854" t="n"/>
      <c r="O715" s="953" t="n"/>
      <c r="P715" s="1853" t="n"/>
      <c r="Q715" s="954" t="n"/>
      <c r="R715" s="1853" t="n"/>
      <c r="S715" s="1855" t="n"/>
      <c r="T715" s="1853" t="n"/>
      <c r="U715" s="1855" t="n"/>
      <c r="V715" s="1853" t="n"/>
      <c r="W715" s="970" t="n"/>
      <c r="X715" s="1853" t="n"/>
      <c r="Y715" s="971" t="n"/>
      <c r="Z715" s="1852" t="n"/>
      <c r="AA715" s="1852" t="n"/>
      <c r="AB715" s="1852" t="n"/>
      <c r="AC715" s="1852" t="n"/>
      <c r="AD715" s="1852" t="n"/>
      <c r="AE715" s="1853" t="n"/>
      <c r="AF715" s="76" t="n"/>
    </row>
    <row r="716" ht="30" customHeight="1" s="667">
      <c r="A716" s="949" t="n"/>
      <c r="B716" s="1852" t="n"/>
      <c r="C716" s="1853" t="n"/>
      <c r="D716" s="951" t="n"/>
      <c r="E716" s="1852" t="n"/>
      <c r="F716" s="1852" t="n"/>
      <c r="G716" s="1852" t="n"/>
      <c r="H716" s="1852" t="n"/>
      <c r="I716" s="1852" t="n"/>
      <c r="J716" s="1852" t="n"/>
      <c r="K716" s="1852" t="n"/>
      <c r="L716" s="1853" t="n"/>
      <c r="M716" s="952">
        <f>SUMIFS(TE!P:P,TE!G:G,$A$426,TE!H:H,A716)</f>
        <v/>
      </c>
      <c r="N716" s="1854" t="n"/>
      <c r="O716" s="953" t="n"/>
      <c r="P716" s="1853" t="n"/>
      <c r="Q716" s="954" t="n"/>
      <c r="R716" s="1853" t="n"/>
      <c r="S716" s="1855" t="n"/>
      <c r="T716" s="1853" t="n"/>
      <c r="U716" s="1855" t="n"/>
      <c r="V716" s="1853" t="n"/>
      <c r="W716" s="970" t="n"/>
      <c r="X716" s="1853" t="n"/>
      <c r="Y716" s="971" t="n"/>
      <c r="Z716" s="1852" t="n"/>
      <c r="AA716" s="1852" t="n"/>
      <c r="AB716" s="1852" t="n"/>
      <c r="AC716" s="1852" t="n"/>
      <c r="AD716" s="1852" t="n"/>
      <c r="AE716" s="1853" t="n"/>
      <c r="AF716" s="76" t="n"/>
    </row>
    <row r="717" ht="30" customHeight="1" s="667">
      <c r="A717" s="949" t="n"/>
      <c r="B717" s="1852" t="n"/>
      <c r="C717" s="1853" t="n"/>
      <c r="D717" s="951" t="n"/>
      <c r="E717" s="1852" t="n"/>
      <c r="F717" s="1852" t="n"/>
      <c r="G717" s="1852" t="n"/>
      <c r="H717" s="1852" t="n"/>
      <c r="I717" s="1852" t="n"/>
      <c r="J717" s="1852" t="n"/>
      <c r="K717" s="1852" t="n"/>
      <c r="L717" s="1853" t="n"/>
      <c r="M717" s="952">
        <f>SUMIFS(TE!P:P,TE!G:G,$A$426,TE!H:H,A717)</f>
        <v/>
      </c>
      <c r="N717" s="1854" t="n"/>
      <c r="O717" s="953" t="n"/>
      <c r="P717" s="1853" t="n"/>
      <c r="Q717" s="954" t="n"/>
      <c r="R717" s="1853" t="n"/>
      <c r="S717" s="1855" t="n"/>
      <c r="T717" s="1853" t="n"/>
      <c r="U717" s="1855" t="n"/>
      <c r="V717" s="1853" t="n"/>
      <c r="W717" s="970" t="n"/>
      <c r="X717" s="1853" t="n"/>
      <c r="Y717" s="971" t="n"/>
      <c r="Z717" s="1852" t="n"/>
      <c r="AA717" s="1852" t="n"/>
      <c r="AB717" s="1852" t="n"/>
      <c r="AC717" s="1852" t="n"/>
      <c r="AD717" s="1852" t="n"/>
      <c r="AE717" s="1853" t="n"/>
      <c r="AF717" s="76" t="n"/>
    </row>
    <row r="718" ht="30" customHeight="1" s="667">
      <c r="A718" s="978" t="n"/>
      <c r="B718" s="1856" t="n"/>
      <c r="C718" s="1857" t="n"/>
      <c r="D718" s="980" t="n"/>
      <c r="E718" s="1856" t="n"/>
      <c r="F718" s="1856" t="n"/>
      <c r="G718" s="1856" t="n"/>
      <c r="H718" s="1856" t="n"/>
      <c r="I718" s="1856" t="n"/>
      <c r="J718" s="1856" t="n"/>
      <c r="K718" s="1856" t="n"/>
      <c r="L718" s="1857" t="n"/>
      <c r="M718" s="981">
        <f>SUMIFS(TE!P:P,TE!G:G,$A$426,TE!H:H,A718)</f>
        <v/>
      </c>
      <c r="N718" s="1858" t="n"/>
      <c r="O718" s="982" t="n"/>
      <c r="P718" s="1857" t="n"/>
      <c r="Q718" s="983" t="n"/>
      <c r="R718" s="1857" t="n"/>
      <c r="S718" s="1859" t="n"/>
      <c r="T718" s="1857" t="n"/>
      <c r="U718" s="1859" t="n"/>
      <c r="V718" s="1857" t="n"/>
      <c r="W718" s="975" t="n"/>
      <c r="X718" s="1857" t="n"/>
      <c r="Y718" s="976" t="n"/>
      <c r="Z718" s="1856" t="n"/>
      <c r="AA718" s="1856" t="n"/>
      <c r="AB718" s="1856" t="n"/>
      <c r="AC718" s="1856" t="n"/>
      <c r="AD718" s="1856" t="n"/>
      <c r="AE718" s="1857" t="n"/>
      <c r="AF718" s="76" t="n"/>
    </row>
    <row r="719" ht="12.75" customHeight="1" s="667">
      <c r="A719" s="76" t="n"/>
      <c r="B719" s="76" t="n"/>
      <c r="C719" s="76" t="n"/>
      <c r="D719" s="76" t="n"/>
      <c r="E719" s="76" t="n"/>
      <c r="F719" s="76" t="n"/>
      <c r="G719" s="76" t="n"/>
      <c r="H719" s="76" t="n"/>
      <c r="I719" s="76" t="n"/>
      <c r="J719" s="76" t="n"/>
      <c r="K719" s="76" t="n"/>
      <c r="L719" s="76" t="n"/>
      <c r="M719" s="76" t="n"/>
      <c r="N719" s="76" t="n"/>
      <c r="O719" s="76" t="n"/>
      <c r="P719" s="76" t="n"/>
      <c r="Q719" s="76" t="n"/>
      <c r="R719" s="76" t="n"/>
      <c r="S719" s="76" t="n"/>
      <c r="T719" s="76" t="n"/>
      <c r="U719" s="76" t="n"/>
      <c r="V719" s="76" t="n"/>
      <c r="W719" s="76" t="n"/>
      <c r="X719" s="76" t="n"/>
      <c r="Y719" s="76" t="n"/>
      <c r="Z719" s="76" t="n"/>
      <c r="AA719" s="76" t="n"/>
      <c r="AB719" s="76" t="n"/>
      <c r="AC719" s="76" t="n"/>
      <c r="AD719" s="76" t="n"/>
      <c r="AE719" s="76" t="n"/>
      <c r="AF719" s="76" t="n"/>
    </row>
    <row r="720" ht="12.75" customHeight="1" s="667">
      <c r="A720" s="101" t="n"/>
      <c r="B720" s="101" t="n"/>
      <c r="C720" s="101" t="n"/>
      <c r="D720" s="101" t="n"/>
      <c r="E720" s="101" t="n"/>
      <c r="F720" s="101" t="n"/>
      <c r="G720" s="101" t="n"/>
      <c r="H720" s="101" t="n"/>
      <c r="I720" s="101" t="n"/>
      <c r="J720" s="101" t="n"/>
      <c r="K720" s="101" t="n"/>
      <c r="L720" s="101" t="n"/>
      <c r="M720" s="101" t="n"/>
      <c r="N720" s="101" t="n"/>
      <c r="O720" s="101" t="n"/>
      <c r="P720" s="101" t="n"/>
      <c r="Q720" s="101" t="n"/>
      <c r="R720" s="101" t="n"/>
      <c r="S720" s="101" t="n"/>
      <c r="T720" s="101" t="n"/>
      <c r="U720" s="101" t="n"/>
      <c r="V720" s="101" t="n"/>
      <c r="W720" s="101" t="n"/>
      <c r="X720" s="101" t="n"/>
      <c r="Y720" s="101" t="n"/>
      <c r="Z720" s="101" t="n"/>
      <c r="AA720" s="101" t="n"/>
      <c r="AB720" s="682" t="n"/>
      <c r="AC720" s="683" t="inlineStr">
        <is>
          <t xml:space="preserve">Page </t>
        </is>
      </c>
      <c r="AD720" s="684" t="n">
        <v>25</v>
      </c>
      <c r="AE720" s="684" t="inlineStr">
        <is>
          <t>of</t>
        </is>
      </c>
      <c r="AF720" s="684" t="n">
        <v>27</v>
      </c>
    </row>
    <row r="721" ht="12.75" customHeight="1" s="667">
      <c r="A721" s="937" t="inlineStr">
        <is>
          <t>CCN:</t>
        </is>
      </c>
      <c r="C721" s="931" t="n">
        <v>14345</v>
      </c>
      <c r="M721" s="937" t="inlineStr">
        <is>
          <t>Nomenclature:</t>
        </is>
      </c>
      <c r="R721" s="931" t="inlineStr">
        <is>
          <t>Armory</t>
        </is>
      </c>
    </row>
    <row r="722" ht="12.75" customHeight="1" s="667">
      <c r="A722" s="1081" t="n"/>
      <c r="B722" s="1081" t="n"/>
      <c r="C722" s="1082" t="n"/>
      <c r="D722" s="1082" t="n"/>
      <c r="E722" s="1082" t="n"/>
      <c r="F722" s="1082" t="n"/>
      <c r="G722" s="1082" t="n"/>
      <c r="H722" s="1082" t="n"/>
      <c r="I722" s="1082" t="n"/>
      <c r="J722" s="1082" t="n"/>
      <c r="K722" s="1082" t="n"/>
      <c r="L722" s="1082" t="n"/>
      <c r="M722" s="1081" t="n"/>
      <c r="N722" s="1081" t="n"/>
      <c r="O722" s="1081" t="n"/>
      <c r="P722" s="1081" t="n"/>
      <c r="Q722" s="1081" t="n"/>
      <c r="R722" s="1082" t="n"/>
      <c r="S722" s="1082" t="n"/>
      <c r="T722" s="1082" t="n"/>
      <c r="U722" s="1082" t="n"/>
      <c r="V722" s="1082" t="n"/>
      <c r="W722" s="1082" t="n"/>
      <c r="X722" s="1082" t="n"/>
      <c r="Y722" s="1082" t="n"/>
      <c r="Z722" s="1082" t="n"/>
      <c r="AA722" s="1082" t="n"/>
      <c r="AB722" s="1082" t="n"/>
      <c r="AC722" s="1082" t="n"/>
      <c r="AD722" s="1082" t="n"/>
      <c r="AE722" s="1082" t="n"/>
      <c r="AF722" s="1082" t="n"/>
    </row>
    <row r="723" ht="15.75" customHeight="1" s="667">
      <c r="A723" s="913">
        <f>A696</f>
        <v/>
      </c>
      <c r="B723" s="1841" t="n"/>
      <c r="C723" s="1841" t="n"/>
      <c r="D723" s="914">
        <f>D696</f>
        <v/>
      </c>
      <c r="E723" s="1747" t="n"/>
      <c r="F723" s="1747" t="n"/>
      <c r="G723" s="1747" t="n"/>
      <c r="H723" s="1747" t="n"/>
      <c r="I723" s="1747" t="n"/>
      <c r="J723" s="1747" t="n"/>
      <c r="K723" s="1747" t="n"/>
      <c r="L723" s="1747" t="n"/>
      <c r="M723" s="1081" t="n"/>
      <c r="N723" s="1081" t="n"/>
      <c r="O723" s="1081" t="n"/>
      <c r="P723" s="1082" t="n"/>
      <c r="Q723" s="1081" t="n"/>
      <c r="R723" s="1082" t="n"/>
      <c r="S723" s="1082" t="n"/>
      <c r="T723" s="1082" t="n"/>
      <c r="U723" s="1082" t="n"/>
      <c r="V723" s="1082" t="n"/>
      <c r="W723" s="1082" t="n"/>
      <c r="X723" s="1082" t="n"/>
      <c r="Y723" s="1082" t="n"/>
      <c r="Z723" s="1082" t="n"/>
      <c r="AA723" s="1082" t="n"/>
      <c r="AB723" s="1082" t="n"/>
      <c r="AC723" s="1082" t="n"/>
      <c r="AD723" s="1082" t="n"/>
      <c r="AE723" s="1082" t="n"/>
      <c r="AF723" s="1082" t="n"/>
    </row>
    <row r="724" ht="15.75" customHeight="1" s="667">
      <c r="A724" s="1842" t="inlineStr">
        <is>
          <t>TAM #</t>
        </is>
      </c>
      <c r="B724" s="1736" t="n"/>
      <c r="C724" s="1794" t="n"/>
      <c r="D724" s="921" t="inlineStr">
        <is>
          <t>DESCRIPTION</t>
        </is>
      </c>
      <c r="E724" s="1736" t="n"/>
      <c r="F724" s="1736" t="n"/>
      <c r="G724" s="1736" t="n"/>
      <c r="H724" s="1736" t="n"/>
      <c r="I724" s="1736" t="n"/>
      <c r="J724" s="1736" t="n"/>
      <c r="K724" s="1736" t="n"/>
      <c r="L724" s="1736" t="n"/>
      <c r="M724" s="1870" t="inlineStr">
        <is>
          <t>No.</t>
        </is>
      </c>
      <c r="N724" s="1794" t="n"/>
      <c r="O724" s="1844" t="inlineStr">
        <is>
          <t>No. per Unit</t>
        </is>
      </c>
      <c r="P724" s="1794" t="n"/>
      <c r="Q724" s="1844" t="inlineStr">
        <is>
          <t>STORAGE UNITS</t>
        </is>
      </c>
      <c r="R724" s="1794" t="n"/>
      <c r="S724" s="1845" t="inlineStr">
        <is>
          <t>SF PER UNIT</t>
        </is>
      </c>
      <c r="T724" s="1794" t="n"/>
      <c r="U724" s="1845" t="inlineStr">
        <is>
          <t>Total (NSF)</t>
        </is>
      </c>
      <c r="V724" s="1794" t="n"/>
      <c r="W724" s="1843" t="inlineStr">
        <is>
          <t>STORAGE TYPE</t>
        </is>
      </c>
      <c r="X724" s="1794" t="n"/>
      <c r="Y724" s="1846" t="inlineStr">
        <is>
          <t>METHOD OF STORAGE  (RACK, CABINET, SHELF, ETC.)</t>
        </is>
      </c>
      <c r="Z724" s="1736" t="n"/>
      <c r="AA724" s="1736" t="n"/>
      <c r="AB724" s="1736" t="n"/>
      <c r="AC724" s="1736" t="n"/>
      <c r="AD724" s="1736" t="n"/>
      <c r="AE724" s="1737" t="n"/>
      <c r="AF724" s="1082" t="n"/>
    </row>
    <row r="725" ht="15.75" customHeight="1" s="667">
      <c r="A725" s="424" t="n"/>
      <c r="C725" s="1796" t="n"/>
      <c r="D725" s="1847" t="n"/>
      <c r="M725" s="1847" t="n"/>
      <c r="N725" s="1796" t="n"/>
      <c r="O725" s="1847" t="n"/>
      <c r="P725" s="1796" t="n"/>
      <c r="Q725" s="1847" t="n"/>
      <c r="R725" s="1796" t="n"/>
      <c r="S725" s="1847" t="n"/>
      <c r="T725" s="1796" t="n"/>
      <c r="U725" s="1847" t="n"/>
      <c r="V725" s="1796" t="n"/>
      <c r="W725" s="1847" t="n"/>
      <c r="X725" s="1796" t="n"/>
      <c r="Y725" s="1847" t="n"/>
      <c r="AE725" s="1738" t="n"/>
      <c r="AF725" s="1082" t="n"/>
    </row>
    <row r="726" ht="30" customHeight="1" s="667">
      <c r="A726" s="424" t="n"/>
      <c r="C726" s="1796" t="n"/>
      <c r="D726" s="1847" t="n"/>
      <c r="M726" s="1874" t="n"/>
      <c r="N726" s="1797" t="n"/>
      <c r="O726" s="1847" t="n"/>
      <c r="P726" s="1796" t="n"/>
      <c r="Q726" s="1847" t="n"/>
      <c r="R726" s="1796" t="n"/>
      <c r="S726" s="1847" t="n"/>
      <c r="T726" s="1796" t="n"/>
      <c r="U726" s="1847" t="n"/>
      <c r="V726" s="1796" t="n"/>
      <c r="W726" s="1847" t="n"/>
      <c r="X726" s="1796" t="n"/>
      <c r="Y726" s="1847" t="n"/>
      <c r="AE726" s="1738" t="n"/>
      <c r="AF726" s="99" t="n"/>
    </row>
    <row r="727" ht="30" customHeight="1" s="667">
      <c r="A727" s="964" t="n"/>
      <c r="B727" s="1848" t="n"/>
      <c r="C727" s="1849" t="n"/>
      <c r="D727" s="996" t="n"/>
      <c r="E727" s="1848" t="n"/>
      <c r="F727" s="1848" t="n"/>
      <c r="G727" s="1848" t="n"/>
      <c r="H727" s="1848" t="n"/>
      <c r="I727" s="1848" t="n"/>
      <c r="J727" s="1848" t="n"/>
      <c r="K727" s="1848" t="n"/>
      <c r="L727" s="1849" t="n"/>
      <c r="M727" s="1061">
        <f>SUMIFS(TE!P:P,TE!G:G,$A$426,TE!H:H,A727)</f>
        <v/>
      </c>
      <c r="N727" s="1877" t="n"/>
      <c r="O727" s="968" t="n"/>
      <c r="P727" s="1849" t="n"/>
      <c r="Q727" s="969" t="n"/>
      <c r="R727" s="1849" t="n"/>
      <c r="S727" s="1851" t="n"/>
      <c r="T727" s="1849" t="n"/>
      <c r="U727" s="1851" t="n"/>
      <c r="V727" s="1849" t="n"/>
      <c r="W727" s="946" t="n"/>
      <c r="X727" s="1849" t="n"/>
      <c r="Y727" s="947" t="n"/>
      <c r="Z727" s="1848" t="n"/>
      <c r="AA727" s="1848" t="n"/>
      <c r="AB727" s="1848" t="n"/>
      <c r="AC727" s="1848" t="n"/>
      <c r="AD727" s="1848" t="n"/>
      <c r="AE727" s="1849" t="n"/>
      <c r="AF727" s="99" t="n"/>
    </row>
    <row r="728" ht="30" customHeight="1" s="667">
      <c r="A728" s="949" t="n"/>
      <c r="B728" s="1852" t="n"/>
      <c r="C728" s="1853" t="n"/>
      <c r="D728" s="997" t="n"/>
      <c r="E728" s="1852" t="n"/>
      <c r="F728" s="1852" t="n"/>
      <c r="G728" s="1852" t="n"/>
      <c r="H728" s="1852" t="n"/>
      <c r="I728" s="1852" t="n"/>
      <c r="J728" s="1852" t="n"/>
      <c r="K728" s="1852" t="n"/>
      <c r="L728" s="1853" t="n"/>
      <c r="M728" s="952">
        <f>SUMIFS(TE!P:P,TE!G:G,$A$426,TE!H:H,A728)</f>
        <v/>
      </c>
      <c r="N728" s="1854" t="n"/>
      <c r="O728" s="953" t="n"/>
      <c r="P728" s="1853" t="n"/>
      <c r="Q728" s="954" t="n"/>
      <c r="R728" s="1853" t="n"/>
      <c r="S728" s="1855" t="n"/>
      <c r="T728" s="1853" t="n"/>
      <c r="U728" s="1855" t="n"/>
      <c r="V728" s="1853" t="n"/>
      <c r="W728" s="970" t="n"/>
      <c r="X728" s="1853" t="n"/>
      <c r="Y728" s="971" t="n"/>
      <c r="Z728" s="1852" t="n"/>
      <c r="AA728" s="1852" t="n"/>
      <c r="AB728" s="1852" t="n"/>
      <c r="AC728" s="1852" t="n"/>
      <c r="AD728" s="1852" t="n"/>
      <c r="AE728" s="1853" t="n"/>
      <c r="AF728" s="99" t="n"/>
    </row>
    <row r="729" ht="30" customHeight="1" s="667">
      <c r="A729" s="949" t="n"/>
      <c r="B729" s="1852" t="n"/>
      <c r="C729" s="1853" t="n"/>
      <c r="D729" s="986" t="n"/>
      <c r="E729" s="1852" t="n"/>
      <c r="F729" s="1852" t="n"/>
      <c r="G729" s="1852" t="n"/>
      <c r="H729" s="1852" t="n"/>
      <c r="I729" s="1852" t="n"/>
      <c r="J729" s="1852" t="n"/>
      <c r="K729" s="1852" t="n"/>
      <c r="L729" s="1853" t="n"/>
      <c r="M729" s="952">
        <f>SUMIFS(TE!P:P,TE!G:G,$A$426,TE!H:H,A729)</f>
        <v/>
      </c>
      <c r="N729" s="1854" t="n"/>
      <c r="O729" s="953" t="n"/>
      <c r="P729" s="1853" t="n"/>
      <c r="Q729" s="954" t="n"/>
      <c r="R729" s="1853" t="n"/>
      <c r="S729" s="1855" t="n"/>
      <c r="T729" s="1853" t="n"/>
      <c r="U729" s="1855" t="n"/>
      <c r="V729" s="1853" t="n"/>
      <c r="W729" s="970" t="n"/>
      <c r="X729" s="1853" t="n"/>
      <c r="Y729" s="971" t="n"/>
      <c r="Z729" s="1852" t="n"/>
      <c r="AA729" s="1852" t="n"/>
      <c r="AB729" s="1852" t="n"/>
      <c r="AC729" s="1852" t="n"/>
      <c r="AD729" s="1852" t="n"/>
      <c r="AE729" s="1853" t="n"/>
      <c r="AF729" s="99" t="n"/>
    </row>
    <row r="730" ht="30" customHeight="1" s="667">
      <c r="A730" s="949" t="n"/>
      <c r="B730" s="1852" t="n"/>
      <c r="C730" s="1853" t="n"/>
      <c r="D730" s="951" t="n"/>
      <c r="E730" s="1852" t="n"/>
      <c r="F730" s="1852" t="n"/>
      <c r="G730" s="1852" t="n"/>
      <c r="H730" s="1852" t="n"/>
      <c r="I730" s="1852" t="n"/>
      <c r="J730" s="1852" t="n"/>
      <c r="K730" s="1852" t="n"/>
      <c r="L730" s="1853" t="n"/>
      <c r="M730" s="952">
        <f>SUMIFS(TE!P:P,TE!G:G,$A$426,TE!H:H,A730)</f>
        <v/>
      </c>
      <c r="N730" s="1854" t="n"/>
      <c r="O730" s="953" t="n"/>
      <c r="P730" s="1853" t="n"/>
      <c r="Q730" s="954" t="n"/>
      <c r="R730" s="1853" t="n"/>
      <c r="S730" s="1855" t="n"/>
      <c r="T730" s="1853" t="n"/>
      <c r="U730" s="1855" t="n"/>
      <c r="V730" s="1853" t="n"/>
      <c r="W730" s="970" t="n"/>
      <c r="X730" s="1853" t="n"/>
      <c r="Y730" s="971" t="n"/>
      <c r="Z730" s="1852" t="n"/>
      <c r="AA730" s="1852" t="n"/>
      <c r="AB730" s="1852" t="n"/>
      <c r="AC730" s="1852" t="n"/>
      <c r="AD730" s="1852" t="n"/>
      <c r="AE730" s="1853" t="n"/>
      <c r="AF730" s="99" t="n"/>
    </row>
    <row r="731" ht="30" customHeight="1" s="667">
      <c r="A731" s="949" t="n"/>
      <c r="B731" s="1852" t="n"/>
      <c r="C731" s="1853" t="n"/>
      <c r="D731" s="951" t="n"/>
      <c r="E731" s="1852" t="n"/>
      <c r="F731" s="1852" t="n"/>
      <c r="G731" s="1852" t="n"/>
      <c r="H731" s="1852" t="n"/>
      <c r="I731" s="1852" t="n"/>
      <c r="J731" s="1852" t="n"/>
      <c r="K731" s="1852" t="n"/>
      <c r="L731" s="1853" t="n"/>
      <c r="M731" s="952">
        <f>SUMIFS(TE!P:P,TE!G:G,$A$426,TE!H:H,A731)</f>
        <v/>
      </c>
      <c r="N731" s="1854" t="n"/>
      <c r="O731" s="953" t="n"/>
      <c r="P731" s="1853" t="n"/>
      <c r="Q731" s="954" t="n"/>
      <c r="R731" s="1853" t="n"/>
      <c r="S731" s="1855" t="n"/>
      <c r="T731" s="1853" t="n"/>
      <c r="U731" s="1855" t="n"/>
      <c r="V731" s="1853" t="n"/>
      <c r="W731" s="970" t="n"/>
      <c r="X731" s="1853" t="n"/>
      <c r="Y731" s="971" t="n"/>
      <c r="Z731" s="1852" t="n"/>
      <c r="AA731" s="1852" t="n"/>
      <c r="AB731" s="1852" t="n"/>
      <c r="AC731" s="1852" t="n"/>
      <c r="AD731" s="1852" t="n"/>
      <c r="AE731" s="1853" t="n"/>
      <c r="AF731" s="99" t="n"/>
    </row>
    <row r="732" ht="30" customHeight="1" s="667">
      <c r="A732" s="949" t="n"/>
      <c r="B732" s="1852" t="n"/>
      <c r="C732" s="1853" t="n"/>
      <c r="D732" s="951" t="n"/>
      <c r="E732" s="1852" t="n"/>
      <c r="F732" s="1852" t="n"/>
      <c r="G732" s="1852" t="n"/>
      <c r="H732" s="1852" t="n"/>
      <c r="I732" s="1852" t="n"/>
      <c r="J732" s="1852" t="n"/>
      <c r="K732" s="1852" t="n"/>
      <c r="L732" s="1853" t="n"/>
      <c r="M732" s="952">
        <f>SUMIFS(TE!P:P,TE!G:G,$A$426,TE!H:H,A732)</f>
        <v/>
      </c>
      <c r="N732" s="1854" t="n"/>
      <c r="O732" s="953" t="n"/>
      <c r="P732" s="1853" t="n"/>
      <c r="Q732" s="954" t="n"/>
      <c r="R732" s="1853" t="n"/>
      <c r="S732" s="1855" t="n"/>
      <c r="T732" s="1853" t="n"/>
      <c r="U732" s="1855" t="n"/>
      <c r="V732" s="1853" t="n"/>
      <c r="W732" s="970" t="n"/>
      <c r="X732" s="1853" t="n"/>
      <c r="Y732" s="971" t="n"/>
      <c r="Z732" s="1852" t="n"/>
      <c r="AA732" s="1852" t="n"/>
      <c r="AB732" s="1852" t="n"/>
      <c r="AC732" s="1852" t="n"/>
      <c r="AD732" s="1852" t="n"/>
      <c r="AE732" s="1853" t="n"/>
      <c r="AF732" s="99" t="n"/>
    </row>
    <row r="733" ht="30" customHeight="1" s="667">
      <c r="A733" s="949" t="n"/>
      <c r="B733" s="1852" t="n"/>
      <c r="C733" s="1853" t="n"/>
      <c r="D733" s="951" t="n"/>
      <c r="E733" s="1852" t="n"/>
      <c r="F733" s="1852" t="n"/>
      <c r="G733" s="1852" t="n"/>
      <c r="H733" s="1852" t="n"/>
      <c r="I733" s="1852" t="n"/>
      <c r="J733" s="1852" t="n"/>
      <c r="K733" s="1852" t="n"/>
      <c r="L733" s="1853" t="n"/>
      <c r="M733" s="952">
        <f>SUMIFS(TE!P:P,TE!G:G,$A$426,TE!H:H,A733)</f>
        <v/>
      </c>
      <c r="N733" s="1854" t="n"/>
      <c r="O733" s="953" t="n"/>
      <c r="P733" s="1853" t="n"/>
      <c r="Q733" s="954" t="n"/>
      <c r="R733" s="1853" t="n"/>
      <c r="S733" s="1855" t="n"/>
      <c r="T733" s="1853" t="n"/>
      <c r="U733" s="1855" t="n"/>
      <c r="V733" s="1853" t="n"/>
      <c r="W733" s="970" t="n"/>
      <c r="X733" s="1853" t="n"/>
      <c r="Y733" s="971" t="n"/>
      <c r="Z733" s="1852" t="n"/>
      <c r="AA733" s="1852" t="n"/>
      <c r="AB733" s="1852" t="n"/>
      <c r="AC733" s="1852" t="n"/>
      <c r="AD733" s="1852" t="n"/>
      <c r="AE733" s="1853" t="n"/>
      <c r="AF733" s="99" t="n"/>
    </row>
    <row r="734" ht="30" customHeight="1" s="667">
      <c r="A734" s="949" t="n"/>
      <c r="B734" s="1852" t="n"/>
      <c r="C734" s="1853" t="n"/>
      <c r="D734" s="951" t="n"/>
      <c r="E734" s="1852" t="n"/>
      <c r="F734" s="1852" t="n"/>
      <c r="G734" s="1852" t="n"/>
      <c r="H734" s="1852" t="n"/>
      <c r="I734" s="1852" t="n"/>
      <c r="J734" s="1852" t="n"/>
      <c r="K734" s="1852" t="n"/>
      <c r="L734" s="1853" t="n"/>
      <c r="M734" s="952">
        <f>SUMIFS(TE!P:P,TE!G:G,$A$426,TE!H:H,A734)</f>
        <v/>
      </c>
      <c r="N734" s="1854" t="n"/>
      <c r="O734" s="953" t="n"/>
      <c r="P734" s="1853" t="n"/>
      <c r="Q734" s="954" t="n"/>
      <c r="R734" s="1853" t="n"/>
      <c r="S734" s="1855" t="n"/>
      <c r="T734" s="1853" t="n"/>
      <c r="U734" s="1855" t="n"/>
      <c r="V734" s="1853" t="n"/>
      <c r="W734" s="970" t="n"/>
      <c r="X734" s="1853" t="n"/>
      <c r="Y734" s="971" t="n"/>
      <c r="Z734" s="1852" t="n"/>
      <c r="AA734" s="1852" t="n"/>
      <c r="AB734" s="1852" t="n"/>
      <c r="AC734" s="1852" t="n"/>
      <c r="AD734" s="1852" t="n"/>
      <c r="AE734" s="1853" t="n"/>
      <c r="AF734" s="99" t="n"/>
    </row>
    <row r="735" ht="30" customHeight="1" s="667">
      <c r="A735" s="949" t="n"/>
      <c r="B735" s="1852" t="n"/>
      <c r="C735" s="1853" t="n"/>
      <c r="D735" s="951" t="n"/>
      <c r="E735" s="1852" t="n"/>
      <c r="F735" s="1852" t="n"/>
      <c r="G735" s="1852" t="n"/>
      <c r="H735" s="1852" t="n"/>
      <c r="I735" s="1852" t="n"/>
      <c r="J735" s="1852" t="n"/>
      <c r="K735" s="1852" t="n"/>
      <c r="L735" s="1853" t="n"/>
      <c r="M735" s="952">
        <f>SUMIFS(TE!P:P,TE!G:G,$A$426,TE!H:H,A735)</f>
        <v/>
      </c>
      <c r="N735" s="1854" t="n"/>
      <c r="O735" s="953" t="n"/>
      <c r="P735" s="1853" t="n"/>
      <c r="Q735" s="954" t="n"/>
      <c r="R735" s="1853" t="n"/>
      <c r="S735" s="1855" t="n"/>
      <c r="T735" s="1853" t="n"/>
      <c r="U735" s="1855" t="n"/>
      <c r="V735" s="1853" t="n"/>
      <c r="W735" s="970" t="n"/>
      <c r="X735" s="1853" t="n"/>
      <c r="Y735" s="971" t="n"/>
      <c r="Z735" s="1852" t="n"/>
      <c r="AA735" s="1852" t="n"/>
      <c r="AB735" s="1852" t="n"/>
      <c r="AC735" s="1852" t="n"/>
      <c r="AD735" s="1852" t="n"/>
      <c r="AE735" s="1853" t="n"/>
      <c r="AF735" s="99" t="n"/>
    </row>
    <row r="736" ht="30" customHeight="1" s="667">
      <c r="A736" s="949" t="n"/>
      <c r="B736" s="1852" t="n"/>
      <c r="C736" s="1853" t="n"/>
      <c r="D736" s="951" t="n"/>
      <c r="E736" s="1852" t="n"/>
      <c r="F736" s="1852" t="n"/>
      <c r="G736" s="1852" t="n"/>
      <c r="H736" s="1852" t="n"/>
      <c r="I736" s="1852" t="n"/>
      <c r="J736" s="1852" t="n"/>
      <c r="K736" s="1852" t="n"/>
      <c r="L736" s="1853" t="n"/>
      <c r="M736" s="952">
        <f>SUMIFS(TE!P:P,TE!G:G,$A$426,TE!H:H,A736)</f>
        <v/>
      </c>
      <c r="N736" s="1854" t="n"/>
      <c r="O736" s="953" t="n"/>
      <c r="P736" s="1853" t="n"/>
      <c r="Q736" s="954" t="n"/>
      <c r="R736" s="1853" t="n"/>
      <c r="S736" s="1855" t="n"/>
      <c r="T736" s="1853" t="n"/>
      <c r="U736" s="1855" t="n"/>
      <c r="V736" s="1853" t="n"/>
      <c r="W736" s="970" t="n"/>
      <c r="X736" s="1853" t="n"/>
      <c r="Y736" s="971" t="n"/>
      <c r="Z736" s="1852" t="n"/>
      <c r="AA736" s="1852" t="n"/>
      <c r="AB736" s="1852" t="n"/>
      <c r="AC736" s="1852" t="n"/>
      <c r="AD736" s="1852" t="n"/>
      <c r="AE736" s="1853" t="n"/>
      <c r="AF736" s="99" t="n"/>
    </row>
    <row r="737" ht="30" customHeight="1" s="667">
      <c r="A737" s="949" t="n"/>
      <c r="B737" s="1852" t="n"/>
      <c r="C737" s="1853" t="n"/>
      <c r="D737" s="951" t="n"/>
      <c r="E737" s="1852" t="n"/>
      <c r="F737" s="1852" t="n"/>
      <c r="G737" s="1852" t="n"/>
      <c r="H737" s="1852" t="n"/>
      <c r="I737" s="1852" t="n"/>
      <c r="J737" s="1852" t="n"/>
      <c r="K737" s="1852" t="n"/>
      <c r="L737" s="1853" t="n"/>
      <c r="M737" s="952">
        <f>SUMIFS(TE!P:P,TE!G:G,$A$426,TE!H:H,A737)</f>
        <v/>
      </c>
      <c r="N737" s="1854" t="n"/>
      <c r="O737" s="953" t="n"/>
      <c r="P737" s="1853" t="n"/>
      <c r="Q737" s="954" t="n"/>
      <c r="R737" s="1853" t="n"/>
      <c r="S737" s="1855" t="n"/>
      <c r="T737" s="1853" t="n"/>
      <c r="U737" s="1855" t="n"/>
      <c r="V737" s="1853" t="n"/>
      <c r="W737" s="970" t="n"/>
      <c r="X737" s="1853" t="n"/>
      <c r="Y737" s="971" t="n"/>
      <c r="Z737" s="1852" t="n"/>
      <c r="AA737" s="1852" t="n"/>
      <c r="AB737" s="1852" t="n"/>
      <c r="AC737" s="1852" t="n"/>
      <c r="AD737" s="1852" t="n"/>
      <c r="AE737" s="1853" t="n"/>
      <c r="AF737" s="99" t="n"/>
    </row>
    <row r="738" ht="30" customHeight="1" s="667">
      <c r="A738" s="949" t="n"/>
      <c r="B738" s="1852" t="n"/>
      <c r="C738" s="1853" t="n"/>
      <c r="D738" s="951" t="n"/>
      <c r="E738" s="1852" t="n"/>
      <c r="F738" s="1852" t="n"/>
      <c r="G738" s="1852" t="n"/>
      <c r="H738" s="1852" t="n"/>
      <c r="I738" s="1852" t="n"/>
      <c r="J738" s="1852" t="n"/>
      <c r="K738" s="1852" t="n"/>
      <c r="L738" s="1853" t="n"/>
      <c r="M738" s="952">
        <f>SUMIFS(TE!P:P,TE!G:G,$A$426,TE!H:H,A738)</f>
        <v/>
      </c>
      <c r="N738" s="1854" t="n"/>
      <c r="O738" s="973" t="n"/>
      <c r="P738" s="1853" t="n"/>
      <c r="Q738" s="973" t="n"/>
      <c r="R738" s="1853" t="n"/>
      <c r="S738" s="973" t="n"/>
      <c r="T738" s="1853" t="n"/>
      <c r="U738" s="973" t="n"/>
      <c r="V738" s="1853" t="n"/>
      <c r="W738" s="970" t="n"/>
      <c r="X738" s="1853" t="n"/>
      <c r="Y738" s="971" t="n"/>
      <c r="Z738" s="1852" t="n"/>
      <c r="AA738" s="1852" t="n"/>
      <c r="AB738" s="1852" t="n"/>
      <c r="AC738" s="1852" t="n"/>
      <c r="AD738" s="1852" t="n"/>
      <c r="AE738" s="1853" t="n"/>
      <c r="AF738" s="76" t="n"/>
    </row>
    <row r="739" ht="30" customHeight="1" s="667">
      <c r="A739" s="949" t="n"/>
      <c r="B739" s="1852" t="n"/>
      <c r="C739" s="1853" t="n"/>
      <c r="D739" s="951" t="n"/>
      <c r="E739" s="1852" t="n"/>
      <c r="F739" s="1852" t="n"/>
      <c r="G739" s="1852" t="n"/>
      <c r="H739" s="1852" t="n"/>
      <c r="I739" s="1852" t="n"/>
      <c r="J739" s="1852" t="n"/>
      <c r="K739" s="1852" t="n"/>
      <c r="L739" s="1853" t="n"/>
      <c r="M739" s="952">
        <f>SUMIFS(TE!P:P,TE!G:G,$A$426,TE!H:H,A739)</f>
        <v/>
      </c>
      <c r="N739" s="1854" t="n"/>
      <c r="O739" s="953" t="n"/>
      <c r="P739" s="1853" t="n"/>
      <c r="Q739" s="954" t="n"/>
      <c r="R739" s="1853" t="n"/>
      <c r="S739" s="1855" t="n"/>
      <c r="T739" s="1853" t="n"/>
      <c r="U739" s="1855" t="n"/>
      <c r="V739" s="1853" t="n"/>
      <c r="W739" s="970" t="n"/>
      <c r="X739" s="1853" t="n"/>
      <c r="Y739" s="971" t="n"/>
      <c r="Z739" s="1852" t="n"/>
      <c r="AA739" s="1852" t="n"/>
      <c r="AB739" s="1852" t="n"/>
      <c r="AC739" s="1852" t="n"/>
      <c r="AD739" s="1852" t="n"/>
      <c r="AE739" s="1853" t="n"/>
      <c r="AF739" s="76" t="n"/>
    </row>
    <row r="740" ht="30" customHeight="1" s="667">
      <c r="A740" s="949" t="n"/>
      <c r="B740" s="1852" t="n"/>
      <c r="C740" s="1853" t="n"/>
      <c r="D740" s="951" t="n"/>
      <c r="E740" s="1852" t="n"/>
      <c r="F740" s="1852" t="n"/>
      <c r="G740" s="1852" t="n"/>
      <c r="H740" s="1852" t="n"/>
      <c r="I740" s="1852" t="n"/>
      <c r="J740" s="1852" t="n"/>
      <c r="K740" s="1852" t="n"/>
      <c r="L740" s="1853" t="n"/>
      <c r="M740" s="952">
        <f>SUMIFS(TE!P:P,TE!G:G,$A$426,TE!H:H,A740)</f>
        <v/>
      </c>
      <c r="N740" s="1854" t="n"/>
      <c r="O740" s="953" t="n"/>
      <c r="P740" s="1853" t="n"/>
      <c r="Q740" s="954" t="n"/>
      <c r="R740" s="1853" t="n"/>
      <c r="S740" s="1855" t="n"/>
      <c r="T740" s="1853" t="n"/>
      <c r="U740" s="1855" t="n"/>
      <c r="V740" s="1853" t="n"/>
      <c r="W740" s="970" t="n"/>
      <c r="X740" s="1853" t="n"/>
      <c r="Y740" s="971" t="n"/>
      <c r="Z740" s="1852" t="n"/>
      <c r="AA740" s="1852" t="n"/>
      <c r="AB740" s="1852" t="n"/>
      <c r="AC740" s="1852" t="n"/>
      <c r="AD740" s="1852" t="n"/>
      <c r="AE740" s="1853" t="n"/>
      <c r="AF740" s="76" t="n"/>
    </row>
    <row r="741" ht="30" customHeight="1" s="667">
      <c r="A741" s="949" t="n"/>
      <c r="B741" s="1852" t="n"/>
      <c r="C741" s="1853" t="n"/>
      <c r="D741" s="951" t="n"/>
      <c r="E741" s="1852" t="n"/>
      <c r="F741" s="1852" t="n"/>
      <c r="G741" s="1852" t="n"/>
      <c r="H741" s="1852" t="n"/>
      <c r="I741" s="1852" t="n"/>
      <c r="J741" s="1852" t="n"/>
      <c r="K741" s="1852" t="n"/>
      <c r="L741" s="1853" t="n"/>
      <c r="M741" s="952">
        <f>SUMIFS(TE!P:P,TE!G:G,$A$426,TE!H:H,A741)</f>
        <v/>
      </c>
      <c r="N741" s="1854" t="n"/>
      <c r="O741" s="953" t="n"/>
      <c r="P741" s="1853" t="n"/>
      <c r="Q741" s="954" t="n"/>
      <c r="R741" s="1853" t="n"/>
      <c r="S741" s="1855" t="n"/>
      <c r="T741" s="1853" t="n"/>
      <c r="U741" s="1855" t="n"/>
      <c r="V741" s="1853" t="n"/>
      <c r="W741" s="970" t="n"/>
      <c r="X741" s="1853" t="n"/>
      <c r="Y741" s="971" t="n"/>
      <c r="Z741" s="1852" t="n"/>
      <c r="AA741" s="1852" t="n"/>
      <c r="AB741" s="1852" t="n"/>
      <c r="AC741" s="1852" t="n"/>
      <c r="AD741" s="1852" t="n"/>
      <c r="AE741" s="1853" t="n"/>
      <c r="AF741" s="76" t="n"/>
    </row>
    <row r="742" ht="30" customHeight="1" s="667">
      <c r="A742" s="949" t="n"/>
      <c r="B742" s="1852" t="n"/>
      <c r="C742" s="1853" t="n"/>
      <c r="D742" s="951" t="n"/>
      <c r="E742" s="1852" t="n"/>
      <c r="F742" s="1852" t="n"/>
      <c r="G742" s="1852" t="n"/>
      <c r="H742" s="1852" t="n"/>
      <c r="I742" s="1852" t="n"/>
      <c r="J742" s="1852" t="n"/>
      <c r="K742" s="1852" t="n"/>
      <c r="L742" s="1853" t="n"/>
      <c r="M742" s="952">
        <f>SUMIFS(TE!P:P,TE!G:G,$A$426,TE!H:H,A742)</f>
        <v/>
      </c>
      <c r="N742" s="1854" t="n"/>
      <c r="O742" s="953" t="n"/>
      <c r="P742" s="1853" t="n"/>
      <c r="Q742" s="954" t="n"/>
      <c r="R742" s="1853" t="n"/>
      <c r="S742" s="1855" t="n"/>
      <c r="T742" s="1853" t="n"/>
      <c r="U742" s="1855" t="n"/>
      <c r="V742" s="1853" t="n"/>
      <c r="W742" s="970" t="n"/>
      <c r="X742" s="1853" t="n"/>
      <c r="Y742" s="971" t="n"/>
      <c r="Z742" s="1852" t="n"/>
      <c r="AA742" s="1852" t="n"/>
      <c r="AB742" s="1852" t="n"/>
      <c r="AC742" s="1852" t="n"/>
      <c r="AD742" s="1852" t="n"/>
      <c r="AE742" s="1853" t="n"/>
      <c r="AF742" s="76" t="n"/>
    </row>
    <row r="743" ht="30" customHeight="1" s="667">
      <c r="A743" s="949" t="n"/>
      <c r="B743" s="1852" t="n"/>
      <c r="C743" s="1853" t="n"/>
      <c r="D743" s="951" t="n"/>
      <c r="E743" s="1852" t="n"/>
      <c r="F743" s="1852" t="n"/>
      <c r="G743" s="1852" t="n"/>
      <c r="H743" s="1852" t="n"/>
      <c r="I743" s="1852" t="n"/>
      <c r="J743" s="1852" t="n"/>
      <c r="K743" s="1852" t="n"/>
      <c r="L743" s="1853" t="n"/>
      <c r="M743" s="952">
        <f>SUMIFS(TE!P:P,TE!G:G,$A$426,TE!H:H,A743)</f>
        <v/>
      </c>
      <c r="N743" s="1854" t="n"/>
      <c r="O743" s="953" t="n"/>
      <c r="P743" s="1853" t="n"/>
      <c r="Q743" s="954" t="n"/>
      <c r="R743" s="1853" t="n"/>
      <c r="S743" s="1855" t="n"/>
      <c r="T743" s="1853" t="n"/>
      <c r="U743" s="1855" t="n"/>
      <c r="V743" s="1853" t="n"/>
      <c r="W743" s="970" t="n"/>
      <c r="X743" s="1853" t="n"/>
      <c r="Y743" s="971" t="n"/>
      <c r="Z743" s="1852" t="n"/>
      <c r="AA743" s="1852" t="n"/>
      <c r="AB743" s="1852" t="n"/>
      <c r="AC743" s="1852" t="n"/>
      <c r="AD743" s="1852" t="n"/>
      <c r="AE743" s="1853" t="n"/>
      <c r="AF743" s="76" t="n"/>
    </row>
    <row r="744" ht="30" customHeight="1" s="667">
      <c r="A744" s="949" t="n"/>
      <c r="B744" s="1852" t="n"/>
      <c r="C744" s="1853" t="n"/>
      <c r="D744" s="951" t="n"/>
      <c r="E744" s="1852" t="n"/>
      <c r="F744" s="1852" t="n"/>
      <c r="G744" s="1852" t="n"/>
      <c r="H744" s="1852" t="n"/>
      <c r="I744" s="1852" t="n"/>
      <c r="J744" s="1852" t="n"/>
      <c r="K744" s="1852" t="n"/>
      <c r="L744" s="1853" t="n"/>
      <c r="M744" s="952">
        <f>SUMIFS(TE!P:P,TE!G:G,$A$426,TE!H:H,A744)</f>
        <v/>
      </c>
      <c r="N744" s="1854" t="n"/>
      <c r="O744" s="953" t="n"/>
      <c r="P744" s="1853" t="n"/>
      <c r="Q744" s="954" t="n"/>
      <c r="R744" s="1853" t="n"/>
      <c r="S744" s="1855" t="n"/>
      <c r="T744" s="1853" t="n"/>
      <c r="U744" s="1855" t="n"/>
      <c r="V744" s="1853" t="n"/>
      <c r="W744" s="970" t="n"/>
      <c r="X744" s="1853" t="n"/>
      <c r="Y744" s="971" t="n"/>
      <c r="Z744" s="1852" t="n"/>
      <c r="AA744" s="1852" t="n"/>
      <c r="AB744" s="1852" t="n"/>
      <c r="AC744" s="1852" t="n"/>
      <c r="AD744" s="1852" t="n"/>
      <c r="AE744" s="1853" t="n"/>
      <c r="AF744" s="76" t="n"/>
    </row>
    <row r="745" ht="30" customHeight="1" s="667">
      <c r="A745" s="978" t="n"/>
      <c r="B745" s="1856" t="n"/>
      <c r="C745" s="1857" t="n"/>
      <c r="D745" s="980" t="n"/>
      <c r="E745" s="1856" t="n"/>
      <c r="F745" s="1856" t="n"/>
      <c r="G745" s="1856" t="n"/>
      <c r="H745" s="1856" t="n"/>
      <c r="I745" s="1856" t="n"/>
      <c r="J745" s="1856" t="n"/>
      <c r="K745" s="1856" t="n"/>
      <c r="L745" s="1857" t="n"/>
      <c r="M745" s="981">
        <f>SUMIFS(TE!P:P,TE!G:G,$A$426,TE!H:H,A745)</f>
        <v/>
      </c>
      <c r="N745" s="1858" t="n"/>
      <c r="O745" s="982" t="n"/>
      <c r="P745" s="1857" t="n"/>
      <c r="Q745" s="983" t="n"/>
      <c r="R745" s="1857" t="n"/>
      <c r="S745" s="1859" t="n"/>
      <c r="T745" s="1857" t="n"/>
      <c r="U745" s="1859" t="n"/>
      <c r="V745" s="1857" t="n"/>
      <c r="W745" s="975" t="n"/>
      <c r="X745" s="1857" t="n"/>
      <c r="Y745" s="976" t="n"/>
      <c r="Z745" s="1856" t="n"/>
      <c r="AA745" s="1856" t="n"/>
      <c r="AB745" s="1856" t="n"/>
      <c r="AC745" s="1856" t="n"/>
      <c r="AD745" s="1856" t="n"/>
      <c r="AE745" s="1857" t="n"/>
      <c r="AF745" s="76" t="n"/>
    </row>
    <row r="746" ht="12.75" customHeight="1" s="667">
      <c r="A746" s="76" t="n"/>
      <c r="B746" s="76" t="n"/>
      <c r="C746" s="76" t="n"/>
      <c r="D746" s="76" t="n"/>
      <c r="E746" s="76" t="n"/>
      <c r="F746" s="76" t="n"/>
      <c r="G746" s="76" t="n"/>
      <c r="H746" s="76" t="n"/>
      <c r="I746" s="76" t="n"/>
      <c r="J746" s="76" t="n"/>
      <c r="K746" s="76" t="n"/>
      <c r="L746" s="76" t="n"/>
      <c r="M746" s="76" t="n"/>
      <c r="N746" s="76" t="n"/>
      <c r="O746" s="76" t="n"/>
      <c r="P746" s="76" t="n"/>
      <c r="Q746" s="76" t="n"/>
      <c r="R746" s="76" t="n"/>
      <c r="S746" s="76" t="n"/>
      <c r="T746" s="76" t="n"/>
      <c r="U746" s="76" t="n"/>
      <c r="V746" s="76" t="n"/>
      <c r="W746" s="76" t="n"/>
      <c r="X746" s="76" t="n"/>
      <c r="Y746" s="76" t="n"/>
      <c r="Z746" s="76" t="n"/>
      <c r="AA746" s="76" t="n"/>
      <c r="AB746" s="76" t="n"/>
      <c r="AC746" s="76" t="n"/>
      <c r="AD746" s="76" t="n"/>
      <c r="AE746" s="76" t="n"/>
      <c r="AF746" s="76" t="n"/>
    </row>
    <row r="747" ht="12.75" customHeight="1" s="667">
      <c r="A747" s="101" t="n"/>
      <c r="B747" s="101" t="n"/>
      <c r="C747" s="101" t="n"/>
      <c r="D747" s="101" t="n"/>
      <c r="E747" s="101" t="n"/>
      <c r="F747" s="101" t="n"/>
      <c r="G747" s="101" t="n"/>
      <c r="H747" s="101" t="n"/>
      <c r="I747" s="101" t="n"/>
      <c r="J747" s="101" t="n"/>
      <c r="K747" s="101" t="n"/>
      <c r="L747" s="101" t="n"/>
      <c r="M747" s="101" t="n"/>
      <c r="N747" s="101" t="n"/>
      <c r="O747" s="101" t="n"/>
      <c r="P747" s="101" t="n"/>
      <c r="Q747" s="101" t="n"/>
      <c r="R747" s="101" t="n"/>
      <c r="S747" s="101" t="n"/>
      <c r="T747" s="101" t="n"/>
      <c r="U747" s="101" t="n"/>
      <c r="V747" s="101" t="n"/>
      <c r="W747" s="101" t="n"/>
      <c r="X747" s="101" t="n"/>
      <c r="Y747" s="101" t="n"/>
      <c r="Z747" s="101" t="n"/>
      <c r="AA747" s="101" t="n"/>
      <c r="AB747" s="682" t="n"/>
      <c r="AC747" s="683" t="inlineStr">
        <is>
          <t xml:space="preserve">Page </t>
        </is>
      </c>
      <c r="AD747" s="684" t="n">
        <v>26</v>
      </c>
      <c r="AE747" s="684" t="inlineStr">
        <is>
          <t>of</t>
        </is>
      </c>
      <c r="AF747" s="684" t="n">
        <v>27</v>
      </c>
    </row>
    <row r="748" ht="12.75" customHeight="1" s="667">
      <c r="A748" s="937" t="inlineStr">
        <is>
          <t>CCN:</t>
        </is>
      </c>
      <c r="C748" s="931" t="n">
        <v>14345</v>
      </c>
      <c r="M748" s="937" t="inlineStr">
        <is>
          <t>Nomenclature:</t>
        </is>
      </c>
      <c r="R748" s="931">
        <f>$R$5</f>
        <v/>
      </c>
    </row>
    <row r="749" ht="12.75" customHeight="1" s="667">
      <c r="A749" s="76" t="n"/>
      <c r="B749" s="76" t="n"/>
      <c r="C749" s="76" t="n"/>
      <c r="D749" s="76" t="n"/>
      <c r="E749" s="76" t="n"/>
      <c r="F749" s="76" t="n"/>
      <c r="G749" s="76" t="n"/>
      <c r="H749" s="76" t="n"/>
      <c r="I749" s="76" t="n"/>
      <c r="J749" s="76" t="n"/>
      <c r="K749" s="76" t="n"/>
      <c r="L749" s="76" t="n"/>
      <c r="M749" s="76" t="n"/>
      <c r="N749" s="76" t="n"/>
      <c r="O749" s="76" t="n"/>
      <c r="P749" s="76" t="n"/>
      <c r="Q749" s="76" t="n"/>
      <c r="R749" s="76" t="n"/>
      <c r="S749" s="76" t="n"/>
      <c r="T749" s="76" t="n"/>
      <c r="U749" s="76" t="n"/>
      <c r="V749" s="76" t="n"/>
      <c r="W749" s="76" t="n"/>
      <c r="X749" s="76" t="n"/>
      <c r="Y749" s="76" t="n"/>
      <c r="Z749" s="76" t="n"/>
      <c r="AA749" s="76" t="n"/>
      <c r="AB749" s="76" t="n"/>
      <c r="AC749" s="76" t="n"/>
      <c r="AD749" s="76" t="n"/>
      <c r="AE749" s="76" t="n"/>
      <c r="AF749" s="76" t="n"/>
    </row>
    <row r="750" ht="12.75" customHeight="1" s="667">
      <c r="A750" s="76" t="n"/>
      <c r="B750" s="76" t="n"/>
      <c r="C750" s="913">
        <f>A642</f>
        <v/>
      </c>
      <c r="D750" s="1841" t="n"/>
      <c r="E750" s="1841" t="n"/>
      <c r="F750" s="914">
        <f>D642</f>
        <v/>
      </c>
      <c r="G750" s="1747" t="n"/>
      <c r="H750" s="1747" t="n"/>
      <c r="I750" s="1747" t="n"/>
      <c r="J750" s="1747" t="n"/>
      <c r="K750" s="1747" t="n"/>
      <c r="L750" s="1747" t="n"/>
      <c r="M750" s="1747" t="n"/>
      <c r="N750" s="1747" t="n"/>
      <c r="O750" s="76" t="n"/>
      <c r="P750" s="76" t="n"/>
      <c r="Q750" s="76" t="n"/>
      <c r="R750" s="76" t="n"/>
      <c r="S750" s="76" t="n"/>
      <c r="T750" s="76" t="n"/>
      <c r="U750" s="76" t="n"/>
      <c r="V750" s="76" t="n"/>
      <c r="W750" s="76" t="n"/>
      <c r="X750" s="76" t="n"/>
      <c r="Y750" s="76" t="n"/>
      <c r="Z750" s="76" t="n"/>
      <c r="AA750" s="76" t="n"/>
      <c r="AB750" s="76" t="n"/>
      <c r="AC750" s="76" t="n"/>
      <c r="AD750" s="76" t="n"/>
      <c r="AE750" s="76" t="n"/>
      <c r="AF750" s="76" t="n"/>
    </row>
    <row r="751" ht="12.75" customHeight="1" s="667">
      <c r="A751" s="76" t="n"/>
      <c r="B751" s="76" t="n"/>
      <c r="C751" s="1860" t="inlineStr">
        <is>
          <t>Storage Type</t>
        </is>
      </c>
      <c r="D751" s="1736" t="n"/>
      <c r="E751" s="1861" t="inlineStr">
        <is>
          <t>Collateral Equipment</t>
        </is>
      </c>
      <c r="F751" s="1736" t="n"/>
      <c r="G751" s="1736" t="n"/>
      <c r="H751" s="1736" t="n"/>
      <c r="I751" s="1736" t="n"/>
      <c r="J751" s="1736" t="n"/>
      <c r="K751" s="1736" t="n"/>
      <c r="L751" s="1736" t="n"/>
      <c r="M751" s="104" t="n"/>
      <c r="N751" s="1862" t="inlineStr">
        <is>
          <t>No. of Storage Units</t>
        </is>
      </c>
      <c r="O751" s="1736" t="n"/>
      <c r="P751" s="1736" t="n"/>
      <c r="Q751" s="1736" t="n"/>
      <c r="R751" s="1862" t="inlineStr">
        <is>
          <t>No. of Units Stacked</t>
        </is>
      </c>
      <c r="S751" s="1736" t="n"/>
      <c r="T751" s="1736" t="n"/>
      <c r="U751" s="1736" t="n"/>
      <c r="V751" s="1862" t="inlineStr">
        <is>
          <t>NSF per unit stack</t>
        </is>
      </c>
      <c r="W751" s="1736" t="n"/>
      <c r="X751" s="1736" t="n"/>
      <c r="Y751" s="1736" t="n"/>
      <c r="Z751" s="1863" t="inlineStr">
        <is>
          <t>NSF</t>
        </is>
      </c>
      <c r="AA751" s="1736" t="n"/>
      <c r="AB751" s="1736" t="n"/>
      <c r="AC751" s="1737" t="n"/>
      <c r="AD751" s="76" t="n"/>
      <c r="AE751" s="76" t="n"/>
      <c r="AF751" s="76" t="n"/>
    </row>
    <row r="752" ht="12.75" customHeight="1" s="667">
      <c r="A752" s="76" t="n"/>
      <c r="B752" s="76" t="n"/>
      <c r="C752" s="1829" t="n"/>
      <c r="D752" s="1747" t="n"/>
      <c r="E752" s="1747" t="n"/>
      <c r="F752" s="1747" t="n"/>
      <c r="G752" s="1747" t="n"/>
      <c r="H752" s="1747" t="n"/>
      <c r="I752" s="1747" t="n"/>
      <c r="J752" s="1747" t="n"/>
      <c r="K752" s="1747" t="n"/>
      <c r="L752" s="1747" t="n"/>
      <c r="M752" s="105" t="n"/>
      <c r="N752" s="1747" t="n"/>
      <c r="O752" s="1747" t="n"/>
      <c r="P752" s="1747" t="n"/>
      <c r="Q752" s="1747" t="n"/>
      <c r="R752" s="1747" t="n"/>
      <c r="S752" s="1747" t="n"/>
      <c r="T752" s="1747" t="n"/>
      <c r="U752" s="1747" t="n"/>
      <c r="V752" s="1747" t="n"/>
      <c r="W752" s="1747" t="n"/>
      <c r="X752" s="1747" t="n"/>
      <c r="Y752" s="1747" t="n"/>
      <c r="Z752" s="1747" t="n"/>
      <c r="AA752" s="1747" t="n"/>
      <c r="AB752" s="1747" t="n"/>
      <c r="AC752" s="1799" t="n"/>
      <c r="AD752" s="76" t="n"/>
      <c r="AE752" s="76" t="n"/>
      <c r="AF752" s="76" t="n"/>
    </row>
    <row r="753" ht="12.75" customHeight="1" s="667">
      <c r="A753" s="76" t="n"/>
      <c r="B753" s="76" t="n"/>
      <c r="C753" s="1018" t="inlineStr">
        <is>
          <t>A1A</t>
        </is>
      </c>
      <c r="D753" s="1736" t="n"/>
      <c r="E753" s="1864" t="inlineStr">
        <is>
          <t>Configurable Shelf  (42"x16")</t>
        </is>
      </c>
      <c r="F753" s="1736" t="n"/>
      <c r="G753" s="1736" t="n"/>
      <c r="H753" s="1736" t="n"/>
      <c r="I753" s="1736" t="n"/>
      <c r="J753" s="1736" t="n"/>
      <c r="K753" s="1736" t="n"/>
      <c r="L753" s="1736" t="n"/>
      <c r="M753" s="1736" t="n"/>
      <c r="N753" s="1009">
        <f>ROUNDUP(SUMIFS($Q$430:$R$745,$W$430:$X$745,C753),0)</f>
        <v/>
      </c>
      <c r="R753" s="1865">
        <f>EVEN(N753/2)</f>
        <v/>
      </c>
      <c r="S753" s="1736" t="n"/>
      <c r="T753" s="1736" t="n"/>
      <c r="U753" s="1736" t="n"/>
      <c r="V753" s="1866" t="n">
        <v>13.4</v>
      </c>
      <c r="W753" s="1736" t="n"/>
      <c r="X753" s="1736" t="n"/>
      <c r="Y753" s="1736" t="n"/>
      <c r="Z753" s="1867">
        <f>R753*V753</f>
        <v/>
      </c>
      <c r="AA753" s="1736" t="n"/>
      <c r="AB753" s="1736" t="n"/>
      <c r="AC753" s="1737" t="n"/>
      <c r="AD753" s="76" t="n"/>
      <c r="AE753" s="76" t="n"/>
      <c r="AF753" s="76" t="n"/>
    </row>
    <row r="754" ht="12.75" customHeight="1" s="667">
      <c r="A754" s="76" t="n"/>
      <c r="B754" s="76" t="n"/>
      <c r="C754" s="1011" t="inlineStr">
        <is>
          <t>A1B</t>
        </is>
      </c>
      <c r="E754" s="1097" t="inlineStr">
        <is>
          <t>Include in 2111 or 2171 space</t>
        </is>
      </c>
      <c r="N754" s="1014" t="inlineStr">
        <is>
          <t>n/a</t>
        </is>
      </c>
      <c r="R754" s="1014" t="inlineStr">
        <is>
          <t>n/a</t>
        </is>
      </c>
      <c r="V754" s="1014" t="inlineStr">
        <is>
          <t>n/a</t>
        </is>
      </c>
      <c r="Z754" s="1015" t="inlineStr">
        <is>
          <t>n/a</t>
        </is>
      </c>
      <c r="AC754" s="1738" t="n"/>
      <c r="AD754" s="76" t="n"/>
      <c r="AE754" s="76" t="n"/>
      <c r="AF754" s="76" t="n"/>
    </row>
    <row r="755" ht="12.75" customHeight="1" s="667">
      <c r="A755" s="76" t="n"/>
      <c r="B755" s="76" t="n"/>
      <c r="C755" s="1005" t="inlineStr">
        <is>
          <t>B1A</t>
        </is>
      </c>
      <c r="E755" s="1100" t="inlineStr">
        <is>
          <t>Universal Weapons Rack (42"x16")</t>
        </is>
      </c>
      <c r="N755" s="1009">
        <f>ROUNDUP(SUMIFS($Q$430:$R$745,$W$430:$X$745,C755),0)</f>
        <v/>
      </c>
      <c r="R755" s="1009">
        <f>EVEN(N755/2)</f>
        <v/>
      </c>
      <c r="V755" s="1099" t="n">
        <v>13.4</v>
      </c>
      <c r="Z755" s="1010">
        <f>R755*V755</f>
        <v/>
      </c>
      <c r="AC755" s="1738" t="n"/>
      <c r="AD755" s="76" t="n"/>
      <c r="AE755" s="76" t="n"/>
      <c r="AF755" s="76" t="n"/>
    </row>
    <row r="756" ht="12.75" customHeight="1" s="667">
      <c r="A756" s="76" t="n"/>
      <c r="B756" s="76" t="n"/>
      <c r="C756" s="1005" t="inlineStr">
        <is>
          <t>B1B</t>
        </is>
      </c>
      <c r="E756" s="1100" t="inlineStr">
        <is>
          <t>Rifle 5.56 (42"x16")</t>
        </is>
      </c>
      <c r="N756" s="1009">
        <f>ROUNDUP(SUMIFS($Q$430:$R$745,$W$430:$X$745,C756),0)</f>
        <v/>
      </c>
      <c r="R756" s="1009">
        <f>EVEN(N756/2)</f>
        <v/>
      </c>
      <c r="V756" s="1099" t="n">
        <v>13.4</v>
      </c>
      <c r="Z756" s="1010">
        <f>R756*V756</f>
        <v/>
      </c>
      <c r="AC756" s="1738" t="n"/>
      <c r="AD756" s="76" t="n"/>
      <c r="AE756" s="76" t="n"/>
      <c r="AF756" s="76" t="n"/>
    </row>
    <row r="757" ht="12.75" customHeight="1" s="667">
      <c r="A757" s="76" t="n"/>
      <c r="B757" s="76" t="n"/>
      <c r="C757" s="1005" t="inlineStr">
        <is>
          <t>B1C</t>
        </is>
      </c>
      <c r="E757" s="1100" t="inlineStr">
        <is>
          <t>Carbine 5.56 (42"x16")</t>
        </is>
      </c>
      <c r="N757" s="1009">
        <f>ROUNDUP(SUMIFS($Q$430:$R$745,$W$430:$X$745,C757),0)</f>
        <v/>
      </c>
      <c r="R757" s="1009">
        <f>EVEN(N757/2)</f>
        <v/>
      </c>
      <c r="V757" s="1099" t="n">
        <v>13.4</v>
      </c>
      <c r="Z757" s="1010">
        <f>R757*V757</f>
        <v/>
      </c>
      <c r="AC757" s="1738" t="n"/>
      <c r="AD757" s="76" t="n"/>
      <c r="AE757" s="76" t="n"/>
      <c r="AF757" s="76" t="n"/>
    </row>
    <row r="758" ht="12.75" customHeight="1" s="667">
      <c r="A758" s="76" t="n"/>
      <c r="B758" s="76" t="n"/>
      <c r="C758" s="1005" t="inlineStr">
        <is>
          <t>B1D</t>
        </is>
      </c>
      <c r="E758" s="1100" t="inlineStr">
        <is>
          <t>MK32 Grenade Lncher Rack (42"x16")</t>
        </is>
      </c>
      <c r="N758" s="1009">
        <f>ROUNDUP(SUMIFS($Q$430:$R$745,$W$430:$X$745,C758),0)</f>
        <v/>
      </c>
      <c r="R758" s="1009">
        <f>EVEN(N758/2)</f>
        <v/>
      </c>
      <c r="V758" s="1099" t="n">
        <v>13.4</v>
      </c>
      <c r="Z758" s="1010">
        <f>R758*V758</f>
        <v/>
      </c>
      <c r="AC758" s="1738" t="n"/>
      <c r="AD758" s="76" t="n"/>
      <c r="AE758" s="76" t="n"/>
      <c r="AF758" s="76" t="n"/>
    </row>
    <row r="759" ht="12.75" customHeight="1" s="667">
      <c r="A759" s="76" t="n"/>
      <c r="B759" s="76" t="n"/>
      <c r="C759" s="1005" t="inlineStr">
        <is>
          <t>B1E</t>
        </is>
      </c>
      <c r="E759" s="1100" t="inlineStr">
        <is>
          <t>M249 SAW Weapon Rack (42"x16")</t>
        </is>
      </c>
      <c r="N759" s="1009">
        <f>ROUNDUP(SUMIFS($Q$430:$R$745,$W$430:$X$745,C759),0)</f>
        <v/>
      </c>
      <c r="R759" s="1009">
        <f>EVEN(N759/2)</f>
        <v/>
      </c>
      <c r="V759" s="1099" t="n">
        <v>13.4</v>
      </c>
      <c r="Z759" s="1010">
        <f>R759*V759</f>
        <v/>
      </c>
      <c r="AC759" s="1738" t="n"/>
      <c r="AD759" s="76" t="n"/>
      <c r="AE759" s="76" t="n"/>
      <c r="AF759" s="76" t="n"/>
    </row>
    <row r="760" ht="12.75" customHeight="1" s="667">
      <c r="A760" s="76" t="n"/>
      <c r="B760" s="76" t="n"/>
      <c r="C760" s="1005" t="inlineStr">
        <is>
          <t>B1F</t>
        </is>
      </c>
      <c r="E760" s="1100" t="inlineStr">
        <is>
          <t>M2 .50 Cal Weapon Rack (42"x16")</t>
        </is>
      </c>
      <c r="N760" s="1009">
        <f>ROUNDUP(SUMIFS($Q$430:$R$745,$W$430:$X$745,C760),0)</f>
        <v/>
      </c>
      <c r="R760" s="1009">
        <f>N760</f>
        <v/>
      </c>
      <c r="V760" s="1099" t="n">
        <v>13.4</v>
      </c>
      <c r="Z760" s="1010">
        <f>R760*V760</f>
        <v/>
      </c>
      <c r="AC760" s="1738" t="n"/>
      <c r="AD760" s="76" t="n"/>
      <c r="AE760" s="76" t="n"/>
      <c r="AF760" s="76" t="n"/>
    </row>
    <row r="761" ht="12.75" customHeight="1" s="667">
      <c r="A761" s="76" t="n"/>
      <c r="B761" s="76" t="n"/>
      <c r="C761" s="1005" t="inlineStr">
        <is>
          <t>B1G</t>
        </is>
      </c>
      <c r="E761" s="1100" t="inlineStr">
        <is>
          <t>MK19 Weapon Rack (42"x16") MOD-4</t>
        </is>
      </c>
      <c r="N761" s="1009">
        <f>ROUNDUP(SUMIFS($Q$430:$R$745,$W$430:$X$745,C761),0)</f>
        <v/>
      </c>
      <c r="R761" s="1009">
        <f>N761</f>
        <v/>
      </c>
      <c r="V761" s="1099" t="n">
        <v>13.4</v>
      </c>
      <c r="Z761" s="1010">
        <f>R761*V761</f>
        <v/>
      </c>
      <c r="AC761" s="1738" t="n"/>
      <c r="AD761" s="76" t="n"/>
      <c r="AE761" s="76" t="n"/>
      <c r="AF761" s="76" t="n"/>
    </row>
    <row r="762" ht="12.75" customHeight="1" s="667">
      <c r="A762" s="76" t="n"/>
      <c r="B762" s="76" t="n"/>
      <c r="C762" s="1005" t="inlineStr">
        <is>
          <t>B1H</t>
        </is>
      </c>
      <c r="E762" s="1100" t="inlineStr">
        <is>
          <t>MK19 Weapon Rack (42"x16") UGWS</t>
        </is>
      </c>
      <c r="N762" s="1009">
        <f>ROUNDUP(SUMIFS($Q$430:$R$745,$W$430:$X$745,C762),0)</f>
        <v/>
      </c>
      <c r="R762" s="1009">
        <f>N762</f>
        <v/>
      </c>
      <c r="V762" s="1099" t="n">
        <v>13.4</v>
      </c>
      <c r="Z762" s="1010">
        <f>R762*V762</f>
        <v/>
      </c>
      <c r="AC762" s="1738" t="n"/>
      <c r="AD762" s="76" t="n"/>
      <c r="AE762" s="76" t="n"/>
      <c r="AF762" s="76" t="n"/>
    </row>
    <row r="763" ht="12.75" customHeight="1" s="667">
      <c r="A763" s="76" t="n"/>
      <c r="B763" s="76" t="n"/>
      <c r="C763" s="1005" t="inlineStr">
        <is>
          <t>B1I</t>
        </is>
      </c>
      <c r="E763" s="1100" t="inlineStr">
        <is>
          <t>M240G Weapon Rack (42"x16")</t>
        </is>
      </c>
      <c r="N763" s="1009">
        <f>ROUNDUP(SUMIFS($Q$430:$R$745,$W$430:$X$745,C763),0)</f>
        <v/>
      </c>
      <c r="R763" s="1009">
        <f>N763</f>
        <v/>
      </c>
      <c r="V763" s="1099" t="n">
        <v>13.4</v>
      </c>
      <c r="Z763" s="1010">
        <f>R763*V763</f>
        <v/>
      </c>
      <c r="AC763" s="1738" t="n"/>
      <c r="AD763" s="76" t="n"/>
      <c r="AE763" s="76" t="n"/>
      <c r="AF763" s="76" t="n"/>
    </row>
    <row r="764" ht="12.75" customHeight="1" s="667">
      <c r="A764" s="76" t="n"/>
      <c r="B764" s="76" t="n"/>
      <c r="C764" s="1005" t="inlineStr">
        <is>
          <t>B1J</t>
        </is>
      </c>
      <c r="E764" s="1100" t="inlineStr">
        <is>
          <t>M48 Weapon Rack (42"x16") UGWS</t>
        </is>
      </c>
      <c r="N764" s="1009">
        <f>ROUNDUP(SUMIFS($Q$430:$R$745,$W$430:$X$745,C764),0)</f>
        <v/>
      </c>
      <c r="R764" s="1009">
        <f>N764</f>
        <v/>
      </c>
      <c r="V764" s="1099" t="n">
        <v>13.4</v>
      </c>
      <c r="Z764" s="1010">
        <f>R764*V764</f>
        <v/>
      </c>
      <c r="AC764" s="1738" t="n"/>
      <c r="AD764" s="76" t="n"/>
      <c r="AE764" s="76" t="n"/>
      <c r="AF764" s="76" t="n"/>
    </row>
    <row r="765" ht="12.75" customHeight="1" s="667">
      <c r="A765" s="76" t="n"/>
      <c r="B765" s="76" t="n"/>
      <c r="C765" s="1005" t="inlineStr">
        <is>
          <t>B1K</t>
        </is>
      </c>
      <c r="E765" s="1100" t="inlineStr">
        <is>
          <t>M14 Rifle Rack (42"x16")</t>
        </is>
      </c>
      <c r="N765" s="1009">
        <f>ROUNDUP(SUMIFS($Q$430:$R$745,$W$430:$X$745,C765),0)</f>
        <v/>
      </c>
      <c r="R765" s="1009">
        <f>EVEN(N765/2)</f>
        <v/>
      </c>
      <c r="V765" s="1099" t="n">
        <v>13.4</v>
      </c>
      <c r="Z765" s="1010">
        <f>R765*V765</f>
        <v/>
      </c>
      <c r="AC765" s="1738" t="n"/>
      <c r="AD765" s="76" t="n"/>
      <c r="AE765" s="76" t="n"/>
      <c r="AF765" s="76" t="n"/>
    </row>
    <row r="766" ht="12.75" customHeight="1" s="667">
      <c r="A766" s="76" t="n"/>
      <c r="B766" s="76" t="n"/>
      <c r="C766" s="1005" t="inlineStr">
        <is>
          <t>B1L</t>
        </is>
      </c>
      <c r="E766" s="1100" t="inlineStr">
        <is>
          <t>Shotgun Rack (42"x16")</t>
        </is>
      </c>
      <c r="N766" s="1009">
        <f>ROUNDUP(SUMIFS($Q$430:$R$745,$W$430:$X$745,C766),0)</f>
        <v/>
      </c>
      <c r="R766" s="1009">
        <f>EVEN(N766/2)</f>
        <v/>
      </c>
      <c r="V766" s="1099" t="n">
        <v>13.4</v>
      </c>
      <c r="Z766" s="1010">
        <f>R766*V766</f>
        <v/>
      </c>
      <c r="AC766" s="1738" t="n"/>
      <c r="AD766" s="76" t="n"/>
      <c r="AE766" s="76" t="n"/>
      <c r="AF766" s="76" t="n"/>
    </row>
    <row r="767" ht="12.75" customHeight="1" s="667">
      <c r="A767" s="76" t="n"/>
      <c r="B767" s="76" t="n"/>
      <c r="C767" s="1005" t="inlineStr">
        <is>
          <t>B1M</t>
        </is>
      </c>
      <c r="E767" s="1100" t="inlineStr">
        <is>
          <t>Pistol Shelf (42"x16")</t>
        </is>
      </c>
      <c r="N767" s="1009">
        <f>ROUNDUP(SUMIFS($Q$430:$R$745,$W$430:$X$745,C767),0)</f>
        <v/>
      </c>
      <c r="R767" s="1009">
        <f>EVEN(N767/2)</f>
        <v/>
      </c>
      <c r="V767" s="1099" t="n">
        <v>1.8</v>
      </c>
      <c r="Z767" s="1010">
        <f>R767*V767</f>
        <v/>
      </c>
      <c r="AC767" s="1738" t="n"/>
      <c r="AD767" s="76" t="n"/>
      <c r="AE767" s="76" t="n"/>
      <c r="AF767" s="76" t="n"/>
    </row>
    <row r="768" ht="12.75" customHeight="1" s="667">
      <c r="A768" s="76" t="n"/>
      <c r="B768" s="76" t="n"/>
      <c r="C768" s="1005" t="inlineStr">
        <is>
          <t>C1A</t>
        </is>
      </c>
      <c r="E768" s="1100" t="inlineStr">
        <is>
          <t>Sniper Rifle Rack (72"x12")</t>
        </is>
      </c>
      <c r="N768" s="1009">
        <f>ROUNDUP(SUMIFS($Q$430:$R$745,$W$430:$X$745,C768),0)</f>
        <v/>
      </c>
      <c r="R768" s="1009">
        <f>EVEN(N768/2)</f>
        <v/>
      </c>
      <c r="V768" s="1099" t="n">
        <v>21</v>
      </c>
      <c r="Z768" s="1010">
        <f>R768*V768</f>
        <v/>
      </c>
      <c r="AC768" s="1738" t="n"/>
      <c r="AD768" s="76" t="n"/>
      <c r="AE768" s="76" t="n"/>
      <c r="AF768" s="76" t="n"/>
    </row>
    <row r="769" ht="12.75" customHeight="1" s="667">
      <c r="A769" s="76" t="n"/>
      <c r="B769" s="76" t="n"/>
      <c r="C769" s="1005" t="inlineStr">
        <is>
          <t>D1A</t>
        </is>
      </c>
      <c r="E769" s="1100" t="inlineStr">
        <is>
          <t>GAU Rack (48"x48"x72")</t>
        </is>
      </c>
      <c r="N769" s="1009">
        <f>ROUNDUP(SUMIFS($Q$430:$R$745,$W$430:$X$745,C769),0)</f>
        <v/>
      </c>
      <c r="R769" s="1009">
        <f>N769</f>
        <v/>
      </c>
      <c r="V769" s="1099" t="n">
        <v>36</v>
      </c>
      <c r="Z769" s="1010">
        <f>R769*V769</f>
        <v/>
      </c>
      <c r="AC769" s="1738" t="n"/>
      <c r="AD769" s="76" t="n"/>
      <c r="AE769" s="76" t="n"/>
      <c r="AF769" s="76" t="n"/>
    </row>
    <row r="770" ht="12.75" customHeight="1" s="667">
      <c r="A770" s="76" t="n"/>
      <c r="B770" s="76" t="n"/>
      <c r="C770" s="1011" t="inlineStr">
        <is>
          <t>D1B</t>
        </is>
      </c>
      <c r="E770" s="1097" t="inlineStr">
        <is>
          <t>MPM-NLWP Cabinet (48"x24"x84")</t>
        </is>
      </c>
      <c r="N770" s="1009">
        <f>ROUNDUP(SUMIFS($Q$430:$R$745,$W$430:$X$745,C770),0)</f>
        <v/>
      </c>
      <c r="R770" s="1104">
        <f>N770</f>
        <v/>
      </c>
      <c r="V770" s="1096" t="n">
        <v>18</v>
      </c>
      <c r="Z770" s="1024">
        <f>R770*V770</f>
        <v/>
      </c>
      <c r="AC770" s="1738" t="n"/>
      <c r="AD770" s="76" t="n"/>
      <c r="AE770" s="76" t="n"/>
      <c r="AF770" s="76" t="n"/>
    </row>
    <row r="771" ht="12.75" customHeight="1" s="667">
      <c r="A771" s="76" t="n"/>
      <c r="B771" s="76" t="n"/>
      <c r="C771" s="1005" t="inlineStr">
        <is>
          <t>Z1A</t>
        </is>
      </c>
      <c r="E771" s="1103" t="inlineStr">
        <is>
          <t>--stored on weapon--</t>
        </is>
      </c>
      <c r="N771" s="1014" t="inlineStr">
        <is>
          <t>n/a</t>
        </is>
      </c>
      <c r="R771" s="1014" t="inlineStr">
        <is>
          <t>n/a</t>
        </is>
      </c>
      <c r="V771" s="1014" t="inlineStr">
        <is>
          <t>n/a</t>
        </is>
      </c>
      <c r="Z771" s="1015" t="inlineStr">
        <is>
          <t>n/a</t>
        </is>
      </c>
      <c r="AC771" s="1738" t="n"/>
      <c r="AD771" s="76" t="n"/>
      <c r="AE771" s="76" t="n"/>
      <c r="AF771" s="76" t="n"/>
    </row>
    <row r="772" ht="12.75" customHeight="1" s="667">
      <c r="A772" s="76" t="n"/>
      <c r="B772" s="76" t="n"/>
      <c r="C772" s="106" t="inlineStr">
        <is>
          <t>Miscellaneous Gear1</t>
        </is>
      </c>
      <c r="D772" s="107" t="n"/>
      <c r="E772" s="108" t="n"/>
      <c r="F772" s="107" t="n"/>
      <c r="G772" s="107" t="n"/>
      <c r="H772" s="107" t="n"/>
      <c r="I772" s="107" t="n"/>
      <c r="J772" s="107" t="n"/>
      <c r="K772" s="107" t="n"/>
      <c r="L772" s="107" t="n"/>
      <c r="M772" s="107" t="n"/>
      <c r="N772" s="1027" t="inlineStr">
        <is>
          <t>No. of UICS</t>
        </is>
      </c>
      <c r="O772" s="1743" t="n"/>
      <c r="P772" s="1743" t="n"/>
      <c r="Q772" s="1743" t="n"/>
      <c r="R772" s="1028" t="inlineStr">
        <is>
          <t>Alot per UIC</t>
        </is>
      </c>
      <c r="S772" s="1743" t="n"/>
      <c r="T772" s="1743" t="n"/>
      <c r="U772" s="1743" t="n"/>
      <c r="V772" s="1027" t="inlineStr">
        <is>
          <t>NSF per Alot</t>
        </is>
      </c>
      <c r="W772" s="1743" t="n"/>
      <c r="X772" s="1743" t="n"/>
      <c r="Y772" s="1743" t="n"/>
      <c r="Z772" s="1029" t="inlineStr">
        <is>
          <t>NSF</t>
        </is>
      </c>
      <c r="AA772" s="1743" t="n"/>
      <c r="AB772" s="1743" t="n"/>
      <c r="AC772" s="1744" t="n"/>
      <c r="AD772" s="76" t="n"/>
      <c r="AE772" s="76" t="n"/>
      <c r="AF772" s="76" t="n"/>
    </row>
    <row r="773" ht="12.75" customHeight="1" s="667">
      <c r="A773" s="76" t="n"/>
      <c r="B773" s="76" t="n"/>
      <c r="C773" s="1030" t="n"/>
      <c r="E773" s="1032" t="n"/>
      <c r="N773" s="1034" t="n"/>
      <c r="R773" s="1034" t="n"/>
      <c r="V773" s="1034" t="n"/>
      <c r="Z773" s="1036" t="n"/>
      <c r="AA773" s="1747" t="n"/>
      <c r="AB773" s="1747" t="n"/>
      <c r="AC773" s="1799" t="n"/>
      <c r="AD773" s="76" t="n"/>
      <c r="AE773" s="76" t="n"/>
      <c r="AF773" s="76" t="n"/>
    </row>
    <row r="774" ht="12.75" customHeight="1" s="667">
      <c r="A774" s="76" t="n"/>
      <c r="B774" s="76" t="n"/>
      <c r="C774" s="106" t="inlineStr">
        <is>
          <t>BOXES</t>
        </is>
      </c>
      <c r="D774" s="107" t="n"/>
      <c r="E774" s="109" t="n"/>
      <c r="F774" s="110" t="n"/>
      <c r="G774" s="110" t="n"/>
      <c r="H774" s="110" t="n"/>
      <c r="I774" s="110" t="n"/>
      <c r="J774" s="110" t="n"/>
      <c r="K774" s="110" t="n"/>
      <c r="L774" s="110" t="n"/>
      <c r="M774" s="110" t="n"/>
      <c r="N774" s="111" t="n"/>
      <c r="O774" s="111" t="n"/>
      <c r="P774" s="111" t="n"/>
      <c r="Q774" s="111" t="n"/>
      <c r="R774" s="112" t="n"/>
      <c r="S774" s="112" t="n"/>
      <c r="T774" s="112" t="n"/>
      <c r="U774" s="112" t="n"/>
      <c r="V774" s="109" t="n"/>
      <c r="W774" s="109" t="n"/>
      <c r="X774" s="109" t="n"/>
      <c r="Y774" s="109" t="n"/>
      <c r="Z774" s="112" t="n"/>
      <c r="AA774" s="112" t="n"/>
      <c r="AB774" s="112" t="n"/>
      <c r="AC774" s="113" t="n"/>
      <c r="AD774" s="76" t="n"/>
      <c r="AE774" s="76" t="n"/>
      <c r="AF774" s="76" t="n"/>
    </row>
    <row r="775" ht="12.75" customHeight="1" s="667">
      <c r="A775" s="76" t="n"/>
      <c r="B775" s="76" t="n"/>
      <c r="C775" s="1018" t="inlineStr">
        <is>
          <t>E1A</t>
        </is>
      </c>
      <c r="D775" s="1736" t="n"/>
      <c r="E775" s="1864" t="inlineStr">
        <is>
          <t>SABER</t>
        </is>
      </c>
      <c r="F775" s="1736" t="n"/>
      <c r="G775" s="1736" t="n"/>
      <c r="H775" s="1736" t="n"/>
      <c r="I775" s="1736" t="n"/>
      <c r="J775" s="1736" t="n"/>
      <c r="K775" s="1736" t="n"/>
      <c r="L775" s="1736" t="n"/>
      <c r="M775" s="1736" t="n"/>
      <c r="N775" s="1865">
        <f>ROUNDUP(SUMIFS($Q$430:$R$745,$W$430:$X$745,C775),0)</f>
        <v/>
      </c>
      <c r="O775" s="1736" t="n"/>
      <c r="P775" s="1736" t="n"/>
      <c r="Q775" s="1736" t="n"/>
      <c r="R775" s="1105">
        <f>EVEN(N775/4)</f>
        <v/>
      </c>
      <c r="V775" s="1866" t="n">
        <v>20.1</v>
      </c>
      <c r="W775" s="1736" t="n"/>
      <c r="X775" s="1736" t="n"/>
      <c r="Y775" s="1736" t="n"/>
      <c r="Z775" s="1867">
        <f>N775*V775</f>
        <v/>
      </c>
      <c r="AA775" s="1736" t="n"/>
      <c r="AB775" s="1736" t="n"/>
      <c r="AC775" s="1737" t="n"/>
      <c r="AD775" s="76" t="n"/>
      <c r="AE775" s="76" t="n"/>
      <c r="AF775" s="76" t="n"/>
    </row>
    <row r="776" ht="12.75" customHeight="1" s="667">
      <c r="A776" s="76" t="n"/>
      <c r="B776" s="76" t="n"/>
      <c r="C776" s="1005" t="inlineStr">
        <is>
          <t>E1B</t>
        </is>
      </c>
      <c r="E776" s="1100" t="inlineStr">
        <is>
          <t>Javelin (48"x24")</t>
        </is>
      </c>
      <c r="N776" s="1009">
        <f>ROUNDUP(SUMIFS($Q$430:$R$745,$W$430:$X$745,C776),0)</f>
        <v/>
      </c>
      <c r="R776" s="1105">
        <f>N776/3</f>
        <v/>
      </c>
      <c r="V776" s="1099" t="n">
        <v>18</v>
      </c>
      <c r="Z776" s="1010">
        <f>N776*V776</f>
        <v/>
      </c>
      <c r="AC776" s="1738" t="n"/>
      <c r="AD776" s="76" t="n"/>
      <c r="AE776" s="76" t="n"/>
      <c r="AF776" s="76" t="n"/>
    </row>
    <row r="777" ht="12.75" customHeight="1" s="667">
      <c r="A777" s="76" t="n"/>
      <c r="B777" s="76" t="n"/>
      <c r="C777" s="1005" t="inlineStr">
        <is>
          <t>E1C</t>
        </is>
      </c>
      <c r="E777" s="1100" t="inlineStr">
        <is>
          <t>LLDR (AN/PED-1)</t>
        </is>
      </c>
      <c r="N777" s="1009">
        <f>ROUNDUP(SUMIFS($Q$430:$R$745,$W$430:$X$745,C777),0)</f>
        <v/>
      </c>
      <c r="R777" s="1105">
        <f>N777/3</f>
        <v/>
      </c>
      <c r="V777" s="1099" t="n">
        <v>12.5</v>
      </c>
      <c r="Z777" s="1010">
        <f>N777*V777</f>
        <v/>
      </c>
      <c r="AC777" s="1738" t="n"/>
      <c r="AD777" s="76" t="n"/>
      <c r="AE777" s="76" t="n"/>
      <c r="AF777" s="76" t="n"/>
    </row>
    <row r="778" ht="12.75" customHeight="1" s="667">
      <c r="A778" s="76" t="n"/>
      <c r="B778" s="76" t="n"/>
      <c r="C778" s="1005" t="inlineStr">
        <is>
          <t>E1D</t>
        </is>
      </c>
      <c r="E778" s="1100" t="inlineStr">
        <is>
          <t>MK64 Mount (72"x36")</t>
        </is>
      </c>
      <c r="N778" s="1009">
        <f>ROUNDUP(SUMIFS($Q$430:$R$745,$W$430:$X$745,C778),0)</f>
        <v/>
      </c>
      <c r="R778" s="1105">
        <f>EVEN(N778/4)</f>
        <v/>
      </c>
      <c r="V778" s="1099" t="n">
        <v>33</v>
      </c>
      <c r="Z778" s="1010">
        <f>N778*V778</f>
        <v/>
      </c>
      <c r="AC778" s="1738" t="n"/>
      <c r="AD778" s="76" t="n"/>
      <c r="AE778" s="76" t="n"/>
      <c r="AF778" s="76" t="n"/>
    </row>
    <row r="779" ht="12.75" customHeight="1" s="667">
      <c r="A779" s="76" t="n"/>
      <c r="B779" s="76" t="n"/>
      <c r="C779" s="1005" t="inlineStr">
        <is>
          <t>E1E</t>
        </is>
      </c>
      <c r="E779" s="1100" t="inlineStr">
        <is>
          <t>Non Lethal Weapons Set</t>
        </is>
      </c>
      <c r="N779" s="1009">
        <f>ROUNDUP(SUMIFS($Q$430:$R$745,$W$430:$X$745,C779),0)</f>
        <v/>
      </c>
      <c r="R779" s="1105">
        <f>N779</f>
        <v/>
      </c>
      <c r="V779" s="1099" t="n">
        <v>18</v>
      </c>
      <c r="Z779" s="1010">
        <f>N779*V779</f>
        <v/>
      </c>
      <c r="AC779" s="1738" t="n"/>
      <c r="AD779" s="76" t="n"/>
      <c r="AE779" s="76" t="n"/>
      <c r="AF779" s="76" t="n"/>
    </row>
    <row r="780" ht="12.75" customHeight="1" s="667">
      <c r="A780" s="76" t="n"/>
      <c r="B780" s="76" t="n"/>
      <c r="C780" s="1005" t="inlineStr">
        <is>
          <t>E1F</t>
        </is>
      </c>
      <c r="E780" s="1100" t="inlineStr">
        <is>
          <t>Pistol Chest (52"x14")</t>
        </is>
      </c>
      <c r="N780" s="1009">
        <f>ROUNDUP(SUMIFS($Q$430:$R$745,$W$430:$X$745,C780),0)</f>
        <v/>
      </c>
      <c r="R780" s="1105">
        <f>EVEN(N780/4)</f>
        <v/>
      </c>
      <c r="V780" s="1099" t="n">
        <v>15.9</v>
      </c>
      <c r="Z780" s="1010">
        <f>N780*V780</f>
        <v/>
      </c>
      <c r="AC780" s="1738" t="n"/>
      <c r="AD780" s="76" t="n"/>
      <c r="AE780" s="76" t="n"/>
      <c r="AF780" s="76" t="n"/>
    </row>
    <row r="781" ht="12.75" customHeight="1" s="667">
      <c r="A781" s="76" t="n"/>
      <c r="B781" s="76" t="n"/>
      <c r="C781" s="1005" t="inlineStr">
        <is>
          <t>E1G</t>
        </is>
      </c>
      <c r="E781" s="1100" t="inlineStr">
        <is>
          <t>Designated Marksman Rifle Boxes</t>
        </is>
      </c>
      <c r="N781" s="1009">
        <f>ROUNDUP(SUMIFS($Q$430:$R$745,$W$430:$X$745,C781),0)</f>
        <v/>
      </c>
      <c r="R781" s="1105">
        <f>EVEN(N781/4)</f>
        <v/>
      </c>
      <c r="V781" s="1099" t="n">
        <v>16.6</v>
      </c>
      <c r="Z781" s="1010">
        <f>N781*V781</f>
        <v/>
      </c>
      <c r="AC781" s="1738" t="n"/>
      <c r="AD781" s="76" t="n"/>
      <c r="AE781" s="76" t="n"/>
      <c r="AF781" s="76" t="n"/>
    </row>
    <row r="782" ht="12.75" customHeight="1" s="667">
      <c r="A782" s="76" t="n"/>
      <c r="B782" s="76" t="n"/>
      <c r="C782" s="1005" t="inlineStr">
        <is>
          <t>E1H</t>
        </is>
      </c>
      <c r="E782" s="1100" t="inlineStr">
        <is>
          <t>Mortar Base Plates (stacked 15 high)</t>
        </is>
      </c>
      <c r="N782" s="1009">
        <f>ROUNDUP(SUMIFS($Q$430:$R$745,$W$430:$X$745,C782),0)</f>
        <v/>
      </c>
      <c r="R782" s="1105">
        <f>N782</f>
        <v/>
      </c>
      <c r="V782" s="1099" t="n">
        <v>7.4</v>
      </c>
      <c r="Z782" s="1010">
        <f>N782*V782</f>
        <v/>
      </c>
      <c r="AC782" s="1738" t="n"/>
      <c r="AD782" s="76" t="n"/>
      <c r="AE782" s="76" t="n"/>
      <c r="AF782" s="76" t="n"/>
    </row>
    <row r="783" ht="12.75" customHeight="1" s="667">
      <c r="A783" s="76" t="n"/>
      <c r="B783" s="76" t="n"/>
      <c r="C783" s="1005" t="inlineStr">
        <is>
          <t>E1I</t>
        </is>
      </c>
      <c r="E783" s="1100" t="inlineStr">
        <is>
          <t>SABER Maintenance Kit</t>
        </is>
      </c>
      <c r="N783" s="1009">
        <f>ROUNDUP(SUMIFS($Q$430:$R$745,$W$430:$X$745,C783),0)</f>
        <v/>
      </c>
      <c r="R783" s="1105">
        <f>N783/4</f>
        <v/>
      </c>
      <c r="V783" s="1099" t="n">
        <v>6</v>
      </c>
      <c r="Z783" s="1010">
        <f>N783*V783</f>
        <v/>
      </c>
      <c r="AC783" s="1738" t="n"/>
      <c r="AD783" s="76" t="n"/>
      <c r="AE783" s="76" t="n"/>
      <c r="AF783" s="76" t="n"/>
    </row>
    <row r="784" ht="12.75" customHeight="1" s="667">
      <c r="A784" s="76" t="n"/>
      <c r="B784" s="76" t="n"/>
      <c r="C784" s="1005" t="inlineStr">
        <is>
          <t>E1J</t>
        </is>
      </c>
      <c r="E784" s="1100" t="inlineStr">
        <is>
          <t>MK11 Sniper Rifle Case</t>
        </is>
      </c>
      <c r="N784" s="1009">
        <f>ROUNDUP(SUMIFS($Q$430:$R$745,$W$430:$X$745,C784),0)</f>
        <v/>
      </c>
      <c r="R784" s="1105">
        <f>N784/5</f>
        <v/>
      </c>
      <c r="V784" s="1099" t="n">
        <v>17.3</v>
      </c>
      <c r="Z784" s="1010">
        <f>N784*V784</f>
        <v/>
      </c>
      <c r="AC784" s="1738" t="n"/>
      <c r="AD784" s="76" t="n"/>
      <c r="AE784" s="76" t="n"/>
      <c r="AF784" s="76" t="n"/>
    </row>
    <row r="785" ht="12.75" customHeight="1" s="667">
      <c r="A785" s="76" t="n"/>
      <c r="B785" s="76" t="n"/>
      <c r="C785" s="1005" t="inlineStr">
        <is>
          <t>E1K</t>
        </is>
      </c>
      <c r="E785" s="1100" t="inlineStr">
        <is>
          <t>.50 CAL Sniper Rifle (64"x26")</t>
        </is>
      </c>
      <c r="N785" s="1009">
        <f>ROUNDUP(SUMIFS($Q$430:$R$745,$W$430:$X$745,C785),0)</f>
        <v/>
      </c>
      <c r="R785" s="1105">
        <f>EVEN(N785/2)</f>
        <v/>
      </c>
      <c r="V785" s="1099" t="n">
        <v>24.9</v>
      </c>
      <c r="Z785" s="1010">
        <f>N785*V785</f>
        <v/>
      </c>
      <c r="AC785" s="1738" t="n"/>
      <c r="AD785" s="76" t="n"/>
      <c r="AE785" s="76" t="n"/>
      <c r="AF785" s="76" t="n"/>
    </row>
    <row r="786" ht="12.75" customHeight="1" s="667">
      <c r="A786" s="76" t="n"/>
      <c r="B786" s="76" t="n"/>
      <c r="C786" s="1005" t="inlineStr">
        <is>
          <t>E1L</t>
        </is>
      </c>
      <c r="E786" s="1100" t="inlineStr">
        <is>
          <t>MULE, PAQ-3 (48"x36")</t>
        </is>
      </c>
      <c r="N786" s="1009">
        <f>ROUNDUP(SUMIFS($Q$430:$R$745,$W$430:$X$745,C786),0)</f>
        <v/>
      </c>
      <c r="R786" s="1105">
        <f>N786</f>
        <v/>
      </c>
      <c r="V786" s="1099" t="n">
        <v>22</v>
      </c>
      <c r="Z786" s="1010">
        <f>N786*V786</f>
        <v/>
      </c>
      <c r="AC786" s="1738" t="n"/>
      <c r="AD786" s="76" t="n"/>
      <c r="AE786" s="76" t="n"/>
      <c r="AF786" s="76" t="n"/>
    </row>
    <row r="787" ht="12.75" customHeight="1" s="667">
      <c r="A787" s="76" t="n"/>
      <c r="B787" s="76" t="n"/>
      <c r="C787" s="1005" t="inlineStr">
        <is>
          <t>E1M</t>
        </is>
      </c>
      <c r="E787" s="1100" t="inlineStr">
        <is>
          <t>PLDR</t>
        </is>
      </c>
      <c r="N787" s="1009">
        <f>ROUNDUP(SUMIFS($Q$430:$R$745,$W$430:$X$745,C787),0)</f>
        <v/>
      </c>
      <c r="R787" s="1105">
        <f>N787/3</f>
        <v/>
      </c>
      <c r="V787" s="1099" t="n">
        <v>9.5</v>
      </c>
      <c r="Z787" s="1010">
        <f>N787*V787</f>
        <v/>
      </c>
      <c r="AC787" s="1738" t="n"/>
      <c r="AD787" s="76" t="n"/>
      <c r="AE787" s="76" t="n"/>
      <c r="AF787" s="76" t="n"/>
    </row>
    <row r="788" ht="12.75" customHeight="1" s="667">
      <c r="A788" s="76" t="n"/>
      <c r="B788" s="76" t="n"/>
      <c r="C788" s="1005" t="inlineStr">
        <is>
          <t>E1N</t>
        </is>
      </c>
      <c r="E788" s="1100" t="inlineStr">
        <is>
          <t>SOFLAM (AN/PEQ-1B)</t>
        </is>
      </c>
      <c r="N788" s="1009">
        <f>ROUNDUP(SUMIFS($Q$430:$R$745,$W$430:$X$745,C788),0)</f>
        <v/>
      </c>
      <c r="R788" s="1105">
        <f>N788/3</f>
        <v/>
      </c>
      <c r="V788" s="1099" t="n">
        <v>9.5</v>
      </c>
      <c r="Z788" s="1010">
        <f>N788*V788</f>
        <v/>
      </c>
      <c r="AC788" s="1738" t="n"/>
      <c r="AD788" s="76" t="n"/>
      <c r="AE788" s="76" t="n"/>
      <c r="AF788" s="76" t="n"/>
    </row>
    <row r="789" ht="12.75" customHeight="1" s="667">
      <c r="A789" s="76" t="n"/>
      <c r="B789" s="76" t="n"/>
      <c r="C789" s="1005" t="inlineStr">
        <is>
          <t>E1O</t>
        </is>
      </c>
      <c r="E789" s="1100" t="inlineStr">
        <is>
          <t>M3 MG Mount</t>
        </is>
      </c>
      <c r="N789" s="1009">
        <f>ROUNDUP(SUMIFS($Q$430:$R$745,$W$430:$X$745,C789),0)</f>
        <v/>
      </c>
      <c r="R789" s="1105">
        <f>N789</f>
        <v/>
      </c>
      <c r="V789" s="1099" t="n">
        <v>27</v>
      </c>
      <c r="Z789" s="1010">
        <f>N789*V789</f>
        <v/>
      </c>
      <c r="AC789" s="1738" t="n"/>
      <c r="AD789" s="76" t="n"/>
      <c r="AE789" s="76" t="n"/>
      <c r="AF789" s="76" t="n"/>
    </row>
    <row r="790" ht="12.75" customHeight="1" s="667">
      <c r="A790" s="76" t="n"/>
      <c r="B790" s="76" t="n"/>
      <c r="C790" s="1005" t="inlineStr">
        <is>
          <t>E1P</t>
        </is>
      </c>
      <c r="E790" s="1100" t="inlineStr">
        <is>
          <t>TOW (48"x36")</t>
        </is>
      </c>
      <c r="N790" s="1009">
        <f>ROUNDUP(SUMIFS($Q$430:$R$745,$W$430:$X$745,C790),0)</f>
        <v/>
      </c>
      <c r="R790" s="1105">
        <f>N790</f>
        <v/>
      </c>
      <c r="V790" s="1099" t="n">
        <v>18</v>
      </c>
      <c r="Z790" s="1010">
        <f>N790*V790</f>
        <v/>
      </c>
      <c r="AC790" s="1738" t="n"/>
      <c r="AD790" s="76" t="n"/>
      <c r="AE790" s="76" t="n"/>
      <c r="AF790" s="76" t="n"/>
    </row>
    <row r="791" ht="12.75" customHeight="1" s="667">
      <c r="A791" s="76" t="n"/>
      <c r="B791" s="76" t="n"/>
      <c r="C791" s="1005" t="inlineStr">
        <is>
          <t>E1Q</t>
        </is>
      </c>
      <c r="E791" s="1100" t="inlineStr">
        <is>
          <t>Inbore Device</t>
        </is>
      </c>
      <c r="N791" s="1009">
        <f>ROUNDUP(SUMIFS($Q$430:$R$745,$W$430:$X$745,C791),0)</f>
        <v/>
      </c>
      <c r="R791" s="1105">
        <f>EVEN(N791/4)</f>
        <v/>
      </c>
      <c r="V791" s="1099" t="n">
        <v>20</v>
      </c>
      <c r="Z791" s="1010">
        <f>N791*V791</f>
        <v/>
      </c>
      <c r="AC791" s="1738" t="n"/>
      <c r="AD791" s="76" t="n"/>
      <c r="AE791" s="76" t="n"/>
      <c r="AF791" s="76" t="n"/>
    </row>
    <row r="792" ht="12.75" customHeight="1" s="667">
      <c r="A792" s="76" t="n"/>
      <c r="B792" s="76" t="n"/>
      <c r="C792" s="1005" t="inlineStr">
        <is>
          <t>E1R</t>
        </is>
      </c>
      <c r="E792" s="1100" t="inlineStr">
        <is>
          <t>BC Scopes</t>
        </is>
      </c>
      <c r="N792" s="1009">
        <f>ROUNDUP(SUMIFS($Q$430:$R$745,$W$430:$X$745,C792),0)</f>
        <v/>
      </c>
      <c r="R792" s="1105">
        <f>N792/2</f>
        <v/>
      </c>
      <c r="V792" s="1099" t="n">
        <v>5.7</v>
      </c>
      <c r="Z792" s="1010">
        <f>N792*V792</f>
        <v/>
      </c>
      <c r="AC792" s="1738" t="n"/>
      <c r="AD792" s="76" t="n"/>
      <c r="AE792" s="76" t="n"/>
      <c r="AF792" s="76" t="n"/>
    </row>
    <row r="793" ht="12.75" customHeight="1" s="667">
      <c r="A793" s="76" t="n"/>
      <c r="B793" s="76" t="n"/>
      <c r="C793" s="1038" t="inlineStr">
        <is>
          <t>E1S</t>
        </is>
      </c>
      <c r="D793" s="1747" t="n"/>
      <c r="E793" s="1040" t="inlineStr">
        <is>
          <t>Precision Gunnery Training Kit</t>
        </is>
      </c>
      <c r="F793" s="1747" t="n"/>
      <c r="G793" s="1747" t="n"/>
      <c r="H793" s="1747" t="n"/>
      <c r="I793" s="1747" t="n"/>
      <c r="J793" s="1747" t="n"/>
      <c r="K793" s="1747" t="n"/>
      <c r="L793" s="1747" t="n"/>
      <c r="M793" s="1747" t="n"/>
      <c r="N793" s="1009">
        <f>ROUNDUP(SUMIFS($Q$430:$R$745,$W$430:$X$745,C793),0)</f>
        <v/>
      </c>
      <c r="R793" s="1105">
        <f>N793</f>
        <v/>
      </c>
      <c r="V793" s="1099" t="n">
        <v>22.5</v>
      </c>
      <c r="Z793" s="1010">
        <f>N793*V793</f>
        <v/>
      </c>
      <c r="AC793" s="1738" t="n"/>
      <c r="AD793" s="76" t="n"/>
      <c r="AE793" s="76" t="n"/>
      <c r="AF793" s="76" t="n"/>
    </row>
    <row r="794" ht="12.75" customHeight="1" s="667">
      <c r="A794" s="76" t="n"/>
      <c r="B794" s="76" t="n"/>
      <c r="C794" s="114" t="inlineStr">
        <is>
          <t>CUSTODIANS &amp; CIRCULATION</t>
        </is>
      </c>
      <c r="D794" s="112" t="n"/>
      <c r="E794" s="112" t="n"/>
      <c r="F794" s="112" t="n"/>
      <c r="G794" s="112" t="n"/>
      <c r="H794" s="112" t="n"/>
      <c r="I794" s="112" t="n"/>
      <c r="J794" s="112" t="n"/>
      <c r="K794" s="112" t="n"/>
      <c r="L794" s="112" t="n"/>
      <c r="M794" s="112" t="n"/>
      <c r="N794" s="111" t="n"/>
      <c r="O794" s="111" t="n"/>
      <c r="P794" s="111" t="n"/>
      <c r="Q794" s="111" t="n"/>
      <c r="R794" s="112" t="n"/>
      <c r="S794" s="112" t="n"/>
      <c r="T794" s="112" t="n"/>
      <c r="U794" s="112" t="n"/>
      <c r="V794" s="109" t="n"/>
      <c r="W794" s="109" t="n"/>
      <c r="X794" s="109" t="n"/>
      <c r="Y794" s="109" t="n"/>
      <c r="Z794" s="112" t="n"/>
      <c r="AA794" s="112" t="n"/>
      <c r="AB794" s="112" t="n"/>
      <c r="AC794" s="113" t="n"/>
      <c r="AD794" s="76" t="n"/>
      <c r="AE794" s="76" t="n"/>
      <c r="AF794" s="76" t="n"/>
    </row>
    <row r="795" ht="12.75" customHeight="1" s="667">
      <c r="A795" s="76" t="n"/>
      <c r="B795" s="76" t="n"/>
      <c r="C795" s="1042" t="inlineStr">
        <is>
          <t>Doorway &amp; issue port area circulation/Hazmat storage</t>
        </is>
      </c>
      <c r="D795" s="1736" t="n"/>
      <c r="E795" s="1736" t="n"/>
      <c r="F795" s="1736" t="n"/>
      <c r="G795" s="1736" t="n"/>
      <c r="H795" s="1736" t="n"/>
      <c r="I795" s="1736" t="n"/>
      <c r="J795" s="1736" t="n"/>
      <c r="K795" s="1736" t="n"/>
      <c r="L795" s="1736" t="n"/>
      <c r="M795" s="1736" t="n"/>
      <c r="N795" s="1865" t="inlineStr">
        <is>
          <t>fixed</t>
        </is>
      </c>
      <c r="O795" s="1736" t="n"/>
      <c r="P795" s="1736" t="n"/>
      <c r="Q795" s="1736" t="n"/>
      <c r="R795" s="1865" t="n"/>
      <c r="S795" s="1736" t="n"/>
      <c r="T795" s="1736" t="n"/>
      <c r="U795" s="1736" t="n"/>
      <c r="V795" s="1866" t="n"/>
      <c r="W795" s="1736" t="n"/>
      <c r="X795" s="1736" t="n"/>
      <c r="Y795" s="1736" t="n"/>
      <c r="Z795" s="1867" t="n">
        <v>90</v>
      </c>
      <c r="AA795" s="1736" t="n"/>
      <c r="AB795" s="1736" t="n"/>
      <c r="AC795" s="1737" t="n"/>
      <c r="AD795" s="76" t="n"/>
      <c r="AE795" s="76" t="n"/>
      <c r="AF795" s="76" t="n"/>
    </row>
    <row r="796" ht="12.75" customHeight="1" s="667">
      <c r="A796" s="76" t="n"/>
      <c r="B796" s="76" t="n"/>
      <c r="C796" s="1041" t="inlineStr">
        <is>
          <t>Personal Weapons Storage (42"x16")</t>
        </is>
      </c>
      <c r="N796" s="1009" t="inlineStr">
        <is>
          <t>fixed</t>
        </is>
      </c>
      <c r="R796" s="1009" t="n"/>
      <c r="V796" s="1099" t="n"/>
      <c r="Z796" s="1010" t="n">
        <v>13.4</v>
      </c>
      <c r="AC796" s="1738" t="n"/>
      <c r="AD796" s="76" t="n"/>
      <c r="AE796" s="76" t="n"/>
      <c r="AF796" s="76" t="n"/>
    </row>
    <row r="797" ht="12.75" customHeight="1" s="667">
      <c r="A797" s="76" t="n"/>
      <c r="B797" s="76" t="n"/>
      <c r="C797" s="1041" t="inlineStr">
        <is>
          <t>HazMat (size may vary by unit)</t>
        </is>
      </c>
      <c r="N797" s="1009" t="inlineStr">
        <is>
          <t>fixed</t>
        </is>
      </c>
      <c r="R797" s="1009" t="n"/>
      <c r="V797" s="1099" t="n"/>
      <c r="Z797" s="1010" t="n">
        <v>14.3</v>
      </c>
      <c r="AC797" s="1738" t="n"/>
      <c r="AD797" s="76" t="n"/>
      <c r="AE797" s="76" t="n"/>
      <c r="AF797" s="76" t="n"/>
    </row>
    <row r="798" ht="12.75" customHeight="1" s="667">
      <c r="A798" s="76" t="n"/>
      <c r="B798" s="76" t="n"/>
      <c r="C798" s="1041" t="inlineStr">
        <is>
          <t>Safe (size may vary by unit)</t>
        </is>
      </c>
      <c r="N798" s="1009" t="inlineStr">
        <is>
          <t>fixed</t>
        </is>
      </c>
      <c r="R798" s="1009" t="n"/>
      <c r="V798" s="1099" t="n"/>
      <c r="Z798" s="1010" t="n">
        <v>6</v>
      </c>
      <c r="AC798" s="1738" t="n"/>
      <c r="AD798" s="76" t="n"/>
      <c r="AE798" s="76" t="n"/>
      <c r="AF798" s="76" t="n"/>
    </row>
    <row r="799" ht="12.75" customHeight="1" s="667">
      <c r="A799" s="76" t="n"/>
      <c r="B799" s="76" t="n"/>
      <c r="C799" s="1041" t="inlineStr">
        <is>
          <t>Pubs Locker (48"x24" Wall Locker)</t>
        </is>
      </c>
      <c r="N799" s="1009" t="inlineStr">
        <is>
          <t>fixed</t>
        </is>
      </c>
      <c r="R799" s="1009" t="n"/>
      <c r="V799" s="1099" t="n"/>
      <c r="Z799" s="1010" t="n">
        <v>10.5</v>
      </c>
      <c r="AC799" s="1738" t="n"/>
      <c r="AD799" s="76" t="n"/>
      <c r="AE799" s="76" t="n"/>
      <c r="AF799" s="76" t="n"/>
    </row>
    <row r="800" ht="12.75" customHeight="1" s="667">
      <c r="A800" s="76" t="n"/>
      <c r="B800" s="76" t="n"/>
      <c r="C800" s="1041" t="inlineStr">
        <is>
          <t>Offices (Armory Chiefs)</t>
        </is>
      </c>
      <c r="N800" s="1009">
        <f>COUNTIFS(TO!C:C,"14345o",TO!F:F,$C$750)</f>
        <v/>
      </c>
      <c r="R800" s="1009" t="n"/>
      <c r="V800" s="1099" t="n">
        <v>120</v>
      </c>
      <c r="Z800" s="1010">
        <f>N800*V800</f>
        <v/>
      </c>
      <c r="AC800" s="1738" t="n"/>
      <c r="AD800" s="76" t="n"/>
      <c r="AE800" s="76" t="n"/>
      <c r="AF800" s="76" t="n"/>
    </row>
    <row r="801" ht="12.75" customHeight="1" s="667">
      <c r="A801" s="76" t="n"/>
      <c r="B801" s="76" t="n"/>
      <c r="C801" s="1041" t="inlineStr">
        <is>
          <t>Armory Technician</t>
        </is>
      </c>
      <c r="N801" s="1009">
        <f>COUNTIFS(TO!C:C,"14345a",TO!F:F,C750)</f>
        <v/>
      </c>
      <c r="R801" s="1009" t="n"/>
      <c r="V801" s="1099" t="n">
        <v>105</v>
      </c>
      <c r="Z801" s="1010">
        <f>N801*V801</f>
        <v/>
      </c>
      <c r="AC801" s="1738" t="n"/>
      <c r="AD801" s="76" t="n"/>
      <c r="AE801" s="76" t="n"/>
      <c r="AF801" s="76" t="n"/>
    </row>
    <row r="802" ht="12.75" customHeight="1" s="667">
      <c r="A802" s="76" t="n"/>
      <c r="B802" s="76" t="n"/>
      <c r="C802" s="1043" t="inlineStr">
        <is>
          <t>Custodian desks/pc terminal/bench</t>
        </is>
      </c>
      <c r="D802" s="1747" t="n"/>
      <c r="E802" s="1747" t="n"/>
      <c r="F802" s="1747" t="n"/>
      <c r="G802" s="1747" t="n"/>
      <c r="H802" s="1747" t="n"/>
      <c r="I802" s="1747" t="n"/>
      <c r="J802" s="1747" t="n"/>
      <c r="K802" s="1747" t="n"/>
      <c r="L802" s="1747" t="n"/>
      <c r="M802" s="1747" t="n"/>
      <c r="N802" s="1083" t="n">
        <v>0</v>
      </c>
      <c r="O802" s="1747" t="n"/>
      <c r="P802" s="1747" t="n"/>
      <c r="Q802" s="1747" t="n"/>
      <c r="R802" s="1045" t="n"/>
      <c r="S802" s="1747" t="n"/>
      <c r="T802" s="1747" t="n"/>
      <c r="U802" s="1747" t="n"/>
      <c r="V802" s="1039" t="n">
        <v>60</v>
      </c>
      <c r="W802" s="1747" t="n"/>
      <c r="X802" s="1747" t="n"/>
      <c r="Y802" s="1747" t="n"/>
      <c r="Z802" s="1046">
        <f>N802*V802</f>
        <v/>
      </c>
      <c r="AA802" s="1747" t="n"/>
      <c r="AB802" s="1747" t="n"/>
      <c r="AC802" s="1799" t="n"/>
      <c r="AD802" s="76" t="n"/>
      <c r="AE802" s="76" t="n"/>
      <c r="AF802" s="76" t="n"/>
    </row>
    <row r="803" ht="12.75" customHeight="1" s="667">
      <c r="A803" s="76" t="n"/>
      <c r="B803" s="76" t="n"/>
      <c r="C803" s="76" t="n"/>
      <c r="D803" s="76" t="n"/>
      <c r="E803" s="131" t="n"/>
      <c r="F803" s="131"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23" t="n"/>
      <c r="Y803" s="132" t="inlineStr">
        <is>
          <t>Total =</t>
        </is>
      </c>
      <c r="Z803" s="1106">
        <f>ROUNDUP(SUM(Z753:AC771,Z773,Z775:AC793,Z795:AC802),0)</f>
        <v/>
      </c>
      <c r="AD803" s="76" t="n"/>
      <c r="AE803" s="76" t="n"/>
      <c r="AF803" s="76" t="n"/>
    </row>
    <row r="804" ht="12.75" customHeight="1" s="667">
      <c r="A804" s="76" t="n"/>
      <c r="B804" s="76" t="n"/>
      <c r="C804" s="1071" t="n"/>
      <c r="AD804" s="76" t="n"/>
      <c r="AE804" s="76" t="n"/>
      <c r="AF804" s="76" t="n"/>
    </row>
    <row r="805" ht="12.75" customHeight="1" s="667">
      <c r="A805" s="76" t="n"/>
      <c r="B805" s="76" t="n"/>
      <c r="C805" s="1747" t="n"/>
      <c r="D805" s="1747" t="n"/>
      <c r="E805" s="1747" t="n"/>
      <c r="F805" s="1747" t="n"/>
      <c r="G805" s="1747" t="n"/>
      <c r="H805" s="1747" t="n"/>
      <c r="I805" s="1747" t="n"/>
      <c r="J805" s="1747" t="n"/>
      <c r="K805" s="1747" t="n"/>
      <c r="L805" s="1747" t="n"/>
      <c r="M805" s="1747" t="n"/>
      <c r="N805" s="1747" t="n"/>
      <c r="O805" s="1747" t="n"/>
      <c r="P805" s="1747" t="n"/>
      <c r="Q805" s="1747" t="n"/>
      <c r="R805" s="1747" t="n"/>
      <c r="S805" s="1747" t="n"/>
      <c r="T805" s="1747" t="n"/>
      <c r="U805" s="1747" t="n"/>
      <c r="V805" s="1747" t="n"/>
      <c r="W805" s="1747" t="n"/>
      <c r="X805" s="1747" t="n"/>
      <c r="Y805" s="1747" t="n"/>
      <c r="Z805" s="1747" t="n"/>
      <c r="AA805" s="1747" t="n"/>
      <c r="AB805" s="1747" t="n"/>
      <c r="AC805" s="1747" t="n"/>
      <c r="AD805" s="103" t="n"/>
      <c r="AE805" s="76" t="n"/>
      <c r="AF805" s="76" t="n"/>
    </row>
    <row r="806" ht="12.75" customHeight="1" s="667">
      <c r="A806" s="101" t="n"/>
      <c r="B806" s="101" t="n"/>
      <c r="C806" s="101" t="n"/>
      <c r="D806" s="101" t="n"/>
      <c r="E806" s="101" t="n"/>
      <c r="F806" s="101" t="n"/>
      <c r="G806" s="101" t="n"/>
      <c r="H806" s="101" t="n"/>
      <c r="I806" s="101" t="n"/>
      <c r="J806" s="101" t="n"/>
      <c r="K806" s="101" t="n"/>
      <c r="L806" s="101" t="n"/>
      <c r="M806" s="101" t="n"/>
      <c r="N806" s="101" t="n"/>
      <c r="O806" s="101" t="n"/>
      <c r="P806" s="101" t="n"/>
      <c r="Q806" s="101" t="n"/>
      <c r="R806" s="101" t="n"/>
      <c r="S806" s="101" t="n"/>
      <c r="T806" s="101" t="n"/>
      <c r="U806" s="101" t="n"/>
      <c r="V806" s="101" t="n"/>
      <c r="W806" s="101" t="n"/>
      <c r="X806" s="101" t="n"/>
      <c r="Y806" s="101" t="n"/>
      <c r="Z806" s="101" t="n"/>
      <c r="AA806" s="101" t="n"/>
      <c r="AB806" s="682" t="n"/>
      <c r="AC806" s="683" t="inlineStr">
        <is>
          <t xml:space="preserve">Page </t>
        </is>
      </c>
      <c r="AD806" s="684" t="n">
        <v>27</v>
      </c>
      <c r="AE806" s="684" t="inlineStr">
        <is>
          <t>of</t>
        </is>
      </c>
      <c r="AF806" s="684" t="n">
        <v>27</v>
      </c>
    </row>
    <row r="807" ht="12.75" customHeight="1" s="667">
      <c r="A807" s="1081" t="n"/>
      <c r="C807" s="1082" t="n"/>
      <c r="M807" s="1081" t="n"/>
      <c r="R807" s="1082" t="n"/>
    </row>
    <row r="808" ht="12.75" customHeight="1" s="667">
      <c r="A808" s="96" t="n"/>
      <c r="B808" s="1081" t="n"/>
      <c r="C808" s="1082" t="n"/>
      <c r="D808" s="1082" t="n"/>
      <c r="E808" s="1082" t="n"/>
      <c r="F808" s="1082" t="n"/>
      <c r="G808" s="1082" t="n"/>
      <c r="H808" s="1082" t="n"/>
      <c r="I808" s="1082" t="n"/>
      <c r="J808" s="1082" t="n"/>
      <c r="K808" s="1082" t="n"/>
      <c r="L808" s="1082" t="n"/>
      <c r="M808" s="1081" t="n"/>
      <c r="N808" s="1081" t="n"/>
      <c r="O808" s="1081" t="n"/>
      <c r="P808" s="1082" t="n"/>
      <c r="Q808" s="1081" t="n"/>
      <c r="R808" s="1082" t="n"/>
      <c r="S808" s="1082" t="n"/>
      <c r="T808" s="1082" t="n"/>
      <c r="U808" s="1082" t="n"/>
      <c r="V808" s="1082" t="n"/>
      <c r="W808" s="1082" t="n"/>
      <c r="X808" s="1082" t="n"/>
      <c r="Y808" s="1082" t="n"/>
      <c r="Z808" s="1082" t="n"/>
      <c r="AA808" s="1082" t="n"/>
      <c r="AB808" s="1082" t="n"/>
      <c r="AC808" s="1082" t="n"/>
      <c r="AD808" s="1082" t="n"/>
      <c r="AE808" s="1082" t="n"/>
      <c r="AF808" s="1082" t="n"/>
    </row>
    <row r="809" ht="15.75" customHeight="1" s="667">
      <c r="A809" s="1076" t="n"/>
      <c r="B809" s="1751" t="n"/>
      <c r="C809" s="1751" t="n"/>
      <c r="D809" s="1077" t="n"/>
      <c r="M809" s="1081" t="n"/>
      <c r="N809" s="1081" t="n"/>
      <c r="O809" s="1081" t="n"/>
      <c r="P809" s="1082" t="n"/>
      <c r="Q809" s="1081" t="n"/>
      <c r="R809" s="1082" t="n"/>
      <c r="S809" s="1082" t="n"/>
      <c r="T809" s="1082" t="n"/>
      <c r="U809" s="1082" t="n"/>
      <c r="V809" s="1082" t="n"/>
      <c r="W809" s="1082" t="n"/>
      <c r="X809" s="1082" t="n"/>
      <c r="Y809" s="1082" t="n"/>
      <c r="Z809" s="1082" t="n"/>
      <c r="AA809" s="1082" t="n"/>
      <c r="AB809" s="1082" t="n"/>
      <c r="AC809" s="1082" t="n"/>
      <c r="AD809" s="1082" t="n"/>
      <c r="AE809" s="1082" t="n"/>
      <c r="AF809" s="1082" t="n"/>
    </row>
    <row r="810" ht="15.75" customHeight="1" s="667">
      <c r="A810" s="1078" t="n"/>
      <c r="D810" s="1078" t="n"/>
      <c r="M810" s="1079" t="n"/>
      <c r="O810" s="1080" t="n"/>
      <c r="Q810" s="1080" t="n"/>
      <c r="S810" s="1879" t="n"/>
      <c r="U810" s="1879" t="n"/>
      <c r="W810" s="1079" t="n"/>
      <c r="Y810" s="1079" t="n"/>
      <c r="AF810" s="1082" t="n"/>
    </row>
    <row r="811" ht="15.75" customHeight="1" s="667">
      <c r="AF811" s="1082" t="n"/>
    </row>
    <row r="812" ht="30" customHeight="1" s="667">
      <c r="AF812" s="99" t="n"/>
    </row>
    <row r="813" ht="30" customHeight="1" s="667">
      <c r="A813" s="1078" t="n"/>
      <c r="D813" s="1086" t="n"/>
      <c r="M813" s="1079" t="n"/>
      <c r="O813" s="1087" t="n"/>
      <c r="Q813" s="1088" t="n"/>
      <c r="S813" s="1880" t="n"/>
      <c r="U813" s="1880" t="n"/>
      <c r="W813" s="1079" t="n"/>
      <c r="Y813" s="1085" t="n"/>
      <c r="AF813" s="99" t="n"/>
    </row>
    <row r="814" ht="30" customHeight="1" s="667">
      <c r="A814" s="1078" t="n"/>
      <c r="D814" s="1086" t="n"/>
      <c r="M814" s="1079" t="n"/>
      <c r="O814" s="1087" t="n"/>
      <c r="Q814" s="1088" t="n"/>
      <c r="S814" s="1880" t="n"/>
      <c r="U814" s="1880" t="n"/>
      <c r="W814" s="1079" t="n"/>
      <c r="Y814" s="1085" t="n"/>
      <c r="AF814" s="99" t="n"/>
    </row>
    <row r="815" ht="30" customHeight="1" s="667">
      <c r="A815" s="1078" t="n"/>
      <c r="D815" s="1086" t="n"/>
      <c r="M815" s="1079" t="n"/>
      <c r="O815" s="1087" t="n"/>
      <c r="Q815" s="1088" t="n"/>
      <c r="S815" s="1880" t="n"/>
      <c r="U815" s="1880" t="n"/>
      <c r="W815" s="1079" t="n"/>
      <c r="Y815" s="1085" t="n"/>
      <c r="AF815" s="99" t="n"/>
    </row>
    <row r="816" ht="30" customHeight="1" s="667">
      <c r="A816" s="1078" t="n"/>
      <c r="D816" s="1086" t="n"/>
      <c r="M816" s="1079" t="n"/>
      <c r="O816" s="1090" t="n"/>
      <c r="Q816" s="1090" t="n"/>
      <c r="S816" s="1090" t="n"/>
      <c r="U816" s="1090" t="n"/>
      <c r="W816" s="1091" t="n"/>
      <c r="Y816" s="1085" t="n"/>
      <c r="AF816" s="99" t="n"/>
    </row>
    <row r="817" ht="30" customHeight="1" s="667">
      <c r="A817" s="1078" t="n"/>
      <c r="D817" s="1086" t="n"/>
      <c r="M817" s="1079" t="n"/>
      <c r="O817" s="1087" t="n"/>
      <c r="Q817" s="1088" t="n"/>
      <c r="S817" s="1880" t="n"/>
      <c r="U817" s="1880" t="n"/>
      <c r="W817" s="1079" t="n"/>
      <c r="Y817" s="1085" t="n"/>
      <c r="AF817" s="99" t="n"/>
    </row>
    <row r="818" ht="30" customHeight="1" s="667">
      <c r="A818" s="1078" t="n"/>
      <c r="D818" s="1086" t="n"/>
      <c r="M818" s="1079" t="n"/>
      <c r="O818" s="1087" t="n"/>
      <c r="Q818" s="1088" t="n"/>
      <c r="S818" s="1880" t="n"/>
      <c r="U818" s="1880" t="n"/>
      <c r="W818" s="1079" t="n"/>
      <c r="Y818" s="1085" t="n"/>
      <c r="AF818" s="99" t="n"/>
    </row>
    <row r="819" ht="30" customHeight="1" s="667">
      <c r="A819" s="1078" t="n"/>
      <c r="D819" s="1086" t="n"/>
      <c r="M819" s="1079" t="n"/>
      <c r="O819" s="1087" t="n"/>
      <c r="Q819" s="1088" t="n"/>
      <c r="S819" s="1880" t="n"/>
      <c r="U819" s="1880" t="n"/>
      <c r="W819" s="1079" t="n"/>
      <c r="Y819" s="1085" t="n"/>
      <c r="AF819" s="99" t="n"/>
    </row>
    <row r="820" ht="30" customHeight="1" s="667">
      <c r="A820" s="1078" t="n"/>
      <c r="D820" s="1086" t="n"/>
      <c r="M820" s="1079" t="n"/>
      <c r="O820" s="1087" t="n"/>
      <c r="Q820" s="1088" t="n"/>
      <c r="S820" s="1880" t="n"/>
      <c r="U820" s="1880" t="n"/>
      <c r="W820" s="1079" t="n"/>
      <c r="Y820" s="1085" t="n"/>
      <c r="AF820" s="99" t="n"/>
    </row>
    <row r="821" ht="30" customHeight="1" s="667">
      <c r="A821" s="1078" t="n"/>
      <c r="D821" s="1086" t="n"/>
      <c r="M821" s="1079" t="n"/>
      <c r="O821" s="1087" t="n"/>
      <c r="Q821" s="1088" t="n"/>
      <c r="S821" s="1880" t="n"/>
      <c r="U821" s="1880" t="n"/>
      <c r="W821" s="1079" t="n"/>
      <c r="Y821" s="1085" t="n"/>
      <c r="AF821" s="99" t="n"/>
    </row>
    <row r="822" ht="30" customHeight="1" s="667">
      <c r="A822" s="1078" t="n"/>
      <c r="D822" s="1086" t="n"/>
      <c r="M822" s="1079" t="n"/>
      <c r="O822" s="1087" t="n"/>
      <c r="Q822" s="1088" t="n"/>
      <c r="S822" s="1880" t="n"/>
      <c r="U822" s="1880" t="n"/>
      <c r="W822" s="1079" t="n"/>
      <c r="Y822" s="1085" t="n"/>
      <c r="AF822" s="99" t="n"/>
    </row>
    <row r="823" ht="30" customHeight="1" s="667">
      <c r="A823" s="1078" t="n"/>
      <c r="D823" s="1086" t="n"/>
      <c r="M823" s="1079" t="n"/>
      <c r="O823" s="1090" t="n"/>
      <c r="Q823" s="1090" t="n"/>
      <c r="S823" s="1090" t="n"/>
      <c r="U823" s="1090" t="n"/>
      <c r="W823" s="1079" t="n"/>
      <c r="Y823" s="1085" t="n"/>
      <c r="AF823" s="99" t="n"/>
    </row>
    <row r="824" ht="30" customHeight="1" s="667">
      <c r="A824" s="1078" t="n"/>
      <c r="D824" s="1086" t="n"/>
      <c r="M824" s="1079" t="n"/>
      <c r="O824" s="1087" t="n"/>
      <c r="Q824" s="1088" t="n"/>
      <c r="S824" s="1880" t="n"/>
      <c r="U824" s="1880" t="n"/>
      <c r="W824" s="1079" t="n"/>
      <c r="Y824" s="1085" t="n"/>
      <c r="AF824" s="99" t="n"/>
    </row>
    <row r="825" ht="30" customHeight="1" s="667">
      <c r="A825" s="1078" t="n"/>
      <c r="D825" s="1086" t="n"/>
      <c r="M825" s="1079" t="n"/>
      <c r="O825" s="1090" t="n"/>
      <c r="Q825" s="1090" t="n"/>
      <c r="S825" s="1090" t="n"/>
      <c r="U825" s="1090" t="n"/>
      <c r="W825" s="1079" t="n"/>
      <c r="Y825" s="1085" t="n"/>
      <c r="AF825" s="99" t="n"/>
    </row>
    <row r="826" ht="30" customHeight="1" s="667">
      <c r="A826" s="1078" t="n"/>
      <c r="D826" s="1086" t="n"/>
      <c r="M826" s="1079" t="n"/>
      <c r="O826" s="1087" t="n"/>
      <c r="Q826" s="1088" t="n"/>
      <c r="S826" s="1880" t="n"/>
      <c r="U826" s="1880" t="n"/>
      <c r="W826" s="1079" t="n"/>
      <c r="Y826" s="1085" t="n"/>
      <c r="AF826" s="99" t="n"/>
    </row>
    <row r="827" ht="30" customHeight="1" s="667">
      <c r="A827" s="1078" t="n"/>
      <c r="D827" s="1086" t="n"/>
      <c r="M827" s="1079" t="n"/>
      <c r="O827" s="1090" t="n"/>
      <c r="Q827" s="1088" t="n"/>
      <c r="S827" s="1880" t="n"/>
      <c r="U827" s="1880" t="n"/>
      <c r="W827" s="1079" t="n"/>
      <c r="Y827" s="1085" t="n"/>
      <c r="AF827" s="99" t="n"/>
    </row>
    <row r="828" ht="30" customHeight="1" s="667">
      <c r="A828" s="1078" t="n"/>
      <c r="D828" s="1086" t="n"/>
      <c r="M828" s="1079" t="n"/>
      <c r="O828" s="1087" t="n"/>
      <c r="Q828" s="1088" t="n"/>
      <c r="S828" s="1880" t="n"/>
      <c r="U828" s="1880" t="n"/>
      <c r="W828" s="1079" t="n"/>
      <c r="Y828" s="1085" t="n"/>
      <c r="AF828" s="99" t="n"/>
    </row>
    <row r="829" ht="30" customHeight="1" s="667">
      <c r="A829" s="1078" t="n"/>
      <c r="D829" s="1086" t="n"/>
      <c r="M829" s="1079" t="n"/>
      <c r="O829" s="1087" t="n"/>
      <c r="Q829" s="1088" t="n"/>
      <c r="S829" s="1880" t="n"/>
      <c r="U829" s="1880" t="n"/>
      <c r="W829" s="1079" t="n"/>
      <c r="Y829" s="1085" t="n"/>
      <c r="AF829" s="99" t="n"/>
    </row>
    <row r="830" ht="30" customHeight="1" s="667">
      <c r="A830" s="1078" t="n"/>
      <c r="D830" s="1086" t="n"/>
      <c r="M830" s="1079" t="n"/>
      <c r="O830" s="1087" t="n"/>
      <c r="Q830" s="1088" t="n"/>
      <c r="S830" s="1880" t="n"/>
      <c r="U830" s="1880" t="n"/>
      <c r="W830" s="1079" t="n"/>
      <c r="Y830" s="1085" t="n"/>
      <c r="AF830" s="99" t="n"/>
    </row>
    <row r="831" ht="30" customHeight="1" s="667">
      <c r="A831" s="1078" t="n"/>
      <c r="D831" s="1086" t="n"/>
      <c r="M831" s="1079" t="n"/>
      <c r="O831" s="1087" t="n"/>
      <c r="Q831" s="1088" t="n"/>
      <c r="S831" s="1880" t="n"/>
      <c r="U831" s="1880" t="n"/>
      <c r="W831" s="1079" t="n"/>
      <c r="Y831" s="1085" t="n"/>
      <c r="AF831" s="99" t="n"/>
    </row>
    <row r="832" ht="12.75" customHeight="1" s="667">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99" t="n"/>
    </row>
    <row r="833" ht="12.75" customHeight="1" s="667">
      <c r="A833" s="76" t="n"/>
      <c r="B833" s="76" t="n"/>
      <c r="C833" s="76" t="n"/>
      <c r="D833" s="76" t="n"/>
      <c r="E833" s="76" t="n"/>
      <c r="F833" s="76" t="n"/>
      <c r="G833" s="76" t="n"/>
      <c r="H833" s="76" t="n"/>
      <c r="I833" s="76" t="n"/>
      <c r="J833" s="76" t="n"/>
      <c r="K833" s="76" t="n"/>
      <c r="L833" s="76" t="n"/>
      <c r="M833" s="76" t="n"/>
      <c r="N833" s="76" t="n"/>
      <c r="O833" s="76" t="n"/>
      <c r="P833" s="76" t="n"/>
      <c r="Q833" s="76" t="n"/>
      <c r="R833" s="76" t="n"/>
      <c r="S833" s="76" t="n"/>
      <c r="T833" s="76" t="n"/>
      <c r="U833" s="76" t="n"/>
      <c r="V833" s="76" t="n"/>
      <c r="W833" s="76" t="n"/>
      <c r="X833" s="76" t="n"/>
      <c r="Y833" s="76" t="n"/>
      <c r="Z833" s="76" t="n"/>
      <c r="AA833" s="76" t="n"/>
      <c r="AB833" s="119" t="n"/>
      <c r="AC833" s="120" t="n"/>
      <c r="AD833" s="121" t="n"/>
      <c r="AE833" s="121" t="n"/>
      <c r="AF833" s="121" t="n"/>
    </row>
    <row r="834" ht="12.75" customHeight="1" s="667">
      <c r="A834" s="1081" t="n"/>
      <c r="C834" s="1082" t="n"/>
      <c r="M834" s="1081" t="n"/>
      <c r="R834" s="1082" t="n"/>
    </row>
    <row r="835" ht="12.75" customHeight="1" s="667">
      <c r="A835" s="1081" t="n"/>
      <c r="B835" s="1081" t="n"/>
      <c r="C835" s="1082" t="n"/>
      <c r="D835" s="1082" t="n"/>
      <c r="E835" s="1082" t="n"/>
      <c r="F835" s="1082" t="n"/>
      <c r="G835" s="1082" t="n"/>
      <c r="H835" s="1082" t="n"/>
      <c r="I835" s="1082" t="n"/>
      <c r="J835" s="1082" t="n"/>
      <c r="K835" s="1082" t="n"/>
      <c r="L835" s="1082" t="n"/>
      <c r="M835" s="1081" t="n"/>
      <c r="N835" s="1081" t="n"/>
      <c r="O835" s="1081" t="n"/>
      <c r="P835" s="1081" t="n"/>
      <c r="Q835" s="1081" t="n"/>
      <c r="R835" s="1082" t="n"/>
      <c r="S835" s="1082" t="n"/>
      <c r="T835" s="1082" t="n"/>
      <c r="U835" s="1082" t="n"/>
      <c r="V835" s="1082" t="n"/>
      <c r="W835" s="1082" t="n"/>
      <c r="X835" s="1082" t="n"/>
      <c r="Y835" s="1082" t="n"/>
      <c r="Z835" s="1082" t="n"/>
      <c r="AA835" s="1082" t="n"/>
      <c r="AB835" s="1082" t="n"/>
      <c r="AC835" s="1082" t="n"/>
      <c r="AD835" s="1082" t="n"/>
      <c r="AE835" s="1082" t="n"/>
      <c r="AF835" s="1082" t="n"/>
    </row>
    <row r="836" ht="15.75" customHeight="1" s="667">
      <c r="A836" s="1076" t="n"/>
      <c r="B836" s="1751" t="n"/>
      <c r="C836" s="1751" t="n"/>
      <c r="D836" s="1077" t="n"/>
      <c r="M836" s="1081" t="n"/>
      <c r="N836" s="1081" t="n"/>
      <c r="O836" s="1081" t="n"/>
      <c r="P836" s="1082" t="n"/>
      <c r="Q836" s="1081" t="n"/>
      <c r="R836" s="1082" t="n"/>
      <c r="S836" s="1082" t="n"/>
      <c r="T836" s="1082" t="n"/>
      <c r="U836" s="1082" t="n"/>
      <c r="V836" s="1082" t="n"/>
      <c r="W836" s="1082" t="n"/>
      <c r="X836" s="1082" t="n"/>
      <c r="Y836" s="1082" t="n"/>
      <c r="Z836" s="1082" t="n"/>
      <c r="AA836" s="1082" t="n"/>
      <c r="AB836" s="1082" t="n"/>
      <c r="AC836" s="1082" t="n"/>
      <c r="AD836" s="1082" t="n"/>
      <c r="AE836" s="1082" t="n"/>
      <c r="AF836" s="1082" t="n"/>
    </row>
    <row r="837" ht="15.75" customHeight="1" s="667">
      <c r="A837" s="1078" t="n"/>
      <c r="D837" s="1078" t="n"/>
      <c r="M837" s="1079" t="n"/>
      <c r="O837" s="1080" t="n"/>
      <c r="Q837" s="1080" t="n"/>
      <c r="S837" s="1879" t="n"/>
      <c r="U837" s="1879" t="n"/>
      <c r="W837" s="1079" t="n"/>
      <c r="Y837" s="1079" t="n"/>
      <c r="AF837" s="1082" t="n"/>
    </row>
    <row r="838" ht="15.75" customHeight="1" s="667">
      <c r="AF838" s="1082" t="n"/>
    </row>
    <row r="839" ht="30" customHeight="1" s="667">
      <c r="AF839" s="99" t="n"/>
    </row>
    <row r="840" ht="30" customHeight="1" s="667">
      <c r="A840" s="1078" t="n"/>
      <c r="D840" s="1086" t="n"/>
      <c r="M840" s="1079" t="n"/>
      <c r="O840" s="1087" t="n"/>
      <c r="Q840" s="1088" t="n"/>
      <c r="S840" s="1880" t="n"/>
      <c r="U840" s="1880" t="n"/>
      <c r="W840" s="1079" t="n"/>
      <c r="Y840" s="1085" t="n"/>
      <c r="AF840" s="99" t="n"/>
    </row>
    <row r="841" ht="30" customHeight="1" s="667">
      <c r="A841" s="1078" t="n"/>
      <c r="D841" s="1086" t="n"/>
      <c r="M841" s="1079" t="n"/>
      <c r="O841" s="1087" t="n"/>
      <c r="Q841" s="1088" t="n"/>
      <c r="S841" s="1880" t="n"/>
      <c r="U841" s="1880" t="n"/>
      <c r="W841" s="1079" t="n"/>
      <c r="Y841" s="1085" t="n"/>
      <c r="AF841" s="99" t="n"/>
    </row>
    <row r="842" ht="30" customHeight="1" s="667">
      <c r="A842" s="1078" t="n"/>
      <c r="D842" s="1086" t="n"/>
      <c r="M842" s="1079" t="n"/>
      <c r="O842" s="1087" t="n"/>
      <c r="Q842" s="1088" t="n"/>
      <c r="S842" s="1880" t="n"/>
      <c r="U842" s="1880" t="n"/>
      <c r="W842" s="1079" t="n"/>
      <c r="Y842" s="1085" t="n"/>
      <c r="AF842" s="99" t="n"/>
    </row>
    <row r="843" ht="30" customHeight="1" s="667">
      <c r="A843" s="1078" t="n"/>
      <c r="D843" s="1086" t="n"/>
      <c r="M843" s="1079" t="n"/>
      <c r="O843" s="1090" t="n"/>
      <c r="Q843" s="1090" t="n"/>
      <c r="S843" s="1090" t="n"/>
      <c r="U843" s="1090" t="n"/>
      <c r="W843" s="1079" t="n"/>
      <c r="Y843" s="1085" t="n"/>
      <c r="AF843" s="99" t="n"/>
    </row>
    <row r="844" ht="30" customHeight="1" s="667">
      <c r="A844" s="1078" t="n"/>
      <c r="D844" s="1086" t="n"/>
      <c r="M844" s="1079" t="n"/>
      <c r="O844" s="1090" t="n"/>
      <c r="Q844" s="1090" t="n"/>
      <c r="S844" s="1090" t="n"/>
      <c r="U844" s="1090" t="n"/>
      <c r="W844" s="1079" t="n"/>
      <c r="Y844" s="1085" t="n"/>
      <c r="AF844" s="99" t="n"/>
    </row>
    <row r="845" ht="30" customHeight="1" s="667">
      <c r="A845" s="1078" t="n"/>
      <c r="D845" s="1086" t="n"/>
      <c r="M845" s="1079" t="n"/>
      <c r="O845" s="1087" t="n"/>
      <c r="Q845" s="1088" t="n"/>
      <c r="S845" s="1880" t="n"/>
      <c r="U845" s="1880" t="n"/>
      <c r="W845" s="1079" t="n"/>
      <c r="Y845" s="1085" t="n"/>
      <c r="AF845" s="99" t="n"/>
    </row>
    <row r="846" ht="30" customHeight="1" s="667">
      <c r="A846" s="1078" t="n"/>
      <c r="D846" s="1086" t="n"/>
      <c r="M846" s="1079" t="n"/>
      <c r="O846" s="1090" t="n"/>
      <c r="Q846" s="1090" t="n"/>
      <c r="S846" s="1090" t="n"/>
      <c r="U846" s="1090" t="n"/>
      <c r="W846" s="1079" t="n"/>
      <c r="Y846" s="1085" t="n"/>
      <c r="AF846" s="99" t="n"/>
    </row>
    <row r="847" ht="30" customHeight="1" s="667">
      <c r="A847" s="1078" t="n"/>
      <c r="D847" s="1086" t="n"/>
      <c r="M847" s="1079" t="n"/>
      <c r="O847" s="1087" t="n"/>
      <c r="Q847" s="1088" t="n"/>
      <c r="S847" s="1880" t="n"/>
      <c r="U847" s="1880" t="n"/>
      <c r="W847" s="1079" t="n"/>
      <c r="Y847" s="1085" t="n"/>
      <c r="AF847" s="99" t="n"/>
    </row>
    <row r="848" ht="30" customHeight="1" s="667">
      <c r="A848" s="1078" t="n"/>
      <c r="D848" s="1086" t="n"/>
      <c r="M848" s="1079" t="n"/>
      <c r="O848" s="1087" t="n"/>
      <c r="Q848" s="1088" t="n"/>
      <c r="S848" s="1880" t="n"/>
      <c r="U848" s="1880" t="n"/>
      <c r="W848" s="1079" t="n"/>
      <c r="Y848" s="1085" t="n"/>
      <c r="AF848" s="99" t="n"/>
    </row>
    <row r="849" ht="30" customHeight="1" s="667">
      <c r="A849" s="1078" t="n"/>
      <c r="D849" s="1086" t="n"/>
      <c r="M849" s="1079" t="n"/>
      <c r="O849" s="1087" t="n"/>
      <c r="Q849" s="1088" t="n"/>
      <c r="S849" s="1880" t="n"/>
      <c r="U849" s="1880" t="n"/>
      <c r="W849" s="1079" t="n"/>
      <c r="Y849" s="1085" t="n"/>
      <c r="AF849" s="99" t="n"/>
    </row>
    <row r="850" ht="30" customHeight="1" s="667">
      <c r="A850" s="1078" t="n"/>
      <c r="D850" s="1086" t="n"/>
      <c r="M850" s="1079" t="n"/>
      <c r="O850" s="1087" t="n"/>
      <c r="Q850" s="1088" t="n"/>
      <c r="S850" s="1880" t="n"/>
      <c r="U850" s="1880" t="n"/>
      <c r="W850" s="1079" t="n"/>
      <c r="Y850" s="1085" t="n"/>
      <c r="AF850" s="99" t="n"/>
    </row>
    <row r="851" ht="30" customHeight="1" s="667">
      <c r="A851" s="1078" t="n"/>
      <c r="D851" s="1086" t="n"/>
      <c r="M851" s="1079" t="n"/>
      <c r="O851" s="1087" t="n"/>
      <c r="Q851" s="1088" t="n"/>
      <c r="S851" s="1880" t="n"/>
      <c r="U851" s="1880" t="n"/>
      <c r="W851" s="1079" t="n"/>
      <c r="Y851" s="1085" t="n"/>
      <c r="AF851" s="99" t="n"/>
    </row>
    <row r="852" ht="30" customHeight="1" s="667">
      <c r="A852" s="1078" t="n"/>
      <c r="D852" s="1086" t="n"/>
      <c r="M852" s="1079" t="n"/>
      <c r="O852" s="1087" t="n"/>
      <c r="Q852" s="1088" t="n"/>
      <c r="S852" s="1880" t="n"/>
      <c r="U852" s="1880" t="n"/>
      <c r="W852" s="1079" t="n"/>
      <c r="Y852" s="1085" t="n"/>
      <c r="AF852" s="99" t="n"/>
    </row>
    <row r="853" ht="30" customHeight="1" s="667">
      <c r="A853" s="1078" t="n"/>
      <c r="D853" s="1086" t="n"/>
      <c r="M853" s="1079" t="n"/>
      <c r="O853" s="1087" t="n"/>
      <c r="Q853" s="1088" t="n"/>
      <c r="S853" s="1880" t="n"/>
      <c r="U853" s="1880" t="n"/>
      <c r="W853" s="1079" t="n"/>
      <c r="Y853" s="1085" t="n"/>
      <c r="AF853" s="99" t="n"/>
    </row>
    <row r="854" ht="30" customHeight="1" s="667">
      <c r="A854" s="1078" t="n"/>
      <c r="D854" s="1086" t="n"/>
      <c r="M854" s="1079" t="n"/>
      <c r="O854" s="1087" t="n"/>
      <c r="Q854" s="1088" t="n"/>
      <c r="S854" s="1880" t="n"/>
      <c r="U854" s="1880" t="n"/>
      <c r="W854" s="1079" t="n"/>
      <c r="Y854" s="1085" t="n"/>
      <c r="AF854" s="99" t="n"/>
    </row>
    <row r="855" ht="30" customHeight="1" s="667">
      <c r="A855" s="1078" t="n"/>
      <c r="D855" s="1086" t="n"/>
      <c r="M855" s="1079" t="n"/>
      <c r="O855" s="1087" t="n"/>
      <c r="Q855" s="1087" t="n"/>
      <c r="S855" s="1880" t="n"/>
      <c r="U855" s="1880" t="n"/>
      <c r="W855" s="1079" t="n"/>
      <c r="Y855" s="1085" t="n"/>
      <c r="AF855" s="99" t="n"/>
    </row>
    <row r="856" ht="30" customHeight="1" s="667">
      <c r="A856" s="1078" t="n"/>
      <c r="D856" s="1086" t="n"/>
      <c r="M856" s="1079" t="n"/>
      <c r="O856" s="1087" t="n"/>
      <c r="Q856" s="1088" t="n"/>
      <c r="S856" s="1880" t="n"/>
      <c r="U856" s="1880" t="n"/>
      <c r="W856" s="1079" t="n"/>
      <c r="Y856" s="1085" t="n"/>
      <c r="AF856" s="99" t="n"/>
    </row>
    <row r="857" ht="30" customHeight="1" s="667">
      <c r="A857" s="1078" t="n"/>
      <c r="D857" s="1086" t="n"/>
      <c r="M857" s="1079" t="n"/>
      <c r="O857" s="1087" t="n"/>
      <c r="Q857" s="1088" t="n"/>
      <c r="S857" s="1880" t="n"/>
      <c r="U857" s="1880" t="n"/>
      <c r="W857" s="1079" t="n"/>
      <c r="Y857" s="1085" t="n"/>
      <c r="AF857" s="99" t="n"/>
    </row>
    <row r="858" ht="30" customHeight="1" s="667">
      <c r="A858" s="1078" t="n"/>
      <c r="D858" s="1086" t="n"/>
      <c r="M858" s="1079" t="n"/>
      <c r="O858" s="1090" t="n"/>
      <c r="Q858" s="1090" t="n"/>
      <c r="S858" s="1090" t="n"/>
      <c r="U858" s="1090" t="n"/>
      <c r="W858" s="1079" t="n"/>
      <c r="Y858" s="1085" t="n"/>
      <c r="AF858" s="99" t="n"/>
    </row>
    <row r="859" ht="12.75" customHeight="1" s="667">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99" t="n"/>
    </row>
    <row r="860" ht="12.75" customHeight="1" s="667">
      <c r="A860" s="76" t="n"/>
      <c r="B860" s="76" t="n"/>
      <c r="C860" s="76" t="n"/>
      <c r="D860" s="76" t="n"/>
      <c r="E860" s="76" t="n"/>
      <c r="F860" s="76" t="n"/>
      <c r="G860" s="76" t="n"/>
      <c r="H860" s="76" t="n"/>
      <c r="I860" s="76" t="n"/>
      <c r="J860" s="76" t="n"/>
      <c r="K860" s="76" t="n"/>
      <c r="L860" s="76" t="n"/>
      <c r="M860" s="76" t="n"/>
      <c r="N860" s="76" t="n"/>
      <c r="O860" s="76" t="n"/>
      <c r="P860" s="76" t="n"/>
      <c r="Q860" s="76" t="n"/>
      <c r="R860" s="76" t="n"/>
      <c r="S860" s="76" t="n"/>
      <c r="T860" s="76" t="n"/>
      <c r="U860" s="76" t="n"/>
      <c r="V860" s="76" t="n"/>
      <c r="W860" s="76" t="n"/>
      <c r="X860" s="76" t="n"/>
      <c r="Y860" s="76" t="n"/>
      <c r="Z860" s="76" t="n"/>
      <c r="AA860" s="76" t="n"/>
      <c r="AB860" s="119" t="n"/>
      <c r="AC860" s="120" t="n"/>
      <c r="AD860" s="121" t="n"/>
      <c r="AE860" s="121" t="n"/>
      <c r="AF860" s="121" t="n"/>
    </row>
    <row r="861" ht="12.75" customHeight="1" s="667">
      <c r="A861" s="1081" t="n"/>
      <c r="C861" s="1082" t="n"/>
      <c r="M861" s="1081" t="n"/>
      <c r="R861" s="1082" t="n"/>
    </row>
    <row r="862" ht="12.75" customHeight="1" s="667">
      <c r="A862" s="1081" t="n"/>
      <c r="B862" s="1081" t="n"/>
      <c r="C862" s="1082" t="n"/>
      <c r="D862" s="1082" t="n"/>
      <c r="E862" s="1082" t="n"/>
      <c r="F862" s="1082" t="n"/>
      <c r="G862" s="1082" t="n"/>
      <c r="H862" s="1082" t="n"/>
      <c r="I862" s="1082" t="n"/>
      <c r="J862" s="1082" t="n"/>
      <c r="K862" s="1082" t="n"/>
      <c r="L862" s="1082" t="n"/>
      <c r="M862" s="1081" t="n"/>
      <c r="N862" s="1081" t="n"/>
      <c r="O862" s="1081" t="n"/>
      <c r="P862" s="1081" t="n"/>
      <c r="Q862" s="1081" t="n"/>
      <c r="R862" s="1082" t="n"/>
      <c r="S862" s="1082" t="n"/>
      <c r="T862" s="1082" t="n"/>
      <c r="U862" s="1082" t="n"/>
      <c r="V862" s="1082" t="n"/>
      <c r="W862" s="1082" t="n"/>
      <c r="X862" s="1082" t="n"/>
      <c r="Y862" s="1082" t="n"/>
      <c r="Z862" s="1082" t="n"/>
      <c r="AA862" s="1082" t="n"/>
      <c r="AB862" s="1082" t="n"/>
      <c r="AC862" s="1082" t="n"/>
      <c r="AD862" s="1082" t="n"/>
      <c r="AE862" s="1082" t="n"/>
      <c r="AF862" s="1082" t="n"/>
    </row>
    <row r="863" ht="15.75" customHeight="1" s="667">
      <c r="A863" s="1076" t="n"/>
      <c r="B863" s="1751" t="n"/>
      <c r="C863" s="1751" t="n"/>
      <c r="D863" s="1077" t="n"/>
      <c r="M863" s="1081" t="n"/>
      <c r="N863" s="1081" t="n"/>
      <c r="O863" s="1081" t="n"/>
      <c r="P863" s="1082" t="n"/>
      <c r="Q863" s="1081" t="n"/>
      <c r="R863" s="1082" t="n"/>
      <c r="S863" s="1082" t="n"/>
      <c r="T863" s="1082" t="n"/>
      <c r="U863" s="1082" t="n"/>
      <c r="V863" s="1082" t="n"/>
      <c r="W863" s="1082" t="n"/>
      <c r="X863" s="1082" t="n"/>
      <c r="Y863" s="1082" t="n"/>
      <c r="Z863" s="1082" t="n"/>
      <c r="AA863" s="1082" t="n"/>
      <c r="AB863" s="1082" t="n"/>
      <c r="AC863" s="1082" t="n"/>
      <c r="AD863" s="1082" t="n"/>
      <c r="AE863" s="1082" t="n"/>
      <c r="AF863" s="1082" t="n"/>
    </row>
    <row r="864" ht="15.75" customHeight="1" s="667">
      <c r="A864" s="1078" t="n"/>
      <c r="D864" s="1078" t="n"/>
      <c r="M864" s="1079" t="n"/>
      <c r="O864" s="1080" t="n"/>
      <c r="Q864" s="1080" t="n"/>
      <c r="S864" s="1879" t="n"/>
      <c r="U864" s="1879" t="n"/>
      <c r="W864" s="1079" t="n"/>
      <c r="Y864" s="1079" t="n"/>
      <c r="AF864" s="1082" t="n"/>
    </row>
    <row r="865" ht="15.75" customHeight="1" s="667">
      <c r="AF865" s="1082" t="n"/>
    </row>
    <row r="866" ht="30" customHeight="1" s="667">
      <c r="AF866" s="99" t="n"/>
    </row>
    <row r="867" ht="30" customHeight="1" s="667">
      <c r="A867" s="1078" t="n"/>
      <c r="D867" s="1086" t="n"/>
      <c r="M867" s="1079" t="n"/>
      <c r="O867" s="1087" t="n"/>
      <c r="Q867" s="1088" t="n"/>
      <c r="S867" s="1880" t="n"/>
      <c r="U867" s="1880" t="n"/>
      <c r="W867" s="1079" t="n"/>
      <c r="Y867" s="1085" t="n"/>
      <c r="AF867" s="99" t="n"/>
    </row>
    <row r="868" ht="30" customHeight="1" s="667">
      <c r="A868" s="1078" t="n"/>
      <c r="D868" s="1086" t="n"/>
      <c r="M868" s="1079" t="n"/>
      <c r="O868" s="1087" t="n"/>
      <c r="Q868" s="1088" t="n"/>
      <c r="S868" s="1880" t="n"/>
      <c r="U868" s="1880" t="n"/>
      <c r="W868" s="1079" t="n"/>
      <c r="Y868" s="1085" t="n"/>
      <c r="AF868" s="99" t="n"/>
    </row>
    <row r="869" ht="30" customHeight="1" s="667">
      <c r="A869" s="1078" t="n"/>
      <c r="D869" s="1086" t="n"/>
      <c r="M869" s="1079" t="n"/>
      <c r="O869" s="1087" t="n"/>
      <c r="Q869" s="1088" t="n"/>
      <c r="S869" s="1880" t="n"/>
      <c r="U869" s="1880" t="n"/>
      <c r="W869" s="1079" t="n"/>
      <c r="Y869" s="1085" t="n"/>
      <c r="AF869" s="99" t="n"/>
    </row>
    <row r="870" ht="30" customHeight="1" s="667">
      <c r="A870" s="1078" t="n"/>
      <c r="D870" s="1086" t="n"/>
      <c r="M870" s="1079" t="n"/>
      <c r="O870" s="1087" t="n"/>
      <c r="Q870" s="1088" t="n"/>
      <c r="S870" s="1880" t="n"/>
      <c r="U870" s="1880" t="n"/>
      <c r="W870" s="1079" t="n"/>
      <c r="Y870" s="1085" t="n"/>
      <c r="AF870" s="99" t="n"/>
    </row>
    <row r="871" ht="30" customHeight="1" s="667">
      <c r="A871" s="1093" t="n"/>
      <c r="D871" s="1086" t="n"/>
      <c r="M871" s="1079" t="n"/>
      <c r="O871" s="1087" t="n"/>
      <c r="Q871" s="1088" t="n"/>
      <c r="S871" s="1880" t="n"/>
      <c r="U871" s="1880" t="n"/>
      <c r="W871" s="1079" t="n"/>
      <c r="Y871" s="1085" t="n"/>
      <c r="AF871" s="99" t="n"/>
    </row>
    <row r="872" ht="30" customHeight="1" s="667">
      <c r="A872" s="1093" t="n"/>
      <c r="D872" s="1086" t="n"/>
      <c r="M872" s="1079" t="n"/>
      <c r="O872" s="1087" t="n"/>
      <c r="Q872" s="1088" t="n"/>
      <c r="S872" s="1880" t="n"/>
      <c r="U872" s="1880" t="n"/>
      <c r="W872" s="1079" t="n"/>
      <c r="Y872" s="1085" t="n"/>
      <c r="AF872" s="99" t="n"/>
    </row>
    <row r="873" ht="30" customHeight="1" s="667">
      <c r="A873" s="1078" t="n"/>
      <c r="D873" s="1092" t="n"/>
      <c r="M873" s="1079" t="n"/>
      <c r="O873" s="1087" t="n"/>
      <c r="Q873" s="1088" t="n"/>
      <c r="S873" s="1880" t="n"/>
      <c r="U873" s="1880" t="n"/>
      <c r="W873" s="1079" t="n"/>
      <c r="Y873" s="1085" t="n"/>
      <c r="AF873" s="99" t="n"/>
    </row>
    <row r="874" ht="30" customHeight="1" s="667">
      <c r="A874" s="1078" t="n"/>
      <c r="D874" s="1092" t="n"/>
      <c r="M874" s="1079" t="n"/>
      <c r="O874" s="1087" t="n"/>
      <c r="Q874" s="1088" t="n"/>
      <c r="S874" s="1880" t="n"/>
      <c r="U874" s="1880" t="n"/>
      <c r="W874" s="1079" t="n"/>
      <c r="Y874" s="1085" t="n"/>
      <c r="AF874" s="99" t="n"/>
    </row>
    <row r="875" ht="30" customHeight="1" s="667">
      <c r="A875" s="1078" t="n"/>
      <c r="D875" s="1086" t="n"/>
      <c r="M875" s="1079" t="n"/>
      <c r="O875" s="1090" t="n"/>
      <c r="Q875" s="1090" t="n"/>
      <c r="S875" s="1090" t="n"/>
      <c r="U875" s="1090" t="n"/>
      <c r="W875" s="1079" t="n"/>
      <c r="Y875" s="1085" t="n"/>
      <c r="AF875" s="99" t="n"/>
    </row>
    <row r="876" ht="30" customHeight="1" s="667">
      <c r="A876" s="1078" t="n"/>
      <c r="D876" s="1086" t="n"/>
      <c r="M876" s="1079" t="n"/>
      <c r="O876" s="1090" t="n"/>
      <c r="Q876" s="1090" t="n"/>
      <c r="S876" s="1090" t="n"/>
      <c r="U876" s="1090" t="n"/>
      <c r="W876" s="1079" t="n"/>
      <c r="Y876" s="1085" t="n"/>
      <c r="AF876" s="99" t="n"/>
    </row>
    <row r="877" ht="30" customHeight="1" s="667">
      <c r="A877" s="1078" t="n"/>
      <c r="D877" s="1086" t="n"/>
      <c r="M877" s="1079" t="n"/>
      <c r="O877" s="1090" t="n"/>
      <c r="Q877" s="1090" t="n"/>
      <c r="S877" s="1090" t="n"/>
      <c r="U877" s="1090" t="n"/>
      <c r="W877" s="1079" t="n"/>
      <c r="Y877" s="1085" t="n"/>
      <c r="AF877" s="99" t="n"/>
    </row>
    <row r="878" ht="30" customHeight="1" s="667">
      <c r="A878" s="1078" t="n"/>
      <c r="D878" s="1086" t="n"/>
      <c r="M878" s="1079" t="n"/>
      <c r="O878" s="1087" t="n"/>
      <c r="Q878" s="1088" t="n"/>
      <c r="S878" s="1880" t="n"/>
      <c r="U878" s="1880" t="n"/>
      <c r="W878" s="1079" t="n"/>
      <c r="Y878" s="1085" t="n"/>
      <c r="AF878" s="99" t="n"/>
    </row>
    <row r="879" ht="30" customHeight="1" s="667">
      <c r="A879" s="1078" t="n"/>
      <c r="D879" s="1086" t="n"/>
      <c r="M879" s="1079" t="n"/>
      <c r="O879" s="1087" t="n"/>
      <c r="Q879" s="1090" t="n"/>
      <c r="S879" s="1090" t="n"/>
      <c r="U879" s="1090" t="n"/>
      <c r="W879" s="1079" t="n"/>
      <c r="Y879" s="1085" t="n"/>
      <c r="AF879" s="99" t="n"/>
    </row>
    <row r="880" ht="30" customHeight="1" s="667">
      <c r="A880" s="1078" t="n"/>
      <c r="D880" s="1086" t="n"/>
      <c r="M880" s="1079" t="n"/>
      <c r="O880" s="1087" t="n"/>
      <c r="Q880" s="1088" t="n"/>
      <c r="S880" s="1880" t="n"/>
      <c r="U880" s="1880" t="n"/>
      <c r="W880" s="1079" t="n"/>
      <c r="Y880" s="1085" t="n"/>
      <c r="AF880" s="99" t="n"/>
    </row>
    <row r="881" ht="30" customHeight="1" s="667">
      <c r="A881" s="1078" t="n"/>
      <c r="D881" s="1086" t="n"/>
      <c r="M881" s="1079" t="n"/>
      <c r="O881" s="1087" t="n"/>
      <c r="Q881" s="1090" t="n"/>
      <c r="S881" s="1090" t="n"/>
      <c r="U881" s="1090" t="n"/>
      <c r="W881" s="1079" t="n"/>
      <c r="Y881" s="1085" t="n"/>
      <c r="AF881" s="99" t="n"/>
    </row>
    <row r="882" ht="30" customHeight="1" s="667">
      <c r="A882" s="1078" t="n"/>
      <c r="D882" s="1086" t="n"/>
      <c r="M882" s="1079" t="n"/>
      <c r="O882" s="1087" t="n"/>
      <c r="Q882" s="1090" t="n"/>
      <c r="S882" s="1090" t="n"/>
      <c r="U882" s="1090" t="n"/>
      <c r="W882" s="1079" t="n"/>
      <c r="Y882" s="1085" t="n"/>
      <c r="AF882" s="99" t="n"/>
    </row>
    <row r="883" ht="30" customHeight="1" s="667">
      <c r="A883" s="1078" t="n"/>
      <c r="D883" s="1086" t="n"/>
      <c r="M883" s="1079" t="n"/>
      <c r="O883" s="1087" t="n"/>
      <c r="Q883" s="1088" t="n"/>
      <c r="S883" s="1880" t="n"/>
      <c r="U883" s="1880" t="n"/>
      <c r="W883" s="1079" t="n"/>
      <c r="Y883" s="1085" t="n"/>
      <c r="AF883" s="99" t="n"/>
    </row>
    <row r="884" ht="30" customHeight="1" s="667">
      <c r="A884" s="1078" t="n"/>
      <c r="D884" s="1086" t="n"/>
      <c r="M884" s="1079" t="n"/>
      <c r="O884" s="1090" t="n"/>
      <c r="Q884" s="1090" t="n"/>
      <c r="S884" s="1090" t="n"/>
      <c r="U884" s="1090" t="n"/>
      <c r="W884" s="1079" t="n"/>
      <c r="Y884" s="1085" t="n"/>
      <c r="AF884" s="99" t="n"/>
    </row>
    <row r="885" ht="30" customHeight="1" s="667">
      <c r="A885" s="1078" t="n"/>
      <c r="D885" s="1086" t="n"/>
      <c r="M885" s="1079" t="n"/>
      <c r="O885" s="1087" t="n"/>
      <c r="Q885" s="1088" t="n"/>
      <c r="S885" s="1880" t="n"/>
      <c r="U885" s="1880" t="n"/>
      <c r="W885" s="1079" t="n"/>
      <c r="Y885" s="1085" t="n"/>
      <c r="AF885" s="99" t="n"/>
    </row>
    <row r="886" ht="12.75" customHeight="1" s="667">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99" t="n"/>
    </row>
    <row r="887" ht="12.75" customHeight="1" s="667">
      <c r="A887" s="76" t="n"/>
      <c r="B887" s="76" t="n"/>
      <c r="C887" s="76" t="n"/>
      <c r="D887" s="76" t="n"/>
      <c r="E887" s="76" t="n"/>
      <c r="F887" s="76" t="n"/>
      <c r="G887" s="76" t="n"/>
      <c r="H887" s="76" t="n"/>
      <c r="I887" s="76" t="n"/>
      <c r="J887" s="76" t="n"/>
      <c r="K887" s="76" t="n"/>
      <c r="L887" s="76" t="n"/>
      <c r="M887" s="76" t="n"/>
      <c r="N887" s="76" t="n"/>
      <c r="O887" s="76" t="n"/>
      <c r="P887" s="76" t="n"/>
      <c r="Q887" s="76" t="n"/>
      <c r="R887" s="76" t="n"/>
      <c r="S887" s="76" t="n"/>
      <c r="T887" s="76" t="n"/>
      <c r="U887" s="76" t="n"/>
      <c r="V887" s="76" t="n"/>
      <c r="W887" s="76" t="n"/>
      <c r="X887" s="76" t="n"/>
      <c r="Y887" s="76" t="n"/>
      <c r="Z887" s="76" t="n"/>
      <c r="AA887" s="76" t="n"/>
      <c r="AB887" s="119" t="n"/>
      <c r="AC887" s="120" t="n"/>
      <c r="AD887" s="121" t="n"/>
      <c r="AE887" s="121" t="n"/>
      <c r="AF887" s="121" t="n"/>
    </row>
    <row r="888" ht="12.75" customHeight="1" s="667">
      <c r="A888" s="1081" t="n"/>
      <c r="C888" s="1082" t="n"/>
      <c r="M888" s="1081" t="n"/>
      <c r="R888" s="1082" t="n"/>
    </row>
    <row r="889" ht="12.75" customHeight="1" s="667">
      <c r="A889" s="1081" t="n"/>
      <c r="B889" s="1081" t="n"/>
      <c r="C889" s="1082" t="n"/>
      <c r="D889" s="1082" t="n"/>
      <c r="E889" s="1082" t="n"/>
      <c r="F889" s="1082" t="n"/>
      <c r="G889" s="1082" t="n"/>
      <c r="H889" s="1082" t="n"/>
      <c r="I889" s="1082" t="n"/>
      <c r="J889" s="1082" t="n"/>
      <c r="K889" s="1082" t="n"/>
      <c r="L889" s="1082" t="n"/>
      <c r="M889" s="1081" t="n"/>
      <c r="N889" s="1081" t="n"/>
      <c r="O889" s="1081" t="n"/>
      <c r="P889" s="1081" t="n"/>
      <c r="Q889" s="1081" t="n"/>
      <c r="R889" s="1082" t="n"/>
      <c r="S889" s="1082" t="n"/>
      <c r="T889" s="1082" t="n"/>
      <c r="U889" s="1082" t="n"/>
      <c r="V889" s="1082" t="n"/>
      <c r="W889" s="1082" t="n"/>
      <c r="X889" s="1082" t="n"/>
      <c r="Y889" s="1082" t="n"/>
      <c r="Z889" s="1082" t="n"/>
      <c r="AA889" s="1082" t="n"/>
      <c r="AB889" s="1082" t="n"/>
      <c r="AC889" s="1082" t="n"/>
      <c r="AD889" s="1082" t="n"/>
      <c r="AE889" s="1082" t="n"/>
      <c r="AF889" s="1082" t="n"/>
    </row>
    <row r="890" ht="15.75" customHeight="1" s="667">
      <c r="A890" s="1076" t="n"/>
      <c r="B890" s="1751" t="n"/>
      <c r="C890" s="1751" t="n"/>
      <c r="D890" s="1077" t="n"/>
      <c r="M890" s="1081" t="n"/>
      <c r="N890" s="1081" t="n"/>
      <c r="O890" s="1081" t="n"/>
      <c r="P890" s="1082" t="n"/>
      <c r="Q890" s="1081" t="n"/>
      <c r="R890" s="1082" t="n"/>
      <c r="S890" s="1082" t="n"/>
      <c r="T890" s="1082" t="n"/>
      <c r="U890" s="1082" t="n"/>
      <c r="V890" s="1082" t="n"/>
      <c r="W890" s="1082" t="n"/>
      <c r="X890" s="1082" t="n"/>
      <c r="Y890" s="1082" t="n"/>
      <c r="Z890" s="1082" t="n"/>
      <c r="AA890" s="1082" t="n"/>
      <c r="AB890" s="1082" t="n"/>
      <c r="AC890" s="1082" t="n"/>
      <c r="AD890" s="1082" t="n"/>
      <c r="AE890" s="1082" t="n"/>
      <c r="AF890" s="1082" t="n"/>
    </row>
    <row r="891" ht="15.75" customHeight="1" s="667">
      <c r="A891" s="1078" t="n"/>
      <c r="D891" s="1078" t="n"/>
      <c r="M891" s="1079" t="n"/>
      <c r="O891" s="1080" t="n"/>
      <c r="Q891" s="1080" t="n"/>
      <c r="S891" s="1879" t="n"/>
      <c r="U891" s="1879" t="n"/>
      <c r="W891" s="1079" t="n"/>
      <c r="Y891" s="1079" t="n"/>
      <c r="AF891" s="1082" t="n"/>
    </row>
    <row r="892" ht="15.75" customHeight="1" s="667">
      <c r="AF892" s="1082" t="n"/>
    </row>
    <row r="893" ht="30" customHeight="1" s="667">
      <c r="AF893" s="99" t="n"/>
    </row>
    <row r="894" ht="30" customHeight="1" s="667">
      <c r="A894" s="1078" t="n"/>
      <c r="D894" s="1086" t="n"/>
      <c r="M894" s="1079" t="n"/>
      <c r="O894" s="1087" t="n"/>
      <c r="Q894" s="1088" t="n"/>
      <c r="S894" s="1880" t="n"/>
      <c r="U894" s="1880" t="n"/>
      <c r="W894" s="1079" t="n"/>
      <c r="Y894" s="1085" t="n"/>
      <c r="AF894" s="99" t="n"/>
    </row>
    <row r="895" ht="30" customHeight="1" s="667">
      <c r="A895" s="1078" t="n"/>
      <c r="D895" s="1086" t="n"/>
      <c r="M895" s="1079" t="n"/>
      <c r="O895" s="1090" t="n"/>
      <c r="Q895" s="1090" t="n"/>
      <c r="S895" s="1090" t="n"/>
      <c r="U895" s="1090" t="n"/>
      <c r="W895" s="1079" t="n"/>
      <c r="Y895" s="1085" t="n"/>
      <c r="AF895" s="99" t="n"/>
    </row>
    <row r="896" ht="30" customHeight="1" s="667">
      <c r="A896" s="1078" t="n"/>
      <c r="D896" s="1086" t="n"/>
      <c r="M896" s="1079" t="n"/>
      <c r="O896" s="1087" t="n"/>
      <c r="Q896" s="1088" t="n"/>
      <c r="S896" s="1880" t="n"/>
      <c r="U896" s="1880" t="n"/>
      <c r="W896" s="1079" t="n"/>
      <c r="Y896" s="1085" t="n"/>
      <c r="AF896" s="99" t="n"/>
    </row>
    <row r="897" ht="30" customHeight="1" s="667">
      <c r="A897" s="1078" t="n"/>
      <c r="D897" s="1086" t="n"/>
      <c r="M897" s="1079" t="n"/>
      <c r="O897" s="1087" t="n"/>
      <c r="Q897" s="1088" t="n"/>
      <c r="S897" s="1880" t="n"/>
      <c r="U897" s="1880" t="n"/>
      <c r="W897" s="1079" t="n"/>
      <c r="Y897" s="1085" t="n"/>
      <c r="AF897" s="99" t="n"/>
    </row>
    <row r="898" ht="30" customHeight="1" s="667">
      <c r="A898" s="1078" t="n"/>
      <c r="D898" s="1086" t="n"/>
      <c r="M898" s="1079" t="n"/>
      <c r="O898" s="1087" t="n"/>
      <c r="Q898" s="1088" t="n"/>
      <c r="S898" s="1880" t="n"/>
      <c r="U898" s="1880" t="n"/>
      <c r="W898" s="1079" t="n"/>
      <c r="Y898" s="1085" t="n"/>
      <c r="AF898" s="99" t="n"/>
    </row>
    <row r="899" ht="30" customHeight="1" s="667">
      <c r="A899" s="1094" t="n"/>
      <c r="D899" s="1086" t="n"/>
      <c r="M899" s="1079" t="n"/>
      <c r="O899" s="1087" t="n"/>
      <c r="Q899" s="1088" t="n"/>
      <c r="S899" s="1880" t="n"/>
      <c r="U899" s="1880" t="n"/>
      <c r="W899" s="1079" t="n"/>
      <c r="Y899" s="1085" t="n"/>
      <c r="AF899" s="99" t="n"/>
    </row>
    <row r="900" ht="30" customHeight="1" s="667">
      <c r="A900" s="1078" t="n"/>
      <c r="D900" s="1086" t="n"/>
      <c r="M900" s="1079" t="n"/>
      <c r="O900" s="1087" t="n"/>
      <c r="Q900" s="1088" t="n"/>
      <c r="S900" s="1880" t="n"/>
      <c r="U900" s="1880" t="n"/>
      <c r="W900" s="1079" t="n"/>
      <c r="Y900" s="1085" t="n"/>
      <c r="AF900" s="99" t="n"/>
    </row>
    <row r="901" ht="30" customHeight="1" s="667">
      <c r="A901" s="1078" t="n"/>
      <c r="D901" s="1086" t="n"/>
      <c r="M901" s="1079" t="n"/>
      <c r="O901" s="1087" t="n"/>
      <c r="Q901" s="1088" t="n"/>
      <c r="S901" s="1880" t="n"/>
      <c r="U901" s="1880" t="n"/>
      <c r="W901" s="1079" t="n"/>
      <c r="Y901" s="1085" t="n"/>
      <c r="AF901" s="99" t="n"/>
    </row>
    <row r="902" ht="30" customHeight="1" s="667">
      <c r="A902" s="1078" t="n"/>
      <c r="D902" s="1086" t="n"/>
      <c r="M902" s="1079" t="n"/>
      <c r="O902" s="1087" t="n"/>
      <c r="Q902" s="1088" t="n"/>
      <c r="S902" s="1880" t="n"/>
      <c r="U902" s="1880" t="n"/>
      <c r="W902" s="1079" t="n"/>
      <c r="Y902" s="1085" t="n"/>
      <c r="AF902" s="99" t="n"/>
    </row>
    <row r="903" ht="30" customHeight="1" s="667">
      <c r="A903" s="1078" t="n"/>
      <c r="D903" s="1086" t="n"/>
      <c r="M903" s="1079" t="n"/>
      <c r="O903" s="1087" t="n"/>
      <c r="Q903" s="1088" t="n"/>
      <c r="S903" s="1880" t="n"/>
      <c r="U903" s="1880" t="n"/>
      <c r="W903" s="1079" t="n"/>
      <c r="Y903" s="1085" t="n"/>
      <c r="AF903" s="99" t="n"/>
    </row>
    <row r="904" ht="30" customHeight="1" s="667">
      <c r="A904" s="1078" t="n"/>
      <c r="D904" s="1086" t="n"/>
      <c r="M904" s="1079" t="n"/>
      <c r="O904" s="1087" t="n"/>
      <c r="Q904" s="1088" t="n"/>
      <c r="S904" s="1880" t="n"/>
      <c r="U904" s="1880" t="n"/>
      <c r="W904" s="1079" t="n"/>
      <c r="Y904" s="1085" t="n"/>
      <c r="AF904" s="99" t="n"/>
    </row>
    <row r="905" ht="30" customHeight="1" s="667">
      <c r="A905" s="1078" t="n"/>
      <c r="D905" s="1086" t="n"/>
      <c r="M905" s="1079" t="n"/>
      <c r="O905" s="1087" t="n"/>
      <c r="Q905" s="1088" t="n"/>
      <c r="S905" s="1880" t="n"/>
      <c r="U905" s="1880" t="n"/>
      <c r="W905" s="1079" t="n"/>
      <c r="Y905" s="1085" t="n"/>
      <c r="AF905" s="99" t="n"/>
    </row>
    <row r="906" ht="30" customHeight="1" s="667">
      <c r="A906" s="1078" t="n"/>
      <c r="D906" s="1086" t="n"/>
      <c r="M906" s="1079" t="n"/>
      <c r="O906" s="1087" t="n"/>
      <c r="Q906" s="1088" t="n"/>
      <c r="S906" s="1880" t="n"/>
      <c r="U906" s="1880" t="n"/>
      <c r="W906" s="1079" t="n"/>
      <c r="Y906" s="1085" t="n"/>
      <c r="AF906" s="99" t="n"/>
    </row>
    <row r="907" ht="30" customHeight="1" s="667">
      <c r="A907" s="1078" t="n"/>
      <c r="D907" s="1086" t="n"/>
      <c r="M907" s="1079" t="n"/>
      <c r="O907" s="1087" t="n"/>
      <c r="Q907" s="1088" t="n"/>
      <c r="S907" s="1880" t="n"/>
      <c r="U907" s="1880" t="n"/>
      <c r="W907" s="1079" t="n"/>
      <c r="Y907" s="1085" t="n"/>
      <c r="AF907" s="99" t="n"/>
    </row>
    <row r="908" ht="30" customHeight="1" s="667">
      <c r="A908" s="1078" t="n"/>
      <c r="D908" s="1086" t="n"/>
      <c r="M908" s="1079" t="n"/>
      <c r="O908" s="1087" t="n"/>
      <c r="Q908" s="1088" t="n"/>
      <c r="S908" s="1880" t="n"/>
      <c r="U908" s="1880" t="n"/>
      <c r="W908" s="1079" t="n"/>
      <c r="Y908" s="1085" t="n"/>
      <c r="AF908" s="99" t="n"/>
    </row>
    <row r="909" ht="30" customHeight="1" s="667">
      <c r="A909" s="1078" t="n"/>
      <c r="D909" s="1086" t="n"/>
      <c r="M909" s="1079" t="n"/>
      <c r="O909" s="1087" t="n"/>
      <c r="Q909" s="1088" t="n"/>
      <c r="S909" s="1880" t="n"/>
      <c r="U909" s="1880" t="n"/>
      <c r="W909" s="1079" t="n"/>
      <c r="Y909" s="1085" t="n"/>
      <c r="AF909" s="99" t="n"/>
    </row>
    <row r="910" ht="30" customHeight="1" s="667">
      <c r="A910" s="1078" t="n"/>
      <c r="D910" s="1086" t="n"/>
      <c r="M910" s="1079" t="n"/>
      <c r="O910" s="1087" t="n"/>
      <c r="Q910" s="1088" t="n"/>
      <c r="S910" s="1880" t="n"/>
      <c r="U910" s="1880" t="n"/>
      <c r="W910" s="1079" t="n"/>
      <c r="Y910" s="1085" t="n"/>
      <c r="AF910" s="99" t="n"/>
    </row>
    <row r="911" ht="30" customHeight="1" s="667">
      <c r="A911" s="1078" t="n"/>
      <c r="D911" s="1086" t="n"/>
      <c r="M911" s="1079" t="n"/>
      <c r="O911" s="1087" t="n"/>
      <c r="Q911" s="1088" t="n"/>
      <c r="S911" s="1880" t="n"/>
      <c r="U911" s="1880" t="n"/>
      <c r="W911" s="1079" t="n"/>
      <c r="Y911" s="1085" t="n"/>
      <c r="AF911" s="99" t="n"/>
    </row>
    <row r="912" ht="30" customHeight="1" s="667">
      <c r="A912" s="1078" t="n"/>
      <c r="D912" s="1086" t="n"/>
      <c r="M912" s="1079" t="n"/>
      <c r="O912" s="1087" t="n"/>
      <c r="Q912" s="1088" t="n"/>
      <c r="S912" s="1880" t="n"/>
      <c r="U912" s="1880" t="n"/>
      <c r="W912" s="1079" t="n"/>
      <c r="Y912" s="1085" t="n"/>
      <c r="AF912" s="99" t="n"/>
    </row>
    <row r="913" ht="12.75" customHeight="1" s="667">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99" t="n"/>
    </row>
    <row r="914" ht="12.75" customHeight="1" s="667">
      <c r="A914" s="76" t="n"/>
      <c r="B914" s="76" t="n"/>
      <c r="C914" s="76" t="n"/>
      <c r="D914" s="76" t="n"/>
      <c r="E914" s="76" t="n"/>
      <c r="F914" s="76" t="n"/>
      <c r="G914" s="76" t="n"/>
      <c r="H914" s="76" t="n"/>
      <c r="I914" s="76" t="n"/>
      <c r="J914" s="76" t="n"/>
      <c r="K914" s="76" t="n"/>
      <c r="L914" s="76" t="n"/>
      <c r="M914" s="76" t="n"/>
      <c r="N914" s="76" t="n"/>
      <c r="O914" s="76" t="n"/>
      <c r="P914" s="76" t="n"/>
      <c r="Q914" s="76" t="n"/>
      <c r="R914" s="76" t="n"/>
      <c r="S914" s="76" t="n"/>
      <c r="T914" s="76" t="n"/>
      <c r="U914" s="76" t="n"/>
      <c r="V914" s="76" t="n"/>
      <c r="W914" s="76" t="n"/>
      <c r="X914" s="76" t="n"/>
      <c r="Y914" s="76" t="n"/>
      <c r="Z914" s="76" t="n"/>
      <c r="AA914" s="76" t="n"/>
      <c r="AB914" s="119" t="n"/>
      <c r="AC914" s="120" t="n"/>
      <c r="AD914" s="121" t="n"/>
      <c r="AE914" s="121" t="n"/>
      <c r="AF914" s="121" t="n"/>
    </row>
    <row r="915" ht="12.75" customHeight="1" s="667">
      <c r="A915" s="1081" t="n"/>
      <c r="C915" s="1082" t="n"/>
      <c r="M915" s="1081" t="n"/>
      <c r="R915" s="1082" t="n"/>
    </row>
    <row r="916" ht="12.75" customHeight="1" s="667">
      <c r="A916" s="1081" t="n"/>
      <c r="B916" s="1081" t="n"/>
      <c r="C916" s="1082" t="n"/>
      <c r="D916" s="1082" t="n"/>
      <c r="E916" s="1082" t="n"/>
      <c r="F916" s="1082" t="n"/>
      <c r="G916" s="1082" t="n"/>
      <c r="H916" s="1082" t="n"/>
      <c r="I916" s="1082" t="n"/>
      <c r="J916" s="1082" t="n"/>
      <c r="K916" s="1082" t="n"/>
      <c r="L916" s="1082" t="n"/>
      <c r="M916" s="1081" t="n"/>
      <c r="N916" s="1081" t="n"/>
      <c r="O916" s="1081" t="n"/>
      <c r="P916" s="1081" t="n"/>
      <c r="Q916" s="1081" t="n"/>
      <c r="R916" s="1082" t="n"/>
      <c r="S916" s="1082" t="n"/>
      <c r="T916" s="1082" t="n"/>
      <c r="U916" s="1082" t="n"/>
      <c r="V916" s="1082" t="n"/>
      <c r="W916" s="1082" t="n"/>
      <c r="X916" s="1082" t="n"/>
      <c r="Y916" s="1082" t="n"/>
      <c r="Z916" s="1082" t="n"/>
      <c r="AA916" s="1082" t="n"/>
      <c r="AB916" s="1082" t="n"/>
      <c r="AC916" s="1082" t="n"/>
      <c r="AD916" s="1082" t="n"/>
      <c r="AE916" s="1082" t="n"/>
      <c r="AF916" s="1082" t="n"/>
    </row>
    <row r="917" ht="15.75" customHeight="1" s="667">
      <c r="A917" s="1076" t="n"/>
      <c r="B917" s="1751" t="n"/>
      <c r="C917" s="1751" t="n"/>
      <c r="D917" s="1077" t="n"/>
      <c r="M917" s="1081" t="n"/>
      <c r="N917" s="1081" t="n"/>
      <c r="O917" s="1081" t="n"/>
      <c r="P917" s="1082" t="n"/>
      <c r="Q917" s="1081" t="n"/>
      <c r="R917" s="1082" t="n"/>
      <c r="S917" s="1082" t="n"/>
      <c r="T917" s="1082" t="n"/>
      <c r="U917" s="1082" t="n"/>
      <c r="V917" s="1082" t="n"/>
      <c r="W917" s="1082" t="n"/>
      <c r="X917" s="1082" t="n"/>
      <c r="Y917" s="1082" t="n"/>
      <c r="Z917" s="1082" t="n"/>
      <c r="AA917" s="1082" t="n"/>
      <c r="AB917" s="1082" t="n"/>
      <c r="AC917" s="1082" t="n"/>
      <c r="AD917" s="1082" t="n"/>
      <c r="AE917" s="1082" t="n"/>
      <c r="AF917" s="1082" t="n"/>
    </row>
    <row r="918" ht="15.75" customHeight="1" s="667">
      <c r="A918" s="1078" t="n"/>
      <c r="D918" s="1078" t="n"/>
      <c r="M918" s="1079" t="n"/>
      <c r="O918" s="1080" t="n"/>
      <c r="Q918" s="1080" t="n"/>
      <c r="S918" s="1879" t="n"/>
      <c r="U918" s="1879" t="n"/>
      <c r="W918" s="1079" t="n"/>
      <c r="Y918" s="1079" t="n"/>
      <c r="AF918" s="1082" t="n"/>
    </row>
    <row r="919" ht="15.75" customHeight="1" s="667">
      <c r="AF919" s="1082" t="n"/>
    </row>
    <row r="920" ht="30" customHeight="1" s="667">
      <c r="AF920" s="99" t="n"/>
    </row>
    <row r="921" ht="30" customHeight="1" s="667">
      <c r="A921" s="1078" t="n"/>
      <c r="D921" s="1086" t="n"/>
      <c r="M921" s="1079" t="n"/>
      <c r="O921" s="1087" t="n"/>
      <c r="Q921" s="1088" t="n"/>
      <c r="S921" s="1880" t="n"/>
      <c r="U921" s="1880" t="n"/>
      <c r="W921" s="1079" t="n"/>
      <c r="Y921" s="1085" t="n"/>
      <c r="AF921" s="99" t="n"/>
    </row>
    <row r="922" ht="30" customHeight="1" s="667">
      <c r="A922" s="1078" t="n"/>
      <c r="D922" s="1086" t="n"/>
      <c r="M922" s="1079" t="n"/>
      <c r="O922" s="1090" t="n"/>
      <c r="Q922" s="1090" t="n"/>
      <c r="S922" s="1090" t="n"/>
      <c r="U922" s="1090" t="n"/>
      <c r="W922" s="1079" t="n"/>
      <c r="Y922" s="1085" t="n"/>
      <c r="AF922" s="99" t="n"/>
    </row>
    <row r="923" ht="30" customHeight="1" s="667">
      <c r="A923" s="1078" t="n"/>
      <c r="D923" s="1086" t="n"/>
      <c r="M923" s="1079" t="n"/>
      <c r="O923" s="1087" t="n"/>
      <c r="Q923" s="1088" t="n"/>
      <c r="S923" s="1880" t="n"/>
      <c r="U923" s="1880" t="n"/>
      <c r="W923" s="1079" t="n"/>
      <c r="Y923" s="1085" t="n"/>
      <c r="AF923" s="99" t="n"/>
    </row>
    <row r="924" ht="30" customHeight="1" s="667">
      <c r="A924" s="1078" t="n"/>
      <c r="D924" s="1086" t="n"/>
      <c r="M924" s="1079" t="n"/>
      <c r="O924" s="1087" t="n"/>
      <c r="Q924" s="1088" t="n"/>
      <c r="S924" s="1880" t="n"/>
      <c r="U924" s="1880" t="n"/>
      <c r="W924" s="1079" t="n"/>
      <c r="Y924" s="1085" t="n"/>
      <c r="AF924" s="99" t="n"/>
    </row>
    <row r="925" ht="30" customHeight="1" s="667">
      <c r="A925" s="1078" t="n"/>
      <c r="D925" s="1086" t="n"/>
      <c r="M925" s="1079" t="n"/>
      <c r="O925" s="1087" t="n"/>
      <c r="Q925" s="1088" t="n"/>
      <c r="S925" s="1880" t="n"/>
      <c r="U925" s="1880" t="n"/>
      <c r="W925" s="1079" t="n"/>
      <c r="Y925" s="1085" t="n"/>
      <c r="AF925" s="99" t="n"/>
    </row>
    <row r="926" ht="30" customHeight="1" s="667">
      <c r="A926" s="1078" t="n"/>
      <c r="D926" s="1086" t="n"/>
      <c r="M926" s="1079" t="n"/>
      <c r="O926" s="1087" t="n"/>
      <c r="Q926" s="1088" t="n"/>
      <c r="S926" s="1880" t="n"/>
      <c r="U926" s="1880" t="n"/>
      <c r="W926" s="1079" t="n"/>
      <c r="Y926" s="1085" t="n"/>
      <c r="AF926" s="99" t="n"/>
    </row>
    <row r="927" ht="30" customHeight="1" s="667">
      <c r="A927" s="1078" t="n"/>
      <c r="D927" s="1086" t="n"/>
      <c r="M927" s="1079" t="n"/>
      <c r="O927" s="1090" t="n"/>
      <c r="Q927" s="1090" t="n"/>
      <c r="S927" s="1090" t="n"/>
      <c r="U927" s="1090" t="n"/>
      <c r="W927" s="1079" t="n"/>
      <c r="Y927" s="1085" t="n"/>
      <c r="AF927" s="99" t="n"/>
    </row>
    <row r="928" ht="30" customHeight="1" s="667">
      <c r="A928" s="1078" t="n"/>
      <c r="D928" s="1086" t="n"/>
      <c r="M928" s="1079" t="n"/>
      <c r="O928" s="1087" t="n"/>
      <c r="Q928" s="1088" t="n"/>
      <c r="S928" s="1880" t="n"/>
      <c r="U928" s="1880" t="n"/>
      <c r="W928" s="1079" t="n"/>
      <c r="Y928" s="1085" t="n"/>
      <c r="AF928" s="99" t="n"/>
    </row>
    <row r="929" ht="30" customHeight="1" s="667">
      <c r="A929" s="1078" t="n"/>
      <c r="D929" s="1086" t="n"/>
      <c r="M929" s="1079" t="n"/>
      <c r="O929" s="1087" t="n"/>
      <c r="Q929" s="1088" t="n"/>
      <c r="S929" s="1880" t="n"/>
      <c r="U929" s="1880" t="n"/>
      <c r="W929" s="1079" t="n"/>
      <c r="Y929" s="1085" t="n"/>
      <c r="AF929" s="99" t="n"/>
    </row>
    <row r="930" ht="30" customHeight="1" s="667">
      <c r="A930" s="1078" t="n"/>
      <c r="D930" s="1086" t="n"/>
      <c r="M930" s="1079" t="n"/>
      <c r="O930" s="1087" t="n"/>
      <c r="Q930" s="1088" t="n"/>
      <c r="S930" s="1880" t="n"/>
      <c r="U930" s="1880" t="n"/>
      <c r="W930" s="1079" t="n"/>
      <c r="Y930" s="1085" t="n"/>
      <c r="AF930" s="99" t="n"/>
    </row>
    <row r="931" ht="30" customHeight="1" s="667">
      <c r="A931" s="1078" t="n"/>
      <c r="D931" s="1086" t="n"/>
      <c r="M931" s="1079" t="n"/>
      <c r="O931" s="1087" t="n"/>
      <c r="Q931" s="1088" t="n"/>
      <c r="S931" s="1880" t="n"/>
      <c r="U931" s="1880" t="n"/>
      <c r="W931" s="1079" t="n"/>
      <c r="Y931" s="1085" t="n"/>
      <c r="AF931" s="99" t="n"/>
    </row>
    <row r="932" ht="30" customHeight="1" s="667">
      <c r="A932" s="1078" t="n"/>
      <c r="D932" s="1086" t="n"/>
      <c r="M932" s="1079" t="n"/>
      <c r="O932" s="1087" t="n"/>
      <c r="Q932" s="1088" t="n"/>
      <c r="S932" s="1880" t="n"/>
      <c r="U932" s="1880" t="n"/>
      <c r="W932" s="1079" t="n"/>
      <c r="Y932" s="1085" t="n"/>
      <c r="AF932" s="99" t="n"/>
    </row>
    <row r="933" ht="30" customHeight="1" s="667">
      <c r="A933" s="1078" t="n"/>
      <c r="D933" s="1086" t="n"/>
      <c r="M933" s="1079" t="n"/>
      <c r="O933" s="1087" t="n"/>
      <c r="Q933" s="1088" t="n"/>
      <c r="S933" s="1880" t="n"/>
      <c r="U933" s="1880" t="n"/>
      <c r="W933" s="1079" t="n"/>
      <c r="Y933" s="1085" t="n"/>
      <c r="AF933" s="99" t="n"/>
    </row>
    <row r="934" ht="30" customHeight="1" s="667">
      <c r="A934" s="1078" t="n"/>
      <c r="D934" s="1086" t="n"/>
      <c r="M934" s="1079" t="n"/>
      <c r="O934" s="1090" t="n"/>
      <c r="Q934" s="1090" t="n"/>
      <c r="S934" s="1090" t="n"/>
      <c r="U934" s="1090" t="n"/>
      <c r="W934" s="1079" t="n"/>
      <c r="Y934" s="1085" t="n"/>
      <c r="AF934" s="99" t="n"/>
    </row>
    <row r="935" ht="30" customHeight="1" s="667">
      <c r="A935" s="1078" t="n"/>
      <c r="D935" s="1086" t="n"/>
      <c r="M935" s="1079" t="n"/>
      <c r="O935" s="1087" t="n"/>
      <c r="Q935" s="1088" t="n"/>
      <c r="S935" s="1880" t="n"/>
      <c r="U935" s="1880" t="n"/>
      <c r="W935" s="1079" t="n"/>
      <c r="Y935" s="1085" t="n"/>
      <c r="AF935" s="99" t="n"/>
    </row>
    <row r="936" ht="30" customHeight="1" s="667">
      <c r="A936" s="1078" t="n"/>
      <c r="D936" s="1086" t="n"/>
      <c r="M936" s="1079" t="n"/>
      <c r="O936" s="1087" t="n"/>
      <c r="Q936" s="1088" t="n"/>
      <c r="S936" s="1880" t="n"/>
      <c r="U936" s="1880" t="n"/>
      <c r="W936" s="1079" t="n"/>
      <c r="Y936" s="1085" t="n"/>
      <c r="AF936" s="99" t="n"/>
    </row>
    <row r="937" ht="30" customHeight="1" s="667">
      <c r="A937" s="1078" t="n"/>
      <c r="D937" s="1086" t="n"/>
      <c r="M937" s="1079" t="n"/>
      <c r="O937" s="1087" t="n"/>
      <c r="Q937" s="1088" t="n"/>
      <c r="S937" s="1880" t="n"/>
      <c r="U937" s="1880" t="n"/>
      <c r="W937" s="1079" t="n"/>
      <c r="Y937" s="1085" t="n"/>
      <c r="AF937" s="99" t="n"/>
    </row>
    <row r="938" ht="30" customHeight="1" s="667">
      <c r="A938" s="1078" t="n"/>
      <c r="D938" s="1086" t="n"/>
      <c r="M938" s="1079" t="n"/>
      <c r="O938" s="1090" t="n"/>
      <c r="Q938" s="1090" t="n"/>
      <c r="S938" s="1090" t="n"/>
      <c r="U938" s="1090" t="n"/>
      <c r="W938" s="1079" t="n"/>
      <c r="Y938" s="1085" t="n"/>
      <c r="AF938" s="99" t="n"/>
    </row>
    <row r="939" ht="30" customHeight="1" s="667">
      <c r="A939" s="1078" t="n"/>
      <c r="D939" s="1086" t="n"/>
      <c r="M939" s="1079" t="n"/>
      <c r="O939" s="1087" t="n"/>
      <c r="Q939" s="1088" t="n"/>
      <c r="S939" s="1880" t="n"/>
      <c r="U939" s="1880" t="n"/>
      <c r="W939" s="1079" t="n"/>
      <c r="Y939" s="1085" t="n"/>
      <c r="AF939" s="99" t="n"/>
    </row>
    <row r="940" ht="12.75" customHeight="1" s="667">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99" t="n"/>
    </row>
    <row r="941" ht="12.75" customHeight="1" s="667">
      <c r="A941" s="76" t="n"/>
      <c r="B941" s="76" t="n"/>
      <c r="C941" s="76" t="n"/>
      <c r="D941" s="76" t="n"/>
      <c r="E941" s="76" t="n"/>
      <c r="F941" s="76" t="n"/>
      <c r="G941" s="76" t="n"/>
      <c r="H941" s="76" t="n"/>
      <c r="I941" s="76" t="n"/>
      <c r="J941" s="76" t="n"/>
      <c r="K941" s="76" t="n"/>
      <c r="L941" s="76" t="n"/>
      <c r="M941" s="76" t="n"/>
      <c r="N941" s="76" t="n"/>
      <c r="O941" s="76" t="n"/>
      <c r="P941" s="76" t="n"/>
      <c r="Q941" s="76" t="n"/>
      <c r="R941" s="76" t="n"/>
      <c r="S941" s="76" t="n"/>
      <c r="T941" s="76" t="n"/>
      <c r="U941" s="76" t="n"/>
      <c r="V941" s="76" t="n"/>
      <c r="W941" s="76" t="n"/>
      <c r="X941" s="76" t="n"/>
      <c r="Y941" s="76" t="n"/>
      <c r="Z941" s="76" t="n"/>
      <c r="AA941" s="76" t="n"/>
      <c r="AB941" s="119" t="n"/>
      <c r="AC941" s="120" t="n"/>
      <c r="AD941" s="121" t="n"/>
      <c r="AE941" s="121" t="n"/>
      <c r="AF941" s="121" t="n"/>
    </row>
    <row r="942" ht="12.75" customHeight="1" s="667">
      <c r="A942" s="1081" t="n"/>
      <c r="C942" s="1082" t="n"/>
      <c r="M942" s="1081" t="n"/>
      <c r="R942" s="1082" t="n"/>
    </row>
    <row r="943" ht="12.75" customHeight="1" s="667">
      <c r="A943" s="1081" t="n"/>
      <c r="B943" s="1081" t="n"/>
      <c r="C943" s="1082" t="n"/>
      <c r="D943" s="1082" t="n"/>
      <c r="E943" s="1082" t="n"/>
      <c r="F943" s="1082" t="n"/>
      <c r="G943" s="1082" t="n"/>
      <c r="H943" s="1082" t="n"/>
      <c r="I943" s="1082" t="n"/>
      <c r="J943" s="1082" t="n"/>
      <c r="K943" s="1082" t="n"/>
      <c r="L943" s="1082" t="n"/>
      <c r="M943" s="1081" t="n"/>
      <c r="N943" s="1081" t="n"/>
      <c r="O943" s="1081" t="n"/>
      <c r="P943" s="1081" t="n"/>
      <c r="Q943" s="1081" t="n"/>
      <c r="R943" s="1082" t="n"/>
      <c r="S943" s="1082" t="n"/>
      <c r="T943" s="1082" t="n"/>
      <c r="U943" s="1082" t="n"/>
      <c r="V943" s="1082" t="n"/>
      <c r="W943" s="1082" t="n"/>
      <c r="X943" s="1082" t="n"/>
      <c r="Y943" s="1082" t="n"/>
      <c r="Z943" s="1082" t="n"/>
      <c r="AA943" s="1082" t="n"/>
      <c r="AB943" s="1082" t="n"/>
      <c r="AC943" s="1082" t="n"/>
      <c r="AD943" s="1082" t="n"/>
      <c r="AE943" s="1082" t="n"/>
      <c r="AF943" s="1082" t="n"/>
    </row>
    <row r="944" ht="15.75" customHeight="1" s="667">
      <c r="A944" s="1076" t="n"/>
      <c r="B944" s="1751" t="n"/>
      <c r="C944" s="1751" t="n"/>
      <c r="D944" s="1077" t="n"/>
      <c r="M944" s="1081" t="n"/>
      <c r="N944" s="1081" t="n"/>
      <c r="O944" s="1081" t="n"/>
      <c r="P944" s="1082" t="n"/>
      <c r="Q944" s="1081" t="n"/>
      <c r="R944" s="1082" t="n"/>
      <c r="S944" s="1082" t="n"/>
      <c r="T944" s="1082" t="n"/>
      <c r="U944" s="1082" t="n"/>
      <c r="V944" s="1082" t="n"/>
      <c r="W944" s="1082" t="n"/>
      <c r="X944" s="1082" t="n"/>
      <c r="Y944" s="1082" t="n"/>
      <c r="Z944" s="1082" t="n"/>
      <c r="AA944" s="1082" t="n"/>
      <c r="AB944" s="1082" t="n"/>
      <c r="AC944" s="1082" t="n"/>
      <c r="AD944" s="1082" t="n"/>
      <c r="AE944" s="1082" t="n"/>
      <c r="AF944" s="1082" t="n"/>
    </row>
    <row r="945" ht="15.75" customHeight="1" s="667">
      <c r="A945" s="1078" t="n"/>
      <c r="D945" s="1078" t="n"/>
      <c r="M945" s="1079" t="n"/>
      <c r="O945" s="1080" t="n"/>
      <c r="Q945" s="1080" t="n"/>
      <c r="S945" s="1879" t="n"/>
      <c r="U945" s="1879" t="n"/>
      <c r="W945" s="1079" t="n"/>
      <c r="Y945" s="1079" t="n"/>
      <c r="AF945" s="1082" t="n"/>
    </row>
    <row r="946" ht="15.75" customHeight="1" s="667">
      <c r="AF946" s="1082" t="n"/>
    </row>
    <row r="947" ht="30" customHeight="1" s="667">
      <c r="AF947" s="99" t="n"/>
    </row>
    <row r="948" ht="30" customHeight="1" s="667">
      <c r="A948" s="1078" t="n"/>
      <c r="D948" s="1086" t="n"/>
      <c r="M948" s="1079" t="n"/>
      <c r="O948" s="1087" t="n"/>
      <c r="Q948" s="1088" t="n"/>
      <c r="S948" s="1880" t="n"/>
      <c r="U948" s="1880" t="n"/>
      <c r="W948" s="1079" t="n"/>
      <c r="Y948" s="1085" t="n"/>
      <c r="AF948" s="99" t="n"/>
    </row>
    <row r="949" ht="30" customHeight="1" s="667">
      <c r="A949" s="1078" t="n"/>
      <c r="D949" s="1086" t="n"/>
      <c r="M949" s="1079" t="n"/>
      <c r="O949" s="1087" t="n"/>
      <c r="Q949" s="1088" t="n"/>
      <c r="S949" s="1880" t="n"/>
      <c r="U949" s="1880" t="n"/>
      <c r="W949" s="1079" t="n"/>
      <c r="Y949" s="1085" t="n"/>
      <c r="AF949" s="99" t="n"/>
    </row>
    <row r="950" ht="30" customHeight="1" s="667">
      <c r="A950" s="1078" t="n"/>
      <c r="D950" s="1086" t="n"/>
      <c r="M950" s="1079" t="n"/>
      <c r="O950" s="1087" t="n"/>
      <c r="Q950" s="1088" t="n"/>
      <c r="S950" s="1880" t="n"/>
      <c r="U950" s="1880" t="n"/>
      <c r="W950" s="1079" t="n"/>
      <c r="Y950" s="1085" t="n"/>
      <c r="AF950" s="99" t="n"/>
    </row>
    <row r="951" ht="30" customHeight="1" s="667">
      <c r="A951" s="1078" t="n"/>
      <c r="D951" s="1086" t="n"/>
      <c r="M951" s="1079" t="n"/>
      <c r="O951" s="1090" t="n"/>
      <c r="Q951" s="1090" t="n"/>
      <c r="S951" s="1090" t="n"/>
      <c r="U951" s="1090" t="n"/>
      <c r="W951" s="1079" t="n"/>
      <c r="Y951" s="1085" t="n"/>
      <c r="AF951" s="99" t="n"/>
    </row>
    <row r="952" ht="30" customHeight="1" s="667">
      <c r="A952" s="1078" t="n"/>
      <c r="D952" s="1086" t="n"/>
      <c r="M952" s="1079" t="n"/>
      <c r="O952" s="1087" t="n"/>
      <c r="Q952" s="1088" t="n"/>
      <c r="S952" s="1880" t="n"/>
      <c r="U952" s="1880" t="n"/>
      <c r="W952" s="1079" t="n"/>
      <c r="Y952" s="1085" t="n"/>
      <c r="AF952" s="99" t="n"/>
    </row>
    <row r="953" ht="30" customHeight="1" s="667">
      <c r="A953" s="1078" t="n"/>
      <c r="D953" s="1086" t="n"/>
      <c r="M953" s="1079" t="n"/>
      <c r="O953" s="1087" t="n"/>
      <c r="Q953" s="1088" t="n"/>
      <c r="S953" s="1880" t="n"/>
      <c r="U953" s="1880" t="n"/>
      <c r="W953" s="1079" t="n"/>
      <c r="Y953" s="1085" t="n"/>
      <c r="AF953" s="99" t="n"/>
    </row>
    <row r="954" ht="30" customHeight="1" s="667">
      <c r="A954" s="1078" t="n"/>
      <c r="D954" s="1086" t="n"/>
      <c r="M954" s="1079" t="n"/>
      <c r="O954" s="1087" t="n"/>
      <c r="Q954" s="1088" t="n"/>
      <c r="S954" s="1880" t="n"/>
      <c r="U954" s="1880" t="n"/>
      <c r="W954" s="1079" t="n"/>
      <c r="Y954" s="1085" t="n"/>
      <c r="AF954" s="99" t="n"/>
    </row>
    <row r="955" ht="30" customHeight="1" s="667">
      <c r="A955" s="1078" t="n"/>
      <c r="D955" s="1086" t="n"/>
      <c r="M955" s="1079" t="n"/>
      <c r="O955" s="1087" t="n"/>
      <c r="Q955" s="1088" t="n"/>
      <c r="S955" s="1880" t="n"/>
      <c r="U955" s="1880" t="n"/>
      <c r="W955" s="1079" t="n"/>
      <c r="Y955" s="1085" t="n"/>
      <c r="AF955" s="99" t="n"/>
    </row>
    <row r="956" ht="30" customHeight="1" s="667">
      <c r="A956" s="1078" t="n"/>
      <c r="D956" s="1086" t="n"/>
      <c r="M956" s="1079" t="n"/>
      <c r="O956" s="1087" t="n"/>
      <c r="Q956" s="1088" t="n"/>
      <c r="S956" s="1880" t="n"/>
      <c r="U956" s="1880" t="n"/>
      <c r="W956" s="1079" t="n"/>
      <c r="Y956" s="1085" t="n"/>
      <c r="AF956" s="99" t="n"/>
    </row>
    <row r="957" ht="30" customHeight="1" s="667">
      <c r="A957" s="1078" t="n"/>
      <c r="D957" s="1086" t="n"/>
      <c r="M957" s="1079" t="n"/>
      <c r="O957" s="1087" t="n"/>
      <c r="Q957" s="1088" t="n"/>
      <c r="S957" s="1880" t="n"/>
      <c r="U957" s="1880" t="n"/>
      <c r="W957" s="1079" t="n"/>
      <c r="Y957" s="1085" t="n"/>
      <c r="AF957" s="99" t="n"/>
    </row>
    <row r="958" ht="30" customHeight="1" s="667">
      <c r="A958" s="1078" t="n"/>
      <c r="D958" s="1086" t="n"/>
      <c r="M958" s="1079" t="n"/>
      <c r="O958" s="1087" t="n"/>
      <c r="Q958" s="1088" t="n"/>
      <c r="S958" s="1880" t="n"/>
      <c r="U958" s="1880" t="n"/>
      <c r="W958" s="1079" t="n"/>
      <c r="Y958" s="1085" t="n"/>
      <c r="AF958" s="99" t="n"/>
    </row>
    <row r="959" ht="30" customHeight="1" s="667">
      <c r="A959" s="1078" t="n"/>
      <c r="D959" s="1086" t="n"/>
      <c r="M959" s="1079" t="n"/>
      <c r="O959" s="1087" t="n"/>
      <c r="Q959" s="1088" t="n"/>
      <c r="S959" s="1880" t="n"/>
      <c r="U959" s="1880" t="n"/>
      <c r="W959" s="1079" t="n"/>
      <c r="Y959" s="1085" t="n"/>
      <c r="AF959" s="99" t="n"/>
    </row>
    <row r="960" ht="30" customHeight="1" s="667">
      <c r="A960" s="1078" t="n"/>
      <c r="D960" s="1086" t="n"/>
      <c r="M960" s="1079" t="n"/>
      <c r="O960" s="1087" t="n"/>
      <c r="Q960" s="1088" t="n"/>
      <c r="S960" s="1880" t="n"/>
      <c r="U960" s="1880" t="n"/>
      <c r="W960" s="1079" t="n"/>
      <c r="Y960" s="1085" t="n"/>
      <c r="AF960" s="99" t="n"/>
    </row>
    <row r="961" ht="30" customHeight="1" s="667">
      <c r="A961" s="1078" t="n"/>
      <c r="D961" s="1086" t="n"/>
      <c r="M961" s="1079" t="n"/>
      <c r="O961" s="1087" t="n"/>
      <c r="Q961" s="1088" t="n"/>
      <c r="S961" s="1880" t="n"/>
      <c r="U961" s="1880" t="n"/>
      <c r="W961" s="1079" t="n"/>
      <c r="Y961" s="1085" t="n"/>
      <c r="AF961" s="99" t="n"/>
    </row>
    <row r="962" ht="30" customHeight="1" s="667">
      <c r="A962" s="1078" t="n"/>
      <c r="D962" s="1086" t="n"/>
      <c r="M962" s="1079" t="n"/>
      <c r="O962" s="1087" t="n"/>
      <c r="Q962" s="1088" t="n"/>
      <c r="S962" s="1880" t="n"/>
      <c r="U962" s="1880" t="n"/>
      <c r="W962" s="1079" t="n"/>
      <c r="Y962" s="1085" t="n"/>
      <c r="AF962" s="99" t="n"/>
    </row>
    <row r="963" ht="30" customHeight="1" s="667">
      <c r="A963" s="1078" t="n"/>
      <c r="D963" s="1086" t="n"/>
      <c r="M963" s="1079" t="n"/>
      <c r="O963" s="1087" t="n"/>
      <c r="Q963" s="1088" t="n"/>
      <c r="S963" s="1880" t="n"/>
      <c r="U963" s="1880" t="n"/>
      <c r="W963" s="1079" t="n"/>
      <c r="Y963" s="1085" t="n"/>
      <c r="AF963" s="99" t="n"/>
    </row>
    <row r="964" ht="30" customHeight="1" s="667">
      <c r="A964" s="1078" t="n"/>
      <c r="D964" s="1086" t="n"/>
      <c r="M964" s="1079" t="n"/>
      <c r="O964" s="1087" t="n"/>
      <c r="Q964" s="1088" t="n"/>
      <c r="S964" s="1880" t="n"/>
      <c r="U964" s="1880" t="n"/>
      <c r="W964" s="1079" t="n"/>
      <c r="Y964" s="1085" t="n"/>
      <c r="AF964" s="99" t="n"/>
    </row>
    <row r="965" ht="30" customHeight="1" s="667">
      <c r="A965" s="1078" t="n"/>
      <c r="D965" s="1086" t="n"/>
      <c r="M965" s="1079" t="n"/>
      <c r="O965" s="1087" t="n"/>
      <c r="Q965" s="1088" t="n"/>
      <c r="S965" s="1880" t="n"/>
      <c r="U965" s="1880" t="n"/>
      <c r="W965" s="1079" t="n"/>
      <c r="Y965" s="1085" t="n"/>
      <c r="AF965" s="99" t="n"/>
    </row>
    <row r="966" ht="30" customHeight="1" s="667">
      <c r="A966" s="1078" t="n"/>
      <c r="D966" s="1086" t="n"/>
      <c r="M966" s="1079" t="n"/>
      <c r="O966" s="1087" t="n"/>
      <c r="Q966" s="1088" t="n"/>
      <c r="S966" s="1880" t="n"/>
      <c r="U966" s="1880" t="n"/>
      <c r="W966" s="1079" t="n"/>
      <c r="Y966" s="1085" t="n"/>
      <c r="AF966" s="99" t="n"/>
    </row>
    <row r="967" ht="12.75" customHeight="1" s="667">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99" t="n"/>
    </row>
    <row r="968" ht="12.75" customHeight="1" s="667">
      <c r="A968" s="76" t="n"/>
      <c r="B968" s="76" t="n"/>
      <c r="C968" s="76" t="n"/>
      <c r="D968" s="76" t="n"/>
      <c r="E968" s="76" t="n"/>
      <c r="F968" s="76" t="n"/>
      <c r="G968" s="76" t="n"/>
      <c r="H968" s="76" t="n"/>
      <c r="I968" s="76" t="n"/>
      <c r="J968" s="76" t="n"/>
      <c r="K968" s="76" t="n"/>
      <c r="L968" s="76" t="n"/>
      <c r="M968" s="76" t="n"/>
      <c r="N968" s="76" t="n"/>
      <c r="O968" s="76" t="n"/>
      <c r="P968" s="76" t="n"/>
      <c r="Q968" s="76" t="n"/>
      <c r="R968" s="76" t="n"/>
      <c r="S968" s="76" t="n"/>
      <c r="T968" s="76" t="n"/>
      <c r="U968" s="76" t="n"/>
      <c r="V968" s="76" t="n"/>
      <c r="W968" s="76" t="n"/>
      <c r="X968" s="76" t="n"/>
      <c r="Y968" s="76" t="n"/>
      <c r="Z968" s="76" t="n"/>
      <c r="AA968" s="76" t="n"/>
      <c r="AB968" s="119" t="n"/>
      <c r="AC968" s="120" t="n"/>
      <c r="AD968" s="121" t="n"/>
      <c r="AE968" s="121" t="n"/>
      <c r="AF968" s="121" t="n"/>
    </row>
    <row r="969" ht="12.75" customHeight="1" s="667">
      <c r="A969" s="1081" t="n"/>
      <c r="C969" s="1082" t="n"/>
      <c r="M969" s="1081" t="n"/>
      <c r="R969" s="1082" t="n"/>
    </row>
    <row r="970" ht="12.75" customHeight="1" s="667">
      <c r="A970" s="1081" t="n"/>
      <c r="B970" s="1081" t="n"/>
      <c r="C970" s="1082" t="n"/>
      <c r="D970" s="1082" t="n"/>
      <c r="E970" s="1082" t="n"/>
      <c r="F970" s="1082" t="n"/>
      <c r="G970" s="1082" t="n"/>
      <c r="H970" s="1082" t="n"/>
      <c r="I970" s="1082" t="n"/>
      <c r="J970" s="1082" t="n"/>
      <c r="K970" s="1082" t="n"/>
      <c r="L970" s="1082" t="n"/>
      <c r="M970" s="1081" t="n"/>
      <c r="N970" s="1081" t="n"/>
      <c r="O970" s="1081" t="n"/>
      <c r="P970" s="1081" t="n"/>
      <c r="Q970" s="1081" t="n"/>
      <c r="R970" s="1082" t="n"/>
      <c r="S970" s="1082" t="n"/>
      <c r="T970" s="1082" t="n"/>
      <c r="U970" s="1082" t="n"/>
      <c r="V970" s="1082" t="n"/>
      <c r="W970" s="1082" t="n"/>
      <c r="X970" s="1082" t="n"/>
      <c r="Y970" s="1082" t="n"/>
      <c r="Z970" s="1082" t="n"/>
      <c r="AA970" s="1082" t="n"/>
      <c r="AB970" s="1082" t="n"/>
      <c r="AC970" s="1082" t="n"/>
      <c r="AD970" s="1082" t="n"/>
      <c r="AE970" s="1082" t="n"/>
      <c r="AF970" s="1082" t="n"/>
    </row>
    <row r="971" ht="15.75" customHeight="1" s="667">
      <c r="A971" s="1076" t="n"/>
      <c r="B971" s="1751" t="n"/>
      <c r="C971" s="1751" t="n"/>
      <c r="D971" s="1077" t="n"/>
      <c r="M971" s="1081" t="n"/>
      <c r="N971" s="1081" t="n"/>
      <c r="O971" s="1081" t="n"/>
      <c r="P971" s="1082" t="n"/>
      <c r="Q971" s="1081" t="n"/>
      <c r="R971" s="1082" t="n"/>
      <c r="S971" s="1082" t="n"/>
      <c r="T971" s="1082" t="n"/>
      <c r="U971" s="1082" t="n"/>
      <c r="V971" s="1082" t="n"/>
      <c r="W971" s="1082" t="n"/>
      <c r="X971" s="1082" t="n"/>
      <c r="Y971" s="1082" t="n"/>
      <c r="Z971" s="1082" t="n"/>
      <c r="AA971" s="1082" t="n"/>
      <c r="AB971" s="1082" t="n"/>
      <c r="AC971" s="1082" t="n"/>
      <c r="AD971" s="1082" t="n"/>
      <c r="AE971" s="1082" t="n"/>
      <c r="AF971" s="1082" t="n"/>
    </row>
    <row r="972" ht="15.75" customHeight="1" s="667">
      <c r="A972" s="1078" t="n"/>
      <c r="D972" s="1078" t="n"/>
      <c r="M972" s="1079" t="n"/>
      <c r="O972" s="1080" t="n"/>
      <c r="Q972" s="1080" t="n"/>
      <c r="S972" s="1879" t="n"/>
      <c r="U972" s="1879" t="n"/>
      <c r="W972" s="1079" t="n"/>
      <c r="Y972" s="1079" t="n"/>
      <c r="AF972" s="1082" t="n"/>
    </row>
    <row r="973" ht="15.75" customHeight="1" s="667">
      <c r="AF973" s="1082" t="n"/>
    </row>
    <row r="974" ht="30" customHeight="1" s="667">
      <c r="AF974" s="99" t="n"/>
    </row>
    <row r="975" ht="30" customHeight="1" s="667">
      <c r="A975" s="1078" t="n"/>
      <c r="D975" s="1086" t="n"/>
      <c r="M975" s="1079" t="n"/>
      <c r="O975" s="1087" t="n"/>
      <c r="Q975" s="1088" t="n"/>
      <c r="S975" s="1880" t="n"/>
      <c r="U975" s="1880" t="n"/>
      <c r="W975" s="1079" t="n"/>
      <c r="Y975" s="1085" t="n"/>
      <c r="AF975" s="99" t="n"/>
    </row>
    <row r="976" ht="30" customHeight="1" s="667">
      <c r="A976" s="1078" t="n"/>
      <c r="D976" s="1086" t="n"/>
      <c r="M976" s="1079" t="n"/>
      <c r="O976" s="1087" t="n"/>
      <c r="Q976" s="1088" t="n"/>
      <c r="S976" s="1880" t="n"/>
      <c r="U976" s="1880" t="n"/>
      <c r="W976" s="1079" t="n"/>
      <c r="Y976" s="1085" t="n"/>
      <c r="AF976" s="99" t="n"/>
    </row>
    <row r="977" ht="30" customHeight="1" s="667">
      <c r="A977" s="1078" t="n"/>
      <c r="D977" s="1086" t="n"/>
      <c r="M977" s="1079" t="n"/>
      <c r="O977" s="1087" t="n"/>
      <c r="Q977" s="1088" t="n"/>
      <c r="S977" s="1880" t="n"/>
      <c r="U977" s="1880" t="n"/>
      <c r="W977" s="1079" t="n"/>
      <c r="Y977" s="1085" t="n"/>
      <c r="AF977" s="99" t="n"/>
    </row>
    <row r="978" ht="30" customHeight="1" s="667">
      <c r="A978" s="1078" t="n"/>
      <c r="D978" s="1086" t="n"/>
      <c r="M978" s="1079" t="n"/>
      <c r="O978" s="1087" t="n"/>
      <c r="Q978" s="1088" t="n"/>
      <c r="S978" s="1880" t="n"/>
      <c r="U978" s="1880" t="n"/>
      <c r="W978" s="1079" t="n"/>
      <c r="Y978" s="1085" t="n"/>
      <c r="AF978" s="99" t="n"/>
    </row>
    <row r="979" ht="30" customHeight="1" s="667">
      <c r="A979" s="1078" t="n"/>
      <c r="D979" s="1086" t="n"/>
      <c r="M979" s="1079" t="n"/>
      <c r="O979" s="1087" t="n"/>
      <c r="Q979" s="1088" t="n"/>
      <c r="S979" s="1880" t="n"/>
      <c r="U979" s="1880" t="n"/>
      <c r="W979" s="1079" t="n"/>
      <c r="Y979" s="1085" t="n"/>
      <c r="AF979" s="99" t="n"/>
    </row>
    <row r="980" ht="30" customHeight="1" s="667">
      <c r="A980" s="1078" t="n"/>
      <c r="D980" s="1086" t="n"/>
      <c r="M980" s="1079" t="n"/>
      <c r="O980" s="1087" t="n"/>
      <c r="Q980" s="1088" t="n"/>
      <c r="S980" s="1880" t="n"/>
      <c r="U980" s="1880" t="n"/>
      <c r="W980" s="1079" t="n"/>
      <c r="Y980" s="1085" t="n"/>
      <c r="AF980" s="99" t="n"/>
    </row>
    <row r="981" ht="30" customHeight="1" s="667">
      <c r="A981" s="1078" t="n"/>
      <c r="D981" s="1086" t="n"/>
      <c r="M981" s="1079" t="n"/>
      <c r="O981" s="1090" t="n"/>
      <c r="Q981" s="1090" t="n"/>
      <c r="S981" s="1090" t="n"/>
      <c r="U981" s="1090" t="n"/>
      <c r="W981" s="1079" t="n"/>
      <c r="Y981" s="1085" t="n"/>
      <c r="AF981" s="99" t="n"/>
    </row>
    <row r="982" ht="30" customHeight="1" s="667">
      <c r="A982" s="1078" t="n"/>
      <c r="D982" s="1086" t="n"/>
      <c r="M982" s="1079" t="n"/>
      <c r="O982" s="1087" t="n"/>
      <c r="Q982" s="1088" t="n"/>
      <c r="S982" s="1880" t="n"/>
      <c r="U982" s="1880" t="n"/>
      <c r="W982" s="1079" t="n"/>
      <c r="Y982" s="1085" t="n"/>
      <c r="AF982" s="99" t="n"/>
    </row>
    <row r="983" ht="30" customHeight="1" s="667">
      <c r="A983" s="1078" t="n"/>
      <c r="D983" s="1086" t="n"/>
      <c r="M983" s="1079" t="n"/>
      <c r="O983" s="1087" t="n"/>
      <c r="Q983" s="1088" t="n"/>
      <c r="S983" s="1880" t="n"/>
      <c r="U983" s="1880" t="n"/>
      <c r="W983" s="1079" t="n"/>
      <c r="Y983" s="1085" t="n"/>
      <c r="AF983" s="99" t="n"/>
    </row>
    <row r="984" ht="30" customHeight="1" s="667">
      <c r="A984" s="1078" t="n"/>
      <c r="D984" s="1086" t="n"/>
      <c r="M984" s="1079" t="n"/>
      <c r="O984" s="1090" t="n"/>
      <c r="Q984" s="1090" t="n"/>
      <c r="S984" s="1090" t="n"/>
      <c r="U984" s="1090" t="n"/>
      <c r="W984" s="1079" t="n"/>
      <c r="Y984" s="1085" t="n"/>
      <c r="AF984" s="99" t="n"/>
    </row>
    <row r="985" ht="30" customHeight="1" s="667">
      <c r="A985" s="1078" t="n"/>
      <c r="D985" s="1086" t="n"/>
      <c r="M985" s="1079" t="n"/>
      <c r="O985" s="1087" t="n"/>
      <c r="Q985" s="1088" t="n"/>
      <c r="S985" s="1880" t="n"/>
      <c r="U985" s="1880" t="n"/>
      <c r="W985" s="1079" t="n"/>
      <c r="Y985" s="1085" t="n"/>
      <c r="AF985" s="99" t="n"/>
    </row>
    <row r="986" ht="30" customHeight="1" s="667">
      <c r="A986" s="1078" t="n"/>
      <c r="D986" s="1086" t="n"/>
      <c r="M986" s="1079" t="n"/>
      <c r="O986" s="1087" t="n"/>
      <c r="Q986" s="1088" t="n"/>
      <c r="S986" s="1880" t="n"/>
      <c r="U986" s="1880" t="n"/>
      <c r="W986" s="1079" t="n"/>
      <c r="Y986" s="1085" t="n"/>
      <c r="AF986" s="99" t="n"/>
    </row>
    <row r="987" ht="30" customHeight="1" s="667">
      <c r="A987" s="1078" t="n"/>
      <c r="D987" s="1086" t="n"/>
      <c r="M987" s="1079" t="n"/>
      <c r="O987" s="1087" t="n"/>
      <c r="Q987" s="1088" t="n"/>
      <c r="S987" s="1880" t="n"/>
      <c r="U987" s="1880" t="n"/>
      <c r="W987" s="1079" t="n"/>
      <c r="Y987" s="1085" t="n"/>
      <c r="AF987" s="99" t="n"/>
    </row>
    <row r="988" ht="30" customHeight="1" s="667">
      <c r="A988" s="1078" t="n"/>
      <c r="D988" s="1086" t="n"/>
      <c r="M988" s="1079" t="n"/>
      <c r="O988" s="1087" t="n"/>
      <c r="Q988" s="1088" t="n"/>
      <c r="S988" s="1880" t="n"/>
      <c r="U988" s="1880" t="n"/>
      <c r="W988" s="1079" t="n"/>
      <c r="Y988" s="1085" t="n"/>
      <c r="AF988" s="99" t="n"/>
    </row>
    <row r="989" ht="30" customHeight="1" s="667">
      <c r="A989" s="1078" t="n"/>
      <c r="D989" s="1086" t="n"/>
      <c r="M989" s="1079" t="n"/>
      <c r="O989" s="1087" t="n"/>
      <c r="Q989" s="1088" t="n"/>
      <c r="S989" s="1880" t="n"/>
      <c r="U989" s="1880" t="n"/>
      <c r="W989" s="1079" t="n"/>
      <c r="Y989" s="1085" t="n"/>
      <c r="AF989" s="99" t="n"/>
    </row>
    <row r="990" ht="30" customHeight="1" s="667">
      <c r="A990" s="1078" t="n"/>
      <c r="D990" s="1086" t="n"/>
      <c r="M990" s="1079" t="n"/>
      <c r="O990" s="1087" t="n"/>
      <c r="Q990" s="1088" t="n"/>
      <c r="S990" s="1880" t="n"/>
      <c r="U990" s="1880" t="n"/>
      <c r="W990" s="1079" t="n"/>
      <c r="Y990" s="1085" t="n"/>
      <c r="AF990" s="99" t="n"/>
    </row>
    <row r="991" ht="30" customHeight="1" s="667">
      <c r="A991" s="1078" t="n"/>
      <c r="D991" s="1086" t="n"/>
      <c r="M991" s="1079" t="n"/>
      <c r="O991" s="1087" t="n"/>
      <c r="Q991" s="1088" t="n"/>
      <c r="S991" s="1880" t="n"/>
      <c r="U991" s="1880" t="n"/>
      <c r="W991" s="1079" t="n"/>
      <c r="Y991" s="1085" t="n"/>
      <c r="AF991" s="99" t="n"/>
    </row>
    <row r="992" ht="30" customHeight="1" s="667">
      <c r="A992" s="1078" t="n"/>
      <c r="D992" s="1086" t="n"/>
      <c r="M992" s="1079" t="n"/>
      <c r="O992" s="1090" t="n"/>
      <c r="Q992" s="1090" t="n"/>
      <c r="S992" s="1090" t="n"/>
      <c r="U992" s="1090" t="n"/>
      <c r="W992" s="1079" t="n"/>
      <c r="Y992" s="1085" t="n"/>
      <c r="AF992" s="99" t="n"/>
    </row>
    <row r="993" ht="30" customHeight="1" s="667">
      <c r="A993" s="1078" t="n"/>
      <c r="D993" s="1086" t="n"/>
      <c r="M993" s="1079" t="n"/>
      <c r="O993" s="1087" t="n"/>
      <c r="Q993" s="1088" t="n"/>
      <c r="S993" s="1880" t="n"/>
      <c r="U993" s="1880" t="n"/>
      <c r="W993" s="1079" t="n"/>
      <c r="Y993" s="1085" t="n"/>
      <c r="AF993" s="99" t="n"/>
    </row>
    <row r="994" ht="12.75" customHeight="1" s="667">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99" t="n"/>
    </row>
    <row r="995" ht="12.75" customHeight="1" s="667">
      <c r="A995" s="76" t="n"/>
      <c r="B995" s="76" t="n"/>
      <c r="C995" s="76" t="n"/>
      <c r="D995" s="76" t="n"/>
      <c r="E995" s="76" t="n"/>
      <c r="F995" s="76" t="n"/>
      <c r="G995" s="76" t="n"/>
      <c r="H995" s="76" t="n"/>
      <c r="I995" s="76" t="n"/>
      <c r="J995" s="76" t="n"/>
      <c r="K995" s="76" t="n"/>
      <c r="L995" s="76" t="n"/>
      <c r="M995" s="76" t="n"/>
      <c r="N995" s="76" t="n"/>
      <c r="O995" s="76" t="n"/>
      <c r="P995" s="76" t="n"/>
      <c r="Q995" s="76" t="n"/>
      <c r="R995" s="76" t="n"/>
      <c r="S995" s="76" t="n"/>
      <c r="T995" s="76" t="n"/>
      <c r="U995" s="76" t="n"/>
      <c r="V995" s="76" t="n"/>
      <c r="W995" s="76" t="n"/>
      <c r="X995" s="76" t="n"/>
      <c r="Y995" s="76" t="n"/>
      <c r="Z995" s="76" t="n"/>
      <c r="AA995" s="76" t="n"/>
      <c r="AB995" s="119" t="n"/>
      <c r="AC995" s="120" t="n"/>
      <c r="AD995" s="121" t="n"/>
      <c r="AE995" s="121" t="n"/>
      <c r="AF995" s="121" t="n"/>
    </row>
    <row r="996" ht="12.75" customHeight="1" s="667">
      <c r="A996" s="1081" t="n"/>
      <c r="C996" s="1082" t="n"/>
      <c r="M996" s="1081" t="n"/>
      <c r="R996" s="1082" t="n"/>
    </row>
    <row r="997" ht="12.75" customHeight="1" s="667">
      <c r="A997" s="1081" t="n"/>
      <c r="B997" s="1081" t="n"/>
      <c r="C997" s="1082" t="n"/>
      <c r="D997" s="1082" t="n"/>
      <c r="E997" s="1082" t="n"/>
      <c r="F997" s="1082" t="n"/>
      <c r="G997" s="1082" t="n"/>
      <c r="H997" s="1082" t="n"/>
      <c r="I997" s="1082" t="n"/>
      <c r="J997" s="1082" t="n"/>
      <c r="K997" s="1082" t="n"/>
      <c r="L997" s="1082" t="n"/>
      <c r="M997" s="1081" t="n"/>
      <c r="N997" s="1081" t="n"/>
      <c r="O997" s="1081" t="n"/>
      <c r="P997" s="1081" t="n"/>
      <c r="Q997" s="1081" t="n"/>
      <c r="R997" s="1082" t="n"/>
      <c r="S997" s="1082" t="n"/>
      <c r="T997" s="1082" t="n"/>
      <c r="U997" s="1082" t="n"/>
      <c r="V997" s="1082" t="n"/>
      <c r="W997" s="1082" t="n"/>
      <c r="X997" s="1082" t="n"/>
      <c r="Y997" s="1082" t="n"/>
      <c r="Z997" s="1082" t="n"/>
      <c r="AA997" s="1082" t="n"/>
      <c r="AB997" s="1082" t="n"/>
      <c r="AC997" s="1082" t="n"/>
      <c r="AD997" s="1082" t="n"/>
      <c r="AE997" s="1082" t="n"/>
      <c r="AF997" s="1082" t="n"/>
    </row>
    <row r="998" ht="15.75" customHeight="1" s="667">
      <c r="A998" s="1076" t="n"/>
      <c r="B998" s="1751" t="n"/>
      <c r="C998" s="1751" t="n"/>
      <c r="D998" s="1077" t="n"/>
      <c r="M998" s="1081" t="n"/>
      <c r="N998" s="1081" t="n"/>
      <c r="O998" s="1081" t="n"/>
      <c r="P998" s="1082" t="n"/>
      <c r="Q998" s="1081" t="n"/>
      <c r="R998" s="1082" t="n"/>
      <c r="S998" s="1082" t="n"/>
      <c r="T998" s="1082" t="n"/>
      <c r="U998" s="1082" t="n"/>
      <c r="V998" s="1082" t="n"/>
      <c r="W998" s="1082" t="n"/>
      <c r="X998" s="1082" t="n"/>
      <c r="Y998" s="1082" t="n"/>
      <c r="Z998" s="1082" t="n"/>
      <c r="AA998" s="1082" t="n"/>
      <c r="AB998" s="1082" t="n"/>
      <c r="AC998" s="1082" t="n"/>
      <c r="AD998" s="1082" t="n"/>
      <c r="AE998" s="1082" t="n"/>
      <c r="AF998" s="1082" t="n"/>
    </row>
    <row r="999" ht="15.75" customHeight="1" s="667">
      <c r="A999" s="1078" t="n"/>
      <c r="D999" s="1078" t="n"/>
      <c r="M999" s="1079" t="n"/>
      <c r="O999" s="1080" t="n"/>
      <c r="Q999" s="1080" t="n"/>
      <c r="S999" s="1879" t="n"/>
      <c r="U999" s="1879" t="n"/>
      <c r="W999" s="1079" t="n"/>
      <c r="Y999" s="1079" t="n"/>
      <c r="AF999" s="1082" t="n"/>
    </row>
    <row r="1000" ht="15.75" customHeight="1" s="667">
      <c r="AF1000" s="1082" t="n"/>
    </row>
    <row r="1001" ht="30" customHeight="1" s="667">
      <c r="AF1001" s="99" t="n"/>
    </row>
    <row r="1002" ht="30" customHeight="1" s="667">
      <c r="A1002" s="1078" t="n"/>
      <c r="D1002" s="1086" t="n"/>
      <c r="M1002" s="1079" t="n"/>
      <c r="O1002" s="1087" t="n"/>
      <c r="Q1002" s="1088" t="n"/>
      <c r="S1002" s="1880" t="n"/>
      <c r="U1002" s="1880" t="n"/>
      <c r="W1002" s="1079" t="n"/>
      <c r="Y1002" s="1085" t="n"/>
      <c r="AF1002" s="99" t="n"/>
    </row>
    <row r="1003" ht="30" customHeight="1" s="667">
      <c r="A1003" s="1078" t="n"/>
      <c r="D1003" s="1086" t="n"/>
      <c r="M1003" s="1079" t="n"/>
      <c r="O1003" s="1087" t="n"/>
      <c r="Q1003" s="1088" t="n"/>
      <c r="S1003" s="1880" t="n"/>
      <c r="U1003" s="1880" t="n"/>
      <c r="W1003" s="1079" t="n"/>
      <c r="Y1003" s="1085" t="n"/>
      <c r="AF1003" s="99" t="n"/>
    </row>
    <row r="1004" ht="30" customHeight="1" s="667">
      <c r="A1004" s="1078" t="n"/>
      <c r="D1004" s="1086" t="n"/>
      <c r="M1004" s="1079" t="n"/>
      <c r="O1004" s="1087" t="n"/>
      <c r="Q1004" s="1088" t="n"/>
      <c r="S1004" s="1880" t="n"/>
      <c r="U1004" s="1880" t="n"/>
      <c r="W1004" s="1079" t="n"/>
      <c r="Y1004" s="1085" t="n"/>
      <c r="AF1004" s="99" t="n"/>
    </row>
    <row r="1005" ht="30" customHeight="1" s="667">
      <c r="A1005" s="1078" t="n"/>
      <c r="D1005" s="1086" t="n"/>
      <c r="M1005" s="1079" t="n"/>
      <c r="O1005" s="1090" t="n"/>
      <c r="Q1005" s="1090" t="n"/>
      <c r="S1005" s="1090" t="n"/>
      <c r="U1005" s="1090" t="n"/>
      <c r="W1005" s="1079" t="n"/>
      <c r="Y1005" s="1085" t="n"/>
      <c r="AF1005" s="99" t="n"/>
    </row>
    <row r="1006" ht="30" customHeight="1" s="667">
      <c r="A1006" s="1078" t="n"/>
      <c r="D1006" s="1086" t="n"/>
      <c r="M1006" s="1079" t="n"/>
      <c r="O1006" s="1087" t="n"/>
      <c r="Q1006" s="1088" t="n"/>
      <c r="S1006" s="1880" t="n"/>
      <c r="U1006" s="1880" t="n"/>
      <c r="W1006" s="1079" t="n"/>
      <c r="Y1006" s="1085" t="n"/>
      <c r="AF1006" s="99" t="n"/>
    </row>
    <row r="1007" ht="30" customHeight="1" s="667">
      <c r="A1007" s="1078" t="n"/>
      <c r="D1007" s="1086" t="n"/>
      <c r="M1007" s="1079" t="n"/>
      <c r="O1007" s="1090" t="n"/>
      <c r="Q1007" s="1090" t="n"/>
      <c r="S1007" s="1090" t="n"/>
      <c r="U1007" s="1090" t="n"/>
      <c r="W1007" s="1079" t="n"/>
      <c r="Y1007" s="1085" t="n"/>
      <c r="AF1007" s="99" t="n"/>
    </row>
    <row r="1008" ht="30" customHeight="1" s="667">
      <c r="A1008" s="1078" t="n"/>
      <c r="D1008" s="1086" t="n"/>
      <c r="M1008" s="1079" t="n"/>
      <c r="O1008" s="1087" t="n"/>
      <c r="Q1008" s="1088" t="n"/>
      <c r="S1008" s="1880" t="n"/>
      <c r="U1008" s="1880" t="n"/>
      <c r="W1008" s="1079" t="n"/>
      <c r="Y1008" s="1085" t="n"/>
      <c r="AF1008" s="99" t="n"/>
    </row>
    <row r="1009" ht="30" customHeight="1" s="667">
      <c r="A1009" s="1078" t="n"/>
      <c r="D1009" s="1086" t="n"/>
      <c r="M1009" s="1079" t="n"/>
      <c r="O1009" s="1087" t="n"/>
      <c r="Q1009" s="1088" t="n"/>
      <c r="S1009" s="1880" t="n"/>
      <c r="U1009" s="1880" t="n"/>
      <c r="W1009" s="1079" t="n"/>
      <c r="Y1009" s="1085" t="n"/>
      <c r="AF1009" s="99" t="n"/>
    </row>
    <row r="1010" ht="30" customHeight="1" s="667">
      <c r="A1010" s="1078" t="n"/>
      <c r="D1010" s="1086" t="n"/>
      <c r="M1010" s="1079" t="n"/>
      <c r="O1010" s="1087" t="n"/>
      <c r="Q1010" s="1088" t="n"/>
      <c r="S1010" s="1880" t="n"/>
      <c r="U1010" s="1880" t="n"/>
      <c r="W1010" s="1079" t="n"/>
      <c r="Y1010" s="1085" t="n"/>
      <c r="AF1010" s="99" t="n"/>
    </row>
    <row r="1011" ht="30" customHeight="1" s="667">
      <c r="A1011" s="1078" t="n"/>
      <c r="D1011" s="1086" t="n"/>
      <c r="M1011" s="1079" t="n"/>
      <c r="O1011" s="1087" t="n"/>
      <c r="Q1011" s="1088" t="n"/>
      <c r="S1011" s="1880" t="n"/>
      <c r="U1011" s="1880" t="n"/>
      <c r="W1011" s="1079" t="n"/>
      <c r="Y1011" s="1085" t="n"/>
      <c r="AF1011" s="99" t="n"/>
    </row>
    <row r="1012" ht="30" customHeight="1" s="667">
      <c r="A1012" s="1078" t="n"/>
      <c r="D1012" s="1086" t="n"/>
      <c r="M1012" s="1079" t="n"/>
      <c r="O1012" s="1087" t="n"/>
      <c r="Q1012" s="1088" t="n"/>
      <c r="S1012" s="1880" t="n"/>
      <c r="U1012" s="1880" t="n"/>
      <c r="W1012" s="1079" t="n"/>
      <c r="Y1012" s="1085" t="n"/>
      <c r="AF1012" s="76" t="n"/>
    </row>
    <row r="1013" ht="30" customHeight="1" s="667">
      <c r="A1013" s="1078" t="n"/>
      <c r="D1013" s="1086" t="n"/>
      <c r="M1013" s="1079" t="n"/>
      <c r="O1013" s="1087" t="n"/>
      <c r="Q1013" s="1088" t="n"/>
      <c r="S1013" s="1880" t="n"/>
      <c r="U1013" s="1880" t="n"/>
      <c r="W1013" s="1079" t="n"/>
      <c r="Y1013" s="1085" t="n"/>
      <c r="AF1013" s="76" t="n"/>
    </row>
    <row r="1014" ht="30" customHeight="1" s="667">
      <c r="A1014" s="1078" t="n"/>
      <c r="D1014" s="1086" t="n"/>
      <c r="M1014" s="1079" t="n"/>
      <c r="O1014" s="1087" t="n"/>
      <c r="Q1014" s="1088" t="n"/>
      <c r="S1014" s="1880" t="n"/>
      <c r="U1014" s="1880" t="n"/>
      <c r="W1014" s="1079" t="n"/>
      <c r="Y1014" s="1085" t="n"/>
      <c r="AF1014" s="76" t="n"/>
    </row>
    <row r="1015" ht="30" customHeight="1" s="667">
      <c r="A1015" s="1078" t="n"/>
      <c r="D1015" s="1086" t="n"/>
      <c r="M1015" s="1079" t="n"/>
      <c r="O1015" s="1090" t="n"/>
      <c r="Q1015" s="1090" t="n"/>
      <c r="S1015" s="1090" t="n"/>
      <c r="U1015" s="1090" t="n"/>
      <c r="W1015" s="1079" t="n"/>
      <c r="Y1015" s="1085" t="n"/>
      <c r="AF1015" s="76" t="n"/>
    </row>
    <row r="1016" ht="30" customHeight="1" s="667">
      <c r="A1016" s="1078" t="n"/>
      <c r="D1016" s="1086" t="n"/>
      <c r="M1016" s="1079" t="n"/>
      <c r="O1016" s="1090" t="n"/>
      <c r="Q1016" s="1090" t="n"/>
      <c r="S1016" s="1090" t="n"/>
      <c r="U1016" s="1090" t="n"/>
      <c r="W1016" s="1079" t="n"/>
      <c r="Y1016" s="1085" t="n"/>
      <c r="AF1016" s="76" t="n"/>
    </row>
    <row r="1017" ht="30" customHeight="1" s="667">
      <c r="A1017" s="1078" t="n"/>
      <c r="D1017" s="1086" t="n"/>
      <c r="M1017" s="1079" t="n"/>
      <c r="O1017" s="1090" t="n"/>
      <c r="Q1017" s="1090" t="n"/>
      <c r="S1017" s="1090" t="n"/>
      <c r="U1017" s="1090" t="n"/>
      <c r="W1017" s="1079" t="n"/>
      <c r="Y1017" s="1085" t="n"/>
      <c r="AF1017" s="76" t="n"/>
    </row>
    <row r="1018" ht="30" customHeight="1" s="667">
      <c r="A1018" s="1078" t="n"/>
      <c r="D1018" s="1086" t="n"/>
      <c r="M1018" s="1079" t="n"/>
      <c r="O1018" s="1090" t="n"/>
      <c r="Q1018" s="1090" t="n"/>
      <c r="S1018" s="1090" t="n"/>
      <c r="U1018" s="1090" t="n"/>
      <c r="W1018" s="1079" t="n"/>
      <c r="Y1018" s="1085" t="n"/>
      <c r="AF1018" s="76" t="n"/>
    </row>
    <row r="1019" ht="30" customHeight="1" s="667">
      <c r="A1019" s="1078" t="n"/>
      <c r="D1019" s="1086" t="n"/>
      <c r="M1019" s="1079" t="n"/>
      <c r="O1019" s="1087" t="n"/>
      <c r="Q1019" s="1088" t="n"/>
      <c r="S1019" s="1880" t="n"/>
      <c r="U1019" s="1880" t="n"/>
      <c r="W1019" s="1079" t="n"/>
      <c r="Y1019" s="1085" t="n"/>
      <c r="AF1019" s="76" t="n"/>
    </row>
    <row r="1020" ht="30" customHeight="1" s="667">
      <c r="A1020" s="1078" t="n"/>
      <c r="D1020" s="1086" t="n"/>
      <c r="M1020" s="1079" t="n"/>
      <c r="O1020" s="1087" t="n"/>
      <c r="Q1020" s="1088" t="n"/>
      <c r="S1020" s="1880" t="n"/>
      <c r="U1020" s="1880" t="n"/>
      <c r="W1020" s="1079" t="n"/>
      <c r="Y1020" s="1085" t="n"/>
      <c r="AF1020" s="76" t="n"/>
    </row>
    <row r="1021" ht="12.75" customHeight="1" s="667">
      <c r="A1021" s="76" t="n"/>
      <c r="B1021" s="76" t="n"/>
      <c r="C1021" s="76" t="n"/>
      <c r="D1021" s="76" t="n"/>
      <c r="E1021" s="76" t="n"/>
      <c r="F1021" s="76" t="n"/>
      <c r="G1021" s="76" t="n"/>
      <c r="H1021" s="76" t="n"/>
      <c r="I1021" s="76" t="n"/>
      <c r="J1021" s="76" t="n"/>
      <c r="K1021" s="76" t="n"/>
      <c r="L1021" s="76" t="n"/>
      <c r="M1021" s="76" t="n"/>
      <c r="N1021" s="76" t="n"/>
      <c r="O1021" s="76" t="n"/>
      <c r="P1021" s="76" t="n"/>
      <c r="Q1021" s="76" t="n"/>
      <c r="R1021" s="76" t="n"/>
      <c r="S1021" s="76" t="n"/>
      <c r="T1021" s="76" t="n"/>
      <c r="U1021" s="76" t="n"/>
      <c r="V1021" s="76" t="n"/>
      <c r="W1021" s="76" t="n"/>
      <c r="X1021" s="76" t="n"/>
      <c r="Y1021" s="76" t="n"/>
      <c r="Z1021" s="76" t="n"/>
      <c r="AA1021" s="76" t="n"/>
      <c r="AB1021" s="76" t="n"/>
      <c r="AC1021" s="76" t="n"/>
      <c r="AD1021" s="76" t="n"/>
      <c r="AE1021" s="76" t="n"/>
      <c r="AF1021" s="76" t="n"/>
    </row>
    <row r="1022" ht="12.75" customHeight="1" s="667">
      <c r="A1022" s="76" t="n"/>
      <c r="B1022" s="76" t="n"/>
      <c r="C1022" s="76" t="n"/>
      <c r="D1022" s="76" t="n"/>
      <c r="E1022" s="76" t="n"/>
      <c r="F1022" s="76" t="n"/>
      <c r="G1022" s="76" t="n"/>
      <c r="H1022" s="76" t="n"/>
      <c r="I1022" s="76" t="n"/>
      <c r="J1022" s="76" t="n"/>
      <c r="K1022" s="76" t="n"/>
      <c r="L1022" s="76" t="n"/>
      <c r="M1022" s="76" t="n"/>
      <c r="N1022" s="76" t="n"/>
      <c r="O1022" s="76" t="n"/>
      <c r="P1022" s="76" t="n"/>
      <c r="Q1022" s="76" t="n"/>
      <c r="R1022" s="76" t="n"/>
      <c r="S1022" s="76" t="n"/>
      <c r="T1022" s="76" t="n"/>
      <c r="U1022" s="76" t="n"/>
      <c r="V1022" s="76" t="n"/>
      <c r="W1022" s="76" t="n"/>
      <c r="X1022" s="76" t="n"/>
      <c r="Y1022" s="76" t="n"/>
      <c r="Z1022" s="76" t="n"/>
      <c r="AA1022" s="76" t="n"/>
      <c r="AB1022" s="119" t="n"/>
      <c r="AC1022" s="120" t="n"/>
      <c r="AD1022" s="121" t="n"/>
      <c r="AE1022" s="121" t="n"/>
      <c r="AF1022" s="121" t="n"/>
    </row>
    <row r="1023" ht="12.75" customHeight="1" s="667">
      <c r="A1023" s="1081" t="n"/>
      <c r="C1023" s="1082" t="n"/>
      <c r="M1023" s="1081" t="n"/>
      <c r="R1023" s="1082" t="n"/>
    </row>
    <row r="1024" ht="12.75" customHeight="1" s="667">
      <c r="A1024" s="1081" t="n"/>
      <c r="B1024" s="1081" t="n"/>
      <c r="C1024" s="1082" t="n"/>
      <c r="D1024" s="1082" t="n"/>
      <c r="E1024" s="1082" t="n"/>
      <c r="F1024" s="1082" t="n"/>
      <c r="G1024" s="1082" t="n"/>
      <c r="H1024" s="1082" t="n"/>
      <c r="I1024" s="1082" t="n"/>
      <c r="J1024" s="1082" t="n"/>
      <c r="K1024" s="1082" t="n"/>
      <c r="L1024" s="1082" t="n"/>
      <c r="M1024" s="1081" t="n"/>
      <c r="N1024" s="1081" t="n"/>
      <c r="O1024" s="1081" t="n"/>
      <c r="P1024" s="1081" t="n"/>
      <c r="Q1024" s="1081" t="n"/>
      <c r="R1024" s="1082" t="n"/>
      <c r="S1024" s="1082" t="n"/>
      <c r="T1024" s="1082" t="n"/>
      <c r="U1024" s="1082" t="n"/>
      <c r="V1024" s="1082" t="n"/>
      <c r="W1024" s="1082" t="n"/>
      <c r="X1024" s="1082" t="n"/>
      <c r="Y1024" s="1082" t="n"/>
      <c r="Z1024" s="1082" t="n"/>
      <c r="AA1024" s="1082" t="n"/>
      <c r="AB1024" s="1082" t="n"/>
      <c r="AC1024" s="1082" t="n"/>
      <c r="AD1024" s="1082" t="n"/>
      <c r="AE1024" s="1082" t="n"/>
      <c r="AF1024" s="1082" t="n"/>
    </row>
    <row r="1025" ht="15.75" customHeight="1" s="667">
      <c r="A1025" s="1076" t="n"/>
      <c r="B1025" s="1751" t="n"/>
      <c r="C1025" s="1751" t="n"/>
      <c r="D1025" s="1077" t="n"/>
      <c r="M1025" s="1081" t="n"/>
      <c r="N1025" s="1081" t="n"/>
      <c r="O1025" s="1081" t="n"/>
      <c r="P1025" s="1082" t="n"/>
      <c r="Q1025" s="1081" t="n"/>
      <c r="R1025" s="1082" t="n"/>
      <c r="S1025" s="1082" t="n"/>
      <c r="T1025" s="1082" t="n"/>
      <c r="U1025" s="1082" t="n"/>
      <c r="V1025" s="1082" t="n"/>
      <c r="W1025" s="1082" t="n"/>
      <c r="X1025" s="1082" t="n"/>
      <c r="Y1025" s="1082" t="n"/>
      <c r="Z1025" s="1082" t="n"/>
      <c r="AA1025" s="1082" t="n"/>
      <c r="AB1025" s="1082" t="n"/>
      <c r="AC1025" s="1082" t="n"/>
      <c r="AD1025" s="1082" t="n"/>
      <c r="AE1025" s="1082" t="n"/>
      <c r="AF1025" s="1082" t="n"/>
    </row>
    <row r="1026" ht="15.75" customHeight="1" s="667">
      <c r="A1026" s="1078" t="n"/>
      <c r="D1026" s="1078" t="n"/>
      <c r="M1026" s="1079" t="n"/>
      <c r="O1026" s="1080" t="n"/>
      <c r="Q1026" s="1080" t="n"/>
      <c r="S1026" s="1879" t="n"/>
      <c r="U1026" s="1879" t="n"/>
      <c r="W1026" s="1079" t="n"/>
      <c r="Y1026" s="1079" t="n"/>
      <c r="AF1026" s="1082" t="n"/>
    </row>
    <row r="1027" ht="15.75" customHeight="1" s="667">
      <c r="AF1027" s="1082" t="n"/>
    </row>
    <row r="1028" ht="30" customHeight="1" s="667">
      <c r="AF1028" s="99" t="n"/>
    </row>
    <row r="1029" ht="30" customHeight="1" s="667">
      <c r="A1029" s="1078" t="n"/>
      <c r="D1029" s="1086" t="n"/>
      <c r="M1029" s="1079" t="n"/>
      <c r="O1029" s="1087" t="n"/>
      <c r="Q1029" s="1088" t="n"/>
      <c r="S1029" s="1880" t="n"/>
      <c r="U1029" s="1880" t="n"/>
      <c r="W1029" s="1079" t="n"/>
      <c r="Y1029" s="1085" t="n"/>
      <c r="AF1029" s="99" t="n"/>
    </row>
    <row r="1030" ht="30" customHeight="1" s="667">
      <c r="A1030" s="1078" t="n"/>
      <c r="D1030" s="1086" t="n"/>
      <c r="M1030" s="1079" t="n"/>
      <c r="O1030" s="1087" t="n"/>
      <c r="Q1030" s="1088" t="n"/>
      <c r="S1030" s="1880" t="n"/>
      <c r="U1030" s="1880" t="n"/>
      <c r="W1030" s="1079" t="n"/>
      <c r="Y1030" s="1085" t="n"/>
      <c r="AF1030" s="99" t="n"/>
    </row>
    <row r="1031" ht="30" customHeight="1" s="667">
      <c r="A1031" s="1078" t="n"/>
      <c r="D1031" s="1086" t="n"/>
      <c r="M1031" s="1079" t="n"/>
      <c r="O1031" s="1090" t="n"/>
      <c r="Q1031" s="1090" t="n"/>
      <c r="S1031" s="1090" t="n"/>
      <c r="U1031" s="1090" t="n"/>
      <c r="W1031" s="1079" t="n"/>
      <c r="Y1031" s="1085" t="n"/>
      <c r="AF1031" s="99" t="n"/>
    </row>
    <row r="1032" ht="30" customHeight="1" s="667">
      <c r="A1032" s="1078" t="n"/>
      <c r="D1032" s="1086" t="n"/>
      <c r="M1032" s="1079" t="n"/>
      <c r="O1032" s="1090" t="n"/>
      <c r="Q1032" s="1090" t="n"/>
      <c r="S1032" s="1090" t="n"/>
      <c r="U1032" s="1090" t="n"/>
      <c r="W1032" s="1079" t="n"/>
      <c r="Y1032" s="1085" t="n"/>
      <c r="AF1032" s="99" t="n"/>
    </row>
    <row r="1033" ht="30" customHeight="1" s="667">
      <c r="A1033" s="1078" t="n"/>
      <c r="D1033" s="1086" t="n"/>
      <c r="M1033" s="1079" t="n"/>
      <c r="O1033" s="1090" t="n"/>
      <c r="Q1033" s="1090" t="n"/>
      <c r="S1033" s="1090" t="n"/>
      <c r="U1033" s="1090" t="n"/>
      <c r="W1033" s="1079" t="n"/>
      <c r="Y1033" s="1085" t="n"/>
      <c r="AF1033" s="99" t="n"/>
    </row>
    <row r="1034" ht="30" customHeight="1" s="667">
      <c r="A1034" s="1078" t="n"/>
      <c r="D1034" s="1086" t="n"/>
      <c r="M1034" s="1079" t="n"/>
      <c r="O1034" s="1090" t="n"/>
      <c r="Q1034" s="1090" t="n"/>
      <c r="S1034" s="1090" t="n"/>
      <c r="U1034" s="1090" t="n"/>
      <c r="W1034" s="1079" t="n"/>
      <c r="Y1034" s="1085" t="n"/>
      <c r="AF1034" s="99" t="n"/>
    </row>
    <row r="1035" ht="30" customHeight="1" s="667">
      <c r="A1035" s="1078" t="n"/>
      <c r="D1035" s="1086" t="n"/>
      <c r="M1035" s="1079" t="n"/>
      <c r="O1035" s="1090" t="n"/>
      <c r="Q1035" s="1090" t="n"/>
      <c r="S1035" s="1090" t="n"/>
      <c r="U1035" s="1090" t="n"/>
      <c r="W1035" s="1079" t="n"/>
      <c r="Y1035" s="1085" t="n"/>
      <c r="AF1035" s="99" t="n"/>
    </row>
    <row r="1036" ht="30" customHeight="1" s="667">
      <c r="A1036" s="1078" t="n"/>
      <c r="D1036" s="1086" t="n"/>
      <c r="M1036" s="1079" t="n"/>
      <c r="O1036" s="1090" t="n"/>
      <c r="Q1036" s="1090" t="n"/>
      <c r="S1036" s="1090" t="n"/>
      <c r="U1036" s="1090" t="n"/>
      <c r="W1036" s="1079" t="n"/>
      <c r="Y1036" s="1085" t="n"/>
      <c r="AF1036" s="99" t="n"/>
    </row>
    <row r="1037" ht="30" customHeight="1" s="667">
      <c r="A1037" s="1078" t="n"/>
      <c r="D1037" s="1086" t="n"/>
      <c r="M1037" s="1079" t="n"/>
      <c r="O1037" s="1087" t="n"/>
      <c r="Q1037" s="1088" t="n"/>
      <c r="S1037" s="1880" t="n"/>
      <c r="U1037" s="1880" t="n"/>
      <c r="W1037" s="1079" t="n"/>
      <c r="Y1037" s="1085" t="n"/>
      <c r="AF1037" s="99" t="n"/>
    </row>
    <row r="1038" ht="30" customHeight="1" s="667">
      <c r="A1038" s="1094" t="n"/>
      <c r="D1038" s="1086" t="n"/>
      <c r="M1038" s="1079" t="n"/>
      <c r="O1038" s="1087" t="n"/>
      <c r="Q1038" s="1088" t="n"/>
      <c r="S1038" s="1880" t="n"/>
      <c r="U1038" s="1880" t="n"/>
      <c r="W1038" s="1079" t="n"/>
      <c r="Y1038" s="1085" t="n"/>
      <c r="AF1038" s="99" t="n"/>
    </row>
    <row r="1039" ht="30" customHeight="1" s="667">
      <c r="A1039" s="1078" t="n"/>
      <c r="D1039" s="1086" t="n"/>
      <c r="M1039" s="1079" t="n"/>
      <c r="O1039" s="1087" t="n"/>
      <c r="Q1039" s="1088" t="n"/>
      <c r="S1039" s="1880" t="n"/>
      <c r="U1039" s="1880" t="n"/>
      <c r="W1039" s="1079" t="n"/>
      <c r="Y1039" s="1085" t="n"/>
      <c r="AF1039" s="76" t="n"/>
    </row>
    <row r="1040" ht="30" customHeight="1" s="667">
      <c r="A1040" s="1094" t="n"/>
      <c r="D1040" s="1086" t="n"/>
      <c r="M1040" s="1079" t="n"/>
      <c r="O1040" s="1087" t="n"/>
      <c r="Q1040" s="1088" t="n"/>
      <c r="S1040" s="1880" t="n"/>
      <c r="U1040" s="1880" t="n"/>
      <c r="W1040" s="1079" t="n"/>
      <c r="Y1040" s="1085" t="n"/>
      <c r="AF1040" s="76" t="n"/>
    </row>
    <row r="1041" ht="30" customHeight="1" s="667">
      <c r="A1041" s="1094" t="n"/>
      <c r="D1041" s="1086" t="n"/>
      <c r="M1041" s="1079" t="n"/>
      <c r="O1041" s="1087" t="n"/>
      <c r="Q1041" s="1088" t="n"/>
      <c r="S1041" s="1880" t="n"/>
      <c r="U1041" s="1880" t="n"/>
      <c r="W1041" s="1079" t="n"/>
      <c r="Y1041" s="1085" t="n"/>
      <c r="AF1041" s="76" t="n"/>
    </row>
    <row r="1042" ht="30" customHeight="1" s="667">
      <c r="A1042" s="1094" t="n"/>
      <c r="D1042" s="1092" t="n"/>
      <c r="M1042" s="1079" t="n"/>
      <c r="O1042" s="1087" t="n"/>
      <c r="Q1042" s="1088" t="n"/>
      <c r="S1042" s="1880" t="n"/>
      <c r="U1042" s="1880" t="n"/>
      <c r="W1042" s="1079" t="n"/>
      <c r="Y1042" s="1085" t="n"/>
      <c r="AF1042" s="76" t="n"/>
    </row>
    <row r="1043" ht="30" customHeight="1" s="667">
      <c r="A1043" s="1094" t="n"/>
      <c r="D1043" s="1092" t="n"/>
      <c r="M1043" s="1079" t="n"/>
      <c r="O1043" s="1087" t="n"/>
      <c r="Q1043" s="1088" t="n"/>
      <c r="S1043" s="1880" t="n"/>
      <c r="U1043" s="1880" t="n"/>
      <c r="W1043" s="1079" t="n"/>
      <c r="Y1043" s="1085" t="n"/>
      <c r="AF1043" s="76" t="n"/>
    </row>
    <row r="1044" ht="30" customHeight="1" s="667">
      <c r="A1044" s="1094" t="n"/>
      <c r="D1044" s="1092" t="n"/>
      <c r="M1044" s="1079" t="n"/>
      <c r="O1044" s="1087" t="n"/>
      <c r="Q1044" s="1088" t="n"/>
      <c r="S1044" s="1880" t="n"/>
      <c r="U1044" s="1880" t="n"/>
      <c r="W1044" s="1079" t="n"/>
      <c r="Y1044" s="1085" t="n"/>
      <c r="AF1044" s="76" t="n"/>
    </row>
    <row r="1045" ht="30" customHeight="1" s="667">
      <c r="A1045" s="1094" t="n"/>
      <c r="D1045" s="1092" t="n"/>
      <c r="M1045" s="1079" t="n"/>
      <c r="O1045" s="1087" t="n"/>
      <c r="Q1045" s="1088" t="n"/>
      <c r="S1045" s="1880" t="n"/>
      <c r="U1045" s="1880" t="n"/>
      <c r="W1045" s="1079" t="n"/>
      <c r="Y1045" s="1085" t="n"/>
      <c r="AF1045" s="76" t="n"/>
    </row>
    <row r="1046" ht="30" customHeight="1" s="667">
      <c r="A1046" s="1094" t="n"/>
      <c r="D1046" s="1092" t="n"/>
      <c r="M1046" s="1079" t="n"/>
      <c r="O1046" s="1087" t="n"/>
      <c r="Q1046" s="1088" t="n"/>
      <c r="S1046" s="1880" t="n"/>
      <c r="U1046" s="1880" t="n"/>
      <c r="W1046" s="1079" t="n"/>
      <c r="Y1046" s="1085" t="n"/>
      <c r="AF1046" s="76" t="n"/>
    </row>
    <row r="1047" ht="30" customHeight="1" s="667">
      <c r="A1047" s="1094" t="n"/>
      <c r="D1047" s="1092" t="n"/>
      <c r="M1047" s="1079" t="n"/>
      <c r="O1047" s="1087" t="n"/>
      <c r="Q1047" s="1088" t="n"/>
      <c r="S1047" s="1880" t="n"/>
      <c r="U1047" s="1880" t="n"/>
      <c r="W1047" s="1079" t="n"/>
      <c r="Y1047" s="1085" t="n"/>
      <c r="AF1047" s="76" t="n"/>
    </row>
    <row r="1048" ht="12.75" customHeight="1" s="667">
      <c r="A1048" s="76" t="n"/>
      <c r="B1048" s="76" t="n"/>
      <c r="C1048" s="76" t="n"/>
      <c r="D1048" s="76" t="n"/>
      <c r="E1048" s="76" t="n"/>
      <c r="F1048" s="76" t="n"/>
      <c r="G1048" s="76" t="n"/>
      <c r="H1048" s="76" t="n"/>
      <c r="I1048" s="76" t="n"/>
      <c r="J1048" s="76" t="n"/>
      <c r="K1048" s="76" t="n"/>
      <c r="L1048" s="76" t="n"/>
      <c r="M1048" s="76" t="n"/>
      <c r="N1048" s="76" t="n"/>
      <c r="O1048" s="76" t="n"/>
      <c r="P1048" s="76" t="n"/>
      <c r="Q1048" s="76" t="n"/>
      <c r="R1048" s="76" t="n"/>
      <c r="S1048" s="76" t="n"/>
      <c r="T1048" s="76" t="n"/>
      <c r="U1048" s="76" t="n"/>
      <c r="V1048" s="76" t="n"/>
      <c r="W1048" s="76" t="n"/>
      <c r="X1048" s="76" t="n"/>
      <c r="Y1048" s="76" t="n"/>
      <c r="Z1048" s="76" t="n"/>
      <c r="AA1048" s="76" t="n"/>
      <c r="AB1048" s="76" t="n"/>
      <c r="AC1048" s="76" t="n"/>
      <c r="AD1048" s="76" t="n"/>
      <c r="AE1048" s="76" t="n"/>
      <c r="AF1048" s="76" t="n"/>
    </row>
    <row r="1049" ht="12.75" customHeight="1" s="667">
      <c r="A1049" s="76" t="n"/>
      <c r="B1049" s="76" t="n"/>
      <c r="C1049" s="76" t="n"/>
      <c r="D1049" s="76" t="n"/>
      <c r="E1049" s="76" t="n"/>
      <c r="F1049" s="76" t="n"/>
      <c r="G1049" s="76" t="n"/>
      <c r="H1049" s="76" t="n"/>
      <c r="I1049" s="76" t="n"/>
      <c r="J1049" s="76" t="n"/>
      <c r="K1049" s="76" t="n"/>
      <c r="L1049" s="76" t="n"/>
      <c r="M1049" s="76" t="n"/>
      <c r="N1049" s="76" t="n"/>
      <c r="O1049" s="76" t="n"/>
      <c r="P1049" s="76" t="n"/>
      <c r="Q1049" s="76" t="n"/>
      <c r="R1049" s="76" t="n"/>
      <c r="S1049" s="76" t="n"/>
      <c r="T1049" s="76" t="n"/>
      <c r="U1049" s="76" t="n"/>
      <c r="V1049" s="76" t="n"/>
      <c r="W1049" s="76" t="n"/>
      <c r="X1049" s="76" t="n"/>
      <c r="Y1049" s="76" t="n"/>
      <c r="Z1049" s="76" t="n"/>
      <c r="AA1049" s="76" t="n"/>
      <c r="AB1049" s="119" t="n"/>
      <c r="AC1049" s="120" t="n"/>
      <c r="AD1049" s="121" t="n"/>
      <c r="AE1049" s="121" t="n"/>
      <c r="AF1049" s="121" t="n"/>
    </row>
    <row r="1050" ht="12.75" customHeight="1" s="667">
      <c r="A1050" s="1081" t="n"/>
      <c r="C1050" s="1082" t="n"/>
      <c r="M1050" s="1081" t="n"/>
      <c r="R1050" s="1082" t="n"/>
    </row>
    <row r="1051" ht="12.75" customHeight="1" s="667">
      <c r="A1051" s="1081" t="n"/>
      <c r="B1051" s="1081" t="n"/>
      <c r="C1051" s="1082" t="n"/>
      <c r="D1051" s="1082" t="n"/>
      <c r="E1051" s="1082" t="n"/>
      <c r="F1051" s="1082" t="n"/>
      <c r="G1051" s="1082" t="n"/>
      <c r="H1051" s="1082" t="n"/>
      <c r="I1051" s="1082" t="n"/>
      <c r="J1051" s="1082" t="n"/>
      <c r="K1051" s="1082" t="n"/>
      <c r="L1051" s="1082" t="n"/>
      <c r="M1051" s="1081" t="n"/>
      <c r="N1051" s="1081" t="n"/>
      <c r="O1051" s="1081" t="n"/>
      <c r="P1051" s="1081" t="n"/>
      <c r="Q1051" s="1081" t="n"/>
      <c r="R1051" s="1082" t="n"/>
      <c r="S1051" s="1082" t="n"/>
      <c r="T1051" s="1082" t="n"/>
      <c r="U1051" s="1082" t="n"/>
      <c r="V1051" s="1082" t="n"/>
      <c r="W1051" s="1082" t="n"/>
      <c r="X1051" s="1082" t="n"/>
      <c r="Y1051" s="1082" t="n"/>
      <c r="Z1051" s="1082" t="n"/>
      <c r="AA1051" s="1082" t="n"/>
      <c r="AB1051" s="1082" t="n"/>
      <c r="AC1051" s="1082" t="n"/>
      <c r="AD1051" s="1082" t="n"/>
      <c r="AE1051" s="1082" t="n"/>
      <c r="AF1051" s="1082" t="n"/>
    </row>
    <row r="1052" ht="15.75" customHeight="1" s="667">
      <c r="A1052" s="1076" t="n"/>
      <c r="B1052" s="1751" t="n"/>
      <c r="C1052" s="1751" t="n"/>
      <c r="D1052" s="1077" t="n"/>
      <c r="M1052" s="1081" t="n"/>
      <c r="N1052" s="1081" t="n"/>
      <c r="O1052" s="1081" t="n"/>
      <c r="P1052" s="1082" t="n"/>
      <c r="Q1052" s="1081" t="n"/>
      <c r="R1052" s="1082" t="n"/>
      <c r="S1052" s="1082" t="n"/>
      <c r="T1052" s="1082" t="n"/>
      <c r="U1052" s="1082" t="n"/>
      <c r="V1052" s="1082" t="n"/>
      <c r="W1052" s="1082" t="n"/>
      <c r="X1052" s="1082" t="n"/>
      <c r="Y1052" s="1082" t="n"/>
      <c r="Z1052" s="1082" t="n"/>
      <c r="AA1052" s="1082" t="n"/>
      <c r="AB1052" s="1082" t="n"/>
      <c r="AC1052" s="1082" t="n"/>
      <c r="AD1052" s="1082" t="n"/>
      <c r="AE1052" s="1082" t="n"/>
      <c r="AF1052" s="1082" t="n"/>
    </row>
    <row r="1053" ht="15.75" customHeight="1" s="667">
      <c r="A1053" s="1078" t="n"/>
      <c r="D1053" s="1078" t="n"/>
      <c r="M1053" s="1079" t="n"/>
      <c r="O1053" s="1080" t="n"/>
      <c r="Q1053" s="1080" t="n"/>
      <c r="S1053" s="1879" t="n"/>
      <c r="U1053" s="1879" t="n"/>
      <c r="W1053" s="1079" t="n"/>
      <c r="Y1053" s="1079" t="n"/>
      <c r="AF1053" s="1082" t="n"/>
    </row>
    <row r="1054" ht="15.75" customHeight="1" s="667">
      <c r="AF1054" s="1082" t="n"/>
    </row>
    <row r="1055" ht="30" customHeight="1" s="667">
      <c r="AF1055" s="99" t="n"/>
    </row>
    <row r="1056" ht="30" customHeight="1" s="667">
      <c r="A1056" s="1093" t="n"/>
      <c r="D1056" s="1092" t="n"/>
      <c r="M1056" s="1079" t="n"/>
      <c r="O1056" s="1087" t="n"/>
      <c r="Q1056" s="1088" t="n"/>
      <c r="S1056" s="1880" t="n"/>
      <c r="U1056" s="1880" t="n"/>
      <c r="W1056" s="1079" t="n"/>
      <c r="Y1056" s="1085" t="n"/>
      <c r="AF1056" s="99" t="n"/>
    </row>
    <row r="1057" ht="30" customHeight="1" s="667">
      <c r="A1057" s="1093" t="n"/>
      <c r="D1057" s="1092" t="n"/>
      <c r="M1057" s="1079" t="n"/>
      <c r="O1057" s="1087" t="n"/>
      <c r="Q1057" s="1088" t="n"/>
      <c r="S1057" s="1880" t="n"/>
      <c r="U1057" s="1880" t="n"/>
      <c r="W1057" s="1079" t="n"/>
      <c r="Y1057" s="1085" t="n"/>
      <c r="AF1057" s="99" t="n"/>
    </row>
    <row r="1058" ht="30" customHeight="1" s="667">
      <c r="A1058" s="1093" t="n"/>
      <c r="D1058" s="1092" t="n"/>
      <c r="M1058" s="1079" t="n"/>
      <c r="O1058" s="1087" t="n"/>
      <c r="Q1058" s="1088" t="n"/>
      <c r="S1058" s="1880" t="n"/>
      <c r="U1058" s="1880" t="n"/>
      <c r="W1058" s="1079" t="n"/>
      <c r="Y1058" s="1085" t="n"/>
      <c r="AF1058" s="99" t="n"/>
    </row>
    <row r="1059" ht="30" customHeight="1" s="667">
      <c r="A1059" s="1078" t="n"/>
      <c r="D1059" s="1086" t="n"/>
      <c r="M1059" s="1079" t="n"/>
      <c r="O1059" s="1090" t="n"/>
      <c r="Q1059" s="1090" t="n"/>
      <c r="S1059" s="1090" t="n"/>
      <c r="U1059" s="1090" t="n"/>
      <c r="W1059" s="1079" t="n"/>
      <c r="Y1059" s="1085" t="n"/>
      <c r="AF1059" s="99" t="n"/>
    </row>
    <row r="1060" ht="30" customHeight="1" s="667">
      <c r="A1060" s="1078" t="n"/>
      <c r="D1060" s="1086" t="n"/>
      <c r="M1060" s="1079" t="n"/>
      <c r="O1060" s="1090" t="n"/>
      <c r="Q1060" s="1090" t="n"/>
      <c r="S1060" s="1090" t="n"/>
      <c r="U1060" s="1090" t="n"/>
      <c r="W1060" s="1079" t="n"/>
      <c r="Y1060" s="1085" t="n"/>
      <c r="AF1060" s="99" t="n"/>
    </row>
    <row r="1061" ht="30" customHeight="1" s="667">
      <c r="A1061" s="1078" t="n"/>
      <c r="D1061" s="1086" t="n"/>
      <c r="M1061" s="1079" t="n"/>
      <c r="O1061" s="1087" t="n"/>
      <c r="Q1061" s="1088" t="n"/>
      <c r="S1061" s="1880" t="n"/>
      <c r="U1061" s="1880" t="n"/>
      <c r="W1061" s="1079" t="n"/>
      <c r="Y1061" s="1085" t="n"/>
      <c r="AF1061" s="99" t="n"/>
    </row>
    <row r="1062" ht="30" customHeight="1" s="667">
      <c r="A1062" s="1078" t="n"/>
      <c r="D1062" s="1086" t="n"/>
      <c r="M1062" s="1079" t="n"/>
      <c r="O1062" s="1087" t="n"/>
      <c r="Q1062" s="1088" t="n"/>
      <c r="S1062" s="1880" t="n"/>
      <c r="U1062" s="1880" t="n"/>
      <c r="W1062" s="1079" t="n"/>
      <c r="Y1062" s="1085" t="n"/>
      <c r="AF1062" s="99" t="n"/>
    </row>
    <row r="1063" ht="30" customHeight="1" s="667">
      <c r="A1063" s="1078" t="n"/>
      <c r="D1063" s="1086" t="n"/>
      <c r="M1063" s="1079" t="n"/>
      <c r="O1063" s="1087" t="n"/>
      <c r="Q1063" s="1088" t="n"/>
      <c r="S1063" s="1880" t="n"/>
      <c r="U1063" s="1880" t="n"/>
      <c r="W1063" s="1079" t="n"/>
      <c r="Y1063" s="1085" t="n"/>
      <c r="AF1063" s="99" t="n"/>
    </row>
    <row r="1064" ht="30" customHeight="1" s="667">
      <c r="A1064" s="1078" t="n"/>
      <c r="D1064" s="1086" t="n"/>
      <c r="M1064" s="1079" t="n"/>
      <c r="O1064" s="1087" t="n"/>
      <c r="Q1064" s="1088" t="n"/>
      <c r="S1064" s="1880" t="n"/>
      <c r="U1064" s="1880" t="n"/>
      <c r="W1064" s="1079" t="n"/>
      <c r="Y1064" s="1085" t="n"/>
      <c r="AF1064" s="99" t="n"/>
    </row>
    <row r="1065" ht="30" customHeight="1" s="667">
      <c r="A1065" s="1078" t="n"/>
      <c r="D1065" s="1086" t="n"/>
      <c r="M1065" s="1079" t="n"/>
      <c r="O1065" s="1090" t="n"/>
      <c r="Q1065" s="1090" t="n"/>
      <c r="S1065" s="1090" t="n"/>
      <c r="U1065" s="1090" t="n"/>
      <c r="W1065" s="1079" t="n"/>
      <c r="Y1065" s="1085" t="n"/>
      <c r="AF1065" s="99" t="n"/>
    </row>
    <row r="1066" ht="30" customHeight="1" s="667">
      <c r="A1066" s="1078" t="n"/>
      <c r="D1066" s="1086" t="n"/>
      <c r="M1066" s="1079" t="n"/>
      <c r="O1066" s="1087" t="n"/>
      <c r="Q1066" s="1088" t="n"/>
      <c r="S1066" s="1880" t="n"/>
      <c r="U1066" s="1880" t="n"/>
      <c r="W1066" s="1079" t="n"/>
      <c r="Y1066" s="1085" t="n"/>
      <c r="AF1066" s="76" t="n"/>
    </row>
    <row r="1067" ht="30" customHeight="1" s="667">
      <c r="A1067" s="1078" t="n"/>
      <c r="D1067" s="1086" t="n"/>
      <c r="M1067" s="1079" t="n"/>
      <c r="O1067" s="1087" t="n"/>
      <c r="Q1067" s="1088" t="n"/>
      <c r="S1067" s="1880" t="n"/>
      <c r="U1067" s="1880" t="n"/>
      <c r="W1067" s="1079" t="n"/>
      <c r="Y1067" s="1085" t="n"/>
      <c r="AF1067" s="76" t="n"/>
    </row>
    <row r="1068" ht="30" customHeight="1" s="667">
      <c r="A1068" s="1078" t="n"/>
      <c r="D1068" s="1086" t="n"/>
      <c r="M1068" s="1079" t="n"/>
      <c r="O1068" s="1087" t="n"/>
      <c r="Q1068" s="1088" t="n"/>
      <c r="S1068" s="1880" t="n"/>
      <c r="U1068" s="1880" t="n"/>
      <c r="W1068" s="1079" t="n"/>
      <c r="Y1068" s="1085" t="n"/>
      <c r="AF1068" s="76" t="n"/>
    </row>
    <row r="1069" ht="30" customHeight="1" s="667">
      <c r="A1069" s="1078" t="n"/>
      <c r="D1069" s="1095" t="n"/>
      <c r="M1069" s="1079" t="n"/>
      <c r="O1069" s="1087" t="n"/>
      <c r="Q1069" s="1088" t="n"/>
      <c r="S1069" s="1880" t="n"/>
      <c r="U1069" s="1880" t="n"/>
      <c r="W1069" s="1079" t="n"/>
      <c r="Y1069" s="1085" t="n"/>
      <c r="AF1069" s="76" t="n"/>
    </row>
    <row r="1070" ht="30" customHeight="1" s="667">
      <c r="A1070" s="1078" t="n"/>
      <c r="D1070" s="1095" t="n"/>
      <c r="M1070" s="1079" t="n"/>
      <c r="O1070" s="1087" t="n"/>
      <c r="Q1070" s="1088" t="n"/>
      <c r="S1070" s="1880" t="n"/>
      <c r="U1070" s="1880" t="n"/>
      <c r="W1070" s="1079" t="n"/>
      <c r="Y1070" s="1085" t="n"/>
      <c r="AF1070" s="76" t="n"/>
    </row>
    <row r="1071" ht="30" customHeight="1" s="667">
      <c r="A1071" s="1078" t="n"/>
      <c r="D1071" s="1095" t="n"/>
      <c r="M1071" s="1079" t="n"/>
      <c r="O1071" s="1087" t="n"/>
      <c r="Q1071" s="1088" t="n"/>
      <c r="S1071" s="1880" t="n"/>
      <c r="U1071" s="1880" t="n"/>
      <c r="W1071" s="1079" t="n"/>
      <c r="Y1071" s="1085" t="n"/>
      <c r="AF1071" s="76" t="n"/>
    </row>
    <row r="1072" ht="30" customHeight="1" s="667">
      <c r="A1072" s="1078" t="n"/>
      <c r="D1072" s="1092" t="n"/>
      <c r="M1072" s="1079" t="n"/>
      <c r="O1072" s="1087" t="n"/>
      <c r="Q1072" s="1088" t="n"/>
      <c r="S1072" s="1880" t="n"/>
      <c r="U1072" s="1880" t="n"/>
      <c r="W1072" s="1079" t="n"/>
      <c r="Y1072" s="1085" t="n"/>
      <c r="AF1072" s="76" t="n"/>
    </row>
    <row r="1073" ht="30" customHeight="1" s="667">
      <c r="A1073" s="1078" t="n"/>
      <c r="D1073" s="1092" t="n"/>
      <c r="M1073" s="1079" t="n"/>
      <c r="O1073" s="1087" t="n"/>
      <c r="Q1073" s="1088" t="n"/>
      <c r="S1073" s="1880" t="n"/>
      <c r="U1073" s="1880" t="n"/>
      <c r="W1073" s="1079" t="n"/>
      <c r="Y1073" s="1085" t="n"/>
      <c r="AF1073" s="76" t="n"/>
    </row>
    <row r="1074" ht="30" customHeight="1" s="667">
      <c r="A1074" s="1078" t="n"/>
      <c r="D1074" s="1092" t="n"/>
      <c r="M1074" s="1079" t="n"/>
      <c r="O1074" s="1087" t="n"/>
      <c r="Q1074" s="1088" t="n"/>
      <c r="S1074" s="1880" t="n"/>
      <c r="U1074" s="1880" t="n"/>
      <c r="W1074" s="1079" t="n"/>
      <c r="Y1074" s="1085" t="n"/>
      <c r="AF1074" s="76" t="n"/>
    </row>
    <row r="1075" ht="12.75" customHeight="1" s="667">
      <c r="A1075" s="76" t="n"/>
      <c r="B1075" s="76" t="n"/>
      <c r="C1075" s="76" t="n"/>
      <c r="D1075" s="76" t="n"/>
      <c r="E1075" s="76" t="n"/>
      <c r="F1075" s="76" t="n"/>
      <c r="G1075" s="76" t="n"/>
      <c r="H1075" s="76" t="n"/>
      <c r="I1075" s="76" t="n"/>
      <c r="J1075" s="76" t="n"/>
      <c r="K1075" s="76" t="n"/>
      <c r="L1075" s="76" t="n"/>
      <c r="M1075" s="76" t="n"/>
      <c r="N1075" s="76" t="n"/>
      <c r="O1075" s="76" t="n"/>
      <c r="P1075" s="76" t="n"/>
      <c r="Q1075" s="76" t="n"/>
      <c r="R1075" s="76" t="n"/>
      <c r="S1075" s="76" t="n"/>
      <c r="T1075" s="76" t="n"/>
      <c r="U1075" s="76" t="n"/>
      <c r="V1075" s="76" t="n"/>
      <c r="W1075" s="76" t="n"/>
      <c r="X1075" s="76" t="n"/>
      <c r="Y1075" s="76" t="n"/>
      <c r="Z1075" s="76" t="n"/>
      <c r="AA1075" s="76" t="n"/>
      <c r="AB1075" s="76" t="n"/>
      <c r="AC1075" s="76" t="n"/>
      <c r="AD1075" s="76" t="n"/>
      <c r="AE1075" s="76" t="n"/>
      <c r="AF1075" s="76" t="n"/>
    </row>
    <row r="1076" ht="12.75" customHeight="1" s="667">
      <c r="A1076" s="76" t="n"/>
      <c r="B1076" s="76" t="n"/>
      <c r="C1076" s="76" t="n"/>
      <c r="D1076" s="76" t="n"/>
      <c r="E1076" s="76" t="n"/>
      <c r="F1076" s="76" t="n"/>
      <c r="G1076" s="76" t="n"/>
      <c r="H1076" s="76" t="n"/>
      <c r="I1076" s="76" t="n"/>
      <c r="J1076" s="76" t="n"/>
      <c r="K1076" s="76" t="n"/>
      <c r="L1076" s="76" t="n"/>
      <c r="M1076" s="76" t="n"/>
      <c r="N1076" s="76" t="n"/>
      <c r="O1076" s="76" t="n"/>
      <c r="P1076" s="76" t="n"/>
      <c r="Q1076" s="76" t="n"/>
      <c r="R1076" s="76" t="n"/>
      <c r="S1076" s="76" t="n"/>
      <c r="T1076" s="76" t="n"/>
      <c r="U1076" s="76" t="n"/>
      <c r="V1076" s="76" t="n"/>
      <c r="W1076" s="76" t="n"/>
      <c r="X1076" s="76" t="n"/>
      <c r="Y1076" s="76" t="n"/>
      <c r="Z1076" s="76" t="n"/>
      <c r="AA1076" s="76" t="n"/>
      <c r="AB1076" s="119" t="n"/>
      <c r="AC1076" s="120" t="n"/>
      <c r="AD1076" s="121" t="n"/>
      <c r="AE1076" s="121" t="n"/>
      <c r="AF1076" s="121" t="n"/>
    </row>
    <row r="1077" ht="12.75" customHeight="1" s="667">
      <c r="A1077" s="1081" t="n"/>
      <c r="C1077" s="1082" t="n"/>
      <c r="M1077" s="1081" t="n"/>
      <c r="R1077" s="1082" t="n"/>
    </row>
    <row r="1078" ht="12.75" customHeight="1" s="667">
      <c r="A1078" s="1081" t="n"/>
      <c r="B1078" s="1081" t="n"/>
      <c r="C1078" s="1082" t="n"/>
      <c r="D1078" s="1082" t="n"/>
      <c r="E1078" s="1082" t="n"/>
      <c r="F1078" s="1082" t="n"/>
      <c r="G1078" s="1082" t="n"/>
      <c r="H1078" s="1082" t="n"/>
      <c r="I1078" s="1082" t="n"/>
      <c r="J1078" s="1082" t="n"/>
      <c r="K1078" s="1082" t="n"/>
      <c r="L1078" s="1082" t="n"/>
      <c r="M1078" s="1081" t="n"/>
      <c r="N1078" s="1081" t="n"/>
      <c r="O1078" s="1081" t="n"/>
      <c r="P1078" s="1081" t="n"/>
      <c r="Q1078" s="1081" t="n"/>
      <c r="R1078" s="1082" t="n"/>
      <c r="S1078" s="1082" t="n"/>
      <c r="T1078" s="1082" t="n"/>
      <c r="U1078" s="1082" t="n"/>
      <c r="V1078" s="1082" t="n"/>
      <c r="W1078" s="1082" t="n"/>
      <c r="X1078" s="1082" t="n"/>
      <c r="Y1078" s="1082" t="n"/>
      <c r="Z1078" s="1082" t="n"/>
      <c r="AA1078" s="1082" t="n"/>
      <c r="AB1078" s="1082" t="n"/>
      <c r="AC1078" s="1082" t="n"/>
      <c r="AD1078" s="1082" t="n"/>
      <c r="AE1078" s="1082" t="n"/>
      <c r="AF1078" s="1082" t="n"/>
    </row>
    <row r="1079" ht="15.75" customHeight="1" s="667">
      <c r="A1079" s="1076" t="n"/>
      <c r="B1079" s="1751" t="n"/>
      <c r="C1079" s="1751" t="n"/>
      <c r="D1079" s="1077" t="n"/>
      <c r="M1079" s="1081" t="n"/>
      <c r="N1079" s="1081" t="n"/>
      <c r="O1079" s="1081" t="n"/>
      <c r="P1079" s="1082" t="n"/>
      <c r="Q1079" s="1081" t="n"/>
      <c r="R1079" s="1082" t="n"/>
      <c r="S1079" s="1082" t="n"/>
      <c r="T1079" s="1082" t="n"/>
      <c r="U1079" s="1082" t="n"/>
      <c r="V1079" s="1082" t="n"/>
      <c r="W1079" s="1082" t="n"/>
      <c r="X1079" s="1082" t="n"/>
      <c r="Y1079" s="1082" t="n"/>
      <c r="Z1079" s="1082" t="n"/>
      <c r="AA1079" s="1082" t="n"/>
      <c r="AB1079" s="1082" t="n"/>
      <c r="AC1079" s="1082" t="n"/>
      <c r="AD1079" s="1082" t="n"/>
      <c r="AE1079" s="1082" t="n"/>
      <c r="AF1079" s="1082" t="n"/>
    </row>
    <row r="1080" ht="15.75" customHeight="1" s="667">
      <c r="A1080" s="1078" t="n"/>
      <c r="D1080" s="1078" t="n"/>
      <c r="M1080" s="1079" t="n"/>
      <c r="O1080" s="1080" t="n"/>
      <c r="Q1080" s="1080" t="n"/>
      <c r="S1080" s="1879" t="n"/>
      <c r="U1080" s="1879" t="n"/>
      <c r="W1080" s="1079" t="n"/>
      <c r="Y1080" s="1079" t="n"/>
      <c r="AF1080" s="1082" t="n"/>
    </row>
    <row r="1081" ht="15.75" customHeight="1" s="667">
      <c r="AF1081" s="1082" t="n"/>
    </row>
    <row r="1082" ht="30" customHeight="1" s="667">
      <c r="AF1082" s="99" t="n"/>
    </row>
    <row r="1083" ht="30" customHeight="1" s="667">
      <c r="A1083" s="1078" t="n"/>
      <c r="D1083" s="1095" t="n"/>
      <c r="M1083" s="1079" t="n"/>
      <c r="O1083" s="1087" t="n"/>
      <c r="Q1083" s="1088" t="n"/>
      <c r="S1083" s="1880" t="n"/>
      <c r="U1083" s="1880" t="n"/>
      <c r="W1083" s="1079" t="n"/>
      <c r="Y1083" s="1085" t="n"/>
      <c r="AF1083" s="99" t="n"/>
    </row>
    <row r="1084" ht="30" customHeight="1" s="667">
      <c r="A1084" s="1078" t="n"/>
      <c r="D1084" s="1092" t="n"/>
      <c r="M1084" s="1079" t="n"/>
      <c r="O1084" s="1087" t="n"/>
      <c r="Q1084" s="1088" t="n"/>
      <c r="S1084" s="1880" t="n"/>
      <c r="U1084" s="1880" t="n"/>
      <c r="W1084" s="1079" t="n"/>
      <c r="Y1084" s="1085" t="n"/>
      <c r="AF1084" s="99" t="n"/>
    </row>
    <row r="1085" ht="30" customHeight="1" s="667">
      <c r="A1085" s="1078" t="n"/>
      <c r="D1085" s="1086" t="n"/>
      <c r="M1085" s="1079" t="n"/>
      <c r="O1085" s="1087" t="n"/>
      <c r="Q1085" s="1088" t="n"/>
      <c r="S1085" s="1880" t="n"/>
      <c r="U1085" s="1880" t="n"/>
      <c r="W1085" s="1079" t="n"/>
      <c r="Y1085" s="1085" t="n"/>
      <c r="AF1085" s="99" t="n"/>
    </row>
    <row r="1086" ht="30" customHeight="1" s="667">
      <c r="A1086" s="1078" t="n"/>
      <c r="D1086" s="1086" t="n"/>
      <c r="M1086" s="1079" t="n"/>
      <c r="O1086" s="1087" t="n"/>
      <c r="Q1086" s="1088" t="n"/>
      <c r="S1086" s="1880" t="n"/>
      <c r="U1086" s="1880" t="n"/>
      <c r="W1086" s="1079" t="n"/>
      <c r="Y1086" s="1085" t="n"/>
      <c r="AF1086" s="99" t="n"/>
    </row>
    <row r="1087" ht="30" customHeight="1" s="667">
      <c r="A1087" s="1078" t="n"/>
      <c r="D1087" s="1086" t="n"/>
      <c r="M1087" s="1079" t="n"/>
      <c r="O1087" s="1087" t="n"/>
      <c r="Q1087" s="1088" t="n"/>
      <c r="S1087" s="1880" t="n"/>
      <c r="U1087" s="1880" t="n"/>
      <c r="W1087" s="1079" t="n"/>
      <c r="Y1087" s="1085" t="n"/>
      <c r="AF1087" s="99" t="n"/>
    </row>
    <row r="1088" ht="30" customHeight="1" s="667">
      <c r="A1088" s="1078" t="n"/>
      <c r="D1088" s="1086" t="n"/>
      <c r="M1088" s="1079" t="n"/>
      <c r="O1088" s="1087" t="n"/>
      <c r="Q1088" s="1088" t="n"/>
      <c r="S1088" s="1880" t="n"/>
      <c r="U1088" s="1880" t="n"/>
      <c r="W1088" s="1079" t="n"/>
      <c r="Y1088" s="1085" t="n"/>
      <c r="AF1088" s="99" t="n"/>
    </row>
    <row r="1089" ht="30" customHeight="1" s="667">
      <c r="A1089" s="1078" t="n"/>
      <c r="D1089" s="1086" t="n"/>
      <c r="M1089" s="1079" t="n"/>
      <c r="O1089" s="1087" t="n"/>
      <c r="Q1089" s="1088" t="n"/>
      <c r="S1089" s="1880" t="n"/>
      <c r="U1089" s="1880" t="n"/>
      <c r="W1089" s="1079" t="n"/>
      <c r="Y1089" s="1085" t="n"/>
      <c r="AF1089" s="99" t="n"/>
    </row>
    <row r="1090" ht="30" customHeight="1" s="667">
      <c r="A1090" s="1078" t="n"/>
      <c r="D1090" s="1086" t="n"/>
      <c r="M1090" s="1079" t="n"/>
      <c r="O1090" s="1087" t="n"/>
      <c r="Q1090" s="1088" t="n"/>
      <c r="S1090" s="1880" t="n"/>
      <c r="U1090" s="1880" t="n"/>
      <c r="W1090" s="1079" t="n"/>
      <c r="Y1090" s="1085" t="n"/>
      <c r="AF1090" s="99" t="n"/>
    </row>
    <row r="1091" ht="30" customHeight="1" s="667">
      <c r="A1091" s="1078" t="n"/>
      <c r="D1091" s="1086" t="n"/>
      <c r="M1091" s="1079" t="n"/>
      <c r="O1091" s="1087" t="n"/>
      <c r="Q1091" s="1088" t="n"/>
      <c r="S1091" s="1880" t="n"/>
      <c r="U1091" s="1880" t="n"/>
      <c r="W1091" s="1079" t="n"/>
      <c r="Y1091" s="1085" t="n"/>
      <c r="AF1091" s="99" t="n"/>
    </row>
    <row r="1092" ht="30" customHeight="1" s="667">
      <c r="A1092" s="1078" t="n"/>
      <c r="D1092" s="1086" t="n"/>
      <c r="M1092" s="1079" t="n"/>
      <c r="O1092" s="1087" t="n"/>
      <c r="Q1092" s="1088" t="n"/>
      <c r="S1092" s="1880" t="n"/>
      <c r="U1092" s="1880" t="n"/>
      <c r="W1092" s="1079" t="n"/>
      <c r="Y1092" s="1085" t="n"/>
      <c r="AF1092" s="99" t="n"/>
    </row>
    <row r="1093" ht="30" customHeight="1" s="667">
      <c r="A1093" s="1078" t="n"/>
      <c r="D1093" s="1086" t="n"/>
      <c r="M1093" s="1079" t="n"/>
      <c r="O1093" s="1090" t="n"/>
      <c r="Q1093" s="1090" t="n"/>
      <c r="S1093" s="1090" t="n"/>
      <c r="U1093" s="1090" t="n"/>
      <c r="W1093" s="1079" t="n"/>
      <c r="Y1093" s="1085" t="n"/>
      <c r="AF1093" s="76" t="n"/>
    </row>
    <row r="1094" ht="30" customHeight="1" s="667">
      <c r="A1094" s="1078" t="n"/>
      <c r="D1094" s="1086" t="n"/>
      <c r="M1094" s="1079" t="n"/>
      <c r="O1094" s="1087" t="n"/>
      <c r="Q1094" s="1088" t="n"/>
      <c r="S1094" s="1880" t="n"/>
      <c r="U1094" s="1880" t="n"/>
      <c r="W1094" s="1079" t="n"/>
      <c r="Y1094" s="1085" t="n"/>
      <c r="AF1094" s="76" t="n"/>
    </row>
    <row r="1095" ht="30" customHeight="1" s="667">
      <c r="A1095" s="1078" t="n"/>
      <c r="D1095" s="1086" t="n"/>
      <c r="M1095" s="1079" t="n"/>
      <c r="O1095" s="1087" t="n"/>
      <c r="Q1095" s="1088" t="n"/>
      <c r="S1095" s="1880" t="n"/>
      <c r="U1095" s="1880" t="n"/>
      <c r="W1095" s="1079" t="n"/>
      <c r="Y1095" s="1085" t="n"/>
      <c r="AF1095" s="76" t="n"/>
    </row>
    <row r="1096" ht="30" customHeight="1" s="667">
      <c r="A1096" s="1078" t="n"/>
      <c r="D1096" s="1086" t="n"/>
      <c r="M1096" s="1079" t="n"/>
      <c r="O1096" s="1087" t="n"/>
      <c r="Q1096" s="1088" t="n"/>
      <c r="S1096" s="1880" t="n"/>
      <c r="U1096" s="1880" t="n"/>
      <c r="W1096" s="1079" t="n"/>
      <c r="Y1096" s="1085" t="n"/>
      <c r="AF1096" s="76" t="n"/>
    </row>
    <row r="1097" ht="30" customHeight="1" s="667">
      <c r="A1097" s="1078" t="n"/>
      <c r="D1097" s="1086" t="n"/>
      <c r="M1097" s="1079" t="n"/>
      <c r="O1097" s="1087" t="n"/>
      <c r="Q1097" s="1088" t="n"/>
      <c r="S1097" s="1880" t="n"/>
      <c r="U1097" s="1880" t="n"/>
      <c r="W1097" s="1079" t="n"/>
      <c r="Y1097" s="1085" t="n"/>
      <c r="AF1097" s="76" t="n"/>
    </row>
    <row r="1098" ht="30" customHeight="1" s="667">
      <c r="A1098" s="1078" t="n"/>
      <c r="D1098" s="1086" t="n"/>
      <c r="M1098" s="1079" t="n"/>
      <c r="O1098" s="1087" t="n"/>
      <c r="Q1098" s="1088" t="n"/>
      <c r="S1098" s="1880" t="n"/>
      <c r="U1098" s="1880" t="n"/>
      <c r="W1098" s="1079" t="n"/>
      <c r="Y1098" s="1085" t="n"/>
      <c r="AF1098" s="76" t="n"/>
    </row>
    <row r="1099" ht="30" customHeight="1" s="667">
      <c r="A1099" s="1078" t="n"/>
      <c r="D1099" s="1086" t="n"/>
      <c r="M1099" s="1079" t="n"/>
      <c r="O1099" s="1087" t="n"/>
      <c r="Q1099" s="1088" t="n"/>
      <c r="S1099" s="1880" t="n"/>
      <c r="U1099" s="1880" t="n"/>
      <c r="W1099" s="1079" t="n"/>
      <c r="Y1099" s="1085" t="n"/>
      <c r="AF1099" s="76" t="n"/>
    </row>
    <row r="1100" ht="30" customHeight="1" s="667">
      <c r="A1100" s="1078" t="n"/>
      <c r="D1100" s="1086" t="n"/>
      <c r="M1100" s="1079" t="n"/>
      <c r="O1100" s="1087" t="n"/>
      <c r="Q1100" s="1088" t="n"/>
      <c r="S1100" s="1880" t="n"/>
      <c r="U1100" s="1880" t="n"/>
      <c r="W1100" s="1079" t="n"/>
      <c r="Y1100" s="1085" t="n"/>
      <c r="AF1100" s="76" t="n"/>
    </row>
    <row r="1101" ht="30" customHeight="1" s="667">
      <c r="A1101" s="1078" t="n"/>
      <c r="D1101" s="1086" t="n"/>
      <c r="M1101" s="1079" t="n"/>
      <c r="O1101" s="1087" t="n"/>
      <c r="Q1101" s="1088" t="n"/>
      <c r="S1101" s="1880" t="n"/>
      <c r="U1101" s="1880" t="n"/>
      <c r="W1101" s="1079" t="n"/>
      <c r="Y1101" s="1085" t="n"/>
      <c r="AF1101" s="76" t="n"/>
    </row>
    <row r="1102" ht="12.75" customHeight="1" s="667">
      <c r="A1102" s="76" t="n"/>
      <c r="B1102" s="76" t="n"/>
      <c r="C1102" s="76" t="n"/>
      <c r="D1102" s="76" t="n"/>
      <c r="E1102" s="76" t="n"/>
      <c r="F1102" s="76" t="n"/>
      <c r="G1102" s="76" t="n"/>
      <c r="H1102" s="76" t="n"/>
      <c r="I1102" s="76" t="n"/>
      <c r="J1102" s="76" t="n"/>
      <c r="K1102" s="76" t="n"/>
      <c r="L1102" s="76" t="n"/>
      <c r="M1102" s="76" t="n"/>
      <c r="N1102" s="76" t="n"/>
      <c r="O1102" s="76" t="n"/>
      <c r="P1102" s="76" t="n"/>
      <c r="Q1102" s="76" t="n"/>
      <c r="R1102" s="76" t="n"/>
      <c r="S1102" s="76" t="n"/>
      <c r="T1102" s="76" t="n"/>
      <c r="U1102" s="76" t="n"/>
      <c r="V1102" s="76" t="n"/>
      <c r="W1102" s="76" t="n"/>
      <c r="X1102" s="76" t="n"/>
      <c r="Y1102" s="76" t="n"/>
      <c r="Z1102" s="76" t="n"/>
      <c r="AA1102" s="76" t="n"/>
      <c r="AB1102" s="76" t="n"/>
      <c r="AC1102" s="76" t="n"/>
      <c r="AD1102" s="76" t="n"/>
      <c r="AE1102" s="76" t="n"/>
      <c r="AF1102" s="76" t="n"/>
    </row>
    <row r="1103" ht="12.75" customHeight="1" s="667">
      <c r="A1103" s="76" t="n"/>
      <c r="B1103" s="76" t="n"/>
      <c r="C1103" s="76" t="n"/>
      <c r="D1103" s="76" t="n"/>
      <c r="E1103" s="76" t="n"/>
      <c r="F1103" s="76" t="n"/>
      <c r="G1103" s="76" t="n"/>
      <c r="H1103" s="76" t="n"/>
      <c r="I1103" s="76" t="n"/>
      <c r="J1103" s="76" t="n"/>
      <c r="K1103" s="76" t="n"/>
      <c r="L1103" s="76" t="n"/>
      <c r="M1103" s="76" t="n"/>
      <c r="N1103" s="76" t="n"/>
      <c r="O1103" s="76" t="n"/>
      <c r="P1103" s="76" t="n"/>
      <c r="Q1103" s="76" t="n"/>
      <c r="R1103" s="76" t="n"/>
      <c r="S1103" s="76" t="n"/>
      <c r="T1103" s="76" t="n"/>
      <c r="U1103" s="76" t="n"/>
      <c r="V1103" s="76" t="n"/>
      <c r="W1103" s="76" t="n"/>
      <c r="X1103" s="76" t="n"/>
      <c r="Y1103" s="76" t="n"/>
      <c r="Z1103" s="76" t="n"/>
      <c r="AA1103" s="76" t="n"/>
      <c r="AB1103" s="119" t="n"/>
      <c r="AC1103" s="120" t="n"/>
      <c r="AD1103" s="121" t="n"/>
      <c r="AE1103" s="121" t="n"/>
      <c r="AF1103" s="121" t="n"/>
    </row>
    <row r="1104" ht="12.75" customHeight="1" s="667">
      <c r="A1104" s="1081" t="n"/>
      <c r="C1104" s="1082" t="n"/>
      <c r="M1104" s="1081" t="n"/>
      <c r="R1104" s="1082" t="n"/>
    </row>
    <row r="1105" ht="12.75" customHeight="1" s="667">
      <c r="A1105" s="1081" t="n"/>
      <c r="B1105" s="1081" t="n"/>
      <c r="C1105" s="1082" t="n"/>
      <c r="D1105" s="1082" t="n"/>
      <c r="E1105" s="1082" t="n"/>
      <c r="F1105" s="1082" t="n"/>
      <c r="G1105" s="1082" t="n"/>
      <c r="H1105" s="1082" t="n"/>
      <c r="I1105" s="1082" t="n"/>
      <c r="J1105" s="1082" t="n"/>
      <c r="K1105" s="1082" t="n"/>
      <c r="L1105" s="1082" t="n"/>
      <c r="M1105" s="1081" t="n"/>
      <c r="N1105" s="1081" t="n"/>
      <c r="O1105" s="1081" t="n"/>
      <c r="P1105" s="1081" t="n"/>
      <c r="Q1105" s="1081" t="n"/>
      <c r="R1105" s="1082" t="n"/>
      <c r="S1105" s="1082" t="n"/>
      <c r="T1105" s="1082" t="n"/>
      <c r="U1105" s="1082" t="n"/>
      <c r="V1105" s="1082" t="n"/>
      <c r="W1105" s="1082" t="n"/>
      <c r="X1105" s="1082" t="n"/>
      <c r="Y1105" s="1082" t="n"/>
      <c r="Z1105" s="1082" t="n"/>
      <c r="AA1105" s="1082" t="n"/>
      <c r="AB1105" s="1082" t="n"/>
      <c r="AC1105" s="1082" t="n"/>
      <c r="AD1105" s="1082" t="n"/>
      <c r="AE1105" s="1082" t="n"/>
      <c r="AF1105" s="1082" t="n"/>
    </row>
    <row r="1106" ht="15.75" customHeight="1" s="667">
      <c r="A1106" s="1076" t="n"/>
      <c r="B1106" s="1751" t="n"/>
      <c r="C1106" s="1751" t="n"/>
      <c r="D1106" s="1077" t="n"/>
      <c r="M1106" s="1081" t="n"/>
      <c r="N1106" s="1081" t="n"/>
      <c r="O1106" s="1081" t="n"/>
      <c r="P1106" s="1082" t="n"/>
      <c r="Q1106" s="1081" t="n"/>
      <c r="R1106" s="1082" t="n"/>
      <c r="S1106" s="1082" t="n"/>
      <c r="T1106" s="1082" t="n"/>
      <c r="U1106" s="1082" t="n"/>
      <c r="V1106" s="1082" t="n"/>
      <c r="W1106" s="1082" t="n"/>
      <c r="X1106" s="1082" t="n"/>
      <c r="Y1106" s="1082" t="n"/>
      <c r="Z1106" s="1082" t="n"/>
      <c r="AA1106" s="1082" t="n"/>
      <c r="AB1106" s="1082" t="n"/>
      <c r="AC1106" s="1082" t="n"/>
      <c r="AD1106" s="1082" t="n"/>
      <c r="AE1106" s="1082" t="n"/>
      <c r="AF1106" s="1082" t="n"/>
    </row>
    <row r="1107" ht="15.75" customHeight="1" s="667">
      <c r="A1107" s="1078" t="n"/>
      <c r="D1107" s="1078" t="n"/>
      <c r="M1107" s="1079" t="n"/>
      <c r="O1107" s="1080" t="n"/>
      <c r="Q1107" s="1080" t="n"/>
      <c r="S1107" s="1879" t="n"/>
      <c r="U1107" s="1879" t="n"/>
      <c r="W1107" s="1079" t="n"/>
      <c r="Y1107" s="1079" t="n"/>
      <c r="AF1107" s="1082" t="n"/>
    </row>
    <row r="1108" ht="15.75" customHeight="1" s="667">
      <c r="AF1108" s="1082" t="n"/>
    </row>
    <row r="1109" ht="30" customHeight="1" s="667">
      <c r="AF1109" s="99" t="n"/>
    </row>
    <row r="1110" ht="30" customHeight="1" s="667">
      <c r="A1110" s="1078" t="n"/>
      <c r="D1110" s="1092" t="n"/>
      <c r="M1110" s="1079" t="n"/>
      <c r="O1110" s="1087" t="n"/>
      <c r="Q1110" s="1088" t="n"/>
      <c r="S1110" s="1880" t="n"/>
      <c r="U1110" s="1880" t="n"/>
      <c r="W1110" s="1079" t="n"/>
      <c r="Y1110" s="1085" t="n"/>
      <c r="AF1110" s="99" t="n"/>
    </row>
    <row r="1111" ht="30" customHeight="1" s="667">
      <c r="A1111" s="1078" t="n"/>
      <c r="D1111" s="1095" t="n"/>
      <c r="M1111" s="1079" t="n"/>
      <c r="O1111" s="1087" t="n"/>
      <c r="Q1111" s="1088" t="n"/>
      <c r="S1111" s="1880" t="n"/>
      <c r="U1111" s="1880" t="n"/>
      <c r="W1111" s="1079" t="n"/>
      <c r="Y1111" s="1085" t="n"/>
      <c r="AF1111" s="99" t="n"/>
    </row>
    <row r="1112" ht="30" customHeight="1" s="667">
      <c r="A1112" s="1078" t="n"/>
      <c r="D1112" s="1092" t="n"/>
      <c r="M1112" s="1079" t="n"/>
      <c r="O1112" s="1087" t="n"/>
      <c r="Q1112" s="1088" t="n"/>
      <c r="S1112" s="1880" t="n"/>
      <c r="U1112" s="1880" t="n"/>
      <c r="W1112" s="1079" t="n"/>
      <c r="Y1112" s="1085" t="n"/>
      <c r="AF1112" s="99" t="n"/>
    </row>
    <row r="1113" ht="30" customHeight="1" s="667">
      <c r="A1113" s="1078" t="n"/>
      <c r="D1113" s="1086" t="n"/>
      <c r="M1113" s="1079" t="n"/>
      <c r="O1113" s="1087" t="n"/>
      <c r="Q1113" s="1088" t="n"/>
      <c r="S1113" s="1880" t="n"/>
      <c r="U1113" s="1880" t="n"/>
      <c r="W1113" s="1079" t="n"/>
      <c r="Y1113" s="1085" t="n"/>
      <c r="AF1113" s="99" t="n"/>
    </row>
    <row r="1114" ht="30" customHeight="1" s="667">
      <c r="A1114" s="1078" t="n"/>
      <c r="D1114" s="1086" t="n"/>
      <c r="M1114" s="1079" t="n"/>
      <c r="O1114" s="1087" t="n"/>
      <c r="Q1114" s="1088" t="n"/>
      <c r="S1114" s="1880" t="n"/>
      <c r="U1114" s="1880" t="n"/>
      <c r="W1114" s="1079" t="n"/>
      <c r="Y1114" s="1085" t="n"/>
      <c r="AF1114" s="99" t="n"/>
    </row>
    <row r="1115" ht="30" customHeight="1" s="667">
      <c r="A1115" s="1078" t="n"/>
      <c r="D1115" s="1086" t="n"/>
      <c r="M1115" s="1079" t="n"/>
      <c r="O1115" s="1087" t="n"/>
      <c r="Q1115" s="1088" t="n"/>
      <c r="S1115" s="1880" t="n"/>
      <c r="U1115" s="1880" t="n"/>
      <c r="W1115" s="1079" t="n"/>
      <c r="Y1115" s="1085" t="n"/>
      <c r="AF1115" s="99" t="n"/>
    </row>
    <row r="1116" ht="30" customHeight="1" s="667">
      <c r="A1116" s="1078" t="n"/>
      <c r="D1116" s="1086" t="n"/>
      <c r="M1116" s="1079" t="n"/>
      <c r="O1116" s="1087" t="n"/>
      <c r="Q1116" s="1088" t="n"/>
      <c r="S1116" s="1880" t="n"/>
      <c r="U1116" s="1880" t="n"/>
      <c r="W1116" s="1079" t="n"/>
      <c r="Y1116" s="1085" t="n"/>
      <c r="AF1116" s="99" t="n"/>
    </row>
    <row r="1117" ht="30" customHeight="1" s="667">
      <c r="A1117" s="1078" t="n"/>
      <c r="D1117" s="1086" t="n"/>
      <c r="M1117" s="1079" t="n"/>
      <c r="O1117" s="1087" t="n"/>
      <c r="Q1117" s="1088" t="n"/>
      <c r="S1117" s="1880" t="n"/>
      <c r="U1117" s="1880" t="n"/>
      <c r="W1117" s="1079" t="n"/>
      <c r="Y1117" s="1085" t="n"/>
      <c r="AF1117" s="99" t="n"/>
    </row>
    <row r="1118" ht="30" customHeight="1" s="667">
      <c r="A1118" s="1078" t="n"/>
      <c r="D1118" s="1086" t="n"/>
      <c r="M1118" s="1079" t="n"/>
      <c r="O1118" s="1087" t="n"/>
      <c r="Q1118" s="1088" t="n"/>
      <c r="S1118" s="1880" t="n"/>
      <c r="U1118" s="1880" t="n"/>
      <c r="W1118" s="1079" t="n"/>
      <c r="Y1118" s="1085" t="n"/>
      <c r="AF1118" s="99" t="n"/>
    </row>
    <row r="1119" ht="30" customHeight="1" s="667">
      <c r="A1119" s="1078" t="n"/>
      <c r="D1119" s="1086" t="n"/>
      <c r="M1119" s="1079" t="n"/>
      <c r="O1119" s="1087" t="n"/>
      <c r="Q1119" s="1088" t="n"/>
      <c r="S1119" s="1880" t="n"/>
      <c r="U1119" s="1880" t="n"/>
      <c r="W1119" s="1079" t="n"/>
      <c r="Y1119" s="1085" t="n"/>
      <c r="AF1119" s="99" t="n"/>
    </row>
    <row r="1120" ht="30" customHeight="1" s="667">
      <c r="A1120" s="1078" t="n"/>
      <c r="D1120" s="1086" t="n"/>
      <c r="M1120" s="1079" t="n"/>
      <c r="O1120" s="1087" t="n"/>
      <c r="Q1120" s="1088" t="n"/>
      <c r="S1120" s="1880" t="n"/>
      <c r="U1120" s="1880" t="n"/>
      <c r="W1120" s="1079" t="n"/>
      <c r="Y1120" s="1085" t="n"/>
      <c r="AF1120" s="99" t="n"/>
    </row>
    <row r="1121" ht="30" customHeight="1" s="667">
      <c r="A1121" s="1078" t="n"/>
      <c r="D1121" s="1086" t="n"/>
      <c r="M1121" s="1079" t="n"/>
      <c r="O1121" s="1090" t="n"/>
      <c r="Q1121" s="1090" t="n"/>
      <c r="S1121" s="1090" t="n"/>
      <c r="U1121" s="1090" t="n"/>
      <c r="W1121" s="1079" t="n"/>
      <c r="Y1121" s="1085" t="n"/>
      <c r="AF1121" s="76" t="n"/>
    </row>
    <row r="1122" ht="30" customHeight="1" s="667">
      <c r="A1122" s="1078" t="n"/>
      <c r="D1122" s="1086" t="n"/>
      <c r="M1122" s="1079" t="n"/>
      <c r="O1122" s="1087" t="n"/>
      <c r="Q1122" s="1088" t="n"/>
      <c r="S1122" s="1880" t="n"/>
      <c r="U1122" s="1880" t="n"/>
      <c r="W1122" s="1079" t="n"/>
      <c r="Y1122" s="1085" t="n"/>
      <c r="AF1122" s="76" t="n"/>
    </row>
    <row r="1123" ht="30" customHeight="1" s="667">
      <c r="A1123" s="1078" t="n"/>
      <c r="D1123" s="1086" t="n"/>
      <c r="M1123" s="1079" t="n"/>
      <c r="O1123" s="1087" t="n"/>
      <c r="Q1123" s="1088" t="n"/>
      <c r="S1123" s="1880" t="n"/>
      <c r="U1123" s="1880" t="n"/>
      <c r="W1123" s="1079" t="n"/>
      <c r="Y1123" s="1085" t="n"/>
      <c r="AF1123" s="76" t="n"/>
    </row>
    <row r="1124" ht="30" customHeight="1" s="667">
      <c r="A1124" s="1078" t="n"/>
      <c r="D1124" s="1086" t="n"/>
      <c r="M1124" s="1079" t="n"/>
      <c r="O1124" s="1087" t="n"/>
      <c r="Q1124" s="1088" t="n"/>
      <c r="S1124" s="1880" t="n"/>
      <c r="U1124" s="1880" t="n"/>
      <c r="W1124" s="1079" t="n"/>
      <c r="Y1124" s="1085" t="n"/>
      <c r="AF1124" s="76" t="n"/>
    </row>
    <row r="1125" ht="30" customHeight="1" s="667">
      <c r="A1125" s="1078" t="n"/>
      <c r="D1125" s="1086" t="n"/>
      <c r="M1125" s="1079" t="n"/>
      <c r="O1125" s="1087" t="n"/>
      <c r="Q1125" s="1088" t="n"/>
      <c r="S1125" s="1880" t="n"/>
      <c r="U1125" s="1880" t="n"/>
      <c r="W1125" s="1079" t="n"/>
      <c r="Y1125" s="1085" t="n"/>
      <c r="AF1125" s="76" t="n"/>
    </row>
    <row r="1126" ht="30" customHeight="1" s="667">
      <c r="A1126" s="1078" t="n"/>
      <c r="D1126" s="1086" t="n"/>
      <c r="M1126" s="1079" t="n"/>
      <c r="O1126" s="1087" t="n"/>
      <c r="Q1126" s="1088" t="n"/>
      <c r="S1126" s="1880" t="n"/>
      <c r="U1126" s="1880" t="n"/>
      <c r="W1126" s="1079" t="n"/>
      <c r="Y1126" s="1085" t="n"/>
      <c r="AF1126" s="76" t="n"/>
    </row>
    <row r="1127" ht="30" customHeight="1" s="667">
      <c r="A1127" s="1078" t="n"/>
      <c r="D1127" s="1086" t="n"/>
      <c r="M1127" s="1079" t="n"/>
      <c r="O1127" s="1087" t="n"/>
      <c r="Q1127" s="1088" t="n"/>
      <c r="S1127" s="1880" t="n"/>
      <c r="U1127" s="1880" t="n"/>
      <c r="W1127" s="1079" t="n"/>
      <c r="Y1127" s="1085" t="n"/>
      <c r="AF1127" s="76" t="n"/>
    </row>
    <row r="1128" ht="30" customHeight="1" s="667">
      <c r="A1128" s="1078" t="n"/>
      <c r="D1128" s="1086" t="n"/>
      <c r="M1128" s="1079" t="n"/>
      <c r="O1128" s="1087" t="n"/>
      <c r="Q1128" s="1088" t="n"/>
      <c r="S1128" s="1880" t="n"/>
      <c r="U1128" s="1880" t="n"/>
      <c r="W1128" s="1079" t="n"/>
      <c r="Y1128" s="1085" t="n"/>
      <c r="AF1128" s="76" t="n"/>
    </row>
    <row r="1129" ht="12.75" customHeight="1" s="667">
      <c r="A1129" s="76" t="n"/>
      <c r="B1129" s="76" t="n"/>
      <c r="C1129" s="76" t="n"/>
      <c r="D1129" s="76" t="n"/>
      <c r="E1129" s="76" t="n"/>
      <c r="F1129" s="76" t="n"/>
      <c r="G1129" s="76" t="n"/>
      <c r="H1129" s="76" t="n"/>
      <c r="I1129" s="76" t="n"/>
      <c r="J1129" s="76" t="n"/>
      <c r="K1129" s="76" t="n"/>
      <c r="L1129" s="76" t="n"/>
      <c r="M1129" s="76" t="n"/>
      <c r="N1129" s="76" t="n"/>
      <c r="O1129" s="76" t="n"/>
      <c r="P1129" s="76" t="n"/>
      <c r="Q1129" s="76" t="n"/>
      <c r="R1129" s="76" t="n"/>
      <c r="S1129" s="76" t="n"/>
      <c r="T1129" s="76" t="n"/>
      <c r="U1129" s="76" t="n"/>
      <c r="V1129" s="76" t="n"/>
      <c r="W1129" s="76" t="n"/>
      <c r="X1129" s="76" t="n"/>
      <c r="Y1129" s="76" t="n"/>
      <c r="Z1129" s="76" t="n"/>
      <c r="AA1129" s="76" t="n"/>
      <c r="AB1129" s="76" t="n"/>
      <c r="AC1129" s="76" t="n"/>
      <c r="AD1129" s="76" t="n"/>
      <c r="AE1129" s="76" t="n"/>
      <c r="AF1129" s="76" t="n"/>
    </row>
    <row r="1130" ht="12.75" customHeight="1" s="667">
      <c r="A1130" s="76" t="n"/>
      <c r="B1130" s="76" t="n"/>
      <c r="C1130" s="76" t="n"/>
      <c r="D1130" s="76" t="n"/>
      <c r="E1130" s="76" t="n"/>
      <c r="F1130" s="76" t="n"/>
      <c r="G1130" s="76" t="n"/>
      <c r="H1130" s="76" t="n"/>
      <c r="I1130" s="76" t="n"/>
      <c r="J1130" s="76" t="n"/>
      <c r="K1130" s="76" t="n"/>
      <c r="L1130" s="76" t="n"/>
      <c r="M1130" s="76" t="n"/>
      <c r="N1130" s="76" t="n"/>
      <c r="O1130" s="76" t="n"/>
      <c r="P1130" s="76" t="n"/>
      <c r="Q1130" s="76" t="n"/>
      <c r="R1130" s="76" t="n"/>
      <c r="S1130" s="76" t="n"/>
      <c r="T1130" s="76" t="n"/>
      <c r="U1130" s="76" t="n"/>
      <c r="V1130" s="76" t="n"/>
      <c r="W1130" s="76" t="n"/>
      <c r="X1130" s="76" t="n"/>
      <c r="Y1130" s="76" t="n"/>
      <c r="Z1130" s="76" t="n"/>
      <c r="AA1130" s="76" t="n"/>
      <c r="AB1130" s="119" t="n"/>
      <c r="AC1130" s="120" t="n"/>
      <c r="AD1130" s="121" t="n"/>
      <c r="AE1130" s="121" t="n"/>
      <c r="AF1130" s="121" t="n"/>
    </row>
    <row r="1131" ht="12.75" customHeight="1" s="667">
      <c r="A1131" s="1081" t="n"/>
      <c r="C1131" s="1082" t="n"/>
      <c r="M1131" s="1081" t="n"/>
      <c r="R1131" s="1082" t="n"/>
    </row>
    <row r="1132" ht="12.75" customHeight="1" s="667">
      <c r="A1132" s="76" t="n"/>
      <c r="B1132" s="76" t="n"/>
      <c r="C1132" s="76" t="n"/>
      <c r="D1132" s="76" t="n"/>
      <c r="E1132" s="76" t="n"/>
      <c r="F1132" s="76" t="n"/>
      <c r="G1132" s="76" t="n"/>
      <c r="H1132" s="76" t="n"/>
      <c r="I1132" s="76" t="n"/>
      <c r="J1132" s="76" t="n"/>
      <c r="K1132" s="76" t="n"/>
      <c r="L1132" s="76" t="n"/>
      <c r="M1132" s="76" t="n"/>
      <c r="N1132" s="76" t="n"/>
      <c r="O1132" s="76" t="n"/>
      <c r="P1132" s="76" t="n"/>
      <c r="Q1132" s="76" t="n"/>
      <c r="R1132" s="76" t="n"/>
      <c r="S1132" s="76" t="n"/>
      <c r="T1132" s="76" t="n"/>
      <c r="U1132" s="76" t="n"/>
      <c r="V1132" s="76" t="n"/>
      <c r="W1132" s="76" t="n"/>
      <c r="X1132" s="76" t="n"/>
      <c r="Y1132" s="76" t="n"/>
      <c r="Z1132" s="76" t="n"/>
      <c r="AA1132" s="76" t="n"/>
      <c r="AB1132" s="76" t="n"/>
      <c r="AC1132" s="76" t="n"/>
      <c r="AD1132" s="76" t="n"/>
      <c r="AE1132" s="76" t="n"/>
      <c r="AF1132" s="76" t="n"/>
    </row>
    <row r="1133" ht="12.75" customHeight="1" s="667">
      <c r="A1133" s="76" t="n"/>
      <c r="B1133" s="76" t="n"/>
      <c r="C1133" s="1076" t="n"/>
      <c r="D1133" s="1751" t="n"/>
      <c r="E1133" s="1751" t="n"/>
      <c r="F1133" s="1077" t="n"/>
      <c r="O1133" s="76" t="n"/>
      <c r="P1133" s="76" t="n"/>
      <c r="Q1133" s="76" t="n"/>
      <c r="R1133" s="76" t="n"/>
      <c r="S1133" s="76" t="n"/>
      <c r="T1133" s="76" t="n"/>
      <c r="U1133" s="76" t="n"/>
      <c r="V1133" s="76" t="n"/>
      <c r="W1133" s="76" t="n"/>
      <c r="X1133" s="76" t="n"/>
      <c r="Y1133" s="76" t="n"/>
      <c r="Z1133" s="76" t="n"/>
      <c r="AA1133" s="76" t="n"/>
      <c r="AB1133" s="76" t="n"/>
      <c r="AC1133" s="76" t="n"/>
      <c r="AD1133" s="76" t="n"/>
      <c r="AE1133" s="76" t="n"/>
      <c r="AF1133" s="76" t="n"/>
    </row>
    <row r="1134" ht="12.75" customHeight="1" s="667">
      <c r="A1134" s="76" t="n"/>
      <c r="B1134" s="76" t="n"/>
      <c r="C1134" s="1098" t="n"/>
      <c r="E1134" s="1101" t="n"/>
      <c r="M1134" s="122" t="n"/>
      <c r="N1134" s="1098" t="n"/>
      <c r="R1134" s="1098" t="n"/>
      <c r="V1134" s="1098" t="n"/>
      <c r="Z1134" s="1098" t="n"/>
      <c r="AD1134" s="76" t="n"/>
      <c r="AE1134" s="76" t="n"/>
      <c r="AF1134" s="76" t="n"/>
    </row>
    <row r="1135" ht="12.75" customHeight="1" s="667">
      <c r="A1135" s="76" t="n"/>
      <c r="B1135" s="76" t="n"/>
      <c r="M1135" s="122" t="n"/>
      <c r="AD1135" s="76" t="n"/>
      <c r="AE1135" s="76" t="n"/>
      <c r="AF1135" s="76" t="n"/>
    </row>
    <row r="1136" ht="12.75" customHeight="1" s="667">
      <c r="A1136" s="76" t="n"/>
      <c r="B1136" s="76" t="n"/>
      <c r="C1136" s="1099" t="n"/>
      <c r="E1136" s="1100" t="n"/>
      <c r="N1136" s="1009" t="n"/>
      <c r="R1136" s="1009" t="n"/>
      <c r="V1136" s="1099" t="n"/>
      <c r="Z1136" s="1099" t="n"/>
      <c r="AD1136" s="76" t="n"/>
      <c r="AE1136" s="76" t="n"/>
      <c r="AF1136" s="76" t="n"/>
    </row>
    <row r="1137" ht="12.75" customHeight="1" s="667">
      <c r="A1137" s="76" t="n"/>
      <c r="B1137" s="76" t="n"/>
      <c r="C1137" s="1096" t="n"/>
      <c r="E1137" s="1097" t="n"/>
      <c r="N1137" s="1014" t="n"/>
      <c r="R1137" s="1014" t="n"/>
      <c r="V1137" s="1014" t="n"/>
      <c r="Z1137" s="1014" t="n"/>
      <c r="AD1137" s="76" t="n"/>
      <c r="AE1137" s="76" t="n"/>
      <c r="AF1137" s="76" t="n"/>
    </row>
    <row r="1138" ht="12.75" customHeight="1" s="667">
      <c r="A1138" s="76" t="n"/>
      <c r="B1138" s="76" t="n"/>
      <c r="C1138" s="1099" t="n"/>
      <c r="E1138" s="1100" t="n"/>
      <c r="N1138" s="1009" t="n"/>
      <c r="R1138" s="1009" t="n"/>
      <c r="V1138" s="1099" t="n"/>
      <c r="Z1138" s="1099" t="n"/>
      <c r="AD1138" s="76" t="n"/>
      <c r="AE1138" s="76" t="n"/>
      <c r="AF1138" s="76" t="n"/>
    </row>
    <row r="1139" ht="12.75" customHeight="1" s="667">
      <c r="A1139" s="76" t="n"/>
      <c r="B1139" s="76" t="n"/>
      <c r="C1139" s="1099" t="n"/>
      <c r="E1139" s="1100" t="n"/>
      <c r="N1139" s="1009" t="n"/>
      <c r="R1139" s="1009" t="n"/>
      <c r="V1139" s="1099" t="n"/>
      <c r="Z1139" s="1099" t="n"/>
      <c r="AD1139" s="76" t="n"/>
      <c r="AE1139" s="76" t="n"/>
      <c r="AF1139" s="76" t="n"/>
    </row>
    <row r="1140" ht="12.75" customHeight="1" s="667">
      <c r="A1140" s="76" t="n"/>
      <c r="B1140" s="76" t="n"/>
      <c r="C1140" s="1099" t="n"/>
      <c r="E1140" s="1100" t="n"/>
      <c r="N1140" s="1009" t="n"/>
      <c r="R1140" s="1009" t="n"/>
      <c r="V1140" s="1099" t="n"/>
      <c r="Z1140" s="1099" t="n"/>
      <c r="AD1140" s="76" t="n"/>
      <c r="AE1140" s="76" t="n"/>
      <c r="AF1140" s="76" t="n"/>
    </row>
    <row r="1141" ht="12.75" customHeight="1" s="667">
      <c r="A1141" s="76" t="n"/>
      <c r="B1141" s="76" t="n"/>
      <c r="C1141" s="1099" t="n"/>
      <c r="E1141" s="1100" t="n"/>
      <c r="N1141" s="1009" t="n"/>
      <c r="R1141" s="1009" t="n"/>
      <c r="V1141" s="1099" t="n"/>
      <c r="Z1141" s="1099" t="n"/>
      <c r="AD1141" s="76" t="n"/>
      <c r="AE1141" s="76" t="n"/>
      <c r="AF1141" s="76" t="n"/>
    </row>
    <row r="1142" ht="12.75" customHeight="1" s="667">
      <c r="A1142" s="76" t="n"/>
      <c r="B1142" s="76" t="n"/>
      <c r="C1142" s="1099" t="n"/>
      <c r="E1142" s="1100" t="n"/>
      <c r="N1142" s="1009" t="n"/>
      <c r="R1142" s="1009" t="n"/>
      <c r="V1142" s="1099" t="n"/>
      <c r="Z1142" s="1099" t="n"/>
      <c r="AD1142" s="76" t="n"/>
      <c r="AE1142" s="76" t="n"/>
      <c r="AF1142" s="76" t="n"/>
    </row>
    <row r="1143" ht="12.75" customHeight="1" s="667">
      <c r="A1143" s="76" t="n"/>
      <c r="B1143" s="76" t="n"/>
      <c r="C1143" s="1099" t="n"/>
      <c r="E1143" s="1100" t="n"/>
      <c r="N1143" s="1009" t="n"/>
      <c r="R1143" s="1009" t="n"/>
      <c r="V1143" s="1099" t="n"/>
      <c r="Z1143" s="1099" t="n"/>
      <c r="AD1143" s="76" t="n"/>
      <c r="AE1143" s="76" t="n"/>
      <c r="AF1143" s="76" t="n"/>
    </row>
    <row r="1144" ht="12.75" customHeight="1" s="667">
      <c r="A1144" s="76" t="n"/>
      <c r="B1144" s="76" t="n"/>
      <c r="C1144" s="1099" t="n"/>
      <c r="E1144" s="1100" t="n"/>
      <c r="N1144" s="1009" t="n"/>
      <c r="R1144" s="1009" t="n"/>
      <c r="V1144" s="1099" t="n"/>
      <c r="Z1144" s="1099" t="n"/>
      <c r="AD1144" s="76" t="n"/>
      <c r="AE1144" s="76" t="n"/>
      <c r="AF1144" s="76" t="n"/>
    </row>
    <row r="1145" ht="12.75" customHeight="1" s="667">
      <c r="A1145" s="76" t="n"/>
      <c r="B1145" s="76" t="n"/>
      <c r="C1145" s="1099" t="n"/>
      <c r="E1145" s="1100" t="n"/>
      <c r="N1145" s="1009" t="n"/>
      <c r="R1145" s="1009" t="n"/>
      <c r="V1145" s="1099" t="n"/>
      <c r="Z1145" s="1099" t="n"/>
      <c r="AD1145" s="76" t="n"/>
      <c r="AE1145" s="76" t="n"/>
      <c r="AF1145" s="76" t="n"/>
    </row>
    <row r="1146" ht="12.75" customHeight="1" s="667">
      <c r="A1146" s="76" t="n"/>
      <c r="B1146" s="76" t="n"/>
      <c r="C1146" s="1099" t="n"/>
      <c r="E1146" s="1100" t="n"/>
      <c r="N1146" s="1009" t="n"/>
      <c r="R1146" s="1009" t="n"/>
      <c r="V1146" s="1099" t="n"/>
      <c r="Z1146" s="1099" t="n"/>
      <c r="AD1146" s="76" t="n"/>
      <c r="AE1146" s="76" t="n"/>
      <c r="AF1146" s="76" t="n"/>
    </row>
    <row r="1147" ht="12.75" customHeight="1" s="667">
      <c r="A1147" s="76" t="n"/>
      <c r="B1147" s="76" t="n"/>
      <c r="C1147" s="1099" t="n"/>
      <c r="E1147" s="1100" t="n"/>
      <c r="N1147" s="1009" t="n"/>
      <c r="R1147" s="1009" t="n"/>
      <c r="V1147" s="1099" t="n"/>
      <c r="Z1147" s="1099" t="n"/>
      <c r="AD1147" s="76" t="n"/>
      <c r="AE1147" s="76" t="n"/>
      <c r="AF1147" s="76" t="n"/>
    </row>
    <row r="1148" ht="12.75" customHeight="1" s="667">
      <c r="A1148" s="76" t="n"/>
      <c r="B1148" s="76" t="n"/>
      <c r="C1148" s="1099" t="n"/>
      <c r="E1148" s="1100" t="n"/>
      <c r="N1148" s="1009" t="n"/>
      <c r="R1148" s="1009" t="n"/>
      <c r="V1148" s="1099" t="n"/>
      <c r="Z1148" s="1099" t="n"/>
      <c r="AD1148" s="76" t="n"/>
      <c r="AE1148" s="76" t="n"/>
      <c r="AF1148" s="76" t="n"/>
    </row>
    <row r="1149" ht="12.75" customHeight="1" s="667">
      <c r="A1149" s="76" t="n"/>
      <c r="B1149" s="76" t="n"/>
      <c r="C1149" s="1099" t="n"/>
      <c r="E1149" s="1100" t="n"/>
      <c r="N1149" s="1009" t="n"/>
      <c r="R1149" s="1009" t="n"/>
      <c r="V1149" s="1099" t="n"/>
      <c r="Z1149" s="1099" t="n"/>
      <c r="AD1149" s="76" t="n"/>
      <c r="AE1149" s="76" t="n"/>
      <c r="AF1149" s="76" t="n"/>
    </row>
    <row r="1150" ht="12.75" customHeight="1" s="667">
      <c r="A1150" s="76" t="n"/>
      <c r="B1150" s="76" t="n"/>
      <c r="C1150" s="1099" t="n"/>
      <c r="E1150" s="1100" t="n"/>
      <c r="N1150" s="1009" t="n"/>
      <c r="R1150" s="1009" t="n"/>
      <c r="V1150" s="1099" t="n"/>
      <c r="Z1150" s="1099" t="n"/>
      <c r="AD1150" s="76" t="n"/>
      <c r="AE1150" s="76" t="n"/>
      <c r="AF1150" s="76" t="n"/>
    </row>
    <row r="1151" ht="12.75" customHeight="1" s="667">
      <c r="A1151" s="76" t="n"/>
      <c r="B1151" s="76" t="n"/>
      <c r="C1151" s="1099" t="n"/>
      <c r="E1151" s="1100" t="n"/>
      <c r="N1151" s="1009" t="n"/>
      <c r="R1151" s="1009" t="n"/>
      <c r="V1151" s="1099" t="n"/>
      <c r="Z1151" s="1099" t="n"/>
      <c r="AD1151" s="76" t="n"/>
      <c r="AE1151" s="76" t="n"/>
      <c r="AF1151" s="76" t="n"/>
    </row>
    <row r="1152" ht="12.75" customHeight="1" s="667">
      <c r="A1152" s="76" t="n"/>
      <c r="B1152" s="76" t="n"/>
      <c r="C1152" s="1099" t="n"/>
      <c r="E1152" s="1100" t="n"/>
      <c r="N1152" s="1009" t="n"/>
      <c r="R1152" s="1009" t="n"/>
      <c r="V1152" s="1099" t="n"/>
      <c r="Z1152" s="1099" t="n"/>
      <c r="AD1152" s="76" t="n"/>
      <c r="AE1152" s="76" t="n"/>
      <c r="AF1152" s="76" t="n"/>
    </row>
    <row r="1153" ht="12.75" customHeight="1" s="667">
      <c r="A1153" s="76" t="n"/>
      <c r="B1153" s="76" t="n"/>
      <c r="C1153" s="1096" t="n"/>
      <c r="E1153" s="1097" t="n"/>
      <c r="N1153" s="1009" t="n"/>
      <c r="R1153" s="1104" t="n"/>
      <c r="V1153" s="1096" t="n"/>
      <c r="Z1153" s="1096" t="n"/>
      <c r="AD1153" s="76" t="n"/>
      <c r="AE1153" s="76" t="n"/>
      <c r="AF1153" s="76" t="n"/>
    </row>
    <row r="1154" ht="12.75" customHeight="1" s="667">
      <c r="A1154" s="76" t="n"/>
      <c r="B1154" s="76" t="n"/>
      <c r="C1154" s="1099" t="n"/>
      <c r="E1154" s="1103" t="n"/>
      <c r="N1154" s="1014" t="n"/>
      <c r="R1154" s="1014" t="n"/>
      <c r="V1154" s="1014" t="n"/>
      <c r="Z1154" s="1014" t="n"/>
      <c r="AD1154" s="76" t="n"/>
      <c r="AE1154" s="76" t="n"/>
      <c r="AF1154" s="76" t="n"/>
    </row>
    <row r="1155" ht="12.75" customHeight="1" s="667">
      <c r="A1155" s="76" t="n"/>
      <c r="B1155" s="76" t="n"/>
      <c r="C1155" s="123" t="n"/>
      <c r="D1155" s="1100" t="n"/>
      <c r="E1155" s="123" t="n"/>
      <c r="F1155" s="1100" t="n"/>
      <c r="G1155" s="1100" t="n"/>
      <c r="H1155" s="1100" t="n"/>
      <c r="I1155" s="1100" t="n"/>
      <c r="J1155" s="1100" t="n"/>
      <c r="K1155" s="1100" t="n"/>
      <c r="L1155" s="1100" t="n"/>
      <c r="M1155" s="1100" t="n"/>
      <c r="N1155" s="1099" t="n"/>
      <c r="R1155" s="1102" t="n"/>
      <c r="V1155" s="1099" t="n"/>
      <c r="Z1155" s="1102" t="n"/>
      <c r="AD1155" s="76" t="n"/>
      <c r="AE1155" s="76" t="n"/>
      <c r="AF1155" s="76" t="n"/>
    </row>
    <row r="1156" ht="12.75" customHeight="1" s="667">
      <c r="A1156" s="76" t="n"/>
      <c r="B1156" s="76" t="n"/>
      <c r="C1156" s="1099" t="n"/>
      <c r="E1156" s="1103" t="n"/>
      <c r="N1156" s="1009" t="n"/>
      <c r="R1156" s="1009" t="n"/>
      <c r="V1156" s="1009" t="n"/>
      <c r="Z1156" s="1009" t="n"/>
      <c r="AD1156" s="76" t="n"/>
      <c r="AE1156" s="76" t="n"/>
      <c r="AF1156" s="76" t="n"/>
    </row>
    <row r="1157" ht="12.75" customHeight="1" s="667">
      <c r="A1157" s="76" t="n"/>
      <c r="B1157" s="76" t="n"/>
      <c r="C1157" s="123" t="n"/>
      <c r="D1157" s="1100" t="n"/>
      <c r="E1157" s="100" t="n"/>
      <c r="F1157" s="125" t="n"/>
      <c r="G1157" s="125" t="n"/>
      <c r="H1157" s="125" t="n"/>
      <c r="I1157" s="125" t="n"/>
      <c r="J1157" s="125" t="n"/>
      <c r="K1157" s="125" t="n"/>
      <c r="L1157" s="125" t="n"/>
      <c r="M1157" s="125" t="n"/>
      <c r="N1157" s="1078" t="n"/>
      <c r="O1157" s="1078" t="n"/>
      <c r="P1157" s="1078" t="n"/>
      <c r="Q1157" s="1078" t="n"/>
      <c r="R1157" s="127" t="n"/>
      <c r="S1157" s="127" t="n"/>
      <c r="T1157" s="127" t="n"/>
      <c r="U1157" s="127" t="n"/>
      <c r="V1157" s="100" t="n"/>
      <c r="W1157" s="100" t="n"/>
      <c r="X1157" s="100" t="n"/>
      <c r="Y1157" s="100" t="n"/>
      <c r="Z1157" s="127" t="n"/>
      <c r="AA1157" s="127" t="n"/>
      <c r="AB1157" s="127" t="n"/>
      <c r="AC1157" s="860" t="n"/>
      <c r="AD1157" s="76" t="n"/>
      <c r="AE1157" s="76" t="n"/>
      <c r="AF1157" s="76" t="n"/>
    </row>
    <row r="1158" ht="12.75" customHeight="1" s="667">
      <c r="A1158" s="76" t="n"/>
      <c r="B1158" s="76" t="n"/>
      <c r="C1158" s="1099" t="n"/>
      <c r="E1158" s="1100" t="n"/>
      <c r="N1158" s="1009" t="n"/>
      <c r="R1158" s="1105" t="n"/>
      <c r="V1158" s="1099" t="n"/>
      <c r="Z1158" s="1099" t="n"/>
      <c r="AD1158" s="76" t="n"/>
      <c r="AE1158" s="76" t="n"/>
      <c r="AF1158" s="76" t="n"/>
    </row>
    <row r="1159" ht="12.75" customHeight="1" s="667">
      <c r="A1159" s="76" t="n"/>
      <c r="B1159" s="76" t="n"/>
      <c r="C1159" s="1099" t="n"/>
      <c r="E1159" s="1100" t="n"/>
      <c r="N1159" s="1009" t="n"/>
      <c r="R1159" s="1105" t="n"/>
      <c r="V1159" s="1099" t="n"/>
      <c r="Z1159" s="1099" t="n"/>
      <c r="AD1159" s="76" t="n"/>
      <c r="AE1159" s="76" t="n"/>
      <c r="AF1159" s="76" t="n"/>
    </row>
    <row r="1160" ht="12.75" customHeight="1" s="667">
      <c r="A1160" s="76" t="n"/>
      <c r="B1160" s="76" t="n"/>
      <c r="C1160" s="1099" t="n"/>
      <c r="E1160" s="1100" t="n"/>
      <c r="N1160" s="1009" t="n"/>
      <c r="R1160" s="1105" t="n"/>
      <c r="V1160" s="1099" t="n"/>
      <c r="Z1160" s="1099" t="n"/>
      <c r="AD1160" s="76" t="n"/>
      <c r="AE1160" s="76" t="n"/>
      <c r="AF1160" s="76" t="n"/>
    </row>
    <row r="1161" ht="12.75" customHeight="1" s="667">
      <c r="A1161" s="76" t="n"/>
      <c r="B1161" s="76" t="n"/>
      <c r="C1161" s="1099" t="n"/>
      <c r="E1161" s="1100" t="n"/>
      <c r="N1161" s="1009" t="n"/>
      <c r="R1161" s="1105" t="n"/>
      <c r="V1161" s="1099" t="n"/>
      <c r="Z1161" s="1099" t="n"/>
      <c r="AD1161" s="76" t="n"/>
      <c r="AE1161" s="76" t="n"/>
      <c r="AF1161" s="76" t="n"/>
    </row>
    <row r="1162" ht="12.75" customHeight="1" s="667">
      <c r="A1162" s="76" t="n"/>
      <c r="B1162" s="76" t="n"/>
      <c r="C1162" s="1099" t="n"/>
      <c r="E1162" s="1100" t="n"/>
      <c r="N1162" s="1009" t="n"/>
      <c r="R1162" s="1105" t="n"/>
      <c r="V1162" s="1099" t="n"/>
      <c r="Z1162" s="1099" t="n"/>
      <c r="AD1162" s="76" t="n"/>
      <c r="AE1162" s="76" t="n"/>
      <c r="AF1162" s="76" t="n"/>
    </row>
    <row r="1163" ht="12.75" customHeight="1" s="667">
      <c r="A1163" s="76" t="n"/>
      <c r="B1163" s="76" t="n"/>
      <c r="C1163" s="1099" t="n"/>
      <c r="E1163" s="1100" t="n"/>
      <c r="N1163" s="1009" t="n"/>
      <c r="R1163" s="1105" t="n"/>
      <c r="V1163" s="1099" t="n"/>
      <c r="Z1163" s="1099" t="n"/>
      <c r="AD1163" s="76" t="n"/>
      <c r="AE1163" s="76" t="n"/>
      <c r="AF1163" s="76" t="n"/>
    </row>
    <row r="1164" ht="12.75" customHeight="1" s="667">
      <c r="A1164" s="76" t="n"/>
      <c r="B1164" s="76" t="n"/>
      <c r="C1164" s="1099" t="n"/>
      <c r="E1164" s="1100" t="n"/>
      <c r="N1164" s="1009" t="n"/>
      <c r="R1164" s="1105" t="n"/>
      <c r="V1164" s="1099" t="n"/>
      <c r="Z1164" s="1099" t="n"/>
      <c r="AD1164" s="76" t="n"/>
      <c r="AE1164" s="76" t="n"/>
      <c r="AF1164" s="76" t="n"/>
    </row>
    <row r="1165" ht="12.75" customHeight="1" s="667">
      <c r="A1165" s="76" t="n"/>
      <c r="B1165" s="76" t="n"/>
      <c r="C1165" s="1099" t="n"/>
      <c r="E1165" s="1100" t="n"/>
      <c r="N1165" s="1009" t="n"/>
      <c r="R1165" s="1105" t="n"/>
      <c r="V1165" s="1099" t="n"/>
      <c r="Z1165" s="1099" t="n"/>
      <c r="AD1165" s="76" t="n"/>
      <c r="AE1165" s="76" t="n"/>
      <c r="AF1165" s="76" t="n"/>
    </row>
    <row r="1166" ht="12.75" customHeight="1" s="667">
      <c r="A1166" s="76" t="n"/>
      <c r="B1166" s="76" t="n"/>
      <c r="C1166" s="1099" t="n"/>
      <c r="E1166" s="1100" t="n"/>
      <c r="N1166" s="1009" t="n"/>
      <c r="R1166" s="1105" t="n"/>
      <c r="V1166" s="1099" t="n"/>
      <c r="Z1166" s="1099" t="n"/>
      <c r="AD1166" s="76" t="n"/>
      <c r="AE1166" s="76" t="n"/>
      <c r="AF1166" s="76" t="n"/>
    </row>
    <row r="1167" ht="12.75" customHeight="1" s="667">
      <c r="A1167" s="76" t="n"/>
      <c r="B1167" s="76" t="n"/>
      <c r="C1167" s="1099" t="n"/>
      <c r="E1167" s="1100" t="n"/>
      <c r="N1167" s="1009" t="n"/>
      <c r="R1167" s="1105" t="n"/>
      <c r="V1167" s="1099" t="n"/>
      <c r="Z1167" s="1099" t="n"/>
      <c r="AD1167" s="76" t="n"/>
      <c r="AE1167" s="76" t="n"/>
      <c r="AF1167" s="76" t="n"/>
    </row>
    <row r="1168" ht="12.75" customHeight="1" s="667">
      <c r="A1168" s="76" t="n"/>
      <c r="B1168" s="76" t="n"/>
      <c r="C1168" s="1099" t="n"/>
      <c r="E1168" s="1100" t="n"/>
      <c r="N1168" s="1009" t="n"/>
      <c r="R1168" s="1105" t="n"/>
      <c r="V1168" s="1099" t="n"/>
      <c r="Z1168" s="1099" t="n"/>
      <c r="AD1168" s="76" t="n"/>
      <c r="AE1168" s="76" t="n"/>
      <c r="AF1168" s="76" t="n"/>
    </row>
    <row r="1169" ht="12.75" customHeight="1" s="667">
      <c r="A1169" s="76" t="n"/>
      <c r="B1169" s="76" t="n"/>
      <c r="C1169" s="1099" t="n"/>
      <c r="E1169" s="1100" t="n"/>
      <c r="N1169" s="1009" t="n"/>
      <c r="R1169" s="1105" t="n"/>
      <c r="V1169" s="1099" t="n"/>
      <c r="Z1169" s="1099" t="n"/>
      <c r="AD1169" s="76" t="n"/>
      <c r="AE1169" s="76" t="n"/>
      <c r="AF1169" s="76" t="n"/>
    </row>
    <row r="1170" ht="12.75" customHeight="1" s="667">
      <c r="A1170" s="76" t="n"/>
      <c r="B1170" s="76" t="n"/>
      <c r="C1170" s="1099" t="n"/>
      <c r="E1170" s="1100" t="n"/>
      <c r="N1170" s="1009" t="n"/>
      <c r="R1170" s="1105" t="n"/>
      <c r="V1170" s="1099" t="n"/>
      <c r="Z1170" s="1099" t="n"/>
      <c r="AD1170" s="76" t="n"/>
      <c r="AE1170" s="76" t="n"/>
      <c r="AF1170" s="76" t="n"/>
    </row>
    <row r="1171" ht="12.75" customHeight="1" s="667">
      <c r="A1171" s="76" t="n"/>
      <c r="B1171" s="76" t="n"/>
      <c r="C1171" s="1099" t="n"/>
      <c r="E1171" s="1100" t="n"/>
      <c r="N1171" s="1009" t="n"/>
      <c r="R1171" s="1105" t="n"/>
      <c r="V1171" s="1099" t="n"/>
      <c r="Z1171" s="1099" t="n"/>
      <c r="AD1171" s="76" t="n"/>
      <c r="AE1171" s="76" t="n"/>
      <c r="AF1171" s="76" t="n"/>
    </row>
    <row r="1172" ht="12.75" customHeight="1" s="667">
      <c r="A1172" s="76" t="n"/>
      <c r="B1172" s="76" t="n"/>
      <c r="C1172" s="1099" t="n"/>
      <c r="E1172" s="1100" t="n"/>
      <c r="N1172" s="1009" t="n"/>
      <c r="R1172" s="1105" t="n"/>
      <c r="V1172" s="1099" t="n"/>
      <c r="Z1172" s="1099" t="n"/>
      <c r="AD1172" s="76" t="n"/>
      <c r="AE1172" s="76" t="n"/>
      <c r="AF1172" s="76" t="n"/>
    </row>
    <row r="1173" ht="12.75" customHeight="1" s="667">
      <c r="A1173" s="76" t="n"/>
      <c r="B1173" s="76" t="n"/>
      <c r="C1173" s="1099" t="n"/>
      <c r="E1173" s="1100" t="n"/>
      <c r="N1173" s="1009" t="n"/>
      <c r="R1173" s="1105" t="n"/>
      <c r="V1173" s="1099" t="n"/>
      <c r="Z1173" s="1099" t="n"/>
      <c r="AD1173" s="76" t="n"/>
      <c r="AE1173" s="76" t="n"/>
      <c r="AF1173" s="76" t="n"/>
    </row>
    <row r="1174" ht="12.75" customHeight="1" s="667">
      <c r="A1174" s="76" t="n"/>
      <c r="B1174" s="76" t="n"/>
      <c r="C1174" s="1099" t="n"/>
      <c r="E1174" s="1100" t="n"/>
      <c r="N1174" s="1009" t="n"/>
      <c r="R1174" s="1105" t="n"/>
      <c r="V1174" s="1099" t="n"/>
      <c r="Z1174" s="1099" t="n"/>
      <c r="AD1174" s="76" t="n"/>
      <c r="AE1174" s="76" t="n"/>
      <c r="AF1174" s="76" t="n"/>
    </row>
    <row r="1175" ht="12.75" customHeight="1" s="667">
      <c r="A1175" s="76" t="n"/>
      <c r="B1175" s="76" t="n"/>
      <c r="C1175" s="1099" t="n"/>
      <c r="E1175" s="1100" t="n"/>
      <c r="N1175" s="1009" t="n"/>
      <c r="R1175" s="1105" t="n"/>
      <c r="V1175" s="1099" t="n"/>
      <c r="Z1175" s="1099" t="n"/>
      <c r="AD1175" s="76" t="n"/>
      <c r="AE1175" s="76" t="n"/>
      <c r="AF1175" s="76" t="n"/>
    </row>
    <row r="1176" ht="12.75" customHeight="1" s="667">
      <c r="A1176" s="76" t="n"/>
      <c r="B1176" s="76" t="n"/>
      <c r="C1176" s="1099" t="n"/>
      <c r="E1176" s="1100" t="n"/>
      <c r="N1176" s="1009" t="n"/>
      <c r="R1176" s="1105" t="n"/>
      <c r="V1176" s="1099" t="n"/>
      <c r="Z1176" s="1099" t="n"/>
      <c r="AD1176" s="76" t="n"/>
      <c r="AE1176" s="76" t="n"/>
      <c r="AF1176" s="76" t="n"/>
    </row>
    <row r="1177" ht="12.75" customHeight="1" s="667">
      <c r="A1177" s="76" t="n"/>
      <c r="B1177" s="76" t="n"/>
      <c r="C1177" s="129" t="n"/>
      <c r="D1177" s="127" t="n"/>
      <c r="E1177" s="127" t="n"/>
      <c r="F1177" s="127" t="n"/>
      <c r="G1177" s="127" t="n"/>
      <c r="H1177" s="127" t="n"/>
      <c r="I1177" s="127" t="n"/>
      <c r="J1177" s="127" t="n"/>
      <c r="K1177" s="127" t="n"/>
      <c r="L1177" s="127" t="n"/>
      <c r="M1177" s="127" t="n"/>
      <c r="N1177" s="1078" t="n"/>
      <c r="O1177" s="1078" t="n"/>
      <c r="P1177" s="1078" t="n"/>
      <c r="Q1177" s="1078" t="n"/>
      <c r="R1177" s="127" t="n"/>
      <c r="S1177" s="127" t="n"/>
      <c r="T1177" s="127" t="n"/>
      <c r="U1177" s="127" t="n"/>
      <c r="V1177" s="100" t="n"/>
      <c r="W1177" s="100" t="n"/>
      <c r="X1177" s="100" t="n"/>
      <c r="Y1177" s="100" t="n"/>
      <c r="Z1177" s="127" t="n"/>
      <c r="AA1177" s="127" t="n"/>
      <c r="AB1177" s="127" t="n"/>
      <c r="AC1177" s="860" t="n"/>
      <c r="AD1177" s="76" t="n"/>
      <c r="AE1177" s="76" t="n"/>
      <c r="AF1177" s="76" t="n"/>
    </row>
    <row r="1178" ht="12.75" customHeight="1" s="667">
      <c r="A1178" s="76" t="n"/>
      <c r="B1178" s="76" t="n"/>
      <c r="C1178" s="1100" t="n"/>
      <c r="N1178" s="1009" t="n"/>
      <c r="R1178" s="1009" t="n"/>
      <c r="V1178" s="1099" t="n"/>
      <c r="Z1178" s="1099" t="n"/>
      <c r="AD1178" s="76" t="n"/>
      <c r="AE1178" s="76" t="n"/>
      <c r="AF1178" s="76" t="n"/>
    </row>
    <row r="1179" ht="12.75" customHeight="1" s="667">
      <c r="A1179" s="76" t="n"/>
      <c r="B1179" s="76" t="n"/>
      <c r="C1179" s="1100" t="n"/>
      <c r="N1179" s="1009" t="n"/>
      <c r="R1179" s="1009" t="n"/>
      <c r="V1179" s="1099" t="n"/>
      <c r="Z1179" s="1099" t="n"/>
      <c r="AD1179" s="76" t="n"/>
      <c r="AE1179" s="76" t="n"/>
      <c r="AF1179" s="76" t="n"/>
    </row>
    <row r="1180" ht="12.75" customHeight="1" s="667">
      <c r="A1180" s="76" t="n"/>
      <c r="B1180" s="76" t="n"/>
      <c r="C1180" s="1100" t="n"/>
      <c r="N1180" s="1009" t="n"/>
      <c r="R1180" s="1009" t="n"/>
      <c r="V1180" s="1099" t="n"/>
      <c r="Z1180" s="1099" t="n"/>
      <c r="AD1180" s="76" t="n"/>
      <c r="AE1180" s="76" t="n"/>
      <c r="AF1180" s="76" t="n"/>
    </row>
    <row r="1181" ht="12.75" customHeight="1" s="667">
      <c r="A1181" s="76" t="n"/>
      <c r="B1181" s="76" t="n"/>
      <c r="C1181" s="1100" t="n"/>
      <c r="N1181" s="1009" t="n"/>
      <c r="R1181" s="1009" t="n"/>
      <c r="V1181" s="1099" t="n"/>
      <c r="Z1181" s="1099" t="n"/>
      <c r="AD1181" s="76" t="n"/>
      <c r="AE1181" s="76" t="n"/>
      <c r="AF1181" s="76" t="n"/>
    </row>
    <row r="1182" ht="12.75" customHeight="1" s="667">
      <c r="A1182" s="76" t="n"/>
      <c r="B1182" s="76" t="n"/>
      <c r="C1182" s="1100" t="n"/>
      <c r="N1182" s="1009" t="n"/>
      <c r="R1182" s="1009" t="n"/>
      <c r="V1182" s="1099" t="n"/>
      <c r="Z1182" s="1099" t="n"/>
      <c r="AD1182" s="76" t="n"/>
      <c r="AE1182" s="76" t="n"/>
      <c r="AF1182" s="76" t="n"/>
    </row>
    <row r="1183" ht="12.75" customHeight="1" s="667">
      <c r="A1183" s="76" t="n"/>
      <c r="B1183" s="76" t="n"/>
      <c r="C1183" s="1100" t="n"/>
      <c r="N1183" s="1009" t="n"/>
      <c r="R1183" s="1009" t="n"/>
      <c r="V1183" s="1099" t="n"/>
      <c r="Z1183" s="1099" t="n"/>
      <c r="AD1183" s="76" t="n"/>
      <c r="AE1183" s="76" t="n"/>
      <c r="AF1183" s="76" t="n"/>
    </row>
    <row r="1184" ht="12.75" customHeight="1" s="667">
      <c r="A1184" s="76" t="n"/>
      <c r="B1184" s="76" t="n"/>
      <c r="C1184" s="1100" t="n"/>
      <c r="N1184" s="1009" t="n"/>
      <c r="R1184" s="1009" t="n"/>
      <c r="S1184" s="1009" t="n"/>
      <c r="T1184" s="1009" t="n"/>
      <c r="U1184" s="1009" t="n"/>
      <c r="V1184" s="1099" t="n"/>
      <c r="Z1184" s="1099" t="n"/>
      <c r="AD1184" s="76" t="n"/>
      <c r="AE1184" s="76" t="n"/>
      <c r="AF1184" s="76" t="n"/>
    </row>
    <row r="1185" ht="12.75" customHeight="1" s="667">
      <c r="A1185" s="76" t="n"/>
      <c r="B1185" s="76" t="n"/>
      <c r="C1185" s="1100" t="n"/>
      <c r="N1185" s="1009" t="n"/>
      <c r="R1185" s="1009" t="n"/>
      <c r="V1185" s="1099" t="n"/>
      <c r="Z1185" s="1099" t="n"/>
      <c r="AD1185" s="76" t="n"/>
      <c r="AE1185" s="76" t="n"/>
      <c r="AF1185" s="76" t="n"/>
    </row>
    <row r="1186" ht="12.75" customHeight="1" s="667">
      <c r="A1186" s="76" t="n"/>
      <c r="B1186" s="76" t="n"/>
      <c r="C1186" s="76" t="n"/>
      <c r="D1186" s="76" t="n"/>
      <c r="E1186" s="131" t="n"/>
      <c r="F1186" s="131" t="n"/>
      <c r="G1186" s="131" t="n"/>
      <c r="H1186" s="131" t="n"/>
      <c r="I1186" s="131" t="n"/>
      <c r="J1186" s="131" t="n"/>
      <c r="K1186" s="131" t="n"/>
      <c r="L1186" s="131" t="n"/>
      <c r="M1186" s="131" t="n"/>
      <c r="N1186" s="131" t="n"/>
      <c r="O1186" s="131" t="n"/>
      <c r="P1186" s="131" t="n"/>
      <c r="Q1186" s="131" t="n"/>
      <c r="R1186" s="131" t="n"/>
      <c r="S1186" s="131" t="n"/>
      <c r="T1186" s="131" t="n"/>
      <c r="U1186" s="131" t="n"/>
      <c r="V1186" s="131" t="n"/>
      <c r="W1186" s="131" t="n"/>
      <c r="X1186" s="123" t="n"/>
      <c r="Y1186" s="132" t="n"/>
      <c r="Z1186" s="1106" t="n"/>
      <c r="AD1186" s="76" t="n"/>
      <c r="AE1186" s="76" t="n"/>
      <c r="AF1186" s="76" t="n"/>
    </row>
    <row r="1187" ht="12.75" customHeight="1" s="667">
      <c r="A1187" s="76" t="n"/>
      <c r="B1187" s="76" t="n"/>
      <c r="C1187" s="1107" t="n"/>
      <c r="AD1187" s="76" t="n"/>
      <c r="AE1187" s="76" t="n"/>
      <c r="AF1187" s="76" t="n"/>
    </row>
    <row r="1188" ht="12.75" customHeight="1" s="667">
      <c r="A1188" s="76" t="n"/>
      <c r="B1188" s="76" t="n"/>
      <c r="AD1188" s="103" t="n"/>
      <c r="AE1188" s="76" t="n"/>
      <c r="AF1188" s="76" t="n"/>
    </row>
    <row r="1189" ht="12.75" customHeight="1" s="667">
      <c r="A1189" s="76" t="n"/>
      <c r="B1189" s="76" t="n"/>
      <c r="C1189" s="76" t="n"/>
      <c r="D1189" s="76" t="n"/>
      <c r="E1189" s="76" t="n"/>
      <c r="F1189" s="76" t="n"/>
      <c r="G1189" s="76" t="n"/>
      <c r="H1189" s="76" t="n"/>
      <c r="I1189" s="76" t="n"/>
      <c r="J1189" s="76" t="n"/>
      <c r="K1189" s="76" t="n"/>
      <c r="L1189" s="76" t="n"/>
      <c r="M1189" s="76" t="n"/>
      <c r="N1189" s="76" t="n"/>
      <c r="O1189" s="76" t="n"/>
      <c r="P1189" s="76" t="n"/>
      <c r="Q1189" s="76" t="n"/>
      <c r="R1189" s="76" t="n"/>
      <c r="S1189" s="76" t="n"/>
      <c r="T1189" s="76" t="n"/>
      <c r="U1189" s="76" t="n"/>
      <c r="V1189" s="76" t="n"/>
      <c r="W1189" s="76" t="n"/>
      <c r="X1189" s="76" t="n"/>
      <c r="Y1189" s="76" t="n"/>
      <c r="Z1189" s="76" t="n"/>
      <c r="AA1189" s="76" t="n"/>
      <c r="AB1189" s="119" t="n"/>
      <c r="AC1189" s="120" t="n"/>
      <c r="AD1189" s="121" t="n"/>
      <c r="AE1189" s="121" t="n"/>
      <c r="AF1189" s="121" t="n"/>
    </row>
  </sheetData>
  <mergeCells count="7620">
    <mergeCell ref="S662:T662"/>
    <mergeCell ref="C770:D770"/>
    <mergeCell ref="S226:T226"/>
    <mergeCell ref="A855:C855"/>
    <mergeCell ref="U291:V291"/>
    <mergeCell ref="D346:L346"/>
    <mergeCell ref="S831:T831"/>
    <mergeCell ref="S962:T962"/>
    <mergeCell ref="W1091:X1091"/>
    <mergeCell ref="M358:N358"/>
    <mergeCell ref="S657:T657"/>
    <mergeCell ref="D652:L652"/>
    <mergeCell ref="Q624:R624"/>
    <mergeCell ref="D646:L646"/>
    <mergeCell ref="U292:V292"/>
    <mergeCell ref="D347:L347"/>
    <mergeCell ref="M664:N664"/>
    <mergeCell ref="M658:N658"/>
    <mergeCell ref="S957:T957"/>
    <mergeCell ref="Q924:R924"/>
    <mergeCell ref="Q951:R951"/>
    <mergeCell ref="D647:L647"/>
    <mergeCell ref="Q589:R591"/>
    <mergeCell ref="S254:T254"/>
    <mergeCell ref="U319:V319"/>
    <mergeCell ref="S554:T554"/>
    <mergeCell ref="D674:L674"/>
    <mergeCell ref="W179:X181"/>
    <mergeCell ref="S44:T46"/>
    <mergeCell ref="U320:V320"/>
    <mergeCell ref="M686:N686"/>
    <mergeCell ref="D1005:L1005"/>
    <mergeCell ref="D489:L489"/>
    <mergeCell ref="A474:C474"/>
    <mergeCell ref="Q935:R935"/>
    <mergeCell ref="A55:C55"/>
    <mergeCell ref="W80:X80"/>
    <mergeCell ref="D700:L700"/>
    <mergeCell ref="R373:U373"/>
    <mergeCell ref="Y352:AE352"/>
    <mergeCell ref="W810:X812"/>
    <mergeCell ref="S701:T701"/>
    <mergeCell ref="Y53:AE53"/>
    <mergeCell ref="Z415:AC415"/>
    <mergeCell ref="Y658:AE658"/>
    <mergeCell ref="Y264:AE264"/>
    <mergeCell ref="R787:U787"/>
    <mergeCell ref="C1140:D1140"/>
    <mergeCell ref="S607:T607"/>
    <mergeCell ref="Y353:AE353"/>
    <mergeCell ref="M528:N528"/>
    <mergeCell ref="U242:V242"/>
    <mergeCell ref="W307:X307"/>
    <mergeCell ref="M745:N745"/>
    <mergeCell ref="Y653:AE653"/>
    <mergeCell ref="U978:V978"/>
    <mergeCell ref="O163:P163"/>
    <mergeCell ref="A502:C502"/>
    <mergeCell ref="M828:N828"/>
    <mergeCell ref="U673:V673"/>
    <mergeCell ref="A197:C197"/>
    <mergeCell ref="M1045:N1045"/>
    <mergeCell ref="R384:U384"/>
    <mergeCell ref="O594:P594"/>
    <mergeCell ref="Q697:R699"/>
    <mergeCell ref="Q140:R140"/>
    <mergeCell ref="Z775:AC775"/>
    <mergeCell ref="O674:P674"/>
    <mergeCell ref="Y711:AE711"/>
    <mergeCell ref="S923:T923"/>
    <mergeCell ref="Y254:AE254"/>
    <mergeCell ref="U84:V84"/>
    <mergeCell ref="Q440:R440"/>
    <mergeCell ref="E385:M385"/>
    <mergeCell ref="U689:V689"/>
    <mergeCell ref="A213:C213"/>
    <mergeCell ref="M1061:N1061"/>
    <mergeCell ref="Q135:R135"/>
    <mergeCell ref="D439:L439"/>
    <mergeCell ref="A976:C976"/>
    <mergeCell ref="U989:V989"/>
    <mergeCell ref="D1044:L1044"/>
    <mergeCell ref="A513:C513"/>
    <mergeCell ref="W144:X144"/>
    <mergeCell ref="U684:V684"/>
    <mergeCell ref="O522:P522"/>
    <mergeCell ref="O516:P516"/>
    <mergeCell ref="M1056:N1056"/>
    <mergeCell ref="O59:P59"/>
    <mergeCell ref="N1134:Q1135"/>
    <mergeCell ref="A882:C882"/>
    <mergeCell ref="W907:X907"/>
    <mergeCell ref="U1015:V1015"/>
    <mergeCell ref="O822:P822"/>
    <mergeCell ref="O359:P359"/>
    <mergeCell ref="Y303:AE303"/>
    <mergeCell ref="S1065:T1065"/>
    <mergeCell ref="O517:P517"/>
    <mergeCell ref="U742:V742"/>
    <mergeCell ref="A721:B721"/>
    <mergeCell ref="Q582:R582"/>
    <mergeCell ref="Y603:AE603"/>
    <mergeCell ref="A871:C871"/>
    <mergeCell ref="A355:C355"/>
    <mergeCell ref="Q277:R277"/>
    <mergeCell ref="E771:M771"/>
    <mergeCell ref="A1029:C1029"/>
    <mergeCell ref="E765:M765"/>
    <mergeCell ref="U1042:V1042"/>
    <mergeCell ref="A572:C572"/>
    <mergeCell ref="A566:C566"/>
    <mergeCell ref="M898:N898"/>
    <mergeCell ref="U737:V737"/>
    <mergeCell ref="Q577:R577"/>
    <mergeCell ref="O990:P990"/>
    <mergeCell ref="O544:P544"/>
    <mergeCell ref="C787:D787"/>
    <mergeCell ref="E766:M766"/>
    <mergeCell ref="U1043:V1043"/>
    <mergeCell ref="O875:P875"/>
    <mergeCell ref="D58:L58"/>
    <mergeCell ref="Z1139:AC1139"/>
    <mergeCell ref="C782:D782"/>
    <mergeCell ref="W830:X830"/>
    <mergeCell ref="D358:L358"/>
    <mergeCell ref="S270:T270"/>
    <mergeCell ref="A1040:C1040"/>
    <mergeCell ref="Q962:R962"/>
    <mergeCell ref="S570:T570"/>
    <mergeCell ref="S728:T728"/>
    <mergeCell ref="W819:X819"/>
    <mergeCell ref="S265:T265"/>
    <mergeCell ref="M103:N103"/>
    <mergeCell ref="W977:X977"/>
    <mergeCell ref="W514:X514"/>
    <mergeCell ref="D86:L86"/>
    <mergeCell ref="A610:C610"/>
    <mergeCell ref="W814:X814"/>
    <mergeCell ref="Q652:R652"/>
    <mergeCell ref="D849:L849"/>
    <mergeCell ref="Q646:R646"/>
    <mergeCell ref="Q347:R347"/>
    <mergeCell ref="Q952:R952"/>
    <mergeCell ref="S107:T107"/>
    <mergeCell ref="Q647:R647"/>
    <mergeCell ref="N375:Q375"/>
    <mergeCell ref="S712:T712"/>
    <mergeCell ref="S293:T293"/>
    <mergeCell ref="A911:C911"/>
    <mergeCell ref="Q481:R483"/>
    <mergeCell ref="C1151:D1151"/>
    <mergeCell ref="S624:T624"/>
    <mergeCell ref="M431:N431"/>
    <mergeCell ref="M545:N545"/>
    <mergeCell ref="Q674:R674"/>
    <mergeCell ref="D528:L528"/>
    <mergeCell ref="Q980:R980"/>
    <mergeCell ref="R401:U401"/>
    <mergeCell ref="Y1115:AE1115"/>
    <mergeCell ref="Z786:AC786"/>
    <mergeCell ref="M142:N142"/>
    <mergeCell ref="R1158:U1158"/>
    <mergeCell ref="D430:L430"/>
    <mergeCell ref="S1092:T1092"/>
    <mergeCell ref="R396:U396"/>
    <mergeCell ref="M899:N899"/>
    <mergeCell ref="S635:T635"/>
    <mergeCell ref="M442:N442"/>
    <mergeCell ref="U744:V744"/>
    <mergeCell ref="A224:C224"/>
    <mergeCell ref="U858:V858"/>
    <mergeCell ref="M137:N137"/>
    <mergeCell ref="Q1060:R1060"/>
    <mergeCell ref="M925:N925"/>
    <mergeCell ref="W161:X161"/>
    <mergeCell ref="E1174:M1174"/>
    <mergeCell ref="Z382:AC382"/>
    <mergeCell ref="A972:C974"/>
    <mergeCell ref="S1126:T1126"/>
    <mergeCell ref="Y320:AE320"/>
    <mergeCell ref="U129:V129"/>
    <mergeCell ref="S1120:T1120"/>
    <mergeCell ref="S663:T663"/>
    <mergeCell ref="O528:P528"/>
    <mergeCell ref="S616:T618"/>
    <mergeCell ref="M495:N495"/>
    <mergeCell ref="O130:P130"/>
    <mergeCell ref="C694:L694"/>
    <mergeCell ref="M953:N953"/>
    <mergeCell ref="M496:N496"/>
    <mergeCell ref="W189:X189"/>
    <mergeCell ref="O430:P430"/>
    <mergeCell ref="A278:C278"/>
    <mergeCell ref="Y461:AE461"/>
    <mergeCell ref="Y162:AE162"/>
    <mergeCell ref="W541:X541"/>
    <mergeCell ref="Z393:AC393"/>
    <mergeCell ref="U597:V597"/>
    <mergeCell ref="A637:C637"/>
    <mergeCell ref="Z1156:AC1156"/>
    <mergeCell ref="Y462:AE462"/>
    <mergeCell ref="U134:V134"/>
    <mergeCell ref="W841:X841"/>
    <mergeCell ref="Y157:AE157"/>
    <mergeCell ref="U897:V897"/>
    <mergeCell ref="A937:C937"/>
    <mergeCell ref="O272:P272"/>
    <mergeCell ref="W111:X111"/>
    <mergeCell ref="A632:C632"/>
    <mergeCell ref="M964:N964"/>
    <mergeCell ref="W225:X225"/>
    <mergeCell ref="W874:X874"/>
    <mergeCell ref="O730:P730"/>
    <mergeCell ref="C390:D390"/>
    <mergeCell ref="O267:P267"/>
    <mergeCell ref="W569:X569"/>
    <mergeCell ref="W525:X525"/>
    <mergeCell ref="M314:N316"/>
    <mergeCell ref="R793:U793"/>
    <mergeCell ref="S1032:T1032"/>
    <mergeCell ref="D97:L97"/>
    <mergeCell ref="Y359:AE359"/>
    <mergeCell ref="Z1184:AC1184"/>
    <mergeCell ref="Y515:AE515"/>
    <mergeCell ref="Q707:R707"/>
    <mergeCell ref="A322:C322"/>
    <mergeCell ref="Q244:R244"/>
    <mergeCell ref="U493:V493"/>
    <mergeCell ref="Y815:AE815"/>
    <mergeCell ref="Y842:AE842"/>
    <mergeCell ref="A1079:C1079"/>
    <mergeCell ref="A622:C622"/>
    <mergeCell ref="Q544:R544"/>
    <mergeCell ref="W253:X253"/>
    <mergeCell ref="W280:X280"/>
    <mergeCell ref="D848:L848"/>
    <mergeCell ref="N386:Q386"/>
    <mergeCell ref="O625:P625"/>
    <mergeCell ref="A991:C991"/>
    <mergeCell ref="W885:X885"/>
    <mergeCell ref="W580:X580"/>
    <mergeCell ref="Y831:AE831"/>
    <mergeCell ref="O1083:P1083"/>
    <mergeCell ref="Q643:R645"/>
    <mergeCell ref="M999:N1001"/>
    <mergeCell ref="Q86:R86"/>
    <mergeCell ref="O626:P626"/>
    <mergeCell ref="N381:Q381"/>
    <mergeCell ref="Y526:AE526"/>
    <mergeCell ref="Q691:R691"/>
    <mergeCell ref="Q718:R718"/>
    <mergeCell ref="P24:T24"/>
    <mergeCell ref="R1173:U1173"/>
    <mergeCell ref="Q712:R712"/>
    <mergeCell ref="A1007:C1007"/>
    <mergeCell ref="Y870:AE870"/>
    <mergeCell ref="Y826:AE826"/>
    <mergeCell ref="Q1018:R1018"/>
    <mergeCell ref="A702:C702"/>
    <mergeCell ref="W727:X727"/>
    <mergeCell ref="Q686:R686"/>
    <mergeCell ref="S173:T173"/>
    <mergeCell ref="R915:AF915"/>
    <mergeCell ref="N397:Q397"/>
    <mergeCell ref="W938:X938"/>
    <mergeCell ref="A1002:C1002"/>
    <mergeCell ref="V788:Y788"/>
    <mergeCell ref="N1160:Q1160"/>
    <mergeCell ref="S473:T473"/>
    <mergeCell ref="O980:P980"/>
    <mergeCell ref="D599:L599"/>
    <mergeCell ref="S690:T690"/>
    <mergeCell ref="O1094:P1094"/>
    <mergeCell ref="C760:D760"/>
    <mergeCell ref="W939:X939"/>
    <mergeCell ref="Y554:AE554"/>
    <mergeCell ref="Q308:R308"/>
    <mergeCell ref="N1155:Q1155"/>
    <mergeCell ref="Y854:AE854"/>
    <mergeCell ref="Q1071:R1071"/>
    <mergeCell ref="V383:Y383"/>
    <mergeCell ref="S74:T74"/>
    <mergeCell ref="S163:T163"/>
    <mergeCell ref="A844:C844"/>
    <mergeCell ref="R505:AF505"/>
    <mergeCell ref="V384:Y384"/>
    <mergeCell ref="V378:Y378"/>
    <mergeCell ref="N756:Q756"/>
    <mergeCell ref="U697:V699"/>
    <mergeCell ref="D195:L195"/>
    <mergeCell ref="D610:L610"/>
    <mergeCell ref="D189:L189"/>
    <mergeCell ref="S674:T674"/>
    <mergeCell ref="V1141:Y1141"/>
    <mergeCell ref="M694:Q694"/>
    <mergeCell ref="U308:V308"/>
    <mergeCell ref="Q908:R908"/>
    <mergeCell ref="S848:T848"/>
    <mergeCell ref="S543:T543"/>
    <mergeCell ref="U608:V608"/>
    <mergeCell ref="D663:L663"/>
    <mergeCell ref="U195:V195"/>
    <mergeCell ref="M980:N980"/>
    <mergeCell ref="A349:C349"/>
    <mergeCell ref="M681:N681"/>
    <mergeCell ref="D963:L963"/>
    <mergeCell ref="D544:L544"/>
    <mergeCell ref="D664:L664"/>
    <mergeCell ref="A649:C649"/>
    <mergeCell ref="Q1110:R1110"/>
    <mergeCell ref="S113:T113"/>
    <mergeCell ref="U820:V820"/>
    <mergeCell ref="D875:L875"/>
    <mergeCell ref="D964:L964"/>
    <mergeCell ref="S901:T901"/>
    <mergeCell ref="S876:T876"/>
    <mergeCell ref="D259:L259"/>
    <mergeCell ref="M551:N551"/>
    <mergeCell ref="M709:N709"/>
    <mergeCell ref="M703:N703"/>
    <mergeCell ref="M246:N246"/>
    <mergeCell ref="A491:C491"/>
    <mergeCell ref="U662:V662"/>
    <mergeCell ref="W297:X297"/>
    <mergeCell ref="W291:X291"/>
    <mergeCell ref="U962:V962"/>
    <mergeCell ref="D1017:L1017"/>
    <mergeCell ref="S929:T929"/>
    <mergeCell ref="O331:P331"/>
    <mergeCell ref="A61:C61"/>
    <mergeCell ref="A88:C88"/>
    <mergeCell ref="M631:N631"/>
    <mergeCell ref="S924:T924"/>
    <mergeCell ref="A918:C920"/>
    <mergeCell ref="M299:N299"/>
    <mergeCell ref="A519:C519"/>
    <mergeCell ref="A56:C56"/>
    <mergeCell ref="U690:V690"/>
    <mergeCell ref="M931:N931"/>
    <mergeCell ref="V385:Y385"/>
    <mergeCell ref="M1062:N1062"/>
    <mergeCell ref="W325:X325"/>
    <mergeCell ref="W319:X319"/>
    <mergeCell ref="O691:P691"/>
    <mergeCell ref="Y271:AE271"/>
    <mergeCell ref="Y265:AE265"/>
    <mergeCell ref="Q457:R457"/>
    <mergeCell ref="W950:X950"/>
    <mergeCell ref="Y565:AE565"/>
    <mergeCell ref="A441:C441"/>
    <mergeCell ref="Y266:AE266"/>
    <mergeCell ref="U1006:V1006"/>
    <mergeCell ref="D1061:L1061"/>
    <mergeCell ref="A1046:C1046"/>
    <mergeCell ref="S1080:T1082"/>
    <mergeCell ref="A741:C741"/>
    <mergeCell ref="M1073:N1073"/>
    <mergeCell ref="S218:T218"/>
    <mergeCell ref="U912:V912"/>
    <mergeCell ref="C751:D752"/>
    <mergeCell ref="W1097:X1097"/>
    <mergeCell ref="Y739:AE739"/>
    <mergeCell ref="W678:X678"/>
    <mergeCell ref="Q468:R468"/>
    <mergeCell ref="O745:P745"/>
    <mergeCell ref="W978:X978"/>
    <mergeCell ref="Y620:AE620"/>
    <mergeCell ref="Q899:R899"/>
    <mergeCell ref="Y951:AE951"/>
    <mergeCell ref="S670:T672"/>
    <mergeCell ref="M508:N510"/>
    <mergeCell ref="A883:C883"/>
    <mergeCell ref="V755:Y755"/>
    <mergeCell ref="W689:X689"/>
    <mergeCell ref="S141:T141"/>
    <mergeCell ref="O1061:P1061"/>
    <mergeCell ref="D680:L680"/>
    <mergeCell ref="A260:C262"/>
    <mergeCell ref="M62:N62"/>
    <mergeCell ref="Y610:AE610"/>
    <mergeCell ref="W989:X989"/>
    <mergeCell ref="Q827:R827"/>
    <mergeCell ref="Q821:R821"/>
    <mergeCell ref="A1057:C1057"/>
    <mergeCell ref="Q979:R979"/>
    <mergeCell ref="D561:L561"/>
    <mergeCell ref="Q522:R522"/>
    <mergeCell ref="Y1093:AE1093"/>
    <mergeCell ref="Q822:R822"/>
    <mergeCell ref="A1111:C1111"/>
    <mergeCell ref="S1045:T1045"/>
    <mergeCell ref="U48:V48"/>
    <mergeCell ref="D103:L103"/>
    <mergeCell ref="S582:T582"/>
    <mergeCell ref="W831:X831"/>
    <mergeCell ref="U348:V348"/>
    <mergeCell ref="A945:C947"/>
    <mergeCell ref="W1042:X1042"/>
    <mergeCell ref="Q880:R880"/>
    <mergeCell ref="N1175:Q1175"/>
    <mergeCell ref="U1098:V1098"/>
    <mergeCell ref="Q963:R963"/>
    <mergeCell ref="D728:L728"/>
    <mergeCell ref="D703:L703"/>
    <mergeCell ref="Y990:AE990"/>
    <mergeCell ref="Q664:R664"/>
    <mergeCell ref="E1152:M1152"/>
    <mergeCell ref="Q875:R875"/>
    <mergeCell ref="M715:N715"/>
    <mergeCell ref="A1:AF2"/>
    <mergeCell ref="Q964:R964"/>
    <mergeCell ref="C1168:D1168"/>
    <mergeCell ref="O1053:P1055"/>
    <mergeCell ref="U270:V270"/>
    <mergeCell ref="D325:L325"/>
    <mergeCell ref="M731:N731"/>
    <mergeCell ref="D1088:L1088"/>
    <mergeCell ref="D631:L631"/>
    <mergeCell ref="U570:V570"/>
    <mergeCell ref="D625:L625"/>
    <mergeCell ref="U271:V271"/>
    <mergeCell ref="R412:U412"/>
    <mergeCell ref="O103:P103"/>
    <mergeCell ref="U112:V112"/>
    <mergeCell ref="R413:U413"/>
    <mergeCell ref="S652:T652"/>
    <mergeCell ref="R407:U407"/>
    <mergeCell ref="M484:N484"/>
    <mergeCell ref="M459:N459"/>
    <mergeCell ref="U717:V717"/>
    <mergeCell ref="U298:V298"/>
    <mergeCell ref="O703:P703"/>
    <mergeCell ref="D467:L467"/>
    <mergeCell ref="S952:T952"/>
    <mergeCell ref="Y277:AE277"/>
    <mergeCell ref="D1072:L1072"/>
    <mergeCell ref="O1107:P1109"/>
    <mergeCell ref="V1173:Y1173"/>
    <mergeCell ref="U712:V712"/>
    <mergeCell ref="O131:P131"/>
    <mergeCell ref="M1084:N1084"/>
    <mergeCell ref="O87:P87"/>
    <mergeCell ref="D984:L984"/>
    <mergeCell ref="A453:C453"/>
    <mergeCell ref="Z399:AC399"/>
    <mergeCell ref="R771:U771"/>
    <mergeCell ref="O850:P850"/>
    <mergeCell ref="O431:P431"/>
    <mergeCell ref="Y331:AE331"/>
    <mergeCell ref="U140:V140"/>
    <mergeCell ref="S680:T680"/>
    <mergeCell ref="M512:N512"/>
    <mergeCell ref="Y562:AE564"/>
    <mergeCell ref="A269:C269"/>
    <mergeCell ref="Z394:AC394"/>
    <mergeCell ref="R766:U766"/>
    <mergeCell ref="U440:V440"/>
    <mergeCell ref="S980:T980"/>
    <mergeCell ref="Y332:AE332"/>
    <mergeCell ref="A600:C600"/>
    <mergeCell ref="U1097:V1097"/>
    <mergeCell ref="A594:C594"/>
    <mergeCell ref="W75:X75"/>
    <mergeCell ref="O447:P447"/>
    <mergeCell ref="O142:P142"/>
    <mergeCell ref="A927:C927"/>
    <mergeCell ref="A595:C595"/>
    <mergeCell ref="O442:P442"/>
    <mergeCell ref="Z1173:AC1173"/>
    <mergeCell ref="W858:X858"/>
    <mergeCell ref="Y473:AE473"/>
    <mergeCell ref="Y690:AE690"/>
    <mergeCell ref="A954:C954"/>
    <mergeCell ref="S1060:T1060"/>
    <mergeCell ref="A497:C497"/>
    <mergeCell ref="U1125:V1125"/>
    <mergeCell ref="A655:C655"/>
    <mergeCell ref="W128:X128"/>
    <mergeCell ref="O500:P500"/>
    <mergeCell ref="A192:C192"/>
    <mergeCell ref="W847:X847"/>
    <mergeCell ref="M735:N735"/>
    <mergeCell ref="A955:C955"/>
    <mergeCell ref="C407:D407"/>
    <mergeCell ref="A949:C949"/>
    <mergeCell ref="U1126:V1126"/>
    <mergeCell ref="W129:X129"/>
    <mergeCell ref="U1120:V1120"/>
    <mergeCell ref="O958:P958"/>
    <mergeCell ref="O501:P501"/>
    <mergeCell ref="O495:P495"/>
    <mergeCell ref="D114:L114"/>
    <mergeCell ref="Y701:AE701"/>
    <mergeCell ref="S1044:T1044"/>
    <mergeCell ref="C765:D765"/>
    <mergeCell ref="A334:C334"/>
    <mergeCell ref="W902:X902"/>
    <mergeCell ref="M877:N877"/>
    <mergeCell ref="W1113:X1113"/>
    <mergeCell ref="C766:D766"/>
    <mergeCell ref="N398:Q398"/>
    <mergeCell ref="O637:P637"/>
    <mergeCell ref="E1164:M1164"/>
    <mergeCell ref="Y543:AE543"/>
    <mergeCell ref="Q735:R735"/>
    <mergeCell ref="Q272:R272"/>
    <mergeCell ref="W1114:X1114"/>
    <mergeCell ref="Y729:AE729"/>
    <mergeCell ref="O937:P937"/>
    <mergeCell ref="Y843:AE843"/>
    <mergeCell ref="Q1035:R1035"/>
    <mergeCell ref="Y1060:AE1060"/>
    <mergeCell ref="C776:D776"/>
    <mergeCell ref="S249:T249"/>
    <mergeCell ref="N414:Q414"/>
    <mergeCell ref="A1019:C1019"/>
    <mergeCell ref="Y844:AE844"/>
    <mergeCell ref="S549:T549"/>
    <mergeCell ref="S707:T707"/>
    <mergeCell ref="C777:D777"/>
    <mergeCell ref="Q630:R630"/>
    <mergeCell ref="M76:N76"/>
    <mergeCell ref="M165:N165"/>
    <mergeCell ref="D484:L484"/>
    <mergeCell ref="W1098:X1098"/>
    <mergeCell ref="D65:L65"/>
    <mergeCell ref="Q930:R930"/>
    <mergeCell ref="Q1088:R1088"/>
    <mergeCell ref="S91:T91"/>
    <mergeCell ref="Q631:R631"/>
    <mergeCell ref="Q625:R625"/>
    <mergeCell ref="C122:L122"/>
    <mergeCell ref="G25:J25"/>
    <mergeCell ref="Q931:R931"/>
    <mergeCell ref="Q1083:R1083"/>
    <mergeCell ref="N773:Q773"/>
    <mergeCell ref="S86:T86"/>
    <mergeCell ref="D212:L212"/>
    <mergeCell ref="S691:T691"/>
    <mergeCell ref="M523:N523"/>
    <mergeCell ref="V1158:Y1158"/>
    <mergeCell ref="S849:T849"/>
    <mergeCell ref="D512:L512"/>
    <mergeCell ref="N768:Q768"/>
    <mergeCell ref="M524:N524"/>
    <mergeCell ref="W244:X244"/>
    <mergeCell ref="Y589:AE591"/>
    <mergeCell ref="D507:L507"/>
    <mergeCell ref="W544:X544"/>
    <mergeCell ref="W71:X73"/>
    <mergeCell ref="R380:U380"/>
    <mergeCell ref="R374:U374"/>
    <mergeCell ref="Z765:AC765"/>
    <mergeCell ref="R1137:U1137"/>
    <mergeCell ref="D434:L434"/>
    <mergeCell ref="D980:L980"/>
    <mergeCell ref="C1158:D1158"/>
    <mergeCell ref="M884:N884"/>
    <mergeCell ref="U74:V74"/>
    <mergeCell ref="U163:V163"/>
    <mergeCell ref="D734:L734"/>
    <mergeCell ref="S130:T130"/>
    <mergeCell ref="A361:C361"/>
    <mergeCell ref="O212:P212"/>
    <mergeCell ref="Y87:AE87"/>
    <mergeCell ref="C795:M795"/>
    <mergeCell ref="D1034:L1034"/>
    <mergeCell ref="S430:T430"/>
    <mergeCell ref="W140:X140"/>
    <mergeCell ref="A661:C661"/>
    <mergeCell ref="C1174:D1174"/>
    <mergeCell ref="O512:P512"/>
    <mergeCell ref="Y82:AE82"/>
    <mergeCell ref="A350:C350"/>
    <mergeCell ref="S1099:T1099"/>
    <mergeCell ref="A982:C982"/>
    <mergeCell ref="C1169:D1169"/>
    <mergeCell ref="M427:N429"/>
    <mergeCell ref="A677:C677"/>
    <mergeCell ref="U848:V848"/>
    <mergeCell ref="A345:C345"/>
    <mergeCell ref="O680:P680"/>
    <mergeCell ref="U979:V979"/>
    <mergeCell ref="R338:AF338"/>
    <mergeCell ref="Y140:AE140"/>
    <mergeCell ref="M932:N932"/>
    <mergeCell ref="W193:X193"/>
    <mergeCell ref="W168:X168"/>
    <mergeCell ref="U733:V733"/>
    <mergeCell ref="O986:P986"/>
    <mergeCell ref="A105:C105"/>
    <mergeCell ref="S1115:T1115"/>
    <mergeCell ref="Y446:AE446"/>
    <mergeCell ref="Y440:AE440"/>
    <mergeCell ref="U276:V276"/>
    <mergeCell ref="O681:P681"/>
    <mergeCell ref="Y598:AE598"/>
    <mergeCell ref="Y141:AE141"/>
    <mergeCell ref="D936:L936"/>
    <mergeCell ref="U576:V576"/>
    <mergeCell ref="O981:P981"/>
    <mergeCell ref="M948:N948"/>
    <mergeCell ref="Y441:AE441"/>
    <mergeCell ref="M485:N485"/>
    <mergeCell ref="A730:C730"/>
    <mergeCell ref="A705:C705"/>
    <mergeCell ref="W184:X184"/>
    <mergeCell ref="S49:T49"/>
    <mergeCell ref="U901:V901"/>
    <mergeCell ref="U876:V876"/>
    <mergeCell ref="O708:P708"/>
    <mergeCell ref="O251:P251"/>
    <mergeCell ref="A1030:C1030"/>
    <mergeCell ref="O1014:P1014"/>
    <mergeCell ref="O1008:P1008"/>
    <mergeCell ref="Z1162:AC1162"/>
    <mergeCell ref="O551:P551"/>
    <mergeCell ref="Y582:AE582"/>
    <mergeCell ref="W548:X548"/>
    <mergeCell ref="D76:L76"/>
    <mergeCell ref="Z1163:AC1163"/>
    <mergeCell ref="Y909:AE909"/>
    <mergeCell ref="Q1099:R1099"/>
    <mergeCell ref="Y1099:AE1099"/>
    <mergeCell ref="A301:C301"/>
    <mergeCell ref="Y577:AE577"/>
    <mergeCell ref="M627:N627"/>
    <mergeCell ref="U929:V929"/>
    <mergeCell ref="W869:X869"/>
    <mergeCell ref="A1058:C1058"/>
    <mergeCell ref="A601:C601"/>
    <mergeCell ref="O1067:P1067"/>
    <mergeCell ref="Q485:R485"/>
    <mergeCell ref="O604:P604"/>
    <mergeCell ref="D223:L223"/>
    <mergeCell ref="D1080:L1082"/>
    <mergeCell ref="O904:P904"/>
    <mergeCell ref="D550:L550"/>
    <mergeCell ref="O1062:P1062"/>
    <mergeCell ref="Q1002:R1002"/>
    <mergeCell ref="Q65:R65"/>
    <mergeCell ref="D218:L218"/>
    <mergeCell ref="Z1174:AC1174"/>
    <mergeCell ref="S157:T157"/>
    <mergeCell ref="Y1110:AE1110"/>
    <mergeCell ref="A900:C900"/>
    <mergeCell ref="D508:L510"/>
    <mergeCell ref="S457:T457"/>
    <mergeCell ref="W706:X706"/>
    <mergeCell ref="D577:L577"/>
    <mergeCell ref="O454:P456"/>
    <mergeCell ref="U223:V223"/>
    <mergeCell ref="D278:L278"/>
    <mergeCell ref="N376:Q376"/>
    <mergeCell ref="R888:AF888"/>
    <mergeCell ref="V792:Y792"/>
    <mergeCell ref="W1031:X1031"/>
    <mergeCell ref="A1112:C1112"/>
    <mergeCell ref="W1006:X1006"/>
    <mergeCell ref="V767:Y767"/>
    <mergeCell ref="M132:N132"/>
    <mergeCell ref="N1139:Q1139"/>
    <mergeCell ref="M290:N290"/>
    <mergeCell ref="U1080:V1082"/>
    <mergeCell ref="D578:L578"/>
    <mergeCell ref="A47:C47"/>
    <mergeCell ref="U218:V218"/>
    <mergeCell ref="D903:L903"/>
    <mergeCell ref="S299:T299"/>
    <mergeCell ref="A1128:C1128"/>
    <mergeCell ref="S53:T53"/>
    <mergeCell ref="S599:T599"/>
    <mergeCell ref="S142:T142"/>
    <mergeCell ref="S816:T816"/>
    <mergeCell ref="S353:T353"/>
    <mergeCell ref="W1059:X1059"/>
    <mergeCell ref="S899:T899"/>
    <mergeCell ref="M274:N274"/>
    <mergeCell ref="O508:P510"/>
    <mergeCell ref="M4:Q4"/>
    <mergeCell ref="M186:N186"/>
    <mergeCell ref="W1060:X1060"/>
    <mergeCell ref="S826:T826"/>
    <mergeCell ref="A116:C116"/>
    <mergeCell ref="D184:L184"/>
    <mergeCell ref="V1136:Y1136"/>
    <mergeCell ref="S827:T827"/>
    <mergeCell ref="C68:L68"/>
    <mergeCell ref="M659:N659"/>
    <mergeCell ref="S958:T958"/>
    <mergeCell ref="D642:L642"/>
    <mergeCell ref="S1127:T1127"/>
    <mergeCell ref="A117:C117"/>
    <mergeCell ref="U130:V130"/>
    <mergeCell ref="M959:N959"/>
    <mergeCell ref="U745:V745"/>
    <mergeCell ref="Z368:AC369"/>
    <mergeCell ref="A111:C111"/>
    <mergeCell ref="A328:C328"/>
    <mergeCell ref="M654:N654"/>
    <mergeCell ref="W353:X353"/>
    <mergeCell ref="S854:T854"/>
    <mergeCell ref="U1045:V1045"/>
    <mergeCell ref="W48:X48"/>
    <mergeCell ref="A628:C628"/>
    <mergeCell ref="B16:AE16"/>
    <mergeCell ref="W348:X348"/>
    <mergeCell ref="S880:T880"/>
    <mergeCell ref="Y49:AE49"/>
    <mergeCell ref="M687:N687"/>
    <mergeCell ref="Y163:AE163"/>
    <mergeCell ref="A469:C469"/>
    <mergeCell ref="B19:AF19"/>
    <mergeCell ref="D1089:L1089"/>
    <mergeCell ref="U183:V183"/>
    <mergeCell ref="D238:L238"/>
    <mergeCell ref="M987:N987"/>
    <mergeCell ref="M682:N682"/>
    <mergeCell ref="B20:AF20"/>
    <mergeCell ref="A470:C470"/>
    <mergeCell ref="D1090:L1090"/>
    <mergeCell ref="D1084:L1084"/>
    <mergeCell ref="Y196:AE196"/>
    <mergeCell ref="W276:X276"/>
    <mergeCell ref="W243:X243"/>
    <mergeCell ref="Y1053:AE1055"/>
    <mergeCell ref="Y654:AE654"/>
    <mergeCell ref="U326:V326"/>
    <mergeCell ref="Y648:AE648"/>
    <mergeCell ref="Y191:AE191"/>
    <mergeCell ref="Q76:R76"/>
    <mergeCell ref="Y979:AE979"/>
    <mergeCell ref="S168:T168"/>
    <mergeCell ref="Q708:R708"/>
    <mergeCell ref="A498:C498"/>
    <mergeCell ref="M206:N208"/>
    <mergeCell ref="Y249:AE249"/>
    <mergeCell ref="W717:X717"/>
    <mergeCell ref="S169:T169"/>
    <mergeCell ref="W298:X298"/>
    <mergeCell ref="Q136:R136"/>
    <mergeCell ref="Y549:AE549"/>
    <mergeCell ref="Y707:AE707"/>
    <mergeCell ref="Y244:AE244"/>
    <mergeCell ref="A514:C514"/>
    <mergeCell ref="Q436:R436"/>
    <mergeCell ref="E381:M381"/>
    <mergeCell ref="Y333:AE333"/>
    <mergeCell ref="U685:V685"/>
    <mergeCell ref="Q550:R550"/>
    <mergeCell ref="A209:C209"/>
    <mergeCell ref="M1057:N1057"/>
    <mergeCell ref="Q131:R131"/>
    <mergeCell ref="Y544:AE544"/>
    <mergeCell ref="A814:C814"/>
    <mergeCell ref="Q736:R736"/>
    <mergeCell ref="W445:X445"/>
    <mergeCell ref="U1010:V1010"/>
    <mergeCell ref="U985:V985"/>
    <mergeCell ref="O817:P817"/>
    <mergeCell ref="A534:C534"/>
    <mergeCell ref="M891:N893"/>
    <mergeCell ref="R284:AF284"/>
    <mergeCell ref="O1117:P1117"/>
    <mergeCell ref="A809:C809"/>
    <mergeCell ref="Q278:R278"/>
    <mergeCell ref="O818:P818"/>
    <mergeCell ref="D300:L300"/>
    <mergeCell ref="Y718:AE718"/>
    <mergeCell ref="W1070:X1070"/>
    <mergeCell ref="V374:Y374"/>
    <mergeCell ref="A567:C567"/>
    <mergeCell ref="A559:B559"/>
    <mergeCell ref="Q578:R578"/>
    <mergeCell ref="Q115:R115"/>
    <mergeCell ref="Y1018:AE1018"/>
    <mergeCell ref="A867:C867"/>
    <mergeCell ref="S213:T213"/>
    <mergeCell ref="U1038:V1038"/>
    <mergeCell ref="Q903:R903"/>
    <mergeCell ref="Q878:R878"/>
    <mergeCell ref="E393:M393"/>
    <mergeCell ref="N800:Q800"/>
    <mergeCell ref="A868:C868"/>
    <mergeCell ref="M40:N40"/>
    <mergeCell ref="D353:L353"/>
    <mergeCell ref="R969:AF969"/>
    <mergeCell ref="D1116:L1116"/>
    <mergeCell ref="N801:Q801"/>
    <mergeCell ref="C778:D778"/>
    <mergeCell ref="D659:L659"/>
    <mergeCell ref="D653:L653"/>
    <mergeCell ref="D354:L354"/>
    <mergeCell ref="S266:T266"/>
    <mergeCell ref="S355:T355"/>
    <mergeCell ref="A1036:C1036"/>
    <mergeCell ref="Q958:R958"/>
    <mergeCell ref="S566:T566"/>
    <mergeCell ref="W1115:X1115"/>
    <mergeCell ref="D687:L687"/>
    <mergeCell ref="D224:L224"/>
    <mergeCell ref="Q948:R948"/>
    <mergeCell ref="D682:L682"/>
    <mergeCell ref="S619:T619"/>
    <mergeCell ref="S708:T708"/>
    <mergeCell ref="D855:L855"/>
    <mergeCell ref="V798:Y798"/>
    <mergeCell ref="U501:V501"/>
    <mergeCell ref="D523:L523"/>
    <mergeCell ref="C1147:D1147"/>
    <mergeCell ref="S1008:T1008"/>
    <mergeCell ref="A78:C78"/>
    <mergeCell ref="D740:L740"/>
    <mergeCell ref="M541:N541"/>
    <mergeCell ref="U249:V249"/>
    <mergeCell ref="S305:T305"/>
    <mergeCell ref="O170:P170"/>
    <mergeCell ref="M710:N710"/>
    <mergeCell ref="M841:N841"/>
    <mergeCell ref="S1093:T1093"/>
    <mergeCell ref="Z782:AC782"/>
    <mergeCell ref="O171:P171"/>
    <mergeCell ref="M138:N138"/>
    <mergeCell ref="R1154:U1154"/>
    <mergeCell ref="S936:T936"/>
    <mergeCell ref="S930:T930"/>
    <mergeCell ref="C1175:D1175"/>
    <mergeCell ref="S1088:T1088"/>
    <mergeCell ref="U91:V91"/>
    <mergeCell ref="A525:C525"/>
    <mergeCell ref="R392:U392"/>
    <mergeCell ref="M463:N463"/>
    <mergeCell ref="W156:X156"/>
    <mergeCell ref="A220:C220"/>
    <mergeCell ref="D840:L840"/>
    <mergeCell ref="A983:C983"/>
    <mergeCell ref="A520:C520"/>
    <mergeCell ref="W157:X157"/>
    <mergeCell ref="O529:P529"/>
    <mergeCell ref="O523:P523"/>
    <mergeCell ref="M1063:N1063"/>
    <mergeCell ref="W326:X326"/>
    <mergeCell ref="Q158:R158"/>
    <mergeCell ref="Z793:AC793"/>
    <mergeCell ref="O829:P829"/>
    <mergeCell ref="Y735:AE735"/>
    <mergeCell ref="S454:T456"/>
    <mergeCell ref="M491:N491"/>
    <mergeCell ref="A248:C248"/>
    <mergeCell ref="D427:L429"/>
    <mergeCell ref="A579:C579"/>
    <mergeCell ref="M287:N289"/>
    <mergeCell ref="A573:C573"/>
    <mergeCell ref="W79:X79"/>
    <mergeCell ref="W54:X54"/>
    <mergeCell ref="Z1151:AC1151"/>
    <mergeCell ref="M1116:N1116"/>
    <mergeCell ref="M1091:N1091"/>
    <mergeCell ref="W842:X842"/>
    <mergeCell ref="Y457:AE457"/>
    <mergeCell ref="A906:C906"/>
    <mergeCell ref="Z389:AC389"/>
    <mergeCell ref="O857:P857"/>
    <mergeCell ref="W468:X468"/>
    <mergeCell ref="O840:P840"/>
    <mergeCell ref="Y300:AE300"/>
    <mergeCell ref="Z1152:AC1152"/>
    <mergeCell ref="M965:N965"/>
    <mergeCell ref="Y458:AE458"/>
    <mergeCell ref="Z1146:AC1146"/>
    <mergeCell ref="W226:X226"/>
    <mergeCell ref="Q212:R212"/>
    <mergeCell ref="C1181:M1181"/>
    <mergeCell ref="A933:C933"/>
    <mergeCell ref="W526:X526"/>
    <mergeCell ref="W221:X221"/>
    <mergeCell ref="O593:P593"/>
    <mergeCell ref="O568:P568"/>
    <mergeCell ref="W870:X870"/>
    <mergeCell ref="W826:X826"/>
    <mergeCell ref="C1182:M1182"/>
    <mergeCell ref="A934:C934"/>
    <mergeCell ref="C386:D386"/>
    <mergeCell ref="W984:X984"/>
    <mergeCell ref="A890:C890"/>
    <mergeCell ref="Y685:AE685"/>
    <mergeCell ref="W521:X521"/>
    <mergeCell ref="Z417:AC417"/>
    <mergeCell ref="O427:P429"/>
    <mergeCell ref="Y985:AE985"/>
    <mergeCell ref="A724:C726"/>
    <mergeCell ref="Q659:R659"/>
    <mergeCell ref="Q653:R653"/>
    <mergeCell ref="A318:C318"/>
    <mergeCell ref="Q240:R240"/>
    <mergeCell ref="U489:V489"/>
    <mergeCell ref="A923:C923"/>
    <mergeCell ref="Q354:R354"/>
    <mergeCell ref="Q1003:R1003"/>
    <mergeCell ref="Q959:R959"/>
    <mergeCell ref="W581:X581"/>
    <mergeCell ref="Q540:R540"/>
    <mergeCell ref="A152:C154"/>
    <mergeCell ref="D109:L109"/>
    <mergeCell ref="N382:Q382"/>
    <mergeCell ref="O621:P621"/>
    <mergeCell ref="W881:X881"/>
    <mergeCell ref="U1089:V1089"/>
    <mergeCell ref="O927:P927"/>
    <mergeCell ref="O921:P921"/>
    <mergeCell ref="O948:P948"/>
    <mergeCell ref="Y827:AE827"/>
    <mergeCell ref="Q1013:R1013"/>
    <mergeCell ref="D104:L104"/>
    <mergeCell ref="Q556:R556"/>
    <mergeCell ref="Y522:AE522"/>
    <mergeCell ref="Q714:R714"/>
    <mergeCell ref="Y1127:AE1127"/>
    <mergeCell ref="A915:B915"/>
    <mergeCell ref="O922:P922"/>
    <mergeCell ref="Y822:AE822"/>
    <mergeCell ref="S474:T474"/>
    <mergeCell ref="Q1014:R1014"/>
    <mergeCell ref="Q1008:R1008"/>
    <mergeCell ref="D137:L137"/>
    <mergeCell ref="C755:D755"/>
    <mergeCell ref="N393:Q393"/>
    <mergeCell ref="E1170:M1170"/>
    <mergeCell ref="N1156:Q1156"/>
    <mergeCell ref="Y855:AE855"/>
    <mergeCell ref="D132:L132"/>
    <mergeCell ref="Q609:R609"/>
    <mergeCell ref="E1171:M1171"/>
    <mergeCell ref="M607:N607"/>
    <mergeCell ref="S158:T158"/>
    <mergeCell ref="D463:L463"/>
    <mergeCell ref="Q909:R909"/>
    <mergeCell ref="Q1067:R1067"/>
    <mergeCell ref="M907:N907"/>
    <mergeCell ref="S675:T675"/>
    <mergeCell ref="U251:V251"/>
    <mergeCell ref="U435:V435"/>
    <mergeCell ref="D490:L490"/>
    <mergeCell ref="M291:N291"/>
    <mergeCell ref="M505:Q505"/>
    <mergeCell ref="Y327:AE327"/>
    <mergeCell ref="U136:V136"/>
    <mergeCell ref="M502:N502"/>
    <mergeCell ref="D491:L491"/>
    <mergeCell ref="U131:V131"/>
    <mergeCell ref="Q454:R456"/>
    <mergeCell ref="U146:V146"/>
    <mergeCell ref="V1153:Y1153"/>
    <mergeCell ref="U304:V304"/>
    <mergeCell ref="S844:T844"/>
    <mergeCell ref="Y169:AE169"/>
    <mergeCell ref="U604:V604"/>
    <mergeCell ref="M976:N976"/>
    <mergeCell ref="Y469:AE469"/>
    <mergeCell ref="M513:N513"/>
    <mergeCell ref="U815:V815"/>
    <mergeCell ref="U358:V358"/>
    <mergeCell ref="D965:L965"/>
    <mergeCell ref="D341:L343"/>
    <mergeCell ref="U904:V904"/>
    <mergeCell ref="D959:L959"/>
    <mergeCell ref="O323:P323"/>
    <mergeCell ref="O279:P279"/>
    <mergeCell ref="U1121:V1121"/>
    <mergeCell ref="O437:P437"/>
    <mergeCell ref="M977:N977"/>
    <mergeCell ref="W118:X118"/>
    <mergeCell ref="U658:V658"/>
    <mergeCell ref="U816:V816"/>
    <mergeCell ref="O623:P623"/>
    <mergeCell ref="Y485:AE485"/>
    <mergeCell ref="O737:P737"/>
    <mergeCell ref="Y197:AE197"/>
    <mergeCell ref="R800:U800"/>
    <mergeCell ref="O491:P491"/>
    <mergeCell ref="M572:N572"/>
    <mergeCell ref="W292:X292"/>
    <mergeCell ref="C613:L613"/>
    <mergeCell ref="A329:C329"/>
    <mergeCell ref="U957:V957"/>
    <mergeCell ref="O332:P332"/>
    <mergeCell ref="O307:P307"/>
    <mergeCell ref="M872:N872"/>
    <mergeCell ref="Y849:AE849"/>
    <mergeCell ref="W592:X592"/>
    <mergeCell ref="A629:C629"/>
    <mergeCell ref="O632:P632"/>
    <mergeCell ref="O659:P659"/>
    <mergeCell ref="U958:V958"/>
    <mergeCell ref="Y119:AE119"/>
    <mergeCell ref="W593:X593"/>
    <mergeCell ref="O965:P965"/>
    <mergeCell ref="Y882:AE882"/>
    <mergeCell ref="A84:C84"/>
    <mergeCell ref="O959:P959"/>
    <mergeCell ref="A689:C689"/>
    <mergeCell ref="A179:C181"/>
    <mergeCell ref="A989:C989"/>
    <mergeCell ref="U508:V510"/>
    <mergeCell ref="V381:Y381"/>
    <mergeCell ref="W620:X620"/>
    <mergeCell ref="O992:P992"/>
    <mergeCell ref="A709:C709"/>
    <mergeCell ref="A684:C684"/>
    <mergeCell ref="S186:T186"/>
    <mergeCell ref="A807:B807"/>
    <mergeCell ref="Q109:R109"/>
    <mergeCell ref="O687:P687"/>
    <mergeCell ref="W951:X951"/>
    <mergeCell ref="N404:Q404"/>
    <mergeCell ref="Y593:AE593"/>
    <mergeCell ref="Q295:R295"/>
    <mergeCell ref="O993:P993"/>
    <mergeCell ref="O987:P987"/>
    <mergeCell ref="Y567:AE567"/>
    <mergeCell ref="A856:C856"/>
    <mergeCell ref="U539:V539"/>
    <mergeCell ref="Y894:AE894"/>
    <mergeCell ref="M911:N911"/>
    <mergeCell ref="M864:N866"/>
    <mergeCell ref="S56:T56"/>
    <mergeCell ref="A737:C737"/>
    <mergeCell ref="A233:C235"/>
    <mergeCell ref="A851:C851"/>
    <mergeCell ref="O677:P677"/>
    <mergeCell ref="A1037:C1037"/>
    <mergeCell ref="W1087:X1087"/>
    <mergeCell ref="D534:L534"/>
    <mergeCell ref="V418:Y418"/>
    <mergeCell ref="N763:Q763"/>
    <mergeCell ref="Q464:R464"/>
    <mergeCell ref="Y489:AE489"/>
    <mergeCell ref="E409:M409"/>
    <mergeCell ref="Q132:R132"/>
    <mergeCell ref="Y1035:AE1035"/>
    <mergeCell ref="S224:T224"/>
    <mergeCell ref="M214:N214"/>
    <mergeCell ref="D529:L529"/>
    <mergeCell ref="S441:T441"/>
    <mergeCell ref="S555:T555"/>
    <mergeCell ref="S136:T136"/>
    <mergeCell ref="Q1089:R1089"/>
    <mergeCell ref="A879:C879"/>
    <mergeCell ref="S741:T741"/>
    <mergeCell ref="M57:N57"/>
    <mergeCell ref="W990:X990"/>
    <mergeCell ref="S855:T855"/>
    <mergeCell ref="S436:T436"/>
    <mergeCell ref="W685:X685"/>
    <mergeCell ref="M357:N357"/>
    <mergeCell ref="O1057:P1057"/>
    <mergeCell ref="D676:L676"/>
    <mergeCell ref="U158:V158"/>
    <mergeCell ref="Q1122:R1122"/>
    <mergeCell ref="M574:N574"/>
    <mergeCell ref="D213:L213"/>
    <mergeCell ref="M111:N111"/>
    <mergeCell ref="Q823:R823"/>
    <mergeCell ref="W985:X985"/>
    <mergeCell ref="Q817:R817"/>
    <mergeCell ref="D513:L513"/>
    <mergeCell ref="S583:T583"/>
    <mergeCell ref="Q1123:R1123"/>
    <mergeCell ref="Q1117:R1117"/>
    <mergeCell ref="M569:N569"/>
    <mergeCell ref="S278:T278"/>
    <mergeCell ref="Q818:R818"/>
    <mergeCell ref="S883:T883"/>
    <mergeCell ref="S578:T578"/>
    <mergeCell ref="N802:Q802"/>
    <mergeCell ref="A173:C173"/>
    <mergeCell ref="D241:L241"/>
    <mergeCell ref="V799:Y799"/>
    <mergeCell ref="W1038:X1038"/>
    <mergeCell ref="M716:N716"/>
    <mergeCell ref="N1171:Q1171"/>
    <mergeCell ref="D1029:L1029"/>
    <mergeCell ref="M253:N253"/>
    <mergeCell ref="Q341:R343"/>
    <mergeCell ref="M1041:N1041"/>
    <mergeCell ref="W304:X304"/>
    <mergeCell ref="C1164:D1164"/>
    <mergeCell ref="U571:V571"/>
    <mergeCell ref="D626:L626"/>
    <mergeCell ref="S1111:T1111"/>
    <mergeCell ref="U108:V108"/>
    <mergeCell ref="U660:V660"/>
    <mergeCell ref="U266:V266"/>
    <mergeCell ref="Y131:AE131"/>
    <mergeCell ref="W331:X331"/>
    <mergeCell ref="U871:V871"/>
    <mergeCell ref="D926:L926"/>
    <mergeCell ref="M727:N727"/>
    <mergeCell ref="U1029:V1029"/>
    <mergeCell ref="D1040:L1040"/>
    <mergeCell ref="U566:V566"/>
    <mergeCell ref="M938:N938"/>
    <mergeCell ref="W332:X332"/>
    <mergeCell ref="O704:P704"/>
    <mergeCell ref="O241:P241"/>
    <mergeCell ref="M322:N322"/>
    <mergeCell ref="U713:V713"/>
    <mergeCell ref="A237:C237"/>
    <mergeCell ref="U250:V250"/>
    <mergeCell ref="Y605:AE605"/>
    <mergeCell ref="M622:N622"/>
    <mergeCell ref="S948:T948"/>
    <mergeCell ref="A448:C448"/>
    <mergeCell ref="U1013:V1013"/>
    <mergeCell ref="D1068:L1068"/>
    <mergeCell ref="U708:V708"/>
    <mergeCell ref="O546:P546"/>
    <mergeCell ref="W254:X254"/>
    <mergeCell ref="O83:P83"/>
    <mergeCell ref="U925:V925"/>
    <mergeCell ref="W474:X474"/>
    <mergeCell ref="Y632:AE632"/>
    <mergeCell ref="U1008:V1008"/>
    <mergeCell ref="O846:P846"/>
    <mergeCell ref="S975:T975"/>
    <mergeCell ref="W554:X554"/>
    <mergeCell ref="O541:P541"/>
    <mergeCell ref="Q28:T28"/>
    <mergeCell ref="U610:V610"/>
    <mergeCell ref="Q475:R475"/>
    <mergeCell ref="A134:C134"/>
    <mergeCell ref="Y475:AE475"/>
    <mergeCell ref="Y633:AE633"/>
    <mergeCell ref="M677:N677"/>
    <mergeCell ref="A922:C922"/>
    <mergeCell ref="O841:P841"/>
    <mergeCell ref="C380:D380"/>
    <mergeCell ref="D918:L920"/>
    <mergeCell ref="Y958:AE958"/>
    <mergeCell ref="O443:P443"/>
    <mergeCell ref="W701:X701"/>
    <mergeCell ref="A917:C917"/>
    <mergeCell ref="E790:M790"/>
    <mergeCell ref="O743:P743"/>
    <mergeCell ref="V762:Y762"/>
    <mergeCell ref="Y317:AE317"/>
    <mergeCell ref="D57:L57"/>
    <mergeCell ref="O1068:P1068"/>
    <mergeCell ref="D268:L268"/>
    <mergeCell ref="M1124:N1124"/>
    <mergeCell ref="V757:Y757"/>
    <mergeCell ref="A950:C950"/>
    <mergeCell ref="Q828:R828"/>
    <mergeCell ref="A942:B942"/>
    <mergeCell ref="Q529:R529"/>
    <mergeCell ref="S594:T594"/>
    <mergeCell ref="W843:X843"/>
    <mergeCell ref="C403:D403"/>
    <mergeCell ref="Q829:R829"/>
    <mergeCell ref="D972:L974"/>
    <mergeCell ref="Y702:AE702"/>
    <mergeCell ref="W538:X538"/>
    <mergeCell ref="U454:V456"/>
    <mergeCell ref="O910:P910"/>
    <mergeCell ref="D110:L110"/>
    <mergeCell ref="E376:M376"/>
    <mergeCell ref="O1096:P1096"/>
    <mergeCell ref="Y1002:AE1002"/>
    <mergeCell ref="Q676:R676"/>
    <mergeCell ref="Y539:AE539"/>
    <mergeCell ref="O287:P289"/>
    <mergeCell ref="Q976:R976"/>
    <mergeCell ref="E371:M371"/>
    <mergeCell ref="C761:D761"/>
    <mergeCell ref="S192:T192"/>
    <mergeCell ref="B25:F25"/>
    <mergeCell ref="E1159:M1159"/>
    <mergeCell ref="Q882:R882"/>
    <mergeCell ref="A996:B996"/>
    <mergeCell ref="Q857:R857"/>
    <mergeCell ref="D426:L426"/>
    <mergeCell ref="O314:P316"/>
    <mergeCell ref="U740:V740"/>
    <mergeCell ref="D332:L332"/>
    <mergeCell ref="D307:L307"/>
    <mergeCell ref="S333:T333"/>
    <mergeCell ref="Q873:R873"/>
    <mergeCell ref="D1095:L1095"/>
    <mergeCell ref="S544:T544"/>
    <mergeCell ref="Q568:R568"/>
    <mergeCell ref="R419:U419"/>
    <mergeCell ref="O110:P110"/>
    <mergeCell ref="A810:C812"/>
    <mergeCell ref="A1015:C1015"/>
    <mergeCell ref="M166:N166"/>
    <mergeCell ref="A697:C699"/>
    <mergeCell ref="S659:T659"/>
    <mergeCell ref="C773:D773"/>
    <mergeCell ref="M466:N466"/>
    <mergeCell ref="D360:L360"/>
    <mergeCell ref="S845:T845"/>
    <mergeCell ref="S1003:T1003"/>
    <mergeCell ref="D474:L474"/>
    <mergeCell ref="W1094:X1094"/>
    <mergeCell ref="S959:T959"/>
    <mergeCell ref="Q926:R926"/>
    <mergeCell ref="D1079:L1079"/>
    <mergeCell ref="Q927:R927"/>
    <mergeCell ref="Z406:AC406"/>
    <mergeCell ref="S992:T992"/>
    <mergeCell ref="Y344:AE344"/>
    <mergeCell ref="S687:T687"/>
    <mergeCell ref="M519:N519"/>
    <mergeCell ref="U322:V322"/>
    <mergeCell ref="D502:L502"/>
    <mergeCell ref="S987:T987"/>
    <mergeCell ref="M825:N825"/>
    <mergeCell ref="W82:X82"/>
    <mergeCell ref="D677:L677"/>
    <mergeCell ref="R375:U375"/>
    <mergeCell ref="A146:C146"/>
    <mergeCell ref="M820:N820"/>
    <mergeCell ref="Y660:AE660"/>
    <mergeCell ref="R764:U764"/>
    <mergeCell ref="R370:U370"/>
    <mergeCell ref="Y355:AE355"/>
    <mergeCell ref="Z761:AC761"/>
    <mergeCell ref="U980:V980"/>
    <mergeCell ref="U464:V464"/>
    <mergeCell ref="N368:Q369"/>
    <mergeCell ref="O296:P296"/>
    <mergeCell ref="W141:X141"/>
    <mergeCell ref="A662:C662"/>
    <mergeCell ref="W135:X135"/>
    <mergeCell ref="U675:V675"/>
    <mergeCell ref="A199:C199"/>
    <mergeCell ref="M1047:N1047"/>
    <mergeCell ref="W224:X224"/>
    <mergeCell ref="O596:P596"/>
    <mergeCell ref="A962:C962"/>
    <mergeCell ref="M670:N672"/>
    <mergeCell ref="W435:X435"/>
    <mergeCell ref="U975:V975"/>
    <mergeCell ref="O297:P297"/>
    <mergeCell ref="Y83:AE83"/>
    <mergeCell ref="W136:X136"/>
    <mergeCell ref="O502:P502"/>
    <mergeCell ref="Z772:AC772"/>
    <mergeCell ref="A346:C346"/>
    <mergeCell ref="Q268:R268"/>
    <mergeCell ref="A338:B338"/>
    <mergeCell ref="Y708:AE708"/>
    <mergeCell ref="W609:X609"/>
    <mergeCell ref="U728:V728"/>
    <mergeCell ref="W146:X146"/>
    <mergeCell ref="U844:V844"/>
    <mergeCell ref="N410:Q410"/>
    <mergeCell ref="S891:T893"/>
    <mergeCell ref="W909:X909"/>
    <mergeCell ref="M260:N262"/>
    <mergeCell ref="W1126:X1126"/>
    <mergeCell ref="W604:X604"/>
    <mergeCell ref="O976:P976"/>
    <mergeCell ref="Y436:AE436"/>
    <mergeCell ref="A7:AF7"/>
    <mergeCell ref="W904:X904"/>
    <mergeCell ref="Q742:R742"/>
    <mergeCell ref="Q279:R279"/>
    <mergeCell ref="W1121:X1121"/>
    <mergeCell ref="Y736:AE736"/>
    <mergeCell ref="A1031:C1031"/>
    <mergeCell ref="Q953:R953"/>
    <mergeCell ref="Y856:AE856"/>
    <mergeCell ref="Y437:AE437"/>
    <mergeCell ref="Q1042:R1042"/>
    <mergeCell ref="R176:AF176"/>
    <mergeCell ref="Y737:AE737"/>
    <mergeCell ref="O247:P247"/>
    <mergeCell ref="E768:M768"/>
    <mergeCell ref="D77:L77"/>
    <mergeCell ref="Y910:AE910"/>
    <mergeCell ref="O572:P572"/>
    <mergeCell ref="O547:P547"/>
    <mergeCell ref="D160:L160"/>
    <mergeCell ref="C784:D784"/>
    <mergeCell ref="Q307:R307"/>
    <mergeCell ref="O847:P847"/>
    <mergeCell ref="Y260:AE262"/>
    <mergeCell ref="Q1095:R1095"/>
    <mergeCell ref="Q632:R632"/>
    <mergeCell ref="R834:AF834"/>
    <mergeCell ref="U1026:V1028"/>
    <mergeCell ref="U490:V490"/>
    <mergeCell ref="D545:L545"/>
    <mergeCell ref="D88:L88"/>
    <mergeCell ref="U164:V164"/>
    <mergeCell ref="Z1169:AC1169"/>
    <mergeCell ref="Y1111:AE1111"/>
    <mergeCell ref="D851:L851"/>
    <mergeCell ref="D845:L845"/>
    <mergeCell ref="W481:X483"/>
    <mergeCell ref="U491:V491"/>
    <mergeCell ref="D546:L546"/>
    <mergeCell ref="Q992:R992"/>
    <mergeCell ref="Y945:AE947"/>
    <mergeCell ref="S109:T109"/>
    <mergeCell ref="D846:L846"/>
    <mergeCell ref="A888:B888"/>
    <mergeCell ref="S295:T295"/>
    <mergeCell ref="O160:P160"/>
    <mergeCell ref="Q993:R993"/>
    <mergeCell ref="M247:N247"/>
    <mergeCell ref="A1065:C1065"/>
    <mergeCell ref="C1170:D1170"/>
    <mergeCell ref="D573:L573"/>
    <mergeCell ref="S1058:T1058"/>
    <mergeCell ref="U61:V61"/>
    <mergeCell ref="M433:N433"/>
    <mergeCell ref="N372:Q372"/>
    <mergeCell ref="M547:N547"/>
    <mergeCell ref="M128:N128"/>
    <mergeCell ref="U918:V920"/>
    <mergeCell ref="D993:L993"/>
    <mergeCell ref="U56:V56"/>
    <mergeCell ref="Q982:R982"/>
    <mergeCell ref="A673:C673"/>
    <mergeCell ref="S137:T137"/>
    <mergeCell ref="Q677:R677"/>
    <mergeCell ref="S925:T925"/>
    <mergeCell ref="Z788:AC788"/>
    <mergeCell ref="A589:C591"/>
    <mergeCell ref="U114:V114"/>
    <mergeCell ref="A243:C243"/>
    <mergeCell ref="M575:N575"/>
    <mergeCell ref="D890:L890"/>
    <mergeCell ref="M270:N270"/>
    <mergeCell ref="S1112:T1112"/>
    <mergeCell ref="Y306:AE306"/>
    <mergeCell ref="C1187:AC1188"/>
    <mergeCell ref="M570:N570"/>
    <mergeCell ref="S911:T911"/>
    <mergeCell ref="S1128:T1128"/>
    <mergeCell ref="A112:C112"/>
    <mergeCell ref="S1122:T1122"/>
    <mergeCell ref="S823:T823"/>
    <mergeCell ref="M655:N655"/>
    <mergeCell ref="D480:L480"/>
    <mergeCell ref="W1053:X1055"/>
    <mergeCell ref="U583:V583"/>
    <mergeCell ref="S1123:T1123"/>
    <mergeCell ref="A623:C623"/>
    <mergeCell ref="Z1142:AC1142"/>
    <mergeCell ref="M955:N955"/>
    <mergeCell ref="Y448:AE448"/>
    <mergeCell ref="A107:C107"/>
    <mergeCell ref="W191:X191"/>
    <mergeCell ref="A712:C712"/>
    <mergeCell ref="W349:X349"/>
    <mergeCell ref="U908:V908"/>
    <mergeCell ref="U883:V883"/>
    <mergeCell ref="D938:L938"/>
    <mergeCell ref="D314:L316"/>
    <mergeCell ref="O715:P715"/>
    <mergeCell ref="Y621:AE621"/>
    <mergeCell ref="A624:C624"/>
    <mergeCell ref="W649:X649"/>
    <mergeCell ref="Y921:AE921"/>
    <mergeCell ref="Y464:AE464"/>
    <mergeCell ref="O716:P716"/>
    <mergeCell ref="S341:T343"/>
    <mergeCell ref="B15:AF15"/>
    <mergeCell ref="D1085:L1085"/>
    <mergeCell ref="O1016:P1016"/>
    <mergeCell ref="Z1170:AC1170"/>
    <mergeCell ref="Y922:AE922"/>
    <mergeCell ref="W271:X271"/>
    <mergeCell ref="M1097:N1097"/>
    <mergeCell ref="A308:C308"/>
    <mergeCell ref="W876:X876"/>
    <mergeCell ref="M851:N851"/>
    <mergeCell ref="Y192:AE192"/>
    <mergeCell ref="W571:X571"/>
    <mergeCell ref="U1111:V1111"/>
    <mergeCell ref="A608:C608"/>
    <mergeCell ref="O1074:P1074"/>
    <mergeCell ref="W660:X660"/>
    <mergeCell ref="O1032:P1032"/>
    <mergeCell ref="Z1186:AC1186"/>
    <mergeCell ref="Y492:AE492"/>
    <mergeCell ref="W871:X871"/>
    <mergeCell ref="Q709:R709"/>
    <mergeCell ref="Q703:R703"/>
    <mergeCell ref="Y187:AE187"/>
    <mergeCell ref="S999:T1001"/>
    <mergeCell ref="S1026:T1028"/>
    <mergeCell ref="Q1009:R1009"/>
    <mergeCell ref="Z1181:AC1181"/>
    <mergeCell ref="Y487:AE487"/>
    <mergeCell ref="S164:T164"/>
    <mergeCell ref="Q704:R704"/>
    <mergeCell ref="M71:N73"/>
    <mergeCell ref="W1018:X1018"/>
    <mergeCell ref="Y245:AE245"/>
    <mergeCell ref="Q1004:R1004"/>
    <mergeCell ref="A616:C618"/>
    <mergeCell ref="W713:X713"/>
    <mergeCell ref="O1085:P1085"/>
    <mergeCell ref="Q88:R88"/>
    <mergeCell ref="N389:Q389"/>
    <mergeCell ref="Q63:R63"/>
    <mergeCell ref="Y545:AE545"/>
    <mergeCell ref="W924:X924"/>
    <mergeCell ref="W1013:X1013"/>
    <mergeCell ref="Q845:R845"/>
    <mergeCell ref="N1146:Q1146"/>
    <mergeCell ref="Y845:AE845"/>
    <mergeCell ref="E377:M377"/>
    <mergeCell ref="Q546:R546"/>
    <mergeCell ref="O1086:P1086"/>
    <mergeCell ref="Y1003:AE1003"/>
    <mergeCell ref="Y540:AE540"/>
    <mergeCell ref="Q846:R846"/>
    <mergeCell ref="O813:P813"/>
    <mergeCell ref="W1071:X1071"/>
    <mergeCell ref="S60:T60"/>
    <mergeCell ref="W610:X610"/>
    <mergeCell ref="D601:L601"/>
    <mergeCell ref="O1113:P1113"/>
    <mergeCell ref="Q116:R116"/>
    <mergeCell ref="D269:L269"/>
    <mergeCell ref="Y556:AE556"/>
    <mergeCell ref="D296:L296"/>
    <mergeCell ref="Y714:AE714"/>
    <mergeCell ref="W1066:X1066"/>
    <mergeCell ref="M281:N281"/>
    <mergeCell ref="Q443:R443"/>
    <mergeCell ref="D596:L596"/>
    <mergeCell ref="E388:M388"/>
    <mergeCell ref="Y1014:AE1014"/>
    <mergeCell ref="A863:C863"/>
    <mergeCell ref="S209:T209"/>
    <mergeCell ref="Q743:R743"/>
    <mergeCell ref="C415:M415"/>
    <mergeCell ref="D654:L654"/>
    <mergeCell ref="O1124:P1124"/>
    <mergeCell ref="V1143:Y1143"/>
    <mergeCell ref="U294:V294"/>
    <mergeCell ref="D954:L954"/>
    <mergeCell ref="D1112:L1112"/>
    <mergeCell ref="W60:X60"/>
    <mergeCell ref="D655:L655"/>
    <mergeCell ref="U594:V594"/>
    <mergeCell ref="D649:L649"/>
    <mergeCell ref="A124:C124"/>
    <mergeCell ref="U137:V137"/>
    <mergeCell ref="V1144:Y1144"/>
    <mergeCell ref="W360:X360"/>
    <mergeCell ref="O732:P732"/>
    <mergeCell ref="Y918:AE920"/>
    <mergeCell ref="A151:C151"/>
    <mergeCell ref="Y56:AE56"/>
    <mergeCell ref="M237:N237"/>
    <mergeCell ref="W1111:X1111"/>
    <mergeCell ref="D1096:L1096"/>
    <mergeCell ref="D683:L683"/>
    <mergeCell ref="N781:Q781"/>
    <mergeCell ref="U165:V165"/>
    <mergeCell ref="R4:X4"/>
    <mergeCell ref="U953:V953"/>
    <mergeCell ref="B27:AF27"/>
    <mergeCell ref="S1036:T1036"/>
    <mergeCell ref="Y361:AE361"/>
    <mergeCell ref="A79:C79"/>
    <mergeCell ref="Y661:AE661"/>
    <mergeCell ref="U333:V333"/>
    <mergeCell ref="S873:T873"/>
    <mergeCell ref="M705:N705"/>
    <mergeCell ref="Y198:AE198"/>
    <mergeCell ref="M1050:Q1050"/>
    <mergeCell ref="Y356:AE356"/>
    <mergeCell ref="A74:C74"/>
    <mergeCell ref="U1096:V1096"/>
    <mergeCell ref="U664:V664"/>
    <mergeCell ref="O471:P471"/>
    <mergeCell ref="A679:C679"/>
    <mergeCell ref="M1011:N1011"/>
    <mergeCell ref="O166:P166"/>
    <mergeCell ref="M706:N706"/>
    <mergeCell ref="U964:V964"/>
    <mergeCell ref="D1019:L1019"/>
    <mergeCell ref="S931:T931"/>
    <mergeCell ref="R781:U781"/>
    <mergeCell ref="O466:P466"/>
    <mergeCell ref="C505:L505"/>
    <mergeCell ref="Q143:R143"/>
    <mergeCell ref="O683:P683"/>
    <mergeCell ref="R1150:U1150"/>
    <mergeCell ref="Y583:AE583"/>
    <mergeCell ref="S926:T926"/>
    <mergeCell ref="D1052:L1052"/>
    <mergeCell ref="M301:N301"/>
    <mergeCell ref="A521:C521"/>
    <mergeCell ref="M847:N847"/>
    <mergeCell ref="Y883:AE883"/>
    <mergeCell ref="A216:C216"/>
    <mergeCell ref="M1064:N1064"/>
    <mergeCell ref="M30:P30"/>
    <mergeCell ref="M601:N601"/>
    <mergeCell ref="A821:C821"/>
    <mergeCell ref="A979:C979"/>
    <mergeCell ref="U992:V992"/>
    <mergeCell ref="D1047:L1047"/>
    <mergeCell ref="O824:P824"/>
    <mergeCell ref="A516:C516"/>
    <mergeCell ref="R640:AF640"/>
    <mergeCell ref="Q459:R459"/>
    <mergeCell ref="Y1030:AE1030"/>
    <mergeCell ref="R1161:U1161"/>
    <mergeCell ref="O825:P825"/>
    <mergeCell ref="A574:C574"/>
    <mergeCell ref="E405:M405"/>
    <mergeCell ref="Q155:R155"/>
    <mergeCell ref="A874:C874"/>
    <mergeCell ref="S220:T220"/>
    <mergeCell ref="A901:C901"/>
    <mergeCell ref="A569:C569"/>
    <mergeCell ref="E400:M400"/>
    <mergeCell ref="W680:X680"/>
    <mergeCell ref="Y295:AE295"/>
    <mergeCell ref="Z1147:AC1147"/>
    <mergeCell ref="C790:D790"/>
    <mergeCell ref="M352:N352"/>
    <mergeCell ref="Q601:R601"/>
    <mergeCell ref="Q182:R182"/>
    <mergeCell ref="M47:N47"/>
    <mergeCell ref="W980:X980"/>
    <mergeCell ref="Q296:R296"/>
    <mergeCell ref="Y296:AE296"/>
    <mergeCell ref="U1061:V1061"/>
    <mergeCell ref="Q596:R596"/>
    <mergeCell ref="Y596:AE596"/>
    <mergeCell ref="O670:P672"/>
    <mergeCell ref="C387:D387"/>
    <mergeCell ref="Q813:R813"/>
    <mergeCell ref="S273:T273"/>
    <mergeCell ref="S248:T248"/>
    <mergeCell ref="A885:C885"/>
    <mergeCell ref="W522:X522"/>
    <mergeCell ref="E785:M785"/>
    <mergeCell ref="A1043:C1043"/>
    <mergeCell ref="U1056:V1056"/>
    <mergeCell ref="O894:P894"/>
    <mergeCell ref="S573:T573"/>
    <mergeCell ref="W822:X822"/>
    <mergeCell ref="C1178:M1178"/>
    <mergeCell ref="C382:D382"/>
    <mergeCell ref="W517:X517"/>
    <mergeCell ref="W1122:X1122"/>
    <mergeCell ref="Q954:R954"/>
    <mergeCell ref="Q1112:R1112"/>
    <mergeCell ref="Q655:R655"/>
    <mergeCell ref="C371:D371"/>
    <mergeCell ref="S972:T974"/>
    <mergeCell ref="Q955:R955"/>
    <mergeCell ref="E769:M769"/>
    <mergeCell ref="Q949:R949"/>
    <mergeCell ref="S1047:T1047"/>
    <mergeCell ref="U50:V50"/>
    <mergeCell ref="D105:L105"/>
    <mergeCell ref="E1138:M1138"/>
    <mergeCell ref="S715:T715"/>
    <mergeCell ref="C1134:D1135"/>
    <mergeCell ref="M117:N117"/>
    <mergeCell ref="U350:V350"/>
    <mergeCell ref="Y823:AE823"/>
    <mergeCell ref="C1154:D1154"/>
    <mergeCell ref="D705:L705"/>
    <mergeCell ref="Y1123:AE1123"/>
    <mergeCell ref="D863:L863"/>
    <mergeCell ref="S318:T318"/>
    <mergeCell ref="Q852:R852"/>
    <mergeCell ref="M717:N717"/>
    <mergeCell ref="D1074:L1074"/>
    <mergeCell ref="S1100:T1100"/>
    <mergeCell ref="U103:V103"/>
    <mergeCell ref="D133:L133"/>
    <mergeCell ref="R398:U398"/>
    <mergeCell ref="S152:T154"/>
    <mergeCell ref="E1166:M1166"/>
    <mergeCell ref="M145:N145"/>
    <mergeCell ref="D458:L458"/>
    <mergeCell ref="D433:L433"/>
    <mergeCell ref="S1095:T1095"/>
    <mergeCell ref="M470:N470"/>
    <mergeCell ref="M445:N445"/>
    <mergeCell ref="U703:V703"/>
    <mergeCell ref="A227:C227"/>
    <mergeCell ref="W1026:X1028"/>
    <mergeCell ref="Y111:AE111"/>
    <mergeCell ref="D1058:L1058"/>
    <mergeCell ref="W164:X164"/>
    <mergeCell ref="U300:V300"/>
    <mergeCell ref="U431:V431"/>
    <mergeCell ref="Y323:AE323"/>
    <mergeCell ref="M498:N498"/>
    <mergeCell ref="U301:V301"/>
    <mergeCell ref="O133:P133"/>
    <mergeCell ref="O264:P264"/>
    <mergeCell ref="O738:P738"/>
    <mergeCell ref="W524:X524"/>
    <mergeCell ref="Z376:AC376"/>
    <mergeCell ref="W61:X61"/>
    <mergeCell ref="O433:P433"/>
    <mergeCell ref="Z1158:AC1158"/>
    <mergeCell ref="W849:X849"/>
    <mergeCell ref="Z396:AC396"/>
    <mergeCell ref="U442:V442"/>
    <mergeCell ref="S982:T982"/>
    <mergeCell ref="M814:N814"/>
    <mergeCell ref="U1116:V1116"/>
    <mergeCell ref="Y307:AE307"/>
    <mergeCell ref="Y334:AE334"/>
    <mergeCell ref="Z1159:AC1159"/>
    <mergeCell ref="Y465:AE465"/>
    <mergeCell ref="A729:C729"/>
    <mergeCell ref="A297:C297"/>
    <mergeCell ref="A272:C272"/>
    <mergeCell ref="C398:D398"/>
    <mergeCell ref="U443:V443"/>
    <mergeCell ref="O275:P275"/>
    <mergeCell ref="D1128:L1128"/>
    <mergeCell ref="W114:X114"/>
    <mergeCell ref="A597:C597"/>
    <mergeCell ref="O486:P486"/>
    <mergeCell ref="R721:AF721"/>
    <mergeCell ref="O575:P575"/>
    <mergeCell ref="Y62:AE62"/>
    <mergeCell ref="Q252:R252"/>
    <mergeCell ref="R796:U796"/>
    <mergeCell ref="S1035:T1035"/>
    <mergeCell ref="A956:C956"/>
    <mergeCell ref="Y362:AE362"/>
    <mergeCell ref="Q552:R552"/>
    <mergeCell ref="U1127:V1127"/>
    <mergeCell ref="W130:X130"/>
    <mergeCell ref="A325:C325"/>
    <mergeCell ref="W430:X430"/>
    <mergeCell ref="M868:N868"/>
    <mergeCell ref="A1088:C1088"/>
    <mergeCell ref="U1128:V1128"/>
    <mergeCell ref="A625:C625"/>
    <mergeCell ref="O960:P960"/>
    <mergeCell ref="A652:C652"/>
    <mergeCell ref="O497:P497"/>
    <mergeCell ref="Q263:R263"/>
    <mergeCell ref="A1098:C1098"/>
    <mergeCell ref="Q1020:R1020"/>
    <mergeCell ref="Y529:AE529"/>
    <mergeCell ref="N405:Q405"/>
    <mergeCell ref="A1010:C1010"/>
    <mergeCell ref="Q932:R932"/>
    <mergeCell ref="W730:X730"/>
    <mergeCell ref="U89:V89"/>
    <mergeCell ref="D144:L144"/>
    <mergeCell ref="Q105:R105"/>
    <mergeCell ref="D302:L302"/>
    <mergeCell ref="N400:Q400"/>
    <mergeCell ref="W484:X484"/>
    <mergeCell ref="M156:N156"/>
    <mergeCell ref="W1030:X1030"/>
    <mergeCell ref="N1163:Q1163"/>
    <mergeCell ref="Y731:AE731"/>
    <mergeCell ref="D139:L139"/>
    <mergeCell ref="O1097:P1097"/>
    <mergeCell ref="Q705:R705"/>
    <mergeCell ref="D470:L470"/>
    <mergeCell ref="Q1074:R1074"/>
    <mergeCell ref="S77:T77"/>
    <mergeCell ref="A71:C73"/>
    <mergeCell ref="S682:T682"/>
    <mergeCell ref="S166:T166"/>
    <mergeCell ref="D829:L829"/>
    <mergeCell ref="D313:L313"/>
    <mergeCell ref="U999:V1001"/>
    <mergeCell ref="D524:L524"/>
    <mergeCell ref="U143:V143"/>
    <mergeCell ref="Y873:AE873"/>
    <mergeCell ref="M515:N515"/>
    <mergeCell ref="V1150:Y1150"/>
    <mergeCell ref="Q1090:R1090"/>
    <mergeCell ref="Q1065:R1065"/>
    <mergeCell ref="C791:D791"/>
    <mergeCell ref="O44:P46"/>
    <mergeCell ref="D830:L830"/>
    <mergeCell ref="D824:L824"/>
    <mergeCell ref="D498:L498"/>
    <mergeCell ref="U470:V470"/>
    <mergeCell ref="S88:T88"/>
    <mergeCell ref="C424:L424"/>
    <mergeCell ref="U197:V197"/>
    <mergeCell ref="V1160:Y1160"/>
    <mergeCell ref="S851:T851"/>
    <mergeCell ref="M683:N683"/>
    <mergeCell ref="M226:N226"/>
    <mergeCell ref="D971:L971"/>
    <mergeCell ref="D514:L514"/>
    <mergeCell ref="Q1118:R1118"/>
    <mergeCell ref="M983:N983"/>
    <mergeCell ref="D209:L209"/>
    <mergeCell ref="M526:N526"/>
    <mergeCell ref="V1161:Y1161"/>
    <mergeCell ref="M520:N520"/>
    <mergeCell ref="O172:P172"/>
    <mergeCell ref="D966:L966"/>
    <mergeCell ref="M870:N870"/>
    <mergeCell ref="M984:N984"/>
    <mergeCell ref="Q1113:R1113"/>
    <mergeCell ref="S116:T116"/>
    <mergeCell ref="Z767:AC767"/>
    <mergeCell ref="M254:N254"/>
    <mergeCell ref="D982:L982"/>
    <mergeCell ref="C1160:D1160"/>
    <mergeCell ref="N798:Q798"/>
    <mergeCell ref="U182:V182"/>
    <mergeCell ref="M554:N554"/>
    <mergeCell ref="W299:X299"/>
    <mergeCell ref="D894:L894"/>
    <mergeCell ref="M44:N46"/>
    <mergeCell ref="M249:N249"/>
    <mergeCell ref="W605:X605"/>
    <mergeCell ref="W599:X599"/>
    <mergeCell ref="Y520:AE520"/>
    <mergeCell ref="S932:T932"/>
    <mergeCell ref="W899:X899"/>
    <mergeCell ref="Z795:AC795"/>
    <mergeCell ref="R1167:U1167"/>
    <mergeCell ref="W600:X600"/>
    <mergeCell ref="Y215:AE215"/>
    <mergeCell ref="U567:V567"/>
    <mergeCell ref="Q432:R432"/>
    <mergeCell ref="A91:C91"/>
    <mergeCell ref="S1101:T1101"/>
    <mergeCell ref="M939:N939"/>
    <mergeCell ref="Y432:AE432"/>
    <mergeCell ref="U681:V681"/>
    <mergeCell ref="Y978:AE978"/>
    <mergeCell ref="A696:C696"/>
    <mergeCell ref="Y546:AE546"/>
    <mergeCell ref="W327:X327"/>
    <mergeCell ref="U867:V867"/>
    <mergeCell ref="Q732:R732"/>
    <mergeCell ref="C797:M797"/>
    <mergeCell ref="D1036:L1036"/>
    <mergeCell ref="M934:N934"/>
    <mergeCell ref="W170:X170"/>
    <mergeCell ref="A691:C691"/>
    <mergeCell ref="W328:X328"/>
    <mergeCell ref="O700:P700"/>
    <mergeCell ref="N417:Q417"/>
    <mergeCell ref="A230:B230"/>
    <mergeCell ref="Y600:AE600"/>
    <mergeCell ref="O237:P237"/>
    <mergeCell ref="W628:X628"/>
    <mergeCell ref="Y906:AE906"/>
    <mergeCell ref="A75:C75"/>
    <mergeCell ref="M923:N923"/>
    <mergeCell ref="Y900:AE900"/>
    <mergeCell ref="U709:V709"/>
    <mergeCell ref="Y443:AE443"/>
    <mergeCell ref="W469:X469"/>
    <mergeCell ref="U1009:V1009"/>
    <mergeCell ref="Y901:AE901"/>
    <mergeCell ref="A744:C744"/>
    <mergeCell ref="Q171:R171"/>
    <mergeCell ref="Y628:AE628"/>
    <mergeCell ref="O842:P842"/>
    <mergeCell ref="N797:Q797"/>
    <mergeCell ref="Q471:R471"/>
    <mergeCell ref="O1011:P1011"/>
    <mergeCell ref="Y928:AE928"/>
    <mergeCell ref="Z1165:AC1165"/>
    <mergeCell ref="Q688:R688"/>
    <mergeCell ref="Q682:R682"/>
    <mergeCell ref="S237:T237"/>
    <mergeCell ref="Q356:R356"/>
    <mergeCell ref="S448:T448"/>
    <mergeCell ref="D52:L52"/>
    <mergeCell ref="S143:T143"/>
    <mergeCell ref="O1069:P1069"/>
    <mergeCell ref="V758:Y758"/>
    <mergeCell ref="D352:L352"/>
    <mergeCell ref="A1061:C1061"/>
    <mergeCell ref="D569:L569"/>
    <mergeCell ref="D106:L106"/>
    <mergeCell ref="O1064:P1064"/>
    <mergeCell ref="D264:L264"/>
    <mergeCell ref="D220:L220"/>
    <mergeCell ref="S290:T290"/>
    <mergeCell ref="Q830:R830"/>
    <mergeCell ref="Q206:R208"/>
    <mergeCell ref="Q824:R824"/>
    <mergeCell ref="A1119:C1119"/>
    <mergeCell ref="S133:T133"/>
    <mergeCell ref="D810:L812"/>
    <mergeCell ref="D280:L280"/>
    <mergeCell ref="N1183:Q1183"/>
    <mergeCell ref="O906:P906"/>
    <mergeCell ref="A1114:C1114"/>
    <mergeCell ref="V769:Y769"/>
    <mergeCell ref="M265:N265"/>
    <mergeCell ref="U51:V51"/>
    <mergeCell ref="D580:L580"/>
    <mergeCell ref="E372:M372"/>
    <mergeCell ref="D711:L711"/>
    <mergeCell ref="D248:L248"/>
    <mergeCell ref="D275:L275"/>
    <mergeCell ref="M565:N565"/>
    <mergeCell ref="S187:T187"/>
    <mergeCell ref="W427:X429"/>
    <mergeCell ref="S301:T301"/>
    <mergeCell ref="S487:T487"/>
    <mergeCell ref="Y993:AE993"/>
    <mergeCell ref="S601:T601"/>
    <mergeCell ref="S182:T182"/>
    <mergeCell ref="Q118:R118"/>
    <mergeCell ref="S818:T818"/>
    <mergeCell ref="M293:N293"/>
    <mergeCell ref="N1169:Q1169"/>
    <mergeCell ref="M320:N320"/>
    <mergeCell ref="U578:V578"/>
    <mergeCell ref="D633:L633"/>
    <mergeCell ref="S602:T602"/>
    <mergeCell ref="A102:C102"/>
    <mergeCell ref="U273:V273"/>
    <mergeCell ref="M1039:N1039"/>
    <mergeCell ref="O80:P80"/>
    <mergeCell ref="M620:N620"/>
    <mergeCell ref="U878:V878"/>
    <mergeCell ref="D933:L933"/>
    <mergeCell ref="Q894:R894"/>
    <mergeCell ref="A103:C103"/>
    <mergeCell ref="O711:P711"/>
    <mergeCell ref="S960:T960"/>
    <mergeCell ref="S954:T954"/>
    <mergeCell ref="S655:T655"/>
    <mergeCell ref="A136:C136"/>
    <mergeCell ref="A113:C113"/>
    <mergeCell ref="M1092:N1092"/>
    <mergeCell ref="M673:N673"/>
    <mergeCell ref="W355:X355"/>
    <mergeCell ref="Q922:R922"/>
    <mergeCell ref="D944:L944"/>
    <mergeCell ref="A1107:C1109"/>
    <mergeCell ref="U1020:V1020"/>
    <mergeCell ref="W50:X50"/>
    <mergeCell ref="D152:L154"/>
    <mergeCell ref="O553:P553"/>
    <mergeCell ref="M1087:N1087"/>
    <mergeCell ref="U932:V932"/>
    <mergeCell ref="W350:X350"/>
    <mergeCell ref="Q188:R188"/>
    <mergeCell ref="U317:V317"/>
    <mergeCell ref="M689:N689"/>
    <mergeCell ref="S988:T988"/>
    <mergeCell ref="O853:P853"/>
    <mergeCell ref="Y182:AE182"/>
    <mergeCell ref="B21:AF21"/>
    <mergeCell ref="M989:N989"/>
    <mergeCell ref="U318:V318"/>
    <mergeCell ref="M684:N684"/>
    <mergeCell ref="A929:C929"/>
    <mergeCell ref="M815:N815"/>
    <mergeCell ref="A472:C472"/>
    <mergeCell ref="W78:X78"/>
    <mergeCell ref="Q30:T30"/>
    <mergeCell ref="M990:N990"/>
    <mergeCell ref="D837:L839"/>
    <mergeCell ref="O145:P145"/>
    <mergeCell ref="S233:T235"/>
    <mergeCell ref="Q210:R210"/>
    <mergeCell ref="Z413:AC413"/>
    <mergeCell ref="Y656:AE656"/>
    <mergeCell ref="R785:U785"/>
    <mergeCell ref="U459:V459"/>
    <mergeCell ref="M831:N831"/>
    <mergeCell ref="E399:M399"/>
    <mergeCell ref="Y351:AE351"/>
    <mergeCell ref="A200:C200"/>
    <mergeCell ref="W305:X305"/>
    <mergeCell ref="O134:P134"/>
    <mergeCell ref="Y651:AE651"/>
    <mergeCell ref="A957:C957"/>
    <mergeCell ref="O292:P292"/>
    <mergeCell ref="A500:C500"/>
    <mergeCell ref="M826:N826"/>
    <mergeCell ref="E788:M788"/>
    <mergeCell ref="U1084:V1084"/>
    <mergeCell ref="E394:M394"/>
    <mergeCell ref="W736:X736"/>
    <mergeCell ref="O592:P592"/>
    <mergeCell ref="Q138:R138"/>
    <mergeCell ref="Z773:AC773"/>
    <mergeCell ref="W437:X437"/>
    <mergeCell ref="W431:X431"/>
    <mergeCell ref="C410:D410"/>
    <mergeCell ref="Y709:AE709"/>
    <mergeCell ref="Q352:R352"/>
    <mergeCell ref="Q438:R438"/>
    <mergeCell ref="Q569:R569"/>
    <mergeCell ref="E383:M383"/>
    <mergeCell ref="Q106:R106"/>
    <mergeCell ref="Y1009:AE1009"/>
    <mergeCell ref="Q133:R133"/>
    <mergeCell ref="Q264:R264"/>
    <mergeCell ref="S198:T198"/>
    <mergeCell ref="Q738:R738"/>
    <mergeCell ref="Y704:AE704"/>
    <mergeCell ref="A553:C553"/>
    <mergeCell ref="W447:X447"/>
    <mergeCell ref="O819:P819"/>
    <mergeCell ref="A1099:C1099"/>
    <mergeCell ref="E384:M384"/>
    <mergeCell ref="E378:M378"/>
    <mergeCell ref="N406:Q406"/>
    <mergeCell ref="A853:C853"/>
    <mergeCell ref="S199:T199"/>
    <mergeCell ref="A880:C880"/>
    <mergeCell ref="E1141:M1141"/>
    <mergeCell ref="W905:X905"/>
    <mergeCell ref="D319:L319"/>
    <mergeCell ref="W442:X442"/>
    <mergeCell ref="Q280:R280"/>
    <mergeCell ref="O814:P814"/>
    <mergeCell ref="W1116:X1116"/>
    <mergeCell ref="Y851:AE851"/>
    <mergeCell ref="M331:N331"/>
    <mergeCell ref="M562:N564"/>
    <mergeCell ref="Q580:R580"/>
    <mergeCell ref="Q275:R275"/>
    <mergeCell ref="Y732:AE732"/>
    <mergeCell ref="U1040:V1040"/>
    <mergeCell ref="Q1038:R1038"/>
    <mergeCell ref="O961:P961"/>
    <mergeCell ref="C785:D785"/>
    <mergeCell ref="S252:T252"/>
    <mergeCell ref="M176:Q176"/>
    <mergeCell ref="W501:X501"/>
    <mergeCell ref="M173:N173"/>
    <mergeCell ref="D461:L461"/>
    <mergeCell ref="R1077:AF1077"/>
    <mergeCell ref="S552:T552"/>
    <mergeCell ref="V404:Y404"/>
    <mergeCell ref="O956:P956"/>
    <mergeCell ref="U101:V101"/>
    <mergeCell ref="D156:L156"/>
    <mergeCell ref="C780:D780"/>
    <mergeCell ref="Q608:R608"/>
    <mergeCell ref="M473:N473"/>
    <mergeCell ref="M203:Q203"/>
    <mergeCell ref="Y125:AE127"/>
    <mergeCell ref="W1101:X1101"/>
    <mergeCell ref="Q939:R939"/>
    <mergeCell ref="Y743:AE743"/>
    <mergeCell ref="Q933:R933"/>
    <mergeCell ref="D673:L673"/>
    <mergeCell ref="Y51:AE51"/>
    <mergeCell ref="S263:T263"/>
    <mergeCell ref="Q934:R934"/>
    <mergeCell ref="M834:Q834"/>
    <mergeCell ref="C1138:D1138"/>
    <mergeCell ref="U486:V486"/>
    <mergeCell ref="S1020:T1020"/>
    <mergeCell ref="D84:L84"/>
    <mergeCell ref="D689:L689"/>
    <mergeCell ref="D841:L841"/>
    <mergeCell ref="U329:V329"/>
    <mergeCell ref="O161:P161"/>
    <mergeCell ref="M701:N701"/>
    <mergeCell ref="Q988:R988"/>
    <mergeCell ref="W89:X89"/>
    <mergeCell ref="M527:N527"/>
    <mergeCell ref="D684:L684"/>
    <mergeCell ref="O461:P461"/>
    <mergeCell ref="O619:P619"/>
    <mergeCell ref="S710:T710"/>
    <mergeCell ref="O156:P156"/>
    <mergeCell ref="S868:T868"/>
    <mergeCell ref="C284:L284"/>
    <mergeCell ref="C1149:D1149"/>
    <mergeCell ref="U57:V57"/>
    <mergeCell ref="U171:V171"/>
    <mergeCell ref="D226:L226"/>
    <mergeCell ref="M543:N543"/>
    <mergeCell ref="D831:L831"/>
    <mergeCell ref="D437:L437"/>
    <mergeCell ref="S922:T922"/>
    <mergeCell ref="U357:V357"/>
    <mergeCell ref="O189:P189"/>
    <mergeCell ref="M238:N238"/>
    <mergeCell ref="U471:V471"/>
    <mergeCell ref="D526:L526"/>
    <mergeCell ref="M843:N843"/>
    <mergeCell ref="A669:C669"/>
    <mergeCell ref="U682:V682"/>
    <mergeCell ref="D737:L737"/>
    <mergeCell ref="D826:L826"/>
    <mergeCell ref="S738:T738"/>
    <mergeCell ref="Z784:AC784"/>
    <mergeCell ref="Q837:R839"/>
    <mergeCell ref="Y90:AE90"/>
    <mergeCell ref="R1156:U1156"/>
    <mergeCell ref="W143:X143"/>
    <mergeCell ref="O515:P515"/>
    <mergeCell ref="S1090:T1090"/>
    <mergeCell ref="A694:B694"/>
    <mergeCell ref="A685:C685"/>
    <mergeCell ref="A239:C239"/>
    <mergeCell ref="M571:N571"/>
    <mergeCell ref="U856:V856"/>
    <mergeCell ref="D287:L289"/>
    <mergeCell ref="R1151:U1151"/>
    <mergeCell ref="A985:C985"/>
    <mergeCell ref="R41:AF41"/>
    <mergeCell ref="M871:N871"/>
    <mergeCell ref="W159:X159"/>
    <mergeCell ref="O988:P988"/>
    <mergeCell ref="U233:V235"/>
    <mergeCell ref="C1183:M1183"/>
    <mergeCell ref="O226:P226"/>
    <mergeCell ref="Z380:AC380"/>
    <mergeCell ref="W459:X459"/>
    <mergeCell ref="S1118:T1118"/>
    <mergeCell ref="Z1137:AC1137"/>
    <mergeCell ref="M493:N493"/>
    <mergeCell ref="A14:AF14"/>
    <mergeCell ref="A250:C250"/>
    <mergeCell ref="Q172:R172"/>
    <mergeCell ref="U884:V884"/>
    <mergeCell ref="D939:L939"/>
    <mergeCell ref="U260:V262"/>
    <mergeCell ref="U840:V840"/>
    <mergeCell ref="R1179:U1179"/>
    <mergeCell ref="A1013:C1013"/>
    <mergeCell ref="A619:C619"/>
    <mergeCell ref="Z1138:AC1138"/>
    <mergeCell ref="M951:N951"/>
    <mergeCell ref="Y444:AE444"/>
    <mergeCell ref="W187:X187"/>
    <mergeCell ref="Y459:AE459"/>
    <mergeCell ref="C377:D377"/>
    <mergeCell ref="O254:P254"/>
    <mergeCell ref="W487:X487"/>
    <mergeCell ref="A1033:C1033"/>
    <mergeCell ref="Q319:R319"/>
    <mergeCell ref="O1017:P1017"/>
    <mergeCell ref="R694:AF694"/>
    <mergeCell ref="O554:P554"/>
    <mergeCell ref="Y460:AE460"/>
    <mergeCell ref="Z1148:AC1148"/>
    <mergeCell ref="S179:T181"/>
    <mergeCell ref="A1066:C1066"/>
    <mergeCell ref="W572:X572"/>
    <mergeCell ref="A603:C603"/>
    <mergeCell ref="S80:T80"/>
    <mergeCell ref="N373:Q373"/>
    <mergeCell ref="A304:C304"/>
    <mergeCell ref="W872:X872"/>
    <mergeCell ref="A936:C936"/>
    <mergeCell ref="W986:X986"/>
    <mergeCell ref="A1067:C1067"/>
    <mergeCell ref="W961:X961"/>
    <mergeCell ref="Y188:AE188"/>
    <mergeCell ref="W567:X567"/>
    <mergeCell ref="O912:P912"/>
    <mergeCell ref="O939:P939"/>
    <mergeCell ref="D552:L552"/>
    <mergeCell ref="Q488:R488"/>
    <mergeCell ref="O607:P607"/>
    <mergeCell ref="Z1182:AC1182"/>
    <mergeCell ref="Y488:AE488"/>
    <mergeCell ref="W867:X867"/>
    <mergeCell ref="D858:L858"/>
    <mergeCell ref="Y602:AE602"/>
    <mergeCell ref="Q242:R242"/>
    <mergeCell ref="S864:T866"/>
    <mergeCell ref="Y813:AE813"/>
    <mergeCell ref="D553:L553"/>
    <mergeCell ref="S465:T465"/>
    <mergeCell ref="Q1005:R1005"/>
    <mergeCell ref="W556:X556"/>
    <mergeCell ref="Y902:AE902"/>
    <mergeCell ref="Q542:R542"/>
    <mergeCell ref="Q700:R700"/>
    <mergeCell ref="W251:X251"/>
    <mergeCell ref="N384:Q384"/>
    <mergeCell ref="Y1113:AE1113"/>
    <mergeCell ref="D853:L853"/>
    <mergeCell ref="M697:N699"/>
    <mergeCell ref="M140:N140"/>
    <mergeCell ref="V775:Y775"/>
    <mergeCell ref="W1014:X1014"/>
    <mergeCell ref="A454:C456"/>
    <mergeCell ref="W551:X551"/>
    <mergeCell ref="O923:P923"/>
    <mergeCell ref="W709:X709"/>
    <mergeCell ref="Q84:R84"/>
    <mergeCell ref="M440:N440"/>
    <mergeCell ref="M598:N598"/>
    <mergeCell ref="Q689:R689"/>
    <mergeCell ref="M135:N135"/>
    <mergeCell ref="N1142:Q1142"/>
    <mergeCell ref="M284:Q284"/>
    <mergeCell ref="Y868:AE868"/>
    <mergeCell ref="Q989:R989"/>
    <mergeCell ref="M435:N435"/>
    <mergeCell ref="S144:T144"/>
    <mergeCell ref="Q684:R684"/>
    <mergeCell ref="D297:L297"/>
    <mergeCell ref="S907:T907"/>
    <mergeCell ref="Y101:AE101"/>
    <mergeCell ref="U542:V542"/>
    <mergeCell ref="D597:L597"/>
    <mergeCell ref="S661:T661"/>
    <mergeCell ref="S145:T145"/>
    <mergeCell ref="W233:X235"/>
    <mergeCell ref="D134:L134"/>
    <mergeCell ref="U237:V237"/>
    <mergeCell ref="D292:L292"/>
    <mergeCell ref="M582:N582"/>
    <mergeCell ref="M740:N740"/>
    <mergeCell ref="D897:L897"/>
    <mergeCell ref="A508:C510"/>
    <mergeCell ref="M277:N277"/>
    <mergeCell ref="N1153:Q1153"/>
    <mergeCell ref="Y852:AE852"/>
    <mergeCell ref="Q1069:R1069"/>
    <mergeCell ref="M909:N909"/>
    <mergeCell ref="W214:X214"/>
    <mergeCell ref="M577:N577"/>
    <mergeCell ref="U595:V595"/>
    <mergeCell ref="D650:L650"/>
    <mergeCell ref="U138:V138"/>
    <mergeCell ref="A119:C119"/>
    <mergeCell ref="U132:V132"/>
    <mergeCell ref="V1139:Y1139"/>
    <mergeCell ref="U290:V290"/>
    <mergeCell ref="S830:T830"/>
    <mergeCell ref="S206:T208"/>
    <mergeCell ref="M662:N662"/>
    <mergeCell ref="U895:V895"/>
    <mergeCell ref="D950:L950"/>
    <mergeCell ref="D493:L493"/>
    <mergeCell ref="M962:N962"/>
    <mergeCell ref="W198:X198"/>
    <mergeCell ref="W356:X356"/>
    <mergeCell ref="D951:L951"/>
    <mergeCell ref="O728:P728"/>
    <mergeCell ref="O265:P265"/>
    <mergeCell ref="W51:X51"/>
    <mergeCell ref="S977:T977"/>
    <mergeCell ref="U606:V606"/>
    <mergeCell ref="U160:V160"/>
    <mergeCell ref="O565:P565"/>
    <mergeCell ref="M690:N690"/>
    <mergeCell ref="D961:L961"/>
    <mergeCell ref="D1092:L1092"/>
    <mergeCell ref="D1119:L1119"/>
    <mergeCell ref="O439:P439"/>
    <mergeCell ref="W278:X278"/>
    <mergeCell ref="U818:V818"/>
    <mergeCell ref="O293:P293"/>
    <mergeCell ref="Y199:AE199"/>
    <mergeCell ref="W578:X578"/>
    <mergeCell ref="M481:N483"/>
    <mergeCell ref="U634:V634"/>
    <mergeCell ref="A158:C158"/>
    <mergeCell ref="M1006:N1006"/>
    <mergeCell ref="Y499:AE499"/>
    <mergeCell ref="Y657:AE657"/>
    <mergeCell ref="U965:V965"/>
    <mergeCell ref="Y194:AE194"/>
    <mergeCell ref="A489:C489"/>
    <mergeCell ref="D989:L989"/>
    <mergeCell ref="A1094:C1094"/>
    <mergeCell ref="Y957:AE957"/>
    <mergeCell ref="O467:P467"/>
    <mergeCell ref="M1007:N1007"/>
    <mergeCell ref="A667:B667"/>
    <mergeCell ref="W306:X306"/>
    <mergeCell ref="Q711:R711"/>
    <mergeCell ref="U960:V960"/>
    <mergeCell ref="V786:Y786"/>
    <mergeCell ref="Y252:AE252"/>
    <mergeCell ref="N1158:Q1158"/>
    <mergeCell ref="A1089:C1089"/>
    <mergeCell ref="A59:C59"/>
    <mergeCell ref="Y884:AE884"/>
    <mergeCell ref="O1092:P1092"/>
    <mergeCell ref="N396:Q396"/>
    <mergeCell ref="O635:P635"/>
    <mergeCell ref="M31:P31"/>
    <mergeCell ref="Y579:AE579"/>
    <mergeCell ref="Q744:R744"/>
    <mergeCell ref="A359:C359"/>
    <mergeCell ref="Y44:AE46"/>
    <mergeCell ref="W1020:X1020"/>
    <mergeCell ref="Q858:R858"/>
    <mergeCell ref="A517:C517"/>
    <mergeCell ref="A54:C54"/>
    <mergeCell ref="Y879:AE879"/>
    <mergeCell ref="C915:L915"/>
    <mergeCell ref="U688:V688"/>
    <mergeCell ref="O1093:P1093"/>
    <mergeCell ref="W622:X622"/>
    <mergeCell ref="M1060:N1060"/>
    <mergeCell ref="S161:T161"/>
    <mergeCell ref="A842:C842"/>
    <mergeCell ref="A817:C817"/>
    <mergeCell ref="S188:T188"/>
    <mergeCell ref="U810:V812"/>
    <mergeCell ref="W448:X448"/>
    <mergeCell ref="U988:V988"/>
    <mergeCell ref="D308:L308"/>
    <mergeCell ref="O820:P820"/>
    <mergeCell ref="R478:AF478"/>
    <mergeCell ref="A1117:C1117"/>
    <mergeCell ref="O989:P989"/>
    <mergeCell ref="O1126:P1126"/>
    <mergeCell ref="D608:L608"/>
    <mergeCell ref="O1120:P1120"/>
    <mergeCell ref="O663:P663"/>
    <mergeCell ref="O616:P618"/>
    <mergeCell ref="S215:T215"/>
    <mergeCell ref="O815:P815"/>
    <mergeCell ref="E401:M401"/>
    <mergeCell ref="E395:M395"/>
    <mergeCell ref="A739:C739"/>
    <mergeCell ref="S216:T216"/>
    <mergeCell ref="S210:T210"/>
    <mergeCell ref="E1158:M1158"/>
    <mergeCell ref="Y98:AE100"/>
    <mergeCell ref="A1039:C1039"/>
    <mergeCell ref="S541:T541"/>
    <mergeCell ref="M348:N348"/>
    <mergeCell ref="U193:V193"/>
    <mergeCell ref="Y923:AE923"/>
    <mergeCell ref="Q597:R597"/>
    <mergeCell ref="Q134:R134"/>
    <mergeCell ref="W976:X976"/>
    <mergeCell ref="S841:T841"/>
    <mergeCell ref="D331:L331"/>
    <mergeCell ref="M648:N648"/>
    <mergeCell ref="W1090:X1090"/>
    <mergeCell ref="Q897:R897"/>
    <mergeCell ref="D662:L662"/>
    <mergeCell ref="S111:T111"/>
    <mergeCell ref="V1151:Y1151"/>
    <mergeCell ref="A881:C881"/>
    <mergeCell ref="M589:N591"/>
    <mergeCell ref="S874:T874"/>
    <mergeCell ref="M861:Q861"/>
    <mergeCell ref="S569:T569"/>
    <mergeCell ref="S112:T112"/>
    <mergeCell ref="N793:Q793"/>
    <mergeCell ref="W818:X818"/>
    <mergeCell ref="U335:V335"/>
    <mergeCell ref="Y1065:AE1065"/>
    <mergeCell ref="M244:N244"/>
    <mergeCell ref="Q950:R950"/>
    <mergeCell ref="D690:L690"/>
    <mergeCell ref="U172:V172"/>
    <mergeCell ref="M544:N544"/>
    <mergeCell ref="S280:T280"/>
    <mergeCell ref="U345:V345"/>
    <mergeCell ref="S885:T885"/>
    <mergeCell ref="S1043:T1043"/>
    <mergeCell ref="A643:C645"/>
    <mergeCell ref="S580:T580"/>
    <mergeCell ref="D706:L706"/>
    <mergeCell ref="U346:V346"/>
    <mergeCell ref="M718:N718"/>
    <mergeCell ref="N1173:Q1173"/>
    <mergeCell ref="C1150:D1150"/>
    <mergeCell ref="M712:N712"/>
    <mergeCell ref="D1006:L1006"/>
    <mergeCell ref="A81:C81"/>
    <mergeCell ref="W106:X106"/>
    <mergeCell ref="D701:L701"/>
    <mergeCell ref="R399:U399"/>
    <mergeCell ref="A170:C170"/>
    <mergeCell ref="M1018:N1018"/>
    <mergeCell ref="W323:X323"/>
    <mergeCell ref="S727:T727"/>
    <mergeCell ref="U857:V857"/>
    <mergeCell ref="O173:P173"/>
    <mergeCell ref="M713:N713"/>
    <mergeCell ref="M748:Q748"/>
    <mergeCell ref="S938:T938"/>
    <mergeCell ref="R788:U788"/>
    <mergeCell ref="R394:U394"/>
    <mergeCell ref="O690:P690"/>
    <mergeCell ref="S939:T939"/>
    <mergeCell ref="U1004:V1004"/>
    <mergeCell ref="D1059:L1059"/>
    <mergeCell ref="A528:C528"/>
    <mergeCell ref="U568:V568"/>
    <mergeCell ref="A223:C223"/>
    <mergeCell ref="M1071:N1071"/>
    <mergeCell ref="M1046:N1046"/>
    <mergeCell ref="A828:C828"/>
    <mergeCell ref="W334:X334"/>
    <mergeCell ref="Z801:AC801"/>
    <mergeCell ref="W465:X465"/>
    <mergeCell ref="Y107:AE107"/>
    <mergeCell ref="A740:C740"/>
    <mergeCell ref="Q167:R167"/>
    <mergeCell ref="Y624:AE624"/>
    <mergeCell ref="Q161:R161"/>
    <mergeCell ref="R1168:U1168"/>
    <mergeCell ref="O217:P217"/>
    <mergeCell ref="U1059:V1059"/>
    <mergeCell ref="W475:X475"/>
    <mergeCell ref="Y275:AE275"/>
    <mergeCell ref="A539:C539"/>
    <mergeCell ref="Q461:R461"/>
    <mergeCell ref="U710:V710"/>
    <mergeCell ref="Y619:AE619"/>
    <mergeCell ref="O129:P129"/>
    <mergeCell ref="S227:T227"/>
    <mergeCell ref="A908:C908"/>
    <mergeCell ref="M616:N618"/>
    <mergeCell ref="Y634:AE634"/>
    <mergeCell ref="W57:X57"/>
    <mergeCell ref="O848:P848"/>
    <mergeCell ref="Z1154:AC1154"/>
    <mergeCell ref="O543:P543"/>
    <mergeCell ref="Q494:R494"/>
    <mergeCell ref="K24:O24"/>
    <mergeCell ref="Q195:R195"/>
    <mergeCell ref="A267:C267"/>
    <mergeCell ref="Q189:R189"/>
    <mergeCell ref="O729:P729"/>
    <mergeCell ref="Y635:AE635"/>
    <mergeCell ref="Y629:AE629"/>
    <mergeCell ref="U438:V438"/>
    <mergeCell ref="O843:P843"/>
    <mergeCell ref="D43:L43"/>
    <mergeCell ref="U738:V738"/>
    <mergeCell ref="M1110:N1110"/>
    <mergeCell ref="O113:P113"/>
    <mergeCell ref="C1184:M1184"/>
    <mergeCell ref="A898:C898"/>
    <mergeCell ref="Q820:R820"/>
    <mergeCell ref="C394:D394"/>
    <mergeCell ref="E792:M792"/>
    <mergeCell ref="U1069:V1069"/>
    <mergeCell ref="E767:M767"/>
    <mergeCell ref="O876:P876"/>
    <mergeCell ref="A593:C593"/>
    <mergeCell ref="D589:L591"/>
    <mergeCell ref="D59:L59"/>
    <mergeCell ref="C1185:M1185"/>
    <mergeCell ref="W856:X856"/>
    <mergeCell ref="Y688:AE688"/>
    <mergeCell ref="A427:C429"/>
    <mergeCell ref="R792:U792"/>
    <mergeCell ref="O896:P896"/>
    <mergeCell ref="Y988:AE988"/>
    <mergeCell ref="S297:T297"/>
    <mergeCell ref="C378:D378"/>
    <mergeCell ref="S291:T291"/>
    <mergeCell ref="D112:L112"/>
    <mergeCell ref="O1098:P1098"/>
    <mergeCell ref="W884:X884"/>
    <mergeCell ref="W260:X262"/>
    <mergeCell ref="U243:V243"/>
    <mergeCell ref="Y830:AE830"/>
    <mergeCell ref="Y206:AE208"/>
    <mergeCell ref="Q1016:R1016"/>
    <mergeCell ref="D712:L712"/>
    <mergeCell ref="N401:Q401"/>
    <mergeCell ref="E1136:M1136"/>
    <mergeCell ref="S325:T325"/>
    <mergeCell ref="S319:T319"/>
    <mergeCell ref="W568:X568"/>
    <mergeCell ref="U85:V85"/>
    <mergeCell ref="D140:L140"/>
    <mergeCell ref="S320:T320"/>
    <mergeCell ref="D440:L440"/>
    <mergeCell ref="U80:V80"/>
    <mergeCell ref="Q1006:R1006"/>
    <mergeCell ref="S493:T493"/>
    <mergeCell ref="Q701:R701"/>
    <mergeCell ref="Q912:R912"/>
    <mergeCell ref="S1010:T1010"/>
    <mergeCell ref="S547:T547"/>
    <mergeCell ref="S678:T678"/>
    <mergeCell ref="M468:N468"/>
    <mergeCell ref="D825:L825"/>
    <mergeCell ref="M626:N626"/>
    <mergeCell ref="U307:V307"/>
    <mergeCell ref="S847:T847"/>
    <mergeCell ref="M807:Q807"/>
    <mergeCell ref="M163:N163"/>
    <mergeCell ref="S978:T978"/>
    <mergeCell ref="U465:V465"/>
    <mergeCell ref="S1005:T1005"/>
    <mergeCell ref="U1070:V1070"/>
    <mergeCell ref="D1125:L1125"/>
    <mergeCell ref="Q31:T31"/>
    <mergeCell ref="Q1086:R1086"/>
    <mergeCell ref="D820:L820"/>
    <mergeCell ref="O140:P140"/>
    <mergeCell ref="O115:P115"/>
    <mergeCell ref="M680:N680"/>
    <mergeCell ref="Z383:AC383"/>
    <mergeCell ref="O903:P903"/>
    <mergeCell ref="R755:U755"/>
    <mergeCell ref="D616:L618"/>
    <mergeCell ref="O440:P440"/>
    <mergeCell ref="U155:V155"/>
    <mergeCell ref="O598:P598"/>
    <mergeCell ref="S689:T689"/>
    <mergeCell ref="M521:N521"/>
    <mergeCell ref="V1156:Y1156"/>
    <mergeCell ref="D809:L809"/>
    <mergeCell ref="Z378:AC378"/>
    <mergeCell ref="S989:T989"/>
    <mergeCell ref="M827:N827"/>
    <mergeCell ref="M821:N821"/>
    <mergeCell ref="U607:V607"/>
    <mergeCell ref="M979:N979"/>
    <mergeCell ref="A190:C190"/>
    <mergeCell ref="M522:N522"/>
    <mergeCell ref="W215:X215"/>
    <mergeCell ref="U907:V907"/>
    <mergeCell ref="A953:C953"/>
    <mergeCell ref="Y74:AE74"/>
    <mergeCell ref="A490:C490"/>
    <mergeCell ref="M822:N822"/>
    <mergeCell ref="O1045:P1045"/>
    <mergeCell ref="W210:X210"/>
    <mergeCell ref="Q48:R48"/>
    <mergeCell ref="O582:P582"/>
    <mergeCell ref="M549:N549"/>
    <mergeCell ref="Z763:AC763"/>
    <mergeCell ref="Q217:R217"/>
    <mergeCell ref="Y674:AE674"/>
    <mergeCell ref="A664:C664"/>
    <mergeCell ref="M550:N550"/>
    <mergeCell ref="W900:X900"/>
    <mergeCell ref="A964:C964"/>
    <mergeCell ref="A1095:C1095"/>
    <mergeCell ref="W595:X595"/>
    <mergeCell ref="W138:X138"/>
    <mergeCell ref="Y516:AE516"/>
    <mergeCell ref="W895:X895"/>
    <mergeCell ref="Q1033:R1033"/>
    <mergeCell ref="Q570:R570"/>
    <mergeCell ref="Q728:R728"/>
    <mergeCell ref="W279:X279"/>
    <mergeCell ref="U819:V819"/>
    <mergeCell ref="N412:Q412"/>
    <mergeCell ref="U977:V977"/>
    <mergeCell ref="A1017:C1017"/>
    <mergeCell ref="A992:C992"/>
    <mergeCell ref="W911:X911"/>
    <mergeCell ref="W623:X623"/>
    <mergeCell ref="W606:X606"/>
    <mergeCell ref="W160:X160"/>
    <mergeCell ref="D151:L151"/>
    <mergeCell ref="Y438:AE438"/>
    <mergeCell ref="Q112:R112"/>
    <mergeCell ref="N413:Q413"/>
    <mergeCell ref="O652:P652"/>
    <mergeCell ref="N407:Q407"/>
    <mergeCell ref="Q298:R298"/>
    <mergeCell ref="Y738:AE738"/>
    <mergeCell ref="O952:P952"/>
    <mergeCell ref="Y896:AE896"/>
    <mergeCell ref="Y439:AE439"/>
    <mergeCell ref="Q1044:R1044"/>
    <mergeCell ref="W634:X634"/>
    <mergeCell ref="O1006:P1006"/>
    <mergeCell ref="S716:T716"/>
    <mergeCell ref="W965:X965"/>
    <mergeCell ref="S1016:T1016"/>
    <mergeCell ref="Z1155:AC1155"/>
    <mergeCell ref="Q1072:R1072"/>
    <mergeCell ref="S75:T75"/>
    <mergeCell ref="Y581:AE581"/>
    <mergeCell ref="M667:Q667"/>
    <mergeCell ref="S444:T444"/>
    <mergeCell ref="M849:N849"/>
    <mergeCell ref="A1056:C1056"/>
    <mergeCell ref="Y881:AE881"/>
    <mergeCell ref="D221:L221"/>
    <mergeCell ref="S744:T744"/>
    <mergeCell ref="V754:Y754"/>
    <mergeCell ref="W993:X993"/>
    <mergeCell ref="D978:L978"/>
    <mergeCell ref="D521:L521"/>
    <mergeCell ref="C421:AC422"/>
    <mergeCell ref="U47:V47"/>
    <mergeCell ref="O1060:P1060"/>
    <mergeCell ref="U161:V161"/>
    <mergeCell ref="Q1125:R1125"/>
    <mergeCell ref="D216:L216"/>
    <mergeCell ref="S128:T128"/>
    <mergeCell ref="D979:L979"/>
    <mergeCell ref="Q1126:R1126"/>
    <mergeCell ref="U520:V520"/>
    <mergeCell ref="Q1120:R1120"/>
    <mergeCell ref="S129:T129"/>
    <mergeCell ref="U63:V63"/>
    <mergeCell ref="D249:L249"/>
    <mergeCell ref="U221:V221"/>
    <mergeCell ref="D276:L276"/>
    <mergeCell ref="M721:Q721"/>
    <mergeCell ref="Y80:AE80"/>
    <mergeCell ref="M130:N130"/>
    <mergeCell ref="D549:L549"/>
    <mergeCell ref="U521:V521"/>
    <mergeCell ref="D576:L576"/>
    <mergeCell ref="C1167:D1167"/>
    <mergeCell ref="W206:X208"/>
    <mergeCell ref="U189:V189"/>
    <mergeCell ref="M430:N430"/>
    <mergeCell ref="D244:L244"/>
    <mergeCell ref="U216:V216"/>
    <mergeCell ref="W281:X281"/>
    <mergeCell ref="D901:L901"/>
    <mergeCell ref="D876:L876"/>
    <mergeCell ref="O653:P653"/>
    <mergeCell ref="S902:T902"/>
    <mergeCell ref="O354:P354"/>
    <mergeCell ref="O348:P348"/>
    <mergeCell ref="Y227:AE227"/>
    <mergeCell ref="S597:T597"/>
    <mergeCell ref="Q114:R114"/>
    <mergeCell ref="O648:P648"/>
    <mergeCell ref="S897:T897"/>
    <mergeCell ref="M272:N272"/>
    <mergeCell ref="U574:V574"/>
    <mergeCell ref="S1114:T1114"/>
    <mergeCell ref="U663:V663"/>
    <mergeCell ref="A703:C703"/>
    <mergeCell ref="M1035:N1035"/>
    <mergeCell ref="U874:V874"/>
    <mergeCell ref="D929:L929"/>
    <mergeCell ref="M730:N730"/>
    <mergeCell ref="M1030:N1030"/>
    <mergeCell ref="S1124:T1124"/>
    <mergeCell ref="W335:X335"/>
    <mergeCell ref="O707:P707"/>
    <mergeCell ref="Y607:AE607"/>
    <mergeCell ref="M300:N300"/>
    <mergeCell ref="A545:C545"/>
    <mergeCell ref="Y907:AE907"/>
    <mergeCell ref="U716:V716"/>
    <mergeCell ref="A109:C109"/>
    <mergeCell ref="A240:C240"/>
    <mergeCell ref="M1088:N1088"/>
    <mergeCell ref="A845:C845"/>
    <mergeCell ref="W351:X351"/>
    <mergeCell ref="U885:V885"/>
    <mergeCell ref="U1016:V1016"/>
    <mergeCell ref="D1071:L1071"/>
    <mergeCell ref="W651:X651"/>
    <mergeCell ref="M1083:N1083"/>
    <mergeCell ref="A142:C142"/>
    <mergeCell ref="W346:X346"/>
    <mergeCell ref="O718:P718"/>
    <mergeCell ref="Y597:AE597"/>
    <mergeCell ref="O849:P849"/>
    <mergeCell ref="A442:C442"/>
    <mergeCell ref="Y292:AE292"/>
    <mergeCell ref="U1032:V1032"/>
    <mergeCell ref="Q484:R484"/>
    <mergeCell ref="O1018:P1018"/>
    <mergeCell ref="Z1172:AC1172"/>
    <mergeCell ref="M985:N985"/>
    <mergeCell ref="U727:V727"/>
    <mergeCell ref="Y592:AE592"/>
    <mergeCell ref="A1073:C1073"/>
    <mergeCell ref="O446:P446"/>
    <mergeCell ref="W704:X704"/>
    <mergeCell ref="W679:X679"/>
    <mergeCell ref="W247:X247"/>
    <mergeCell ref="S71:T73"/>
    <mergeCell ref="V765:Y765"/>
    <mergeCell ref="W1004:X1004"/>
    <mergeCell ref="Y652:AE652"/>
    <mergeCell ref="N1137:Q1137"/>
    <mergeCell ref="E783:M783"/>
    <mergeCell ref="O1071:P1071"/>
    <mergeCell ref="Q74:R74"/>
    <mergeCell ref="Q49:R49"/>
    <mergeCell ref="Y952:AE952"/>
    <mergeCell ref="M1127:N1127"/>
    <mergeCell ref="A909:C909"/>
    <mergeCell ref="A496:C496"/>
    <mergeCell ref="V781:Y781"/>
    <mergeCell ref="W732:X732"/>
    <mergeCell ref="S140:T140"/>
    <mergeCell ref="S167:T167"/>
    <mergeCell ref="K25:O25"/>
    <mergeCell ref="A910:C910"/>
    <mergeCell ref="V776:Y776"/>
    <mergeCell ref="A1096:C1096"/>
    <mergeCell ref="N1148:Q1148"/>
    <mergeCell ref="Y847:AE847"/>
    <mergeCell ref="E379:M379"/>
    <mergeCell ref="O1099:P1099"/>
    <mergeCell ref="Q102:R102"/>
    <mergeCell ref="Y1005:AE1005"/>
    <mergeCell ref="U227:V227"/>
    <mergeCell ref="S200:T200"/>
    <mergeCell ref="O65:P65"/>
    <mergeCell ref="S194:T194"/>
    <mergeCell ref="Q734:R734"/>
    <mergeCell ref="M599:N599"/>
    <mergeCell ref="Y700:AE700"/>
    <mergeCell ref="Q848:R848"/>
    <mergeCell ref="E380:M380"/>
    <mergeCell ref="S494:T494"/>
    <mergeCell ref="Q1034:R1034"/>
    <mergeCell ref="D129:L129"/>
    <mergeCell ref="W743:X743"/>
    <mergeCell ref="S195:T195"/>
    <mergeCell ref="E1137:M1137"/>
    <mergeCell ref="O1115:P1115"/>
    <mergeCell ref="A314:C316"/>
    <mergeCell ref="Q276:R276"/>
    <mergeCell ref="M327:N327"/>
    <mergeCell ref="D615:L615"/>
    <mergeCell ref="Q576:R576"/>
    <mergeCell ref="S184:T184"/>
    <mergeCell ref="E1153:M1153"/>
    <mergeCell ref="Q901:R901"/>
    <mergeCell ref="Q876:R876"/>
    <mergeCell ref="Y293:AE293"/>
    <mergeCell ref="V1162:Y1162"/>
    <mergeCell ref="E1148:M1148"/>
    <mergeCell ref="M169:N169"/>
    <mergeCell ref="D326:L326"/>
    <mergeCell ref="A999:C1001"/>
    <mergeCell ref="S548:T548"/>
    <mergeCell ref="D1114:L1114"/>
    <mergeCell ref="C418:M418"/>
    <mergeCell ref="M469:N469"/>
    <mergeCell ref="C412:M412"/>
    <mergeCell ref="U297:V297"/>
    <mergeCell ref="O104:P104"/>
    <mergeCell ref="Q929:R929"/>
    <mergeCell ref="Z1134:AC1135"/>
    <mergeCell ref="U113:V113"/>
    <mergeCell ref="Y535:AE537"/>
    <mergeCell ref="U330:V330"/>
    <mergeCell ref="U324:V324"/>
    <mergeCell ref="D1098:L1098"/>
    <mergeCell ref="D685:L685"/>
    <mergeCell ref="D679:L679"/>
    <mergeCell ref="V1174:Y1174"/>
    <mergeCell ref="U325:V325"/>
    <mergeCell ref="O157:P157"/>
    <mergeCell ref="M691:N691"/>
    <mergeCell ref="D985:L985"/>
    <mergeCell ref="W85:X85"/>
    <mergeCell ref="O457:P457"/>
    <mergeCell ref="S706:T706"/>
    <mergeCell ref="Y58:AE58"/>
    <mergeCell ref="A295:C295"/>
    <mergeCell ref="Y663:AE663"/>
    <mergeCell ref="U466:V466"/>
    <mergeCell ref="R767:U767"/>
    <mergeCell ref="S1006:T1006"/>
    <mergeCell ref="E406:M406"/>
    <mergeCell ref="Q1080:R1082"/>
    <mergeCell ref="U683:V683"/>
    <mergeCell ref="Y358:AE358"/>
    <mergeCell ref="D827:L827"/>
    <mergeCell ref="D821:L821"/>
    <mergeCell ref="A296:C296"/>
    <mergeCell ref="Q218:R218"/>
    <mergeCell ref="O185:P185"/>
    <mergeCell ref="U983:V983"/>
    <mergeCell ref="U461:V461"/>
    <mergeCell ref="A507:C507"/>
    <mergeCell ref="O299:P299"/>
    <mergeCell ref="D1127:L1127"/>
    <mergeCell ref="U678:V678"/>
    <mergeCell ref="O53:P53"/>
    <mergeCell ref="O468:P468"/>
    <mergeCell ref="O599:P599"/>
    <mergeCell ref="Z780:AC780"/>
    <mergeCell ref="W444:X444"/>
    <mergeCell ref="Y86:AE86"/>
    <mergeCell ref="R1152:U1152"/>
    <mergeCell ref="O816:P816"/>
    <mergeCell ref="Y691:AE691"/>
    <mergeCell ref="O353:P353"/>
    <mergeCell ref="C1173:D1173"/>
    <mergeCell ref="O899:P899"/>
    <mergeCell ref="A41:B41"/>
    <mergeCell ref="A681:C681"/>
    <mergeCell ref="S211:T211"/>
    <mergeCell ref="R1147:U1147"/>
    <mergeCell ref="O196:P196"/>
    <mergeCell ref="W460:X460"/>
    <mergeCell ref="A981:C981"/>
    <mergeCell ref="V373:Y373"/>
    <mergeCell ref="A518:C518"/>
    <mergeCell ref="W155:X155"/>
    <mergeCell ref="O984:P984"/>
    <mergeCell ref="A676:C676"/>
    <mergeCell ref="U71:V73"/>
    <mergeCell ref="M41:Q41"/>
    <mergeCell ref="D115:L115"/>
    <mergeCell ref="W912:X912"/>
    <mergeCell ref="E368:L369"/>
    <mergeCell ref="Z764:AC764"/>
    <mergeCell ref="R1180:U1180"/>
    <mergeCell ref="R942:AF942"/>
    <mergeCell ref="R1136:U1136"/>
    <mergeCell ref="O827:P827"/>
    <mergeCell ref="Y744:AE744"/>
    <mergeCell ref="O821:P821"/>
    <mergeCell ref="Y281:AE281"/>
    <mergeCell ref="A551:C551"/>
    <mergeCell ref="S47:T47"/>
    <mergeCell ref="A246:C246"/>
    <mergeCell ref="M68:Q68"/>
    <mergeCell ref="V368:Y369"/>
    <mergeCell ref="Y745:AE745"/>
    <mergeCell ref="O854:P854"/>
    <mergeCell ref="S48:T48"/>
    <mergeCell ref="U670:V672"/>
    <mergeCell ref="D168:L168"/>
    <mergeCell ref="C792:D792"/>
    <mergeCell ref="C373:D373"/>
    <mergeCell ref="A877:C877"/>
    <mergeCell ref="Q184:R184"/>
    <mergeCell ref="S348:T348"/>
    <mergeCell ref="O880:P880"/>
    <mergeCell ref="O855:P855"/>
    <mergeCell ref="D169:L169"/>
    <mergeCell ref="S250:T250"/>
    <mergeCell ref="A931:C931"/>
    <mergeCell ref="A1062:C1062"/>
    <mergeCell ref="M122:Q122"/>
    <mergeCell ref="Y1056:AE1056"/>
    <mergeCell ref="S733:T733"/>
    <mergeCell ref="S276:T276"/>
    <mergeCell ref="A899:C899"/>
    <mergeCell ref="M83:N83"/>
    <mergeCell ref="Q326:R326"/>
    <mergeCell ref="S1033:T1033"/>
    <mergeCell ref="W1124:X1124"/>
    <mergeCell ref="D91:L91"/>
    <mergeCell ref="Y897:AE897"/>
    <mergeCell ref="Q1114:R1114"/>
    <mergeCell ref="D696:L696"/>
    <mergeCell ref="S117:T117"/>
    <mergeCell ref="Y1114:AE1114"/>
    <mergeCell ref="M78:N78"/>
    <mergeCell ref="S303:T303"/>
    <mergeCell ref="S603:T603"/>
    <mergeCell ref="N380:Q380"/>
    <mergeCell ref="W852:X852"/>
    <mergeCell ref="S717:T717"/>
    <mergeCell ref="S298:T298"/>
    <mergeCell ref="M136:N136"/>
    <mergeCell ref="W547:X547"/>
    <mergeCell ref="M225:N225"/>
    <mergeCell ref="D538:L538"/>
    <mergeCell ref="U64:V64"/>
    <mergeCell ref="D119:L119"/>
    <mergeCell ref="M436:N436"/>
    <mergeCell ref="M1107:N1109"/>
    <mergeCell ref="Q685:R685"/>
    <mergeCell ref="M131:N131"/>
    <mergeCell ref="D444:L444"/>
    <mergeCell ref="M736:N736"/>
    <mergeCell ref="S445:T445"/>
    <mergeCell ref="Q985:R985"/>
    <mergeCell ref="S472:T472"/>
    <mergeCell ref="Q680:R680"/>
    <mergeCell ref="E1168:M1168"/>
    <mergeCell ref="Z791:AC791"/>
    <mergeCell ref="S440:T440"/>
    <mergeCell ref="M278:N278"/>
    <mergeCell ref="U538:V538"/>
    <mergeCell ref="S1097:T1097"/>
    <mergeCell ref="S1072:T1072"/>
    <mergeCell ref="U75:V75"/>
    <mergeCell ref="M904:N904"/>
    <mergeCell ref="D130:L130"/>
    <mergeCell ref="A115:C115"/>
    <mergeCell ref="M447:N447"/>
    <mergeCell ref="M578:N578"/>
    <mergeCell ref="M605:N605"/>
    <mergeCell ref="U444:V444"/>
    <mergeCell ref="O213:P213"/>
    <mergeCell ref="Y113:AE113"/>
    <mergeCell ref="W52:X52"/>
    <mergeCell ref="M878:N878"/>
    <mergeCell ref="M905:N905"/>
    <mergeCell ref="W166:X166"/>
    <mergeCell ref="U133:V133"/>
    <mergeCell ref="O119:P119"/>
    <mergeCell ref="Y1107:AE1109"/>
    <mergeCell ref="W352:X352"/>
    <mergeCell ref="W466:X466"/>
    <mergeCell ref="O882:P882"/>
    <mergeCell ref="U433:V433"/>
    <mergeCell ref="Z1150:AC1150"/>
    <mergeCell ref="S1125:T1125"/>
    <mergeCell ref="U128:V128"/>
    <mergeCell ref="M500:N500"/>
    <mergeCell ref="U434:V434"/>
    <mergeCell ref="O266:P266"/>
    <mergeCell ref="A1020:C1020"/>
    <mergeCell ref="O355:P355"/>
    <mergeCell ref="Z1145:AC1145"/>
    <mergeCell ref="M958:N958"/>
    <mergeCell ref="W63:X63"/>
    <mergeCell ref="M501:N501"/>
    <mergeCell ref="W194:X194"/>
    <mergeCell ref="A715:C715"/>
    <mergeCell ref="O566:P566"/>
    <mergeCell ref="A932:C932"/>
    <mergeCell ref="Y167:AE167"/>
    <mergeCell ref="W494:X494"/>
    <mergeCell ref="U602:V602"/>
    <mergeCell ref="Z1161:AC1161"/>
    <mergeCell ref="Y467:AE467"/>
    <mergeCell ref="A731:C731"/>
    <mergeCell ref="Q196:R196"/>
    <mergeCell ref="U902:V902"/>
    <mergeCell ref="A948:C948"/>
    <mergeCell ref="U1033:V1033"/>
    <mergeCell ref="W579:X579"/>
    <mergeCell ref="U1119:V1119"/>
    <mergeCell ref="U1113:V1113"/>
    <mergeCell ref="W44:X46"/>
    <mergeCell ref="N795:Q795"/>
    <mergeCell ref="O1034:P1034"/>
    <mergeCell ref="W879:X879"/>
    <mergeCell ref="Y494:AE494"/>
    <mergeCell ref="O735:P735"/>
    <mergeCell ref="A1074:C1074"/>
    <mergeCell ref="Y195:AE195"/>
    <mergeCell ref="W574:X574"/>
    <mergeCell ref="R798:U798"/>
    <mergeCell ref="Q501:R501"/>
    <mergeCell ref="N796:Q796"/>
    <mergeCell ref="O1035:P1035"/>
    <mergeCell ref="M1002:N1002"/>
    <mergeCell ref="Y495:AE495"/>
    <mergeCell ref="Q249:R249"/>
    <mergeCell ref="Y820:AE820"/>
    <mergeCell ref="O305:P305"/>
    <mergeCell ref="A1090:C1090"/>
    <mergeCell ref="Q1012:R1012"/>
    <mergeCell ref="A1084:C1084"/>
    <mergeCell ref="A627:C627"/>
    <mergeCell ref="O630:P630"/>
    <mergeCell ref="V782:Y782"/>
    <mergeCell ref="N1154:Q1154"/>
    <mergeCell ref="A1085:C1085"/>
    <mergeCell ref="O936:P936"/>
    <mergeCell ref="W98:X100"/>
    <mergeCell ref="O930:P930"/>
    <mergeCell ref="Y880:AE880"/>
    <mergeCell ref="W716:X716"/>
    <mergeCell ref="O1088:P1088"/>
    <mergeCell ref="Q91:R91"/>
    <mergeCell ref="N392:Q392"/>
    <mergeCell ref="O631:P631"/>
    <mergeCell ref="Y963:AE963"/>
    <mergeCell ref="S156:T156"/>
    <mergeCell ref="W1016:X1016"/>
    <mergeCell ref="A505:B505"/>
    <mergeCell ref="A50:C50"/>
    <mergeCell ref="Y875:AE875"/>
    <mergeCell ref="S489:T489"/>
    <mergeCell ref="D146:L146"/>
    <mergeCell ref="N419:Q419"/>
    <mergeCell ref="Q849:R849"/>
    <mergeCell ref="D304:L304"/>
    <mergeCell ref="S326:T326"/>
    <mergeCell ref="W1032:X1032"/>
    <mergeCell ref="S484:T484"/>
    <mergeCell ref="R1131:AF1131"/>
    <mergeCell ref="N1165:Q1165"/>
    <mergeCell ref="U549:V549"/>
    <mergeCell ref="O985:P985"/>
    <mergeCell ref="D604:L604"/>
    <mergeCell ref="E396:M396"/>
    <mergeCell ref="M921:N921"/>
    <mergeCell ref="D299:L299"/>
    <mergeCell ref="D904:L904"/>
    <mergeCell ref="S511:T511"/>
    <mergeCell ref="S54:T54"/>
    <mergeCell ref="D816:L816"/>
    <mergeCell ref="S842:T842"/>
    <mergeCell ref="V389:Y389"/>
    <mergeCell ref="M344:N344"/>
    <mergeCell ref="D657:L657"/>
    <mergeCell ref="D200:L200"/>
    <mergeCell ref="V1152:Y1152"/>
    <mergeCell ref="Q130:R130"/>
    <mergeCell ref="V1146:Y1146"/>
    <mergeCell ref="M212:N212"/>
    <mergeCell ref="W1086:X1086"/>
    <mergeCell ref="D957:L957"/>
    <mergeCell ref="D500:L500"/>
    <mergeCell ref="Q430:R430"/>
    <mergeCell ref="D958:L958"/>
    <mergeCell ref="S870:T870"/>
    <mergeCell ref="S984:T984"/>
    <mergeCell ref="M355:N355"/>
    <mergeCell ref="U173:V173"/>
    <mergeCell ref="O562:P564"/>
    <mergeCell ref="U200:V200"/>
    <mergeCell ref="C95:L95"/>
    <mergeCell ref="D854:L854"/>
    <mergeCell ref="M240:N240"/>
    <mergeCell ref="U500:V500"/>
    <mergeCell ref="W565:X565"/>
    <mergeCell ref="M1003:N1003"/>
    <mergeCell ref="U168:V168"/>
    <mergeCell ref="S581:T581"/>
    <mergeCell ref="M986:N986"/>
    <mergeCell ref="M540:N540"/>
    <mergeCell ref="Q1115:R1115"/>
    <mergeCell ref="S881:T881"/>
    <mergeCell ref="S576:T576"/>
    <mergeCell ref="D702:L702"/>
    <mergeCell ref="A171:C171"/>
    <mergeCell ref="U184:V184"/>
    <mergeCell ref="M1013:N1013"/>
    <mergeCell ref="A165:C165"/>
    <mergeCell ref="M556:N556"/>
    <mergeCell ref="E30:L30"/>
    <mergeCell ref="M714:N714"/>
    <mergeCell ref="D1002:L1002"/>
    <mergeCell ref="M251:N251"/>
    <mergeCell ref="U553:V553"/>
    <mergeCell ref="A471:C471"/>
    <mergeCell ref="M179:N181"/>
    <mergeCell ref="A77:C77"/>
    <mergeCell ref="D539:L539"/>
    <mergeCell ref="O474:P474"/>
    <mergeCell ref="A682:C682"/>
    <mergeCell ref="M1014:N1014"/>
    <mergeCell ref="M1008:N1008"/>
    <mergeCell ref="U853:V853"/>
    <mergeCell ref="Y680:AE680"/>
    <mergeCell ref="W602:X602"/>
    <mergeCell ref="Y217:AE217"/>
    <mergeCell ref="W733:X733"/>
    <mergeCell ref="W329:X329"/>
    <mergeCell ref="U869:V869"/>
    <mergeCell ref="A524:C524"/>
    <mergeCell ref="M936:N936"/>
    <mergeCell ref="W635:X635"/>
    <mergeCell ref="V390:Y390"/>
    <mergeCell ref="W629:X629"/>
    <mergeCell ref="M1067:N1067"/>
    <mergeCell ref="A219:C219"/>
    <mergeCell ref="O485:P485"/>
    <mergeCell ref="A824:C824"/>
    <mergeCell ref="W330:X330"/>
    <mergeCell ref="Q162:R162"/>
    <mergeCell ref="O702:P702"/>
    <mergeCell ref="Y733:AE733"/>
    <mergeCell ref="Y276:AE276"/>
    <mergeCell ref="W630:X630"/>
    <mergeCell ref="Q462:R462"/>
    <mergeCell ref="O1002:P1002"/>
    <mergeCell ref="E407:M407"/>
    <mergeCell ref="Y1033:AE1033"/>
    <mergeCell ref="Q157:R157"/>
    <mergeCell ref="Y576:AE576"/>
    <mergeCell ref="Y570:AE570"/>
    <mergeCell ref="S222:T222"/>
    <mergeCell ref="A840:C840"/>
    <mergeCell ref="Y728:AE728"/>
    <mergeCell ref="A998:C998"/>
    <mergeCell ref="C861:L861"/>
    <mergeCell ref="U1011:V1011"/>
    <mergeCell ref="E408:M408"/>
    <mergeCell ref="E402:M402"/>
    <mergeCell ref="U706:V706"/>
    <mergeCell ref="M454:N456"/>
    <mergeCell ref="S223:T223"/>
    <mergeCell ref="M55:N55"/>
    <mergeCell ref="Q146:R146"/>
    <mergeCell ref="Z781:AC781"/>
    <mergeCell ref="W472:X472"/>
    <mergeCell ref="R1153:U1153"/>
    <mergeCell ref="Q304:R304"/>
    <mergeCell ref="O844:P844"/>
    <mergeCell ref="A1052:C1052"/>
    <mergeCell ref="W683:X683"/>
    <mergeCell ref="Q490:R490"/>
    <mergeCell ref="Y936:AE936"/>
    <mergeCell ref="Y930:AE930"/>
    <mergeCell ref="U739:V739"/>
    <mergeCell ref="Q604:R604"/>
    <mergeCell ref="Y631:AE631"/>
    <mergeCell ref="W983:X983"/>
    <mergeCell ref="R1148:U1148"/>
    <mergeCell ref="E762:M762"/>
    <mergeCell ref="Q904:R904"/>
    <mergeCell ref="D669:L669"/>
    <mergeCell ref="Y931:AE931"/>
    <mergeCell ref="Q605:R605"/>
    <mergeCell ref="D54:L54"/>
    <mergeCell ref="S539:T539"/>
    <mergeCell ref="O109:P109"/>
    <mergeCell ref="C1180:M1180"/>
    <mergeCell ref="A894:C894"/>
    <mergeCell ref="Q816:R816"/>
    <mergeCell ref="V760:Y760"/>
    <mergeCell ref="D239:L239"/>
    <mergeCell ref="U211:V211"/>
    <mergeCell ref="D266:L266"/>
    <mergeCell ref="Y1072:AE1072"/>
    <mergeCell ref="D355:L355"/>
    <mergeCell ref="S292:T292"/>
    <mergeCell ref="D566:L566"/>
    <mergeCell ref="Y984:AE984"/>
    <mergeCell ref="S592:T592"/>
    <mergeCell ref="C374:D374"/>
    <mergeCell ref="C401:D401"/>
    <mergeCell ref="U352:V352"/>
    <mergeCell ref="R1023:AF1023"/>
    <mergeCell ref="C1137:D1137"/>
    <mergeCell ref="U53:V53"/>
    <mergeCell ref="D713:L713"/>
    <mergeCell ref="U239:V239"/>
    <mergeCell ref="D250:L250"/>
    <mergeCell ref="U353:V353"/>
    <mergeCell ref="V783:Y783"/>
    <mergeCell ref="M306:N306"/>
    <mergeCell ref="D1013:L1013"/>
    <mergeCell ref="D619:L619"/>
    <mergeCell ref="Q555:R555"/>
    <mergeCell ref="Q508:R510"/>
    <mergeCell ref="D708:L708"/>
    <mergeCell ref="R381:U381"/>
    <mergeCell ref="S620:T620"/>
    <mergeCell ref="Y508:AE510"/>
    <mergeCell ref="Y1126:AE1126"/>
    <mergeCell ref="S321:T321"/>
    <mergeCell ref="Q855:R855"/>
    <mergeCell ref="M295:N295"/>
    <mergeCell ref="U81:V81"/>
    <mergeCell ref="C1148:D1148"/>
    <mergeCell ref="A210:C210"/>
    <mergeCell ref="W498:X498"/>
    <mergeCell ref="D1066:L1066"/>
    <mergeCell ref="O918:P920"/>
    <mergeCell ref="M448:N448"/>
    <mergeCell ref="Y114:AE114"/>
    <mergeCell ref="R418:U418"/>
    <mergeCell ref="A138:C138"/>
    <mergeCell ref="A132:C132"/>
    <mergeCell ref="M464:N464"/>
    <mergeCell ref="U303:V303"/>
    <mergeCell ref="Q168:R168"/>
    <mergeCell ref="M675:N675"/>
    <mergeCell ref="Y168:AE168"/>
    <mergeCell ref="O224:P224"/>
    <mergeCell ref="U1066:V1066"/>
    <mergeCell ref="D1121:L1121"/>
    <mergeCell ref="U603:V603"/>
    <mergeCell ref="O441:P441"/>
    <mergeCell ref="C419:M419"/>
    <mergeCell ref="A133:C133"/>
    <mergeCell ref="M975:N975"/>
    <mergeCell ref="A264:C264"/>
    <mergeCell ref="O555:P555"/>
    <mergeCell ref="O136:P136"/>
    <mergeCell ref="M676:N676"/>
    <mergeCell ref="O741:P741"/>
    <mergeCell ref="W527:X527"/>
    <mergeCell ref="Z379:AC379"/>
    <mergeCell ref="D454:L456"/>
    <mergeCell ref="W64:X64"/>
    <mergeCell ref="S990:T990"/>
    <mergeCell ref="O436:P436"/>
    <mergeCell ref="S685:T685"/>
    <mergeCell ref="A280:C280"/>
    <mergeCell ref="A274:C274"/>
    <mergeCell ref="U445:V445"/>
    <mergeCell ref="S985:T985"/>
    <mergeCell ref="M823:N823"/>
    <mergeCell ref="M817:N817"/>
    <mergeCell ref="D1111:L1111"/>
    <mergeCell ref="A186:C186"/>
    <mergeCell ref="W211:X211"/>
    <mergeCell ref="O583:P583"/>
    <mergeCell ref="A275:C275"/>
    <mergeCell ref="M1117:N1117"/>
    <mergeCell ref="O278:P278"/>
    <mergeCell ref="A486:C486"/>
    <mergeCell ref="M818:N818"/>
    <mergeCell ref="W511:X511"/>
    <mergeCell ref="D1106:L1106"/>
    <mergeCell ref="O883:P883"/>
    <mergeCell ref="Y326:AE326"/>
    <mergeCell ref="S535:T537"/>
    <mergeCell ref="O578:P578"/>
    <mergeCell ref="Y484:AE484"/>
    <mergeCell ref="Z759:AC759"/>
    <mergeCell ref="Q213:R213"/>
    <mergeCell ref="Q344:R344"/>
    <mergeCell ref="R799:U799"/>
    <mergeCell ref="A959:C959"/>
    <mergeCell ref="O878:P878"/>
    <mergeCell ref="V751:Y752"/>
    <mergeCell ref="A125:C127"/>
    <mergeCell ref="S190:T190"/>
    <mergeCell ref="Y1084:AE1084"/>
    <mergeCell ref="W896:X896"/>
    <mergeCell ref="S736:T736"/>
    <mergeCell ref="W439:X439"/>
    <mergeCell ref="A960:C960"/>
    <mergeCell ref="W433:X433"/>
    <mergeCell ref="Q571:R571"/>
    <mergeCell ref="Q266:R266"/>
    <mergeCell ref="M106:N106"/>
    <mergeCell ref="Y706:AE706"/>
    <mergeCell ref="A987:C987"/>
    <mergeCell ref="Q871:R871"/>
    <mergeCell ref="Q355:R355"/>
    <mergeCell ref="Q1029:R1029"/>
    <mergeCell ref="Q566:R566"/>
    <mergeCell ref="N408:Q408"/>
    <mergeCell ref="E1143:M1143"/>
    <mergeCell ref="S332:T332"/>
    <mergeCell ref="A944:C944"/>
    <mergeCell ref="O991:P991"/>
    <mergeCell ref="C771:D771"/>
    <mergeCell ref="N403:Q403"/>
    <mergeCell ref="Y1039:AE1039"/>
    <mergeCell ref="N1166:Q1166"/>
    <mergeCell ref="W1092:X1092"/>
    <mergeCell ref="Y734:AE734"/>
    <mergeCell ref="Q1040:R1040"/>
    <mergeCell ref="Q619:R619"/>
    <mergeCell ref="Y1034:AE1034"/>
    <mergeCell ref="M61:N61"/>
    <mergeCell ref="S360:T360"/>
    <mergeCell ref="W935:X935"/>
    <mergeCell ref="Q925:R925"/>
    <mergeCell ref="S1017:T1017"/>
    <mergeCell ref="D621:L621"/>
    <mergeCell ref="D158:L158"/>
    <mergeCell ref="A837:C839"/>
    <mergeCell ref="Q610:R610"/>
    <mergeCell ref="M475:N475"/>
    <mergeCell ref="M56:N56"/>
    <mergeCell ref="D921:L921"/>
    <mergeCell ref="Q305:R305"/>
    <mergeCell ref="S1012:T1012"/>
    <mergeCell ref="Y876:AE876"/>
    <mergeCell ref="Q1093:R1093"/>
    <mergeCell ref="D675:L675"/>
    <mergeCell ref="A302:C302"/>
    <mergeCell ref="A891:C893"/>
    <mergeCell ref="Q936:R936"/>
    <mergeCell ref="R762:U762"/>
    <mergeCell ref="U162:V162"/>
    <mergeCell ref="S740:T740"/>
    <mergeCell ref="U156:V156"/>
    <mergeCell ref="Y643:AE645"/>
    <mergeCell ref="M198:N198"/>
    <mergeCell ref="U462:V462"/>
    <mergeCell ref="D517:L517"/>
    <mergeCell ref="R757:U757"/>
    <mergeCell ref="U157:V157"/>
    <mergeCell ref="Q1121:R1121"/>
    <mergeCell ref="M529:N529"/>
    <mergeCell ref="W222:X222"/>
    <mergeCell ref="D817:L817"/>
    <mergeCell ref="D844:L844"/>
    <mergeCell ref="Y81:AE81"/>
    <mergeCell ref="M829:N829"/>
    <mergeCell ref="Y170:AE170"/>
    <mergeCell ref="U516:V516"/>
    <mergeCell ref="S1056:T1056"/>
    <mergeCell ref="U59:V59"/>
    <mergeCell ref="M559:Q559"/>
    <mergeCell ref="Z770:AC770"/>
    <mergeCell ref="Y76:AE76"/>
    <mergeCell ref="R1142:U1142"/>
    <mergeCell ref="D871:L871"/>
    <mergeCell ref="U359:V359"/>
    <mergeCell ref="Q224:R224"/>
    <mergeCell ref="O191:P191"/>
    <mergeCell ref="U517:V517"/>
    <mergeCell ref="C1163:D1163"/>
    <mergeCell ref="U511:V511"/>
    <mergeCell ref="O349:P349"/>
    <mergeCell ref="W277:X277"/>
    <mergeCell ref="U842:V842"/>
    <mergeCell ref="U817:V817"/>
    <mergeCell ref="O649:P649"/>
    <mergeCell ref="O192:P192"/>
    <mergeCell ref="S898:T898"/>
    <mergeCell ref="A971:C971"/>
    <mergeCell ref="Y92:AE92"/>
    <mergeCell ref="M857:N857"/>
    <mergeCell ref="O344:P344"/>
    <mergeCell ref="Y223:AE223"/>
    <mergeCell ref="W577:X577"/>
    <mergeCell ref="W145:X145"/>
    <mergeCell ref="O949:P949"/>
    <mergeCell ref="Y1080:AE1082"/>
    <mergeCell ref="Y523:AE523"/>
    <mergeCell ref="A241:C241"/>
    <mergeCell ref="Q740:R740"/>
    <mergeCell ref="R1170:U1170"/>
    <mergeCell ref="Y218:AE218"/>
    <mergeCell ref="D556:L556"/>
    <mergeCell ref="O333:P333"/>
    <mergeCell ref="M873:N873"/>
    <mergeCell ref="W172:X172"/>
    <mergeCell ref="A236:C236"/>
    <mergeCell ref="M568:N568"/>
    <mergeCell ref="U870:V870"/>
    <mergeCell ref="O245:P245"/>
    <mergeCell ref="O334:P334"/>
    <mergeCell ref="W636:X636"/>
    <mergeCell ref="W173:X173"/>
    <mergeCell ref="Y908:AE908"/>
    <mergeCell ref="O545:P545"/>
    <mergeCell ref="Y445:AE445"/>
    <mergeCell ref="W473:X473"/>
    <mergeCell ref="C667:L667"/>
    <mergeCell ref="O845:P845"/>
    <mergeCell ref="A541:C541"/>
    <mergeCell ref="O1003:P1003"/>
    <mergeCell ref="U581:V581"/>
    <mergeCell ref="Y903:AE903"/>
    <mergeCell ref="Z1140:AC1140"/>
    <mergeCell ref="V407:Y407"/>
    <mergeCell ref="W646:X646"/>
    <mergeCell ref="A710:C710"/>
    <mergeCell ref="A841:C841"/>
    <mergeCell ref="W347:X347"/>
    <mergeCell ref="U881:V881"/>
    <mergeCell ref="A921:C921"/>
    <mergeCell ref="V408:Y408"/>
    <mergeCell ref="W647:X647"/>
    <mergeCell ref="V402:Y402"/>
    <mergeCell ref="N780:Q780"/>
    <mergeCell ref="O1019:P1019"/>
    <mergeCell ref="O1013:P1013"/>
    <mergeCell ref="D219:L219"/>
    <mergeCell ref="Z1167:AC1167"/>
    <mergeCell ref="O556:P556"/>
    <mergeCell ref="O714:P714"/>
    <mergeCell ref="Q322:R322"/>
    <mergeCell ref="A1068:C1068"/>
    <mergeCell ref="Q474:R474"/>
    <mergeCell ref="Z1168:AC1168"/>
    <mergeCell ref="Y427:AE429"/>
    <mergeCell ref="W242:X242"/>
    <mergeCell ref="S82:T82"/>
    <mergeCell ref="S240:T240"/>
    <mergeCell ref="A852:C852"/>
    <mergeCell ref="A1069:C1069"/>
    <mergeCell ref="Q991:R991"/>
    <mergeCell ref="W542:X542"/>
    <mergeCell ref="A1063:C1063"/>
    <mergeCell ref="W700:X700"/>
    <mergeCell ref="S540:T540"/>
    <mergeCell ref="U616:V618"/>
    <mergeCell ref="M586:Q586"/>
    <mergeCell ref="N764:Q764"/>
    <mergeCell ref="N370:Q370"/>
    <mergeCell ref="O609:P609"/>
    <mergeCell ref="V761:Y761"/>
    <mergeCell ref="W543:X543"/>
    <mergeCell ref="D555:L555"/>
    <mergeCell ref="S467:T467"/>
    <mergeCell ref="Q1007:R1007"/>
    <mergeCell ref="S135:T135"/>
    <mergeCell ref="Q675:R675"/>
    <mergeCell ref="Q702:R702"/>
    <mergeCell ref="A287:C289"/>
    <mergeCell ref="V777:Y777"/>
    <mergeCell ref="S435:T435"/>
    <mergeCell ref="N1149:Q1149"/>
    <mergeCell ref="Q975:R975"/>
    <mergeCell ref="S462:T462"/>
    <mergeCell ref="A57:C57"/>
    <mergeCell ref="M600:N600"/>
    <mergeCell ref="V772:Y772"/>
    <mergeCell ref="W1011:X1011"/>
    <mergeCell ref="M268:N268"/>
    <mergeCell ref="N1144:Q1144"/>
    <mergeCell ref="U528:V528"/>
    <mergeCell ref="D583:L583"/>
    <mergeCell ref="E375:M375"/>
    <mergeCell ref="O360:P360"/>
    <mergeCell ref="A52:C52"/>
    <mergeCell ref="M900:N900"/>
    <mergeCell ref="S609:T609"/>
    <mergeCell ref="O55:P55"/>
    <mergeCell ref="M595:N595"/>
    <mergeCell ref="S146:T146"/>
    <mergeCell ref="D883:L883"/>
    <mergeCell ref="Q844:R844"/>
    <mergeCell ref="A352:C352"/>
    <mergeCell ref="O891:P893"/>
    <mergeCell ref="W1044:X1044"/>
    <mergeCell ref="S909:T909"/>
    <mergeCell ref="S490:T490"/>
    <mergeCell ref="A110:C110"/>
    <mergeCell ref="O1111:P1111"/>
    <mergeCell ref="D267:L267"/>
    <mergeCell ref="M628:N628"/>
    <mergeCell ref="M742:N742"/>
    <mergeCell ref="N1172:Q1172"/>
    <mergeCell ref="M323:N323"/>
    <mergeCell ref="W535:X537"/>
    <mergeCell ref="D1030:L1030"/>
    <mergeCell ref="M279:N279"/>
    <mergeCell ref="D636:L636"/>
    <mergeCell ref="S1121:T1121"/>
    <mergeCell ref="O945:P947"/>
    <mergeCell ref="M928:N928"/>
    <mergeCell ref="M623:N623"/>
    <mergeCell ref="D1025:L1025"/>
    <mergeCell ref="C413:M413"/>
    <mergeCell ref="D627:L627"/>
    <mergeCell ref="U267:V267"/>
    <mergeCell ref="D952:L952"/>
    <mergeCell ref="M307:N307"/>
    <mergeCell ref="W58:X58"/>
    <mergeCell ref="U592:V592"/>
    <mergeCell ref="M1095:N1095"/>
    <mergeCell ref="M1070:N1070"/>
    <mergeCell ref="W358:X358"/>
    <mergeCell ref="Y190:AE190"/>
    <mergeCell ref="W53:X53"/>
    <mergeCell ref="W658:X658"/>
    <mergeCell ref="W239:X239"/>
    <mergeCell ref="O1030:P1030"/>
    <mergeCell ref="Q77:R77"/>
    <mergeCell ref="Y490:AE490"/>
    <mergeCell ref="V1169:Y1169"/>
    <mergeCell ref="Y185:AE185"/>
    <mergeCell ref="D1094:L1094"/>
    <mergeCell ref="U626:V626"/>
    <mergeCell ref="U620:V620"/>
    <mergeCell ref="A144:C144"/>
    <mergeCell ref="Z1179:AC1179"/>
    <mergeCell ref="M992:N992"/>
    <mergeCell ref="R230:AF230"/>
    <mergeCell ref="U951:V951"/>
    <mergeCell ref="D975:L975"/>
    <mergeCell ref="O295:P295"/>
    <mergeCell ref="M993:N993"/>
    <mergeCell ref="W711:X711"/>
    <mergeCell ref="W686:X686"/>
    <mergeCell ref="O1058:P1058"/>
    <mergeCell ref="Q61:R61"/>
    <mergeCell ref="Q219:R219"/>
    <mergeCell ref="A291:C291"/>
    <mergeCell ref="Y659:AE659"/>
    <mergeCell ref="Q918:R920"/>
    <mergeCell ref="Y354:AE354"/>
    <mergeCell ref="D1122:L1122"/>
    <mergeCell ref="Q56:R56"/>
    <mergeCell ref="Y959:AE959"/>
    <mergeCell ref="W308:X308"/>
    <mergeCell ref="W854:X854"/>
    <mergeCell ref="W608:X608"/>
    <mergeCell ref="O464:P464"/>
    <mergeCell ref="Q141:R141"/>
    <mergeCell ref="D294:L294"/>
    <mergeCell ref="Y224:AE224"/>
    <mergeCell ref="W562:X564"/>
    <mergeCell ref="Q441:R441"/>
    <mergeCell ref="E392:M392"/>
    <mergeCell ref="O1112:P1112"/>
    <mergeCell ref="D594:L594"/>
    <mergeCell ref="E386:M386"/>
    <mergeCell ref="Q1046:R1046"/>
    <mergeCell ref="Y1012:AE1012"/>
    <mergeCell ref="Y555:AE555"/>
    <mergeCell ref="A819:C819"/>
    <mergeCell ref="Q741:R741"/>
    <mergeCell ref="A977:C977"/>
    <mergeCell ref="U990:V990"/>
    <mergeCell ref="A969:B969"/>
    <mergeCell ref="E387:M387"/>
    <mergeCell ref="D535:L537"/>
    <mergeCell ref="O911:P911"/>
    <mergeCell ref="O1128:P1128"/>
    <mergeCell ref="O1122:P1122"/>
    <mergeCell ref="Z760:AC760"/>
    <mergeCell ref="O823:P823"/>
    <mergeCell ref="Y740:AE740"/>
    <mergeCell ref="S217:T217"/>
    <mergeCell ref="S1053:T1055"/>
    <mergeCell ref="Q583:R583"/>
    <mergeCell ref="O1123:P1123"/>
    <mergeCell ref="E397:M397"/>
    <mergeCell ref="S191:T191"/>
    <mergeCell ref="A872:C872"/>
    <mergeCell ref="E1160:M1160"/>
    <mergeCell ref="S349:T349"/>
    <mergeCell ref="A961:C961"/>
    <mergeCell ref="Q883:R883"/>
    <mergeCell ref="D1026:L1028"/>
    <mergeCell ref="S518:T518"/>
    <mergeCell ref="M350:N350"/>
    <mergeCell ref="D164:L164"/>
    <mergeCell ref="D333:L333"/>
    <mergeCell ref="O341:P343"/>
    <mergeCell ref="S359:T359"/>
    <mergeCell ref="M345:N345"/>
    <mergeCell ref="U190:V190"/>
    <mergeCell ref="Y1057:AE1057"/>
    <mergeCell ref="S271:T271"/>
    <mergeCell ref="S246:T246"/>
    <mergeCell ref="O111:P111"/>
    <mergeCell ref="A1050:B1050"/>
    <mergeCell ref="S571:T571"/>
    <mergeCell ref="Q1111:R1111"/>
    <mergeCell ref="D691:L691"/>
    <mergeCell ref="S660:T660"/>
    <mergeCell ref="A160:C160"/>
    <mergeCell ref="U331:V331"/>
    <mergeCell ref="S871:T871"/>
    <mergeCell ref="R790:U790"/>
    <mergeCell ref="S1029:T1029"/>
    <mergeCell ref="D475:L475"/>
    <mergeCell ref="O1026:P1028"/>
    <mergeCell ref="D686:L686"/>
    <mergeCell ref="A161:C161"/>
    <mergeCell ref="V1181:Y1181"/>
    <mergeCell ref="U332:V332"/>
    <mergeCell ref="O164:P164"/>
    <mergeCell ref="M704:N704"/>
    <mergeCell ref="Z407:AC407"/>
    <mergeCell ref="S1018:T1018"/>
    <mergeCell ref="Y481:AE483"/>
    <mergeCell ref="S713:T713"/>
    <mergeCell ref="S294:T294"/>
    <mergeCell ref="M63:N63"/>
    <mergeCell ref="Z402:AC402"/>
    <mergeCell ref="C1152:D1152"/>
    <mergeCell ref="S1013:T1013"/>
    <mergeCell ref="M845:N845"/>
    <mergeCell ref="M432:N432"/>
    <mergeCell ref="D745:L745"/>
    <mergeCell ref="S714:T714"/>
    <mergeCell ref="A214:C214"/>
    <mergeCell ref="Q681:R681"/>
    <mergeCell ref="M546:N546"/>
    <mergeCell ref="A189:C189"/>
    <mergeCell ref="W108:X108"/>
    <mergeCell ref="D828:L828"/>
    <mergeCell ref="M732:N732"/>
    <mergeCell ref="D1045:L1045"/>
    <mergeCell ref="M846:N846"/>
    <mergeCell ref="S1073:T1073"/>
    <mergeCell ref="R371:U371"/>
    <mergeCell ref="S610:T610"/>
    <mergeCell ref="W320:X320"/>
    <mergeCell ref="Z787:AC787"/>
    <mergeCell ref="R1159:U1159"/>
    <mergeCell ref="M906:N906"/>
    <mergeCell ref="M443:N443"/>
    <mergeCell ref="A688:C688"/>
    <mergeCell ref="U701:V701"/>
    <mergeCell ref="D731:L731"/>
    <mergeCell ref="A225:C225"/>
    <mergeCell ref="O209:P209"/>
    <mergeCell ref="W467:X467"/>
    <mergeCell ref="M743:N743"/>
    <mergeCell ref="Y109:AE109"/>
    <mergeCell ref="W461:X461"/>
    <mergeCell ref="D1056:L1056"/>
    <mergeCell ref="E398:M398"/>
    <mergeCell ref="W162:X162"/>
    <mergeCell ref="O966:P966"/>
    <mergeCell ref="W925:X925"/>
    <mergeCell ref="Y626:AE626"/>
    <mergeCell ref="W462:X462"/>
    <mergeCell ref="Y104:AE104"/>
    <mergeCell ref="R1143:U1143"/>
    <mergeCell ref="Q294:R294"/>
    <mergeCell ref="Q269:R269"/>
    <mergeCell ref="S963:T963"/>
    <mergeCell ref="E757:M757"/>
    <mergeCell ref="Y321:AE321"/>
    <mergeCell ref="A716:C716"/>
    <mergeCell ref="U729:V729"/>
    <mergeCell ref="Q594:R594"/>
    <mergeCell ref="A259:C259"/>
    <mergeCell ref="A253:C253"/>
    <mergeCell ref="M1101:N1101"/>
    <mergeCell ref="A1041:C1041"/>
    <mergeCell ref="A1016:C1016"/>
    <mergeCell ref="M724:N726"/>
    <mergeCell ref="W59:X59"/>
    <mergeCell ref="W190:X190"/>
    <mergeCell ref="D50:L50"/>
    <mergeCell ref="Q1053:R1055"/>
    <mergeCell ref="A884:C884"/>
    <mergeCell ref="Q191:R191"/>
    <mergeCell ref="W490:X490"/>
    <mergeCell ref="O731:P731"/>
    <mergeCell ref="Y305:AE305"/>
    <mergeCell ref="Y463:AE463"/>
    <mergeCell ref="A727:C727"/>
    <mergeCell ref="Q323:R323"/>
    <mergeCell ref="C396:D396"/>
    <mergeCell ref="A938:C938"/>
    <mergeCell ref="S945:T947"/>
    <mergeCell ref="D78:L78"/>
    <mergeCell ref="O1036:P1036"/>
    <mergeCell ref="N791:Q791"/>
    <mergeCell ref="W875:X875"/>
    <mergeCell ref="M90:N90"/>
    <mergeCell ref="Q333:R333"/>
    <mergeCell ref="O873:P873"/>
    <mergeCell ref="A1077:B1077"/>
    <mergeCell ref="Z1185:AC1185"/>
    <mergeCell ref="Q1096:R1096"/>
    <mergeCell ref="Y1121:AE1121"/>
    <mergeCell ref="M85:N85"/>
    <mergeCell ref="Q850:R850"/>
    <mergeCell ref="Y816:AE816"/>
    <mergeCell ref="A1086:C1086"/>
    <mergeCell ref="D1107:L1109"/>
    <mergeCell ref="O931:P931"/>
    <mergeCell ref="D131:L131"/>
    <mergeCell ref="C1143:D1143"/>
    <mergeCell ref="N387:Q387"/>
    <mergeCell ref="M143:N143"/>
    <mergeCell ref="M118:N118"/>
    <mergeCell ref="W1017:X1017"/>
    <mergeCell ref="D877:L877"/>
    <mergeCell ref="N1150:Q1150"/>
    <mergeCell ref="D431:L431"/>
    <mergeCell ref="O926:P926"/>
    <mergeCell ref="Y341:AE343"/>
    <mergeCell ref="A1131:B1131"/>
    <mergeCell ref="Q1019:R1019"/>
    <mergeCell ref="U1107:V1109"/>
    <mergeCell ref="S1084:T1084"/>
    <mergeCell ref="U87:V87"/>
    <mergeCell ref="D142:L142"/>
    <mergeCell ref="U245:V245"/>
    <mergeCell ref="E1175:M1175"/>
    <mergeCell ref="D899:L899"/>
    <mergeCell ref="N1161:Q1161"/>
    <mergeCell ref="D442:L442"/>
    <mergeCell ref="U545:V545"/>
    <mergeCell ref="D600:L600"/>
    <mergeCell ref="U82:V82"/>
    <mergeCell ref="M155:N155"/>
    <mergeCell ref="D925:L925"/>
    <mergeCell ref="D900:L900"/>
    <mergeCell ref="U845:V845"/>
    <mergeCell ref="O220:P220"/>
    <mergeCell ref="M912:N912"/>
    <mergeCell ref="V1147:Y1147"/>
    <mergeCell ref="O215:P215"/>
    <mergeCell ref="M182:N182"/>
    <mergeCell ref="D501:L501"/>
    <mergeCell ref="D495:L495"/>
    <mergeCell ref="S464:T464"/>
    <mergeCell ref="U598:V598"/>
    <mergeCell ref="U141:V141"/>
    <mergeCell ref="U135:V135"/>
    <mergeCell ref="V1142:Y1142"/>
    <mergeCell ref="Q731:R731"/>
    <mergeCell ref="D953:L953"/>
    <mergeCell ref="U441:V441"/>
    <mergeCell ref="D496:L496"/>
    <mergeCell ref="O273:P273"/>
    <mergeCell ref="D911:L911"/>
    <mergeCell ref="O248:P248"/>
    <mergeCell ref="M297:N297"/>
    <mergeCell ref="M813:N813"/>
    <mergeCell ref="O573:P573"/>
    <mergeCell ref="Z754:AC754"/>
    <mergeCell ref="Y60:AE60"/>
    <mergeCell ref="O268:P268"/>
    <mergeCell ref="M656:N656"/>
    <mergeCell ref="U495:V495"/>
    <mergeCell ref="Y360:AE360"/>
    <mergeCell ref="U609:V609"/>
    <mergeCell ref="M981:N981"/>
    <mergeCell ref="M956:N956"/>
    <mergeCell ref="Y474:AE474"/>
    <mergeCell ref="R257:AF257"/>
    <mergeCell ref="W217:X217"/>
    <mergeCell ref="U909:V909"/>
    <mergeCell ref="O328:P328"/>
    <mergeCell ref="O933:P933"/>
    <mergeCell ref="A650:C650"/>
    <mergeCell ref="O1047:P1047"/>
    <mergeCell ref="Q50:R50"/>
    <mergeCell ref="R311:AF311"/>
    <mergeCell ref="O628:P628"/>
    <mergeCell ref="E31:L31"/>
    <mergeCell ref="S877:T877"/>
    <mergeCell ref="U485:V485"/>
    <mergeCell ref="O953:P953"/>
    <mergeCell ref="O928:P928"/>
    <mergeCell ref="A466:C466"/>
    <mergeCell ref="Q350:R350"/>
    <mergeCell ref="U637:V637"/>
    <mergeCell ref="M1009:N1009"/>
    <mergeCell ref="Y502:AE502"/>
    <mergeCell ref="O318:P318"/>
    <mergeCell ref="M852:N852"/>
    <mergeCell ref="A1097:C1097"/>
    <mergeCell ref="A1091:C1091"/>
    <mergeCell ref="A678:C678"/>
    <mergeCell ref="W597:X597"/>
    <mergeCell ref="W728:X728"/>
    <mergeCell ref="A634:C634"/>
    <mergeCell ref="O1100:P1100"/>
    <mergeCell ref="Y518:AE518"/>
    <mergeCell ref="U314:V316"/>
    <mergeCell ref="O152:P154"/>
    <mergeCell ref="W897:X897"/>
    <mergeCell ref="A978:C978"/>
    <mergeCell ref="Y676:AE676"/>
    <mergeCell ref="D999:L1001"/>
    <mergeCell ref="A1092:C1092"/>
    <mergeCell ref="Y213:AE213"/>
    <mergeCell ref="O1095:P1095"/>
    <mergeCell ref="Y976:AE976"/>
    <mergeCell ref="Y513:AE513"/>
    <mergeCell ref="Q730:R730"/>
    <mergeCell ref="B30:D30"/>
    <mergeCell ref="Y730:AE730"/>
    <mergeCell ref="V392:Y392"/>
    <mergeCell ref="A1125:C1125"/>
    <mergeCell ref="W631:X631"/>
    <mergeCell ref="S496:T496"/>
    <mergeCell ref="W625:X625"/>
    <mergeCell ref="V386:Y386"/>
    <mergeCell ref="Q1030:R1030"/>
    <mergeCell ref="C1104:L1104"/>
    <mergeCell ref="A820:C820"/>
    <mergeCell ref="Y571:AE571"/>
    <mergeCell ref="Q300:R300"/>
    <mergeCell ref="W626:X626"/>
    <mergeCell ref="Q458:R458"/>
    <mergeCell ref="N759:Q759"/>
    <mergeCell ref="Y877:AE877"/>
    <mergeCell ref="N753:Q753"/>
    <mergeCell ref="Y871:AE871"/>
    <mergeCell ref="E403:M403"/>
    <mergeCell ref="Y898:AE898"/>
    <mergeCell ref="Q1063:R1063"/>
    <mergeCell ref="Y1029:AE1029"/>
    <mergeCell ref="Y572:AE572"/>
    <mergeCell ref="Y566:AE566"/>
    <mergeCell ref="W926:X926"/>
    <mergeCell ref="Q301:R301"/>
    <mergeCell ref="U1007:V1007"/>
    <mergeCell ref="A1047:C1047"/>
    <mergeCell ref="Y872:AE872"/>
    <mergeCell ref="S524:T524"/>
    <mergeCell ref="Q1058:R1058"/>
    <mergeCell ref="S61:T61"/>
    <mergeCell ref="A670:C672"/>
    <mergeCell ref="S219:T219"/>
    <mergeCell ref="M51:N51"/>
    <mergeCell ref="Q142:R142"/>
    <mergeCell ref="R1149:U1149"/>
    <mergeCell ref="W1073:X1073"/>
    <mergeCell ref="S519:T519"/>
    <mergeCell ref="Q442:R442"/>
    <mergeCell ref="O982:P982"/>
    <mergeCell ref="Y926:AE926"/>
    <mergeCell ref="Q1116:R1116"/>
    <mergeCell ref="Q600:R600"/>
    <mergeCell ref="V1159:Y1159"/>
    <mergeCell ref="Q137:R137"/>
    <mergeCell ref="Y1040:AE1040"/>
    <mergeCell ref="W979:X979"/>
    <mergeCell ref="Q900:R900"/>
    <mergeCell ref="S446:T446"/>
    <mergeCell ref="S114:T114"/>
    <mergeCell ref="V756:Y756"/>
    <mergeCell ref="D350:L350"/>
    <mergeCell ref="U295:V295"/>
    <mergeCell ref="M252:N252"/>
    <mergeCell ref="M338:Q338"/>
    <mergeCell ref="U512:V512"/>
    <mergeCell ref="D567:L567"/>
    <mergeCell ref="S1046:T1046"/>
    <mergeCell ref="U49:V49"/>
    <mergeCell ref="D681:L681"/>
    <mergeCell ref="M552:N552"/>
    <mergeCell ref="Q1127:R1127"/>
    <mergeCell ref="M579:N579"/>
    <mergeCell ref="D867:L867"/>
    <mergeCell ref="D981:L981"/>
    <mergeCell ref="M879:N879"/>
    <mergeCell ref="Q1128:R1128"/>
    <mergeCell ref="D251:L251"/>
    <mergeCell ref="M263:N263"/>
    <mergeCell ref="D1008:L1008"/>
    <mergeCell ref="U1053:V1055"/>
    <mergeCell ref="D551:L551"/>
    <mergeCell ref="A64:C64"/>
    <mergeCell ref="M1023:Q1023"/>
    <mergeCell ref="U654:V654"/>
    <mergeCell ref="D709:L709"/>
    <mergeCell ref="U648:V648"/>
    <mergeCell ref="A178:C178"/>
    <mergeCell ref="U191:V191"/>
    <mergeCell ref="M1020:N1020"/>
    <mergeCell ref="D246:L246"/>
    <mergeCell ref="U349:V349"/>
    <mergeCell ref="D1009:L1009"/>
    <mergeCell ref="M451:Q451"/>
    <mergeCell ref="U649:V649"/>
    <mergeCell ref="D704:L704"/>
    <mergeCell ref="S730:T730"/>
    <mergeCell ref="Y573:AE573"/>
    <mergeCell ref="Y268:AE268"/>
    <mergeCell ref="S1030:T1030"/>
    <mergeCell ref="U551:V551"/>
    <mergeCell ref="U707:V707"/>
    <mergeCell ref="O84:P84"/>
    <mergeCell ref="D931:L931"/>
    <mergeCell ref="D1062:L1062"/>
    <mergeCell ref="M1074:N1074"/>
    <mergeCell ref="O52:P52"/>
    <mergeCell ref="S627:T627"/>
    <mergeCell ref="M1032:N1032"/>
    <mergeCell ref="Q169:R169"/>
    <mergeCell ref="Q144:R144"/>
    <mergeCell ref="O709:P709"/>
    <mergeCell ref="R1176:U1176"/>
    <mergeCell ref="W637:X637"/>
    <mergeCell ref="Q1026:R1028"/>
    <mergeCell ref="A547:C547"/>
    <mergeCell ref="Q469:R469"/>
    <mergeCell ref="M1104:Q1104"/>
    <mergeCell ref="O1009:P1009"/>
    <mergeCell ref="A128:C128"/>
    <mergeCell ref="U718:V718"/>
    <mergeCell ref="A257:B257"/>
    <mergeCell ref="Q164:R164"/>
    <mergeCell ref="M1090:N1090"/>
    <mergeCell ref="M1065:N1065"/>
    <mergeCell ref="A847:C847"/>
    <mergeCell ref="O736:P736"/>
    <mergeCell ref="U1062:V1062"/>
    <mergeCell ref="W65:X65"/>
    <mergeCell ref="U1018:V1018"/>
    <mergeCell ref="D1073:L1073"/>
    <mergeCell ref="U599:V599"/>
    <mergeCell ref="R203:AF203"/>
    <mergeCell ref="M1085:N1085"/>
    <mergeCell ref="O88:P88"/>
    <mergeCell ref="O63:P63"/>
    <mergeCell ref="C559:L559"/>
    <mergeCell ref="Q197:R197"/>
    <mergeCell ref="Y637:AE637"/>
    <mergeCell ref="S986:T986"/>
    <mergeCell ref="O851:P851"/>
    <mergeCell ref="O432:P432"/>
    <mergeCell ref="D51:L51"/>
    <mergeCell ref="W690:X690"/>
    <mergeCell ref="O1037:P1037"/>
    <mergeCell ref="Y937:AE937"/>
    <mergeCell ref="A270:C270"/>
    <mergeCell ref="M1118:N1118"/>
    <mergeCell ref="E775:M775"/>
    <mergeCell ref="U1046:V1046"/>
    <mergeCell ref="D1101:L1101"/>
    <mergeCell ref="A570:C570"/>
    <mergeCell ref="Y938:AE938"/>
    <mergeCell ref="Y314:AE316"/>
    <mergeCell ref="O579:P579"/>
    <mergeCell ref="M1119:N1119"/>
    <mergeCell ref="M1113:N1113"/>
    <mergeCell ref="Y627:AE627"/>
    <mergeCell ref="O879:P879"/>
    <mergeCell ref="E370:M370"/>
    <mergeCell ref="Y322:AE322"/>
    <mergeCell ref="Q514:R514"/>
    <mergeCell ref="D273:L273"/>
    <mergeCell ref="S185:T185"/>
    <mergeCell ref="Y1085:AE1085"/>
    <mergeCell ref="Q209:R209"/>
    <mergeCell ref="Y622:AE622"/>
    <mergeCell ref="W434:X434"/>
    <mergeCell ref="S274:T274"/>
    <mergeCell ref="Y991:AE991"/>
    <mergeCell ref="W734:X734"/>
    <mergeCell ref="D89:L89"/>
    <mergeCell ref="O51:P51"/>
    <mergeCell ref="W848:X848"/>
    <mergeCell ref="C408:D408"/>
    <mergeCell ref="S269:T269"/>
    <mergeCell ref="M101:N101"/>
    <mergeCell ref="V795:Y795"/>
    <mergeCell ref="W1034:X1034"/>
    <mergeCell ref="N1167:Q1167"/>
    <mergeCell ref="W735:X735"/>
    <mergeCell ref="W729:X729"/>
    <mergeCell ref="Q567:R567"/>
    <mergeCell ref="O1101:P1101"/>
    <mergeCell ref="Q104:R104"/>
    <mergeCell ref="Y1007:AE1007"/>
    <mergeCell ref="Y982:AE982"/>
    <mergeCell ref="Q656:R656"/>
    <mergeCell ref="S327:T327"/>
    <mergeCell ref="Q867:R867"/>
    <mergeCell ref="C397:D397"/>
    <mergeCell ref="N1162:Q1162"/>
    <mergeCell ref="D715:L715"/>
    <mergeCell ref="S170:T170"/>
    <mergeCell ref="E1139:M1139"/>
    <mergeCell ref="S328:T328"/>
    <mergeCell ref="D317:L317"/>
    <mergeCell ref="S497:T497"/>
    <mergeCell ref="D143:L143"/>
    <mergeCell ref="O89:P89"/>
    <mergeCell ref="S953:T953"/>
    <mergeCell ref="D1100:L1100"/>
    <mergeCell ref="Q1036:R1036"/>
    <mergeCell ref="D159:L159"/>
    <mergeCell ref="O90:P90"/>
    <mergeCell ref="M171:N171"/>
    <mergeCell ref="R1162:U1162"/>
    <mergeCell ref="D459:L459"/>
    <mergeCell ref="S550:T550"/>
    <mergeCell ref="S1096:T1096"/>
    <mergeCell ref="A145:C145"/>
    <mergeCell ref="A139:C139"/>
    <mergeCell ref="M471:N471"/>
    <mergeCell ref="V1165:Y1165"/>
    <mergeCell ref="M688:N688"/>
    <mergeCell ref="Z385:AC385"/>
    <mergeCell ref="W76:X76"/>
    <mergeCell ref="O448:P448"/>
    <mergeCell ref="A140:C140"/>
    <mergeCell ref="O143:P143"/>
    <mergeCell ref="Z386:AC386"/>
    <mergeCell ref="U457:V457"/>
    <mergeCell ref="R758:U758"/>
    <mergeCell ref="Y349:AE349"/>
    <mergeCell ref="D818:L818"/>
    <mergeCell ref="Y1112:AE1112"/>
    <mergeCell ref="A281:C281"/>
    <mergeCell ref="Y649:AE649"/>
    <mergeCell ref="U458:V458"/>
    <mergeCell ref="O159:P159"/>
    <mergeCell ref="M830:N830"/>
    <mergeCell ref="W1080:X1082"/>
    <mergeCell ref="M824:N824"/>
    <mergeCell ref="W550:X550"/>
    <mergeCell ref="D1118:L1118"/>
    <mergeCell ref="A193:C193"/>
    <mergeCell ref="W87:X87"/>
    <mergeCell ref="U627:V627"/>
    <mergeCell ref="W218:X218"/>
    <mergeCell ref="O459:P459"/>
    <mergeCell ref="W245:X245"/>
    <mergeCell ref="D813:L813"/>
    <mergeCell ref="Z771:AC771"/>
    <mergeCell ref="W850:X850"/>
    <mergeCell ref="Y77:AE77"/>
    <mergeCell ref="Q225:R225"/>
    <mergeCell ref="W545:X545"/>
    <mergeCell ref="D1113:L1113"/>
    <mergeCell ref="Z397:AC397"/>
    <mergeCell ref="U468:V468"/>
    <mergeCell ref="R769:U769"/>
    <mergeCell ref="M840:N840"/>
    <mergeCell ref="Q51:R51"/>
    <mergeCell ref="Z766:AC766"/>
    <mergeCell ref="A184:C184"/>
    <mergeCell ref="W845:X845"/>
    <mergeCell ref="Q683:R683"/>
    <mergeCell ref="R1138:U1138"/>
    <mergeCell ref="Q220:R220"/>
    <mergeCell ref="O187:P187"/>
    <mergeCell ref="A966:C966"/>
    <mergeCell ref="C801:M801"/>
    <mergeCell ref="O301:P301"/>
    <mergeCell ref="W115:X115"/>
    <mergeCell ref="U680:V680"/>
    <mergeCell ref="O487:P487"/>
    <mergeCell ref="O601:P601"/>
    <mergeCell ref="W903:X903"/>
    <mergeCell ref="O188:P188"/>
    <mergeCell ref="Z755:AC755"/>
    <mergeCell ref="O182:P182"/>
    <mergeCell ref="W446:X446"/>
    <mergeCell ref="Y88:AE88"/>
    <mergeCell ref="Q810:R812"/>
    <mergeCell ref="W440:X440"/>
    <mergeCell ref="Y219:AE219"/>
    <mergeCell ref="W598:X598"/>
    <mergeCell ref="D101:L101"/>
    <mergeCell ref="Y519:AE519"/>
    <mergeCell ref="A351:C351"/>
    <mergeCell ref="Q273:R273"/>
    <mergeCell ref="Q248:R248"/>
    <mergeCell ref="O329:P329"/>
    <mergeCell ref="M869:N869"/>
    <mergeCell ref="V375:Y375"/>
    <mergeCell ref="A651:C651"/>
    <mergeCell ref="Q573:R573"/>
    <mergeCell ref="N415:Q415"/>
    <mergeCell ref="O629:P629"/>
    <mergeCell ref="R1182:U1182"/>
    <mergeCell ref="Y1046:AE1046"/>
    <mergeCell ref="Q170:R170"/>
    <mergeCell ref="A834:B834"/>
    <mergeCell ref="Y741:AE741"/>
    <mergeCell ref="A1011:C1011"/>
    <mergeCell ref="V403:Y403"/>
    <mergeCell ref="S50:T50"/>
    <mergeCell ref="A706:C706"/>
    <mergeCell ref="D170:L170"/>
    <mergeCell ref="C375:D375"/>
    <mergeCell ref="S236:T236"/>
    <mergeCell ref="O101:P101"/>
    <mergeCell ref="W485:X485"/>
    <mergeCell ref="S350:T350"/>
    <mergeCell ref="A1006:C1006"/>
    <mergeCell ref="Q317:R317"/>
    <mergeCell ref="M188:N188"/>
    <mergeCell ref="O1015:P1015"/>
    <mergeCell ref="N770:Q770"/>
    <mergeCell ref="R667:AF667"/>
    <mergeCell ref="D171:L171"/>
    <mergeCell ref="Q318:R318"/>
    <mergeCell ref="A1064:C1064"/>
    <mergeCell ref="Q1100:R1100"/>
    <mergeCell ref="S103:T103"/>
    <mergeCell ref="S78:T78"/>
    <mergeCell ref="Y1100:AE1100"/>
    <mergeCell ref="Q152:R154"/>
    <mergeCell ref="C367:E367"/>
    <mergeCell ref="O233:P235"/>
    <mergeCell ref="A1059:C1059"/>
    <mergeCell ref="M210:N210"/>
    <mergeCell ref="M424:Q424"/>
    <mergeCell ref="U55:V55"/>
    <mergeCell ref="N760:Q760"/>
    <mergeCell ref="U169:V169"/>
    <mergeCell ref="D199:L199"/>
    <mergeCell ref="S703:T703"/>
    <mergeCell ref="D856:L856"/>
    <mergeCell ref="D850:L850"/>
    <mergeCell ref="M211:N211"/>
    <mergeCell ref="U469:V469"/>
    <mergeCell ref="S463:T463"/>
    <mergeCell ref="S300:T300"/>
    <mergeCell ref="V773:Y773"/>
    <mergeCell ref="S458:T458"/>
    <mergeCell ref="U523:V523"/>
    <mergeCell ref="A53:C53"/>
    <mergeCell ref="S1063:T1063"/>
    <mergeCell ref="M895:N895"/>
    <mergeCell ref="M438:N438"/>
    <mergeCell ref="C5:L5"/>
    <mergeCell ref="D884:L884"/>
    <mergeCell ref="D260:L262"/>
    <mergeCell ref="M133:N133"/>
    <mergeCell ref="W1007:X1007"/>
    <mergeCell ref="D878:L878"/>
    <mergeCell ref="A353:C353"/>
    <mergeCell ref="N1140:Q1140"/>
    <mergeCell ref="O198:P198"/>
    <mergeCell ref="M738:N738"/>
    <mergeCell ref="C1176:D1176"/>
    <mergeCell ref="D579:L579"/>
    <mergeCell ref="U524:V524"/>
    <mergeCell ref="O356:P356"/>
    <mergeCell ref="A48:C48"/>
    <mergeCell ref="M896:N896"/>
    <mergeCell ref="S447:T447"/>
    <mergeCell ref="S605:T605"/>
    <mergeCell ref="U849:V849"/>
    <mergeCell ref="U824:V824"/>
    <mergeCell ref="D879:L879"/>
    <mergeCell ref="C478:L478"/>
    <mergeCell ref="O199:P199"/>
    <mergeCell ref="Y105:AE105"/>
    <mergeCell ref="S905:T905"/>
    <mergeCell ref="S442:T442"/>
    <mergeCell ref="M280:N280"/>
    <mergeCell ref="S1116:T1116"/>
    <mergeCell ref="D568:L568"/>
    <mergeCell ref="U119:V119"/>
    <mergeCell ref="M1037:N1037"/>
    <mergeCell ref="D263:L263"/>
    <mergeCell ref="M580:N580"/>
    <mergeCell ref="U882:V882"/>
    <mergeCell ref="A861:B861"/>
    <mergeCell ref="W300:X300"/>
    <mergeCell ref="M275:N275"/>
    <mergeCell ref="D1020:L1020"/>
    <mergeCell ref="W185:X185"/>
    <mergeCell ref="M1038:N1038"/>
    <mergeCell ref="D932:L932"/>
    <mergeCell ref="O252:P252"/>
    <mergeCell ref="Y133:AE133"/>
    <mergeCell ref="U593:V593"/>
    <mergeCell ref="O552:P552"/>
    <mergeCell ref="M608:N608"/>
    <mergeCell ref="Y128:AE128"/>
    <mergeCell ref="D948:L948"/>
    <mergeCell ref="M125:N127"/>
    <mergeCell ref="U430:V430"/>
    <mergeCell ref="A548:C548"/>
    <mergeCell ref="M960:N960"/>
    <mergeCell ref="W653:X653"/>
    <mergeCell ref="N786:Q786"/>
    <mergeCell ref="W196:X196"/>
    <mergeCell ref="A717:C717"/>
    <mergeCell ref="W354:X354"/>
    <mergeCell ref="U894:V894"/>
    <mergeCell ref="Y186:AE186"/>
    <mergeCell ref="O263:P263"/>
    <mergeCell ref="V415:Y415"/>
    <mergeCell ref="W654:X654"/>
    <mergeCell ref="Y269:AE269"/>
    <mergeCell ref="W648:X648"/>
    <mergeCell ref="N787:Q787"/>
    <mergeCell ref="Q486:R486"/>
    <mergeCell ref="Z1180:AC1180"/>
    <mergeCell ref="O1020:P1020"/>
    <mergeCell ref="Y486:AE486"/>
    <mergeCell ref="U735:V735"/>
    <mergeCell ref="W954:X954"/>
    <mergeCell ref="U921:V921"/>
    <mergeCell ref="A445:C445"/>
    <mergeCell ref="Q329:R329"/>
    <mergeCell ref="U1035:V1035"/>
    <mergeCell ref="Z1175:AC1175"/>
    <mergeCell ref="M988:N988"/>
    <mergeCell ref="S89:T89"/>
    <mergeCell ref="W1012:X1012"/>
    <mergeCell ref="U1036:V1036"/>
    <mergeCell ref="O291:P291"/>
    <mergeCell ref="A1070:C1070"/>
    <mergeCell ref="W576:X576"/>
    <mergeCell ref="W707:X707"/>
    <mergeCell ref="Q57:R57"/>
    <mergeCell ref="Y954:AE954"/>
    <mergeCell ref="Y497:AE497"/>
    <mergeCell ref="Y655:AE655"/>
    <mergeCell ref="Q179:R181"/>
    <mergeCell ref="Q357:R357"/>
    <mergeCell ref="Y955:AE955"/>
    <mergeCell ref="Y949:AE949"/>
    <mergeCell ref="V784:Y784"/>
    <mergeCell ref="M837:N839"/>
    <mergeCell ref="S469:T469"/>
    <mergeCell ref="D595:L595"/>
    <mergeCell ref="W718:X718"/>
    <mergeCell ref="Q525:R525"/>
    <mergeCell ref="O1090:P1090"/>
    <mergeCell ref="O1065:P1065"/>
    <mergeCell ref="R748:AF748"/>
    <mergeCell ref="Y550:AE550"/>
    <mergeCell ref="D290:L290"/>
    <mergeCell ref="D895:L895"/>
    <mergeCell ref="V779:Y779"/>
    <mergeCell ref="Q856:R856"/>
    <mergeCell ref="N1151:Q1151"/>
    <mergeCell ref="Q437:R437"/>
    <mergeCell ref="M302:N302"/>
    <mergeCell ref="Y850:AE850"/>
    <mergeCell ref="E382:M382"/>
    <mergeCell ref="S502:T502"/>
    <mergeCell ref="S197:T197"/>
    <mergeCell ref="E1145:M1145"/>
    <mergeCell ref="Q737:R737"/>
    <mergeCell ref="S159:T159"/>
    <mergeCell ref="U986:V986"/>
    <mergeCell ref="Q851:R851"/>
    <mergeCell ref="S459:T459"/>
    <mergeCell ref="A1115:C1115"/>
    <mergeCell ref="D606:L606"/>
    <mergeCell ref="O1118:P1118"/>
    <mergeCell ref="V1137:Y1137"/>
    <mergeCell ref="D274:L274"/>
    <mergeCell ref="D301:L301"/>
    <mergeCell ref="M172:N172"/>
    <mergeCell ref="W1046:X1046"/>
    <mergeCell ref="Q884:R884"/>
    <mergeCell ref="Q260:R262"/>
    <mergeCell ref="N1179:Q1179"/>
    <mergeCell ref="D1037:L1037"/>
    <mergeCell ref="S513:T513"/>
    <mergeCell ref="V1138:Y1138"/>
    <mergeCell ref="Y1019:AE1019"/>
    <mergeCell ref="E1156:M1156"/>
    <mergeCell ref="D864:L866"/>
    <mergeCell ref="D334:L334"/>
    <mergeCell ref="C409:D409"/>
    <mergeCell ref="M996:Q996"/>
    <mergeCell ref="S514:T514"/>
    <mergeCell ref="M346:N346"/>
    <mergeCell ref="D634:L634"/>
    <mergeCell ref="U185:V185"/>
    <mergeCell ref="V1148:Y1148"/>
    <mergeCell ref="U299:V299"/>
    <mergeCell ref="D329:L329"/>
    <mergeCell ref="U274:V274"/>
    <mergeCell ref="O106:P106"/>
    <mergeCell ref="M646:N646"/>
    <mergeCell ref="M347:N347"/>
    <mergeCell ref="U605:V605"/>
    <mergeCell ref="D629:L629"/>
    <mergeCell ref="V1166:Y1166"/>
    <mergeCell ref="R416:U416"/>
    <mergeCell ref="O107:P107"/>
    <mergeCell ref="D960:L960"/>
    <mergeCell ref="S872:T872"/>
    <mergeCell ref="S567:T567"/>
    <mergeCell ref="U632:V632"/>
    <mergeCell ref="A156:C156"/>
    <mergeCell ref="M488:N488"/>
    <mergeCell ref="V1182:Y1182"/>
    <mergeCell ref="U327:V327"/>
    <mergeCell ref="S867:T867"/>
    <mergeCell ref="M242:N242"/>
    <mergeCell ref="D987:L987"/>
    <mergeCell ref="O864:P866"/>
    <mergeCell ref="U633:V633"/>
    <mergeCell ref="D688:L688"/>
    <mergeCell ref="A157:C157"/>
    <mergeCell ref="M1005:N1005"/>
    <mergeCell ref="M542:N542"/>
    <mergeCell ref="U328:V328"/>
    <mergeCell ref="M700:N700"/>
    <mergeCell ref="D988:L988"/>
    <mergeCell ref="A457:C457"/>
    <mergeCell ref="Z403:AC403"/>
    <mergeCell ref="R775:U775"/>
    <mergeCell ref="S1014:T1014"/>
    <mergeCell ref="S709:T709"/>
    <mergeCell ref="Y552:AE552"/>
    <mergeCell ref="Z783:AC783"/>
    <mergeCell ref="A515:C515"/>
    <mergeCell ref="S1009:T1009"/>
    <mergeCell ref="U555:V555"/>
    <mergeCell ref="A604:C604"/>
    <mergeCell ref="U1101:V1101"/>
    <mergeCell ref="A631:C631"/>
    <mergeCell ref="W104:X104"/>
    <mergeCell ref="Y966:AE966"/>
    <mergeCell ref="D206:L208"/>
    <mergeCell ref="A815:C815"/>
    <mergeCell ref="W321:X321"/>
    <mergeCell ref="U855:V855"/>
    <mergeCell ref="D1041:L1041"/>
    <mergeCell ref="M842:N842"/>
    <mergeCell ref="Q236:R236"/>
    <mergeCell ref="F1133:N1133"/>
    <mergeCell ref="W621:X621"/>
    <mergeCell ref="Y236:AE236"/>
    <mergeCell ref="W105:X105"/>
    <mergeCell ref="A226:C226"/>
    <mergeCell ref="O688:P688"/>
    <mergeCell ref="Q237:R237"/>
    <mergeCell ref="U1002:V1002"/>
    <mergeCell ref="D1057:L1057"/>
    <mergeCell ref="A526:C526"/>
    <mergeCell ref="Q448:R448"/>
    <mergeCell ref="A221:C221"/>
    <mergeCell ref="M1069:N1069"/>
    <mergeCell ref="M1044:N1044"/>
    <mergeCell ref="S214:T214"/>
    <mergeCell ref="A826:C826"/>
    <mergeCell ref="D891:L893"/>
    <mergeCell ref="W463:X463"/>
    <mergeCell ref="A984:C984"/>
    <mergeCell ref="W457:X457"/>
    <mergeCell ref="A254:C254"/>
    <mergeCell ref="Q159:R159"/>
    <mergeCell ref="W458:X458"/>
    <mergeCell ref="R1139:U1139"/>
    <mergeCell ref="Q290:R290"/>
    <mergeCell ref="O830:P830"/>
    <mergeCell ref="O206:P208"/>
    <mergeCell ref="E753:M753"/>
    <mergeCell ref="Q895:R895"/>
    <mergeCell ref="Y705:AE705"/>
    <mergeCell ref="A554:C554"/>
    <mergeCell ref="A44:C46"/>
    <mergeCell ref="E404:M404"/>
    <mergeCell ref="Y1036:AE1036"/>
    <mergeCell ref="R1140:U1140"/>
    <mergeCell ref="A854:C854"/>
    <mergeCell ref="S225:T225"/>
    <mergeCell ref="Q192:R192"/>
    <mergeCell ref="W491:X491"/>
    <mergeCell ref="E754:M754"/>
    <mergeCell ref="S356:T356"/>
    <mergeCell ref="D345:L345"/>
    <mergeCell ref="S525:T525"/>
    <mergeCell ref="Q492:R492"/>
    <mergeCell ref="Q606:R606"/>
    <mergeCell ref="M58:N58"/>
    <mergeCell ref="Y1063:AE1063"/>
    <mergeCell ref="Q187:R187"/>
    <mergeCell ref="Y606:AE606"/>
    <mergeCell ref="O858:P858"/>
    <mergeCell ref="D340:L340"/>
    <mergeCell ref="Y301:AE301"/>
    <mergeCell ref="Q493:R493"/>
    <mergeCell ref="Q487:R487"/>
    <mergeCell ref="Y1064:AE1064"/>
    <mergeCell ref="Y1058:AE1058"/>
    <mergeCell ref="C392:D392"/>
    <mergeCell ref="S253:T253"/>
    <mergeCell ref="S1041:T1041"/>
    <mergeCell ref="D74:L74"/>
    <mergeCell ref="D188:L188"/>
    <mergeCell ref="W827:X827"/>
    <mergeCell ref="Q634:R634"/>
    <mergeCell ref="M86:N86"/>
    <mergeCell ref="M80:N80"/>
    <mergeCell ref="U344:V344"/>
    <mergeCell ref="S878:T878"/>
    <mergeCell ref="W1127:X1127"/>
    <mergeCell ref="Q965:R965"/>
    <mergeCell ref="Y986:AE986"/>
    <mergeCell ref="A168:C168"/>
    <mergeCell ref="S306:T306"/>
    <mergeCell ref="M711:N711"/>
    <mergeCell ref="C376:D376"/>
    <mergeCell ref="Y52:AE52"/>
    <mergeCell ref="Q960:R960"/>
    <mergeCell ref="R786:U786"/>
    <mergeCell ref="C1139:D1139"/>
    <mergeCell ref="U241:V241"/>
    <mergeCell ref="U355:V355"/>
    <mergeCell ref="S322:T322"/>
    <mergeCell ref="M858:N858"/>
    <mergeCell ref="D710:L710"/>
    <mergeCell ref="R383:U383"/>
    <mergeCell ref="S622:T622"/>
    <mergeCell ref="O74:P74"/>
    <mergeCell ref="Y1128:AE1128"/>
    <mergeCell ref="S317:T317"/>
    <mergeCell ref="M915:Q915"/>
    <mergeCell ref="U83:V83"/>
    <mergeCell ref="D138:L138"/>
    <mergeCell ref="R378:U378"/>
    <mergeCell ref="D743:L743"/>
    <mergeCell ref="R1166:U1166"/>
    <mergeCell ref="R1141:U1141"/>
    <mergeCell ref="D438:L438"/>
    <mergeCell ref="U78:V78"/>
    <mergeCell ref="A118:C118"/>
    <mergeCell ref="A238:C238"/>
    <mergeCell ref="D738:L738"/>
    <mergeCell ref="O673:P673"/>
    <mergeCell ref="Q233:R235"/>
    <mergeCell ref="O216:P216"/>
    <mergeCell ref="Z370:AC370"/>
    <mergeCell ref="O210:P210"/>
    <mergeCell ref="Y116:AE116"/>
    <mergeCell ref="W55:X55"/>
    <mergeCell ref="W169:X169"/>
    <mergeCell ref="C338:L338"/>
    <mergeCell ref="S676:T676"/>
    <mergeCell ref="U225:V225"/>
    <mergeCell ref="Q193:R193"/>
    <mergeCell ref="A265:C265"/>
    <mergeCell ref="M597:N597"/>
    <mergeCell ref="U305:V305"/>
    <mergeCell ref="Y117:AE117"/>
    <mergeCell ref="U436:V436"/>
    <mergeCell ref="S976:T976"/>
    <mergeCell ref="M292:N292"/>
    <mergeCell ref="Y328:AE328"/>
    <mergeCell ref="U525:V525"/>
    <mergeCell ref="A565:C565"/>
    <mergeCell ref="Q29:T29"/>
    <mergeCell ref="M897:N897"/>
    <mergeCell ref="U736:V736"/>
    <mergeCell ref="A266:C266"/>
    <mergeCell ref="O58:P58"/>
    <mergeCell ref="M592:N592"/>
    <mergeCell ref="O138:P138"/>
    <mergeCell ref="U437:V437"/>
    <mergeCell ref="W502:X502"/>
    <mergeCell ref="Q891:R893"/>
    <mergeCell ref="W529:X529"/>
    <mergeCell ref="Y144:AE144"/>
    <mergeCell ref="D1091:L1091"/>
    <mergeCell ref="W197:X197"/>
    <mergeCell ref="O438:P438"/>
    <mergeCell ref="O569:P569"/>
    <mergeCell ref="W829:X829"/>
    <mergeCell ref="C1023:L1023"/>
    <mergeCell ref="Q198:R198"/>
    <mergeCell ref="Q335:R335"/>
    <mergeCell ref="U910:V910"/>
    <mergeCell ref="A434:C434"/>
    <mergeCell ref="U447:V447"/>
    <mergeCell ref="M819:N819"/>
    <mergeCell ref="E781:M781"/>
    <mergeCell ref="R95:AF95"/>
    <mergeCell ref="Z1164:AC1164"/>
    <mergeCell ref="Y470:AE470"/>
    <mergeCell ref="A188:C188"/>
    <mergeCell ref="Q662:R662"/>
    <mergeCell ref="W213:X213"/>
    <mergeCell ref="A734:C734"/>
    <mergeCell ref="U287:V289"/>
    <mergeCell ref="U905:V905"/>
    <mergeCell ref="A951:C951"/>
    <mergeCell ref="O280:P280"/>
    <mergeCell ref="W513:X513"/>
    <mergeCell ref="E776:M776"/>
    <mergeCell ref="A1034:C1034"/>
    <mergeCell ref="O885:P885"/>
    <mergeCell ref="D85:L85"/>
    <mergeCell ref="O1043:P1043"/>
    <mergeCell ref="O580:P580"/>
    <mergeCell ref="W882:X882"/>
    <mergeCell ref="Q346:R346"/>
    <mergeCell ref="R801:U801"/>
    <mergeCell ref="U475:V475"/>
    <mergeCell ref="D80:L80"/>
    <mergeCell ref="O1038:P1038"/>
    <mergeCell ref="A635:C635"/>
    <mergeCell ref="Y498:AE498"/>
    <mergeCell ref="W241:X241"/>
    <mergeCell ref="S106:T106"/>
    <mergeCell ref="N399:Q399"/>
    <mergeCell ref="A330:C330"/>
    <mergeCell ref="S323:T323"/>
    <mergeCell ref="W898:X898"/>
    <mergeCell ref="A935:C935"/>
    <mergeCell ref="O308:P308"/>
    <mergeCell ref="M113:N113"/>
    <mergeCell ref="A1093:C1093"/>
    <mergeCell ref="A1087:C1087"/>
    <mergeCell ref="A630:C630"/>
    <mergeCell ref="N394:Q394"/>
    <mergeCell ref="O608:P608"/>
    <mergeCell ref="D227:L227"/>
    <mergeCell ref="Y514:AE514"/>
    <mergeCell ref="M108:N108"/>
    <mergeCell ref="Y814:AE814"/>
    <mergeCell ref="Q1031:R1031"/>
    <mergeCell ref="E1162:M1162"/>
    <mergeCell ref="S334:T334"/>
    <mergeCell ref="A990:C990"/>
    <mergeCell ref="V801:Y801"/>
    <mergeCell ref="W1040:X1040"/>
    <mergeCell ref="S486:T486"/>
    <mergeCell ref="N754:Q754"/>
    <mergeCell ref="C365:L365"/>
    <mergeCell ref="S1091:T1091"/>
    <mergeCell ref="D155:L155"/>
    <mergeCell ref="C750:E750"/>
    <mergeCell ref="W921:X921"/>
    <mergeCell ref="M624:N624"/>
    <mergeCell ref="M167:N167"/>
    <mergeCell ref="M161:N161"/>
    <mergeCell ref="D607:L607"/>
    <mergeCell ref="Q1059:R1059"/>
    <mergeCell ref="M924:N924"/>
    <mergeCell ref="S62:T62"/>
    <mergeCell ref="M461:N461"/>
    <mergeCell ref="Q710:R710"/>
    <mergeCell ref="D907:L907"/>
    <mergeCell ref="S362:T362"/>
    <mergeCell ref="O227:P227"/>
    <mergeCell ref="V1134:Y1135"/>
    <mergeCell ref="V372:Y372"/>
    <mergeCell ref="S57:T57"/>
    <mergeCell ref="V1154:Y1154"/>
    <mergeCell ref="S357:T357"/>
    <mergeCell ref="M195:N195"/>
    <mergeCell ref="M189:N189"/>
    <mergeCell ref="D923:L923"/>
    <mergeCell ref="D172:L172"/>
    <mergeCell ref="W240:X240"/>
    <mergeCell ref="M190:N190"/>
    <mergeCell ref="U448:V448"/>
    <mergeCell ref="O837:P839"/>
    <mergeCell ref="W540:X540"/>
    <mergeCell ref="S110:T110"/>
    <mergeCell ref="S742:T742"/>
    <mergeCell ref="S856:T856"/>
    <mergeCell ref="A331:C331"/>
    <mergeCell ref="M663:N663"/>
    <mergeCell ref="Y156:AE156"/>
    <mergeCell ref="D976:L976"/>
    <mergeCell ref="A562:C564"/>
    <mergeCell ref="U502:V502"/>
    <mergeCell ref="S1042:T1042"/>
    <mergeCell ref="M880:N880"/>
    <mergeCell ref="M874:N874"/>
    <mergeCell ref="M548:N548"/>
    <mergeCell ref="U159:V159"/>
    <mergeCell ref="M963:N963"/>
    <mergeCell ref="W268:X268"/>
    <mergeCell ref="D857:L857"/>
    <mergeCell ref="D819:L819"/>
    <mergeCell ref="S731:T731"/>
    <mergeCell ref="A332:C332"/>
    <mergeCell ref="D977:L977"/>
    <mergeCell ref="O335:P335"/>
    <mergeCell ref="M875:N875"/>
    <mergeCell ref="U192:V192"/>
    <mergeCell ref="D247:L247"/>
    <mergeCell ref="S884:T884"/>
    <mergeCell ref="S260:T262"/>
    <mergeCell ref="Y78:AE78"/>
    <mergeCell ref="D1004:L1004"/>
    <mergeCell ref="U492:V492"/>
    <mergeCell ref="D547:L547"/>
    <mergeCell ref="A473:C473"/>
    <mergeCell ref="E373:M373"/>
    <mergeCell ref="U650:V650"/>
    <mergeCell ref="A690:C690"/>
    <mergeCell ref="U187:V187"/>
    <mergeCell ref="M1016:N1016"/>
    <mergeCell ref="D242:L242"/>
    <mergeCell ref="D847:L847"/>
    <mergeCell ref="U950:V950"/>
    <mergeCell ref="U487:V487"/>
    <mergeCell ref="O325:P325"/>
    <mergeCell ref="O319:P319"/>
    <mergeCell ref="Y225:AE225"/>
    <mergeCell ref="M1017:N1017"/>
    <mergeCell ref="Q85:R85"/>
    <mergeCell ref="Y569:AE569"/>
    <mergeCell ref="Y525:AE525"/>
    <mergeCell ref="Z800:AC800"/>
    <mergeCell ref="Y106:AE106"/>
    <mergeCell ref="R1172:U1172"/>
    <mergeCell ref="O320:P320"/>
    <mergeCell ref="Y226:AE226"/>
    <mergeCell ref="Y220:AE220"/>
    <mergeCell ref="U572:V572"/>
    <mergeCell ref="Q80:R80"/>
    <mergeCell ref="O493:P493"/>
    <mergeCell ref="A701:C701"/>
    <mergeCell ref="O47:P47"/>
    <mergeCell ref="S172:T172"/>
    <mergeCell ref="U872:V872"/>
    <mergeCell ref="D927:L927"/>
    <mergeCell ref="O679:P679"/>
    <mergeCell ref="W937:X937"/>
    <mergeCell ref="A527:C527"/>
    <mergeCell ref="U961:V961"/>
    <mergeCell ref="Y810:AE812"/>
    <mergeCell ref="V399:Y399"/>
    <mergeCell ref="W632:X632"/>
    <mergeCell ref="N771:Q771"/>
    <mergeCell ref="O1010:P1010"/>
    <mergeCell ref="N765:Q765"/>
    <mergeCell ref="O1004:P1004"/>
    <mergeCell ref="W314:X316"/>
    <mergeCell ref="D293:L293"/>
    <mergeCell ref="V394:Y394"/>
    <mergeCell ref="W633:X633"/>
    <mergeCell ref="Y248:AE248"/>
    <mergeCell ref="A543:C543"/>
    <mergeCell ref="N766:Q766"/>
    <mergeCell ref="O1005:P1005"/>
    <mergeCell ref="Q465:R465"/>
    <mergeCell ref="Y905:AE905"/>
    <mergeCell ref="U714:V714"/>
    <mergeCell ref="Q1070:R1070"/>
    <mergeCell ref="M1086:N1086"/>
    <mergeCell ref="A843:C843"/>
    <mergeCell ref="U1014:V1014"/>
    <mergeCell ref="D1069:L1069"/>
    <mergeCell ref="A1060:C1060"/>
    <mergeCell ref="A538:C538"/>
    <mergeCell ref="W991:X991"/>
    <mergeCell ref="Y939:AE939"/>
    <mergeCell ref="Y933:AE933"/>
    <mergeCell ref="C969:L969"/>
    <mergeCell ref="Q607:R607"/>
    <mergeCell ref="M1114:N1114"/>
    <mergeCell ref="S242:T242"/>
    <mergeCell ref="Q361:R361"/>
    <mergeCell ref="U911:V911"/>
    <mergeCell ref="U864:V866"/>
    <mergeCell ref="Y934:AE934"/>
    <mergeCell ref="W702:X702"/>
    <mergeCell ref="W677:X677"/>
    <mergeCell ref="S542:T542"/>
    <mergeCell ref="U219:V219"/>
    <mergeCell ref="D205:L205"/>
    <mergeCell ref="V763:Y763"/>
    <mergeCell ref="W1002:X1002"/>
    <mergeCell ref="D357:L357"/>
    <mergeCell ref="U519:V519"/>
    <mergeCell ref="D574:L574"/>
    <mergeCell ref="Y318:AE318"/>
    <mergeCell ref="A43:C43"/>
    <mergeCell ref="O1044:P1044"/>
    <mergeCell ref="U214:V214"/>
    <mergeCell ref="D874:L874"/>
    <mergeCell ref="Y152:AE154"/>
    <mergeCell ref="S595:T595"/>
    <mergeCell ref="S138:T138"/>
    <mergeCell ref="A68:B68"/>
    <mergeCell ref="U361:V361"/>
    <mergeCell ref="S895:T895"/>
    <mergeCell ref="U661:V661"/>
    <mergeCell ref="D716:L716"/>
    <mergeCell ref="M1033:N1033"/>
    <mergeCell ref="R372:U372"/>
    <mergeCell ref="D253:L253"/>
    <mergeCell ref="U198:V198"/>
    <mergeCell ref="S165:T165"/>
    <mergeCell ref="U356:V356"/>
    <mergeCell ref="M728:N728"/>
    <mergeCell ref="D885:L885"/>
    <mergeCell ref="C393:D393"/>
    <mergeCell ref="D1016:L1016"/>
    <mergeCell ref="Y837:AE839"/>
    <mergeCell ref="S492:T492"/>
    <mergeCell ref="S623:T623"/>
    <mergeCell ref="S160:T160"/>
    <mergeCell ref="C388:D388"/>
    <mergeCell ref="M630:N630"/>
    <mergeCell ref="V802:Y802"/>
    <mergeCell ref="M298:N298"/>
    <mergeCell ref="N1174:Q1174"/>
    <mergeCell ref="M325:N325"/>
    <mergeCell ref="D1032:L1032"/>
    <mergeCell ref="A82:C82"/>
    <mergeCell ref="M930:N930"/>
    <mergeCell ref="D744:L744"/>
    <mergeCell ref="D727:L727"/>
    <mergeCell ref="U253:V253"/>
    <mergeCell ref="O91:P91"/>
    <mergeCell ref="O85:P85"/>
    <mergeCell ref="M625:N625"/>
    <mergeCell ref="A870:C870"/>
    <mergeCell ref="U1041:V1041"/>
    <mergeCell ref="R395:U395"/>
    <mergeCell ref="S634:T634"/>
    <mergeCell ref="O86:P86"/>
    <mergeCell ref="W344:X344"/>
    <mergeCell ref="S965:T965"/>
    <mergeCell ref="A440:C440"/>
    <mergeCell ref="A598:C598"/>
    <mergeCell ref="A141:C141"/>
    <mergeCell ref="A135:C135"/>
    <mergeCell ref="M467:N467"/>
    <mergeCell ref="V1155:Y1155"/>
    <mergeCell ref="U306:V306"/>
    <mergeCell ref="M1072:N1072"/>
    <mergeCell ref="O75:P75"/>
    <mergeCell ref="M678:N678"/>
    <mergeCell ref="A435:C435"/>
    <mergeCell ref="Z381:AC381"/>
    <mergeCell ref="D1086:L1086"/>
    <mergeCell ref="R753:U753"/>
    <mergeCell ref="O444:P444"/>
    <mergeCell ref="M978:N978"/>
    <mergeCell ref="Y319:AE319"/>
    <mergeCell ref="O744:P744"/>
    <mergeCell ref="Y650:AE650"/>
    <mergeCell ref="R754:U754"/>
    <mergeCell ref="S993:T993"/>
    <mergeCell ref="Q293:R293"/>
    <mergeCell ref="U1085:V1085"/>
    <mergeCell ref="A582:C582"/>
    <mergeCell ref="S688:T688"/>
    <mergeCell ref="W88:X88"/>
    <mergeCell ref="Q47:R47"/>
    <mergeCell ref="Y950:AE950"/>
    <mergeCell ref="U622:V622"/>
    <mergeCell ref="A277:C277"/>
    <mergeCell ref="M1125:N1125"/>
    <mergeCell ref="O155:P155"/>
    <mergeCell ref="E782:M782"/>
    <mergeCell ref="W546:X546"/>
    <mergeCell ref="U1086:V1086"/>
    <mergeCell ref="A583:C583"/>
    <mergeCell ref="A577:C577"/>
    <mergeCell ref="W83:X83"/>
    <mergeCell ref="M1126:N1126"/>
    <mergeCell ref="M1120:N1120"/>
    <mergeCell ref="W846:X846"/>
    <mergeCell ref="Q221:R221"/>
    <mergeCell ref="Q215:R215"/>
    <mergeCell ref="Z418:AC418"/>
    <mergeCell ref="Q978:R978"/>
    <mergeCell ref="W714:X714"/>
    <mergeCell ref="D1124:L1124"/>
    <mergeCell ref="Q521:R521"/>
    <mergeCell ref="Y961:AE961"/>
    <mergeCell ref="Q673:R673"/>
    <mergeCell ref="Y1092:AE1092"/>
    <mergeCell ref="Q216:R216"/>
    <mergeCell ref="Y673:AE673"/>
    <mergeCell ref="W441:X441"/>
    <mergeCell ref="S281:T281"/>
    <mergeCell ref="U981:V981"/>
    <mergeCell ref="C395:D395"/>
    <mergeCell ref="E793:M793"/>
    <mergeCell ref="O902:P902"/>
    <mergeCell ref="A1110:C1110"/>
    <mergeCell ref="W741:X741"/>
    <mergeCell ref="S193:T193"/>
    <mergeCell ref="O597:P597"/>
    <mergeCell ref="Y84:AE84"/>
    <mergeCell ref="W436:X436"/>
    <mergeCell ref="M114:N114"/>
    <mergeCell ref="Q243:R243"/>
    <mergeCell ref="Y689:AE689"/>
    <mergeCell ref="O897:P897"/>
    <mergeCell ref="Y179:AE181"/>
    <mergeCell ref="W742:X742"/>
    <mergeCell ref="Q574:R574"/>
    <mergeCell ref="Q549:R549"/>
    <mergeCell ref="O1114:P1114"/>
    <mergeCell ref="Q117:R117"/>
    <mergeCell ref="Q111:R111"/>
    <mergeCell ref="Y989:AE989"/>
    <mergeCell ref="Q663:R663"/>
    <mergeCell ref="Y1120:AE1120"/>
    <mergeCell ref="E1151:M1151"/>
    <mergeCell ref="Y684:AE684"/>
    <mergeCell ref="Q874:R874"/>
    <mergeCell ref="C404:D404"/>
    <mergeCell ref="Y1015:AE1015"/>
    <mergeCell ref="D113:L113"/>
    <mergeCell ref="A858:C858"/>
    <mergeCell ref="E1146:M1146"/>
    <mergeCell ref="W910:X910"/>
    <mergeCell ref="S335:T335"/>
    <mergeCell ref="U269:V269"/>
    <mergeCell ref="C405:D405"/>
    <mergeCell ref="W1041:X1041"/>
    <mergeCell ref="D324:L324"/>
    <mergeCell ref="Y742:AE742"/>
    <mergeCell ref="A481:C483"/>
    <mergeCell ref="Y1042:AE1042"/>
    <mergeCell ref="W287:X289"/>
    <mergeCell ref="O102:P102"/>
    <mergeCell ref="Q724:R726"/>
    <mergeCell ref="S351:T351"/>
    <mergeCell ref="S345:T345"/>
    <mergeCell ref="Y233:AE235"/>
    <mergeCell ref="Q885:R885"/>
    <mergeCell ref="Q1043:R1043"/>
    <mergeCell ref="Y1043:AE1043"/>
    <mergeCell ref="U111:V111"/>
    <mergeCell ref="D166:L166"/>
    <mergeCell ref="S651:T651"/>
    <mergeCell ref="M64:N64"/>
    <mergeCell ref="S346:T346"/>
    <mergeCell ref="D466:L466"/>
    <mergeCell ref="D167:L167"/>
    <mergeCell ref="Q1032:R1032"/>
    <mergeCell ref="D161:L161"/>
    <mergeCell ref="M65:N65"/>
    <mergeCell ref="V1172:Y1172"/>
    <mergeCell ref="U323:V323"/>
    <mergeCell ref="W945:X947"/>
    <mergeCell ref="Q938:R938"/>
    <mergeCell ref="D678:L678"/>
    <mergeCell ref="N755:Q755"/>
    <mergeCell ref="D63:L63"/>
    <mergeCell ref="S704:T704"/>
    <mergeCell ref="S679:T679"/>
    <mergeCell ref="O71:P73"/>
    <mergeCell ref="R765:U765"/>
    <mergeCell ref="S1004:T1004"/>
    <mergeCell ref="D494:L494"/>
    <mergeCell ref="S1031:T1031"/>
    <mergeCell ref="A626:C626"/>
    <mergeCell ref="A163:C163"/>
    <mergeCell ref="M49:N49"/>
    <mergeCell ref="A294:C294"/>
    <mergeCell ref="U334:V334"/>
    <mergeCell ref="Q966:R966"/>
    <mergeCell ref="Z409:AC409"/>
    <mergeCell ref="U1091:V1091"/>
    <mergeCell ref="O929:P929"/>
    <mergeCell ref="Z778:AC778"/>
    <mergeCell ref="Z753:AC753"/>
    <mergeCell ref="O167:P167"/>
    <mergeCell ref="A348:C348"/>
    <mergeCell ref="Y173:AE173"/>
    <mergeCell ref="Z404:AC404"/>
    <mergeCell ref="C1171:D1171"/>
    <mergeCell ref="M217:N217"/>
    <mergeCell ref="S1059:T1059"/>
    <mergeCell ref="A1053:C1055"/>
    <mergeCell ref="R776:U776"/>
    <mergeCell ref="U62:V62"/>
    <mergeCell ref="M434:N434"/>
    <mergeCell ref="A648:C648"/>
    <mergeCell ref="A191:C191"/>
    <mergeCell ref="U825:V825"/>
    <mergeCell ref="D880:L880"/>
    <mergeCell ref="R1145:U1145"/>
    <mergeCell ref="U362:V362"/>
    <mergeCell ref="O194:P194"/>
    <mergeCell ref="M734:N734"/>
    <mergeCell ref="S443:T443"/>
    <mergeCell ref="M848:N848"/>
    <mergeCell ref="D670:L672"/>
    <mergeCell ref="O494:P494"/>
    <mergeCell ref="M1034:N1034"/>
    <mergeCell ref="S125:T127"/>
    <mergeCell ref="S743:T743"/>
    <mergeCell ref="O195:P195"/>
    <mergeCell ref="Z789:AC789"/>
    <mergeCell ref="S438:T438"/>
    <mergeCell ref="M276:N276"/>
    <mergeCell ref="Y858:AE858"/>
    <mergeCell ref="O40:Q40"/>
    <mergeCell ref="A244:C244"/>
    <mergeCell ref="M576:N576"/>
    <mergeCell ref="Y553:AE553"/>
    <mergeCell ref="W296:X296"/>
    <mergeCell ref="A333:C333"/>
    <mergeCell ref="M271:N271"/>
    <mergeCell ref="A544:C544"/>
    <mergeCell ref="M876:N876"/>
    <mergeCell ref="Y853:AE853"/>
    <mergeCell ref="W596:X596"/>
    <mergeCell ref="U715:V715"/>
    <mergeCell ref="A245:C245"/>
    <mergeCell ref="W813:X813"/>
    <mergeCell ref="Q129:R129"/>
    <mergeCell ref="W927:X927"/>
    <mergeCell ref="Y542:AE542"/>
    <mergeCell ref="Y129:AE129"/>
    <mergeCell ref="W464:X464"/>
    <mergeCell ref="O548:P548"/>
    <mergeCell ref="O963:P963"/>
    <mergeCell ref="E1134:L1135"/>
    <mergeCell ref="A718:C718"/>
    <mergeCell ref="U731:V731"/>
    <mergeCell ref="Q183:R183"/>
    <mergeCell ref="Q729:R729"/>
    <mergeCell ref="Q297:R297"/>
    <mergeCell ref="W497:X497"/>
    <mergeCell ref="E760:M760"/>
    <mergeCell ref="A1018:C1018"/>
    <mergeCell ref="V410:Y410"/>
    <mergeCell ref="N782:Q782"/>
    <mergeCell ref="W192:X192"/>
    <mergeCell ref="A713:C713"/>
    <mergeCell ref="O98:P100"/>
    <mergeCell ref="S243:T243"/>
    <mergeCell ref="W955:X955"/>
    <mergeCell ref="W949:X949"/>
    <mergeCell ref="W492:X492"/>
    <mergeCell ref="Y134:AE134"/>
    <mergeCell ref="Q324:R324"/>
    <mergeCell ref="M28:P29"/>
    <mergeCell ref="W650:X650"/>
    <mergeCell ref="D64:L64"/>
    <mergeCell ref="Z1176:AC1176"/>
    <mergeCell ref="Z802:AC802"/>
    <mergeCell ref="R1174:U1174"/>
    <mergeCell ref="Q325:R325"/>
    <mergeCell ref="U1031:V1031"/>
    <mergeCell ref="A1071:C1071"/>
    <mergeCell ref="Z1171:AC1171"/>
    <mergeCell ref="S85:T85"/>
    <mergeCell ref="W877:X877"/>
    <mergeCell ref="M92:N92"/>
    <mergeCell ref="N767:Q767"/>
    <mergeCell ref="D75:L75"/>
    <mergeCell ref="Y493:AE493"/>
    <mergeCell ref="M1080:N1082"/>
    <mergeCell ref="Q1098:R1098"/>
    <mergeCell ref="W1003:X1003"/>
    <mergeCell ref="Y1098:AE1098"/>
    <mergeCell ref="M218:N218"/>
    <mergeCell ref="S470:T470"/>
    <mergeCell ref="Q1010:R1010"/>
    <mergeCell ref="V780:Y780"/>
    <mergeCell ref="W1019:X1019"/>
    <mergeCell ref="N1152:Q1152"/>
    <mergeCell ref="A60:C60"/>
    <mergeCell ref="S1070:T1070"/>
    <mergeCell ref="D128:L128"/>
    <mergeCell ref="D217:L217"/>
    <mergeCell ref="M115:N115"/>
    <mergeCell ref="A360:C360"/>
    <mergeCell ref="N1147:Q1147"/>
    <mergeCell ref="Y846:AE846"/>
    <mergeCell ref="S498:T498"/>
    <mergeCell ref="M903:N903"/>
    <mergeCell ref="S155:T155"/>
    <mergeCell ref="Q71:R73"/>
    <mergeCell ref="U247:V247"/>
    <mergeCell ref="W1047:X1047"/>
    <mergeCell ref="S912:T912"/>
    <mergeCell ref="N1180:Q1180"/>
    <mergeCell ref="U547:V547"/>
    <mergeCell ref="D602:L602"/>
    <mergeCell ref="D733:L733"/>
    <mergeCell ref="U215:V215"/>
    <mergeCell ref="W864:X866"/>
    <mergeCell ref="M168:N168"/>
    <mergeCell ref="U847:V847"/>
    <mergeCell ref="D902:L902"/>
    <mergeCell ref="D1033:L1033"/>
    <mergeCell ref="W219:X219"/>
    <mergeCell ref="O48:P48"/>
    <mergeCell ref="Q670:R672"/>
    <mergeCell ref="V1149:Y1149"/>
    <mergeCell ref="D330:L330"/>
    <mergeCell ref="Y697:AE699"/>
    <mergeCell ref="W519:X519"/>
    <mergeCell ref="Z371:AC371"/>
    <mergeCell ref="M184:N184"/>
    <mergeCell ref="U600:V600"/>
    <mergeCell ref="U575:V575"/>
    <mergeCell ref="D630:L630"/>
    <mergeCell ref="Y135:AE135"/>
    <mergeCell ref="U900:V900"/>
    <mergeCell ref="D955:L955"/>
    <mergeCell ref="D930:L930"/>
    <mergeCell ref="O250:P250"/>
    <mergeCell ref="Y308:AE308"/>
    <mergeCell ref="A149:B149"/>
    <mergeCell ref="W361:X361"/>
    <mergeCell ref="O733:P733"/>
    <mergeCell ref="O276:P276"/>
    <mergeCell ref="Y193:AE193"/>
    <mergeCell ref="Y608:AE608"/>
    <mergeCell ref="W661:X661"/>
    <mergeCell ref="M326:N326"/>
    <mergeCell ref="U628:V628"/>
    <mergeCell ref="O1033:P1033"/>
    <mergeCell ref="V1178:Y1178"/>
    <mergeCell ref="A300:C300"/>
    <mergeCell ref="Y609:AE609"/>
    <mergeCell ref="U928:V928"/>
    <mergeCell ref="D983:L983"/>
    <mergeCell ref="A458:C458"/>
    <mergeCell ref="O303:P303"/>
    <mergeCell ref="D1097:L1097"/>
    <mergeCell ref="R532:AF532"/>
    <mergeCell ref="U623:V623"/>
    <mergeCell ref="O603:P603"/>
    <mergeCell ref="O304:P304"/>
    <mergeCell ref="O298:P298"/>
    <mergeCell ref="A1083:C1083"/>
    <mergeCell ref="A468:C468"/>
    <mergeCell ref="Q64:R64"/>
    <mergeCell ref="Y662:AE662"/>
    <mergeCell ref="A926:C926"/>
    <mergeCell ref="V377:Y377"/>
    <mergeCell ref="D71:L73"/>
    <mergeCell ref="Y962:AE962"/>
    <mergeCell ref="A680:C680"/>
    <mergeCell ref="O472:P472"/>
    <mergeCell ref="W705:X705"/>
    <mergeCell ref="W1074:X1074"/>
    <mergeCell ref="A980:C980"/>
    <mergeCell ref="V791:Y791"/>
    <mergeCell ref="O983:P983"/>
    <mergeCell ref="Q538:R538"/>
    <mergeCell ref="O1072:P1072"/>
    <mergeCell ref="Q75:R75"/>
    <mergeCell ref="A522:C522"/>
    <mergeCell ref="Q444:R444"/>
    <mergeCell ref="A1127:C1127"/>
    <mergeCell ref="S52:T52"/>
    <mergeCell ref="W627:X627"/>
    <mergeCell ref="A822:C822"/>
    <mergeCell ref="U993:V993"/>
    <mergeCell ref="W1058:X1058"/>
    <mergeCell ref="A1122:C1122"/>
    <mergeCell ref="Q460:R460"/>
    <mergeCell ref="O1125:P1125"/>
    <mergeCell ref="Y1031:AE1031"/>
    <mergeCell ref="Y1006:AE1006"/>
    <mergeCell ref="Y912:AE912"/>
    <mergeCell ref="S526:T526"/>
    <mergeCell ref="S520:T520"/>
    <mergeCell ref="V1145:Y1145"/>
    <mergeCell ref="S63:T63"/>
    <mergeCell ref="S221:T221"/>
    <mergeCell ref="M53:N53"/>
    <mergeCell ref="E1163:M1163"/>
    <mergeCell ref="S432:T432"/>
    <mergeCell ref="W681:X681"/>
    <mergeCell ref="S521:T521"/>
    <mergeCell ref="M353:N353"/>
    <mergeCell ref="Q602:R602"/>
    <mergeCell ref="Y1059:AE1059"/>
    <mergeCell ref="M48:N48"/>
    <mergeCell ref="A341:C343"/>
    <mergeCell ref="U281:V281"/>
    <mergeCell ref="M653:N653"/>
    <mergeCell ref="U498:V498"/>
    <mergeCell ref="Y297:AE297"/>
    <mergeCell ref="Q902:R902"/>
    <mergeCell ref="M354:N354"/>
    <mergeCell ref="D1099:L1099"/>
    <mergeCell ref="W47:X47"/>
    <mergeCell ref="S579:T579"/>
    <mergeCell ref="Q1119:R1119"/>
    <mergeCell ref="O114:P114"/>
    <mergeCell ref="M81:N81"/>
    <mergeCell ref="S879:T879"/>
    <mergeCell ref="W1128:X1128"/>
    <mergeCell ref="S574:T574"/>
    <mergeCell ref="W823:X823"/>
    <mergeCell ref="A169:C169"/>
    <mergeCell ref="D237:L237"/>
    <mergeCell ref="A1026:C1028"/>
    <mergeCell ref="A164:C164"/>
    <mergeCell ref="M1012:N1012"/>
    <mergeCell ref="M707:N707"/>
    <mergeCell ref="B28:L29"/>
    <mergeCell ref="C372:D372"/>
    <mergeCell ref="Y48:AE48"/>
    <mergeCell ref="Z410:AC410"/>
    <mergeCell ref="R782:U782"/>
    <mergeCell ref="Y348:AE348"/>
    <mergeCell ref="S98:T100"/>
    <mergeCell ref="U656:V656"/>
    <mergeCell ref="U351:V351"/>
    <mergeCell ref="O183:P183"/>
    <mergeCell ref="O158:P158"/>
    <mergeCell ref="D1011:L1011"/>
    <mergeCell ref="A480:C480"/>
    <mergeCell ref="U1114:V1114"/>
    <mergeCell ref="W117:X117"/>
    <mergeCell ref="U651:V651"/>
    <mergeCell ref="O489:P489"/>
    <mergeCell ref="R379:U379"/>
    <mergeCell ref="O64:P64"/>
    <mergeCell ref="Y59:AE59"/>
    <mergeCell ref="Y243:AE243"/>
    <mergeCell ref="W112:X112"/>
    <mergeCell ref="U79:V79"/>
    <mergeCell ref="Q435:R435"/>
    <mergeCell ref="O484:P484"/>
    <mergeCell ref="Z790:AC790"/>
    <mergeCell ref="O211:P211"/>
    <mergeCell ref="D1064:L1064"/>
    <mergeCell ref="C800:M800"/>
    <mergeCell ref="M446:N446"/>
    <mergeCell ref="W139:X139"/>
    <mergeCell ref="U704:V704"/>
    <mergeCell ref="U679:V679"/>
    <mergeCell ref="O511:P511"/>
    <mergeCell ref="O54:P54"/>
    <mergeCell ref="W470:X470"/>
    <mergeCell ref="Y112:AE112"/>
    <mergeCell ref="R1178:U1178"/>
    <mergeCell ref="Y717:AE717"/>
    <mergeCell ref="A130:C130"/>
    <mergeCell ref="M593:N593"/>
    <mergeCell ref="Y623:AE623"/>
    <mergeCell ref="U432:V432"/>
    <mergeCell ref="Y712:AE712"/>
    <mergeCell ref="U1037:V1037"/>
    <mergeCell ref="A430:C430"/>
    <mergeCell ref="U1064:V1064"/>
    <mergeCell ref="A561:C561"/>
    <mergeCell ref="Q472:R472"/>
    <mergeCell ref="Y929:AE929"/>
    <mergeCell ref="U732:V732"/>
    <mergeCell ref="W824:X824"/>
    <mergeCell ref="Q199:R199"/>
    <mergeCell ref="E761:M761"/>
    <mergeCell ref="O739:P739"/>
    <mergeCell ref="O870:P870"/>
    <mergeCell ref="O434:P434"/>
    <mergeCell ref="D53:L53"/>
    <mergeCell ref="D47:L47"/>
    <mergeCell ref="Q499:R499"/>
    <mergeCell ref="O1039:P1039"/>
    <mergeCell ref="W825:X825"/>
    <mergeCell ref="Q657:R657"/>
    <mergeCell ref="Q200:R200"/>
    <mergeCell ref="Y1070:AE1070"/>
    <mergeCell ref="Q194:R194"/>
    <mergeCell ref="U906:V906"/>
    <mergeCell ref="W1125:X1125"/>
    <mergeCell ref="E777:M777"/>
    <mergeCell ref="A1035:C1035"/>
    <mergeCell ref="Q957:R957"/>
    <mergeCell ref="Q500:R500"/>
    <mergeCell ref="D643:L645"/>
    <mergeCell ref="W209:X209"/>
    <mergeCell ref="S565:T565"/>
    <mergeCell ref="U125:V127"/>
    <mergeCell ref="Y1071:AE1071"/>
    <mergeCell ref="U743:V743"/>
    <mergeCell ref="O581:P581"/>
    <mergeCell ref="M95:Q95"/>
    <mergeCell ref="M1115:N1115"/>
    <mergeCell ref="C793:D793"/>
    <mergeCell ref="C399:D399"/>
    <mergeCell ref="W966:X966"/>
    <mergeCell ref="O881:P881"/>
    <mergeCell ref="D81:L81"/>
    <mergeCell ref="O576:P576"/>
    <mergeCell ref="C788:D788"/>
    <mergeCell ref="A930:C930"/>
    <mergeCell ref="Q553:R553"/>
    <mergeCell ref="S102:T102"/>
    <mergeCell ref="U724:V726"/>
    <mergeCell ref="W894:X894"/>
    <mergeCell ref="Q853:R853"/>
    <mergeCell ref="Y616:AE618"/>
    <mergeCell ref="C383:D383"/>
    <mergeCell ref="M109:N109"/>
    <mergeCell ref="C1146:D1146"/>
    <mergeCell ref="D117:L117"/>
    <mergeCell ref="D92:L92"/>
    <mergeCell ref="O643:P645"/>
    <mergeCell ref="U248:V248"/>
    <mergeCell ref="D303:L303"/>
    <mergeCell ref="M104:N104"/>
    <mergeCell ref="R1050:AF1050"/>
    <mergeCell ref="S329:T329"/>
    <mergeCell ref="Q869:R869"/>
    <mergeCell ref="C1141:D1141"/>
    <mergeCell ref="D603:L603"/>
    <mergeCell ref="Q98:R100"/>
    <mergeCell ref="R390:U390"/>
    <mergeCell ref="S629:T629"/>
    <mergeCell ref="O81:P81"/>
    <mergeCell ref="S330:T330"/>
    <mergeCell ref="S324:T324"/>
    <mergeCell ref="V797:Y797"/>
    <mergeCell ref="W1036:X1036"/>
    <mergeCell ref="M162:N162"/>
    <mergeCell ref="C203:L203"/>
    <mergeCell ref="S1087:T1087"/>
    <mergeCell ref="U90:V90"/>
    <mergeCell ref="D145:L145"/>
    <mergeCell ref="S630:T630"/>
    <mergeCell ref="R385:U385"/>
    <mergeCell ref="M462:N462"/>
    <mergeCell ref="W873:X873"/>
    <mergeCell ref="D908:L908"/>
    <mergeCell ref="M157:N157"/>
    <mergeCell ref="N1164:Q1164"/>
    <mergeCell ref="D445:L445"/>
    <mergeCell ref="O222:P222"/>
    <mergeCell ref="U548:V548"/>
    <mergeCell ref="S471:T471"/>
    <mergeCell ref="Q1011:R1011"/>
    <mergeCell ref="A131:C131"/>
    <mergeCell ref="M457:N457"/>
    <mergeCell ref="U302:V302"/>
    <mergeCell ref="Q706:R706"/>
    <mergeCell ref="E1169:M1169"/>
    <mergeCell ref="O223:P223"/>
    <mergeCell ref="Z377:AC377"/>
    <mergeCell ref="S352:T352"/>
    <mergeCell ref="S466:T466"/>
    <mergeCell ref="A122:B122"/>
    <mergeCell ref="S683:T683"/>
    <mergeCell ref="U118:V118"/>
    <mergeCell ref="S1098:T1098"/>
    <mergeCell ref="M490:N490"/>
    <mergeCell ref="M185:N185"/>
    <mergeCell ref="C257:L257"/>
    <mergeCell ref="S983:T983"/>
    <mergeCell ref="A273:C273"/>
    <mergeCell ref="O539:P539"/>
    <mergeCell ref="M816:N816"/>
    <mergeCell ref="Z388:AC388"/>
    <mergeCell ref="O908:P908"/>
    <mergeCell ref="R760:U760"/>
    <mergeCell ref="D814:L814"/>
    <mergeCell ref="A327:C327"/>
    <mergeCell ref="Q211:R211"/>
    <mergeCell ref="M196:N196"/>
    <mergeCell ref="U460:V460"/>
    <mergeCell ref="A633:C633"/>
    <mergeCell ref="M341:N343"/>
    <mergeCell ref="W264:X264"/>
    <mergeCell ref="W220:X220"/>
    <mergeCell ref="O636:P636"/>
    <mergeCell ref="A958:C958"/>
    <mergeCell ref="Y79:AE79"/>
    <mergeCell ref="C385:D385"/>
    <mergeCell ref="Z416:AC416"/>
    <mergeCell ref="W520:X520"/>
    <mergeCell ref="W101:X101"/>
    <mergeCell ref="O473:P473"/>
    <mergeCell ref="U188:V188"/>
    <mergeCell ref="Q53:R53"/>
    <mergeCell ref="Y468:AE468"/>
    <mergeCell ref="Z768:AC768"/>
    <mergeCell ref="W432:X432"/>
    <mergeCell ref="A317:C317"/>
    <mergeCell ref="Q239:R239"/>
    <mergeCell ref="Y679:AE679"/>
    <mergeCell ref="U488:V488"/>
    <mergeCell ref="Q353:R353"/>
    <mergeCell ref="R783:U783"/>
    <mergeCell ref="M854:N854"/>
    <mergeCell ref="S562:T564"/>
    <mergeCell ref="M555:N555"/>
    <mergeCell ref="W248:X248"/>
    <mergeCell ref="W275:X275"/>
    <mergeCell ref="O620:P620"/>
    <mergeCell ref="O184:P184"/>
    <mergeCell ref="O321:P321"/>
    <mergeCell ref="Y63:AE63"/>
    <mergeCell ref="M855:N855"/>
    <mergeCell ref="A1100:C1100"/>
    <mergeCell ref="Y221:AE221"/>
    <mergeCell ref="W575:X575"/>
    <mergeCell ref="U1115:V1115"/>
    <mergeCell ref="Q81:R81"/>
    <mergeCell ref="W906:X906"/>
    <mergeCell ref="Y521:AE521"/>
    <mergeCell ref="Z796:AC796"/>
    <mergeCell ref="Q713:R713"/>
    <mergeCell ref="Q250:R250"/>
    <mergeCell ref="Y216:AE216"/>
    <mergeCell ref="U956:V956"/>
    <mergeCell ref="Y821:AE821"/>
    <mergeCell ref="U868:V868"/>
    <mergeCell ref="Q733:R733"/>
    <mergeCell ref="W933:X933"/>
    <mergeCell ref="O326:P326"/>
    <mergeCell ref="N761:Q761"/>
    <mergeCell ref="W171:X171"/>
    <mergeCell ref="D162:L162"/>
    <mergeCell ref="O1089:P1089"/>
    <mergeCell ref="N418:Q418"/>
    <mergeCell ref="Q92:R92"/>
    <mergeCell ref="W934:X934"/>
    <mergeCell ref="W928:X928"/>
    <mergeCell ref="Q303:R303"/>
    <mergeCell ref="Q1066:R1066"/>
    <mergeCell ref="D157:L157"/>
    <mergeCell ref="V405:Y405"/>
    <mergeCell ref="W724:X726"/>
    <mergeCell ref="Q603:R603"/>
    <mergeCell ref="S527:T527"/>
    <mergeCell ref="V379:Y379"/>
    <mergeCell ref="V400:Y400"/>
    <mergeCell ref="S64:T64"/>
    <mergeCell ref="W152:X154"/>
    <mergeCell ref="D190:L190"/>
    <mergeCell ref="Y724:AE726"/>
    <mergeCell ref="D185:L185"/>
    <mergeCell ref="Y885:AE885"/>
    <mergeCell ref="D842:L842"/>
    <mergeCell ref="S238:T238"/>
    <mergeCell ref="M257:Q257"/>
    <mergeCell ref="S843:T843"/>
    <mergeCell ref="S538:T538"/>
    <mergeCell ref="D658:L658"/>
    <mergeCell ref="O535:P537"/>
    <mergeCell ref="W837:X839"/>
    <mergeCell ref="W840:X840"/>
    <mergeCell ref="V759:Y759"/>
    <mergeCell ref="A344:C344"/>
    <mergeCell ref="M213:N213"/>
    <mergeCell ref="U515:V515"/>
    <mergeCell ref="R5:AF5"/>
    <mergeCell ref="U52:V52"/>
    <mergeCell ref="S108:T108"/>
    <mergeCell ref="D870:L870"/>
    <mergeCell ref="R751:U752"/>
    <mergeCell ref="S896:T896"/>
    <mergeCell ref="S439:T439"/>
    <mergeCell ref="M882:N882"/>
    <mergeCell ref="S433:T433"/>
    <mergeCell ref="U199:V199"/>
    <mergeCell ref="D254:L254"/>
    <mergeCell ref="U226:V226"/>
    <mergeCell ref="Y548:AE548"/>
    <mergeCell ref="U831:V831"/>
    <mergeCell ref="M266:N266"/>
    <mergeCell ref="M241:N241"/>
    <mergeCell ref="U499:V499"/>
    <mergeCell ref="A478:B478"/>
    <mergeCell ref="D554:L554"/>
    <mergeCell ref="U526:V526"/>
    <mergeCell ref="D581:L581"/>
    <mergeCell ref="U657:V657"/>
    <mergeCell ref="M1029:N1029"/>
    <mergeCell ref="U194:V194"/>
    <mergeCell ref="M566:N566"/>
    <mergeCell ref="U826:V826"/>
    <mergeCell ref="D881:L881"/>
    <mergeCell ref="O658:P658"/>
    <mergeCell ref="D1012:L1012"/>
    <mergeCell ref="Y118:AE118"/>
    <mergeCell ref="S488:T488"/>
    <mergeCell ref="A83:C83"/>
    <mergeCell ref="U254:V254"/>
    <mergeCell ref="Q119:R119"/>
    <mergeCell ref="C176:L176"/>
    <mergeCell ref="M321:N321"/>
    <mergeCell ref="U579:V579"/>
    <mergeCell ref="U554:V554"/>
    <mergeCell ref="S1119:T1119"/>
    <mergeCell ref="D562:L564"/>
    <mergeCell ref="M926:N926"/>
    <mergeCell ref="U44:V46"/>
    <mergeCell ref="D723:L723"/>
    <mergeCell ref="A708:C708"/>
    <mergeCell ref="M1040:N1040"/>
    <mergeCell ref="M621:N621"/>
    <mergeCell ref="U879:V879"/>
    <mergeCell ref="D934:L934"/>
    <mergeCell ref="U854:V854"/>
    <mergeCell ref="O686:P686"/>
    <mergeCell ref="S935:T935"/>
    <mergeCell ref="A1008:C1008"/>
    <mergeCell ref="V406:Y406"/>
    <mergeCell ref="N778:Q778"/>
    <mergeCell ref="W182:X182"/>
    <mergeCell ref="M610:N610"/>
    <mergeCell ref="Y130:AE130"/>
    <mergeCell ref="A436:C436"/>
    <mergeCell ref="M305:N305"/>
    <mergeCell ref="C834:L834"/>
    <mergeCell ref="A586:B586"/>
    <mergeCell ref="O1012:P1012"/>
    <mergeCell ref="A550:C550"/>
    <mergeCell ref="Z1166:AC1166"/>
    <mergeCell ref="V416:Y416"/>
    <mergeCell ref="M1093:N1093"/>
    <mergeCell ref="M1068:N1068"/>
    <mergeCell ref="A736:C736"/>
    <mergeCell ref="A850:C850"/>
    <mergeCell ref="A437:C437"/>
    <mergeCell ref="A431:C431"/>
    <mergeCell ref="O828:P828"/>
    <mergeCell ref="W1119:X1119"/>
    <mergeCell ref="W673:X673"/>
    <mergeCell ref="U98:V100"/>
    <mergeCell ref="V417:Y417"/>
    <mergeCell ref="W656:X656"/>
    <mergeCell ref="N789:Q789"/>
    <mergeCell ref="O740:P740"/>
    <mergeCell ref="W956:X956"/>
    <mergeCell ref="Y183:AE183"/>
    <mergeCell ref="U923:V923"/>
    <mergeCell ref="A447:C447"/>
    <mergeCell ref="Y272:AE272"/>
    <mergeCell ref="A578:C578"/>
    <mergeCell ref="W84:X84"/>
    <mergeCell ref="Q489:R489"/>
    <mergeCell ref="M1121:N1121"/>
    <mergeCell ref="A878:C878"/>
    <mergeCell ref="E778:M778"/>
    <mergeCell ref="W684:X684"/>
    <mergeCell ref="Q516:R516"/>
    <mergeCell ref="O1056:P1056"/>
    <mergeCell ref="Q59:R59"/>
    <mergeCell ref="Y956:AE956"/>
    <mergeCell ref="V770:Y770"/>
    <mergeCell ref="W1009:X1009"/>
    <mergeCell ref="Q359:R359"/>
    <mergeCell ref="U1065:V1065"/>
    <mergeCell ref="Q517:R517"/>
    <mergeCell ref="Q511:R511"/>
    <mergeCell ref="Y1088:AE1088"/>
    <mergeCell ref="S302:T302"/>
    <mergeCell ref="S277:T277"/>
    <mergeCell ref="Q842:R842"/>
    <mergeCell ref="A501:C501"/>
    <mergeCell ref="E789:M789"/>
    <mergeCell ref="O898:P898"/>
    <mergeCell ref="A1106:C1106"/>
    <mergeCell ref="M972:N974"/>
    <mergeCell ref="S577:T577"/>
    <mergeCell ref="W737:X737"/>
    <mergeCell ref="M110:N110"/>
    <mergeCell ref="W1037:X1037"/>
    <mergeCell ref="N1170:Q1170"/>
    <mergeCell ref="Q439:R439"/>
    <mergeCell ref="D592:L592"/>
    <mergeCell ref="Y1010:AE1010"/>
    <mergeCell ref="E1147:M1147"/>
    <mergeCell ref="Q739:R739"/>
    <mergeCell ref="Q870:R870"/>
    <mergeCell ref="C400:D400"/>
    <mergeCell ref="S499:T499"/>
    <mergeCell ref="S636:T636"/>
    <mergeCell ref="U54:V54"/>
    <mergeCell ref="V1183:Y1183"/>
    <mergeCell ref="E1142:M1142"/>
    <mergeCell ref="D739:L739"/>
    <mergeCell ref="U265:V265"/>
    <mergeCell ref="D320:L320"/>
    <mergeCell ref="M637:N637"/>
    <mergeCell ref="D1083:L1083"/>
    <mergeCell ref="N1181:Q1181"/>
    <mergeCell ref="M332:N332"/>
    <mergeCell ref="D1039:L1039"/>
    <mergeCell ref="U565:V565"/>
    <mergeCell ref="D620:L620"/>
    <mergeCell ref="Q581:R581"/>
    <mergeCell ref="M937:N937"/>
    <mergeCell ref="A89:C89"/>
    <mergeCell ref="V1140:Y1140"/>
    <mergeCell ref="D321:L321"/>
    <mergeCell ref="S646:T646"/>
    <mergeCell ref="M632:N632"/>
    <mergeCell ref="S347:T347"/>
    <mergeCell ref="Q881:R881"/>
    <mergeCell ref="Y304:AE304"/>
    <mergeCell ref="Y298:AE298"/>
    <mergeCell ref="U107:V107"/>
    <mergeCell ref="R408:U408"/>
    <mergeCell ref="S647:T647"/>
    <mergeCell ref="R402:U402"/>
    <mergeCell ref="V1167:Y1167"/>
    <mergeCell ref="S858:T858"/>
    <mergeCell ref="D462:L462"/>
    <mergeCell ref="S481:T483"/>
    <mergeCell ref="Y299:AE299"/>
    <mergeCell ref="U624:V624"/>
    <mergeCell ref="U102:V102"/>
    <mergeCell ref="M474:N474"/>
    <mergeCell ref="V1168:Y1168"/>
    <mergeCell ref="D305:L305"/>
    <mergeCell ref="O82:P82"/>
    <mergeCell ref="O240:P240"/>
    <mergeCell ref="D1093:L1093"/>
    <mergeCell ref="D1087:L1087"/>
    <mergeCell ref="U619:V619"/>
    <mergeCell ref="M991:N991"/>
    <mergeCell ref="O540:P540"/>
    <mergeCell ref="Q616:R618"/>
    <mergeCell ref="S869:T869"/>
    <mergeCell ref="R761:U761"/>
    <mergeCell ref="A464:C464"/>
    <mergeCell ref="U1092:V1092"/>
    <mergeCell ref="U635:V635"/>
    <mergeCell ref="U629:V629"/>
    <mergeCell ref="A159:C159"/>
    <mergeCell ref="A290:C290"/>
    <mergeCell ref="O162:P162"/>
    <mergeCell ref="O137:P137"/>
    <mergeCell ref="M702:N702"/>
    <mergeCell ref="D990:L990"/>
    <mergeCell ref="A459:C459"/>
    <mergeCell ref="W553:X553"/>
    <mergeCell ref="U1093:V1093"/>
    <mergeCell ref="Z405:AC405"/>
    <mergeCell ref="U1087:V1087"/>
    <mergeCell ref="O925:P925"/>
    <mergeCell ref="R777:U777"/>
    <mergeCell ref="W90:X90"/>
    <mergeCell ref="O462:P462"/>
    <mergeCell ref="F750:N750"/>
    <mergeCell ref="W853:X853"/>
    <mergeCell ref="M518:N518"/>
    <mergeCell ref="Q222:R222"/>
    <mergeCell ref="Z400:AC400"/>
    <mergeCell ref="W607:X607"/>
    <mergeCell ref="Y222:AE222"/>
    <mergeCell ref="R772:U772"/>
    <mergeCell ref="S1011:T1011"/>
    <mergeCell ref="A492:C492"/>
    <mergeCell ref="A606:C606"/>
    <mergeCell ref="Q528:R528"/>
    <mergeCell ref="A212:C212"/>
    <mergeCell ref="A187:C187"/>
    <mergeCell ref="W237:X237"/>
    <mergeCell ref="Q223:R223"/>
    <mergeCell ref="O190:P190"/>
    <mergeCell ref="U472:V472"/>
    <mergeCell ref="D1043:L1043"/>
    <mergeCell ref="C402:D402"/>
    <mergeCell ref="A512:C512"/>
    <mergeCell ref="M844:N844"/>
    <mergeCell ref="A487:C487"/>
    <mergeCell ref="O909:P909"/>
    <mergeCell ref="O490:P490"/>
    <mergeCell ref="W238:X238"/>
    <mergeCell ref="S739:T739"/>
    <mergeCell ref="Z785:AC785"/>
    <mergeCell ref="Y91:AE91"/>
    <mergeCell ref="S1039:T1039"/>
    <mergeCell ref="H40:K40"/>
    <mergeCell ref="O1121:P1121"/>
    <mergeCell ref="W134:X134"/>
    <mergeCell ref="Q539:R539"/>
    <mergeCell ref="O664:P664"/>
    <mergeCell ref="W922:X922"/>
    <mergeCell ref="A1003:C1003"/>
    <mergeCell ref="A986:C986"/>
    <mergeCell ref="A540:C540"/>
    <mergeCell ref="O964:P964"/>
    <mergeCell ref="S589:T591"/>
    <mergeCell ref="Y538:AE538"/>
    <mergeCell ref="Z769:AC769"/>
    <mergeCell ref="R1185:U1185"/>
    <mergeCell ref="Q292:R292"/>
    <mergeCell ref="Q267:R267"/>
    <mergeCell ref="E755:M755"/>
    <mergeCell ref="A556:C556"/>
    <mergeCell ref="S58:T58"/>
    <mergeCell ref="A714:C714"/>
    <mergeCell ref="Q636:R636"/>
    <mergeCell ref="Q592:R592"/>
    <mergeCell ref="A251:C251"/>
    <mergeCell ref="S244:T244"/>
    <mergeCell ref="N409:Q409"/>
    <mergeCell ref="W493:X493"/>
    <mergeCell ref="E756:M756"/>
    <mergeCell ref="A1014:C1014"/>
    <mergeCell ref="S358:T358"/>
    <mergeCell ref="W188:X188"/>
    <mergeCell ref="D173:L173"/>
    <mergeCell ref="S658:T658"/>
    <mergeCell ref="S239:T239"/>
    <mergeCell ref="M77:N77"/>
    <mergeCell ref="W488:X488"/>
    <mergeCell ref="R1169:U1169"/>
    <mergeCell ref="Q320:R320"/>
    <mergeCell ref="M160:N160"/>
    <mergeCell ref="U562:V564"/>
    <mergeCell ref="D473:L473"/>
    <mergeCell ref="D60:L60"/>
    <mergeCell ref="S643:T645"/>
    <mergeCell ref="O999:P1001"/>
    <mergeCell ref="Q626:R626"/>
    <mergeCell ref="Q620:R620"/>
    <mergeCell ref="Q163:R163"/>
    <mergeCell ref="Q321:R321"/>
    <mergeCell ref="M87:N87"/>
    <mergeCell ref="S81:T81"/>
    <mergeCell ref="Q621:R621"/>
    <mergeCell ref="N762:Q762"/>
    <mergeCell ref="D70:L70"/>
    <mergeCell ref="S686:T686"/>
    <mergeCell ref="M88:N88"/>
    <mergeCell ref="M82:N82"/>
    <mergeCell ref="M219:N219"/>
    <mergeCell ref="C1133:E1133"/>
    <mergeCell ref="S1038:T1038"/>
    <mergeCell ref="M918:N920"/>
    <mergeCell ref="N757:Q757"/>
    <mergeCell ref="Q1094:R1094"/>
    <mergeCell ref="Y1119:AE1119"/>
    <mergeCell ref="S308:T308"/>
    <mergeCell ref="Y54:AE54"/>
    <mergeCell ref="S1071:T1071"/>
    <mergeCell ref="S608:T608"/>
    <mergeCell ref="S92:T92"/>
    <mergeCell ref="O60:P60"/>
    <mergeCell ref="M141:N141"/>
    <mergeCell ref="W1015:X1015"/>
    <mergeCell ref="M224:N224"/>
    <mergeCell ref="D543:L543"/>
    <mergeCell ref="S1066:T1066"/>
    <mergeCell ref="D518:L518"/>
    <mergeCell ref="D124:L124"/>
    <mergeCell ref="C1136:D1136"/>
    <mergeCell ref="W697:X699"/>
    <mergeCell ref="M441:N441"/>
    <mergeCell ref="D729:L729"/>
    <mergeCell ref="A198:C198"/>
    <mergeCell ref="D843:L843"/>
    <mergeCell ref="C640:L640"/>
    <mergeCell ref="A356:C356"/>
    <mergeCell ref="M741:N741"/>
    <mergeCell ref="U527:V527"/>
    <mergeCell ref="Q990:R990"/>
    <mergeCell ref="S908:T908"/>
    <mergeCell ref="Y102:AE102"/>
    <mergeCell ref="U543:V543"/>
    <mergeCell ref="U238:V238"/>
    <mergeCell ref="M583:N583"/>
    <mergeCell ref="W303:X303"/>
    <mergeCell ref="U843:V843"/>
    <mergeCell ref="D898:L898"/>
    <mergeCell ref="A340:C340"/>
    <mergeCell ref="O675:P675"/>
    <mergeCell ref="Z372:AC372"/>
    <mergeCell ref="M883:N883"/>
    <mergeCell ref="M910:N910"/>
    <mergeCell ref="W603:X603"/>
    <mergeCell ref="A252:C252"/>
    <mergeCell ref="S1110:T1110"/>
    <mergeCell ref="O975:P975"/>
    <mergeCell ref="Q535:R537"/>
    <mergeCell ref="M613:Q613"/>
    <mergeCell ref="W820:X820"/>
    <mergeCell ref="O518:P518"/>
    <mergeCell ref="Y435:AE435"/>
    <mergeCell ref="O676:P676"/>
    <mergeCell ref="W357:X357"/>
    <mergeCell ref="Y136:AE136"/>
    <mergeCell ref="W515:X515"/>
    <mergeCell ref="Q190:R190"/>
    <mergeCell ref="U896:V896"/>
    <mergeCell ref="U439:V439"/>
    <mergeCell ref="O271:P271"/>
    <mergeCell ref="O246:P246"/>
    <mergeCell ref="A1025:C1025"/>
    <mergeCell ref="Y146:AE146"/>
    <mergeCell ref="W662:X662"/>
    <mergeCell ref="W199:X199"/>
    <mergeCell ref="O571:P571"/>
    <mergeCell ref="M1111:N1111"/>
    <mergeCell ref="O660:P660"/>
    <mergeCell ref="W962:X962"/>
    <mergeCell ref="Y604:AE604"/>
    <mergeCell ref="Z420:AC420"/>
    <mergeCell ref="W499:X499"/>
    <mergeCell ref="A451:B451"/>
    <mergeCell ref="Q331:R331"/>
    <mergeCell ref="O871:P871"/>
    <mergeCell ref="W657:X657"/>
    <mergeCell ref="N790:Q790"/>
    <mergeCell ref="O1029:P1029"/>
    <mergeCell ref="M945:N947"/>
    <mergeCell ref="Z1183:AC1183"/>
    <mergeCell ref="Y904:AE904"/>
    <mergeCell ref="Y472:AE472"/>
    <mergeCell ref="Y447:AE447"/>
    <mergeCell ref="W957:X957"/>
    <mergeCell ref="U924:V924"/>
    <mergeCell ref="R1181:U1181"/>
    <mergeCell ref="Q332:R332"/>
    <mergeCell ref="U589:V591"/>
    <mergeCell ref="W227:X227"/>
    <mergeCell ref="D87:L87"/>
    <mergeCell ref="D245:L245"/>
    <mergeCell ref="O294:P294"/>
    <mergeCell ref="Y200:AE200"/>
    <mergeCell ref="C748:L748"/>
    <mergeCell ref="Q60:R60"/>
    <mergeCell ref="D82:L82"/>
    <mergeCell ref="O1040:P1040"/>
    <mergeCell ref="Y500:AE500"/>
    <mergeCell ref="D240:L240"/>
    <mergeCell ref="Q360:R360"/>
    <mergeCell ref="U935:V935"/>
    <mergeCell ref="A1104:B1104"/>
    <mergeCell ref="Q1017:R1017"/>
    <mergeCell ref="D697:L699"/>
    <mergeCell ref="O1073:P1073"/>
    <mergeCell ref="N371:Q371"/>
    <mergeCell ref="O610:P610"/>
    <mergeCell ref="R451:AF451"/>
    <mergeCell ref="V787:Y787"/>
    <mergeCell ref="N1159:Q1159"/>
    <mergeCell ref="D598:L598"/>
    <mergeCell ref="U643:V645"/>
    <mergeCell ref="D141:L141"/>
    <mergeCell ref="D135:L135"/>
    <mergeCell ref="A823:C823"/>
    <mergeCell ref="Q745:R745"/>
    <mergeCell ref="A1123:C1123"/>
    <mergeCell ref="Q1045:R1045"/>
    <mergeCell ref="A660:C660"/>
    <mergeCell ref="A818:C818"/>
    <mergeCell ref="M640:Q640"/>
    <mergeCell ref="B8:AF13"/>
    <mergeCell ref="W923:X923"/>
    <mergeCell ref="A1118:C1118"/>
    <mergeCell ref="M269:N269"/>
    <mergeCell ref="Y869:AE869"/>
    <mergeCell ref="D609:L609"/>
    <mergeCell ref="Q1061:R1061"/>
    <mergeCell ref="D909:L909"/>
    <mergeCell ref="S821:T821"/>
    <mergeCell ref="S522:T522"/>
    <mergeCell ref="S516:T516"/>
    <mergeCell ref="Q1056:R1056"/>
    <mergeCell ref="S59:T59"/>
    <mergeCell ref="M1053:N1055"/>
    <mergeCell ref="S822:T822"/>
    <mergeCell ref="M191:N191"/>
    <mergeCell ref="W1065:X1065"/>
    <mergeCell ref="S517:T517"/>
    <mergeCell ref="M349:N349"/>
    <mergeCell ref="U582:V582"/>
    <mergeCell ref="D637:L637"/>
    <mergeCell ref="A106:C106"/>
    <mergeCell ref="M954:N954"/>
    <mergeCell ref="U277:V277"/>
    <mergeCell ref="A323:C323"/>
    <mergeCell ref="M649:N649"/>
    <mergeCell ref="M192:N192"/>
    <mergeCell ref="D962:L962"/>
    <mergeCell ref="D937:L937"/>
    <mergeCell ref="Q898:R898"/>
    <mergeCell ref="O972:P974"/>
    <mergeCell ref="U577:V577"/>
    <mergeCell ref="M949:N949"/>
    <mergeCell ref="S664:T664"/>
    <mergeCell ref="V1184:Y1184"/>
    <mergeCell ref="S875:T875"/>
    <mergeCell ref="S964:T964"/>
    <mergeCell ref="Y158:AE158"/>
    <mergeCell ref="W589:X591"/>
    <mergeCell ref="M333:N333"/>
    <mergeCell ref="Y527:AE527"/>
    <mergeCell ref="V1185:Y1185"/>
    <mergeCell ref="V1179:Y1179"/>
    <mergeCell ref="C532:L532"/>
    <mergeCell ref="M1096:N1096"/>
    <mergeCell ref="W270:X270"/>
    <mergeCell ref="A864:C866"/>
    <mergeCell ref="M245:N245"/>
    <mergeCell ref="M660:N660"/>
    <mergeCell ref="A465:C465"/>
    <mergeCell ref="W359:X359"/>
    <mergeCell ref="M850:N850"/>
    <mergeCell ref="U636:V636"/>
    <mergeCell ref="M334:N334"/>
    <mergeCell ref="W570:X570"/>
    <mergeCell ref="W265:X265"/>
    <mergeCell ref="Q103:R103"/>
    <mergeCell ref="D991:L991"/>
    <mergeCell ref="D481:L483"/>
    <mergeCell ref="R778:U778"/>
    <mergeCell ref="Y211:AE211"/>
    <mergeCell ref="A475:C475"/>
    <mergeCell ref="U652:V652"/>
    <mergeCell ref="U646:V646"/>
    <mergeCell ref="Y511:AE511"/>
    <mergeCell ref="U347:V347"/>
    <mergeCell ref="A939:C939"/>
    <mergeCell ref="U952:V952"/>
    <mergeCell ref="D1007:L1007"/>
    <mergeCell ref="W107:X107"/>
    <mergeCell ref="U647:V647"/>
    <mergeCell ref="A687:C687"/>
    <mergeCell ref="M1019:N1019"/>
    <mergeCell ref="Q1107:R1109"/>
    <mergeCell ref="W712:X712"/>
    <mergeCell ref="W293:X293"/>
    <mergeCell ref="O1084:P1084"/>
    <mergeCell ref="Q87:R87"/>
    <mergeCell ref="Q245:R245"/>
    <mergeCell ref="Y108:AE108"/>
    <mergeCell ref="U481:V483"/>
    <mergeCell ref="O322:P322"/>
    <mergeCell ref="W624:X624"/>
    <mergeCell ref="Y239:AE239"/>
    <mergeCell ref="P25:T25"/>
    <mergeCell ref="R789:U789"/>
    <mergeCell ref="Q431:R431"/>
    <mergeCell ref="Q545:R545"/>
    <mergeCell ref="U674:V674"/>
    <mergeCell ref="Q82:R82"/>
    <mergeCell ref="O49:P49"/>
    <mergeCell ref="Y240:AE240"/>
    <mergeCell ref="U1005:V1005"/>
    <mergeCell ref="D1060:L1060"/>
    <mergeCell ref="A529:C529"/>
    <mergeCell ref="U1094:V1094"/>
    <mergeCell ref="U700:V700"/>
    <mergeCell ref="V401:Y401"/>
    <mergeCell ref="V395:Y395"/>
    <mergeCell ref="O50:P50"/>
    <mergeCell ref="A829:C829"/>
    <mergeCell ref="D295:L295"/>
    <mergeCell ref="Y713:AE713"/>
    <mergeCell ref="O350:P350"/>
    <mergeCell ref="V396:Y396"/>
    <mergeCell ref="Y250:AE250"/>
    <mergeCell ref="Q467:R467"/>
    <mergeCell ref="O1007:P1007"/>
    <mergeCell ref="Y924:AE924"/>
    <mergeCell ref="Q598:R598"/>
    <mergeCell ref="Y1038:AE1038"/>
    <mergeCell ref="Y1013:AE1013"/>
    <mergeCell ref="A426:C426"/>
    <mergeCell ref="U1060:V1060"/>
    <mergeCell ref="Y925:AE925"/>
    <mergeCell ref="D48:L48"/>
    <mergeCell ref="A857:C857"/>
    <mergeCell ref="E1176:M1176"/>
    <mergeCell ref="M60:N60"/>
    <mergeCell ref="U293:V293"/>
    <mergeCell ref="D348:L348"/>
    <mergeCell ref="S991:T991"/>
    <mergeCell ref="W1120:X1120"/>
    <mergeCell ref="S528:T528"/>
    <mergeCell ref="W616:X618"/>
    <mergeCell ref="Q495:R495"/>
    <mergeCell ref="M360:N360"/>
    <mergeCell ref="D648:L648"/>
    <mergeCell ref="Y935:AE935"/>
    <mergeCell ref="Y1066:AE1066"/>
    <mergeCell ref="D349:L349"/>
    <mergeCell ref="A873:C873"/>
    <mergeCell ref="E773:M773"/>
    <mergeCell ref="U1044:V1044"/>
    <mergeCell ref="A1023:B1023"/>
    <mergeCell ref="Q496:R496"/>
    <mergeCell ref="M361:N361"/>
    <mergeCell ref="A568:C568"/>
    <mergeCell ref="Y1067:AE1067"/>
    <mergeCell ref="C789:D789"/>
    <mergeCell ref="C783:D783"/>
    <mergeCell ref="M50:N50"/>
    <mergeCell ref="O877:P877"/>
    <mergeCell ref="D359:L359"/>
    <mergeCell ref="W1110:X1110"/>
    <mergeCell ref="U535:V537"/>
    <mergeCell ref="D707:L707"/>
    <mergeCell ref="Q637:R637"/>
    <mergeCell ref="C384:D384"/>
    <mergeCell ref="S272:T272"/>
    <mergeCell ref="Q937:R937"/>
    <mergeCell ref="M532:Q532"/>
    <mergeCell ref="Y454:AE456"/>
    <mergeCell ref="C379:D379"/>
    <mergeCell ref="Y55:AE55"/>
    <mergeCell ref="S267:T267"/>
    <mergeCell ref="M105:N105"/>
    <mergeCell ref="Q314:R316"/>
    <mergeCell ref="V793:Y793"/>
    <mergeCell ref="C1142:D1142"/>
    <mergeCell ref="U58:V58"/>
    <mergeCell ref="D718:L718"/>
    <mergeCell ref="U244:V244"/>
    <mergeCell ref="O76:P76"/>
    <mergeCell ref="O165:P165"/>
    <mergeCell ref="D1018:L1018"/>
    <mergeCell ref="U544:V544"/>
    <mergeCell ref="S631:T631"/>
    <mergeCell ref="O496:P496"/>
    <mergeCell ref="R386:U386"/>
    <mergeCell ref="S625:T625"/>
    <mergeCell ref="O77:P77"/>
    <mergeCell ref="D446:L446"/>
    <mergeCell ref="S468:T468"/>
    <mergeCell ref="S1083:T1083"/>
    <mergeCell ref="Q999:R1001"/>
    <mergeCell ref="R387:U387"/>
    <mergeCell ref="C1153:D1153"/>
    <mergeCell ref="S626:T626"/>
    <mergeCell ref="U86:V86"/>
    <mergeCell ref="M458:N458"/>
    <mergeCell ref="A6:AF6"/>
    <mergeCell ref="U691:V691"/>
    <mergeCell ref="O1080:P1082"/>
    <mergeCell ref="A215:C215"/>
    <mergeCell ref="D441:L441"/>
    <mergeCell ref="A365:B365"/>
    <mergeCell ref="O218:P218"/>
    <mergeCell ref="D1046:L1046"/>
    <mergeCell ref="U711:V711"/>
    <mergeCell ref="U686:V686"/>
    <mergeCell ref="D741:L741"/>
    <mergeCell ref="O524:P524"/>
    <mergeCell ref="M1058:N1058"/>
    <mergeCell ref="R397:U397"/>
    <mergeCell ref="O61:P61"/>
    <mergeCell ref="C41:L41"/>
    <mergeCell ref="O219:P219"/>
    <mergeCell ref="Z373:AC373"/>
    <mergeCell ref="O519:P519"/>
    <mergeCell ref="S1094:T1094"/>
    <mergeCell ref="A137:C137"/>
    <mergeCell ref="A268:C268"/>
    <mergeCell ref="Y636:AE636"/>
    <mergeCell ref="S979:T979"/>
    <mergeCell ref="A443:C443"/>
    <mergeCell ref="U1071:V1071"/>
    <mergeCell ref="D1126:L1126"/>
    <mergeCell ref="W74:X74"/>
    <mergeCell ref="Q32:T32"/>
    <mergeCell ref="M927:N927"/>
    <mergeCell ref="W163:X163"/>
    <mergeCell ref="O141:P141"/>
    <mergeCell ref="A895:C895"/>
    <mergeCell ref="Z384:AC384"/>
    <mergeCell ref="R756:U756"/>
    <mergeCell ref="Y347:AE347"/>
    <mergeCell ref="D1115:L1115"/>
    <mergeCell ref="W674:X674"/>
    <mergeCell ref="Q512:R512"/>
    <mergeCell ref="Z1141:AC1141"/>
    <mergeCell ref="O1046:P1046"/>
    <mergeCell ref="M497:N497"/>
    <mergeCell ref="A742:C742"/>
    <mergeCell ref="Y1083:AE1083"/>
    <mergeCell ref="A279:C279"/>
    <mergeCell ref="Y647:AE647"/>
    <mergeCell ref="C721:L721"/>
    <mergeCell ref="A928:C928"/>
    <mergeCell ref="S918:T920"/>
    <mergeCell ref="E784:M784"/>
    <mergeCell ref="A1042:C1042"/>
    <mergeCell ref="D1110:L1110"/>
    <mergeCell ref="C414:M414"/>
    <mergeCell ref="W216:X216"/>
    <mergeCell ref="M1128:N1128"/>
    <mergeCell ref="R861:AF861"/>
    <mergeCell ref="M1122:N1122"/>
    <mergeCell ref="W821:X821"/>
    <mergeCell ref="C406:D406"/>
    <mergeCell ref="C381:D381"/>
    <mergeCell ref="W516:X516"/>
    <mergeCell ref="O932:P932"/>
    <mergeCell ref="Q348:R348"/>
    <mergeCell ref="Y980:AE980"/>
    <mergeCell ref="Q654:R654"/>
    <mergeCell ref="Q648:R648"/>
    <mergeCell ref="A313:C313"/>
    <mergeCell ref="A307:C307"/>
    <mergeCell ref="Y1094:AE1094"/>
    <mergeCell ref="Y675:AE675"/>
    <mergeCell ref="Q349:R349"/>
    <mergeCell ref="U1110:V1110"/>
    <mergeCell ref="W113:X113"/>
    <mergeCell ref="Y975:AE975"/>
    <mergeCell ref="Q649:R649"/>
    <mergeCell ref="N377:Q377"/>
    <mergeCell ref="W901:X901"/>
    <mergeCell ref="A965:C965"/>
    <mergeCell ref="Q251:R251"/>
    <mergeCell ref="M116:N116"/>
    <mergeCell ref="Q551:R551"/>
    <mergeCell ref="Y517:AE517"/>
    <mergeCell ref="Y1122:AE1122"/>
    <mergeCell ref="Q271:R271"/>
    <mergeCell ref="Q246:R246"/>
    <mergeCell ref="Y817:AE817"/>
    <mergeCell ref="C756:D756"/>
    <mergeCell ref="N388:Q388"/>
    <mergeCell ref="Y1117:AE1117"/>
    <mergeCell ref="W929:X929"/>
    <mergeCell ref="O627:P627"/>
    <mergeCell ref="A993:C993"/>
    <mergeCell ref="S331:T331"/>
    <mergeCell ref="M144:N144"/>
    <mergeCell ref="W1043:X1043"/>
    <mergeCell ref="N1176:Q1176"/>
    <mergeCell ref="D457:L457"/>
    <mergeCell ref="S637:T637"/>
    <mergeCell ref="M1026:N1028"/>
    <mergeCell ref="Y1044:AE1044"/>
    <mergeCell ref="Z776:AC776"/>
    <mergeCell ref="Q299:R299"/>
    <mergeCell ref="M164:N164"/>
    <mergeCell ref="M139:N139"/>
    <mergeCell ref="Q1062:R1062"/>
    <mergeCell ref="S65:T65"/>
    <mergeCell ref="Q599:R599"/>
    <mergeCell ref="G24:J24"/>
    <mergeCell ref="M197:N197"/>
    <mergeCell ref="D468:L468"/>
    <mergeCell ref="D49:L49"/>
    <mergeCell ref="D163:L163"/>
    <mergeCell ref="A306:C306"/>
    <mergeCell ref="O132:P132"/>
    <mergeCell ref="Q1073:R1073"/>
    <mergeCell ref="Y1026:AE1028"/>
    <mergeCell ref="D196:L196"/>
    <mergeCell ref="Y164:AE164"/>
    <mergeCell ref="Z395:AC395"/>
    <mergeCell ref="A5:B5"/>
    <mergeCell ref="D1053:L1055"/>
    <mergeCell ref="U167:V167"/>
    <mergeCell ref="U142:V142"/>
    <mergeCell ref="S745:T745"/>
    <mergeCell ref="D191:L191"/>
    <mergeCell ref="M514:N514"/>
    <mergeCell ref="A182:C182"/>
    <mergeCell ref="M209:N209"/>
    <mergeCell ref="U899:V899"/>
    <mergeCell ref="U467:V467"/>
    <mergeCell ref="D522:L522"/>
    <mergeCell ref="D497:L497"/>
    <mergeCell ref="S434:T434"/>
    <mergeCell ref="O274:P274"/>
    <mergeCell ref="W670:X672"/>
    <mergeCell ref="M966:N966"/>
    <mergeCell ref="D822:L822"/>
    <mergeCell ref="A335:C335"/>
    <mergeCell ref="S734:T734"/>
    <mergeCell ref="O186:P186"/>
    <mergeCell ref="Y61:AE61"/>
    <mergeCell ref="O269:P269"/>
    <mergeCell ref="M236:N236"/>
    <mergeCell ref="U494:V494"/>
    <mergeCell ref="R795:U795"/>
    <mergeCell ref="S1034:T1034"/>
    <mergeCell ref="S1061:T1061"/>
    <mergeCell ref="S735:T735"/>
    <mergeCell ref="S729:T729"/>
    <mergeCell ref="M567:N567"/>
    <mergeCell ref="M982:N982"/>
    <mergeCell ref="U827:V827"/>
    <mergeCell ref="A324:C324"/>
    <mergeCell ref="U821:V821"/>
    <mergeCell ref="Y686:AE686"/>
    <mergeCell ref="U522:V522"/>
    <mergeCell ref="O327:P327"/>
    <mergeCell ref="M867:N867"/>
    <mergeCell ref="M894:N894"/>
    <mergeCell ref="U822:V822"/>
    <mergeCell ref="A319:C319"/>
    <mergeCell ref="O654:P654"/>
    <mergeCell ref="W582:X582"/>
    <mergeCell ref="O954:P954"/>
    <mergeCell ref="O655:P655"/>
    <mergeCell ref="Y528:AE528"/>
    <mergeCell ref="Z803:AC803"/>
    <mergeCell ref="U880:V880"/>
    <mergeCell ref="R1175:U1175"/>
    <mergeCell ref="Q945:R947"/>
    <mergeCell ref="U963:V963"/>
    <mergeCell ref="A1009:C1009"/>
    <mergeCell ref="A493:C493"/>
    <mergeCell ref="Y828:AE828"/>
    <mergeCell ref="W183:X183"/>
    <mergeCell ref="A704:C704"/>
    <mergeCell ref="M1036:N1036"/>
    <mergeCell ref="A247:C247"/>
    <mergeCell ref="W272:X272"/>
    <mergeCell ref="U875:V875"/>
    <mergeCell ref="C1077:L1077"/>
    <mergeCell ref="Q715:R715"/>
    <mergeCell ref="Y430:AE430"/>
    <mergeCell ref="O682:P682"/>
    <mergeCell ref="R365:AF365"/>
    <mergeCell ref="A1004:C1004"/>
    <mergeCell ref="A63:C63"/>
    <mergeCell ref="O550:P550"/>
    <mergeCell ref="W267:X267"/>
    <mergeCell ref="A424:B424"/>
    <mergeCell ref="A546:C546"/>
    <mergeCell ref="V412:Y412"/>
    <mergeCell ref="S76:T76"/>
    <mergeCell ref="N784:Q784"/>
    <mergeCell ref="A846:C846"/>
    <mergeCell ref="U1017:V1017"/>
    <mergeCell ref="V413:Y413"/>
    <mergeCell ref="W652:X652"/>
    <mergeCell ref="Y267:AE267"/>
    <mergeCell ref="N758:Q758"/>
    <mergeCell ref="N785:Q785"/>
    <mergeCell ref="N779:Q779"/>
    <mergeCell ref="Z1178:AC1178"/>
    <mergeCell ref="D197:L197"/>
    <mergeCell ref="R807:AF807"/>
    <mergeCell ref="W952:X952"/>
    <mergeCell ref="S1107:T1109"/>
    <mergeCell ref="S131:T131"/>
    <mergeCell ref="Q1084:R1084"/>
    <mergeCell ref="S87:T87"/>
    <mergeCell ref="A743:C743"/>
    <mergeCell ref="S245:T245"/>
    <mergeCell ref="V771:Y771"/>
    <mergeCell ref="W1010:X1010"/>
    <mergeCell ref="S850:T850"/>
    <mergeCell ref="S431:T431"/>
    <mergeCell ref="A51:C51"/>
    <mergeCell ref="S545:T545"/>
    <mergeCell ref="V397:Y397"/>
    <mergeCell ref="N769:Q769"/>
    <mergeCell ref="D882:L882"/>
    <mergeCell ref="V766:Y766"/>
    <mergeCell ref="W1005:X1005"/>
    <mergeCell ref="N1138:Q1138"/>
    <mergeCell ref="M264:N264"/>
    <mergeCell ref="M220:N220"/>
    <mergeCell ref="S115:T115"/>
    <mergeCell ref="S903:T903"/>
    <mergeCell ref="A40:G40"/>
    <mergeCell ref="M810:N812"/>
    <mergeCell ref="S598:T598"/>
    <mergeCell ref="D593:L593"/>
    <mergeCell ref="A62:C62"/>
    <mergeCell ref="D236:L236"/>
    <mergeCell ref="W1033:X1033"/>
    <mergeCell ref="A362:C362"/>
    <mergeCell ref="M273:N273"/>
    <mergeCell ref="M248:N248"/>
    <mergeCell ref="Y848:AE848"/>
    <mergeCell ref="D588:L588"/>
    <mergeCell ref="S500:T500"/>
    <mergeCell ref="M3:Q3"/>
    <mergeCell ref="M573:N573"/>
    <mergeCell ref="S501:T501"/>
    <mergeCell ref="N1182:Q1182"/>
    <mergeCell ref="C1159:D1159"/>
    <mergeCell ref="S495:T495"/>
    <mergeCell ref="A90:C90"/>
    <mergeCell ref="D735:L735"/>
    <mergeCell ref="U217:V217"/>
    <mergeCell ref="D272:L272"/>
    <mergeCell ref="M633:N633"/>
    <mergeCell ref="M170:N170"/>
    <mergeCell ref="M328:N328"/>
    <mergeCell ref="C796:M796"/>
    <mergeCell ref="D1035:L1035"/>
    <mergeCell ref="A85:C85"/>
    <mergeCell ref="M933:N933"/>
    <mergeCell ref="D730:L730"/>
    <mergeCell ref="R403:U403"/>
    <mergeCell ref="Q877:R877"/>
    <mergeCell ref="Y599:AE599"/>
    <mergeCell ref="O236:P236"/>
    <mergeCell ref="Y142:AE142"/>
    <mergeCell ref="S485:T485"/>
    <mergeCell ref="M317:N317"/>
    <mergeCell ref="Y294:AE294"/>
    <mergeCell ref="A143:C143"/>
    <mergeCell ref="M1077:Q1077"/>
    <mergeCell ref="Y899:AE899"/>
    <mergeCell ref="V1163:Y1163"/>
    <mergeCell ref="A232:C232"/>
    <mergeCell ref="U272:V272"/>
    <mergeCell ref="Y594:AE594"/>
    <mergeCell ref="Y137:AE137"/>
    <mergeCell ref="S937:T937"/>
    <mergeCell ref="M318:N318"/>
    <mergeCell ref="D1063:L1063"/>
    <mergeCell ref="V1164:Y1164"/>
    <mergeCell ref="M1100:N1100"/>
    <mergeCell ref="W249:X249"/>
    <mergeCell ref="R414:U414"/>
    <mergeCell ref="O78:P78"/>
    <mergeCell ref="O105:P105"/>
    <mergeCell ref="A444:C444"/>
    <mergeCell ref="M152:N154"/>
    <mergeCell ref="O710:P710"/>
    <mergeCell ref="W549:X549"/>
    <mergeCell ref="W663:X663"/>
    <mergeCell ref="Q55:R55"/>
    <mergeCell ref="U630:V630"/>
    <mergeCell ref="Q165:R165"/>
    <mergeCell ref="W963:X963"/>
    <mergeCell ref="U936:V936"/>
    <mergeCell ref="Y165:AE165"/>
    <mergeCell ref="U930:V930"/>
    <mergeCell ref="A460:C460"/>
    <mergeCell ref="U1088:V1088"/>
    <mergeCell ref="Y279:AE279"/>
    <mergeCell ref="W91:X91"/>
    <mergeCell ref="U631:V631"/>
    <mergeCell ref="M1131:Q1131"/>
    <mergeCell ref="Y953:AE953"/>
    <mergeCell ref="U625:V625"/>
    <mergeCell ref="O463:P463"/>
    <mergeCell ref="A155:C155"/>
    <mergeCell ref="C370:D370"/>
    <mergeCell ref="U931:V931"/>
    <mergeCell ref="D986:L986"/>
    <mergeCell ref="A912:C912"/>
    <mergeCell ref="Y4:AD4"/>
    <mergeCell ref="Z401:AC401"/>
    <mergeCell ref="U1083:V1083"/>
    <mergeCell ref="O300:P300"/>
    <mergeCell ref="R773:U773"/>
    <mergeCell ref="W86:X86"/>
    <mergeCell ref="O852:P852"/>
    <mergeCell ref="O458:P458"/>
    <mergeCell ref="W691:X691"/>
    <mergeCell ref="Q523:R523"/>
    <mergeCell ref="O1063:P1063"/>
    <mergeCell ref="Y664:AE664"/>
    <mergeCell ref="R768:U768"/>
    <mergeCell ref="S1007:T1007"/>
    <mergeCell ref="U1072:V1072"/>
    <mergeCell ref="A602:C602"/>
    <mergeCell ref="Q524:R524"/>
    <mergeCell ref="A596:C596"/>
    <mergeCell ref="M5:Q5"/>
    <mergeCell ref="Y964:AE964"/>
    <mergeCell ref="Y1095:AE1095"/>
    <mergeCell ref="A813:C813"/>
    <mergeCell ref="O605:P605"/>
    <mergeCell ref="U984:V984"/>
    <mergeCell ref="A902:C902"/>
    <mergeCell ref="U1073:V1073"/>
    <mergeCell ref="O905:P905"/>
    <mergeCell ref="A1113:C1113"/>
    <mergeCell ref="V380:Y380"/>
    <mergeCell ref="W744:X744"/>
    <mergeCell ref="O1116:P1116"/>
    <mergeCell ref="O600:P600"/>
    <mergeCell ref="O900:P900"/>
    <mergeCell ref="Q840:R840"/>
    <mergeCell ref="Q446:R446"/>
    <mergeCell ref="W745:X745"/>
    <mergeCell ref="Y1017:AE1017"/>
    <mergeCell ref="Y992:AE992"/>
    <mergeCell ref="S212:T212"/>
    <mergeCell ref="E1154:M1154"/>
    <mergeCell ref="S512:T512"/>
    <mergeCell ref="A1124:C1124"/>
    <mergeCell ref="D632:L632"/>
    <mergeCell ref="D116:L116"/>
    <mergeCell ref="Q593:R593"/>
    <mergeCell ref="A101:C101"/>
    <mergeCell ref="O1127:P1127"/>
    <mergeCell ref="D327:L327"/>
    <mergeCell ref="W1061:X1061"/>
    <mergeCell ref="Q427:R429"/>
    <mergeCell ref="Y1045:AE1045"/>
    <mergeCell ref="D328:L328"/>
    <mergeCell ref="S653:T653"/>
    <mergeCell ref="C767:D767"/>
    <mergeCell ref="S196:T196"/>
    <mergeCell ref="E1165:M1165"/>
    <mergeCell ref="S354:T354"/>
    <mergeCell ref="R415:U415"/>
    <mergeCell ref="S654:T654"/>
    <mergeCell ref="C768:D768"/>
    <mergeCell ref="S648:T648"/>
    <mergeCell ref="C762:D762"/>
    <mergeCell ref="M486:N486"/>
    <mergeCell ref="V1180:Y1180"/>
    <mergeCell ref="Y1061:AE1061"/>
    <mergeCell ref="R996:AF996"/>
    <mergeCell ref="R1165:U1165"/>
    <mergeCell ref="D469:L469"/>
    <mergeCell ref="Q921:R921"/>
    <mergeCell ref="W49:X49"/>
    <mergeCell ref="S556:T556"/>
    <mergeCell ref="V1175:Y1175"/>
    <mergeCell ref="B34:AE39"/>
    <mergeCell ref="S251:T251"/>
    <mergeCell ref="O116:P116"/>
    <mergeCell ref="D485:L485"/>
    <mergeCell ref="S551:T551"/>
    <mergeCell ref="C586:L586"/>
    <mergeCell ref="M84:N84"/>
    <mergeCell ref="U1099:V1099"/>
    <mergeCell ref="W102:X102"/>
    <mergeCell ref="A166:C166"/>
    <mergeCell ref="Q627:R627"/>
    <mergeCell ref="O169:P169"/>
    <mergeCell ref="O144:P144"/>
    <mergeCell ref="Y50:AE50"/>
    <mergeCell ref="U1100:V1100"/>
    <mergeCell ref="Z412:AC412"/>
    <mergeCell ref="W103:X103"/>
    <mergeCell ref="S1067:T1067"/>
    <mergeCell ref="O907:P907"/>
    <mergeCell ref="R784:U784"/>
    <mergeCell ref="S604:T604"/>
    <mergeCell ref="O469:P469"/>
    <mergeCell ref="Y350:AE350"/>
    <mergeCell ref="S718:T718"/>
    <mergeCell ref="M525:N525"/>
    <mergeCell ref="S904:T904"/>
    <mergeCell ref="U484:V484"/>
    <mergeCell ref="S1062:T1062"/>
    <mergeCell ref="R779:U779"/>
    <mergeCell ref="M856:N856"/>
    <mergeCell ref="A499:C499"/>
    <mergeCell ref="U65:V65"/>
    <mergeCell ref="M437:N437"/>
    <mergeCell ref="A657:C657"/>
    <mergeCell ref="A194:C194"/>
    <mergeCell ref="M1042:N1042"/>
    <mergeCell ref="O197:P197"/>
    <mergeCell ref="Z797:AC797"/>
    <mergeCell ref="M737:N737"/>
    <mergeCell ref="Y103:AE103"/>
    <mergeCell ref="W1107:X1109"/>
    <mergeCell ref="Q986:R986"/>
    <mergeCell ref="A494:C494"/>
    <mergeCell ref="W131:X131"/>
    <mergeCell ref="R376:U376"/>
    <mergeCell ref="Y1008:AE1008"/>
    <mergeCell ref="Z792:AC792"/>
    <mergeCell ref="R1164:U1164"/>
    <mergeCell ref="Y703:AE703"/>
    <mergeCell ref="A552:C552"/>
    <mergeCell ref="C802:M802"/>
    <mergeCell ref="O513:P513"/>
    <mergeCell ref="W815:X815"/>
    <mergeCell ref="A205:C205"/>
    <mergeCell ref="O977:P977"/>
    <mergeCell ref="W167:X167"/>
    <mergeCell ref="W142:X142"/>
    <mergeCell ref="O514:P514"/>
    <mergeCell ref="W816:X816"/>
    <mergeCell ref="Y431:AE431"/>
    <mergeCell ref="A263:C263"/>
    <mergeCell ref="Q185:R185"/>
    <mergeCell ref="Q274:R274"/>
    <mergeCell ref="S508:T510"/>
    <mergeCell ref="U1039:V1039"/>
    <mergeCell ref="Q1037:R1037"/>
    <mergeCell ref="W200:X200"/>
    <mergeCell ref="Y1062:AE1062"/>
    <mergeCell ref="U734:V734"/>
    <mergeCell ref="Q186:R186"/>
    <mergeCell ref="N416:Q416"/>
    <mergeCell ref="W500:X500"/>
    <mergeCell ref="E763:M763"/>
    <mergeCell ref="U1034:V1034"/>
    <mergeCell ref="O872:P872"/>
    <mergeCell ref="A98:C100"/>
    <mergeCell ref="W195:X195"/>
    <mergeCell ref="O567:P567"/>
    <mergeCell ref="D186:L186"/>
    <mergeCell ref="Z1136:AC1136"/>
    <mergeCell ref="C779:D779"/>
    <mergeCell ref="Y442:AE442"/>
    <mergeCell ref="O656:P656"/>
    <mergeCell ref="W958:X958"/>
    <mergeCell ref="Y1116:AE1116"/>
    <mergeCell ref="W495:X495"/>
    <mergeCell ref="Q327:R327"/>
    <mergeCell ref="O867:P867"/>
    <mergeCell ref="Q633:R633"/>
    <mergeCell ref="Y1073:AE1073"/>
    <mergeCell ref="Q328:R328"/>
    <mergeCell ref="A1032:C1032"/>
    <mergeCell ref="D540:L540"/>
    <mergeCell ref="D83:L83"/>
    <mergeCell ref="U186:V186"/>
    <mergeCell ref="Y501:AE501"/>
    <mergeCell ref="W880:X880"/>
    <mergeCell ref="Q687:R687"/>
    <mergeCell ref="M89:N89"/>
    <mergeCell ref="D541:L541"/>
    <mergeCell ref="Q987:R987"/>
    <mergeCell ref="Y496:AE496"/>
    <mergeCell ref="Q1101:R1101"/>
    <mergeCell ref="S104:T104"/>
    <mergeCell ref="Y1101:AE1101"/>
    <mergeCell ref="W539:X539"/>
    <mergeCell ref="V414:Y414"/>
    <mergeCell ref="D136:L136"/>
    <mergeCell ref="S105:T105"/>
    <mergeCell ref="O606:P606"/>
    <mergeCell ref="D225:L225"/>
    <mergeCell ref="U170:V170"/>
    <mergeCell ref="D436:L436"/>
    <mergeCell ref="D525:L525"/>
    <mergeCell ref="U76:V76"/>
    <mergeCell ref="D736:L736"/>
    <mergeCell ref="S132:T132"/>
    <mergeCell ref="O214:P214"/>
    <mergeCell ref="Y89:AE89"/>
    <mergeCell ref="M478:Q478"/>
    <mergeCell ref="S1089:T1089"/>
    <mergeCell ref="U92:V92"/>
    <mergeCell ref="D910:L910"/>
    <mergeCell ref="M159:N159"/>
    <mergeCell ref="M134:N134"/>
    <mergeCell ref="D447:L447"/>
    <mergeCell ref="U550:V550"/>
    <mergeCell ref="D605:L605"/>
    <mergeCell ref="Q1057:R1057"/>
    <mergeCell ref="M922:N922"/>
    <mergeCell ref="U850:V850"/>
    <mergeCell ref="D905:L905"/>
    <mergeCell ref="S817:T817"/>
    <mergeCell ref="O225:P225"/>
    <mergeCell ref="S1117:T1117"/>
    <mergeCell ref="Y999:AE1001"/>
    <mergeCell ref="C804:AC805"/>
    <mergeCell ref="M492:N492"/>
    <mergeCell ref="U278:V278"/>
    <mergeCell ref="M650:N650"/>
    <mergeCell ref="Y143:AE143"/>
    <mergeCell ref="M606:N606"/>
    <mergeCell ref="Z374:AC374"/>
    <mergeCell ref="A432:C432"/>
    <mergeCell ref="M187:N187"/>
    <mergeCell ref="R68:AF68"/>
    <mergeCell ref="M950:N950"/>
    <mergeCell ref="U115:V115"/>
    <mergeCell ref="M487:N487"/>
    <mergeCell ref="A732:C732"/>
    <mergeCell ref="A311:B311"/>
    <mergeCell ref="U903:V903"/>
    <mergeCell ref="A8:A13"/>
    <mergeCell ref="U446:V446"/>
    <mergeCell ref="O810:P812"/>
    <mergeCell ref="O253:P253"/>
    <mergeCell ref="Y159:AE159"/>
    <mergeCell ref="O1041:P1041"/>
    <mergeCell ref="A733:C733"/>
    <mergeCell ref="E751:L752"/>
    <mergeCell ref="Y65:AE65"/>
    <mergeCell ref="M634:N634"/>
    <mergeCell ref="U473:V473"/>
    <mergeCell ref="M329:N329"/>
    <mergeCell ref="M961:N961"/>
    <mergeCell ref="W266:X266"/>
    <mergeCell ref="A303:C303"/>
    <mergeCell ref="M629:N629"/>
    <mergeCell ref="U474:V474"/>
    <mergeCell ref="O727:P727"/>
    <mergeCell ref="U427:V429"/>
    <mergeCell ref="O306:P306"/>
    <mergeCell ref="Y212:AE212"/>
    <mergeCell ref="R122:AF122"/>
    <mergeCell ref="W566:X566"/>
    <mergeCell ref="O938:P938"/>
    <mergeCell ref="O475:P475"/>
    <mergeCell ref="O633:P633"/>
    <mergeCell ref="Y512:AE512"/>
    <mergeCell ref="D252:L252"/>
    <mergeCell ref="Y601:AE601"/>
    <mergeCell ref="Q241:R241"/>
    <mergeCell ref="W250:X250"/>
    <mergeCell ref="N383:Q383"/>
    <mergeCell ref="O622:P622"/>
    <mergeCell ref="U948:V948"/>
    <mergeCell ref="A988:C988"/>
    <mergeCell ref="O317:P317"/>
    <mergeCell ref="W619:X619"/>
    <mergeCell ref="A683:C683"/>
    <mergeCell ref="M1015:N1015"/>
    <mergeCell ref="W708:X708"/>
    <mergeCell ref="Q83:R83"/>
    <mergeCell ref="N378:Q378"/>
    <mergeCell ref="Z798:AC798"/>
    <mergeCell ref="Y681:AE681"/>
    <mergeCell ref="W1008:X1008"/>
    <mergeCell ref="N1141:Q1141"/>
    <mergeCell ref="Y867:AE867"/>
    <mergeCell ref="Q541:R541"/>
    <mergeCell ref="Q78:R78"/>
    <mergeCell ref="Y981:AE981"/>
    <mergeCell ref="A830:C830"/>
    <mergeCell ref="A206:C208"/>
    <mergeCell ref="Q841:R841"/>
    <mergeCell ref="M233:N235"/>
    <mergeCell ref="W1093:X1093"/>
    <mergeCell ref="Y251:AE251"/>
    <mergeCell ref="S55:T55"/>
    <mergeCell ref="A825:C825"/>
    <mergeCell ref="U236:V236"/>
    <mergeCell ref="Y551:AE551"/>
    <mergeCell ref="W936:X936"/>
    <mergeCell ref="D291:L291"/>
    <mergeCell ref="W930:X930"/>
    <mergeCell ref="W1067:X1067"/>
    <mergeCell ref="W1088:X1088"/>
    <mergeCell ref="Y246:AE246"/>
    <mergeCell ref="Q463:R463"/>
    <mergeCell ref="Q1068:R1068"/>
    <mergeCell ref="W1062:X1062"/>
    <mergeCell ref="S828:T828"/>
    <mergeCell ref="S529:T529"/>
    <mergeCell ref="S523:T523"/>
    <mergeCell ref="D192:L192"/>
    <mergeCell ref="D344:L344"/>
    <mergeCell ref="S829:T829"/>
    <mergeCell ref="M661:N661"/>
    <mergeCell ref="D949:L949"/>
    <mergeCell ref="W454:X456"/>
    <mergeCell ref="W1072:X1072"/>
    <mergeCell ref="Q910:R910"/>
    <mergeCell ref="M356:N356"/>
    <mergeCell ref="Q447:R447"/>
    <mergeCell ref="D187:L187"/>
    <mergeCell ref="A869:C869"/>
    <mergeCell ref="Q287:R289"/>
    <mergeCell ref="Q905:R905"/>
    <mergeCell ref="Q1091:R1091"/>
    <mergeCell ref="S119:T119"/>
    <mergeCell ref="D660:L660"/>
    <mergeCell ref="S882:T882"/>
    <mergeCell ref="S857:T857"/>
    <mergeCell ref="S840:T840"/>
    <mergeCell ref="D486:L486"/>
    <mergeCell ref="D572:L572"/>
    <mergeCell ref="C416:M416"/>
    <mergeCell ref="U212:V212"/>
    <mergeCell ref="D872:L872"/>
    <mergeCell ref="D1003:L1003"/>
    <mergeCell ref="W508:X510"/>
    <mergeCell ref="M227:N227"/>
    <mergeCell ref="Q972:R974"/>
    <mergeCell ref="S593:T593"/>
    <mergeCell ref="S568:T568"/>
    <mergeCell ref="Q110:R110"/>
    <mergeCell ref="S427:T429"/>
    <mergeCell ref="A488:C488"/>
    <mergeCell ref="W119:X119"/>
    <mergeCell ref="U659:V659"/>
    <mergeCell ref="D714:L714"/>
    <mergeCell ref="U653:V653"/>
    <mergeCell ref="A183:C183"/>
    <mergeCell ref="M1031:N1031"/>
    <mergeCell ref="R149:AF149"/>
    <mergeCell ref="U196:V196"/>
    <mergeCell ref="D179:L181"/>
    <mergeCell ref="U354:V354"/>
    <mergeCell ref="U1003:V1003"/>
    <mergeCell ref="U959:V959"/>
    <mergeCell ref="D1014:L1014"/>
    <mergeCell ref="Y278:AE278"/>
    <mergeCell ref="S1040:T1040"/>
    <mergeCell ref="R382:U382"/>
    <mergeCell ref="S621:T621"/>
    <mergeCell ref="O1091:P1091"/>
    <mergeCell ref="Y578:AE578"/>
    <mergeCell ref="S927:T927"/>
    <mergeCell ref="S921:T921"/>
    <mergeCell ref="Y115:AE115"/>
    <mergeCell ref="M296:N296"/>
    <mergeCell ref="Y273:AE273"/>
    <mergeCell ref="U556:V556"/>
    <mergeCell ref="Y878:AE878"/>
    <mergeCell ref="U687:V687"/>
    <mergeCell ref="D742:L742"/>
    <mergeCell ref="E410:M410"/>
    <mergeCell ref="A211:C211"/>
    <mergeCell ref="M1059:N1059"/>
    <mergeCell ref="U224:V224"/>
    <mergeCell ref="A203:B203"/>
    <mergeCell ref="Q89:R89"/>
    <mergeCell ref="O62:P62"/>
    <mergeCell ref="O56:P56"/>
    <mergeCell ref="M596:N596"/>
    <mergeCell ref="W322:X322"/>
    <mergeCell ref="U1012:V1012"/>
    <mergeCell ref="D1067:L1067"/>
    <mergeCell ref="D1042:L1042"/>
    <mergeCell ref="U987:V987"/>
    <mergeCell ref="A511:C511"/>
    <mergeCell ref="O362:P362"/>
    <mergeCell ref="R1134:U1135"/>
    <mergeCell ref="R393:U393"/>
    <mergeCell ref="D233:L235"/>
    <mergeCell ref="O57:P57"/>
    <mergeCell ref="A836:C836"/>
    <mergeCell ref="W317:X317"/>
    <mergeCell ref="O689:P689"/>
    <mergeCell ref="O179:P181"/>
    <mergeCell ref="A438:C438"/>
    <mergeCell ref="O357:P357"/>
    <mergeCell ref="W1099:X1099"/>
    <mergeCell ref="Y263:AE263"/>
    <mergeCell ref="N775:Q775"/>
    <mergeCell ref="C942:L942"/>
    <mergeCell ref="D214:L214"/>
    <mergeCell ref="W158:X158"/>
    <mergeCell ref="M1112:N1112"/>
    <mergeCell ref="Y1020:AE1020"/>
    <mergeCell ref="A738:C738"/>
    <mergeCell ref="AE3:AF3"/>
    <mergeCell ref="A896:C896"/>
    <mergeCell ref="A439:C439"/>
    <mergeCell ref="Y715:AE715"/>
    <mergeCell ref="W489:X489"/>
    <mergeCell ref="A433:C433"/>
    <mergeCell ref="U1067:V1067"/>
    <mergeCell ref="Y932:AE932"/>
    <mergeCell ref="D55:L55"/>
    <mergeCell ref="W675:X675"/>
    <mergeCell ref="O525:P525"/>
    <mergeCell ref="O742:P742"/>
    <mergeCell ref="D361:L361"/>
    <mergeCell ref="W975:X975"/>
    <mergeCell ref="Q291:R291"/>
    <mergeCell ref="O856:P856"/>
    <mergeCell ref="O831:P831"/>
    <mergeCell ref="W1089:X1089"/>
    <mergeCell ref="Y291:AE291"/>
    <mergeCell ref="E779:M779"/>
    <mergeCell ref="A580:C580"/>
    <mergeCell ref="Q502:R502"/>
    <mergeCell ref="O1042:P1042"/>
    <mergeCell ref="Y948:AE948"/>
    <mergeCell ref="M1123:N1123"/>
    <mergeCell ref="D356:L356"/>
    <mergeCell ref="S268:T268"/>
    <mergeCell ref="D945:L947"/>
    <mergeCell ref="Q345:R345"/>
    <mergeCell ref="E780:M780"/>
    <mergeCell ref="U1057:V1057"/>
    <mergeCell ref="A1038:C1038"/>
    <mergeCell ref="A581:C581"/>
    <mergeCell ref="A575:C575"/>
    <mergeCell ref="W212:X212"/>
    <mergeCell ref="Y1074:AE1074"/>
    <mergeCell ref="Q518:R518"/>
    <mergeCell ref="Z1153:AC1153"/>
    <mergeCell ref="W817:X817"/>
    <mergeCell ref="W844:X844"/>
    <mergeCell ref="U891:V893"/>
    <mergeCell ref="Y1089:AE1089"/>
    <mergeCell ref="W512:X512"/>
    <mergeCell ref="O884:P884"/>
    <mergeCell ref="O260:P262"/>
    <mergeCell ref="W1117:X1117"/>
    <mergeCell ref="Q513:R513"/>
    <mergeCell ref="Q650:R650"/>
    <mergeCell ref="Y1090:AE1090"/>
    <mergeCell ref="S279:T279"/>
    <mergeCell ref="Q819:R819"/>
    <mergeCell ref="S437:T437"/>
    <mergeCell ref="Q977:R977"/>
    <mergeCell ref="E764:M764"/>
    <mergeCell ref="W739:X739"/>
    <mergeCell ref="B24:F24"/>
    <mergeCell ref="S737:T737"/>
    <mergeCell ref="Q660:R660"/>
    <mergeCell ref="M112:N112"/>
    <mergeCell ref="V800:Y800"/>
    <mergeCell ref="W1039:X1039"/>
    <mergeCell ref="S491:T491"/>
    <mergeCell ref="Y818:AE818"/>
    <mergeCell ref="S1037:T1037"/>
    <mergeCell ref="Q572:R572"/>
    <mergeCell ref="A80:C80"/>
    <mergeCell ref="D306:L306"/>
    <mergeCell ref="Y1118:AE1118"/>
    <mergeCell ref="M107:N107"/>
    <mergeCell ref="E1149:M1149"/>
    <mergeCell ref="S307:T307"/>
    <mergeCell ref="Q872:R872"/>
    <mergeCell ref="Q961:R961"/>
    <mergeCell ref="C1165:D1165"/>
    <mergeCell ref="S632:T632"/>
    <mergeCell ref="E1144:M1144"/>
    <mergeCell ref="D322:L322"/>
    <mergeCell ref="D453:L453"/>
    <mergeCell ref="S475:T475"/>
    <mergeCell ref="Y290:AE290"/>
    <mergeCell ref="D542:L542"/>
    <mergeCell ref="S633:T633"/>
    <mergeCell ref="M465:N465"/>
    <mergeCell ref="D622:L622"/>
    <mergeCell ref="A222:C222"/>
    <mergeCell ref="R409:U409"/>
    <mergeCell ref="D448:L448"/>
    <mergeCell ref="U109:V109"/>
    <mergeCell ref="R404:U404"/>
    <mergeCell ref="E1172:M1172"/>
    <mergeCell ref="M193:N193"/>
    <mergeCell ref="Q160:R160"/>
    <mergeCell ref="D464:L464"/>
    <mergeCell ref="W643:X645"/>
    <mergeCell ref="M362:N362"/>
    <mergeCell ref="A607:C607"/>
    <mergeCell ref="U104:V104"/>
    <mergeCell ref="U321:V321"/>
    <mergeCell ref="O128:P128"/>
    <mergeCell ref="D922:L922"/>
    <mergeCell ref="A907:C907"/>
    <mergeCell ref="O242:P242"/>
    <mergeCell ref="A3:E3"/>
    <mergeCell ref="Q911:R911"/>
    <mergeCell ref="Z390:AC390"/>
    <mergeCell ref="Q864:R866"/>
    <mergeCell ref="W81:X81"/>
    <mergeCell ref="W56:X56"/>
    <mergeCell ref="U621:V621"/>
    <mergeCell ref="M969:Q969"/>
    <mergeCell ref="Y864:AE866"/>
    <mergeCell ref="S702:T702"/>
    <mergeCell ref="S677:T677"/>
    <mergeCell ref="O542:P542"/>
    <mergeCell ref="R763:U763"/>
    <mergeCell ref="S1002:T1002"/>
    <mergeCell ref="D492:L492"/>
    <mergeCell ref="Y329:AE329"/>
    <mergeCell ref="A172:C172"/>
    <mergeCell ref="D823:L823"/>
    <mergeCell ref="A292:C292"/>
    <mergeCell ref="Q214:R214"/>
    <mergeCell ref="A286:C286"/>
    <mergeCell ref="A284:B284"/>
    <mergeCell ref="U463:V463"/>
    <mergeCell ref="O270:P270"/>
    <mergeCell ref="W528:X528"/>
    <mergeCell ref="E791:M791"/>
    <mergeCell ref="W555:X555"/>
    <mergeCell ref="D1123:L1123"/>
    <mergeCell ref="A636:C636"/>
    <mergeCell ref="D1117:L1117"/>
    <mergeCell ref="A592:C592"/>
    <mergeCell ref="W92:X92"/>
    <mergeCell ref="W223:X223"/>
    <mergeCell ref="O595:P595"/>
    <mergeCell ref="O570:P570"/>
    <mergeCell ref="W828:X828"/>
    <mergeCell ref="W855:X855"/>
    <mergeCell ref="O290:P290"/>
    <mergeCell ref="Y687:AE687"/>
    <mergeCell ref="W523:X523"/>
    <mergeCell ref="Z419:AC419"/>
    <mergeCell ref="Y171:AE171"/>
    <mergeCell ref="R791:U791"/>
    <mergeCell ref="O895:P895"/>
    <mergeCell ref="S1057:T1057"/>
    <mergeCell ref="U1122:V1122"/>
    <mergeCell ref="A646:C646"/>
    <mergeCell ref="Y987:AE987"/>
    <mergeCell ref="Q661:R661"/>
    <mergeCell ref="Y471:AE471"/>
    <mergeCell ref="U823:V823"/>
    <mergeCell ref="A320:C320"/>
    <mergeCell ref="A347:C347"/>
    <mergeCell ref="Y682:AE682"/>
    <mergeCell ref="A952:C952"/>
    <mergeCell ref="W583:X583"/>
    <mergeCell ref="U1123:V1123"/>
    <mergeCell ref="A620:C620"/>
    <mergeCell ref="U1117:V1117"/>
    <mergeCell ref="O955:P955"/>
    <mergeCell ref="A647:C647"/>
    <mergeCell ref="O492:P492"/>
    <mergeCell ref="D111:L111"/>
    <mergeCell ref="O650:P650"/>
    <mergeCell ref="W908:X908"/>
    <mergeCell ref="W883:X883"/>
    <mergeCell ref="O950:P950"/>
    <mergeCell ref="Y829:AE829"/>
    <mergeCell ref="R802:U802"/>
    <mergeCell ref="Y524:AE524"/>
    <mergeCell ref="A242:C242"/>
    <mergeCell ref="Z799:AC799"/>
    <mergeCell ref="Q716:R716"/>
    <mergeCell ref="R1171:U1171"/>
    <mergeCell ref="Q253:R253"/>
    <mergeCell ref="U341:V343"/>
    <mergeCell ref="A1005:C1005"/>
    <mergeCell ref="M311:Q311"/>
    <mergeCell ref="Y824:AE824"/>
    <mergeCell ref="A542:C542"/>
    <mergeCell ref="Q1041:R1041"/>
    <mergeCell ref="A700:C700"/>
    <mergeCell ref="Y1041:AE1041"/>
    <mergeCell ref="A656:C656"/>
    <mergeCell ref="C763:D763"/>
    <mergeCell ref="C757:D757"/>
    <mergeCell ref="N395:Q395"/>
    <mergeCell ref="O634:P634"/>
    <mergeCell ref="S344:T344"/>
    <mergeCell ref="R1160:U1160"/>
    <mergeCell ref="Y840:AE840"/>
    <mergeCell ref="C758:D758"/>
    <mergeCell ref="C1131:L1131"/>
    <mergeCell ref="R1155:U1155"/>
    <mergeCell ref="Q306:R306"/>
    <mergeCell ref="Y891:AE893"/>
    <mergeCell ref="D61:L61"/>
    <mergeCell ref="S241:T241"/>
    <mergeCell ref="M79:N79"/>
    <mergeCell ref="Y568:AE568"/>
    <mergeCell ref="D519:L519"/>
    <mergeCell ref="D62:L62"/>
    <mergeCell ref="D56:L56"/>
    <mergeCell ref="D193:L193"/>
    <mergeCell ref="Q1085:R1085"/>
    <mergeCell ref="Q622:R622"/>
    <mergeCell ref="M74:N74"/>
    <mergeCell ref="W948:X948"/>
    <mergeCell ref="D362:L362"/>
    <mergeCell ref="O139:P139"/>
    <mergeCell ref="S546:T546"/>
    <mergeCell ref="S83:T83"/>
    <mergeCell ref="S846:T846"/>
    <mergeCell ref="M221:N221"/>
    <mergeCell ref="M215:N215"/>
    <mergeCell ref="A535:C537"/>
    <mergeCell ref="V393:Y393"/>
    <mergeCell ref="U60:V60"/>
    <mergeCell ref="D661:L661"/>
    <mergeCell ref="D198:L198"/>
    <mergeCell ref="U360:V360"/>
    <mergeCell ref="M216:N216"/>
    <mergeCell ref="O281:P281"/>
    <mergeCell ref="Q981:R981"/>
    <mergeCell ref="M516:N516"/>
    <mergeCell ref="O193:P193"/>
    <mergeCell ref="Z762:AC762"/>
    <mergeCell ref="A357:C357"/>
    <mergeCell ref="M243:N243"/>
    <mergeCell ref="A58:C58"/>
    <mergeCell ref="S1068:T1068"/>
    <mergeCell ref="A663:C663"/>
    <mergeCell ref="Q1124:R1124"/>
    <mergeCell ref="W294:X294"/>
    <mergeCell ref="U828:V828"/>
    <mergeCell ref="A358:C358"/>
    <mergeCell ref="U529:V529"/>
    <mergeCell ref="O361:P361"/>
    <mergeCell ref="M901:N901"/>
    <mergeCell ref="W594:X594"/>
    <mergeCell ref="A658:C658"/>
    <mergeCell ref="O661:P661"/>
    <mergeCell ref="S910:T910"/>
    <mergeCell ref="Y210:AE210"/>
    <mergeCell ref="U518:V518"/>
    <mergeCell ref="A86:C86"/>
    <mergeCell ref="U676:V676"/>
    <mergeCell ref="O662:P662"/>
    <mergeCell ref="U213:V213"/>
    <mergeCell ref="S287:T289"/>
    <mergeCell ref="D873:L873"/>
    <mergeCell ref="U976:V976"/>
    <mergeCell ref="D1031:L1031"/>
    <mergeCell ref="U513:V513"/>
    <mergeCell ref="O351:P351"/>
    <mergeCell ref="M929:N929"/>
    <mergeCell ref="Z751:AC752"/>
    <mergeCell ref="O345:P345"/>
    <mergeCell ref="M885:N885"/>
    <mergeCell ref="A711:C711"/>
    <mergeCell ref="M1043:N1043"/>
    <mergeCell ref="A686:C686"/>
    <mergeCell ref="W953:X953"/>
    <mergeCell ref="Y595:AE595"/>
    <mergeCell ref="Y138:AE138"/>
    <mergeCell ref="S314:T316"/>
    <mergeCell ref="Y132:AE132"/>
    <mergeCell ref="O346:P346"/>
    <mergeCell ref="A70:C70"/>
    <mergeCell ref="Y895:AE895"/>
    <mergeCell ref="O646:P646"/>
    <mergeCell ref="W333:X333"/>
    <mergeCell ref="U898:V898"/>
    <mergeCell ref="U873:V873"/>
    <mergeCell ref="O705:P705"/>
    <mergeCell ref="M308:N308"/>
    <mergeCell ref="W664:X664"/>
    <mergeCell ref="V419:Y419"/>
    <mergeCell ref="Q166:R166"/>
    <mergeCell ref="O706:P706"/>
    <mergeCell ref="W964:X964"/>
    <mergeCell ref="Y280:AE280"/>
    <mergeCell ref="W659:X659"/>
    <mergeCell ref="Y274:AE274"/>
    <mergeCell ref="Q491:R491"/>
    <mergeCell ref="N792:Q792"/>
    <mergeCell ref="O1031:P1031"/>
    <mergeCell ref="Q466:R466"/>
    <mergeCell ref="Y491:AE491"/>
    <mergeCell ref="Y1037:AE1037"/>
    <mergeCell ref="Y580:AE580"/>
    <mergeCell ref="U926:V926"/>
    <mergeCell ref="Q334:R334"/>
    <mergeCell ref="V409:Y409"/>
    <mergeCell ref="Q678:R678"/>
    <mergeCell ref="U927:V927"/>
    <mergeCell ref="V778:Y778"/>
    <mergeCell ref="V753:Y753"/>
    <mergeCell ref="W992:X992"/>
    <mergeCell ref="W687:X687"/>
    <mergeCell ref="Q519:R519"/>
    <mergeCell ref="O1059:P1059"/>
    <mergeCell ref="N776:Q776"/>
    <mergeCell ref="Y965:AE965"/>
    <mergeCell ref="Q62:R62"/>
    <mergeCell ref="D215:L215"/>
    <mergeCell ref="W987:X987"/>
    <mergeCell ref="Q825:R825"/>
    <mergeCell ref="N1145:Q1145"/>
    <mergeCell ref="A897:C897"/>
    <mergeCell ref="Q362:R362"/>
    <mergeCell ref="U1068:V1068"/>
    <mergeCell ref="Y960:AE960"/>
    <mergeCell ref="W1045:X1045"/>
    <mergeCell ref="V789:Y789"/>
    <mergeCell ref="O901:P901"/>
    <mergeCell ref="V764:Y764"/>
    <mergeCell ref="R559:AF559"/>
    <mergeCell ref="V370:Y370"/>
    <mergeCell ref="N1136:Q1136"/>
    <mergeCell ref="W740:X740"/>
    <mergeCell ref="D575:L575"/>
    <mergeCell ref="D243:L243"/>
    <mergeCell ref="U240:V240"/>
    <mergeCell ref="D270:L270"/>
    <mergeCell ref="R368:U369"/>
    <mergeCell ref="S296:T296"/>
    <mergeCell ref="U540:V540"/>
    <mergeCell ref="D570:L570"/>
    <mergeCell ref="Q1047:R1047"/>
    <mergeCell ref="S596:T596"/>
    <mergeCell ref="E1150:M1150"/>
    <mergeCell ref="S813:T813"/>
    <mergeCell ref="M129:N129"/>
    <mergeCell ref="W1056:X1056"/>
    <mergeCell ref="C1166:D1166"/>
    <mergeCell ref="M942:Q942"/>
    <mergeCell ref="U573:V573"/>
    <mergeCell ref="D628:L628"/>
    <mergeCell ref="A97:C97"/>
    <mergeCell ref="D165:L165"/>
    <mergeCell ref="D717:L717"/>
    <mergeCell ref="U268:V268"/>
    <mergeCell ref="D323:L323"/>
    <mergeCell ref="D279:L279"/>
    <mergeCell ref="M183:N183"/>
    <mergeCell ref="W1057:X1057"/>
    <mergeCell ref="D928:L928"/>
    <mergeCell ref="M729:N729"/>
    <mergeCell ref="N1184:Q1184"/>
    <mergeCell ref="M335:N335"/>
    <mergeCell ref="D623:L623"/>
    <mergeCell ref="R410:U410"/>
    <mergeCell ref="S649:T649"/>
    <mergeCell ref="W891:X893"/>
    <mergeCell ref="E1161:M1161"/>
    <mergeCell ref="U972:V974"/>
    <mergeCell ref="O243:P243"/>
    <mergeCell ref="S955:T955"/>
    <mergeCell ref="M365:Q365"/>
    <mergeCell ref="S949:T949"/>
    <mergeCell ref="M324:N324"/>
    <mergeCell ref="U110:V110"/>
    <mergeCell ref="M351:N351"/>
    <mergeCell ref="S650:T650"/>
    <mergeCell ref="V1176:Y1176"/>
    <mergeCell ref="A108:C108"/>
    <mergeCell ref="V1170:Y1170"/>
    <mergeCell ref="U279:V279"/>
    <mergeCell ref="O117:P117"/>
    <mergeCell ref="D465:L465"/>
    <mergeCell ref="M651:N651"/>
    <mergeCell ref="S950:T950"/>
    <mergeCell ref="U496:V496"/>
    <mergeCell ref="D1070:L1070"/>
    <mergeCell ref="M319:N319"/>
    <mergeCell ref="V1171:Y1171"/>
    <mergeCell ref="O112:P112"/>
    <mergeCell ref="W345:X345"/>
    <mergeCell ref="O717:P717"/>
    <mergeCell ref="Y335:AE335"/>
    <mergeCell ref="S572:T572"/>
    <mergeCell ref="C451:L451"/>
    <mergeCell ref="A167:C167"/>
    <mergeCell ref="M1098:N1098"/>
    <mergeCell ref="M679:N679"/>
    <mergeCell ref="A924:C924"/>
    <mergeCell ref="D998:L998"/>
    <mergeCell ref="Y172:AE172"/>
    <mergeCell ref="U937:V937"/>
    <mergeCell ref="D992:L992"/>
    <mergeCell ref="A467:C467"/>
    <mergeCell ref="A461:C461"/>
    <mergeCell ref="U1095:V1095"/>
    <mergeCell ref="O470:P470"/>
    <mergeCell ref="O445:P445"/>
    <mergeCell ref="M1010:N1010"/>
    <mergeCell ref="A162:C162"/>
    <mergeCell ref="M1004:N1004"/>
    <mergeCell ref="W703:X703"/>
    <mergeCell ref="Y345:AE345"/>
    <mergeCell ref="A925:C925"/>
    <mergeCell ref="U938:V938"/>
    <mergeCell ref="Z408:AC408"/>
    <mergeCell ref="R586:AF586"/>
    <mergeCell ref="R780:U780"/>
    <mergeCell ref="S1019:T1019"/>
    <mergeCell ref="O465:P465"/>
    <mergeCell ref="Y346:AE346"/>
    <mergeCell ref="A195:C195"/>
    <mergeCell ref="O1070:P1070"/>
    <mergeCell ref="C1050:L1050"/>
    <mergeCell ref="Y646:AE646"/>
    <mergeCell ref="A495:C495"/>
    <mergeCell ref="Y857:AE857"/>
    <mergeCell ref="A609:C609"/>
    <mergeCell ref="O498:P498"/>
    <mergeCell ref="W109:X109"/>
    <mergeCell ref="W295:X295"/>
    <mergeCell ref="M733:N733"/>
    <mergeCell ref="U991:V991"/>
    <mergeCell ref="D286:L286"/>
    <mergeCell ref="Q247:R247"/>
    <mergeCell ref="W1083:X1083"/>
    <mergeCell ref="Y247:AE247"/>
    <mergeCell ref="V387:Y387"/>
    <mergeCell ref="A1120:C1120"/>
    <mergeCell ref="Y241:AE241"/>
    <mergeCell ref="Q433:R433"/>
    <mergeCell ref="Q547:R547"/>
    <mergeCell ref="Q101:R101"/>
    <mergeCell ref="Y1004:AE1004"/>
    <mergeCell ref="Q128:R128"/>
    <mergeCell ref="D281:L281"/>
    <mergeCell ref="Y242:AE242"/>
    <mergeCell ref="U982:V982"/>
    <mergeCell ref="A963:C963"/>
    <mergeCell ref="Q847:R847"/>
    <mergeCell ref="W137:X137"/>
    <mergeCell ref="U702:V702"/>
    <mergeCell ref="U677:V677"/>
    <mergeCell ref="A875:C875"/>
    <mergeCell ref="A831:C831"/>
    <mergeCell ref="Z777:AC777"/>
    <mergeCell ref="W443:X443"/>
    <mergeCell ref="Q575:R575"/>
    <mergeCell ref="Y541:AE541"/>
    <mergeCell ref="R1144:U1144"/>
    <mergeCell ref="Q270:R270"/>
    <mergeCell ref="W1112:X1112"/>
    <mergeCell ref="W1068:X1068"/>
    <mergeCell ref="E758:M758"/>
    <mergeCell ref="Y710:AE710"/>
    <mergeCell ref="Y841:AE841"/>
    <mergeCell ref="Y927:AE927"/>
    <mergeCell ref="U1124:V1124"/>
    <mergeCell ref="U730:V730"/>
    <mergeCell ref="Q595:R595"/>
    <mergeCell ref="O651:P651"/>
    <mergeCell ref="W496:X496"/>
    <mergeCell ref="E759:M759"/>
    <mergeCell ref="S361:T361"/>
    <mergeCell ref="U1030:V1030"/>
    <mergeCell ref="O868:P868"/>
    <mergeCell ref="Q497:R497"/>
    <mergeCell ref="C775:D775"/>
    <mergeCell ref="Q628:R628"/>
    <mergeCell ref="Y1068:AE1068"/>
    <mergeCell ref="D351:L351"/>
    <mergeCell ref="W918:X920"/>
    <mergeCell ref="W1096:X1096"/>
    <mergeCell ref="W1123:X1123"/>
    <mergeCell ref="Q928:R928"/>
    <mergeCell ref="Y911:AE911"/>
    <mergeCell ref="Q623:R623"/>
    <mergeCell ref="Y1069:AE1069"/>
    <mergeCell ref="D79:L79"/>
    <mergeCell ref="M91:N91"/>
    <mergeCell ref="Y1096:AE1096"/>
    <mergeCell ref="D836:L836"/>
    <mergeCell ref="W341:X343"/>
    <mergeCell ref="Y287:AE289"/>
    <mergeCell ref="Q1097:R1097"/>
    <mergeCell ref="R377:U377"/>
    <mergeCell ref="Y1091:AE1091"/>
    <mergeCell ref="S705:T705"/>
    <mergeCell ref="W972:X974"/>
    <mergeCell ref="Y57:AE57"/>
    <mergeCell ref="W110:X110"/>
    <mergeCell ref="S1074:T1074"/>
    <mergeCell ref="U77:V77"/>
    <mergeCell ref="D520:L520"/>
    <mergeCell ref="C1144:D1144"/>
    <mergeCell ref="Y357:AE357"/>
    <mergeCell ref="U166:V166"/>
    <mergeCell ref="M538:N538"/>
    <mergeCell ref="U246:V246"/>
    <mergeCell ref="M75:N75"/>
    <mergeCell ref="D432:L432"/>
    <mergeCell ref="W999:X1001"/>
    <mergeCell ref="M444:N444"/>
    <mergeCell ref="D732:L732"/>
    <mergeCell ref="Y972:AE974"/>
    <mergeCell ref="R388:U388"/>
    <mergeCell ref="O79:P79"/>
    <mergeCell ref="F367:N367"/>
    <mergeCell ref="Z779:AC779"/>
    <mergeCell ref="M744:N744"/>
    <mergeCell ref="Y110:AE110"/>
    <mergeCell ref="Y85:AE85"/>
    <mergeCell ref="C1172:D1172"/>
    <mergeCell ref="S1085:T1085"/>
    <mergeCell ref="U88:V88"/>
    <mergeCell ref="R389:U389"/>
    <mergeCell ref="M460:N460"/>
    <mergeCell ref="A674:C674"/>
    <mergeCell ref="A217:C217"/>
    <mergeCell ref="Q139:R139"/>
    <mergeCell ref="U851:V851"/>
    <mergeCell ref="D906:L906"/>
    <mergeCell ref="R1146:U1146"/>
    <mergeCell ref="D443:L443"/>
    <mergeCell ref="M888:Q888"/>
    <mergeCell ref="U546:V546"/>
    <mergeCell ref="S1086:T1086"/>
    <mergeCell ref="A129:C129"/>
    <mergeCell ref="A675:C675"/>
    <mergeCell ref="D125:L127"/>
    <mergeCell ref="O526:P526"/>
    <mergeCell ref="O520:P520"/>
    <mergeCell ref="U846:V846"/>
    <mergeCell ref="O678:P678"/>
    <mergeCell ref="O221:P221"/>
    <mergeCell ref="Z375:AC375"/>
    <mergeCell ref="A975:C975"/>
    <mergeCell ref="S1113:T1113"/>
    <mergeCell ref="O978:P978"/>
    <mergeCell ref="U116:V116"/>
    <mergeCell ref="S681:T681"/>
    <mergeCell ref="O521:P521"/>
    <mergeCell ref="A95:B95"/>
    <mergeCell ref="A276:C276"/>
    <mergeCell ref="M602:N602"/>
    <mergeCell ref="Q281:R281"/>
    <mergeCell ref="S981:T981"/>
    <mergeCell ref="O979:P979"/>
    <mergeCell ref="A576:C576"/>
    <mergeCell ref="M902:N902"/>
    <mergeCell ref="A728:C728"/>
    <mergeCell ref="U741:V741"/>
    <mergeCell ref="A271:C271"/>
    <mergeCell ref="D724:L726"/>
    <mergeCell ref="AE4:AF4"/>
    <mergeCell ref="O249:P249"/>
    <mergeCell ref="Y155:AE155"/>
    <mergeCell ref="E770:M770"/>
    <mergeCell ref="A571:C571"/>
    <mergeCell ref="O574:P574"/>
    <mergeCell ref="O549:P549"/>
    <mergeCell ref="Z1149:AC1149"/>
    <mergeCell ref="Z1143:AC1143"/>
    <mergeCell ref="C786:D786"/>
    <mergeCell ref="A298:C298"/>
    <mergeCell ref="O874:P874"/>
    <mergeCell ref="A1044:C1044"/>
    <mergeCell ref="Z1144:AC1144"/>
    <mergeCell ref="A299:C299"/>
    <mergeCell ref="A293:C293"/>
    <mergeCell ref="S732:T732"/>
    <mergeCell ref="O302:P302"/>
    <mergeCell ref="W981:X981"/>
    <mergeCell ref="W518:X518"/>
    <mergeCell ref="A599:C599"/>
    <mergeCell ref="O934:P934"/>
    <mergeCell ref="W676:X676"/>
    <mergeCell ref="D90:L90"/>
    <mergeCell ref="M102:N102"/>
    <mergeCell ref="O724:P726"/>
    <mergeCell ref="Y677:AE677"/>
    <mergeCell ref="Q351:R351"/>
    <mergeCell ref="D548:L548"/>
    <mergeCell ref="A1072:C1072"/>
    <mergeCell ref="W246:X246"/>
    <mergeCell ref="Q651:R651"/>
    <mergeCell ref="N379:Q379"/>
    <mergeCell ref="D118:L118"/>
    <mergeCell ref="Q79:R79"/>
    <mergeCell ref="N374:Q374"/>
    <mergeCell ref="D232:L232"/>
    <mergeCell ref="V790:Y790"/>
    <mergeCell ref="W1029:X1029"/>
    <mergeCell ref="U945:V947"/>
    <mergeCell ref="Y1124:AE1124"/>
    <mergeCell ref="Y819:AE819"/>
    <mergeCell ref="Y977:AE977"/>
    <mergeCell ref="S139:T139"/>
    <mergeCell ref="Q679:R679"/>
    <mergeCell ref="B31:D31"/>
    <mergeCell ref="E1167:M1167"/>
    <mergeCell ref="W931:X931"/>
    <mergeCell ref="M146:N146"/>
    <mergeCell ref="A1126:C1126"/>
    <mergeCell ref="S51:T51"/>
    <mergeCell ref="N1178:Q1178"/>
    <mergeCell ref="Y547:AE547"/>
    <mergeCell ref="M52:N52"/>
    <mergeCell ref="M604:N604"/>
    <mergeCell ref="D917:L917"/>
    <mergeCell ref="D460:L460"/>
    <mergeCell ref="Q1064:R1064"/>
    <mergeCell ref="V376:Y376"/>
    <mergeCell ref="O118:P118"/>
    <mergeCell ref="D912:L912"/>
    <mergeCell ref="S824:T824"/>
    <mergeCell ref="M199:N199"/>
    <mergeCell ref="D487:L487"/>
    <mergeCell ref="V371:Y371"/>
    <mergeCell ref="A114:C114"/>
    <mergeCell ref="D182:L182"/>
    <mergeCell ref="M499:N499"/>
    <mergeCell ref="S825:T825"/>
    <mergeCell ref="M657:N657"/>
    <mergeCell ref="M200:N200"/>
    <mergeCell ref="M194:N194"/>
    <mergeCell ref="Q906:R906"/>
    <mergeCell ref="D488:L488"/>
    <mergeCell ref="M957:N957"/>
    <mergeCell ref="D183:L183"/>
    <mergeCell ref="M494:N494"/>
    <mergeCell ref="Q125:R127"/>
    <mergeCell ref="Y166:AE166"/>
    <mergeCell ref="S966:T966"/>
    <mergeCell ref="Y160:AE160"/>
    <mergeCell ref="U601:V601"/>
    <mergeCell ref="D656:L656"/>
    <mergeCell ref="C417:M417"/>
    <mergeCell ref="Y47:AE47"/>
    <mergeCell ref="U296:V296"/>
    <mergeCell ref="Y161:AE161"/>
    <mergeCell ref="D956:L956"/>
    <mergeCell ref="W62:X62"/>
    <mergeCell ref="U596:V596"/>
    <mergeCell ref="D651:L651"/>
    <mergeCell ref="A642:C642"/>
    <mergeCell ref="M553:N553"/>
    <mergeCell ref="W273:X273"/>
    <mergeCell ref="M1099:N1099"/>
    <mergeCell ref="U813:V813"/>
    <mergeCell ref="D868:L868"/>
    <mergeCell ref="W878:X878"/>
    <mergeCell ref="W362:X362"/>
    <mergeCell ref="S894:T894"/>
    <mergeCell ref="O734:P734"/>
    <mergeCell ref="M853:N853"/>
    <mergeCell ref="W573:X573"/>
    <mergeCell ref="A176:B176"/>
    <mergeCell ref="A326:C326"/>
    <mergeCell ref="Y214:AE214"/>
    <mergeCell ref="D1015:L1015"/>
    <mergeCell ref="Y189:AE189"/>
    <mergeCell ref="U954:V954"/>
    <mergeCell ref="A484:C484"/>
    <mergeCell ref="U497:V497"/>
    <mergeCell ref="U1112:V1112"/>
    <mergeCell ref="U655:V655"/>
    <mergeCell ref="M539:N539"/>
    <mergeCell ref="D852:L852"/>
    <mergeCell ref="N390:Q390"/>
    <mergeCell ref="M98:N100"/>
    <mergeCell ref="U955:V955"/>
    <mergeCell ref="D1010:L1010"/>
    <mergeCell ref="U949:V949"/>
    <mergeCell ref="O330:P330"/>
    <mergeCell ref="O324:P324"/>
    <mergeCell ref="R797:U797"/>
    <mergeCell ref="W715:X715"/>
    <mergeCell ref="O1087:P1087"/>
    <mergeCell ref="Q90:R90"/>
    <mergeCell ref="W932:X932"/>
    <mergeCell ref="N385:Q385"/>
    <mergeCell ref="Y574:AE574"/>
    <mergeCell ref="A49:C49"/>
    <mergeCell ref="Y874:AE874"/>
    <mergeCell ref="Q548:R548"/>
    <mergeCell ref="R613:AF613"/>
    <mergeCell ref="W731:X731"/>
    <mergeCell ref="W318:X318"/>
    <mergeCell ref="S183:T183"/>
    <mergeCell ref="Q302:R302"/>
    <mergeCell ref="U877:V877"/>
    <mergeCell ref="Q717:R717"/>
    <mergeCell ref="O684:P684"/>
    <mergeCell ref="W1100:X1100"/>
    <mergeCell ref="O352:P352"/>
    <mergeCell ref="V398:Y398"/>
    <mergeCell ref="Q145:R145"/>
    <mergeCell ref="O685:P685"/>
    <mergeCell ref="D298:L298"/>
    <mergeCell ref="Y716:AE716"/>
    <mergeCell ref="W1095:X1095"/>
    <mergeCell ref="Y253:AE253"/>
    <mergeCell ref="Q470:R470"/>
    <mergeCell ref="Q445:R445"/>
    <mergeCell ref="E390:M390"/>
    <mergeCell ref="Y1016:AE1016"/>
    <mergeCell ref="A848:C848"/>
    <mergeCell ref="U1019:V1019"/>
    <mergeCell ref="O826:P826"/>
    <mergeCell ref="W1084:X1084"/>
    <mergeCell ref="V388:Y388"/>
    <mergeCell ref="Y1032:AE1032"/>
    <mergeCell ref="W1085:X1085"/>
    <mergeCell ref="Y727:AE727"/>
    <mergeCell ref="Q498:R498"/>
    <mergeCell ref="N799:Q799"/>
    <mergeCell ref="D194:L194"/>
    <mergeCell ref="S264:T264"/>
    <mergeCell ref="A876:C876"/>
    <mergeCell ref="S247:T247"/>
    <mergeCell ref="U1047:V1047"/>
    <mergeCell ref="S852:T852"/>
    <mergeCell ref="N788:Q788"/>
    <mergeCell ref="S101:T101"/>
    <mergeCell ref="O125:P127"/>
    <mergeCell ref="V768:Y768"/>
    <mergeCell ref="W982:X982"/>
    <mergeCell ref="M685:N685"/>
    <mergeCell ref="M239:N239"/>
    <mergeCell ref="Q814:R814"/>
    <mergeCell ref="N783:Q783"/>
    <mergeCell ref="D44:L46"/>
    <mergeCell ref="D222:L222"/>
    <mergeCell ref="Y1086:AE1086"/>
    <mergeCell ref="S275:T275"/>
    <mergeCell ref="S600:T600"/>
    <mergeCell ref="S575:T575"/>
    <mergeCell ref="U252:V252"/>
    <mergeCell ref="S906:T906"/>
    <mergeCell ref="V796:Y796"/>
    <mergeCell ref="W1035:X1035"/>
    <mergeCell ref="S900:T900"/>
    <mergeCell ref="C149:L149"/>
    <mergeCell ref="N1168:Q1168"/>
    <mergeCell ref="C1145:D1145"/>
    <mergeCell ref="M250:N250"/>
    <mergeCell ref="U552:V552"/>
    <mergeCell ref="Q956:R956"/>
    <mergeCell ref="A76:C76"/>
    <mergeCell ref="M619:N619"/>
    <mergeCell ref="O168:P168"/>
    <mergeCell ref="Q868:R868"/>
    <mergeCell ref="M708:N708"/>
    <mergeCell ref="U966:V966"/>
    <mergeCell ref="S933:T933"/>
    <mergeCell ref="D98:L100"/>
    <mergeCell ref="C1161:D1161"/>
    <mergeCell ref="S628:T628"/>
    <mergeCell ref="S171:T171"/>
    <mergeCell ref="A92:C92"/>
    <mergeCell ref="E1140:M1140"/>
    <mergeCell ref="U263:V263"/>
    <mergeCell ref="D318:L318"/>
    <mergeCell ref="M635:N635"/>
    <mergeCell ref="S934:T934"/>
    <mergeCell ref="S928:T928"/>
    <mergeCell ref="M303:N303"/>
    <mergeCell ref="A1080:C1082"/>
    <mergeCell ref="A523:C523"/>
    <mergeCell ref="C1156:D1156"/>
    <mergeCell ref="C807:L807"/>
    <mergeCell ref="C798:M798"/>
    <mergeCell ref="M330:N330"/>
    <mergeCell ref="A87:C87"/>
    <mergeCell ref="M935:N935"/>
    <mergeCell ref="A218:C218"/>
    <mergeCell ref="M1066:N1066"/>
    <mergeCell ref="R405:U405"/>
    <mergeCell ref="M603:N603"/>
    <mergeCell ref="M304:N304"/>
    <mergeCell ref="O527:P527"/>
    <mergeCell ref="U105:V105"/>
    <mergeCell ref="R400:U400"/>
    <mergeCell ref="W324:X324"/>
    <mergeCell ref="Q156:R156"/>
    <mergeCell ref="R1163:U1163"/>
    <mergeCell ref="Y270:AE270"/>
    <mergeCell ref="D1065:L1065"/>
    <mergeCell ref="M472:N472"/>
    <mergeCell ref="W165:X165"/>
    <mergeCell ref="U705:V705"/>
    <mergeCell ref="U922:V922"/>
    <mergeCell ref="A903:C903"/>
    <mergeCell ref="O238:P238"/>
    <mergeCell ref="A446:C446"/>
    <mergeCell ref="Z392:AC392"/>
    <mergeCell ref="W471:X471"/>
    <mergeCell ref="U1074:V1074"/>
    <mergeCell ref="W77:X77"/>
    <mergeCell ref="Y330:AE330"/>
    <mergeCell ref="W682:X682"/>
    <mergeCell ref="Y324:AE324"/>
    <mergeCell ref="O538:P538"/>
    <mergeCell ref="S837:T839"/>
    <mergeCell ref="Z387:AC387"/>
    <mergeCell ref="Y630:AE630"/>
    <mergeCell ref="R759:U759"/>
    <mergeCell ref="E786:M786"/>
    <mergeCell ref="U1063:V1063"/>
    <mergeCell ref="Q515:R515"/>
    <mergeCell ref="U1090:V1090"/>
    <mergeCell ref="Y325:AE325"/>
    <mergeCell ref="Q52:R52"/>
    <mergeCell ref="A745:C745"/>
    <mergeCell ref="O108:P108"/>
    <mergeCell ref="C1179:M1179"/>
    <mergeCell ref="Y625:AE625"/>
    <mergeCell ref="N751:Q752"/>
    <mergeCell ref="E787:M787"/>
    <mergeCell ref="A1045:C1045"/>
    <mergeCell ref="U1058:V1058"/>
    <mergeCell ref="A588:C588"/>
    <mergeCell ref="O460:P460"/>
    <mergeCell ref="Z1160:AC1160"/>
    <mergeCell ref="W851:X851"/>
    <mergeCell ref="Y466:AE466"/>
    <mergeCell ref="D265:L265"/>
    <mergeCell ref="Q226:R226"/>
    <mergeCell ref="Y683:AE683"/>
    <mergeCell ref="U1118:V1118"/>
    <mergeCell ref="Q983:R983"/>
    <mergeCell ref="A615:C615"/>
    <mergeCell ref="A613:B613"/>
    <mergeCell ref="Q526:R526"/>
    <mergeCell ref="Y983:AE983"/>
    <mergeCell ref="Q520:R520"/>
    <mergeCell ref="Y1097:AE1097"/>
    <mergeCell ref="Y678:AE678"/>
    <mergeCell ref="Q826:R826"/>
    <mergeCell ref="A485:C485"/>
    <mergeCell ref="Q984:R984"/>
    <mergeCell ref="O951:P951"/>
    <mergeCell ref="W116:X116"/>
    <mergeCell ref="O488:P488"/>
    <mergeCell ref="D107:L107"/>
    <mergeCell ref="O602:P602"/>
    <mergeCell ref="Z756:AC756"/>
    <mergeCell ref="Q254:R254"/>
    <mergeCell ref="M119:N119"/>
    <mergeCell ref="Y825:AE825"/>
    <mergeCell ref="D102:L102"/>
    <mergeCell ref="Q579:R579"/>
    <mergeCell ref="Q554:R554"/>
    <mergeCell ref="O1119:P1119"/>
    <mergeCell ref="W263:X263"/>
    <mergeCell ref="U179:V181"/>
    <mergeCell ref="Q44:R46"/>
    <mergeCell ref="Y1125:AE1125"/>
    <mergeCell ref="M149:Q149"/>
    <mergeCell ref="Y71:AE73"/>
    <mergeCell ref="Q879:R879"/>
    <mergeCell ref="Q854:R854"/>
    <mergeCell ref="O935:P935"/>
    <mergeCell ref="C759:D759"/>
    <mergeCell ref="C753:D753"/>
    <mergeCell ref="D435:L435"/>
    <mergeCell ref="C754:D754"/>
    <mergeCell ref="Y1047:AE1047"/>
    <mergeCell ref="C769:D769"/>
    <mergeCell ref="Q907:R907"/>
    <mergeCell ref="Y670:AE672"/>
    <mergeCell ref="S673:T673"/>
    <mergeCell ref="S700:T700"/>
    <mergeCell ref="R417:U417"/>
    <mergeCell ref="S656:T656"/>
    <mergeCell ref="C764:D764"/>
    <mergeCell ref="O697:P699"/>
    <mergeCell ref="M674:N674"/>
    <mergeCell ref="R1104:AF1104"/>
    <mergeCell ref="D515:L515"/>
    <mergeCell ref="M158:N158"/>
    <mergeCell ref="D471:L471"/>
    <mergeCell ref="S956:T956"/>
    <mergeCell ref="Q923:R923"/>
    <mergeCell ref="D1120:L1120"/>
    <mergeCell ref="U117:V117"/>
    <mergeCell ref="S84:T84"/>
    <mergeCell ref="M489:N489"/>
    <mergeCell ref="D815:L815"/>
    <mergeCell ref="O135:P135"/>
    <mergeCell ref="D472:L472"/>
    <mergeCell ref="S79:T79"/>
    <mergeCell ref="O435:P435"/>
    <mergeCell ref="U144:V144"/>
    <mergeCell ref="S684:T684"/>
    <mergeCell ref="M59:N59"/>
    <mergeCell ref="Z398:AC398"/>
    <mergeCell ref="R770:U770"/>
    <mergeCell ref="D499:L499"/>
    <mergeCell ref="M359:N359"/>
    <mergeCell ref="U145:V145"/>
    <mergeCell ref="U139:V139"/>
    <mergeCell ref="A185:C185"/>
    <mergeCell ref="M517:N517"/>
    <mergeCell ref="M511:N511"/>
    <mergeCell ref="M54:N54"/>
    <mergeCell ref="Z757:AC757"/>
    <mergeCell ref="O146:P146"/>
    <mergeCell ref="O277:P277"/>
    <mergeCell ref="Z414:AC414"/>
    <mergeCell ref="S1069:T1069"/>
    <mergeCell ref="S606:T606"/>
    <mergeCell ref="O577:P577"/>
    <mergeCell ref="Z758:AC758"/>
    <mergeCell ref="Y64:AE64"/>
    <mergeCell ref="U829:V829"/>
    <mergeCell ref="C311:L311"/>
    <mergeCell ref="S1064:T1064"/>
    <mergeCell ref="M439:N439"/>
    <mergeCell ref="A659:C659"/>
    <mergeCell ref="W132:X132"/>
    <mergeCell ref="A653:C653"/>
    <mergeCell ref="W290:X290"/>
    <mergeCell ref="A196:C196"/>
    <mergeCell ref="U830:V830"/>
    <mergeCell ref="U206:V208"/>
    <mergeCell ref="A354:C354"/>
    <mergeCell ref="M739:N739"/>
    <mergeCell ref="W133:X133"/>
    <mergeCell ref="O962:P962"/>
    <mergeCell ref="A654:C654"/>
    <mergeCell ref="O499:P499"/>
    <mergeCell ref="Q54:R54"/>
    <mergeCell ref="O657:P657"/>
    <mergeCell ref="O200:P200"/>
    <mergeCell ref="R1183:U1183"/>
    <mergeCell ref="Y75:AE75"/>
    <mergeCell ref="Q265:R265"/>
    <mergeCell ref="U514:V514"/>
    <mergeCell ref="O957:P957"/>
    <mergeCell ref="C996:L996"/>
    <mergeCell ref="U209:V209"/>
    <mergeCell ref="Q565:R565"/>
    <mergeCell ref="A249:C249"/>
    <mergeCell ref="M581:N581"/>
    <mergeCell ref="W274:X274"/>
    <mergeCell ref="U814:V814"/>
    <mergeCell ref="D869:L869"/>
    <mergeCell ref="W301:X301"/>
    <mergeCell ref="A1012:C1012"/>
    <mergeCell ref="O347:P347"/>
    <mergeCell ref="A555:C555"/>
    <mergeCell ref="A549:C549"/>
    <mergeCell ref="M881:N881"/>
    <mergeCell ref="A1101:C1101"/>
    <mergeCell ref="W186:X186"/>
    <mergeCell ref="A707:C707"/>
    <mergeCell ref="W601:X601"/>
    <mergeCell ref="Y433:AE433"/>
    <mergeCell ref="W269:X269"/>
    <mergeCell ref="Q107:R107"/>
    <mergeCell ref="O647:P647"/>
    <mergeCell ref="N402:Q402"/>
    <mergeCell ref="W486:X486"/>
    <mergeCell ref="W1118:X1118"/>
    <mergeCell ref="Q434:R434"/>
    <mergeCell ref="O481:P483"/>
    <mergeCell ref="Y434:AE434"/>
    <mergeCell ref="Q1039:R1039"/>
    <mergeCell ref="A723:C723"/>
    <mergeCell ref="M609:N609"/>
    <mergeCell ref="S724:T726"/>
    <mergeCell ref="S810:T812"/>
    <mergeCell ref="O701:P701"/>
    <mergeCell ref="W959:X959"/>
    <mergeCell ref="W125:X127"/>
    <mergeCell ref="A849:C849"/>
    <mergeCell ref="S711:T711"/>
    <mergeCell ref="C781:D781"/>
    <mergeCell ref="M643:N645"/>
    <mergeCell ref="A748:B748"/>
    <mergeCell ref="W960:X960"/>
    <mergeCell ref="Y575:AE575"/>
    <mergeCell ref="O869:P869"/>
    <mergeCell ref="W655:X655"/>
    <mergeCell ref="Q1092:R1092"/>
    <mergeCell ref="Q635:R635"/>
    <mergeCell ref="Q629:R629"/>
    <mergeCell ref="Q330:R330"/>
    <mergeCell ref="M230:Q230"/>
    <mergeCell ref="D527:L527"/>
    <mergeCell ref="S553:T553"/>
    <mergeCell ref="W688:X688"/>
    <mergeCell ref="Q1087:R1087"/>
    <mergeCell ref="N777:Q777"/>
    <mergeCell ref="S90:T90"/>
    <mergeCell ref="Y1087:AE1087"/>
    <mergeCell ref="D210:L210"/>
    <mergeCell ref="W988:X988"/>
    <mergeCell ref="S853:T853"/>
    <mergeCell ref="M222:N222"/>
    <mergeCell ref="D516:L516"/>
    <mergeCell ref="N772:Q772"/>
    <mergeCell ref="Q58:R58"/>
    <mergeCell ref="D211:L211"/>
    <mergeCell ref="Q815:R815"/>
    <mergeCell ref="Q358:R358"/>
    <mergeCell ref="M223:N223"/>
    <mergeCell ref="D511:L511"/>
    <mergeCell ref="Q1015:R1015"/>
    <mergeCell ref="S118:T118"/>
    <mergeCell ref="Q658:R658"/>
    <mergeCell ref="D271:L271"/>
    <mergeCell ref="U210:V210"/>
    <mergeCell ref="V785:Y785"/>
    <mergeCell ref="Q831:R831"/>
    <mergeCell ref="U541:V541"/>
    <mergeCell ref="D571:L571"/>
    <mergeCell ref="C1162:D1162"/>
    <mergeCell ref="D565:L565"/>
    <mergeCell ref="A65:C65"/>
    <mergeCell ref="D108:L108"/>
    <mergeCell ref="S134:T134"/>
    <mergeCell ref="U841:V841"/>
    <mergeCell ref="D896:L896"/>
    <mergeCell ref="M908:N908"/>
    <mergeCell ref="W302:X302"/>
    <mergeCell ref="O589:P591"/>
    <mergeCell ref="N1185:Q1185"/>
    <mergeCell ref="S460:T460"/>
    <mergeCell ref="M267:N267"/>
    <mergeCell ref="U569:V569"/>
    <mergeCell ref="D624:L624"/>
    <mergeCell ref="U106:V106"/>
    <mergeCell ref="U264:V264"/>
    <mergeCell ref="U220:V220"/>
    <mergeCell ref="M636:N636"/>
    <mergeCell ref="Q727:R727"/>
    <mergeCell ref="D924:L924"/>
    <mergeCell ref="U852:V852"/>
    <mergeCell ref="O244:P244"/>
    <mergeCell ref="S819:T819"/>
    <mergeCell ref="C799:M799"/>
    <mergeCell ref="D1038:L1038"/>
    <mergeCell ref="O358:P358"/>
    <mergeCell ref="Y302:AE302"/>
    <mergeCell ref="R406:U406"/>
    <mergeCell ref="U280:V280"/>
    <mergeCell ref="O239:P239"/>
    <mergeCell ref="S814:T814"/>
    <mergeCell ref="S951:T951"/>
    <mergeCell ref="M652:N652"/>
    <mergeCell ref="Y145:AE145"/>
    <mergeCell ref="Y139:AE139"/>
    <mergeCell ref="Q562:R564"/>
    <mergeCell ref="A532:B532"/>
    <mergeCell ref="U580:V580"/>
    <mergeCell ref="D635:L635"/>
    <mergeCell ref="A104:C104"/>
    <mergeCell ref="M952:N952"/>
    <mergeCell ref="U275:V275"/>
    <mergeCell ref="A321:C321"/>
    <mergeCell ref="M647:N647"/>
    <mergeCell ref="D935:L935"/>
    <mergeCell ref="O712:P712"/>
    <mergeCell ref="S961:T961"/>
    <mergeCell ref="A621:C621"/>
    <mergeCell ref="W252:X252"/>
    <mergeCell ref="A735:C735"/>
    <mergeCell ref="O624:P624"/>
    <mergeCell ref="W857:X857"/>
    <mergeCell ref="Q173:R173"/>
    <mergeCell ref="O713:P713"/>
    <mergeCell ref="W552:X552"/>
    <mergeCell ref="A462:C462"/>
    <mergeCell ref="C230:L230"/>
    <mergeCell ref="O924:P924"/>
    <mergeCell ref="Q473:R473"/>
    <mergeCell ref="Q690:R690"/>
    <mergeCell ref="M1094:N1094"/>
    <mergeCell ref="A305:C305"/>
    <mergeCell ref="Q227:R227"/>
    <mergeCell ref="U939:V939"/>
    <mergeCell ref="U933:V933"/>
    <mergeCell ref="A463:C463"/>
    <mergeCell ref="W236:X236"/>
    <mergeCell ref="M1089:N1089"/>
    <mergeCell ref="O92:P92"/>
    <mergeCell ref="U934:V934"/>
    <mergeCell ref="R424:AF424"/>
    <mergeCell ref="S1015:T1015"/>
    <mergeCell ref="Y209:AE209"/>
    <mergeCell ref="Y184:AE184"/>
    <mergeCell ref="C888:L888"/>
    <mergeCell ref="A640:B640"/>
    <mergeCell ref="O1066:P1066"/>
    <mergeCell ref="S697:T699"/>
    <mergeCell ref="A904:C904"/>
    <mergeCell ref="A1121:C1121"/>
    <mergeCell ref="A605:C605"/>
    <mergeCell ref="Q527:R527"/>
    <mergeCell ref="V382:Y382"/>
    <mergeCell ref="S461:T461"/>
    <mergeCell ref="C368:D369"/>
    <mergeCell ref="U152:V154"/>
    <mergeCell ref="A816:C816"/>
    <mergeCell ref="W710:X710"/>
    <mergeCell ref="S162:T162"/>
    <mergeCell ref="W868:X868"/>
    <mergeCell ref="A905:C905"/>
    <mergeCell ref="A1116:C1116"/>
    <mergeCell ref="Y237:AE237"/>
    <mergeCell ref="N1143:Q1143"/>
    <mergeCell ref="M294:N294"/>
    <mergeCell ref="D582:L582"/>
    <mergeCell ref="E374:M374"/>
    <mergeCell ref="Q543:R543"/>
    <mergeCell ref="U222:V222"/>
    <mergeCell ref="D277:L277"/>
    <mergeCell ref="S189:T189"/>
    <mergeCell ref="Q238:R238"/>
    <mergeCell ref="M594:N594"/>
    <mergeCell ref="Y238:AE238"/>
    <mergeCell ref="W438:X438"/>
    <mergeCell ref="Q843:R843"/>
    <mergeCell ref="W738:X738"/>
    <mergeCell ref="O1110:P1110"/>
    <mergeCell ref="M535:N537"/>
    <mergeCell ref="A827:C827"/>
    <mergeCell ref="U837:V839"/>
    <mergeCell ref="D335:L335"/>
    <mergeCell ref="S820:T820"/>
    <mergeCell ref="S304:T304"/>
    <mergeCell ref="Q113:R113"/>
    <mergeCell ref="W1069:X1069"/>
    <mergeCell ref="W1063:X1063"/>
    <mergeCell ref="S515:T515"/>
    <mergeCell ref="D178:L178"/>
    <mergeCell ref="Q108:R108"/>
    <mergeCell ref="Y1011:AE1011"/>
    <mergeCell ref="S815:T815"/>
    <mergeCell ref="E1173:M1173"/>
    <mergeCell ref="W1064:X1064"/>
    <mergeCell ref="Q896:R896"/>
  </mergeCells>
  <conditionalFormatting sqref="A50:A66">
    <cfRule type="cellIs" priority="1918" operator="equal" dxfId="0">
      <formula>0</formula>
    </cfRule>
  </conditionalFormatting>
  <conditionalFormatting sqref="A128:A147">
    <cfRule type="cellIs" priority="1667" operator="equal" dxfId="0">
      <formula>0</formula>
    </cfRule>
  </conditionalFormatting>
  <conditionalFormatting sqref="A236:A254 D236:D254">
    <cfRule type="cellIs" priority="1504" operator="equal" dxfId="0">
      <formula>0</formula>
    </cfRule>
  </conditionalFormatting>
  <conditionalFormatting sqref="A263:A281 D263:D281">
    <cfRule type="cellIs" priority="1494" operator="equal" dxfId="0">
      <formula>0</formula>
    </cfRule>
  </conditionalFormatting>
  <conditionalFormatting sqref="A290:A308 D290:D308 Q290:Q308 S290:S308 U290:U308">
    <cfRule type="cellIs" priority="1482" operator="equal" dxfId="0">
      <formula>0</formula>
    </cfRule>
  </conditionalFormatting>
  <conditionalFormatting sqref="A317:A335">
    <cfRule type="cellIs" priority="74" operator="equal" dxfId="0">
      <formula>0</formula>
    </cfRule>
  </conditionalFormatting>
  <conditionalFormatting sqref="A344:A362 D344:D362">
    <cfRule type="cellIs" priority="1511" operator="equal" dxfId="0">
      <formula>0</formula>
    </cfRule>
  </conditionalFormatting>
  <conditionalFormatting sqref="A433:A449">
    <cfRule type="cellIs" priority="1454" operator="equal" dxfId="0">
      <formula>0</formula>
    </cfRule>
  </conditionalFormatting>
  <conditionalFormatting sqref="A511:A530">
    <cfRule type="cellIs" priority="1202" operator="equal" dxfId="0">
      <formula>0</formula>
    </cfRule>
  </conditionalFormatting>
  <conditionalFormatting sqref="A619:A637 D619:D637">
    <cfRule type="cellIs" priority="1039" operator="equal" dxfId="0">
      <formula>0</formula>
    </cfRule>
  </conditionalFormatting>
  <conditionalFormatting sqref="A646:A664 D646:D664">
    <cfRule type="cellIs" priority="1029" operator="equal" dxfId="0">
      <formula>0</formula>
    </cfRule>
  </conditionalFormatting>
  <conditionalFormatting sqref="A673:A691 D673:D691 Q673:Q691 S673:S691 U673:U691">
    <cfRule type="cellIs" priority="1018" operator="equal" dxfId="0">
      <formula>0</formula>
    </cfRule>
  </conditionalFormatting>
  <conditionalFormatting sqref="A700:A718">
    <cfRule type="cellIs" priority="73" operator="equal" dxfId="0">
      <formula>0</formula>
    </cfRule>
  </conditionalFormatting>
  <conditionalFormatting sqref="A727:A745 D727:D745">
    <cfRule type="cellIs" priority="1046" operator="equal" dxfId="0">
      <formula>0</formula>
    </cfRule>
  </conditionalFormatting>
  <conditionalFormatting sqref="A816:A832">
    <cfRule type="cellIs" priority="534" operator="equal" dxfId="0">
      <formula>0</formula>
    </cfRule>
  </conditionalFormatting>
  <conditionalFormatting sqref="A894:A913">
    <cfRule type="cellIs" priority="283" operator="equal" dxfId="0">
      <formula>0</formula>
    </cfRule>
  </conditionalFormatting>
  <conditionalFormatting sqref="A1002:A1020 D1002:D1020">
    <cfRule type="cellIs" priority="117" operator="equal" dxfId="0">
      <formula>0</formula>
    </cfRule>
  </conditionalFormatting>
  <conditionalFormatting sqref="A1029:A1047 D1029:D1047">
    <cfRule type="cellIs" priority="107" operator="equal" dxfId="0">
      <formula>0</formula>
    </cfRule>
  </conditionalFormatting>
  <conditionalFormatting sqref="A1056:A1074 D1056:D1074 Q1056:Q1074 S1056:S1074 U1056:U1074">
    <cfRule type="cellIs" priority="95" operator="equal" dxfId="0">
      <formula>0</formula>
    </cfRule>
  </conditionalFormatting>
  <conditionalFormatting sqref="A1083:A1101 D1083:D1101">
    <cfRule type="cellIs" priority="92" operator="equal" dxfId="0">
      <formula>0</formula>
    </cfRule>
  </conditionalFormatting>
  <conditionalFormatting sqref="A1110:A1128 D1110:D1128">
    <cfRule type="cellIs" priority="124" operator="equal" dxfId="0">
      <formula>0</formula>
    </cfRule>
  </conditionalFormatting>
  <conditionalFormatting sqref="C368 C390 C391:AC391 C411:AC416 C417:C418 C419:AC419 E368 E390 M368:AC369 N390:AC390 N417:N418 R417:Z418">
    <cfRule type="cellIs" priority="1940" operator="equal" dxfId="0">
      <formula>0</formula>
    </cfRule>
  </conditionalFormatting>
  <conditionalFormatting sqref="C370:C388 E370:E388">
    <cfRule type="cellIs" priority="1919" operator="equal" dxfId="0">
      <formula>0</formula>
    </cfRule>
  </conditionalFormatting>
  <conditionalFormatting sqref="C392:C410 E392:E410 N392:AC410">
    <cfRule type="cellIs" priority="1921" operator="equal" dxfId="0">
      <formula>0</formula>
    </cfRule>
  </conditionalFormatting>
  <conditionalFormatting sqref="C751 C773 C774:AC774 C794:AC799 C800:C801 C802:AC802 E751 E773 M751:AC752 N773:AC773 N800:N801 R800:Z801">
    <cfRule type="cellIs" priority="1476" operator="equal" dxfId="0">
      <formula>0</formula>
    </cfRule>
  </conditionalFormatting>
  <conditionalFormatting sqref="C753:C771 E753:E771">
    <cfRule type="cellIs" priority="1455" operator="equal" dxfId="0">
      <formula>0</formula>
    </cfRule>
  </conditionalFormatting>
  <conditionalFormatting sqref="C775:C793 E775:E793 N775:AC793">
    <cfRule type="cellIs" priority="1457" operator="equal" dxfId="0">
      <formula>0</formula>
    </cfRule>
  </conditionalFormatting>
  <conditionalFormatting sqref="C1136:C1154 E1136:E1154">
    <cfRule type="cellIs" priority="535" operator="equal" dxfId="0">
      <formula>0</formula>
    </cfRule>
  </conditionalFormatting>
  <conditionalFormatting sqref="C1156 C1157:AC1157 C1177:AC1182 C1183:C1184 C1185:AC1185 E1156 N1156:AC1156 N1183:N1184 R1183:Z1184">
    <cfRule type="cellIs" priority="89" operator="equal" dxfId="0">
      <formula>0</formula>
    </cfRule>
  </conditionalFormatting>
  <conditionalFormatting sqref="C1158:C1176 E1158:E1176 N1158:AC1176">
    <cfRule type="cellIs" priority="81" operator="equal" dxfId="0">
      <formula>0</formula>
    </cfRule>
  </conditionalFormatting>
  <conditionalFormatting sqref="C389:N389 R389 V389 Z389">
    <cfRule type="cellIs" priority="77" operator="equal" dxfId="0">
      <formula>0</formula>
    </cfRule>
  </conditionalFormatting>
  <conditionalFormatting sqref="C772:N772 R772 V772 Z772">
    <cfRule type="cellIs" priority="78" operator="equal" dxfId="0">
      <formula>0</formula>
    </cfRule>
  </conditionalFormatting>
  <conditionalFormatting sqref="C1155:N1155 R1155 V1155 Z1155">
    <cfRule type="cellIs" priority="80" operator="equal" dxfId="0">
      <formula>0</formula>
    </cfRule>
  </conditionalFormatting>
  <conditionalFormatting sqref="D50:D65">
    <cfRule type="cellIs" priority="1917" operator="equal" dxfId="0">
      <formula>0</formula>
    </cfRule>
  </conditionalFormatting>
  <conditionalFormatting sqref="A74:A93 D74:D92">
    <cfRule type="cellIs" priority="1705" operator="equal" dxfId="0">
      <formula>0</formula>
    </cfRule>
  </conditionalFormatting>
  <conditionalFormatting sqref="A101:A120 D101:D119">
    <cfRule type="cellIs" priority="1679" operator="equal" dxfId="0">
      <formula>0</formula>
    </cfRule>
  </conditionalFormatting>
  <conditionalFormatting sqref="D128:D146">
    <cfRule type="cellIs" priority="1666" operator="equal" dxfId="0">
      <formula>0</formula>
    </cfRule>
  </conditionalFormatting>
  <conditionalFormatting sqref="A155:A174 D155:D173">
    <cfRule type="cellIs" priority="1660" operator="equal" dxfId="0">
      <formula>0</formula>
    </cfRule>
  </conditionalFormatting>
  <conditionalFormatting sqref="A182:A201 D182:D200">
    <cfRule type="cellIs" priority="1649" operator="equal" dxfId="0">
      <formula>0</formula>
    </cfRule>
  </conditionalFormatting>
  <conditionalFormatting sqref="A209:A228 D209:D227">
    <cfRule type="cellIs" priority="1628" operator="equal" dxfId="0">
      <formula>0</formula>
    </cfRule>
  </conditionalFormatting>
  <conditionalFormatting sqref="D317:D328">
    <cfRule type="cellIs" priority="1753" operator="equal" dxfId="0">
      <formula>0</formula>
    </cfRule>
  </conditionalFormatting>
  <conditionalFormatting sqref="D330:D335">
    <cfRule type="cellIs" priority="1479" operator="equal" dxfId="0">
      <formula>0</formula>
    </cfRule>
  </conditionalFormatting>
  <conditionalFormatting sqref="D433:D448">
    <cfRule type="cellIs" priority="1453" operator="equal" dxfId="0">
      <formula>0</formula>
    </cfRule>
  </conditionalFormatting>
  <conditionalFormatting sqref="A457:A476 D457:D475">
    <cfRule type="cellIs" priority="1240" operator="equal" dxfId="0">
      <formula>0</formula>
    </cfRule>
  </conditionalFormatting>
  <conditionalFormatting sqref="A484:A503 D484:D502">
    <cfRule type="cellIs" priority="1214" operator="equal" dxfId="0">
      <formula>0</formula>
    </cfRule>
  </conditionalFormatting>
  <conditionalFormatting sqref="D511:D529">
    <cfRule type="cellIs" priority="1201" operator="equal" dxfId="0">
      <formula>0</formula>
    </cfRule>
  </conditionalFormatting>
  <conditionalFormatting sqref="A538:A557 D538:D556">
    <cfRule type="cellIs" priority="1195" operator="equal" dxfId="0">
      <formula>0</formula>
    </cfRule>
  </conditionalFormatting>
  <conditionalFormatting sqref="A565:A584 D565:D583">
    <cfRule type="cellIs" priority="1184" operator="equal" dxfId="0">
      <formula>0</formula>
    </cfRule>
  </conditionalFormatting>
  <conditionalFormatting sqref="A592:A611 D592:D610">
    <cfRule type="cellIs" priority="1163" operator="equal" dxfId="0">
      <formula>0</formula>
    </cfRule>
  </conditionalFormatting>
  <conditionalFormatting sqref="D700:D711">
    <cfRule type="cellIs" priority="1289" operator="equal" dxfId="0">
      <formula>0</formula>
    </cfRule>
  </conditionalFormatting>
  <conditionalFormatting sqref="D713:D718">
    <cfRule type="cellIs" priority="1015" operator="equal" dxfId="0">
      <formula>0</formula>
    </cfRule>
  </conditionalFormatting>
  <conditionalFormatting sqref="D816:D831">
    <cfRule type="cellIs" priority="533" operator="equal" dxfId="0">
      <formula>0</formula>
    </cfRule>
  </conditionalFormatting>
  <conditionalFormatting sqref="A840:A859 D840:D858">
    <cfRule type="cellIs" priority="321" operator="equal" dxfId="0">
      <formula>0</formula>
    </cfRule>
  </conditionalFormatting>
  <conditionalFormatting sqref="A867:A886 D867:D885">
    <cfRule type="cellIs" priority="295" operator="equal" dxfId="0">
      <formula>0</formula>
    </cfRule>
  </conditionalFormatting>
  <conditionalFormatting sqref="D894:D912">
    <cfRule type="cellIs" priority="282" operator="equal" dxfId="0">
      <formula>0</formula>
    </cfRule>
  </conditionalFormatting>
  <conditionalFormatting sqref="A921:A940 D921:D939">
    <cfRule type="cellIs" priority="276" operator="equal" dxfId="0">
      <formula>0</formula>
    </cfRule>
  </conditionalFormatting>
  <conditionalFormatting sqref="A948:A967 D948:D966">
    <cfRule type="cellIs" priority="265" operator="equal" dxfId="0">
      <formula>0</formula>
    </cfRule>
  </conditionalFormatting>
  <conditionalFormatting sqref="A975:A994 D975:D993">
    <cfRule type="cellIs" priority="244" operator="equal" dxfId="0">
      <formula>0</formula>
    </cfRule>
  </conditionalFormatting>
  <conditionalFormatting sqref="M47:M65">
    <cfRule type="cellIs" priority="24" operator="equal" dxfId="0">
      <formula>0</formula>
    </cfRule>
  </conditionalFormatting>
  <conditionalFormatting sqref="M74:M92">
    <cfRule type="cellIs" priority="23" operator="equal" dxfId="0">
      <formula>0</formula>
    </cfRule>
  </conditionalFormatting>
  <conditionalFormatting sqref="M101:M119">
    <cfRule type="cellIs" priority="22" operator="equal" dxfId="0">
      <formula>0</formula>
    </cfRule>
  </conditionalFormatting>
  <conditionalFormatting sqref="M128:M146">
    <cfRule type="cellIs" priority="21" operator="equal" dxfId="0">
      <formula>0</formula>
    </cfRule>
  </conditionalFormatting>
  <conditionalFormatting sqref="M155:M173">
    <cfRule type="cellIs" priority="20" operator="equal" dxfId="0">
      <formula>0</formula>
    </cfRule>
  </conditionalFormatting>
  <conditionalFormatting sqref="M182:M200">
    <cfRule type="cellIs" priority="19" operator="equal" dxfId="0">
      <formula>0</formula>
    </cfRule>
  </conditionalFormatting>
  <conditionalFormatting sqref="M209:M227">
    <cfRule type="cellIs" priority="18" operator="equal" dxfId="0">
      <formula>0</formula>
    </cfRule>
  </conditionalFormatting>
  <conditionalFormatting sqref="M236:M254">
    <cfRule type="cellIs" priority="17" operator="equal" dxfId="0">
      <formula>0</formula>
    </cfRule>
  </conditionalFormatting>
  <conditionalFormatting sqref="M263:M281">
    <cfRule type="cellIs" priority="16" operator="equal" dxfId="0">
      <formula>0</formula>
    </cfRule>
  </conditionalFormatting>
  <conditionalFormatting sqref="M290:M308">
    <cfRule type="cellIs" priority="15" operator="equal" dxfId="0">
      <formula>0</formula>
    </cfRule>
  </conditionalFormatting>
  <conditionalFormatting sqref="M317:M335">
    <cfRule type="cellIs" priority="14" operator="equal" dxfId="0">
      <formula>0</formula>
    </cfRule>
  </conditionalFormatting>
  <conditionalFormatting sqref="M344:M362">
    <cfRule type="cellIs" priority="13" operator="equal" dxfId="0">
      <formula>0</formula>
    </cfRule>
  </conditionalFormatting>
  <conditionalFormatting sqref="M430:M448">
    <cfRule type="cellIs" priority="12" operator="equal" dxfId="0">
      <formula>0</formula>
    </cfRule>
  </conditionalFormatting>
  <conditionalFormatting sqref="M457:M475">
    <cfRule type="cellIs" priority="11" operator="equal" dxfId="0">
      <formula>0</formula>
    </cfRule>
  </conditionalFormatting>
  <conditionalFormatting sqref="M484:M502">
    <cfRule type="cellIs" priority="10" operator="equal" dxfId="0">
      <formula>0</formula>
    </cfRule>
  </conditionalFormatting>
  <conditionalFormatting sqref="M511:M529">
    <cfRule type="cellIs" priority="9" operator="equal" dxfId="0">
      <formula>0</formula>
    </cfRule>
  </conditionalFormatting>
  <conditionalFormatting sqref="M538:M556">
    <cfRule type="cellIs" priority="8" operator="equal" dxfId="0">
      <formula>0</formula>
    </cfRule>
  </conditionalFormatting>
  <conditionalFormatting sqref="M565:M583">
    <cfRule type="cellIs" priority="7" operator="equal" dxfId="0">
      <formula>0</formula>
    </cfRule>
  </conditionalFormatting>
  <conditionalFormatting sqref="M592:M610">
    <cfRule type="cellIs" priority="6" operator="equal" dxfId="0">
      <formula>0</formula>
    </cfRule>
  </conditionalFormatting>
  <conditionalFormatting sqref="M619:M637">
    <cfRule type="cellIs" priority="5" operator="equal" dxfId="0">
      <formula>0</formula>
    </cfRule>
  </conditionalFormatting>
  <conditionalFormatting sqref="M646:M664">
    <cfRule type="cellIs" priority="4" operator="equal" dxfId="0">
      <formula>0</formula>
    </cfRule>
  </conditionalFormatting>
  <conditionalFormatting sqref="M673:M691">
    <cfRule type="cellIs" priority="3" operator="equal" dxfId="0">
      <formula>0</formula>
    </cfRule>
  </conditionalFormatting>
  <conditionalFormatting sqref="M700:M718">
    <cfRule type="cellIs" priority="2" operator="equal" dxfId="0">
      <formula>0</formula>
    </cfRule>
  </conditionalFormatting>
  <conditionalFormatting sqref="M727:M745">
    <cfRule type="cellIs" priority="1" operator="equal" dxfId="0">
      <formula>0</formula>
    </cfRule>
  </conditionalFormatting>
  <conditionalFormatting sqref="M813:M831">
    <cfRule type="cellIs" priority="540" operator="equal" dxfId="0">
      <formula>0</formula>
    </cfRule>
  </conditionalFormatting>
  <conditionalFormatting sqref="M840:M858">
    <cfRule type="cellIs" priority="326" operator="equal" dxfId="0">
      <formula>0</formula>
    </cfRule>
  </conditionalFormatting>
  <conditionalFormatting sqref="M867:M885">
    <cfRule type="cellIs" priority="314" operator="equal" dxfId="0">
      <formula>0</formula>
    </cfRule>
  </conditionalFormatting>
  <conditionalFormatting sqref="M894:M912">
    <cfRule type="cellIs" priority="290" operator="equal" dxfId="0">
      <formula>0</formula>
    </cfRule>
  </conditionalFormatting>
  <conditionalFormatting sqref="C1134 E1134 M921:M939 M975:M993 M1002:M1020 M1029:M1047 M1056:M1074 M1083:M1101 M1134:AC1135">
    <cfRule type="cellIs" priority="548" operator="equal" dxfId="0">
      <formula>0</formula>
    </cfRule>
  </conditionalFormatting>
  <conditionalFormatting sqref="M948:M966">
    <cfRule type="cellIs" priority="273" operator="equal" dxfId="0">
      <formula>0</formula>
    </cfRule>
  </conditionalFormatting>
  <conditionalFormatting sqref="M1110:M1128">
    <cfRule type="cellIs" priority="125" operator="equal" dxfId="0">
      <formula>0</formula>
    </cfRule>
  </conditionalFormatting>
  <conditionalFormatting sqref="M28:Q29">
    <cfRule type="cellIs" priority="2434" operator="equal" dxfId="0">
      <formula>0</formula>
    </cfRule>
  </conditionalFormatting>
  <conditionalFormatting sqref="L30:L33 M30:T32 M33:O33 V30:Y33">
    <cfRule type="cellIs" priority="2449" operator="equal" dxfId="0">
      <formula>0</formula>
    </cfRule>
  </conditionalFormatting>
  <conditionalFormatting sqref="N370:AC388">
    <cfRule type="cellIs" priority="1920" operator="equal" dxfId="0">
      <formula>0</formula>
    </cfRule>
  </conditionalFormatting>
  <conditionalFormatting sqref="N753:AC771">
    <cfRule type="cellIs" priority="1456" operator="equal" dxfId="0">
      <formula>0</formula>
    </cfRule>
  </conditionalFormatting>
  <conditionalFormatting sqref="N1136:AC1154">
    <cfRule type="cellIs" priority="536" operator="equal" dxfId="0">
      <formula>0</formula>
    </cfRule>
  </conditionalFormatting>
  <conditionalFormatting sqref="O74:O92 Q74:Q92 S74:S92 U74:U92">
    <cfRule type="cellIs" priority="1704" operator="equal" dxfId="0">
      <formula>0</formula>
    </cfRule>
  </conditionalFormatting>
  <conditionalFormatting sqref="O101:O119 Q101:Q119 S101:S119 U101:U119">
    <cfRule type="cellIs" priority="1675" operator="equal" dxfId="0">
      <formula>0</formula>
    </cfRule>
  </conditionalFormatting>
  <conditionalFormatting sqref="O128:O146 Q128:Q146 S128:S146 U128:U146">
    <cfRule type="cellIs" priority="1665" operator="equal" dxfId="0">
      <formula>0</formula>
    </cfRule>
  </conditionalFormatting>
  <conditionalFormatting sqref="O155:O173 Q155:Q173 S155:S173 U155:U173">
    <cfRule type="cellIs" priority="1659" operator="equal" dxfId="0">
      <formula>0</formula>
    </cfRule>
  </conditionalFormatting>
  <conditionalFormatting sqref="O182:O200 Q182:Q200 S182:S200 U182:U200">
    <cfRule type="cellIs" priority="1645" operator="equal" dxfId="0">
      <formula>0</formula>
    </cfRule>
  </conditionalFormatting>
  <conditionalFormatting sqref="O209:O227 Q209:Q227 S209:S227 U209:U227">
    <cfRule type="cellIs" priority="1627" operator="equal" dxfId="0">
      <formula>0</formula>
    </cfRule>
  </conditionalFormatting>
  <conditionalFormatting sqref="O236:O254">
    <cfRule type="cellIs" priority="1501" operator="equal" dxfId="0">
      <formula>0</formula>
    </cfRule>
  </conditionalFormatting>
  <conditionalFormatting sqref="O263:O281">
    <cfRule type="cellIs" priority="1491" operator="equal" dxfId="0">
      <formula>0</formula>
    </cfRule>
  </conditionalFormatting>
  <conditionalFormatting sqref="O290:O308">
    <cfRule type="cellIs" priority="1481" operator="equal" dxfId="0">
      <formula>0</formula>
    </cfRule>
  </conditionalFormatting>
  <conditionalFormatting sqref="O317:O328 S317:S328 U317:U328">
    <cfRule type="cellIs" priority="1723" operator="equal" dxfId="0">
      <formula>0</formula>
    </cfRule>
  </conditionalFormatting>
  <conditionalFormatting sqref="O330:O335 Q330:Q335 S330:S335 U330:U335">
    <cfRule type="cellIs" priority="1478" operator="equal" dxfId="0">
      <formula>0</formula>
    </cfRule>
  </conditionalFormatting>
  <conditionalFormatting sqref="O344:O362 Q344:Q362 S344:S362 U344:U362">
    <cfRule type="cellIs" priority="1510" operator="equal" dxfId="0">
      <formula>0</formula>
    </cfRule>
  </conditionalFormatting>
  <conditionalFormatting sqref="O457:O475 Q457:Q475 S457:S475 U457:U475">
    <cfRule type="cellIs" priority="1239" operator="equal" dxfId="0">
      <formula>0</formula>
    </cfRule>
  </conditionalFormatting>
  <conditionalFormatting sqref="O484:O502 Q484:Q502 S484:S502 U484:U502">
    <cfRule type="cellIs" priority="1210" operator="equal" dxfId="0">
      <formula>0</formula>
    </cfRule>
  </conditionalFormatting>
  <conditionalFormatting sqref="O511:O529 Q511:Q529 S511:S529 U511:U529">
    <cfRule type="cellIs" priority="1200" operator="equal" dxfId="0">
      <formula>0</formula>
    </cfRule>
  </conditionalFormatting>
  <conditionalFormatting sqref="O538:O556 Q538:Q556 S538:S556 U538:U556">
    <cfRule type="cellIs" priority="1194" operator="equal" dxfId="0">
      <formula>0</formula>
    </cfRule>
  </conditionalFormatting>
  <conditionalFormatting sqref="O565:O583 Q565:Q583 S565:S583 U565:U583">
    <cfRule type="cellIs" priority="1180" operator="equal" dxfId="0">
      <formula>0</formula>
    </cfRule>
  </conditionalFormatting>
  <conditionalFormatting sqref="O592:O610 Q592:Q610 S592:S610 U592:U610">
    <cfRule type="cellIs" priority="1162" operator="equal" dxfId="0">
      <formula>0</formula>
    </cfRule>
  </conditionalFormatting>
  <conditionalFormatting sqref="O619:O637">
    <cfRule type="cellIs" priority="1036" operator="equal" dxfId="0">
      <formula>0</formula>
    </cfRule>
  </conditionalFormatting>
  <conditionalFormatting sqref="O646:O664">
    <cfRule type="cellIs" priority="1026" operator="equal" dxfId="0">
      <formula>0</formula>
    </cfRule>
  </conditionalFormatting>
  <conditionalFormatting sqref="O673:O691">
    <cfRule type="cellIs" priority="1017" operator="equal" dxfId="0">
      <formula>0</formula>
    </cfRule>
  </conditionalFormatting>
  <conditionalFormatting sqref="O700:O711 S700:S711 U700:U711">
    <cfRule type="cellIs" priority="1258" operator="equal" dxfId="0">
      <formula>0</formula>
    </cfRule>
  </conditionalFormatting>
  <conditionalFormatting sqref="O713:O718 Q713:Q718 S713:S718 U713:U718">
    <cfRule type="cellIs" priority="1014" operator="equal" dxfId="0">
      <formula>0</formula>
    </cfRule>
  </conditionalFormatting>
  <conditionalFormatting sqref="O727:O745 Q727:Q745 S727:S745 U727:U745">
    <cfRule type="cellIs" priority="1045" operator="equal" dxfId="0">
      <formula>0</formula>
    </cfRule>
  </conditionalFormatting>
  <conditionalFormatting sqref="O840:O858 Q840:Q858 S840:S858 U840:U858">
    <cfRule type="cellIs" priority="320" operator="equal" dxfId="0">
      <formula>0</formula>
    </cfRule>
  </conditionalFormatting>
  <conditionalFormatting sqref="O867:O885 Q867:Q885 S867:S885 U867:U885">
    <cfRule type="cellIs" priority="291" operator="equal" dxfId="0">
      <formula>0</formula>
    </cfRule>
  </conditionalFormatting>
  <conditionalFormatting sqref="O894:O912 Q894:Q912 S894:S912 U894:U912">
    <cfRule type="cellIs" priority="281" operator="equal" dxfId="0">
      <formula>0</formula>
    </cfRule>
  </conditionalFormatting>
  <conditionalFormatting sqref="O921:O939 Q921:Q939 S921:S939 U921:U939">
    <cfRule type="cellIs" priority="275" operator="equal" dxfId="0">
      <formula>0</formula>
    </cfRule>
  </conditionalFormatting>
  <conditionalFormatting sqref="O948:O966 Q948:Q966 S948:S966 U948:U966">
    <cfRule type="cellIs" priority="261" operator="equal" dxfId="0">
      <formula>0</formula>
    </cfRule>
  </conditionalFormatting>
  <conditionalFormatting sqref="O975:O993 Q975:Q993 S975:S993 U975:U993">
    <cfRule type="cellIs" priority="243" operator="equal" dxfId="0">
      <formula>0</formula>
    </cfRule>
  </conditionalFormatting>
  <conditionalFormatting sqref="O1002:O1020">
    <cfRule type="cellIs" priority="114" operator="equal" dxfId="0">
      <formula>0</formula>
    </cfRule>
  </conditionalFormatting>
  <conditionalFormatting sqref="O1029:O1047">
    <cfRule type="cellIs" priority="104" operator="equal" dxfId="0">
      <formula>0</formula>
    </cfRule>
  </conditionalFormatting>
  <conditionalFormatting sqref="O1056:O1074">
    <cfRule type="cellIs" priority="94" operator="equal" dxfId="0">
      <formula>0</formula>
    </cfRule>
  </conditionalFormatting>
  <conditionalFormatting sqref="O1083:O1101 Q1083:Q1101 S1083:S1101 U1083:U1101">
    <cfRule type="cellIs" priority="91" operator="equal" dxfId="0">
      <formula>0</formula>
    </cfRule>
  </conditionalFormatting>
  <conditionalFormatting sqref="O1110:O1128 Q1110:Q1128 S1110:S1128 U1110:U1128">
    <cfRule type="cellIs" priority="123" operator="equal" dxfId="0">
      <formula>0</formula>
    </cfRule>
  </conditionalFormatting>
  <conditionalFormatting sqref="O50:O65 Q50:Q59 S50:S65 U50:U65">
    <cfRule type="cellIs" priority="1907" operator="equal" dxfId="0">
      <formula>0</formula>
    </cfRule>
  </conditionalFormatting>
  <conditionalFormatting sqref="Q61:Q65">
    <cfRule type="cellIs" priority="1910" operator="equal" dxfId="0">
      <formula>0</formula>
    </cfRule>
  </conditionalFormatting>
  <conditionalFormatting sqref="Q236:Q254 U236:U254">
    <cfRule type="cellIs" priority="1502" operator="equal" dxfId="0">
      <formula>0</formula>
    </cfRule>
  </conditionalFormatting>
  <conditionalFormatting sqref="Q263:Q281 S263:S281">
    <cfRule type="cellIs" priority="1492" operator="equal" dxfId="0">
      <formula>0</formula>
    </cfRule>
  </conditionalFormatting>
  <conditionalFormatting sqref="Q317:Q328">
    <cfRule type="cellIs" priority="1729" operator="equal" dxfId="0">
      <formula>0</formula>
    </cfRule>
  </conditionalFormatting>
  <conditionalFormatting sqref="O433:O448 Q433:Q442 S433:S448 U433:U448">
    <cfRule type="cellIs" priority="1443" operator="equal" dxfId="0">
      <formula>0</formula>
    </cfRule>
  </conditionalFormatting>
  <conditionalFormatting sqref="Q444:Q448">
    <cfRule type="cellIs" priority="1446" operator="equal" dxfId="0">
      <formula>0</formula>
    </cfRule>
  </conditionalFormatting>
  <conditionalFormatting sqref="Q619:Q637 U619:U637">
    <cfRule type="cellIs" priority="1037" operator="equal" dxfId="0">
      <formula>0</formula>
    </cfRule>
  </conditionalFormatting>
  <conditionalFormatting sqref="Q646:Q664 S646:S664">
    <cfRule type="cellIs" priority="1027" operator="equal" dxfId="0">
      <formula>0</formula>
    </cfRule>
  </conditionalFormatting>
  <conditionalFormatting sqref="Q700:Q711">
    <cfRule type="cellIs" priority="1264" operator="equal" dxfId="0">
      <formula>0</formula>
    </cfRule>
  </conditionalFormatting>
  <conditionalFormatting sqref="O816:O831 Q816:Q825 S816:S831 U816:U831">
    <cfRule type="cellIs" priority="523" operator="equal" dxfId="0">
      <formula>0</formula>
    </cfRule>
  </conditionalFormatting>
  <conditionalFormatting sqref="Q827:Q831">
    <cfRule type="cellIs" priority="526" operator="equal" dxfId="0">
      <formula>0</formula>
    </cfRule>
  </conditionalFormatting>
  <conditionalFormatting sqref="Q1002:Q1020 U1002:U1020">
    <cfRule type="cellIs" priority="115" operator="equal" dxfId="0">
      <formula>0</formula>
    </cfRule>
  </conditionalFormatting>
  <conditionalFormatting sqref="Q1029:Q1047 S1029:S1047">
    <cfRule type="cellIs" priority="105" operator="equal" dxfId="0">
      <formula>0</formula>
    </cfRule>
  </conditionalFormatting>
  <conditionalFormatting sqref="S236:S254">
    <cfRule type="cellIs" priority="1500" operator="equal" dxfId="0">
      <formula>0</formula>
    </cfRule>
  </conditionalFormatting>
  <conditionalFormatting sqref="S619:S637">
    <cfRule type="cellIs" priority="1035" operator="equal" dxfId="0">
      <formula>0</formula>
    </cfRule>
  </conditionalFormatting>
  <conditionalFormatting sqref="S1002:S1020">
    <cfRule type="cellIs" priority="113" operator="equal" dxfId="0">
      <formula>0</formula>
    </cfRule>
  </conditionalFormatting>
  <conditionalFormatting sqref="U263:U281">
    <cfRule type="cellIs" priority="1490" operator="equal" dxfId="0">
      <formula>0</formula>
    </cfRule>
  </conditionalFormatting>
  <conditionalFormatting sqref="U646:U664">
    <cfRule type="cellIs" priority="1025" operator="equal" dxfId="0">
      <formula>0</formula>
    </cfRule>
  </conditionalFormatting>
  <conditionalFormatting sqref="U1029:U1047">
    <cfRule type="cellIs" priority="103" operator="equal" dxfId="0">
      <formula>0</formula>
    </cfRule>
  </conditionalFormatting>
  <conditionalFormatting sqref="W50:W65 Y50:Y65">
    <cfRule type="cellIs" priority="1912" operator="equal" dxfId="0">
      <formula>0</formula>
    </cfRule>
  </conditionalFormatting>
  <conditionalFormatting sqref="W74:W92 Y74:Y92">
    <cfRule type="cellIs" priority="1703" operator="equal" dxfId="0">
      <formula>0</formula>
    </cfRule>
  </conditionalFormatting>
  <conditionalFormatting sqref="W101:W119">
    <cfRule type="cellIs" priority="1677" operator="equal" dxfId="0">
      <formula>0</formula>
    </cfRule>
  </conditionalFormatting>
  <conditionalFormatting sqref="W128:W146 Y128:Y146">
    <cfRule type="cellIs" priority="1664" operator="equal" dxfId="0">
      <formula>0</formula>
    </cfRule>
  </conditionalFormatting>
  <conditionalFormatting sqref="W155:W173 Y155:Y173">
    <cfRule type="cellIs" priority="1658" operator="equal" dxfId="0">
      <formula>0</formula>
    </cfRule>
  </conditionalFormatting>
  <conditionalFormatting sqref="W182:W200 Y182:Y200">
    <cfRule type="cellIs" priority="1644" operator="equal" dxfId="0">
      <formula>0</formula>
    </cfRule>
  </conditionalFormatting>
  <conditionalFormatting sqref="W209:W227 Y209:Y227">
    <cfRule type="cellIs" priority="1626" operator="equal" dxfId="0">
      <formula>0</formula>
    </cfRule>
  </conditionalFormatting>
  <conditionalFormatting sqref="W236:W254 Y236:Y254">
    <cfRule type="cellIs" priority="1503" operator="equal" dxfId="0">
      <formula>0</formula>
    </cfRule>
  </conditionalFormatting>
  <conditionalFormatting sqref="W263:W281 Y263:Y281">
    <cfRule type="cellIs" priority="1493" operator="equal" dxfId="0">
      <formula>0</formula>
    </cfRule>
  </conditionalFormatting>
  <conditionalFormatting sqref="W290:W308 Y290:Y308">
    <cfRule type="cellIs" priority="1480" operator="equal" dxfId="0">
      <formula>0</formula>
    </cfRule>
  </conditionalFormatting>
  <conditionalFormatting sqref="W317:W328 Y317:Y328">
    <cfRule type="cellIs" priority="1722" operator="equal" dxfId="0">
      <formula>0</formula>
    </cfRule>
  </conditionalFormatting>
  <conditionalFormatting sqref="W330:W335 Y330:Y335">
    <cfRule type="cellIs" priority="1477" operator="equal" dxfId="0">
      <formula>0</formula>
    </cfRule>
  </conditionalFormatting>
  <conditionalFormatting sqref="W344:W362 Y344:Y362">
    <cfRule type="cellIs" priority="1509" operator="equal" dxfId="0">
      <formula>0</formula>
    </cfRule>
  </conditionalFormatting>
  <conditionalFormatting sqref="W433:W448 Y433:Y448">
    <cfRule type="cellIs" priority="1448" operator="equal" dxfId="0">
      <formula>0</formula>
    </cfRule>
  </conditionalFormatting>
  <conditionalFormatting sqref="W457:W475 Y457:Y475">
    <cfRule type="cellIs" priority="1238" operator="equal" dxfId="0">
      <formula>0</formula>
    </cfRule>
  </conditionalFormatting>
  <conditionalFormatting sqref="W484:W502">
    <cfRule type="cellIs" priority="1212" operator="equal" dxfId="0">
      <formula>0</formula>
    </cfRule>
  </conditionalFormatting>
  <conditionalFormatting sqref="W511:W529 Y511:Y529">
    <cfRule type="cellIs" priority="1199" operator="equal" dxfId="0">
      <formula>0</formula>
    </cfRule>
  </conditionalFormatting>
  <conditionalFormatting sqref="W538:W556 Y538:Y556">
    <cfRule type="cellIs" priority="1193" operator="equal" dxfId="0">
      <formula>0</formula>
    </cfRule>
  </conditionalFormatting>
  <conditionalFormatting sqref="W565:W583 Y565:Y583">
    <cfRule type="cellIs" priority="1179" operator="equal" dxfId="0">
      <formula>0</formula>
    </cfRule>
  </conditionalFormatting>
  <conditionalFormatting sqref="W592:W610 Y592:Y610">
    <cfRule type="cellIs" priority="1161" operator="equal" dxfId="0">
      <formula>0</formula>
    </cfRule>
  </conditionalFormatting>
  <conditionalFormatting sqref="W619:W637 Y619:Y637">
    <cfRule type="cellIs" priority="1038" operator="equal" dxfId="0">
      <formula>0</formula>
    </cfRule>
  </conditionalFormatting>
  <conditionalFormatting sqref="W646:W664 Y646:Y664">
    <cfRule type="cellIs" priority="1028" operator="equal" dxfId="0">
      <formula>0</formula>
    </cfRule>
  </conditionalFormatting>
  <conditionalFormatting sqref="W673:W691 Y673:Y691">
    <cfRule type="cellIs" priority="1016" operator="equal" dxfId="0">
      <formula>0</formula>
    </cfRule>
  </conditionalFormatting>
  <conditionalFormatting sqref="W700:W711 Y700:Y711">
    <cfRule type="cellIs" priority="1257" operator="equal" dxfId="0">
      <formula>0</formula>
    </cfRule>
  </conditionalFormatting>
  <conditionalFormatting sqref="W713:W718 Y713:Y718">
    <cfRule type="cellIs" priority="1013" operator="equal" dxfId="0">
      <formula>0</formula>
    </cfRule>
  </conditionalFormatting>
  <conditionalFormatting sqref="W727:W745 Y727:Y745">
    <cfRule type="cellIs" priority="1044" operator="equal" dxfId="0">
      <formula>0</formula>
    </cfRule>
  </conditionalFormatting>
  <conditionalFormatting sqref="W816:W831 Y816:Y831">
    <cfRule type="cellIs" priority="528" operator="equal" dxfId="0">
      <formula>0</formula>
    </cfRule>
  </conditionalFormatting>
  <conditionalFormatting sqref="W840:W858 Y840:Y858">
    <cfRule type="cellIs" priority="319" operator="equal" dxfId="0">
      <formula>0</formula>
    </cfRule>
  </conditionalFormatting>
  <conditionalFormatting sqref="W867:W885">
    <cfRule type="cellIs" priority="293" operator="equal" dxfId="0">
      <formula>0</formula>
    </cfRule>
  </conditionalFormatting>
  <conditionalFormatting sqref="W894:W912 Y894:Y912">
    <cfRule type="cellIs" priority="280" operator="equal" dxfId="0">
      <formula>0</formula>
    </cfRule>
  </conditionalFormatting>
  <conditionalFormatting sqref="W921:W939 Y921:Y939">
    <cfRule type="cellIs" priority="274" operator="equal" dxfId="0">
      <formula>0</formula>
    </cfRule>
  </conditionalFormatting>
  <conditionalFormatting sqref="W948:W966 Y948:Y966">
    <cfRule type="cellIs" priority="260" operator="equal" dxfId="0">
      <formula>0</formula>
    </cfRule>
  </conditionalFormatting>
  <conditionalFormatting sqref="W975:W993 Y975:Y993">
    <cfRule type="cellIs" priority="242" operator="equal" dxfId="0">
      <formula>0</formula>
    </cfRule>
  </conditionalFormatting>
  <conditionalFormatting sqref="W1002:W1020 Y1002:Y1020">
    <cfRule type="cellIs" priority="116" operator="equal" dxfId="0">
      <formula>0</formula>
    </cfRule>
  </conditionalFormatting>
  <conditionalFormatting sqref="W1029:W1047 Y1029:Y1047">
    <cfRule type="cellIs" priority="106" operator="equal" dxfId="0">
      <formula>0</formula>
    </cfRule>
  </conditionalFormatting>
  <conditionalFormatting sqref="W1056:W1074 Y1056:Y1074">
    <cfRule type="cellIs" priority="93" operator="equal" dxfId="0">
      <formula>0</formula>
    </cfRule>
  </conditionalFormatting>
  <conditionalFormatting sqref="W1083:W1101 Y1083:Y1101">
    <cfRule type="cellIs" priority="90" operator="equal" dxfId="0">
      <formula>0</formula>
    </cfRule>
  </conditionalFormatting>
  <conditionalFormatting sqref="W1110:W1128 Y1110:Y1128">
    <cfRule type="cellIs" priority="122" operator="equal" dxfId="0">
      <formula>0</formula>
    </cfRule>
  </conditionalFormatting>
  <conditionalFormatting sqref="Y101:Y119">
    <cfRule type="cellIs" priority="1676" operator="equal" dxfId="0">
      <formula>0</formula>
    </cfRule>
  </conditionalFormatting>
  <conditionalFormatting sqref="Y484:Y502">
    <cfRule type="cellIs" priority="1211" operator="equal" dxfId="0">
      <formula>0</formula>
    </cfRule>
  </conditionalFormatting>
  <conditionalFormatting sqref="Y867:Y885">
    <cfRule type="cellIs" priority="292" operator="equal" dxfId="0">
      <formula>0</formula>
    </cfRule>
  </conditionalFormatting>
  <pageMargins left="0.75" right="0.5" top="0.75" bottom="0.5" header="0" footer="0.3"/>
  <pageSetup orientation="portrait" scale="91"/>
  <headerFooter alignWithMargins="0">
    <oddHeader>&amp;C&amp;"-,Bold"STANDARD UNIT BFR - MEDICAL BATTALION</oddHeader>
    <oddFooter>&amp;C&amp;"-,Bold"&amp;A&amp;R&amp;"-,Bold"&amp;P OF &amp;N</oddFooter>
    <evenHeader/>
    <evenFooter/>
    <firstHeader/>
    <firstFooter/>
  </headerFooter>
  <rowBreaks count="40" manualBreakCount="40">
    <brk id="40" min="0" max="31" man="1"/>
    <brk id="67" min="0" max="31" man="1"/>
    <brk id="94" min="0" max="31" man="1"/>
    <brk id="121" min="0" max="31" man="1"/>
    <brk id="148" min="0" max="31" man="1"/>
    <brk id="175" min="0" max="31" man="1"/>
    <brk id="202" min="0" max="31" man="1"/>
    <brk id="229" min="0" max="31" man="1"/>
    <brk id="256" min="0" max="31" man="1"/>
    <brk id="283" min="0" max="31" man="1"/>
    <brk id="310" min="0" max="31" man="1"/>
    <brk id="337" min="0" max="31" man="1"/>
    <brk id="364" min="0" max="31" man="1"/>
    <brk id="423" min="0" max="31" man="1"/>
    <brk id="450" min="0" max="31" man="1"/>
    <brk id="477" min="0" max="31" man="1"/>
    <brk id="504" min="0" max="31" man="1"/>
    <brk id="531" min="0" max="31" man="1"/>
    <brk id="558" min="0" max="31" man="1"/>
    <brk id="585" min="0" max="31" man="1"/>
    <brk id="612" min="0" max="31" man="1"/>
    <brk id="639" min="0" max="31" man="1"/>
    <brk id="666" min="0" max="31" man="1"/>
    <brk id="693" min="0" max="31" man="1"/>
    <brk id="720" min="0" max="31" man="1"/>
    <brk id="747" min="0" max="31" man="1"/>
    <brk id="806" min="0" max="31" man="1"/>
    <brk id="833" min="0" max="31" man="1"/>
    <brk id="860" min="0" max="31" man="1"/>
    <brk id="887" min="0" max="31" man="1"/>
    <brk id="914" min="0" max="31" man="1"/>
    <brk id="941" min="0" max="31" man="1"/>
    <brk id="968" min="0" max="31" man="1"/>
    <brk id="995" min="0" max="31" man="1"/>
    <brk id="1022" min="0" max="31" man="1"/>
    <brk id="1049" min="0" max="31" man="1"/>
    <brk id="1076" min="0" max="31" man="1"/>
    <brk id="1103" min="0" max="31" man="1"/>
    <brk id="1130" min="0" max="31" man="1"/>
    <brk id="1189" min="0" max="31" man="1"/>
  </rowBreaks>
</worksheet>
</file>

<file path=xl/worksheets/sheet8.xml><?xml version="1.0" encoding="utf-8"?>
<worksheet xmlns="http://schemas.openxmlformats.org/spreadsheetml/2006/main">
  <sheetPr codeName="Sheet8">
    <tabColor rgb="FF00B050"/>
    <outlinePr summaryBelow="1" summaryRight="1"/>
    <pageSetUpPr/>
  </sheetPr>
  <dimension ref="A1:AF40"/>
  <sheetViews>
    <sheetView showGridLines="0" view="pageBreakPreview" topLeftCell="A10" zoomScaleNormal="100" zoomScaleSheetLayoutView="100" workbookViewId="0">
      <selection activeCell="AF41" sqref="AF41"/>
    </sheetView>
  </sheetViews>
  <sheetFormatPr baseColWidth="8" defaultColWidth="2.85546875" defaultRowHeight="15.75" customHeight="1"/>
  <sheetData>
    <row r="1" ht="15.75" customHeight="1" s="667">
      <c r="A1" s="725" t="inlineStr">
        <is>
          <t>BASIC FACILITY REQUIREMENTS WORKSHEET</t>
        </is>
      </c>
    </row>
    <row r="2" ht="15.75" customHeight="1" s="667"/>
    <row r="3" ht="15.75" customHeight="1" s="667">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634" t="n"/>
      <c r="Z3" s="634" t="n"/>
      <c r="AA3" s="634" t="n"/>
      <c r="AB3" s="634" t="n"/>
      <c r="AC3" s="277" t="n"/>
      <c r="AD3" s="277" t="n"/>
      <c r="AE3" s="1109" t="n"/>
      <c r="AF3" s="1739" t="n"/>
    </row>
    <row r="4" ht="15.75" customHeight="1" s="667">
      <c r="A4" s="728" t="inlineStr">
        <is>
          <t>Installation UIC:</t>
        </is>
      </c>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17110</v>
      </c>
      <c r="D5" s="1739" t="n"/>
      <c r="E5" s="1739" t="n"/>
      <c r="F5" s="1739" t="n"/>
      <c r="G5" s="1739" t="n"/>
      <c r="H5" s="1739" t="n"/>
      <c r="I5" s="1739" t="n"/>
      <c r="J5" s="1739" t="n"/>
      <c r="K5" s="1739" t="n"/>
      <c r="L5" s="1739" t="n"/>
      <c r="M5" s="800" t="inlineStr">
        <is>
          <t>Nomenclature:</t>
        </is>
      </c>
      <c r="R5" s="801" t="inlineStr">
        <is>
          <t>Academic Instruction Building</t>
        </is>
      </c>
      <c r="S5" s="1739" t="n"/>
      <c r="T5" s="1739" t="n"/>
      <c r="U5" s="1739" t="n"/>
      <c r="V5" s="1739" t="n"/>
      <c r="W5" s="1739" t="n"/>
      <c r="X5" s="1739" t="n"/>
      <c r="Y5" s="1739" t="n"/>
      <c r="Z5" s="1739" t="n"/>
      <c r="AA5" s="1739" t="n"/>
      <c r="AB5" s="1739" t="n"/>
      <c r="AC5" s="1739" t="n"/>
      <c r="AD5" s="1739" t="n"/>
      <c r="AE5" s="1739" t="n"/>
      <c r="AF5" s="1739" t="n"/>
    </row>
    <row r="6" ht="15.75" customHeight="1" s="667">
      <c r="A6" s="802" t="n"/>
    </row>
    <row r="7" ht="15.75" customHeight="1" s="667">
      <c r="A7" s="412" t="n"/>
      <c r="B7" s="412" t="n"/>
      <c r="C7" s="412" t="n"/>
      <c r="D7" s="412" t="n"/>
      <c r="E7" s="412" t="n"/>
      <c r="F7" s="412" t="n"/>
      <c r="G7" s="412" t="n"/>
      <c r="H7" s="412" t="n"/>
      <c r="I7" s="412" t="n"/>
      <c r="J7" s="412" t="n"/>
      <c r="K7" s="412" t="n"/>
      <c r="L7" s="412" t="n"/>
      <c r="M7" s="412" t="n"/>
      <c r="N7" s="412" t="n"/>
      <c r="O7" s="412" t="n"/>
      <c r="P7" s="412" t="n"/>
      <c r="Q7" s="412" t="n"/>
      <c r="R7" s="412" t="n"/>
      <c r="S7" s="412" t="n"/>
      <c r="T7" s="412" t="n"/>
      <c r="U7" s="412" t="n"/>
      <c r="V7" s="412" t="n"/>
      <c r="W7" s="412" t="n"/>
      <c r="X7" s="412" t="n"/>
      <c r="Y7" s="412" t="n"/>
      <c r="Z7" s="412" t="n"/>
      <c r="AA7" s="412" t="n"/>
      <c r="AB7" s="412" t="n"/>
      <c r="AC7" s="412" t="n"/>
      <c r="AD7" s="412" t="n"/>
      <c r="AE7" s="412" t="n"/>
      <c r="AF7" s="412" t="n"/>
    </row>
    <row r="8" ht="15.75" customHeight="1" s="667">
      <c r="A8" s="412" t="n"/>
      <c r="B8" s="412" t="n"/>
      <c r="C8" s="412" t="n"/>
      <c r="D8" s="412" t="n"/>
      <c r="E8" s="412" t="n"/>
      <c r="F8" s="412" t="n"/>
      <c r="G8" s="412" t="n"/>
      <c r="H8" s="412" t="n"/>
      <c r="I8" s="412" t="n"/>
      <c r="J8" s="412" t="n"/>
      <c r="K8" s="412" t="n"/>
      <c r="L8" s="412" t="n"/>
      <c r="M8" s="412" t="n"/>
      <c r="N8" s="412" t="n"/>
      <c r="O8" s="412" t="n"/>
      <c r="P8" s="412" t="n"/>
      <c r="Q8" s="412" t="n"/>
      <c r="R8" s="412" t="n"/>
      <c r="S8" s="412" t="n"/>
      <c r="T8" s="412" t="n"/>
      <c r="U8" s="412" t="n"/>
      <c r="V8" s="412" t="n"/>
      <c r="W8" s="412" t="n"/>
      <c r="X8" s="412" t="n"/>
      <c r="Y8" s="412" t="n"/>
      <c r="Z8" s="412" t="n"/>
      <c r="AA8" s="412" t="n"/>
      <c r="AB8" s="412" t="n"/>
      <c r="AC8" s="412" t="n"/>
      <c r="AD8" s="412" t="n"/>
      <c r="AE8" s="412" t="n"/>
      <c r="AF8" s="412" t="n"/>
    </row>
    <row r="9" ht="15.75" customHeight="1" s="667">
      <c r="A9" s="412" t="n"/>
      <c r="B9" s="412" t="n"/>
      <c r="C9" s="412" t="n"/>
      <c r="D9" s="412" t="n"/>
      <c r="E9" s="412" t="n"/>
      <c r="F9" s="412" t="n"/>
      <c r="G9" s="412" t="n"/>
      <c r="H9" s="412" t="n"/>
      <c r="I9" s="412" t="n"/>
      <c r="J9" s="412" t="n"/>
      <c r="K9" s="412" t="n"/>
      <c r="L9" s="412" t="n"/>
      <c r="M9" s="412" t="n"/>
      <c r="N9" s="412" t="n"/>
      <c r="O9" s="412" t="n"/>
      <c r="P9" s="412" t="n"/>
      <c r="Q9" s="412" t="n"/>
      <c r="R9" s="412" t="n"/>
      <c r="S9" s="412" t="n"/>
      <c r="T9" s="412" t="n"/>
      <c r="U9" s="412" t="n"/>
      <c r="V9" s="412" t="n"/>
      <c r="W9" s="412" t="n"/>
      <c r="X9" s="412" t="n"/>
      <c r="Y9" s="412" t="n"/>
      <c r="Z9" s="412" t="n"/>
      <c r="AA9" s="412" t="n"/>
      <c r="AB9" s="412" t="n"/>
      <c r="AC9" s="412" t="n"/>
      <c r="AD9" s="412" t="n"/>
      <c r="AE9" s="412" t="n"/>
      <c r="AF9" s="412" t="n"/>
    </row>
    <row r="10" ht="15.75" customHeight="1" s="667">
      <c r="A10" s="412" t="n"/>
      <c r="B10" s="412" t="n"/>
      <c r="C10" s="412" t="n"/>
      <c r="D10" s="412" t="n"/>
      <c r="E10" s="412" t="n"/>
      <c r="F10" s="412" t="n"/>
      <c r="G10" s="412" t="n"/>
      <c r="H10" s="412" t="n"/>
      <c r="I10" s="412" t="n"/>
      <c r="J10" s="412" t="n"/>
      <c r="K10" s="412" t="n"/>
      <c r="L10" s="412" t="n"/>
      <c r="M10" s="412" t="n"/>
      <c r="N10" s="412" t="n"/>
      <c r="O10" s="412" t="n"/>
      <c r="P10" s="412" t="n"/>
      <c r="Q10" s="412" t="n"/>
      <c r="R10" s="412" t="n"/>
      <c r="S10" s="412" t="n"/>
      <c r="T10" s="412" t="n"/>
      <c r="U10" s="412" t="n"/>
      <c r="V10" s="412" t="n"/>
      <c r="W10" s="412" t="n"/>
      <c r="X10" s="412" t="n"/>
      <c r="Y10" s="412" t="n"/>
      <c r="Z10" s="412" t="n"/>
      <c r="AA10" s="412" t="n"/>
      <c r="AB10" s="412" t="n"/>
      <c r="AC10" s="412" t="n"/>
      <c r="AD10" s="412" t="n"/>
      <c r="AE10" s="412" t="n"/>
      <c r="AF10" s="412" t="n"/>
    </row>
    <row r="11" ht="15.75" customHeight="1" s="667">
      <c r="A11" s="1108" t="inlineStr">
        <is>
          <t>Please see CCN 17120 BFR calculation. 
The space requirement for a CCN 17110 Academic Instruction Building has been rolled up to the CCN 17120 Applied Instruction Building.</t>
        </is>
      </c>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Height="1" s="66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Format="1" customHeight="1" s="76">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Height="1" s="66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c r="A27" s="1751" t="n"/>
      <c r="B27" s="1751" t="n"/>
      <c r="C27" s="1751" t="n"/>
      <c r="D27" s="1751" t="n"/>
      <c r="E27" s="1751" t="n"/>
      <c r="F27" s="1751" t="n"/>
      <c r="G27" s="1751" t="n"/>
      <c r="H27" s="1751" t="n"/>
      <c r="I27" s="1751" t="n"/>
      <c r="J27" s="1751" t="n"/>
      <c r="K27" s="1751" t="n"/>
      <c r="L27" s="1751" t="n"/>
      <c r="M27" s="1751" t="n"/>
      <c r="N27" s="1751" t="n"/>
      <c r="O27" s="1751" t="n"/>
      <c r="P27" s="1751" t="n"/>
      <c r="Q27" s="1751" t="n"/>
      <c r="R27" s="1751" t="n"/>
      <c r="S27" s="1751" t="n"/>
      <c r="T27" s="1751" t="n"/>
      <c r="U27" s="1751" t="n"/>
      <c r="V27" s="1751" t="n"/>
      <c r="W27" s="1751" t="n"/>
      <c r="X27" s="1751" t="n"/>
      <c r="Y27" s="1751" t="n"/>
      <c r="Z27" s="1751" t="n"/>
      <c r="AA27" s="1751" t="n"/>
      <c r="AB27" s="1751" t="n"/>
      <c r="AC27" s="1751" t="n"/>
      <c r="AD27" s="1751" t="n"/>
      <c r="AE27" s="1751" t="n"/>
      <c r="AF27" s="1751" t="n"/>
    </row>
    <row r="28" ht="15.75" customHeight="1" s="667">
      <c r="A28" s="1751" t="n"/>
      <c r="B28" s="1751" t="n"/>
      <c r="C28" s="1751" t="n"/>
      <c r="D28" s="1751" t="n"/>
      <c r="E28" s="1751" t="n"/>
      <c r="F28" s="1751" t="n"/>
      <c r="G28" s="1751" t="n"/>
      <c r="H28" s="1751" t="n"/>
      <c r="I28" s="1751" t="n"/>
      <c r="J28" s="1751" t="n"/>
      <c r="K28" s="1751" t="n"/>
      <c r="L28" s="1751" t="n"/>
      <c r="M28" s="1751" t="n"/>
      <c r="N28" s="1751" t="n"/>
      <c r="O28" s="1751" t="n"/>
      <c r="P28" s="1751" t="n"/>
      <c r="Q28" s="1751" t="n"/>
      <c r="R28" s="1751" t="n"/>
      <c r="S28" s="1751" t="n"/>
      <c r="T28" s="1751" t="n"/>
      <c r="U28" s="1751" t="n"/>
      <c r="V28" s="1751" t="n"/>
      <c r="W28" s="1751" t="n"/>
      <c r="X28" s="1751" t="n"/>
      <c r="Y28" s="1751" t="n"/>
      <c r="Z28" s="1751" t="n"/>
      <c r="AA28" s="1751" t="n"/>
      <c r="AB28" s="1751" t="n"/>
      <c r="AC28" s="1751" t="n"/>
      <c r="AD28" s="1751" t="n"/>
      <c r="AE28" s="1751" t="n"/>
      <c r="AF28" s="1751" t="n"/>
    </row>
    <row r="29" ht="15.75" customHeight="1" s="667">
      <c r="A29" s="412" t="n"/>
      <c r="B29" s="412" t="n"/>
      <c r="C29" s="412"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c r="Z29" s="412" t="n"/>
      <c r="AA29" s="412" t="n"/>
      <c r="AB29" s="412" t="n"/>
      <c r="AC29" s="412" t="n"/>
      <c r="AD29" s="412" t="n"/>
      <c r="AE29" s="412" t="n"/>
      <c r="AF29" s="412" t="n"/>
    </row>
    <row r="30" ht="15.75" customHeight="1" s="667">
      <c r="A30" s="412" t="n"/>
      <c r="B30" s="412" t="n"/>
      <c r="C30" s="412" t="n"/>
      <c r="D30" s="412" t="n"/>
      <c r="E30" s="412" t="n"/>
      <c r="F30" s="412" t="n"/>
      <c r="G30" s="412" t="n"/>
      <c r="H30" s="412" t="n"/>
      <c r="I30" s="412" t="n"/>
      <c r="J30" s="412" t="n"/>
      <c r="K30" s="412" t="n"/>
      <c r="L30" s="412" t="n"/>
      <c r="M30" s="412" t="n"/>
      <c r="N30" s="412" t="n"/>
      <c r="O30" s="412" t="n"/>
      <c r="P30" s="412" t="n"/>
      <c r="Q30" s="412" t="n"/>
      <c r="R30" s="412" t="n"/>
      <c r="S30" s="412" t="n"/>
      <c r="T30" s="412" t="n"/>
      <c r="U30" s="412" t="n"/>
      <c r="V30" s="412" t="n"/>
      <c r="W30" s="412" t="n"/>
      <c r="X30" s="412" t="n"/>
      <c r="Y30" s="412" t="n"/>
      <c r="Z30" s="412" t="n"/>
      <c r="AA30" s="412" t="n"/>
      <c r="AB30" s="412" t="n"/>
      <c r="AC30" s="412" t="n"/>
      <c r="AD30" s="412" t="n"/>
      <c r="AE30" s="412" t="n"/>
      <c r="AF30" s="412" t="n"/>
    </row>
    <row r="31" ht="15.75" customHeight="1" s="667">
      <c r="A31" s="412" t="n"/>
      <c r="B31" s="412" t="n"/>
      <c r="C31" s="412" t="n"/>
      <c r="D31" s="412" t="n"/>
      <c r="E31" s="412" t="n"/>
      <c r="F31" s="412" t="n"/>
      <c r="G31" s="412" t="n"/>
      <c r="H31" s="412" t="n"/>
      <c r="I31" s="412" t="n"/>
      <c r="J31" s="412" t="n"/>
      <c r="K31" s="412" t="n"/>
      <c r="L31" s="412" t="n"/>
      <c r="M31" s="412" t="n"/>
      <c r="N31" s="412" t="n"/>
      <c r="O31" s="412" t="n"/>
      <c r="P31" s="412" t="n"/>
      <c r="Q31" s="412" t="n"/>
      <c r="R31" s="412" t="n"/>
      <c r="S31" s="412" t="n"/>
      <c r="T31" s="412" t="n"/>
      <c r="U31" s="412" t="n"/>
      <c r="V31" s="412" t="n"/>
      <c r="W31" s="412" t="n"/>
      <c r="X31" s="412" t="n"/>
      <c r="Y31" s="412" t="n"/>
      <c r="Z31" s="412" t="n"/>
      <c r="AA31" s="412" t="n"/>
      <c r="AB31" s="412" t="n"/>
      <c r="AC31" s="412" t="n"/>
      <c r="AD31" s="412" t="n"/>
      <c r="AE31" s="412" t="n"/>
      <c r="AF31" s="412" t="n"/>
    </row>
    <row r="32" ht="15.75" customHeight="1" s="667">
      <c r="A32" s="412" t="n"/>
      <c r="B32" s="412" t="n"/>
      <c r="C32" s="412" t="n"/>
      <c r="D32" s="412" t="n"/>
      <c r="E32" s="412" t="n"/>
      <c r="F32" s="412" t="n"/>
      <c r="G32" s="412" t="n"/>
      <c r="H32" s="412" t="n"/>
      <c r="I32" s="412" t="n"/>
      <c r="J32" s="412" t="n"/>
      <c r="K32" s="412" t="n"/>
      <c r="L32" s="412" t="n"/>
      <c r="M32" s="412" t="n"/>
      <c r="N32" s="412" t="n"/>
      <c r="O32" s="412" t="n"/>
      <c r="P32" s="412" t="n"/>
      <c r="Q32" s="412" t="n"/>
      <c r="R32" s="412" t="n"/>
      <c r="S32" s="412" t="n"/>
      <c r="T32" s="412" t="n"/>
      <c r="U32" s="412" t="n"/>
      <c r="V32" s="412" t="n"/>
      <c r="W32" s="412" t="n"/>
      <c r="X32" s="412" t="n"/>
      <c r="Y32" s="412" t="n"/>
      <c r="Z32" s="412" t="n"/>
      <c r="AA32" s="412" t="n"/>
      <c r="AB32" s="412" t="n"/>
      <c r="AC32" s="412" t="n"/>
      <c r="AD32" s="412" t="n"/>
      <c r="AE32" s="412" t="n"/>
      <c r="AF32" s="412" t="n"/>
    </row>
    <row r="33" ht="15.75" customHeight="1" s="667">
      <c r="A33" s="412" t="n"/>
      <c r="B33" s="412" t="n"/>
      <c r="C33" s="412" t="n"/>
      <c r="D33" s="412" t="n"/>
      <c r="E33" s="412" t="n"/>
      <c r="F33" s="412" t="n"/>
      <c r="G33" s="412" t="n"/>
      <c r="H33" s="412" t="n"/>
      <c r="I33" s="412" t="n"/>
      <c r="J33" s="412" t="n"/>
      <c r="K33" s="412" t="n"/>
      <c r="L33" s="412" t="n"/>
      <c r="M33" s="412" t="n"/>
      <c r="N33" s="412" t="n"/>
      <c r="O33" s="412" t="n"/>
      <c r="P33" s="412" t="n"/>
      <c r="Q33" s="412" t="n"/>
      <c r="R33" s="412" t="n"/>
      <c r="S33" s="412" t="n"/>
      <c r="T33" s="412" t="n"/>
      <c r="U33" s="412" t="n"/>
      <c r="V33" s="412" t="n"/>
      <c r="W33" s="412" t="n"/>
      <c r="X33" s="412" t="n"/>
      <c r="Y33" s="412" t="n"/>
      <c r="Z33" s="412" t="n"/>
      <c r="AA33" s="412" t="n"/>
      <c r="AB33" s="412" t="n"/>
      <c r="AC33" s="412" t="n"/>
      <c r="AD33" s="412" t="n"/>
      <c r="AE33" s="412" t="n"/>
      <c r="AF33" s="412" t="n"/>
    </row>
    <row r="34" ht="15.75" customHeight="1" s="667">
      <c r="A34" s="412" t="n"/>
      <c r="B34" s="412" t="n"/>
      <c r="C34" s="412" t="n"/>
      <c r="D34" s="412" t="n"/>
      <c r="E34" s="412" t="n"/>
      <c r="F34" s="412" t="n"/>
      <c r="G34" s="412" t="n"/>
      <c r="H34" s="412" t="n"/>
      <c r="I34" s="412" t="n"/>
      <c r="J34" s="412" t="n"/>
      <c r="K34" s="412" t="n"/>
      <c r="L34" s="412" t="n"/>
      <c r="M34" s="412" t="n"/>
      <c r="N34" s="412" t="n"/>
      <c r="O34" s="412" t="n"/>
      <c r="P34" s="412" t="n"/>
      <c r="Q34" s="412" t="n"/>
      <c r="R34" s="412" t="n"/>
      <c r="S34" s="412" t="n"/>
      <c r="T34" s="412" t="n"/>
      <c r="U34" s="412" t="n"/>
      <c r="V34" s="412" t="n"/>
      <c r="W34" s="412" t="n"/>
      <c r="X34" s="412" t="n"/>
      <c r="Y34" s="412" t="n"/>
      <c r="Z34" s="412" t="n"/>
      <c r="AA34" s="412" t="n"/>
      <c r="AB34" s="412" t="n"/>
      <c r="AC34" s="412" t="n"/>
      <c r="AD34" s="412" t="n"/>
      <c r="AE34" s="412" t="n"/>
      <c r="AF34" s="412" t="n"/>
    </row>
    <row r="35" ht="15.75" customHeight="1" s="667">
      <c r="A35" s="412" t="n"/>
      <c r="B35" s="412" t="n"/>
      <c r="C35" s="412" t="n"/>
      <c r="D35" s="412" t="n"/>
      <c r="E35" s="412" t="n"/>
      <c r="F35" s="412" t="n"/>
      <c r="G35" s="412" t="n"/>
      <c r="H35" s="412" t="n"/>
      <c r="I35" s="412" t="n"/>
      <c r="J35" s="412" t="n"/>
      <c r="K35" s="412" t="n"/>
      <c r="L35" s="412" t="n"/>
      <c r="M35" s="412" t="n"/>
      <c r="N35" s="412" t="n"/>
      <c r="O35" s="412" t="n"/>
      <c r="P35" s="412" t="n"/>
      <c r="Q35" s="412" t="n"/>
      <c r="R35" s="412" t="n"/>
      <c r="S35" s="412" t="n"/>
      <c r="T35" s="412" t="n"/>
      <c r="U35" s="412" t="n"/>
      <c r="V35" s="412" t="n"/>
      <c r="W35" s="412" t="n"/>
      <c r="X35" s="412" t="n"/>
      <c r="Y35" s="412" t="n"/>
      <c r="Z35" s="412" t="n"/>
      <c r="AA35" s="412" t="n"/>
      <c r="AB35" s="412" t="n"/>
      <c r="AC35" s="412" t="n"/>
      <c r="AD35" s="412" t="n"/>
      <c r="AE35" s="412" t="n"/>
      <c r="AF35" s="412" t="n"/>
    </row>
    <row r="36" ht="15.75" customHeight="1" s="667">
      <c r="A36" s="412" t="n"/>
      <c r="B36" s="412" t="n"/>
      <c r="C36" s="412" t="n"/>
      <c r="D36" s="412" t="n"/>
      <c r="E36" s="412" t="n"/>
      <c r="F36" s="412" t="n"/>
      <c r="G36" s="412" t="n"/>
      <c r="H36" s="412" t="n"/>
      <c r="I36" s="412" t="n"/>
      <c r="J36" s="412" t="n"/>
      <c r="K36" s="412" t="n"/>
      <c r="L36" s="412" t="n"/>
      <c r="M36" s="412" t="n"/>
      <c r="N36" s="412" t="n"/>
      <c r="O36" s="412" t="n"/>
      <c r="P36" s="412" t="n"/>
      <c r="Q36" s="412" t="n"/>
      <c r="R36" s="412" t="n"/>
      <c r="S36" s="412" t="n"/>
      <c r="T36" s="412" t="n"/>
      <c r="U36" s="412" t="n"/>
      <c r="V36" s="412" t="n"/>
      <c r="W36" s="412" t="n"/>
      <c r="X36" s="412" t="n"/>
      <c r="Y36" s="412" t="n"/>
      <c r="Z36" s="412" t="n"/>
      <c r="AA36" s="412" t="n"/>
      <c r="AB36" s="412" t="n"/>
      <c r="AC36" s="412" t="n"/>
      <c r="AD36" s="412" t="n"/>
      <c r="AE36" s="412" t="n"/>
      <c r="AF36" s="412" t="n"/>
    </row>
    <row r="37" ht="15.75" customHeight="1" s="667">
      <c r="A37" s="412" t="n"/>
      <c r="B37" s="412" t="n"/>
      <c r="C37" s="412" t="n"/>
      <c r="D37" s="412" t="n"/>
      <c r="E37" s="412" t="n"/>
      <c r="F37" s="412" t="n"/>
      <c r="G37" s="412" t="n"/>
      <c r="H37" s="412" t="n"/>
      <c r="I37" s="412" t="n"/>
      <c r="J37" s="412" t="n"/>
      <c r="K37" s="412" t="n"/>
      <c r="L37" s="412" t="n"/>
      <c r="M37" s="412" t="n"/>
      <c r="N37" s="412" t="n"/>
      <c r="O37" s="412" t="n"/>
      <c r="P37" s="412" t="n"/>
      <c r="Q37" s="412" t="n"/>
      <c r="R37" s="412" t="n"/>
      <c r="S37" s="412" t="n"/>
      <c r="T37" s="412" t="n"/>
      <c r="U37" s="412" t="n"/>
      <c r="V37" s="412" t="n"/>
      <c r="W37" s="412" t="n"/>
      <c r="X37" s="412" t="n"/>
      <c r="Y37" s="412" t="n"/>
      <c r="Z37" s="412" t="n"/>
      <c r="AA37" s="412" t="n"/>
      <c r="AB37" s="412" t="n"/>
      <c r="AC37" s="412" t="n"/>
      <c r="AD37" s="412" t="n"/>
      <c r="AE37" s="412" t="n"/>
      <c r="AF37" s="412" t="n"/>
    </row>
    <row r="38" ht="15.75" customHeight="1" s="667">
      <c r="A38" s="412" t="n"/>
      <c r="B38" s="412" t="n"/>
      <c r="C38" s="412" t="n"/>
      <c r="D38" s="412" t="n"/>
      <c r="E38" s="412" t="n"/>
      <c r="F38" s="412" t="n"/>
      <c r="G38" s="412" t="n"/>
      <c r="H38" s="412" t="n"/>
      <c r="I38" s="412" t="n"/>
      <c r="J38" s="412" t="n"/>
      <c r="K38" s="412" t="n"/>
      <c r="L38" s="412" t="n"/>
      <c r="M38" s="412" t="n"/>
      <c r="N38" s="412" t="n"/>
      <c r="O38" s="412" t="n"/>
      <c r="P38" s="412" t="n"/>
      <c r="Q38" s="412" t="n"/>
      <c r="R38" s="412" t="n"/>
      <c r="S38" s="412" t="n"/>
      <c r="T38" s="412" t="n"/>
      <c r="U38" s="412" t="n"/>
      <c r="V38" s="412" t="n"/>
      <c r="W38" s="412" t="n"/>
      <c r="X38" s="412" t="n"/>
      <c r="Y38" s="412" t="n"/>
      <c r="Z38" s="412" t="n"/>
      <c r="AA38" s="412" t="n"/>
      <c r="AB38" s="412" t="n"/>
      <c r="AC38" s="412" t="n"/>
      <c r="AD38" s="412" t="n"/>
      <c r="AE38" s="412" t="n"/>
      <c r="AF38" s="412" t="n"/>
    </row>
    <row r="39" ht="15.75" customHeight="1" s="667">
      <c r="A39" s="412" t="n"/>
      <c r="B39" s="412" t="n"/>
      <c r="C39" s="412" t="n"/>
      <c r="D39" s="412" t="n"/>
      <c r="E39" s="412" t="n"/>
      <c r="F39" s="412" t="n"/>
      <c r="G39" s="412" t="n"/>
      <c r="H39" s="412" t="n"/>
      <c r="I39" s="412" t="n"/>
      <c r="J39" s="412" t="n"/>
      <c r="K39" s="412" t="n"/>
      <c r="L39" s="412" t="n"/>
      <c r="M39" s="412" t="n"/>
      <c r="N39" s="412" t="n"/>
      <c r="O39" s="412" t="n"/>
      <c r="P39" s="412" t="n"/>
      <c r="Q39" s="412" t="n"/>
      <c r="R39" s="412" t="n"/>
      <c r="S39" s="412" t="n"/>
      <c r="T39" s="412" t="n"/>
      <c r="U39" s="412" t="n"/>
      <c r="V39" s="412" t="n"/>
      <c r="W39" s="412" t="n"/>
      <c r="X39" s="412" t="n"/>
      <c r="Y39" s="412" t="n"/>
      <c r="Z39" s="412" t="n"/>
      <c r="AA39" s="412" t="n"/>
      <c r="AB39" s="412" t="n"/>
      <c r="AC39" s="412" t="n"/>
      <c r="AD39" s="412" t="n"/>
      <c r="AE39" s="412" t="n"/>
      <c r="AF39" s="412" t="n"/>
    </row>
    <row r="40" ht="15.75" customHeight="1" s="667">
      <c r="A40" s="1838" t="inlineStr">
        <is>
          <t>TOTAL REQUIREMENT:</t>
        </is>
      </c>
      <c r="B40" s="1736" t="n"/>
      <c r="C40" s="1736" t="n"/>
      <c r="D40" s="1736" t="n"/>
      <c r="E40" s="1736" t="n"/>
      <c r="F40" s="1736" t="n"/>
      <c r="G40" s="1736" t="n"/>
      <c r="H40" s="1839" t="n">
        <v>0</v>
      </c>
      <c r="I40" s="1736" t="n"/>
      <c r="J40" s="1736" t="n"/>
      <c r="K40" s="1736" t="n"/>
      <c r="L40" s="91" t="inlineStr">
        <is>
          <t>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1</v>
      </c>
    </row>
  </sheetData>
  <mergeCells count="19">
    <mergeCell ref="M5:Q5"/>
    <mergeCell ref="AE3:AF3"/>
    <mergeCell ref="A40:G40"/>
    <mergeCell ref="O40:Q40"/>
    <mergeCell ref="A6:AF6"/>
    <mergeCell ref="A4:F4"/>
    <mergeCell ref="M40:N40"/>
    <mergeCell ref="A3:E3"/>
    <mergeCell ref="C5:L5"/>
    <mergeCell ref="A11:AF28"/>
    <mergeCell ref="H40:K40"/>
    <mergeCell ref="R4:X4"/>
    <mergeCell ref="A5:B5"/>
    <mergeCell ref="R5:AF5"/>
    <mergeCell ref="Y4:AD4"/>
    <mergeCell ref="M3:Q3"/>
    <mergeCell ref="A1:AF2"/>
    <mergeCell ref="AE4:AF4"/>
    <mergeCell ref="M4:Q4"/>
  </mergeCells>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9.xml><?xml version="1.0" encoding="utf-8"?>
<worksheet xmlns="http://schemas.openxmlformats.org/spreadsheetml/2006/main">
  <sheetPr codeName="Sheet9">
    <tabColor rgb="FF00B050"/>
    <outlinePr summaryBelow="1" summaryRight="1"/>
    <pageSetUpPr autoPageBreaks="0"/>
  </sheetPr>
  <dimension ref="A1:BC88"/>
  <sheetViews>
    <sheetView view="pageBreakPreview" topLeftCell="A19" zoomScale="115" zoomScaleNormal="100" zoomScaleSheetLayoutView="115" workbookViewId="0">
      <selection activeCell="W33" sqref="W33"/>
    </sheetView>
  </sheetViews>
  <sheetFormatPr baseColWidth="8" defaultColWidth="0" defaultRowHeight="15.75" customHeight="1"/>
  <cols>
    <col width="2.85546875" customWidth="1" style="164" min="1" max="32"/>
    <col hidden="1" width="2.85546875" customWidth="1" style="164" min="33" max="34"/>
    <col hidden="1" width="9.140625" customWidth="1" style="164" min="35" max="16384"/>
  </cols>
  <sheetData>
    <row r="1" ht="15.75" customHeight="1" s="667">
      <c r="A1" s="725" t="inlineStr">
        <is>
          <t>BASIC FACILITY REQUIREMENTS WORKSHEET</t>
        </is>
      </c>
    </row>
    <row r="2" ht="15.75" customHeight="1" s="667"/>
    <row r="3" ht="15.75" customFormat="1" customHeight="1" s="160">
      <c r="A3" s="1142" t="inlineStr">
        <is>
          <t>Installation:</t>
        </is>
      </c>
      <c r="F3" s="680" t="n"/>
      <c r="G3" s="679">
        <f>UNIT_ROLLUP!F3</f>
        <v/>
      </c>
      <c r="H3" s="679" t="n"/>
      <c r="I3" s="679" t="n"/>
      <c r="J3" s="679" t="n"/>
      <c r="K3" s="679" t="n"/>
      <c r="L3" s="679" t="n"/>
      <c r="M3" s="1142" t="inlineStr">
        <is>
          <t>Tenant:</t>
        </is>
      </c>
      <c r="R3" s="679">
        <f>UNIT_ROLLUP!R3</f>
        <v/>
      </c>
      <c r="S3" s="679" t="n"/>
      <c r="T3" s="679" t="n"/>
      <c r="U3" s="679" t="n"/>
      <c r="V3" s="679" t="n"/>
      <c r="W3" s="679" t="n"/>
      <c r="X3" s="679" t="n"/>
      <c r="Y3" s="413" t="n"/>
      <c r="Z3" s="413" t="n"/>
      <c r="AA3" s="783" t="n"/>
      <c r="AB3" s="783" t="n"/>
      <c r="AC3" s="783" t="n"/>
      <c r="AD3" s="783" t="n"/>
      <c r="AE3" s="1143" t="n"/>
      <c r="AF3" s="1739" t="n"/>
    </row>
    <row r="4" ht="15.75" customFormat="1" customHeight="1" s="160">
      <c r="A4" s="1142" t="inlineStr">
        <is>
          <t>Installation UIC:</t>
        </is>
      </c>
      <c r="B4" s="1142" t="n"/>
      <c r="C4" s="1142" t="n"/>
      <c r="D4" s="1142" t="n"/>
      <c r="E4" s="1142" t="n"/>
      <c r="F4" s="680" t="n"/>
      <c r="G4" s="679">
        <f>UNIT_ROLLUP!F4</f>
        <v/>
      </c>
      <c r="H4" s="679" t="n"/>
      <c r="I4" s="679" t="n"/>
      <c r="J4" s="679" t="n"/>
      <c r="K4" s="679" t="n"/>
      <c r="L4" s="679" t="n"/>
      <c r="M4" s="1142"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17120</v>
      </c>
      <c r="D5" s="1739" t="n"/>
      <c r="E5" s="1739" t="n"/>
      <c r="F5" s="1739" t="n"/>
      <c r="G5" s="1739" t="n"/>
      <c r="H5" s="1739" t="n"/>
      <c r="I5" s="1739" t="n"/>
      <c r="J5" s="1739" t="n"/>
      <c r="K5" s="1739" t="n"/>
      <c r="L5" s="1739" t="n"/>
      <c r="M5" s="800" t="inlineStr">
        <is>
          <t>Nomenclature:</t>
        </is>
      </c>
      <c r="R5" s="801" t="inlineStr">
        <is>
          <t>Applied Instruction Building</t>
        </is>
      </c>
      <c r="S5" s="1739" t="n"/>
      <c r="T5" s="1739" t="n"/>
      <c r="U5" s="1739" t="n"/>
      <c r="V5" s="1739" t="n"/>
      <c r="W5" s="1739" t="n"/>
      <c r="X5" s="1739" t="n"/>
      <c r="Y5" s="1739" t="n"/>
      <c r="Z5" s="1739" t="n"/>
      <c r="AA5" s="1739" t="n"/>
      <c r="AB5" s="1739" t="n"/>
      <c r="AC5" s="1739" t="n"/>
      <c r="AD5" s="1739" t="n"/>
      <c r="AE5" s="1739" t="n"/>
      <c r="AF5" s="1739" t="n"/>
    </row>
    <row r="6" ht="15.75" customFormat="1" customHeight="1" s="23">
      <c r="A6" s="802" t="inlineStr">
        <is>
          <t>LOADING ANALYSIS / JUSTIFICATION OF REQUIREMENT</t>
        </is>
      </c>
    </row>
    <row r="7" ht="15.75" customFormat="1" customHeight="1" s="23">
      <c r="A7" s="728" t="inlineStr">
        <is>
          <t>Description:</t>
        </is>
      </c>
    </row>
    <row r="8" ht="15.75" customFormat="1" customHeight="1" s="23">
      <c r="A8" s="798" t="n"/>
      <c r="B8" s="944" t="inlineStr">
        <is>
          <t>Mission: Provide health service support to the III Marine expeditionary force (IIIMEF).
CCN: Provides for training personnel through the applied use of technical equipment and tools; including complete functional systems such as weapons delivery systems, fire control systems, etc.
Justification: 3D MED BN requires applied instruction spaces to support H&amp;S Company's Preventative Medicine Unit's mission and courses are not USMC-wide academic requirements.  This space supports the training of combat medics using anatomical dummies.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23">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23">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23">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23">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23">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23">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Format="1" customHeight="1" s="23">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23">
      <c r="A16" s="728" t="inlineStr">
        <is>
          <t>Planning Criteria:</t>
        </is>
      </c>
    </row>
    <row r="17" ht="15.75" customFormat="1" customHeight="1" s="23">
      <c r="A17" s="798" t="n"/>
      <c r="B17" s="1145" t="inlineStr">
        <is>
          <t xml:space="preserve">FC 2-000-05N (P-80) 171 &amp; 441 series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Format="1" customHeight="1" s="23">
      <c r="A18" s="798" t="n"/>
      <c r="B18" s="1145"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2">
      <c r="A19" s="2" t="inlineStr">
        <is>
          <t>Loading:</t>
        </is>
      </c>
    </row>
    <row r="20" ht="15.75" customFormat="1" customHeight="1" s="23">
      <c r="A20" s="1301" t="n"/>
      <c r="B20" s="1146" t="inlineStr">
        <is>
          <t xml:space="preserve">FY2029 Table of Organization &amp; Equipment (attached)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and Medical Simulation Training Center (MSTC) POC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6">
      <c r="A22" s="79" t="n"/>
      <c r="B22" s="1739" t="n"/>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Format="1" customHeight="1" s="2">
      <c r="A23" s="2" t="inlineStr">
        <is>
          <t>Analysis:</t>
        </is>
      </c>
    </row>
    <row r="24" ht="15.75" customFormat="1" customHeight="1" s="23">
      <c r="B24" s="1881" t="inlineStr">
        <is>
          <t>Unit UIC/ Name</t>
        </is>
      </c>
      <c r="C24" s="1736" t="n"/>
      <c r="D24" s="1736" t="n"/>
      <c r="E24" s="1736" t="n"/>
      <c r="F24" s="1736" t="n"/>
      <c r="G24" s="1736" t="n"/>
      <c r="H24" s="1736" t="n"/>
      <c r="I24" s="1736" t="n"/>
      <c r="J24" s="1736" t="n"/>
      <c r="K24" s="1736" t="n"/>
      <c r="L24" s="1794" t="n"/>
      <c r="M24" s="1882" t="inlineStr">
        <is>
          <t>Classroom Space</t>
        </is>
      </c>
      <c r="N24" s="1736" t="n"/>
      <c r="O24" s="1736" t="n"/>
      <c r="P24" s="1736" t="n"/>
      <c r="Q24" s="1882" t="inlineStr">
        <is>
          <t>Support Space</t>
        </is>
      </c>
      <c r="R24" s="1736" t="n"/>
      <c r="S24" s="1736" t="n"/>
      <c r="T24" s="1736" t="n"/>
      <c r="U24" s="1883" t="inlineStr">
        <is>
          <t>Total Gross SF</t>
        </is>
      </c>
      <c r="V24" s="1736" t="n"/>
      <c r="W24" s="1736" t="n"/>
      <c r="X24" s="1737" t="n"/>
    </row>
    <row r="25" ht="15.75" customFormat="1" customHeight="1" s="23">
      <c r="B25" s="1829" t="n"/>
      <c r="C25" s="1747" t="n"/>
      <c r="D25" s="1747" t="n"/>
      <c r="E25" s="1747" t="n"/>
      <c r="F25" s="1747" t="n"/>
      <c r="G25" s="1747" t="n"/>
      <c r="H25" s="1747" t="n"/>
      <c r="I25" s="1747" t="n"/>
      <c r="J25" s="1747" t="n"/>
      <c r="K25" s="1747" t="n"/>
      <c r="L25" s="1797" t="n"/>
      <c r="M25" s="1747" t="n"/>
      <c r="N25" s="1747" t="n"/>
      <c r="O25" s="1747" t="n"/>
      <c r="P25" s="1747" t="n"/>
      <c r="Q25" s="1747" t="n"/>
      <c r="R25" s="1747" t="n"/>
      <c r="S25" s="1747" t="n"/>
      <c r="T25" s="1747" t="n"/>
      <c r="U25" s="1874" t="n"/>
      <c r="V25" s="1747" t="n"/>
      <c r="W25" s="1747" t="n"/>
      <c r="X25" s="1799" t="n"/>
      <c r="AI25" s="165" t="n"/>
      <c r="AJ25" s="165" t="n"/>
      <c r="AK25" s="165" t="n"/>
      <c r="AL25" s="165" t="n"/>
      <c r="AM25" s="165" t="n"/>
      <c r="AN25" s="165" t="n"/>
      <c r="AO25" s="165" t="n"/>
      <c r="AP25" s="165" t="n"/>
      <c r="AQ25" s="165" t="n"/>
      <c r="AR25" s="165" t="n"/>
      <c r="AS25" s="165" t="n"/>
      <c r="AT25" s="165" t="n"/>
      <c r="AU25" s="165" t="n"/>
      <c r="AV25" s="165" t="n"/>
      <c r="AW25" s="165" t="n"/>
      <c r="AX25" s="165" t="n"/>
      <c r="AY25" s="165" t="n"/>
      <c r="AZ25" s="165" t="n"/>
      <c r="BA25" s="165" t="n"/>
      <c r="BB25" s="165" t="n"/>
      <c r="BC25" s="165" t="n"/>
    </row>
    <row r="26" ht="15.75" customFormat="1" customHeight="1" s="23">
      <c r="B26" s="1161" t="inlineStr">
        <is>
          <t>M13020</t>
        </is>
      </c>
      <c r="C26" s="1736" t="n"/>
      <c r="D26" s="1736" t="n"/>
      <c r="E26" s="1884" t="inlineStr">
        <is>
          <t>3D Medical Battalion</t>
        </is>
      </c>
      <c r="F26" s="1736" t="n"/>
      <c r="G26" s="1736" t="n"/>
      <c r="H26" s="1736" t="n"/>
      <c r="I26" s="1736" t="n"/>
      <c r="J26" s="1736" t="n"/>
      <c r="K26" s="1736" t="n"/>
      <c r="L26" s="1794" t="n"/>
      <c r="M26" s="1166">
        <f>Z48</f>
        <v/>
      </c>
      <c r="Q26" s="1166">
        <f>U67</f>
        <v/>
      </c>
      <c r="U26" s="1885">
        <f>M26+Q26</f>
        <v/>
      </c>
      <c r="X26" s="1738" t="n"/>
    </row>
    <row r="27" ht="15.75" customFormat="1" customHeight="1" s="23">
      <c r="B27" s="1153" t="n"/>
      <c r="C27" s="1747" t="n"/>
      <c r="D27" s="1747" t="n"/>
      <c r="E27" s="1155" t="n"/>
      <c r="F27" s="1747" t="n"/>
      <c r="G27" s="1747" t="n"/>
      <c r="H27" s="1747" t="n"/>
      <c r="I27" s="1747" t="n"/>
      <c r="J27" s="1747" t="n"/>
      <c r="K27" s="1747" t="n"/>
      <c r="L27" s="1747" t="n"/>
      <c r="M27" s="1156" t="n"/>
      <c r="N27" s="1747" t="n"/>
      <c r="O27" s="1747" t="n"/>
      <c r="P27" s="1747" t="n"/>
      <c r="Q27" s="1157">
        <f>AA59</f>
        <v/>
      </c>
      <c r="R27" s="1747" t="n"/>
      <c r="S27" s="1747" t="n"/>
      <c r="T27" s="1747" t="n"/>
      <c r="U27" s="1886">
        <f>$U$26*(M27+Q27)</f>
        <v/>
      </c>
      <c r="V27" s="1747" t="n"/>
      <c r="W27" s="1747" t="n"/>
      <c r="X27" s="1799" t="n"/>
    </row>
    <row r="28" ht="15.75" customFormat="1" customHeight="1" s="23">
      <c r="B28" s="695" t="n"/>
      <c r="C28" s="696" t="n"/>
      <c r="D28" s="696" t="n"/>
      <c r="E28" s="697" t="n"/>
      <c r="F28" s="697" t="n"/>
      <c r="G28" s="697" t="n"/>
      <c r="H28" s="697" t="n"/>
      <c r="I28" s="697" t="n"/>
      <c r="J28" s="697" t="n"/>
      <c r="K28" s="697" t="n"/>
      <c r="L28" s="697" t="n"/>
      <c r="M28" s="1166" t="n"/>
      <c r="N28" s="1166" t="n"/>
      <c r="O28" s="1166" t="n"/>
      <c r="P28" s="1166" t="n"/>
      <c r="Q28" s="1170" t="inlineStr">
        <is>
          <t>Total =</t>
        </is>
      </c>
      <c r="R28" s="1736" t="n"/>
      <c r="S28" s="1736" t="n"/>
      <c r="T28" s="1736" t="n"/>
      <c r="U28" s="1887">
        <f>SUM(U26:X27)</f>
        <v/>
      </c>
      <c r="V28" s="1736" t="n"/>
      <c r="W28" s="1736" t="n"/>
      <c r="X28" s="1736" t="n"/>
    </row>
    <row r="29" ht="15.75" customFormat="1" customHeight="1" s="23">
      <c r="B29" s="695" t="n"/>
      <c r="C29" s="696" t="n"/>
      <c r="D29" s="696" t="n"/>
      <c r="E29" s="697" t="n"/>
      <c r="F29" s="697" t="n"/>
      <c r="G29" s="697" t="n"/>
      <c r="H29" s="697" t="n"/>
      <c r="I29" s="697" t="n"/>
      <c r="J29" s="697" t="n"/>
      <c r="K29" s="697" t="n"/>
      <c r="L29" s="697" t="n"/>
      <c r="M29" s="1166" t="n"/>
      <c r="N29" s="1166" t="n"/>
      <c r="O29" s="1166" t="n"/>
      <c r="P29" s="1166" t="n"/>
      <c r="Q29" s="1166" t="n"/>
      <c r="R29" s="1166" t="n"/>
      <c r="S29" s="1166" t="n"/>
      <c r="T29" s="1166" t="n"/>
      <c r="U29" s="1166" t="n"/>
      <c r="V29" s="1166" t="n"/>
      <c r="W29" s="1166" t="n"/>
      <c r="X29" s="1166" t="n"/>
      <c r="Y29" s="1888" t="n"/>
      <c r="Z29" s="1888" t="n"/>
      <c r="AA29" s="1888" t="n"/>
      <c r="AB29" s="1888" t="n"/>
    </row>
    <row r="30" ht="15.75" customFormat="1" customHeight="1" s="23">
      <c r="B30" s="695" t="n"/>
      <c r="C30" s="696" t="n"/>
      <c r="D30" s="696" t="n"/>
      <c r="E30" s="697" t="n"/>
      <c r="F30" s="697" t="n"/>
      <c r="G30" s="697" t="n"/>
      <c r="N30" s="1166" t="n"/>
      <c r="O30" s="1166" t="n"/>
      <c r="P30" s="1166" t="n"/>
      <c r="Q30" s="1166" t="n"/>
      <c r="R30" s="1166" t="n"/>
      <c r="S30" s="1166" t="n"/>
      <c r="T30" s="1166" t="n"/>
      <c r="U30" s="1166" t="n"/>
      <c r="V30" s="1166" t="n"/>
      <c r="W30" s="1166" t="n"/>
      <c r="X30" s="1166" t="n"/>
      <c r="Y30" s="1888" t="n"/>
      <c r="Z30" s="1888" t="n"/>
      <c r="AA30" s="1888" t="n"/>
      <c r="AB30" s="1888" t="n"/>
    </row>
    <row r="31" ht="15.75" customFormat="1" customHeight="1" s="23">
      <c r="B31" s="278" t="n"/>
      <c r="C31" s="278" t="n"/>
      <c r="D31" s="278" t="n"/>
      <c r="E31" s="278" t="n"/>
      <c r="F31" s="278" t="n"/>
      <c r="G31" s="278" t="n"/>
      <c r="Y31" s="1889" t="n"/>
    </row>
    <row r="32" ht="15.75" customFormat="1" customHeight="1" s="23"/>
    <row r="33" ht="15.75" customFormat="1" customHeight="1" s="23">
      <c r="AE33" s="45" t="n"/>
      <c r="AF33" s="45" t="n"/>
      <c r="AG33" s="23" t="n"/>
    </row>
    <row r="34" ht="15.75" customFormat="1" customHeight="1" s="23">
      <c r="AE34" s="45" t="n"/>
      <c r="AF34" s="45" t="n"/>
      <c r="AG34" s="23" t="n"/>
    </row>
    <row r="35" ht="15.75" customFormat="1" customHeight="1" s="23">
      <c r="AE35" s="45" t="n"/>
      <c r="AF35" s="45" t="n"/>
      <c r="AG35" s="23" t="n"/>
    </row>
    <row r="36" ht="15.75" customFormat="1" customHeight="1" s="23">
      <c r="AE36" s="45" t="n"/>
      <c r="AF36" s="45" t="n"/>
      <c r="AG36" s="23" t="n"/>
    </row>
    <row r="37" ht="15.75" customFormat="1" customHeight="1" s="23">
      <c r="AE37" s="45" t="n"/>
      <c r="AF37" s="45" t="n"/>
      <c r="AG37" s="23" t="n"/>
    </row>
    <row r="38" ht="15.75" customFormat="1" customHeight="1" s="23">
      <c r="AE38" s="45" t="n"/>
      <c r="AF38" s="45" t="n"/>
      <c r="AG38" s="23" t="n"/>
    </row>
    <row r="39" ht="15.75" customFormat="1" customHeight="1" s="694">
      <c r="A39" s="23" t="n"/>
      <c r="B39" s="23" t="n"/>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164" t="n"/>
    </row>
    <row r="40" ht="15.75" customFormat="1" customHeight="1" s="694">
      <c r="A40" s="806" t="inlineStr">
        <is>
          <t>TOTAL REQUIREMENT:</t>
        </is>
      </c>
      <c r="B40" s="1736" t="n"/>
      <c r="C40" s="1736" t="n"/>
      <c r="D40" s="1736" t="n"/>
      <c r="E40" s="1736" t="n"/>
      <c r="F40" s="1736" t="n"/>
      <c r="G40" s="1736" t="n"/>
      <c r="H40" s="807">
        <f>U28</f>
        <v/>
      </c>
      <c r="I40" s="1736" t="n"/>
      <c r="J40" s="1736" t="n"/>
      <c r="K40" s="1736" t="n"/>
      <c r="L40" s="199" t="inlineStr">
        <is>
          <t>SF</t>
        </is>
      </c>
      <c r="M40" s="809" t="n"/>
      <c r="N40" s="1748" t="n"/>
      <c r="O40" s="810" t="n"/>
      <c r="P40" s="1748" t="n"/>
      <c r="Q40" s="1748" t="n"/>
      <c r="R40" s="199" t="n"/>
      <c r="S40" s="199" t="n"/>
      <c r="T40" s="199" t="n"/>
      <c r="U40" s="199" t="n"/>
      <c r="V40" s="199" t="n"/>
      <c r="W40" s="199" t="n"/>
      <c r="X40" s="199" t="n"/>
      <c r="Y40" s="201" t="n"/>
      <c r="Z40" s="202" t="n"/>
      <c r="AA40" s="202" t="n"/>
      <c r="AB40" s="682" t="n"/>
      <c r="AC40" s="683" t="inlineStr">
        <is>
          <t xml:space="preserve">Page </t>
        </is>
      </c>
      <c r="AD40" s="684" t="n">
        <v>1</v>
      </c>
      <c r="AE40" s="684" t="inlineStr">
        <is>
          <t>of</t>
        </is>
      </c>
      <c r="AF40" s="684" t="n">
        <v>2</v>
      </c>
    </row>
    <row r="41" ht="15.75" customFormat="1" customHeight="1" s="694">
      <c r="A41" s="800" t="inlineStr">
        <is>
          <t>CCN:</t>
        </is>
      </c>
      <c r="C41" s="830">
        <f>$C$5</f>
        <v/>
      </c>
      <c r="M41" s="800" t="inlineStr">
        <is>
          <t>Nomenclature:</t>
        </is>
      </c>
      <c r="R41" s="830">
        <f>$R$5</f>
        <v/>
      </c>
      <c r="S41" s="801" t="n"/>
      <c r="T41" s="801" t="n"/>
      <c r="U41" s="801" t="n"/>
      <c r="V41" s="801" t="n"/>
      <c r="W41" s="801" t="n"/>
      <c r="X41" s="801" t="n"/>
      <c r="Y41" s="801" t="n"/>
      <c r="Z41" s="801" t="n"/>
      <c r="AA41" s="801" t="n"/>
      <c r="AB41" s="801" t="n"/>
      <c r="AC41" s="801" t="n"/>
      <c r="AD41" s="801" t="n"/>
      <c r="AE41" s="1890" t="n"/>
      <c r="AF41" s="276" t="n"/>
    </row>
    <row r="42" ht="15.75" customFormat="1" customHeight="1" s="694">
      <c r="A42" s="167" t="n"/>
      <c r="B42" s="167" t="n"/>
      <c r="C42" s="692" t="n"/>
      <c r="D42" s="692" t="n"/>
      <c r="E42" s="692" t="n"/>
      <c r="F42" s="692" t="n"/>
      <c r="G42" s="692" t="n"/>
      <c r="H42" s="692" t="n"/>
      <c r="I42" s="692" t="n"/>
      <c r="J42" s="692" t="n"/>
      <c r="K42" s="692" t="n"/>
      <c r="L42" s="692" t="n"/>
      <c r="M42" s="167" t="n"/>
      <c r="N42" s="167" t="n"/>
      <c r="O42" s="167" t="n"/>
      <c r="P42" s="167" t="n"/>
      <c r="Q42" s="167" t="n"/>
      <c r="R42" s="692" t="n"/>
      <c r="S42" s="166" t="n"/>
      <c r="T42" s="166" t="n"/>
      <c r="U42" s="166" t="n"/>
      <c r="V42" s="166" t="n"/>
      <c r="W42" s="166" t="n"/>
      <c r="X42" s="166" t="n"/>
      <c r="Y42" s="166" t="n"/>
      <c r="Z42" s="166" t="n"/>
      <c r="AA42" s="166" t="n"/>
      <c r="AB42" s="166" t="n"/>
      <c r="AC42" s="166" t="n"/>
      <c r="AD42" s="166" t="n"/>
      <c r="AE42" s="1891" t="n"/>
    </row>
    <row r="43" ht="15.75" customFormat="1" customHeight="1" s="694">
      <c r="A43" s="167" t="n"/>
      <c r="B43" s="1137" t="n"/>
      <c r="C43" s="1137" t="n"/>
      <c r="D43" s="1137" t="n"/>
      <c r="E43" s="1137" t="n"/>
      <c r="F43" s="1137" t="n"/>
      <c r="G43" s="1137" t="n"/>
      <c r="H43" s="1137" t="n"/>
      <c r="I43" s="1137" t="n"/>
      <c r="J43" s="1137" t="n"/>
      <c r="K43" s="1137" t="n"/>
      <c r="L43" s="1137" t="n"/>
      <c r="M43" s="1137" t="n"/>
      <c r="N43" s="1137" t="n"/>
      <c r="O43" s="1137" t="n"/>
      <c r="P43" s="1137" t="n"/>
      <c r="Q43" s="1137" t="n"/>
      <c r="R43" s="1137" t="n"/>
      <c r="S43" s="1137" t="n"/>
      <c r="T43" s="1137" t="n"/>
      <c r="U43" s="1137" t="n"/>
      <c r="V43" s="1137" t="n"/>
      <c r="W43" s="1137" t="n"/>
      <c r="X43" s="1137" t="n"/>
      <c r="Y43" s="1137" t="n"/>
      <c r="Z43" s="1137" t="n"/>
      <c r="AA43" s="1137" t="n"/>
      <c r="AB43" s="1137" t="n"/>
      <c r="AC43" s="1137" t="n"/>
      <c r="AD43" s="1137" t="n"/>
      <c r="AE43" s="1137" t="n"/>
    </row>
    <row r="44" ht="15.75" customFormat="1" customHeight="1" s="694">
      <c r="A44" s="167" t="n"/>
      <c r="B44" s="712" t="inlineStr">
        <is>
          <t>Classroom Space</t>
        </is>
      </c>
      <c r="C44" s="711" t="n"/>
      <c r="D44" s="711" t="n"/>
      <c r="E44" s="711" t="n"/>
      <c r="F44" s="711" t="n"/>
      <c r="G44" s="711" t="n"/>
      <c r="H44" s="711" t="n"/>
      <c r="I44" s="711" t="n"/>
      <c r="J44" s="711" t="n"/>
      <c r="K44" s="711" t="n"/>
      <c r="L44" s="711" t="n"/>
      <c r="M44" s="711" t="n"/>
      <c r="N44" s="711" t="n"/>
      <c r="O44" s="711" t="n"/>
      <c r="P44" s="711" t="n"/>
      <c r="Q44" s="711" t="n"/>
      <c r="R44" s="711" t="n"/>
      <c r="S44" s="711" t="n"/>
      <c r="T44" s="711" t="n"/>
      <c r="U44" s="711" t="n"/>
      <c r="V44" s="711" t="n"/>
      <c r="W44" s="711" t="n"/>
      <c r="X44" s="711" t="n"/>
      <c r="Y44" s="711" t="n"/>
      <c r="Z44" s="711" t="n"/>
      <c r="AA44" s="1137" t="n"/>
      <c r="AB44" s="1137" t="n"/>
      <c r="AC44" s="1137" t="n"/>
      <c r="AD44" s="1137" t="n"/>
      <c r="AE44" s="1137" t="n"/>
      <c r="AF44" s="694" t="n"/>
    </row>
    <row r="45" ht="15.75" customFormat="1" customHeight="1" s="23">
      <c r="B45" s="1122" t="inlineStr">
        <is>
          <t>Type of Space</t>
        </is>
      </c>
      <c r="C45" s="1816" t="n"/>
      <c r="D45" s="1816" t="n"/>
      <c r="E45" s="1816" t="n"/>
      <c r="F45" s="1816" t="n"/>
      <c r="G45" s="1818" t="n"/>
      <c r="H45" s="1138" t="inlineStr">
        <is>
          <t>No. of Seats</t>
        </is>
      </c>
      <c r="I45" s="1816" t="n"/>
      <c r="J45" s="1816" t="n"/>
      <c r="K45" s="1818" t="n"/>
      <c r="L45" s="1138" t="inlineStr">
        <is>
          <t>No. of Student Station</t>
        </is>
      </c>
      <c r="M45" s="1816" t="n"/>
      <c r="N45" s="1816" t="n"/>
      <c r="O45" s="1816" t="n"/>
      <c r="P45" s="1816" t="n"/>
      <c r="Q45" s="1818" t="n"/>
      <c r="R45" s="1122" t="inlineStr">
        <is>
          <t>Allowance</t>
        </is>
      </c>
      <c r="S45" s="1816" t="n"/>
      <c r="T45" s="1816" t="n"/>
      <c r="U45" s="1818" t="n"/>
      <c r="V45" s="1138" t="inlineStr">
        <is>
          <t>3Net-To-Gross</t>
        </is>
      </c>
      <c r="W45" s="1816" t="n"/>
      <c r="X45" s="1816" t="n"/>
      <c r="Y45" s="1818" t="n"/>
      <c r="Z45" s="1138" t="inlineStr">
        <is>
          <t xml:space="preserve">Total </t>
        </is>
      </c>
      <c r="AA45" s="1816" t="n"/>
      <c r="AB45" s="1816" t="n"/>
      <c r="AC45" s="1818" t="n"/>
      <c r="AD45" s="1137" t="n"/>
      <c r="AE45" s="1137" t="n"/>
    </row>
    <row r="46" ht="15.75" customFormat="1" customHeight="1" s="23">
      <c r="B46" s="1118" t="inlineStr">
        <is>
          <t>1General Academic</t>
        </is>
      </c>
      <c r="C46" s="1816" t="n"/>
      <c r="D46" s="1816" t="n"/>
      <c r="E46" s="1816" t="n"/>
      <c r="F46" s="1816" t="n"/>
      <c r="G46" s="1818" t="n"/>
      <c r="H46" s="1118" t="n">
        <v>30</v>
      </c>
      <c r="I46" s="1816" t="n"/>
      <c r="J46" s="1816" t="n"/>
      <c r="K46" s="1818" t="n"/>
      <c r="L46" s="1139" t="inlineStr">
        <is>
          <t>-</t>
        </is>
      </c>
      <c r="M46" s="1816" t="n"/>
      <c r="N46" s="1816" t="n"/>
      <c r="O46" s="1816" t="n"/>
      <c r="P46" s="1816" t="n"/>
      <c r="Q46" s="1818" t="n"/>
      <c r="R46" s="1892" t="n">
        <v>21</v>
      </c>
      <c r="S46" s="1816" t="n"/>
      <c r="T46" s="1816" t="n"/>
      <c r="U46" s="1818" t="n"/>
      <c r="V46" s="1893" t="n">
        <v>1.33</v>
      </c>
      <c r="W46" s="1894" t="n"/>
      <c r="X46" s="1894" t="n"/>
      <c r="Y46" s="1895" t="n"/>
      <c r="Z46" s="1896">
        <f>H46*R46*V46</f>
        <v/>
      </c>
      <c r="AA46" s="1816" t="n"/>
      <c r="AB46" s="1816" t="n"/>
      <c r="AC46" s="1818" t="n"/>
      <c r="AD46" s="1137" t="n"/>
      <c r="AE46" s="1137" t="n"/>
    </row>
    <row r="47" ht="15.75" customFormat="1" customHeight="1" s="23">
      <c r="B47" s="1118" t="inlineStr">
        <is>
          <t xml:space="preserve">2Hands-On Mockup </t>
        </is>
      </c>
      <c r="C47" s="1816" t="n"/>
      <c r="D47" s="1816" t="n"/>
      <c r="E47" s="1816" t="n"/>
      <c r="F47" s="1816" t="n"/>
      <c r="G47" s="1818" t="n"/>
      <c r="H47" s="1118" t="inlineStr">
        <is>
          <t>-</t>
        </is>
      </c>
      <c r="I47" s="1816" t="n"/>
      <c r="J47" s="1816" t="n"/>
      <c r="K47" s="1818" t="n"/>
      <c r="L47" s="1139" t="n">
        <v>4</v>
      </c>
      <c r="M47" s="1816" t="n"/>
      <c r="N47" s="1816" t="n"/>
      <c r="O47" s="1816" t="n"/>
      <c r="P47" s="1816" t="n"/>
      <c r="Q47" s="1818" t="n"/>
      <c r="R47" s="1897" t="n">
        <v>150</v>
      </c>
      <c r="S47" s="1816" t="n"/>
      <c r="T47" s="1816" t="n"/>
      <c r="U47" s="1818" t="n"/>
      <c r="V47" s="1898" t="n"/>
      <c r="W47" s="1841" t="n"/>
      <c r="X47" s="1841" t="n"/>
      <c r="Y47" s="1899" t="n"/>
      <c r="Z47" s="1896">
        <f>L47*R47</f>
        <v/>
      </c>
      <c r="AA47" s="1816" t="n"/>
      <c r="AB47" s="1816" t="n"/>
      <c r="AC47" s="1818" t="n"/>
      <c r="AD47" s="1137" t="n"/>
      <c r="AE47" s="1137" t="n"/>
    </row>
    <row r="48" ht="15.75" customFormat="1" customHeight="1" s="23">
      <c r="B48" s="1137" t="n"/>
      <c r="C48" s="1137" t="n"/>
      <c r="D48" s="1137" t="n"/>
      <c r="E48" s="1137" t="n"/>
      <c r="F48" s="1137" t="n"/>
      <c r="G48" s="1137" t="n"/>
      <c r="H48" s="1137" t="n"/>
      <c r="I48" s="1137" t="n"/>
      <c r="J48" s="1137" t="n"/>
      <c r="K48" s="1137" t="n"/>
      <c r="L48" s="1137" t="n"/>
      <c r="M48" s="1137" t="n"/>
      <c r="N48" s="1137" t="n"/>
      <c r="O48" s="1137" t="n"/>
      <c r="P48" s="1137" t="n"/>
      <c r="Q48" s="1137" t="n"/>
      <c r="R48" s="1137" t="n"/>
      <c r="S48" s="1137" t="n"/>
      <c r="T48" s="1137" t="n"/>
      <c r="U48" s="1137" t="n"/>
      <c r="V48" s="1110" t="inlineStr">
        <is>
          <t>Subtotal =</t>
        </is>
      </c>
      <c r="W48" s="1894" t="n"/>
      <c r="X48" s="1894" t="n"/>
      <c r="Y48" s="1894" t="n"/>
      <c r="Z48" s="1900">
        <f>SUM(Z46:AC47)</f>
        <v/>
      </c>
      <c r="AA48" s="1894" t="n"/>
      <c r="AB48" s="1894" t="n"/>
      <c r="AC48" s="1894" t="n"/>
      <c r="AD48" s="1137" t="n"/>
      <c r="AE48" s="1137" t="n"/>
    </row>
    <row r="49" ht="15.75" customFormat="1" customHeight="1" s="23">
      <c r="B49" s="1137" t="n"/>
      <c r="C49" s="1137" t="n"/>
      <c r="D49" s="1137" t="n"/>
      <c r="E49" s="1137" t="n"/>
      <c r="F49" s="1137" t="n"/>
      <c r="G49" s="1137" t="n"/>
      <c r="H49" s="1137" t="n"/>
      <c r="AA49" s="1137" t="n"/>
      <c r="AB49" s="1137" t="n"/>
      <c r="AC49" s="1137" t="n"/>
      <c r="AD49" s="1137" t="n"/>
      <c r="AE49" s="1137" t="n"/>
    </row>
    <row r="50" ht="15.75" customFormat="1" customHeight="1" s="23">
      <c r="B50" s="1137" t="inlineStr">
        <is>
          <t xml:space="preserve">1 Per MSTC POC, it is ideal to have 30 seats at a time in a General Academic Classroom. Per Table 17110-1 Space Criteria for General Academic Classrooms, an allowance of 21 NSF per seat is given. </t>
        </is>
      </c>
      <c r="C50" s="1751" t="n"/>
      <c r="D50" s="1751" t="n"/>
      <c r="E50" s="1751" t="n"/>
      <c r="F50" s="1751" t="n"/>
      <c r="G50" s="1751" t="n"/>
      <c r="H50" s="1751" t="n"/>
      <c r="I50" s="1751" t="n"/>
      <c r="J50" s="1751" t="n"/>
      <c r="K50" s="1751" t="n"/>
      <c r="L50" s="1751" t="n"/>
      <c r="M50" s="1751" t="n"/>
      <c r="N50" s="1751" t="n"/>
      <c r="O50" s="1751" t="n"/>
      <c r="P50" s="1751" t="n"/>
      <c r="Q50" s="1751" t="n"/>
      <c r="R50" s="1751" t="n"/>
      <c r="S50" s="1751" t="n"/>
      <c r="T50" s="1751" t="n"/>
      <c r="U50" s="1751" t="n"/>
      <c r="V50" s="1751" t="n"/>
      <c r="W50" s="1751" t="n"/>
      <c r="X50" s="1751" t="n"/>
      <c r="Y50" s="1751" t="n"/>
      <c r="Z50" s="1751" t="n"/>
      <c r="AA50" s="1751" t="n"/>
      <c r="AB50" s="1751" t="n"/>
      <c r="AC50" s="1751" t="n"/>
      <c r="AD50" s="1751" t="n"/>
      <c r="AE50" s="1751" t="n"/>
    </row>
    <row r="51" ht="15.75" customFormat="1" customHeight="1" s="23">
      <c r="B51" s="1751" t="n"/>
      <c r="C51" s="1751" t="n"/>
      <c r="D51" s="1751" t="n"/>
      <c r="E51" s="1751" t="n"/>
      <c r="F51" s="1751" t="n"/>
      <c r="G51" s="1751" t="n"/>
      <c r="H51" s="1751" t="n"/>
      <c r="I51" s="1751" t="n"/>
      <c r="J51" s="1751" t="n"/>
      <c r="K51" s="1751" t="n"/>
      <c r="L51" s="1751" t="n"/>
      <c r="M51" s="1751" t="n"/>
      <c r="N51" s="1751" t="n"/>
      <c r="O51" s="1751" t="n"/>
      <c r="P51" s="1751" t="n"/>
      <c r="Q51" s="1751" t="n"/>
      <c r="R51" s="1751" t="n"/>
      <c r="S51" s="1751" t="n"/>
      <c r="T51" s="1751" t="n"/>
      <c r="U51" s="1751" t="n"/>
      <c r="V51" s="1751" t="n"/>
      <c r="W51" s="1751" t="n"/>
      <c r="X51" s="1751" t="n"/>
      <c r="Y51" s="1751" t="n"/>
      <c r="Z51" s="1751" t="n"/>
      <c r="AA51" s="1751" t="n"/>
      <c r="AB51" s="1751" t="n"/>
      <c r="AC51" s="1751" t="n"/>
      <c r="AD51" s="1751" t="n"/>
      <c r="AE51" s="1751" t="n"/>
    </row>
    <row r="52" ht="15.75" customFormat="1" customHeight="1" s="23">
      <c r="B52" s="1137" t="inlineStr">
        <is>
          <t xml:space="preserve">2 Per MSTC POC, there are 4 different stations at a time to conduct training personnel through use of technical equipment/tools such as an anatomical dummy/mannequin. Per CCN 17120, an allowance of 150 GSF per student station can be applied to compute gross area. </t>
        </is>
      </c>
      <c r="C52" s="1751" t="n"/>
      <c r="D52" s="1751" t="n"/>
      <c r="E52" s="1751" t="n"/>
      <c r="F52" s="1751" t="n"/>
      <c r="G52" s="1751" t="n"/>
      <c r="H52" s="1751" t="n"/>
      <c r="I52" s="1751" t="n"/>
      <c r="J52" s="1751" t="n"/>
      <c r="K52" s="1751" t="n"/>
      <c r="L52" s="1751" t="n"/>
      <c r="M52" s="1751" t="n"/>
      <c r="N52" s="1751" t="n"/>
      <c r="O52" s="1751" t="n"/>
      <c r="P52" s="1751" t="n"/>
      <c r="Q52" s="1751" t="n"/>
      <c r="R52" s="1751" t="n"/>
      <c r="S52" s="1751" t="n"/>
      <c r="T52" s="1751" t="n"/>
      <c r="U52" s="1751" t="n"/>
      <c r="V52" s="1751" t="n"/>
      <c r="W52" s="1751" t="n"/>
      <c r="X52" s="1751" t="n"/>
      <c r="Y52" s="1751" t="n"/>
      <c r="Z52" s="1751" t="n"/>
      <c r="AA52" s="1751" t="n"/>
      <c r="AB52" s="1751" t="n"/>
      <c r="AC52" s="1751" t="n"/>
      <c r="AD52" s="1751" t="n"/>
      <c r="AE52" s="1751" t="n"/>
    </row>
    <row r="53" ht="15.75" customFormat="1" customHeight="1" s="23">
      <c r="B53" s="1751" t="n"/>
      <c r="C53" s="1751" t="n"/>
      <c r="D53" s="1751" t="n"/>
      <c r="E53" s="1751" t="n"/>
      <c r="F53" s="1751" t="n"/>
      <c r="G53" s="1751" t="n"/>
      <c r="H53" s="1751" t="n"/>
      <c r="I53" s="1751" t="n"/>
      <c r="J53" s="1751" t="n"/>
      <c r="K53" s="1751" t="n"/>
      <c r="L53" s="1751" t="n"/>
      <c r="M53" s="1751" t="n"/>
      <c r="N53" s="1751" t="n"/>
      <c r="O53" s="1751" t="n"/>
      <c r="P53" s="1751" t="n"/>
      <c r="Q53" s="1751" t="n"/>
      <c r="R53" s="1751" t="n"/>
      <c r="S53" s="1751" t="n"/>
      <c r="T53" s="1751" t="n"/>
      <c r="U53" s="1751" t="n"/>
      <c r="V53" s="1751" t="n"/>
      <c r="W53" s="1751" t="n"/>
      <c r="X53" s="1751" t="n"/>
      <c r="Y53" s="1751" t="n"/>
      <c r="Z53" s="1751" t="n"/>
      <c r="AA53" s="1751" t="n"/>
      <c r="AB53" s="1751" t="n"/>
      <c r="AC53" s="1751" t="n"/>
      <c r="AD53" s="1751" t="n"/>
      <c r="AE53" s="1751" t="n"/>
    </row>
    <row r="54" ht="15.75" customFormat="1" customHeight="1" s="694">
      <c r="A54" s="167" t="n"/>
      <c r="B54" s="1137" t="inlineStr">
        <is>
          <t xml:space="preserve">3 Per Table 171-1 Space Allowances for Intruction Facilities, multiply NSF by. 133 for Net to Gross conversion. </t>
        </is>
      </c>
      <c r="C54" s="1751" t="n"/>
      <c r="D54" s="1751" t="n"/>
      <c r="E54" s="1751" t="n"/>
      <c r="F54" s="1751" t="n"/>
      <c r="G54" s="1751" t="n"/>
      <c r="H54" s="1751" t="n"/>
      <c r="I54" s="1751" t="n"/>
      <c r="J54" s="1751" t="n"/>
      <c r="K54" s="1751" t="n"/>
      <c r="L54" s="1751" t="n"/>
      <c r="M54" s="1751" t="n"/>
      <c r="N54" s="1751" t="n"/>
      <c r="O54" s="1751" t="n"/>
      <c r="P54" s="1751" t="n"/>
      <c r="Q54" s="1751" t="n"/>
      <c r="R54" s="1751" t="n"/>
      <c r="S54" s="1751" t="n"/>
      <c r="T54" s="1751" t="n"/>
      <c r="U54" s="1751" t="n"/>
      <c r="V54" s="1751" t="n"/>
      <c r="W54" s="1751" t="n"/>
      <c r="X54" s="1751" t="n"/>
      <c r="Y54" s="1751" t="n"/>
      <c r="Z54" s="1751" t="n"/>
      <c r="AA54" s="1751" t="n"/>
      <c r="AB54" s="1751" t="n"/>
      <c r="AC54" s="1751" t="n"/>
      <c r="AD54" s="1751" t="n"/>
      <c r="AE54" s="1751" t="n"/>
    </row>
    <row r="55" ht="15.75" customFormat="1" customHeight="1" s="23">
      <c r="B55" s="1751" t="n"/>
      <c r="C55" s="1751" t="n"/>
      <c r="D55" s="1751" t="n"/>
      <c r="E55" s="1751" t="n"/>
      <c r="F55" s="1751" t="n"/>
      <c r="G55" s="1751" t="n"/>
      <c r="H55" s="1751" t="n"/>
      <c r="I55" s="1751" t="n"/>
      <c r="J55" s="1751" t="n"/>
      <c r="K55" s="1751" t="n"/>
      <c r="L55" s="1751" t="n"/>
      <c r="M55" s="1751" t="n"/>
      <c r="N55" s="1751" t="n"/>
      <c r="O55" s="1751" t="n"/>
      <c r="P55" s="1751" t="n"/>
      <c r="Q55" s="1751" t="n"/>
      <c r="R55" s="1751" t="n"/>
      <c r="S55" s="1751" t="n"/>
      <c r="T55" s="1751" t="n"/>
      <c r="U55" s="1751" t="n"/>
      <c r="V55" s="1751" t="n"/>
      <c r="W55" s="1751" t="n"/>
      <c r="X55" s="1751" t="n"/>
      <c r="Y55" s="1751" t="n"/>
      <c r="Z55" s="1751" t="n"/>
      <c r="AA55" s="1751" t="n"/>
      <c r="AB55" s="1751" t="n"/>
      <c r="AC55" s="1751" t="n"/>
      <c r="AD55" s="1751" t="n"/>
      <c r="AE55" s="1751" t="n"/>
    </row>
    <row r="56" ht="15.75" customFormat="1" customHeight="1" s="23">
      <c r="B56" s="1137" t="n"/>
      <c r="C56" s="1137" t="n"/>
      <c r="D56" s="1137" t="n"/>
      <c r="E56" s="1137" t="n"/>
      <c r="F56" s="1137" t="n"/>
      <c r="G56" s="1137" t="n"/>
      <c r="H56" s="1137" t="n"/>
      <c r="I56" s="1137" t="n"/>
      <c r="J56" s="1137" t="n"/>
      <c r="K56" s="1137" t="n"/>
      <c r="L56" s="1137" t="n"/>
      <c r="M56" s="1137" t="n"/>
      <c r="N56" s="1137" t="n"/>
      <c r="O56" s="1137" t="n"/>
      <c r="P56" s="1137" t="n"/>
      <c r="Q56" s="1137" t="n"/>
      <c r="R56" s="1137" t="n"/>
      <c r="S56" s="1137" t="n"/>
      <c r="T56" s="1137" t="n"/>
      <c r="U56" s="1137" t="n"/>
      <c r="V56" s="1137" t="n"/>
      <c r="W56" s="1137" t="n"/>
      <c r="X56" s="1137" t="n"/>
      <c r="Y56" s="1137" t="n"/>
      <c r="Z56" s="1137" t="n"/>
      <c r="AA56" s="1137" t="n"/>
      <c r="AB56" s="1137" t="n"/>
      <c r="AC56" s="1137" t="n"/>
      <c r="AD56" s="1137" t="n"/>
      <c r="AE56" s="1137" t="n"/>
    </row>
    <row r="57" ht="15.75" customFormat="1" customHeight="1" s="23">
      <c r="B57" s="1137" t="n"/>
      <c r="C57" s="1137" t="n"/>
      <c r="D57" s="1137" t="n"/>
      <c r="E57" s="1137" t="n"/>
      <c r="F57" s="1137" t="n"/>
      <c r="G57" s="1137" t="n"/>
      <c r="H57" s="1137" t="n"/>
      <c r="I57" s="1137" t="n"/>
      <c r="J57" s="1137" t="n"/>
      <c r="K57" s="1137" t="n"/>
      <c r="L57" s="1137" t="n"/>
      <c r="M57" s="1137" t="n"/>
      <c r="N57" s="1137" t="n"/>
      <c r="O57" s="1137" t="n"/>
      <c r="P57" s="1137" t="n"/>
      <c r="Q57" s="1137" t="n"/>
      <c r="R57" s="1137" t="n"/>
      <c r="S57" s="1137" t="n"/>
      <c r="T57" s="1137" t="n"/>
      <c r="U57" s="1137" t="n"/>
      <c r="V57" s="1137" t="n"/>
      <c r="W57" s="1137" t="n"/>
      <c r="X57" s="1137" t="n"/>
      <c r="Y57" s="1137" t="n"/>
      <c r="Z57" s="1137" t="n"/>
      <c r="AA57" s="1137" t="n"/>
      <c r="AB57" s="1137" t="n"/>
      <c r="AC57" s="1137" t="n"/>
      <c r="AD57" s="1137" t="n"/>
      <c r="AE57" s="1137" t="n"/>
    </row>
    <row r="58" ht="15.75" customFormat="1" customHeight="1" s="23">
      <c r="B58" s="712" t="inlineStr">
        <is>
          <t>Support Space Space</t>
        </is>
      </c>
      <c r="C58" s="1137" t="n"/>
      <c r="D58" s="1137" t="n"/>
      <c r="E58" s="1137" t="n"/>
      <c r="F58" s="1137" t="n"/>
      <c r="G58" s="1137" t="n"/>
      <c r="H58" s="1137" t="n"/>
      <c r="I58" s="1137" t="n"/>
      <c r="J58" s="1137" t="n"/>
      <c r="K58" s="1137" t="n"/>
      <c r="L58" s="1137" t="n"/>
      <c r="M58" s="1137" t="n"/>
      <c r="N58" s="1137" t="n"/>
      <c r="O58" s="1137" t="n"/>
      <c r="P58" s="1137" t="n"/>
      <c r="Q58" s="1137" t="n"/>
      <c r="R58" s="1137" t="n"/>
      <c r="S58" s="1137" t="n"/>
      <c r="T58" s="1137" t="n"/>
      <c r="U58" s="1137" t="n"/>
      <c r="V58" s="1137" t="n"/>
      <c r="W58" s="1137" t="n"/>
      <c r="X58" s="1137" t="n"/>
      <c r="Y58" s="1137" t="n"/>
      <c r="Z58" s="1137" t="n"/>
      <c r="AA58" s="1137" t="n"/>
      <c r="AB58" s="1137" t="n"/>
      <c r="AC58" s="1137" t="n"/>
      <c r="AD58" s="1137" t="n"/>
      <c r="AE58" s="1137" t="n"/>
    </row>
    <row r="59" ht="15.75" customFormat="1" customHeight="1" s="23">
      <c r="B59" s="1122" t="inlineStr">
        <is>
          <t>Type of Space</t>
        </is>
      </c>
      <c r="C59" s="1816" t="n"/>
      <c r="D59" s="1816" t="n"/>
      <c r="E59" s="1816" t="n"/>
      <c r="F59" s="1816" t="n"/>
      <c r="G59" s="1818" t="n"/>
      <c r="H59" s="1138" t="inlineStr">
        <is>
          <t>Qty.</t>
        </is>
      </c>
      <c r="I59" s="1816" t="n"/>
      <c r="J59" s="1816" t="n"/>
      <c r="K59" s="1818" t="n"/>
      <c r="L59" s="1122" t="inlineStr">
        <is>
          <t>Allowance</t>
        </is>
      </c>
      <c r="M59" s="1816" t="n"/>
      <c r="N59" s="1816" t="n"/>
      <c r="O59" s="1816" t="n"/>
      <c r="P59" s="1818" t="n"/>
      <c r="Q59" s="1138" t="inlineStr">
        <is>
          <t>Net-To-Gross</t>
        </is>
      </c>
      <c r="R59" s="1816" t="n"/>
      <c r="S59" s="1816" t="n"/>
      <c r="T59" s="1818" t="n"/>
      <c r="U59" s="1122" t="inlineStr">
        <is>
          <t>Total</t>
        </is>
      </c>
      <c r="V59" s="1816" t="n"/>
      <c r="W59" s="1816" t="n"/>
      <c r="X59" s="1816" t="n"/>
      <c r="Y59" s="1818" t="n"/>
      <c r="Z59" s="1137" t="n"/>
      <c r="AA59" s="1137" t="n"/>
      <c r="AB59" s="1137" t="n"/>
      <c r="AC59" s="1137" t="n"/>
      <c r="AD59" s="1137" t="n"/>
      <c r="AE59" s="1137" t="n"/>
    </row>
    <row r="60" ht="24" customFormat="1" customHeight="1" s="23">
      <c r="B60" s="1129" t="inlineStr">
        <is>
          <t>Instructor's Work Space</t>
        </is>
      </c>
      <c r="C60" s="1816" t="n"/>
      <c r="D60" s="1816" t="n"/>
      <c r="E60" s="1816" t="n"/>
      <c r="F60" s="1816" t="n"/>
      <c r="G60" s="1818" t="n"/>
      <c r="H60" s="1901" t="n">
        <v>1</v>
      </c>
      <c r="I60" s="1816" t="n"/>
      <c r="J60" s="1816" t="n"/>
      <c r="K60" s="1818" t="n"/>
      <c r="L60" s="1902" t="n">
        <v>60</v>
      </c>
      <c r="M60" s="1816" t="n"/>
      <c r="N60" s="1816" t="n"/>
      <c r="O60" s="1816" t="n"/>
      <c r="P60" s="1818" t="n"/>
      <c r="Q60" s="1123" t="n">
        <v>1.33</v>
      </c>
      <c r="R60" s="1894" t="n"/>
      <c r="S60" s="1894" t="n"/>
      <c r="T60" s="1895" t="n"/>
      <c r="U60" s="1903">
        <f>H60*L60*Q60</f>
        <v/>
      </c>
      <c r="V60" s="1816" t="n"/>
      <c r="W60" s="1816" t="n"/>
      <c r="X60" s="1816" t="n"/>
      <c r="Y60" s="1818" t="n"/>
      <c r="Z60" s="1137" t="n"/>
      <c r="AA60" s="1137" t="n"/>
      <c r="AB60" s="1137" t="n"/>
      <c r="AC60" s="1137" t="n"/>
      <c r="AD60" s="1137" t="n"/>
      <c r="AE60" s="1137" t="n"/>
    </row>
    <row r="61" ht="15.75" customFormat="1" customHeight="1" s="23">
      <c r="B61" s="1129" t="inlineStr">
        <is>
          <t>Instructor's Lounge</t>
        </is>
      </c>
      <c r="C61" s="1816" t="n"/>
      <c r="D61" s="1816" t="n"/>
      <c r="E61" s="1816" t="n"/>
      <c r="F61" s="1816" t="n"/>
      <c r="G61" s="1818" t="n"/>
      <c r="H61" s="1129" t="inlineStr">
        <is>
          <t>-</t>
        </is>
      </c>
      <c r="I61" s="1816" t="n"/>
      <c r="J61" s="1816" t="n"/>
      <c r="K61" s="1818" t="n"/>
      <c r="L61" s="1904" t="n">
        <v>450</v>
      </c>
      <c r="M61" s="1816" t="n"/>
      <c r="N61" s="1816" t="n"/>
      <c r="O61" s="1816" t="n"/>
      <c r="P61" s="1818" t="n"/>
      <c r="Q61" s="1905" t="n"/>
      <c r="R61" s="1751" t="n"/>
      <c r="S61" s="1751" t="n"/>
      <c r="T61" s="1906" t="n"/>
      <c r="U61" s="1903">
        <f>L61*Q60</f>
        <v/>
      </c>
      <c r="V61" s="1816" t="n"/>
      <c r="W61" s="1816" t="n"/>
      <c r="X61" s="1816" t="n"/>
      <c r="Y61" s="1818" t="n"/>
      <c r="Z61" s="1137" t="n"/>
      <c r="AA61" s="1137" t="n"/>
      <c r="AB61" s="1137" t="n"/>
      <c r="AC61" s="1137" t="n"/>
      <c r="AD61" s="1137" t="n"/>
      <c r="AE61" s="1137" t="n"/>
      <c r="AG61" s="23" t="n"/>
    </row>
    <row r="62" ht="15.75" customFormat="1" customHeight="1" s="694">
      <c r="A62" s="694" t="n"/>
      <c r="B62" s="1129" t="inlineStr">
        <is>
          <t>Student Break Area</t>
        </is>
      </c>
      <c r="C62" s="1816" t="n"/>
      <c r="D62" s="1816" t="n"/>
      <c r="E62" s="1816" t="n"/>
      <c r="F62" s="1816" t="n"/>
      <c r="G62" s="1818" t="n"/>
      <c r="H62" s="1130" t="n">
        <v>30</v>
      </c>
      <c r="I62" s="1816" t="n"/>
      <c r="J62" s="1816" t="n"/>
      <c r="K62" s="1818" t="n"/>
      <c r="L62" s="1907" t="n">
        <v>6</v>
      </c>
      <c r="M62" s="1816" t="n"/>
      <c r="N62" s="1816" t="n"/>
      <c r="O62" s="1816" t="n"/>
      <c r="P62" s="1818" t="n"/>
      <c r="Q62" s="1905" t="n"/>
      <c r="R62" s="1751" t="n"/>
      <c r="S62" s="1751" t="n"/>
      <c r="T62" s="1906" t="n"/>
      <c r="U62" s="1903">
        <f>H62*L62*Q60</f>
        <v/>
      </c>
      <c r="V62" s="1816" t="n"/>
      <c r="W62" s="1816" t="n"/>
      <c r="X62" s="1816" t="n"/>
      <c r="Y62" s="1818" t="n"/>
      <c r="Z62" s="1137" t="n"/>
      <c r="AA62" s="1137" t="n"/>
      <c r="AB62" s="1137" t="n"/>
      <c r="AC62" s="1137" t="n"/>
      <c r="AD62" s="1137" t="n"/>
      <c r="AE62" s="1137" t="n"/>
    </row>
    <row r="63" ht="15.75" customFormat="1" customHeight="1" s="694">
      <c r="A63" s="694" t="n"/>
      <c r="B63" s="1129" t="inlineStr">
        <is>
          <t>Training Aid Storage</t>
        </is>
      </c>
      <c r="C63" s="1816" t="n"/>
      <c r="D63" s="1816" t="n"/>
      <c r="E63" s="1816" t="n"/>
      <c r="F63" s="1816" t="n"/>
      <c r="G63" s="1818" t="n"/>
      <c r="H63" s="1130" t="n">
        <v>30</v>
      </c>
      <c r="I63" s="1816" t="n"/>
      <c r="J63" s="1816" t="n"/>
      <c r="K63" s="1818" t="n"/>
      <c r="L63" s="1908" t="n">
        <v>1.5</v>
      </c>
      <c r="M63" s="1816" t="n"/>
      <c r="N63" s="1816" t="n"/>
      <c r="O63" s="1816" t="n"/>
      <c r="P63" s="1818" t="n"/>
      <c r="Q63" s="1905" t="n"/>
      <c r="R63" s="1751" t="n"/>
      <c r="S63" s="1751" t="n"/>
      <c r="T63" s="1906" t="n"/>
      <c r="U63" s="1903">
        <f>H63*L63*Q60</f>
        <v/>
      </c>
      <c r="V63" s="1816" t="n"/>
      <c r="W63" s="1816" t="n"/>
      <c r="X63" s="1816" t="n"/>
      <c r="Y63" s="1818" t="n"/>
      <c r="Z63" s="1137" t="n"/>
      <c r="AA63" s="1137" t="n"/>
      <c r="AB63" s="1137" t="n"/>
      <c r="AC63" s="1137" t="n"/>
      <c r="AD63" s="1137" t="n"/>
      <c r="AE63" s="1137" t="n"/>
    </row>
    <row r="64" ht="15.75" customFormat="1" customHeight="1" s="694">
      <c r="A64" s="694" t="n"/>
      <c r="B64" s="1129" t="inlineStr">
        <is>
          <t>1Additional Training Work Space</t>
        </is>
      </c>
      <c r="C64" s="1894" t="n"/>
      <c r="D64" s="1894" t="n"/>
      <c r="E64" s="1894" t="n"/>
      <c r="F64" s="1894" t="n"/>
      <c r="G64" s="1895" t="n"/>
      <c r="H64" s="1118" t="inlineStr">
        <is>
          <t>-</t>
        </is>
      </c>
      <c r="I64" s="1894" t="n"/>
      <c r="J64" s="1894" t="n"/>
      <c r="K64" s="1895" t="n"/>
      <c r="L64" s="1909" t="n">
        <v>400</v>
      </c>
      <c r="M64" s="1894" t="n"/>
      <c r="N64" s="1894" t="n"/>
      <c r="O64" s="1894" t="n"/>
      <c r="P64" s="1895" t="n"/>
      <c r="Q64" s="1905" t="n"/>
      <c r="R64" s="1751" t="n"/>
      <c r="S64" s="1751" t="n"/>
      <c r="T64" s="1906" t="n"/>
      <c r="U64" s="1909">
        <f>L64</f>
        <v/>
      </c>
      <c r="V64" s="1894" t="n"/>
      <c r="W64" s="1894" t="n"/>
      <c r="X64" s="1894" t="n"/>
      <c r="Y64" s="1895" t="n"/>
      <c r="Z64" s="1137" t="n"/>
      <c r="AA64" s="1137" t="n"/>
      <c r="AB64" s="1137" t="n"/>
      <c r="AC64" s="1137" t="n"/>
      <c r="AD64" s="1137" t="n"/>
      <c r="AE64" s="1137" t="n"/>
    </row>
    <row r="65" ht="15.75" customFormat="1" customHeight="1" s="694">
      <c r="B65" s="1898" t="n"/>
      <c r="C65" s="1841" t="n"/>
      <c r="D65" s="1841" t="n"/>
      <c r="E65" s="1841" t="n"/>
      <c r="F65" s="1841" t="n"/>
      <c r="G65" s="1899" t="n"/>
      <c r="H65" s="1898" t="n"/>
      <c r="I65" s="1841" t="n"/>
      <c r="J65" s="1841" t="n"/>
      <c r="K65" s="1899" t="n"/>
      <c r="L65" s="1898" t="n"/>
      <c r="M65" s="1841" t="n"/>
      <c r="N65" s="1841" t="n"/>
      <c r="O65" s="1841" t="n"/>
      <c r="P65" s="1899" t="n"/>
      <c r="Q65" s="1905" t="n"/>
      <c r="R65" s="1751" t="n"/>
      <c r="S65" s="1751" t="n"/>
      <c r="T65" s="1906" t="n"/>
      <c r="U65" s="1898" t="n"/>
      <c r="V65" s="1841" t="n"/>
      <c r="W65" s="1841" t="n"/>
      <c r="X65" s="1841" t="n"/>
      <c r="Y65" s="1899" t="n"/>
      <c r="Z65" s="1137" t="n"/>
      <c r="AA65" s="1137" t="n"/>
      <c r="AB65" s="1137" t="n"/>
      <c r="AC65" s="1137" t="n"/>
      <c r="AD65" s="1137" t="n"/>
      <c r="AE65" s="1137" t="n"/>
    </row>
    <row r="66" ht="15.75" customFormat="1" customHeight="1" s="694">
      <c r="B66" s="1117" t="inlineStr">
        <is>
          <t>2Additional Storage Space</t>
        </is>
      </c>
      <c r="C66" s="1816" t="n"/>
      <c r="D66" s="1816" t="n"/>
      <c r="E66" s="1816" t="n"/>
      <c r="F66" s="1816" t="n"/>
      <c r="G66" s="1818" t="n"/>
      <c r="H66" s="1119" t="inlineStr">
        <is>
          <t>-</t>
        </is>
      </c>
      <c r="I66" s="1816" t="n"/>
      <c r="J66" s="1816" t="n"/>
      <c r="K66" s="1818" t="n"/>
      <c r="L66" s="1897">
        <f>28*(22+(3/12))</f>
        <v/>
      </c>
      <c r="M66" s="1816" t="n"/>
      <c r="N66" s="1816" t="n"/>
      <c r="O66" s="1816" t="n"/>
      <c r="P66" s="1818" t="n"/>
      <c r="Q66" s="1898" t="n"/>
      <c r="R66" s="1841" t="n"/>
      <c r="S66" s="1841" t="n"/>
      <c r="T66" s="1899" t="n"/>
      <c r="U66" s="1903">
        <f>L66</f>
        <v/>
      </c>
      <c r="V66" s="1816" t="n"/>
      <c r="W66" s="1816" t="n"/>
      <c r="X66" s="1816" t="n"/>
      <c r="Y66" s="1818" t="n"/>
      <c r="Z66" s="1137" t="n"/>
      <c r="AA66" s="1137" t="n"/>
      <c r="AB66" s="1137" t="n"/>
      <c r="AC66" s="1137" t="n"/>
      <c r="AD66" s="1137" t="n"/>
      <c r="AE66" s="1137" t="n"/>
    </row>
    <row r="67" ht="15.75" customFormat="1" customHeight="1" s="694">
      <c r="B67" s="1137" t="n"/>
      <c r="C67" s="1137" t="n"/>
      <c r="D67" s="1137" t="n"/>
      <c r="E67" s="1137" t="n"/>
      <c r="F67" s="1137" t="n"/>
      <c r="G67" s="1137" t="n"/>
      <c r="H67" s="1137" t="n"/>
      <c r="I67" s="1137" t="n"/>
      <c r="J67" s="1137" t="n"/>
      <c r="K67" s="1137" t="n"/>
      <c r="L67" s="1137" t="n"/>
      <c r="M67" s="1137" t="n"/>
      <c r="N67" s="1137" t="n"/>
      <c r="O67" s="1137" t="n"/>
      <c r="P67" s="1137" t="n"/>
      <c r="Q67" s="1110" t="inlineStr">
        <is>
          <t>Subtotal =</t>
        </is>
      </c>
      <c r="R67" s="1894" t="n"/>
      <c r="S67" s="1894" t="n"/>
      <c r="T67" s="1894" t="n"/>
      <c r="U67" s="1900">
        <f>SUM(U60:Y65)</f>
        <v/>
      </c>
      <c r="V67" s="1894" t="n"/>
      <c r="W67" s="1894" t="n"/>
      <c r="X67" s="1894" t="n"/>
      <c r="Y67" s="1137" t="n"/>
      <c r="Z67" s="1137" t="n"/>
      <c r="AA67" s="1137" t="n"/>
      <c r="AB67" s="1137" t="n"/>
      <c r="AC67" s="1137" t="n"/>
      <c r="AD67" s="1137" t="n"/>
      <c r="AE67" s="1137" t="n"/>
    </row>
    <row r="68" ht="15.75" customFormat="1" customHeight="1" s="694">
      <c r="B68" s="1137" t="n"/>
      <c r="C68" s="1137" t="n"/>
      <c r="D68" s="1137" t="n"/>
      <c r="E68" s="1137" t="n"/>
      <c r="F68" s="1137" t="n"/>
      <c r="G68" s="1137" t="n"/>
      <c r="H68" s="1137" t="n"/>
      <c r="I68" s="1137" t="n"/>
      <c r="J68" s="1137" t="n"/>
      <c r="K68" s="1137" t="n"/>
      <c r="L68" s="1137" t="n"/>
      <c r="M68" s="1137" t="n"/>
      <c r="N68" s="1137" t="n"/>
      <c r="O68" s="1137" t="n"/>
      <c r="P68" s="1137" t="n"/>
      <c r="Q68" s="1137" t="n"/>
      <c r="R68" s="1137" t="n"/>
      <c r="S68" s="1137" t="n"/>
      <c r="T68" s="1137" t="n"/>
      <c r="U68" s="1137" t="n"/>
      <c r="V68" s="1137" t="n"/>
      <c r="W68" s="1137" t="n"/>
      <c r="X68" s="1137" t="n"/>
      <c r="Y68" s="1137" t="n"/>
      <c r="Z68" s="1137" t="n"/>
      <c r="AA68" s="1137" t="n"/>
      <c r="AB68" s="1137" t="n"/>
      <c r="AC68" s="1137" t="n"/>
      <c r="AD68" s="1137" t="n"/>
      <c r="AE68" s="1137" t="n"/>
    </row>
    <row r="69" ht="15.75" customFormat="1" customHeight="1" s="694">
      <c r="B69" s="1137" t="inlineStr">
        <is>
          <t xml:space="preserve">1 Per facility walkthrough and engineering evaluation, an additional training work space is required to prepare anatomical dummies to mimic real life situations such as painting them to be used for training. </t>
        </is>
      </c>
      <c r="C69" s="1751" t="n"/>
      <c r="D69" s="1751" t="n"/>
      <c r="E69" s="1751" t="n"/>
      <c r="F69" s="1751" t="n"/>
      <c r="G69" s="1751" t="n"/>
      <c r="H69" s="1751" t="n"/>
      <c r="I69" s="1751" t="n"/>
      <c r="J69" s="1751" t="n"/>
      <c r="K69" s="1751" t="n"/>
      <c r="L69" s="1751" t="n"/>
      <c r="M69" s="1751" t="n"/>
      <c r="N69" s="1751" t="n"/>
      <c r="O69" s="1751" t="n"/>
      <c r="P69" s="1751" t="n"/>
      <c r="Q69" s="1751" t="n"/>
      <c r="R69" s="1751" t="n"/>
      <c r="S69" s="1751" t="n"/>
      <c r="T69" s="1751" t="n"/>
      <c r="U69" s="1751" t="n"/>
      <c r="V69" s="1751" t="n"/>
      <c r="W69" s="1751" t="n"/>
      <c r="X69" s="1751" t="n"/>
      <c r="Y69" s="1751" t="n"/>
      <c r="Z69" s="1751" t="n"/>
      <c r="AA69" s="1751" t="n"/>
      <c r="AB69" s="1751" t="n"/>
      <c r="AC69" s="1751" t="n"/>
      <c r="AD69" s="1751" t="n"/>
      <c r="AE69" s="1751" t="n"/>
    </row>
    <row r="70" ht="15.75" customFormat="1" customHeight="1" s="691">
      <c r="B70" s="1751" t="n"/>
      <c r="C70" s="1751" t="n"/>
      <c r="D70" s="1751" t="n"/>
      <c r="E70" s="1751" t="n"/>
      <c r="F70" s="1751" t="n"/>
      <c r="G70" s="1751" t="n"/>
      <c r="H70" s="1751" t="n"/>
      <c r="I70" s="1751" t="n"/>
      <c r="J70" s="1751" t="n"/>
      <c r="K70" s="1751" t="n"/>
      <c r="L70" s="1751" t="n"/>
      <c r="M70" s="1751" t="n"/>
      <c r="N70" s="1751" t="n"/>
      <c r="O70" s="1751" t="n"/>
      <c r="P70" s="1751" t="n"/>
      <c r="Q70" s="1751" t="n"/>
      <c r="R70" s="1751" t="n"/>
      <c r="S70" s="1751" t="n"/>
      <c r="T70" s="1751" t="n"/>
      <c r="U70" s="1751" t="n"/>
      <c r="V70" s="1751" t="n"/>
      <c r="W70" s="1751" t="n"/>
      <c r="X70" s="1751" t="n"/>
      <c r="Y70" s="1751" t="n"/>
      <c r="Z70" s="1751" t="n"/>
      <c r="AA70" s="1751" t="n"/>
      <c r="AB70" s="1751" t="n"/>
      <c r="AC70" s="1751" t="n"/>
      <c r="AD70" s="1751" t="n"/>
      <c r="AE70" s="1751" t="n"/>
    </row>
    <row r="71" ht="15.75" customFormat="1" customHeight="1" s="694">
      <c r="B71" s="1137" t="inlineStr">
        <is>
          <t xml:space="preserve">2 Per facility walkthrough and engineering evaluation, an additional storage is required to store all training aid materials in addition to the Training Aid Storage provided with 1.5 NSF per student. </t>
        </is>
      </c>
      <c r="C71" s="1751" t="n"/>
      <c r="D71" s="1751" t="n"/>
      <c r="E71" s="1751" t="n"/>
      <c r="F71" s="1751" t="n"/>
      <c r="G71" s="1751" t="n"/>
      <c r="H71" s="1751" t="n"/>
      <c r="I71" s="1751" t="n"/>
      <c r="J71" s="1751" t="n"/>
      <c r="K71" s="1751" t="n"/>
      <c r="L71" s="1751" t="n"/>
      <c r="M71" s="1751" t="n"/>
      <c r="N71" s="1751" t="n"/>
      <c r="O71" s="1751" t="n"/>
      <c r="P71" s="1751" t="n"/>
      <c r="Q71" s="1751" t="n"/>
      <c r="R71" s="1751" t="n"/>
      <c r="S71" s="1751" t="n"/>
      <c r="T71" s="1751" t="n"/>
      <c r="U71" s="1751" t="n"/>
      <c r="V71" s="1751" t="n"/>
      <c r="W71" s="1751" t="n"/>
      <c r="X71" s="1751" t="n"/>
      <c r="Y71" s="1751" t="n"/>
      <c r="Z71" s="1751" t="n"/>
      <c r="AA71" s="1751" t="n"/>
      <c r="AB71" s="1751" t="n"/>
      <c r="AC71" s="1751" t="n"/>
      <c r="AD71" s="1751" t="n"/>
      <c r="AE71" s="1751" t="n"/>
    </row>
    <row r="72" ht="15.75" customFormat="1" customHeight="1" s="694">
      <c r="B72" s="1751" t="n"/>
      <c r="C72" s="1751" t="n"/>
      <c r="D72" s="1751" t="n"/>
      <c r="E72" s="1751" t="n"/>
      <c r="F72" s="1751" t="n"/>
      <c r="G72" s="1751" t="n"/>
      <c r="H72" s="1751" t="n"/>
      <c r="I72" s="1751" t="n"/>
      <c r="J72" s="1751" t="n"/>
      <c r="K72" s="1751" t="n"/>
      <c r="L72" s="1751" t="n"/>
      <c r="M72" s="1751" t="n"/>
      <c r="N72" s="1751" t="n"/>
      <c r="O72" s="1751" t="n"/>
      <c r="P72" s="1751" t="n"/>
      <c r="Q72" s="1751" t="n"/>
      <c r="R72" s="1751" t="n"/>
      <c r="S72" s="1751" t="n"/>
      <c r="T72" s="1751" t="n"/>
      <c r="U72" s="1751" t="n"/>
      <c r="V72" s="1751" t="n"/>
      <c r="W72" s="1751" t="n"/>
      <c r="X72" s="1751" t="n"/>
      <c r="Y72" s="1751" t="n"/>
      <c r="Z72" s="1751" t="n"/>
      <c r="AA72" s="1751" t="n"/>
      <c r="AB72" s="1751" t="n"/>
      <c r="AC72" s="1751" t="n"/>
      <c r="AD72" s="1751" t="n"/>
      <c r="AE72" s="1751" t="n"/>
    </row>
    <row r="73" ht="15.75" customFormat="1" customHeight="1" s="694">
      <c r="B73" s="1137" t="n"/>
      <c r="C73" s="1137" t="n"/>
      <c r="D73" s="1137" t="n"/>
      <c r="E73" s="1137" t="n"/>
      <c r="F73" s="1137" t="n"/>
      <c r="G73" s="1137" t="n"/>
      <c r="H73" s="1137" t="n"/>
      <c r="I73" s="1137" t="n"/>
      <c r="J73" s="1137" t="n"/>
      <c r="K73" s="1137" t="n"/>
      <c r="L73" s="1137" t="n"/>
      <c r="M73" s="1137" t="n"/>
      <c r="N73" s="1137" t="n"/>
      <c r="O73" s="1137" t="n"/>
      <c r="P73" s="1137" t="n"/>
      <c r="Q73" s="1137" t="n"/>
      <c r="R73" s="1137" t="n"/>
      <c r="S73" s="1137" t="n"/>
      <c r="T73" s="1137" t="n"/>
      <c r="U73" s="1137" t="n"/>
      <c r="V73" s="1137" t="n"/>
      <c r="W73" s="1137" t="n"/>
      <c r="X73" s="1137" t="n"/>
      <c r="Y73" s="1137" t="n"/>
      <c r="Z73" s="1137" t="n"/>
      <c r="AA73" s="1137" t="n"/>
      <c r="AB73" s="1137" t="n"/>
      <c r="AC73" s="1137" t="n"/>
      <c r="AD73" s="1137" t="n"/>
      <c r="AE73" s="1137" t="n"/>
    </row>
    <row r="74" ht="15.75" customFormat="1" customHeight="1" s="694">
      <c r="B74" s="1137" t="n"/>
      <c r="C74" s="1137" t="n"/>
      <c r="D74" s="1137" t="n"/>
      <c r="E74" s="1137" t="n"/>
      <c r="F74" s="1137" t="n"/>
      <c r="G74" s="1137" t="n"/>
      <c r="H74" s="1137" t="n"/>
      <c r="I74" s="1137" t="n"/>
      <c r="J74" s="1137" t="n"/>
      <c r="K74" s="1137" t="n"/>
      <c r="L74" s="1137" t="n"/>
      <c r="M74" s="1137" t="n"/>
      <c r="N74" s="1137" t="n"/>
      <c r="O74" s="1137" t="n"/>
      <c r="P74" s="1137" t="n"/>
      <c r="Q74" s="1137" t="n"/>
      <c r="R74" s="1137" t="n"/>
      <c r="S74" s="1137" t="n"/>
      <c r="T74" s="1137" t="n"/>
      <c r="U74" s="1137" t="n"/>
      <c r="V74" s="1137" t="n"/>
      <c r="W74" s="1137" t="n"/>
      <c r="X74" s="1137" t="n"/>
      <c r="Y74" s="1137" t="n"/>
      <c r="Z74" s="1137" t="n"/>
      <c r="AA74" s="1137" t="n"/>
      <c r="AB74" s="1137" t="n"/>
      <c r="AC74" s="1137" t="n"/>
      <c r="AD74" s="1137" t="n"/>
      <c r="AE74" s="1137" t="n"/>
    </row>
    <row r="75" ht="15.75" customFormat="1" customHeight="1" s="694">
      <c r="B75" s="1137" t="n"/>
      <c r="C75" s="1137" t="n"/>
      <c r="D75" s="1137" t="n"/>
      <c r="E75" s="1137" t="n"/>
      <c r="F75" s="1137" t="n"/>
      <c r="G75" s="1137" t="n"/>
      <c r="H75" s="1137" t="n"/>
      <c r="I75" s="1137" t="n"/>
      <c r="J75" s="1137" t="n"/>
      <c r="K75" s="1137" t="n"/>
      <c r="L75" s="1137" t="n"/>
      <c r="M75" s="1137" t="n"/>
      <c r="N75" s="1137" t="n"/>
      <c r="O75" s="1137" t="n"/>
      <c r="P75" s="1137" t="n"/>
      <c r="Q75" s="1137" t="n"/>
      <c r="R75" s="1137" t="n"/>
      <c r="S75" s="1137" t="n"/>
      <c r="T75" s="1137" t="n"/>
      <c r="U75" s="1137" t="n"/>
      <c r="V75" s="1137" t="n"/>
      <c r="W75" s="1137" t="n"/>
      <c r="X75" s="1137" t="n"/>
      <c r="Y75" s="1137" t="n"/>
      <c r="Z75" s="1137" t="n"/>
      <c r="AA75" s="1137" t="n"/>
      <c r="AB75" s="1137" t="n"/>
      <c r="AC75" s="1137" t="n"/>
      <c r="AD75" s="1137" t="n"/>
      <c r="AE75" s="1137" t="n"/>
    </row>
    <row r="76" ht="15.75" customFormat="1" customHeight="1" s="694">
      <c r="B76" s="1137" t="n"/>
      <c r="C76" s="1137" t="n"/>
      <c r="D76" s="1137" t="n"/>
      <c r="E76" s="1137" t="n"/>
      <c r="F76" s="1137" t="n"/>
      <c r="G76" s="1137" t="n"/>
      <c r="H76" s="1137" t="n"/>
      <c r="I76" s="1137" t="n"/>
      <c r="J76" s="1137" t="n"/>
      <c r="K76" s="1137" t="n"/>
      <c r="L76" s="1137" t="n"/>
      <c r="M76" s="1137" t="n"/>
      <c r="N76" s="1137" t="n"/>
      <c r="O76" s="1137" t="n"/>
      <c r="P76" s="1137" t="n"/>
      <c r="Q76" s="1137" t="n"/>
      <c r="R76" s="1137" t="n"/>
      <c r="S76" s="1137" t="n"/>
      <c r="T76" s="1137" t="n"/>
      <c r="U76" s="1137" t="n"/>
      <c r="V76" s="1137" t="n"/>
      <c r="W76" s="1137" t="n"/>
      <c r="X76" s="1137" t="n"/>
      <c r="Y76" s="1137" t="n"/>
      <c r="Z76" s="1137" t="n"/>
      <c r="AA76" s="1137" t="n"/>
      <c r="AB76" s="1137" t="n"/>
      <c r="AC76" s="1137" t="n"/>
      <c r="AD76" s="1137" t="n"/>
      <c r="AE76" s="1137" t="n"/>
    </row>
    <row r="77" ht="15.75" customFormat="1" customHeight="1" s="694">
      <c r="B77" s="1137" t="n"/>
      <c r="C77" s="1137" t="n"/>
      <c r="D77" s="1137" t="n"/>
      <c r="E77" s="1137" t="n"/>
      <c r="F77" s="1137" t="n"/>
      <c r="G77" s="1137" t="n"/>
      <c r="H77" s="1137" t="n"/>
      <c r="I77" s="1137" t="n"/>
      <c r="J77" s="1137" t="n"/>
      <c r="K77" s="1137" t="n"/>
      <c r="L77" s="1137" t="n"/>
      <c r="M77" s="1137" t="n"/>
      <c r="N77" s="1137" t="n"/>
      <c r="O77" s="1137" t="n"/>
      <c r="P77" s="1137" t="n"/>
      <c r="Q77" s="1137" t="n"/>
      <c r="R77" s="1137" t="n"/>
      <c r="S77" s="1137" t="n"/>
      <c r="T77" s="1137" t="n"/>
      <c r="U77" s="1137" t="n"/>
      <c r="V77" s="1137" t="n"/>
      <c r="W77" s="1137" t="n"/>
      <c r="X77" s="1137" t="n"/>
      <c r="Y77" s="1137" t="n"/>
      <c r="Z77" s="1137" t="n"/>
      <c r="AA77" s="1137" t="n"/>
      <c r="AB77" s="1137" t="n"/>
      <c r="AC77" s="1137" t="n"/>
      <c r="AD77" s="1137" t="n"/>
      <c r="AE77" s="1137" t="n"/>
    </row>
    <row r="78" ht="15.75" customFormat="1" customHeight="1" s="694">
      <c r="B78" s="1137" t="n"/>
      <c r="C78" s="1137" t="n"/>
      <c r="D78" s="1137" t="n"/>
      <c r="E78" s="1137" t="n"/>
      <c r="F78" s="1137" t="n"/>
      <c r="G78" s="1137" t="n"/>
      <c r="H78" s="1137" t="n"/>
      <c r="I78" s="1137" t="n"/>
      <c r="J78" s="1137" t="n"/>
      <c r="K78" s="1137" t="n"/>
      <c r="L78" s="1137" t="n"/>
      <c r="M78" s="1137" t="n"/>
      <c r="N78" s="1137" t="n"/>
      <c r="O78" s="1137" t="n"/>
      <c r="P78" s="1137" t="n"/>
      <c r="Q78" s="1137" t="n"/>
      <c r="R78" s="1137" t="n"/>
      <c r="S78" s="1137" t="n"/>
      <c r="T78" s="1137" t="n"/>
      <c r="U78" s="1137" t="n"/>
      <c r="V78" s="1137" t="n"/>
      <c r="W78" s="1137" t="n"/>
      <c r="X78" s="1137" t="n"/>
      <c r="Y78" s="1137" t="n"/>
      <c r="Z78" s="1137" t="n"/>
      <c r="AA78" s="1137" t="n"/>
      <c r="AB78" s="1137" t="n"/>
      <c r="AC78" s="1137" t="n"/>
      <c r="AD78" s="1137" t="n"/>
      <c r="AE78" s="1137" t="n"/>
    </row>
    <row r="79" ht="15.75" customFormat="1" customHeight="1" s="694">
      <c r="B79" s="1137" t="n"/>
      <c r="C79" s="1137" t="n"/>
      <c r="D79" s="1137" t="n"/>
      <c r="E79" s="1137" t="n"/>
      <c r="F79" s="1137" t="n"/>
      <c r="G79" s="1137" t="n"/>
      <c r="H79" s="1137" t="n"/>
      <c r="I79" s="1137" t="n"/>
      <c r="J79" s="1137" t="n"/>
      <c r="K79" s="1137" t="n"/>
      <c r="L79" s="1137" t="n"/>
      <c r="M79" s="1137" t="n"/>
      <c r="N79" s="1137" t="n"/>
      <c r="O79" s="1137" t="n"/>
      <c r="P79" s="1137" t="n"/>
      <c r="Q79" s="1137" t="n"/>
      <c r="R79" s="1137" t="n"/>
      <c r="S79" s="1137" t="n"/>
      <c r="T79" s="1137" t="n"/>
      <c r="U79" s="1137" t="n"/>
      <c r="V79" s="1137" t="n"/>
      <c r="W79" s="1137" t="n"/>
      <c r="X79" s="1137" t="n"/>
      <c r="Y79" s="1137" t="n"/>
      <c r="Z79" s="1137" t="n"/>
      <c r="AA79" s="1137" t="n"/>
      <c r="AB79" s="1137" t="n"/>
      <c r="AC79" s="1137" t="n"/>
      <c r="AD79" s="1137" t="n"/>
      <c r="AE79" s="1137" t="n"/>
    </row>
    <row r="80" ht="15.75" customFormat="1" customHeight="1" s="694">
      <c r="B80" s="1137" t="n"/>
      <c r="C80" s="1137" t="n"/>
      <c r="D80" s="1137" t="n"/>
      <c r="E80" s="1137" t="n"/>
      <c r="F80" s="1137" t="n"/>
      <c r="G80" s="1137" t="n"/>
      <c r="H80" s="1137" t="n"/>
      <c r="I80" s="1137" t="n"/>
      <c r="J80" s="1137" t="n"/>
      <c r="K80" s="1137" t="n"/>
      <c r="L80" s="1137" t="n"/>
      <c r="M80" s="1137" t="n"/>
      <c r="N80" s="1137" t="n"/>
      <c r="O80" s="1137" t="n"/>
      <c r="P80" s="1137" t="n"/>
      <c r="Q80" s="1137" t="n"/>
      <c r="R80" s="1137" t="n"/>
      <c r="S80" s="1137" t="n"/>
      <c r="T80" s="1137" t="n"/>
      <c r="U80" s="1137" t="n"/>
      <c r="V80" s="1137" t="n"/>
      <c r="W80" s="1137" t="n"/>
      <c r="X80" s="1137" t="n"/>
      <c r="Y80" s="1137" t="n"/>
      <c r="Z80" s="1137" t="n"/>
      <c r="AA80" s="1137" t="n"/>
      <c r="AB80" s="1137" t="n"/>
      <c r="AC80" s="1137" t="n"/>
      <c r="AD80" s="1137" t="n"/>
      <c r="AE80" s="1137" t="n"/>
    </row>
    <row r="81" ht="15.75" customFormat="1" customHeight="1" s="694">
      <c r="B81" s="1137" t="n"/>
      <c r="C81" s="1137" t="n"/>
      <c r="D81" s="1137" t="n"/>
      <c r="E81" s="1137" t="n"/>
      <c r="F81" s="1137" t="n"/>
      <c r="G81" s="1137" t="n"/>
      <c r="H81" s="1137" t="n"/>
      <c r="I81" s="1137" t="n"/>
      <c r="J81" s="1137" t="n"/>
      <c r="K81" s="1137" t="n"/>
      <c r="L81" s="1137" t="n"/>
      <c r="M81" s="1137" t="n"/>
      <c r="N81" s="1137" t="n"/>
      <c r="O81" s="1137" t="n"/>
      <c r="P81" s="1137" t="n"/>
      <c r="Q81" s="1137" t="n"/>
      <c r="R81" s="1137" t="n"/>
      <c r="S81" s="1137" t="n"/>
      <c r="T81" s="1137" t="n"/>
      <c r="U81" s="1137" t="n"/>
      <c r="V81" s="1137" t="n"/>
      <c r="W81" s="1137" t="n"/>
      <c r="X81" s="1137" t="n"/>
      <c r="Y81" s="1137" t="n"/>
      <c r="Z81" s="1137" t="n"/>
      <c r="AA81" s="1137" t="n"/>
      <c r="AB81" s="1137" t="n"/>
      <c r="AC81" s="1137" t="n"/>
      <c r="AD81" s="1137" t="n"/>
      <c r="AE81" s="1137" t="n"/>
    </row>
    <row r="82" ht="15.75" customFormat="1" customHeight="1" s="694">
      <c r="B82" s="1137" t="n"/>
      <c r="C82" s="1137" t="n"/>
      <c r="D82" s="1137" t="n"/>
      <c r="E82" s="1137" t="n"/>
      <c r="F82" s="1137" t="n"/>
      <c r="G82" s="1137" t="n"/>
      <c r="H82" s="1137" t="n"/>
      <c r="I82" s="1137" t="n"/>
      <c r="J82" s="1137" t="n"/>
      <c r="K82" s="1137" t="n"/>
      <c r="L82" s="1137" t="n"/>
      <c r="M82" s="1137" t="n"/>
      <c r="N82" s="1137" t="n"/>
      <c r="O82" s="1137" t="n"/>
      <c r="P82" s="1137" t="n"/>
      <c r="Q82" s="1137" t="n"/>
      <c r="R82" s="1137" t="n"/>
      <c r="S82" s="1137" t="n"/>
      <c r="T82" s="1137" t="n"/>
      <c r="U82" s="1137" t="n"/>
      <c r="V82" s="1137" t="n"/>
      <c r="W82" s="1137" t="n"/>
      <c r="X82" s="1137" t="n"/>
      <c r="Y82" s="1137" t="n"/>
      <c r="Z82" s="1137" t="n"/>
      <c r="AA82" s="1137" t="n"/>
      <c r="AB82" s="1137" t="n"/>
      <c r="AC82" s="1137" t="n"/>
      <c r="AD82" s="1137" t="n"/>
      <c r="AE82" s="1137" t="n"/>
    </row>
    <row r="83" ht="15.75" customFormat="1" customHeight="1" s="694">
      <c r="B83" s="1137" t="n"/>
      <c r="C83" s="1137" t="n"/>
      <c r="D83" s="1137" t="n"/>
      <c r="E83" s="1137" t="n"/>
      <c r="F83" s="1137" t="n"/>
      <c r="G83" s="1137" t="n"/>
      <c r="H83" s="1137" t="n"/>
      <c r="I83" s="1137" t="n"/>
      <c r="J83" s="1137" t="n"/>
      <c r="K83" s="1137" t="n"/>
      <c r="L83" s="1137" t="n"/>
      <c r="M83" s="1137" t="n"/>
      <c r="N83" s="1137" t="n"/>
      <c r="O83" s="1137" t="n"/>
      <c r="P83" s="1137" t="n"/>
      <c r="Q83" s="1137" t="n"/>
      <c r="R83" s="1137" t="n"/>
      <c r="S83" s="1137" t="n"/>
      <c r="T83" s="1137" t="n"/>
      <c r="U83" s="1137" t="n"/>
      <c r="V83" s="1137" t="n"/>
      <c r="W83" s="1137" t="n"/>
      <c r="X83" s="1137" t="n"/>
      <c r="Y83" s="1137" t="n"/>
      <c r="Z83" s="1137" t="n"/>
      <c r="AA83" s="1137" t="n"/>
      <c r="AB83" s="1137" t="n"/>
      <c r="AC83" s="1137" t="n"/>
      <c r="AD83" s="1137" t="n"/>
      <c r="AE83" s="1137" t="n"/>
    </row>
    <row r="84" ht="15.75" customFormat="1" customHeight="1" s="694">
      <c r="B84" s="1137" t="n"/>
      <c r="C84" s="1137" t="n"/>
      <c r="D84" s="1137" t="n"/>
      <c r="E84" s="1137" t="n"/>
      <c r="F84" s="1137" t="n"/>
      <c r="G84" s="1137" t="n"/>
      <c r="H84" s="1137" t="n"/>
      <c r="I84" s="1137" t="n"/>
      <c r="J84" s="1137" t="n"/>
      <c r="K84" s="1137" t="n"/>
      <c r="L84" s="1137" t="n"/>
      <c r="M84" s="1137" t="n"/>
      <c r="N84" s="1137" t="n"/>
      <c r="O84" s="1137" t="n"/>
      <c r="P84" s="1137" t="n"/>
      <c r="Q84" s="1137" t="n"/>
      <c r="R84" s="1137" t="n"/>
      <c r="S84" s="1137" t="n"/>
      <c r="T84" s="1137" t="n"/>
      <c r="U84" s="1137" t="n"/>
      <c r="V84" s="1137" t="n"/>
      <c r="W84" s="1137" t="n"/>
      <c r="X84" s="1137" t="n"/>
      <c r="Y84" s="1137" t="n"/>
      <c r="Z84" s="1137" t="n"/>
      <c r="AA84" s="1137" t="n"/>
      <c r="AB84" s="1137" t="n"/>
      <c r="AC84" s="1137" t="n"/>
      <c r="AD84" s="1137" t="n"/>
      <c r="AE84" s="1137" t="n"/>
    </row>
    <row r="85" ht="15.75" customFormat="1" customHeight="1" s="694">
      <c r="B85" s="1137" t="n"/>
      <c r="C85" s="1137" t="n"/>
      <c r="D85" s="1137" t="n"/>
      <c r="E85" s="1137" t="n"/>
      <c r="F85" s="1137" t="n"/>
      <c r="G85" s="1137" t="n"/>
      <c r="H85" s="1137" t="n"/>
      <c r="I85" s="1137" t="n"/>
      <c r="J85" s="1137" t="n"/>
      <c r="K85" s="1137" t="n"/>
      <c r="L85" s="1137" t="n"/>
      <c r="M85" s="1137" t="n"/>
      <c r="N85" s="1137" t="n"/>
      <c r="O85" s="1137" t="n"/>
      <c r="P85" s="1137" t="n"/>
      <c r="Q85" s="1137" t="n"/>
      <c r="R85" s="1137" t="n"/>
      <c r="S85" s="1137" t="n"/>
      <c r="T85" s="1137" t="n"/>
      <c r="U85" s="1137" t="n"/>
      <c r="V85" s="1137" t="n"/>
      <c r="W85" s="1137" t="n"/>
      <c r="X85" s="1137" t="n"/>
      <c r="Y85" s="1137" t="n"/>
      <c r="Z85" s="1137" t="n"/>
      <c r="AA85" s="1137" t="n"/>
      <c r="AB85" s="1137" t="n"/>
      <c r="AC85" s="1137" t="n"/>
      <c r="AD85" s="1137" t="n"/>
      <c r="AE85" s="1137" t="n"/>
    </row>
    <row r="86" ht="15.75" customFormat="1" customHeight="1" s="694">
      <c r="B86" s="1137" t="n"/>
      <c r="C86" s="1137" t="n"/>
      <c r="D86" s="1137" t="n"/>
      <c r="E86" s="1137" t="n"/>
      <c r="F86" s="1137" t="n"/>
      <c r="G86" s="1137" t="n"/>
      <c r="H86" s="1137" t="n"/>
      <c r="I86" s="1137" t="n"/>
      <c r="J86" s="1137" t="n"/>
      <c r="K86" s="1137" t="n"/>
      <c r="L86" s="1137" t="n"/>
      <c r="M86" s="1137" t="n"/>
      <c r="N86" s="1137" t="n"/>
      <c r="O86" s="1137" t="n"/>
      <c r="P86" s="1137" t="n"/>
      <c r="Q86" s="1137" t="n"/>
      <c r="R86" s="1137" t="n"/>
      <c r="S86" s="1137" t="n"/>
      <c r="T86" s="1137" t="n"/>
      <c r="U86" s="1137" t="n"/>
      <c r="V86" s="1137" t="n"/>
      <c r="W86" s="1137" t="n"/>
      <c r="X86" s="1137" t="n"/>
      <c r="Y86" s="1137" t="n"/>
      <c r="Z86" s="1137" t="n"/>
      <c r="AA86" s="1137" t="n"/>
      <c r="AB86" s="1137" t="n"/>
      <c r="AC86" s="1137" t="n"/>
      <c r="AD86" s="1137" t="n"/>
      <c r="AE86" s="1137" t="n"/>
    </row>
    <row r="87" ht="15.75" customFormat="1" customHeight="1" s="694">
      <c r="B87" s="1137" t="n"/>
      <c r="C87" s="1137" t="n"/>
      <c r="D87" s="1137" t="n"/>
      <c r="E87" s="1137" t="n"/>
      <c r="F87" s="1137" t="n"/>
      <c r="G87" s="1137" t="n"/>
      <c r="H87" s="1137" t="n"/>
      <c r="I87" s="1137" t="n"/>
      <c r="J87" s="1137" t="n"/>
      <c r="K87" s="1137" t="n"/>
      <c r="L87" s="1137" t="n"/>
      <c r="M87" s="1137" t="n"/>
      <c r="N87" s="1137" t="n"/>
      <c r="O87" s="1137" t="n"/>
      <c r="P87" s="1137" t="n"/>
      <c r="Q87" s="1137" t="n"/>
      <c r="R87" s="1137" t="n"/>
      <c r="S87" s="1137" t="n"/>
      <c r="T87" s="1137" t="n"/>
      <c r="U87" s="1137" t="n"/>
      <c r="V87" s="1137" t="n"/>
      <c r="W87" s="1137" t="n"/>
      <c r="X87" s="1137" t="n"/>
      <c r="Y87" s="1137" t="n"/>
      <c r="Z87" s="1137" t="n"/>
      <c r="AA87" s="1137" t="n"/>
      <c r="AB87" s="1137" t="n"/>
      <c r="AC87" s="1137" t="n"/>
      <c r="AD87" s="1137" t="n"/>
      <c r="AE87" s="1137" t="n"/>
    </row>
    <row r="88" ht="15.75" customFormat="1" customHeight="1" s="694">
      <c r="A88" s="806" t="n"/>
      <c r="B88" s="1736" t="n"/>
      <c r="C88" s="1736" t="n"/>
      <c r="D88" s="1736" t="n"/>
      <c r="E88" s="1736" t="n"/>
      <c r="F88" s="1736" t="n"/>
      <c r="G88" s="1736" t="n"/>
      <c r="H88" s="807" t="n"/>
      <c r="I88" s="1736" t="n"/>
      <c r="J88" s="1736" t="n"/>
      <c r="K88" s="1736" t="n"/>
      <c r="L88" s="199" t="n"/>
      <c r="M88" s="809" t="n"/>
      <c r="N88" s="1748" t="n"/>
      <c r="O88" s="810" t="n"/>
      <c r="P88" s="1748" t="n"/>
      <c r="Q88" s="1748" t="n"/>
      <c r="R88" s="199" t="n"/>
      <c r="S88" s="199" t="n"/>
      <c r="T88" s="199" t="n"/>
      <c r="U88" s="199" t="n"/>
      <c r="V88" s="199" t="n"/>
      <c r="W88" s="199" t="n"/>
      <c r="X88" s="199" t="n"/>
      <c r="Y88" s="201" t="n"/>
      <c r="Z88" s="202" t="n"/>
      <c r="AA88" s="202" t="n"/>
      <c r="AB88" s="682" t="n"/>
      <c r="AC88" s="683" t="inlineStr">
        <is>
          <t xml:space="preserve">Page </t>
        </is>
      </c>
      <c r="AD88" s="684" t="n">
        <v>2</v>
      </c>
      <c r="AE88" s="684" t="inlineStr">
        <is>
          <t>of</t>
        </is>
      </c>
      <c r="AF88" s="684" t="n">
        <v>2</v>
      </c>
    </row>
  </sheetData>
  <mergeCells count="105">
    <mergeCell ref="U60:Y60"/>
    <mergeCell ref="Z48:AC48"/>
    <mergeCell ref="Q60:T66"/>
    <mergeCell ref="U59:Y59"/>
    <mergeCell ref="M88:N88"/>
    <mergeCell ref="U61:Y61"/>
    <mergeCell ref="A41:B41"/>
    <mergeCell ref="B20:AF20"/>
    <mergeCell ref="U64:Y65"/>
    <mergeCell ref="U24:X25"/>
    <mergeCell ref="B45:G45"/>
    <mergeCell ref="H59:K59"/>
    <mergeCell ref="L60:P60"/>
    <mergeCell ref="Y4:AD4"/>
    <mergeCell ref="M41:Q41"/>
    <mergeCell ref="B47:G47"/>
    <mergeCell ref="Q26:T26"/>
    <mergeCell ref="B59:G59"/>
    <mergeCell ref="H61:K61"/>
    <mergeCell ref="L59:P59"/>
    <mergeCell ref="H45:K45"/>
    <mergeCell ref="U63:Y63"/>
    <mergeCell ref="U28:X28"/>
    <mergeCell ref="L61:P61"/>
    <mergeCell ref="Q27:T27"/>
    <mergeCell ref="L64:P65"/>
    <mergeCell ref="H47:K47"/>
    <mergeCell ref="H62:K62"/>
    <mergeCell ref="U67:X67"/>
    <mergeCell ref="M5:Q5"/>
    <mergeCell ref="B50:AE51"/>
    <mergeCell ref="H63:K63"/>
    <mergeCell ref="A3:E3"/>
    <mergeCell ref="V48:Y48"/>
    <mergeCell ref="B8:AF15"/>
    <mergeCell ref="B52:AE53"/>
    <mergeCell ref="B63:G63"/>
    <mergeCell ref="L63:P63"/>
    <mergeCell ref="U62:Y62"/>
    <mergeCell ref="R45:U45"/>
    <mergeCell ref="B66:G66"/>
    <mergeCell ref="A1:AF2"/>
    <mergeCell ref="B69:AE70"/>
    <mergeCell ref="R47:U47"/>
    <mergeCell ref="M27:P27"/>
    <mergeCell ref="Q24:T25"/>
    <mergeCell ref="B61:G61"/>
    <mergeCell ref="B21:AF22"/>
    <mergeCell ref="L45:Q45"/>
    <mergeCell ref="H64:K65"/>
    <mergeCell ref="B24:L25"/>
    <mergeCell ref="B54:AE55"/>
    <mergeCell ref="Z46:AC46"/>
    <mergeCell ref="AE3:AF3"/>
    <mergeCell ref="A40:G40"/>
    <mergeCell ref="A6:AF6"/>
    <mergeCell ref="L62:P62"/>
    <mergeCell ref="Q28:T28"/>
    <mergeCell ref="M40:N40"/>
    <mergeCell ref="U66:Y66"/>
    <mergeCell ref="L46:Q46"/>
    <mergeCell ref="H40:K40"/>
    <mergeCell ref="R4:X4"/>
    <mergeCell ref="A5:B5"/>
    <mergeCell ref="Q67:T67"/>
    <mergeCell ref="E27:L27"/>
    <mergeCell ref="B18:AF18"/>
    <mergeCell ref="H60:K60"/>
    <mergeCell ref="M3:Q3"/>
    <mergeCell ref="C41:L41"/>
    <mergeCell ref="Y31:AB31"/>
    <mergeCell ref="Q59:T59"/>
    <mergeCell ref="B64:G65"/>
    <mergeCell ref="M4:Q4"/>
    <mergeCell ref="H66:K66"/>
    <mergeCell ref="M26:P26"/>
    <mergeCell ref="B60:G60"/>
    <mergeCell ref="O88:Q88"/>
    <mergeCell ref="L66:P66"/>
    <mergeCell ref="R46:U46"/>
    <mergeCell ref="U26:X26"/>
    <mergeCell ref="O40:Q40"/>
    <mergeCell ref="Z45:AC45"/>
    <mergeCell ref="A7:AF7"/>
    <mergeCell ref="M24:P25"/>
    <mergeCell ref="A16:AF16"/>
    <mergeCell ref="C5:L5"/>
    <mergeCell ref="B71:AE72"/>
    <mergeCell ref="A88:G88"/>
    <mergeCell ref="U27:X27"/>
    <mergeCell ref="B26:D26"/>
    <mergeCell ref="H46:K46"/>
    <mergeCell ref="R5:AF5"/>
    <mergeCell ref="B62:G62"/>
    <mergeCell ref="E26:L26"/>
    <mergeCell ref="Z47:AC47"/>
    <mergeCell ref="H88:K88"/>
    <mergeCell ref="B46:G46"/>
    <mergeCell ref="A8:A15"/>
    <mergeCell ref="B27:D27"/>
    <mergeCell ref="V46:Y47"/>
    <mergeCell ref="L47:Q47"/>
    <mergeCell ref="B17:AF17"/>
    <mergeCell ref="V45:Y45"/>
    <mergeCell ref="AE4:AF4"/>
  </mergeCells>
  <conditionalFormatting sqref="M24:T27">
    <cfRule type="cellIs" priority="38" operator="equal" dxfId="0">
      <formula>0</formula>
    </cfRule>
  </conditionalFormatting>
  <conditionalFormatting sqref="M28:Q28 M29:T29 N30:T30 U24 U26:X27 U28 U29:AB30">
    <cfRule type="cellIs" priority="44" operator="equal" dxfId="0">
      <formula>0</formula>
    </cfRule>
  </conditionalFormatting>
  <conditionalFormatting sqref="Y31:AB31">
    <cfRule type="cellIs" priority="40" operator="equal" dxfId="0">
      <formula>0</formula>
    </cfRule>
  </conditionalFormatting>
  <pageMargins left="0.75" right="0.5" top="0.75" bottom="0.5" header="0" footer="0.3"/>
  <pageSetup orientation="portrait" scale="90"/>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0.xml><?xml version="1.0" encoding="utf-8"?>
<worksheet xmlns="http://schemas.openxmlformats.org/spreadsheetml/2006/main">
  <sheetPr codeName="Sheet10">
    <tabColor rgb="FF00B050"/>
    <outlinePr summaryBelow="1" summaryRight="1"/>
    <pageSetUpPr/>
  </sheetPr>
  <dimension ref="A1:AF568"/>
  <sheetViews>
    <sheetView showGridLines="0" view="pageBreakPreview" zoomScaleNormal="100" zoomScaleSheetLayoutView="100" workbookViewId="0">
      <selection activeCell="B21" sqref="B21:AF21"/>
    </sheetView>
  </sheetViews>
  <sheetFormatPr baseColWidth="8" defaultColWidth="2.85546875" defaultRowHeight="15.75" customHeight="1"/>
  <sheetData>
    <row r="1" ht="15.75" customHeight="1" s="667">
      <c r="A1" s="1701" t="inlineStr">
        <is>
          <t>BASIC FACILITY REQUIREMENTS WORKSHEET</t>
        </is>
      </c>
    </row>
    <row r="2" ht="15.75" customHeight="1" s="667"/>
    <row r="3" ht="15.75" customHeight="1" s="667">
      <c r="A3" s="1288" t="inlineStr">
        <is>
          <t>Installation:</t>
        </is>
      </c>
      <c r="F3" s="425" t="inlineStr">
        <is>
          <t>MCB Camp Butler</t>
        </is>
      </c>
      <c r="G3" s="413" t="n"/>
      <c r="H3" s="413" t="n"/>
      <c r="I3" s="413" t="n"/>
      <c r="J3" s="413" t="n"/>
      <c r="K3" s="413" t="n"/>
      <c r="L3" s="413" t="n"/>
      <c r="M3" s="4" t="n"/>
      <c r="N3" s="5" t="n"/>
      <c r="O3" s="5" t="inlineStr">
        <is>
          <t>Tenant:</t>
        </is>
      </c>
      <c r="P3" s="5" t="n"/>
      <c r="Q3" s="5" t="n"/>
      <c r="R3" s="4" t="n"/>
      <c r="S3" s="425" t="inlineStr">
        <is>
          <t>3d MED BN</t>
        </is>
      </c>
      <c r="T3" s="413" t="n"/>
      <c r="U3" s="413" t="n"/>
      <c r="V3" s="413" t="n"/>
      <c r="W3" s="414" t="n"/>
      <c r="X3" s="414" t="n"/>
      <c r="Y3" s="414" t="n"/>
      <c r="Z3" s="414" t="n"/>
      <c r="AA3" s="4" t="n"/>
      <c r="AB3" s="4" t="n"/>
      <c r="AC3" s="4" t="n"/>
      <c r="AD3" s="4" t="n"/>
      <c r="AE3" s="1296" t="n"/>
      <c r="AF3" s="1739" t="n"/>
    </row>
    <row r="4" ht="15.75" customHeight="1" s="667">
      <c r="A4" s="1288" t="inlineStr">
        <is>
          <t>Installation UIC:</t>
        </is>
      </c>
      <c r="F4" s="1298" t="inlineStr">
        <is>
          <t>M67400</t>
        </is>
      </c>
      <c r="M4" s="4" t="n"/>
      <c r="N4" s="5" t="n"/>
      <c r="O4" s="5" t="inlineStr">
        <is>
          <t>Tenant UIC:</t>
        </is>
      </c>
      <c r="P4" s="5" t="n"/>
      <c r="Q4" s="5" t="n"/>
      <c r="R4" s="4" t="n"/>
      <c r="S4" s="425" t="inlineStr">
        <is>
          <t>M13020</t>
        </is>
      </c>
      <c r="T4" s="413" t="n"/>
      <c r="U4" s="413" t="n"/>
      <c r="V4" s="413" t="n"/>
      <c r="W4" s="413" t="n"/>
      <c r="X4" s="413" t="n"/>
      <c r="Y4" s="1299" t="n"/>
      <c r="AE4" s="1297" t="n"/>
      <c r="AF4" s="1739" t="n"/>
    </row>
    <row r="5" ht="15.75" customHeight="1" s="667">
      <c r="A5" s="1198" t="inlineStr">
        <is>
          <t>CCN:</t>
        </is>
      </c>
      <c r="C5" s="1293" t="n">
        <v>21451</v>
      </c>
      <c r="D5" s="1739" t="n"/>
      <c r="E5" s="1739" t="n"/>
      <c r="F5" s="1739" t="n"/>
      <c r="G5" s="1739" t="n"/>
      <c r="H5" s="1739" t="n"/>
      <c r="I5" s="1739" t="n"/>
      <c r="J5" s="1739" t="n"/>
      <c r="K5" s="1739" t="n"/>
      <c r="L5" s="1739" t="n"/>
      <c r="M5" s="1198" t="inlineStr">
        <is>
          <t>Nomenclature:</t>
        </is>
      </c>
      <c r="R5" s="1293" t="inlineStr">
        <is>
          <t>Automotive Organizational Shop</t>
        </is>
      </c>
      <c r="S5" s="1739" t="n"/>
      <c r="T5" s="1739" t="n"/>
      <c r="U5" s="1739" t="n"/>
      <c r="V5" s="1739" t="n"/>
      <c r="W5" s="1739" t="n"/>
      <c r="X5" s="1739" t="n"/>
      <c r="Y5" s="1739" t="n"/>
      <c r="Z5" s="1739" t="n"/>
      <c r="AA5" s="1739" t="n"/>
      <c r="AB5" s="1739" t="n"/>
      <c r="AC5" s="1739" t="n"/>
      <c r="AD5" s="1739" t="n"/>
      <c r="AE5" s="1739" t="n"/>
      <c r="AF5" s="1739" t="n"/>
    </row>
    <row r="6" ht="15.75" customHeight="1" s="667">
      <c r="A6" s="1294" t="inlineStr">
        <is>
          <t>LOADING ANALYSIS / JUSTIFICATION OF REQUIREMENT</t>
        </is>
      </c>
    </row>
    <row r="7" ht="15.75" customHeight="1" s="667">
      <c r="A7" s="1288" t="inlineStr">
        <is>
          <t>Description:</t>
        </is>
      </c>
    </row>
    <row r="8" ht="15.75" customHeight="1" s="667">
      <c r="A8" s="1288" t="n"/>
      <c r="B8" s="1292" t="inlineStr">
        <is>
          <t>Mission: Provide health service support to the Marine expeditionary force (MEF).
CCN: Provides work areas for units to perform maintenance on items of organizational equipment. The shop space includes administrative and dispatching areas as well as storage for OEM equipment, tools, and parts.
Justification: An Automotive Organizational Shop is required to perform maintenance on automotive and engineer equipment.</t>
        </is>
      </c>
      <c r="AF8" s="1292" t="n"/>
    </row>
    <row r="9" ht="15.75" customHeight="1" s="667">
      <c r="A9" s="1288" t="n"/>
      <c r="AF9" s="1292" t="n"/>
    </row>
    <row r="10" ht="15.75" customHeight="1" s="667">
      <c r="A10" s="1288" t="n"/>
      <c r="AF10" s="1292" t="n"/>
    </row>
    <row r="11" ht="15.75" customHeight="1" s="667">
      <c r="A11" s="1288" t="n"/>
      <c r="AF11" s="1292" t="n"/>
    </row>
    <row r="12" ht="15.75" customHeight="1" s="667">
      <c r="A12" s="1288" t="n"/>
      <c r="AF12" s="1292" t="n"/>
    </row>
    <row r="13" ht="33.75" customHeight="1" s="667">
      <c r="A13" s="1288" t="n"/>
      <c r="AF13" s="1292" t="n"/>
    </row>
    <row r="14" ht="15.75" customHeight="1" s="667">
      <c r="A14" s="1288" t="inlineStr">
        <is>
          <t>Planning Criteria:</t>
        </is>
      </c>
    </row>
    <row r="15" ht="15.75" customHeight="1" s="667">
      <c r="A15" s="1289" t="n"/>
      <c r="B15" s="943" t="inlineStr">
        <is>
          <t xml:space="preserve">UFC 2-000-05N - modified CCN 21420 to allow odd numbered bay counts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289"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289" t="n"/>
    </row>
    <row r="17" ht="7.5" customHeight="1" s="667">
      <c r="A17" s="1289" t="n"/>
      <c r="B17" s="1292" t="n"/>
      <c r="C17" s="1292" t="n"/>
      <c r="D17" s="1292" t="n"/>
      <c r="E17" s="1292" t="n"/>
      <c r="F17" s="1292" t="n"/>
      <c r="G17" s="1292" t="n"/>
      <c r="H17" s="1292" t="n"/>
      <c r="I17" s="1292" t="n"/>
      <c r="J17" s="1292" t="n"/>
      <c r="K17" s="1292" t="n"/>
      <c r="L17" s="1292" t="n"/>
      <c r="M17" s="1292" t="n"/>
      <c r="N17" s="1292" t="n"/>
      <c r="O17" s="1292" t="n"/>
      <c r="P17" s="1292" t="n"/>
      <c r="Q17" s="1292" t="n"/>
      <c r="R17" s="1292" t="n"/>
      <c r="S17" s="1292" t="n"/>
      <c r="T17" s="1292" t="n"/>
      <c r="U17" s="1292" t="n"/>
      <c r="V17" s="1292" t="n"/>
      <c r="W17" s="1292" t="n"/>
      <c r="X17" s="1292" t="n"/>
      <c r="Y17" s="1292" t="n"/>
      <c r="Z17" s="1292" t="n"/>
      <c r="AA17" s="1292" t="n"/>
      <c r="AB17" s="1292" t="n"/>
      <c r="AC17" s="1292" t="n"/>
      <c r="AD17" s="1292" t="n"/>
      <c r="AE17" s="1292" t="n"/>
      <c r="AF17" s="1292" t="n"/>
    </row>
    <row r="18" ht="15.75" customHeight="1" s="667">
      <c r="A18" s="5" t="inlineStr">
        <is>
          <t>Loading:</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row>
    <row r="19" ht="15.75" customHeight="1" s="667">
      <c r="A19" s="3" t="n"/>
      <c r="B19" s="1290" t="inlineStr">
        <is>
          <t>FY2025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9" customHeight="1" s="667"/>
    <row r="21" ht="15.75" customHeight="1" s="667">
      <c r="A21" s="5" t="inlineStr">
        <is>
          <t>Analysis:</t>
        </is>
      </c>
    </row>
    <row r="22" ht="15.75" customHeight="1" s="667">
      <c r="B22" s="6" t="inlineStr">
        <is>
          <t>Total Space Requirement1</t>
        </is>
      </c>
      <c r="C22" s="3" t="n"/>
      <c r="D22" s="3" t="n"/>
      <c r="E22" s="3" t="n"/>
      <c r="F22" s="3" t="n"/>
      <c r="G22" s="3" t="n"/>
      <c r="H22" s="3" t="n"/>
      <c r="I22" s="3" t="n"/>
      <c r="J22" s="3" t="n"/>
      <c r="K22" s="3" t="n"/>
      <c r="L22" s="3" t="n"/>
      <c r="M22" s="7" t="n"/>
      <c r="N22" s="4" t="n"/>
      <c r="O22" s="4" t="n"/>
      <c r="P22" s="4" t="n"/>
      <c r="Q22" s="4" t="n"/>
    </row>
    <row r="23" ht="15.75" customHeight="1" s="667">
      <c r="A23" s="3" t="n"/>
      <c r="B23" s="1279" t="inlineStr">
        <is>
          <t>Maint Bays</t>
        </is>
      </c>
      <c r="C23" s="1910" t="n"/>
      <c r="D23" s="1910" t="n"/>
      <c r="E23" s="1910" t="n"/>
      <c r="F23" s="1281" t="inlineStr">
        <is>
          <t>Admin Sppt2</t>
        </is>
      </c>
      <c r="G23" s="1743" t="n"/>
      <c r="H23" s="1743" t="n"/>
      <c r="I23" s="1743" t="n"/>
      <c r="J23" s="1281" t="inlineStr">
        <is>
          <t>Direct Sppt2</t>
        </is>
      </c>
      <c r="K23" s="1743" t="n"/>
      <c r="L23" s="1743" t="n"/>
      <c r="M23" s="1743" t="n"/>
      <c r="N23" s="1911" t="inlineStr">
        <is>
          <t>Total</t>
        </is>
      </c>
      <c r="O23" s="1910" t="n"/>
      <c r="P23" s="1910" t="n"/>
      <c r="Q23" s="1912" t="n"/>
      <c r="R23" s="385" t="n"/>
      <c r="S23" s="385" t="n"/>
      <c r="T23" s="385" t="n"/>
      <c r="U23" s="385" t="n"/>
      <c r="V23" s="385" t="n"/>
      <c r="W23" s="385" t="n"/>
      <c r="X23" s="385" t="n"/>
      <c r="Y23" s="385" t="n"/>
      <c r="Z23" s="385" t="n"/>
      <c r="AA23" s="385" t="n"/>
      <c r="AB23" s="385" t="n"/>
      <c r="AC23" s="385" t="n"/>
      <c r="AD23" s="385" t="n"/>
      <c r="AE23" s="385" t="n"/>
      <c r="AF23" s="385" t="n"/>
    </row>
    <row r="24" ht="15.75" customHeight="1" s="667">
      <c r="B24" s="1913">
        <f>Q32</f>
        <v/>
      </c>
      <c r="C24" s="1743" t="n"/>
      <c r="D24" s="1743" t="n"/>
      <c r="E24" s="1743" t="n"/>
      <c r="F24" s="1914">
        <f>414*M33^0.854</f>
        <v/>
      </c>
      <c r="G24" s="1743" t="n"/>
      <c r="H24" s="1743" t="n"/>
      <c r="I24" s="1743" t="n"/>
      <c r="J24" s="1915">
        <f>IF(M33&lt;=14,347*M33+1129,22*M33+5706)</f>
        <v/>
      </c>
      <c r="K24" s="1743" t="n"/>
      <c r="L24" s="1743" t="n"/>
      <c r="M24" s="1916" t="n"/>
      <c r="N24" s="1917">
        <f>SUM(B24:M24)</f>
        <v/>
      </c>
      <c r="O24" s="1743" t="n"/>
      <c r="P24" s="1743" t="n"/>
      <c r="Q24" s="1744" t="n"/>
      <c r="R24" s="5" t="n"/>
      <c r="S24" s="5" t="n"/>
      <c r="T24" s="5" t="n"/>
      <c r="U24" s="5" t="n"/>
      <c r="V24" s="5" t="n"/>
      <c r="W24" s="5" t="n"/>
      <c r="X24" s="5" t="n"/>
      <c r="Y24" s="5" t="n"/>
      <c r="Z24" s="5" t="n"/>
      <c r="AA24" s="5" t="n"/>
      <c r="AB24" s="5" t="n"/>
      <c r="AC24" s="5" t="n"/>
      <c r="AD24" s="5" t="n"/>
      <c r="AE24" s="5" t="n"/>
      <c r="AF24" s="5" t="n"/>
    </row>
    <row r="25" ht="15.75" customHeight="1" s="667">
      <c r="A25" s="1288" t="n"/>
      <c r="R25" s="4" t="n"/>
      <c r="S25" s="4" t="n"/>
      <c r="T25" s="4" t="n"/>
      <c r="U25" s="4" t="n"/>
      <c r="V25" s="4" t="n"/>
      <c r="W25" s="4" t="n"/>
      <c r="X25" s="4" t="n"/>
      <c r="Y25" s="4" t="n"/>
      <c r="Z25" s="4" t="n"/>
      <c r="AA25" s="4" t="n"/>
      <c r="AB25" s="1288" t="n"/>
      <c r="AC25" s="1288" t="n"/>
      <c r="AD25" s="1288" t="n"/>
      <c r="AE25" s="1288" t="n"/>
      <c r="AF25" s="1288" t="n"/>
    </row>
    <row r="26" ht="15.75" customHeight="1" s="667">
      <c r="A26" s="1288" t="n"/>
      <c r="B26" s="8" t="inlineStr">
        <is>
          <t xml:space="preserve">Maintenance Bays </t>
        </is>
      </c>
      <c r="C26" s="9" t="n"/>
      <c r="D26" s="9" t="n"/>
      <c r="E26" s="9" t="n"/>
      <c r="F26" s="9" t="n"/>
      <c r="G26" s="9" t="n"/>
      <c r="H26" s="9" t="n"/>
      <c r="I26" s="9" t="n"/>
      <c r="J26" s="9" t="n"/>
      <c r="K26" s="9" t="n"/>
      <c r="L26" s="9" t="n"/>
      <c r="M26" s="9" t="n"/>
      <c r="N26" s="9" t="n"/>
      <c r="O26" s="9" t="n"/>
      <c r="P26" s="9" t="n"/>
      <c r="Q26" s="9" t="n"/>
      <c r="R26" s="9" t="n"/>
      <c r="S26" s="9" t="n"/>
      <c r="T26" s="9" t="n"/>
      <c r="U26" s="4" t="n"/>
      <c r="V26" s="4" t="n"/>
      <c r="W26" s="4" t="n"/>
      <c r="X26" s="4" t="n"/>
      <c r="Y26" s="4" t="n"/>
      <c r="Z26" s="4" t="n"/>
      <c r="AA26" s="4" t="n"/>
      <c r="AB26" s="4" t="n"/>
      <c r="AC26" s="4" t="n"/>
      <c r="AD26" s="4" t="n"/>
      <c r="AE26" s="4" t="n"/>
      <c r="AF26" s="4" t="n"/>
    </row>
    <row r="27" ht="15.75" customHeight="1" s="667">
      <c r="A27" s="10" t="n"/>
      <c r="B27" s="1256" t="inlineStr">
        <is>
          <t>Subordinate Unit</t>
        </is>
      </c>
      <c r="C27" s="1747" t="n"/>
      <c r="D27" s="1747" t="n"/>
      <c r="E27" s="1747" t="n"/>
      <c r="F27" s="1747" t="n"/>
      <c r="G27" s="1747" t="n"/>
      <c r="H27" s="1747" t="n"/>
      <c r="I27" s="1747" t="n"/>
      <c r="J27" s="1747" t="n"/>
      <c r="K27" s="1747" t="n"/>
      <c r="L27" s="1747" t="n"/>
      <c r="M27" s="1918" t="inlineStr">
        <is>
          <t>Bays</t>
        </is>
      </c>
      <c r="N27" s="1747" t="n"/>
      <c r="O27" s="1747" t="n"/>
      <c r="P27" s="1797" t="n"/>
      <c r="Q27" s="1260" t="inlineStr">
        <is>
          <t>Area4</t>
        </is>
      </c>
      <c r="R27" s="1747" t="n"/>
      <c r="S27" s="1747" t="n"/>
      <c r="T27" s="1799" t="n"/>
      <c r="U27" s="1" t="n"/>
      <c r="V27" s="1244" t="inlineStr">
        <is>
          <t>SL3 Storage3</t>
        </is>
      </c>
      <c r="W27" s="1919" t="n"/>
      <c r="X27" s="1919" t="n"/>
      <c r="Y27" s="1919" t="n"/>
      <c r="Z27" s="1920">
        <f>Z28*Z29/2</f>
        <v/>
      </c>
      <c r="AA27" s="1919" t="n"/>
      <c r="AB27" s="1921" t="n"/>
      <c r="AC27" s="311" t="n"/>
      <c r="AD27" s="311" t="n"/>
      <c r="AE27" s="311" t="n"/>
      <c r="AF27" s="4" t="n"/>
    </row>
    <row r="28" ht="15.75" customHeight="1" s="667">
      <c r="A28" s="10" t="n"/>
      <c r="B28" s="1263" t="inlineStr">
        <is>
          <t>M28261</t>
        </is>
      </c>
      <c r="C28" s="1736" t="n"/>
      <c r="D28" s="1736" t="n"/>
      <c r="E28" s="1266" t="inlineStr">
        <is>
          <t>H&amp;S CO</t>
        </is>
      </c>
      <c r="F28" s="1736" t="n"/>
      <c r="G28" s="1736" t="n"/>
      <c r="H28" s="1736" t="n"/>
      <c r="I28" s="1736" t="n"/>
      <c r="J28" s="1736" t="n"/>
      <c r="K28" s="1736" t="n"/>
      <c r="L28" s="1737" t="n"/>
      <c r="M28" s="1922">
        <f>AB173</f>
        <v/>
      </c>
      <c r="N28" s="1736" t="n"/>
      <c r="O28" s="1736" t="n"/>
      <c r="P28" s="1794" t="n"/>
      <c r="Q28" s="1923" t="inlineStr">
        <is>
          <t>Rounded at the BN level.5</t>
        </is>
      </c>
      <c r="R28" s="1736" t="n"/>
      <c r="S28" s="1736" t="n"/>
      <c r="T28" s="1737" t="n"/>
      <c r="U28" s="1" t="n"/>
      <c r="V28" s="1244" t="inlineStr">
        <is>
          <t>Bay Length4</t>
        </is>
      </c>
      <c r="W28" s="1919" t="n"/>
      <c r="X28" s="1919" t="n"/>
      <c r="Y28" s="1919" t="n"/>
      <c r="Z28" s="1924" t="n">
        <v>34</v>
      </c>
      <c r="AA28" s="1919" t="n"/>
      <c r="AB28" s="1921" t="n"/>
      <c r="AC28" s="311" t="n"/>
      <c r="AD28" s="311" t="n"/>
      <c r="AE28" s="311" t="n"/>
      <c r="AF28" s="4" t="n"/>
    </row>
    <row r="29" ht="15.75" customHeight="1" s="667">
      <c r="A29" s="10" t="n"/>
      <c r="B29" s="1238" t="inlineStr">
        <is>
          <t>M28263</t>
        </is>
      </c>
      <c r="E29" s="1241" t="inlineStr">
        <is>
          <t>SURGICAL COMPANY A</t>
        </is>
      </c>
      <c r="L29" s="1738" t="n"/>
      <c r="M29" s="1925">
        <f>AB304</f>
        <v/>
      </c>
      <c r="P29" s="1796" t="n"/>
      <c r="Q29" s="1847" t="n"/>
      <c r="T29" s="1738" t="n"/>
      <c r="U29" s="4" t="n"/>
      <c r="V29" s="1244" t="inlineStr">
        <is>
          <t>Bay Width4</t>
        </is>
      </c>
      <c r="W29" s="1919" t="n"/>
      <c r="X29" s="1919" t="n"/>
      <c r="Y29" s="1919" t="n"/>
      <c r="Z29" s="1924" t="n">
        <v>16</v>
      </c>
      <c r="AA29" s="1919" t="n"/>
      <c r="AB29" s="1921" t="n"/>
      <c r="AC29" s="311" t="n"/>
      <c r="AD29" s="311" t="n"/>
      <c r="AE29" s="311" t="n"/>
      <c r="AF29" s="4" t="n"/>
    </row>
    <row r="30" ht="15.75" customHeight="1" s="667">
      <c r="A30" s="10" t="n"/>
      <c r="B30" s="1238" t="inlineStr">
        <is>
          <t>M28262</t>
        </is>
      </c>
      <c r="E30" s="1241" t="inlineStr">
        <is>
          <t>SURGICAL COMPANY B</t>
        </is>
      </c>
      <c r="L30" s="1738" t="n"/>
      <c r="M30" s="1925">
        <f>AB435</f>
        <v/>
      </c>
      <c r="P30" s="1796" t="n"/>
      <c r="Q30" s="1847" t="n"/>
      <c r="T30" s="1738" t="n"/>
      <c r="U30" s="4" t="n"/>
      <c r="V30" s="1244" t="inlineStr">
        <is>
          <t>Bay NTG</t>
        </is>
      </c>
      <c r="W30" s="1919" t="n"/>
      <c r="X30" s="1919" t="n"/>
      <c r="Y30" s="1919" t="n"/>
      <c r="Z30" s="1247" t="n">
        <v>1.33</v>
      </c>
      <c r="AA30" s="1919" t="n"/>
      <c r="AB30" s="1921" t="n"/>
      <c r="AC30" s="311" t="n"/>
      <c r="AD30" s="311" t="n"/>
      <c r="AE30" s="311" t="n"/>
      <c r="AF30" s="4" t="n"/>
    </row>
    <row r="31" ht="15.75" customHeight="1" s="667">
      <c r="A31" s="10" t="n"/>
      <c r="B31" s="1248" t="n"/>
      <c r="C31" s="1747" t="n"/>
      <c r="D31" s="1747" t="n"/>
      <c r="E31" s="1251" t="n"/>
      <c r="F31" s="1747" t="n"/>
      <c r="G31" s="1747" t="n"/>
      <c r="H31" s="1747" t="n"/>
      <c r="I31" s="1747" t="n"/>
      <c r="J31" s="1747" t="n"/>
      <c r="K31" s="1747" t="n"/>
      <c r="L31" s="1799" t="n"/>
      <c r="M31" s="1926">
        <f>AB566</f>
        <v/>
      </c>
      <c r="N31" s="1747" t="n"/>
      <c r="O31" s="1747" t="n"/>
      <c r="P31" s="1797" t="n"/>
      <c r="Q31" s="1874" t="n"/>
      <c r="R31" s="1747" t="n"/>
      <c r="S31" s="1747" t="n"/>
      <c r="T31" s="1799" t="n"/>
      <c r="U31" s="4" t="n"/>
      <c r="V31" s="311" t="n"/>
      <c r="W31" s="311" t="n"/>
      <c r="X31" s="311" t="n"/>
      <c r="Y31" s="311" t="n"/>
      <c r="Z31" s="311" t="n"/>
      <c r="AA31" s="311" t="n"/>
      <c r="AB31" s="311" t="n"/>
      <c r="AC31" s="311" t="n"/>
      <c r="AD31" s="311" t="n"/>
      <c r="AE31" s="311" t="n"/>
      <c r="AF31" s="4" t="n"/>
    </row>
    <row r="32" ht="15.75" customHeight="1" s="667">
      <c r="A32" s="10" t="n"/>
      <c r="B32" s="1224" t="n"/>
      <c r="C32" s="1224" t="n"/>
      <c r="D32" s="1224" t="n"/>
      <c r="E32" s="1207" t="n"/>
      <c r="F32" s="1207" t="n"/>
      <c r="G32" s="1207" t="n"/>
      <c r="H32" s="1207" t="n"/>
      <c r="I32" s="1207" t="n"/>
      <c r="J32" s="1207" t="n"/>
      <c r="K32" s="1207" t="n"/>
      <c r="L32" s="11" t="inlineStr">
        <is>
          <t>Total =</t>
        </is>
      </c>
      <c r="M32" s="1927">
        <f>SUM(M28:P31)</f>
        <v/>
      </c>
      <c r="N32" s="1751" t="n"/>
      <c r="O32" s="1751" t="n"/>
      <c r="P32" s="1751" t="n"/>
      <c r="Q32" s="1928">
        <f>M33*((Z28*Z29)+Z27)*Z30</f>
        <v/>
      </c>
      <c r="R32" s="1751" t="n"/>
      <c r="S32" s="1751" t="n"/>
      <c r="T32" s="1751" t="n"/>
      <c r="U32" s="4" t="n"/>
      <c r="V32" s="311" t="n"/>
      <c r="W32" s="311" t="n"/>
      <c r="X32" s="311" t="n"/>
      <c r="Y32" s="311" t="n"/>
      <c r="Z32" s="311" t="n"/>
      <c r="AA32" s="311" t="n"/>
      <c r="AB32" s="311" t="n"/>
      <c r="AC32" s="311" t="n"/>
      <c r="AD32" s="311" t="n"/>
      <c r="AE32" s="311" t="n"/>
      <c r="AF32" s="4" t="n"/>
    </row>
    <row r="33" ht="15.75" customHeight="1" s="667">
      <c r="A33" s="1288" t="n"/>
      <c r="B33" s="1224" t="n"/>
      <c r="C33" s="1224" t="n"/>
      <c r="D33" s="1224" t="n"/>
      <c r="E33" s="1207" t="n"/>
      <c r="F33" s="1207" t="n"/>
      <c r="G33" s="1207" t="n"/>
      <c r="H33" s="1207" t="n"/>
      <c r="I33" s="1207" t="n"/>
      <c r="J33" s="1207" t="n"/>
      <c r="K33" s="1207" t="n"/>
      <c r="L33" s="11" t="inlineStr">
        <is>
          <t>Rounded Total5 =</t>
        </is>
      </c>
      <c r="M33" s="1231">
        <f>ROUNDUP(M32,0)</f>
        <v/>
      </c>
      <c r="Q33" s="1751" t="n"/>
      <c r="R33" s="1751" t="n"/>
      <c r="S33" s="1751" t="n"/>
      <c r="T33" s="1751" t="n"/>
      <c r="U33" s="4" t="n"/>
      <c r="V33" s="12" t="n"/>
      <c r="W33" s="12" t="n"/>
      <c r="X33" s="12" t="n"/>
      <c r="Y33" s="12" t="n"/>
      <c r="Z33" s="13" t="n"/>
      <c r="AA33" s="13" t="n"/>
      <c r="AB33" s="13" t="n"/>
      <c r="AC33" s="416" t="n"/>
      <c r="AD33" s="416" t="n"/>
      <c r="AE33" s="416" t="n"/>
      <c r="AF33" s="4" t="n"/>
    </row>
    <row r="34" ht="15.75" customHeight="1" s="667">
      <c r="A34" s="1288" t="n"/>
      <c r="B34" s="1224" t="n"/>
      <c r="C34" s="1224" t="n"/>
      <c r="D34" s="1224" t="n"/>
      <c r="E34" s="1207" t="n"/>
      <c r="F34" s="1207" t="n"/>
      <c r="G34" s="1207" t="n"/>
      <c r="H34" s="1207" t="n"/>
      <c r="I34" s="1207" t="n"/>
      <c r="J34" s="1207" t="n"/>
      <c r="K34" s="1207" t="n"/>
      <c r="L34" s="1207" t="n"/>
      <c r="M34" s="1929" t="n"/>
      <c r="N34" s="1929" t="n"/>
      <c r="O34" s="1929" t="n"/>
      <c r="P34" s="1929" t="n"/>
      <c r="Q34" s="1930" t="n"/>
      <c r="R34" s="1930" t="n"/>
      <c r="S34" s="1930" t="n"/>
      <c r="T34" s="1930" t="n"/>
      <c r="U34" s="4" t="n"/>
      <c r="V34" s="12" t="n"/>
      <c r="W34" s="12" t="n"/>
      <c r="X34" s="12" t="n"/>
      <c r="Y34" s="12" t="n"/>
      <c r="Z34" s="13" t="n"/>
      <c r="AA34" s="13" t="n"/>
      <c r="AB34" s="13" t="n"/>
      <c r="AC34" s="416" t="n"/>
      <c r="AD34" s="416" t="n"/>
      <c r="AE34" s="416" t="n"/>
      <c r="AF34" s="4" t="n"/>
    </row>
    <row r="35" ht="15.75" customHeight="1" s="667">
      <c r="A35" s="1288" t="n"/>
      <c r="B35" s="1232" t="inlineStr">
        <is>
          <t xml:space="preserve">1 Maintenance Bay calculations based on repair bay factor per vehicle, as determined by UFC 2-000-05N, Tables 21420-1, 2 &amp; 3.
2 Support space requirements based on UFC 2-000-05N, Table 21420-4 (Space Requirements for Automotive Vehicle Maintenance Facility) and these equations were used to determine the admin and direct support spaces.
3 The 21420 criteria is intended for civilian motor transportation shops. The criteria does not account for component equipment (SL3) that must be removed, stored, and secured from operational unit vehicles.  It was assumed that an extra half-bay is required for every calculated repair bay.
4 Maintenance Bay size based on size of largest vehicle on TE (26.24x8 FT). A standard 30x16 FT bay is not large enough to accommodate this vehicle. A 4 FT clearance was added to both the front and the rear to accommodate for personnel access.
5 Repair bays are rounded up to the closest whole number. </t>
        </is>
      </c>
      <c r="AF35" s="1232" t="n"/>
    </row>
    <row r="36" ht="15.75" customHeight="1" s="667">
      <c r="A36" s="1288" t="n"/>
      <c r="AF36" s="1232" t="n"/>
    </row>
    <row r="37" ht="15.75" customHeight="1" s="667">
      <c r="A37" s="1288" t="n"/>
      <c r="AF37" s="1232" t="n"/>
    </row>
    <row r="38" ht="15.75" customHeight="1" s="667">
      <c r="A38" s="1288" t="n"/>
      <c r="AF38" s="1232" t="n"/>
    </row>
    <row r="39" ht="15.75" customHeight="1" s="667">
      <c r="A39" s="1288" t="n"/>
      <c r="AF39" s="1232" t="n"/>
    </row>
    <row r="40" ht="15.75" customHeight="1" s="667">
      <c r="A40" s="1288" t="n"/>
      <c r="AF40" s="1232" t="n"/>
    </row>
    <row r="41" ht="15.75" customHeight="1" s="667">
      <c r="A41" s="1288" t="n"/>
      <c r="AF41" s="1232" t="n"/>
    </row>
    <row r="42" ht="15.75" customHeight="1" s="667">
      <c r="A42" s="1288" t="n"/>
      <c r="AF42" s="1232" t="n"/>
    </row>
    <row r="43" ht="15.75" customHeight="1" s="667">
      <c r="A43" s="1288" t="n"/>
      <c r="B43" s="4" t="n"/>
      <c r="C43" s="4" t="n"/>
      <c r="D43" s="4" t="inlineStr">
        <is>
          <t>REFER TO THE FOLLOWING PAGES FOR INDIVIDUAL SUBORDINATE UNIT BAY CALCULATIONS</t>
        </is>
      </c>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314" t="n"/>
      <c r="AF43" s="4" t="n"/>
    </row>
    <row r="44" ht="15.75" customHeight="1" s="667">
      <c r="A44" s="1233" t="inlineStr">
        <is>
          <t>TOTAL REQUIREMENT:</t>
        </is>
      </c>
      <c r="B44" s="1736" t="n"/>
      <c r="C44" s="1736" t="n"/>
      <c r="D44" s="1736" t="n"/>
      <c r="E44" s="1736" t="n"/>
      <c r="F44" s="1736" t="n"/>
      <c r="G44" s="1736" t="n"/>
      <c r="H44" s="1234" t="inlineStr">
        <is>
          <t>TBD</t>
        </is>
      </c>
      <c r="I44" s="1736" t="n"/>
      <c r="J44" s="1736" t="n"/>
      <c r="K44" s="1736" t="n"/>
      <c r="L44" s="315" t="inlineStr">
        <is>
          <t>GSF</t>
        </is>
      </c>
      <c r="M44" s="1236" t="n"/>
      <c r="N44" s="1748" t="n"/>
      <c r="O44" s="1237" t="n"/>
      <c r="P44" s="1748" t="n"/>
      <c r="Q44" s="1748" t="n"/>
      <c r="R44" s="315" t="n"/>
      <c r="S44" s="315" t="n"/>
      <c r="T44" s="315" t="n"/>
      <c r="U44" s="315" t="n"/>
      <c r="V44" s="315" t="n"/>
      <c r="W44" s="315" t="n"/>
      <c r="X44" s="315" t="n"/>
      <c r="Y44" s="316" t="n"/>
      <c r="Z44" s="317" t="n"/>
      <c r="AA44" s="317" t="n"/>
      <c r="AB44" s="317" t="n"/>
      <c r="AC44" s="318" t="n"/>
      <c r="AD44" s="319" t="n"/>
      <c r="AE44" s="319" t="n"/>
      <c r="AF44" s="319" t="n"/>
    </row>
    <row r="45" ht="15.75" customHeight="1" s="667">
      <c r="A45" s="1198" t="inlineStr">
        <is>
          <t>CCN:</t>
        </is>
      </c>
      <c r="C45" s="1199">
        <f>$C$5</f>
        <v/>
      </c>
      <c r="M45" s="1198" t="inlineStr">
        <is>
          <t>Nomenclature:</t>
        </is>
      </c>
      <c r="R45" s="1199">
        <f>$R$5</f>
        <v/>
      </c>
    </row>
    <row r="46" ht="15.75" customHeight="1" s="667">
      <c r="A46" s="416"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320" t="n"/>
      <c r="AA46" s="320" t="n"/>
      <c r="AB46" s="320" t="n"/>
      <c r="AC46" s="320" t="n"/>
      <c r="AD46" s="320" t="n"/>
      <c r="AE46" s="416" t="n"/>
      <c r="AF46" s="416" t="n"/>
    </row>
    <row r="47" ht="15.75" customHeight="1" s="667">
      <c r="A47" s="416" t="n"/>
      <c r="B47" s="6" t="inlineStr">
        <is>
          <t>Maintenance Bay Calculations - per UFC 2-000-05N, Tables 21420-1, 2, &amp; 3</t>
        </is>
      </c>
      <c r="C47" s="416" t="n"/>
      <c r="D47" s="416" t="n"/>
      <c r="E47" s="416" t="n"/>
      <c r="F47" s="416" t="n"/>
      <c r="G47" s="416" t="n"/>
      <c r="H47" s="416" t="n"/>
      <c r="I47" s="416" t="n"/>
      <c r="J47" s="416" t="n"/>
      <c r="K47" s="416" t="n"/>
      <c r="L47" s="416" t="n"/>
      <c r="M47" s="416" t="n"/>
      <c r="N47" s="416" t="n"/>
      <c r="O47" s="416" t="n"/>
      <c r="P47" s="416" t="n"/>
      <c r="Q47" s="416" t="n"/>
      <c r="R47" s="416" t="n"/>
      <c r="S47" s="416" t="n"/>
      <c r="T47" s="416" t="n"/>
      <c r="U47" s="416" t="n"/>
      <c r="V47" s="416" t="n"/>
      <c r="W47" s="416" t="n"/>
      <c r="X47" s="416" t="n"/>
      <c r="Y47" s="416" t="n"/>
      <c r="Z47" s="4" t="n"/>
      <c r="AA47" s="4" t="n"/>
      <c r="AB47" s="4" t="n"/>
      <c r="AC47" s="4" t="n"/>
      <c r="AD47" s="4" t="n"/>
      <c r="AE47" s="416" t="n"/>
      <c r="AF47" s="416" t="n"/>
    </row>
    <row r="48" ht="15.75" customHeight="1" s="667">
      <c r="A48" s="416" t="n"/>
      <c r="B48" s="1223">
        <f>B28</f>
        <v/>
      </c>
      <c r="E48" s="1225">
        <f>INDEX($E$28:$E$32,MATCH(B48,$B$28:$B$32,0))</f>
        <v/>
      </c>
      <c r="P48" s="4" t="n"/>
      <c r="Q48" s="4" t="n"/>
      <c r="R48" s="4" t="n"/>
      <c r="S48" s="4" t="n"/>
      <c r="T48" s="4" t="n"/>
      <c r="U48" s="4" t="n"/>
      <c r="V48" s="4" t="n"/>
      <c r="W48" s="4" t="n"/>
      <c r="X48" s="4" t="n"/>
      <c r="Y48" s="4" t="n"/>
      <c r="Z48" s="4" t="n"/>
      <c r="AA48" s="4" t="n"/>
      <c r="AB48" s="4" t="n"/>
      <c r="AC48" s="4" t="n"/>
      <c r="AD48" s="4" t="n"/>
      <c r="AE48" s="416" t="n"/>
      <c r="AF48" s="416" t="n"/>
    </row>
    <row r="49" ht="15.75" customHeight="1" s="667">
      <c r="A49" s="416" t="n"/>
      <c r="B49" s="1931" t="inlineStr">
        <is>
          <t>TAMCN</t>
        </is>
      </c>
      <c r="C49" s="1748" t="n"/>
      <c r="D49" s="1748" t="n"/>
      <c r="E49" s="1932" t="inlineStr">
        <is>
          <t>Description</t>
        </is>
      </c>
      <c r="F49" s="1748" t="n"/>
      <c r="G49" s="1748" t="n"/>
      <c r="H49" s="1748" t="n"/>
      <c r="I49" s="1748" t="n"/>
      <c r="J49" s="1748" t="n"/>
      <c r="K49" s="1748" t="n"/>
      <c r="L49" s="1748" t="n"/>
      <c r="M49" s="1748" t="n"/>
      <c r="N49" s="1932" t="inlineStr">
        <is>
          <t>Cost Code</t>
        </is>
      </c>
      <c r="O49" s="1748" t="n"/>
      <c r="P49" s="1748" t="n"/>
      <c r="Q49" s="1748" t="n"/>
      <c r="R49" s="1748" t="n"/>
      <c r="S49" s="1748" t="n"/>
      <c r="T49" s="1933" t="inlineStr">
        <is>
          <t>Quantity</t>
        </is>
      </c>
      <c r="U49" s="1748" t="n"/>
      <c r="V49" s="1748" t="n"/>
      <c r="W49" s="1748" t="n"/>
      <c r="X49" s="1933" t="inlineStr">
        <is>
          <t>Space Factor</t>
        </is>
      </c>
      <c r="Y49" s="1748" t="n"/>
      <c r="Z49" s="1748" t="n"/>
      <c r="AA49" s="1748" t="n"/>
      <c r="AB49" s="1934" t="inlineStr">
        <is>
          <t>Repair Bays</t>
        </is>
      </c>
      <c r="AC49" s="1736" t="n"/>
      <c r="AD49" s="1737" t="n"/>
      <c r="AE49" s="416" t="n"/>
      <c r="AF49" s="416" t="n"/>
    </row>
    <row r="50" ht="15.75" customHeight="1" s="667">
      <c r="A50" s="416" t="n"/>
      <c r="B50" s="1807" t="n"/>
      <c r="C50" s="1808" t="n"/>
      <c r="D50" s="1808" t="n"/>
      <c r="E50" s="1808" t="n"/>
      <c r="F50" s="1808" t="n"/>
      <c r="G50" s="1808" t="n"/>
      <c r="H50" s="1808" t="n"/>
      <c r="I50" s="1808" t="n"/>
      <c r="J50" s="1808" t="n"/>
      <c r="K50" s="1808" t="n"/>
      <c r="L50" s="1808" t="n"/>
      <c r="M50" s="1808" t="n"/>
      <c r="N50" s="1808" t="n"/>
      <c r="O50" s="1808" t="n"/>
      <c r="P50" s="1808" t="n"/>
      <c r="Q50" s="1808" t="n"/>
      <c r="R50" s="1808" t="n"/>
      <c r="S50" s="1808" t="n"/>
      <c r="T50" s="1808" t="n"/>
      <c r="U50" s="1808" t="n"/>
      <c r="V50" s="1808" t="n"/>
      <c r="W50" s="1808" t="n"/>
      <c r="X50" s="1808" t="n"/>
      <c r="Y50" s="1808" t="n"/>
      <c r="Z50" s="1808" t="n"/>
      <c r="AA50" s="1808" t="n"/>
      <c r="AB50" s="1747" t="n"/>
      <c r="AC50" s="1747" t="n"/>
      <c r="AD50" s="1799" t="n"/>
      <c r="AE50" s="416" t="n"/>
      <c r="AF50" s="416" t="n"/>
    </row>
    <row r="51" ht="15.75" customHeight="1" s="667">
      <c r="A51" s="416" t="n"/>
      <c r="B51" s="321" t="inlineStr">
        <is>
          <t>A00557G</t>
        </is>
      </c>
      <c r="C51" s="322" t="n"/>
      <c r="D51" s="322" t="n"/>
      <c r="E51" s="323">
        <f>IFERROR(VLOOKUP(B51,TE!$H$1:$Y$749,2,FALSE),"(Not on TE)")</f>
        <v/>
      </c>
      <c r="F51" s="324" t="n"/>
      <c r="G51" s="324" t="n"/>
      <c r="H51" s="324" t="n"/>
      <c r="I51" s="324" t="n"/>
      <c r="J51" s="324" t="n"/>
      <c r="K51" s="324" t="n"/>
      <c r="L51" s="324" t="n"/>
      <c r="M51" s="324" t="n"/>
      <c r="N51" s="1181">
        <f>IFERROR(VLOOKUP(B51,TE!$H$1:$Y$749,18,FALSE),"")</f>
        <v/>
      </c>
      <c r="T51" s="1181">
        <f>IFERROR(SUMIFS(TE!$O:$O,TE!$G:$G,$B$48,TE!$I:$I,B51,TE!$D:$D,$C$5),"")</f>
        <v/>
      </c>
      <c r="X51" s="1925">
        <f>IFERROR(VLOOKUP(B51,TE!$H$1:$Y$630,14,FALSE),"0")</f>
        <v/>
      </c>
      <c r="AA51" s="1796" t="n"/>
      <c r="AB51" s="1935">
        <f>T51*X51</f>
        <v/>
      </c>
      <c r="AD51" s="1738" t="n"/>
      <c r="AE51" s="416" t="n"/>
      <c r="AF51" s="416" t="n"/>
    </row>
    <row r="52" ht="15.75" customHeight="1" s="667">
      <c r="A52" s="416" t="n"/>
      <c r="B52" s="321" t="inlineStr">
        <is>
          <t>A00617G</t>
        </is>
      </c>
      <c r="C52" s="322" t="n"/>
      <c r="D52" s="322" t="n"/>
      <c r="E52" s="323">
        <f>IFERROR(VLOOKUP(B52,TE!$H$1:$Y$749,2,FALSE),"(Not on TE)")</f>
        <v/>
      </c>
      <c r="F52" s="324" t="n"/>
      <c r="G52" s="324" t="n"/>
      <c r="H52" s="324" t="n"/>
      <c r="I52" s="324" t="n"/>
      <c r="J52" s="324" t="n"/>
      <c r="K52" s="324" t="n"/>
      <c r="L52" s="324" t="n"/>
      <c r="M52" s="324" t="n"/>
      <c r="N52" s="1181">
        <f>IFERROR(VLOOKUP(B52,TE!$H$1:$Y$749,18,FALSE),"")</f>
        <v/>
      </c>
      <c r="T52" s="1181">
        <f>IFERROR(SUMIFS(TE!$O:$O,TE!$G:$G,$B$48,TE!$I:$I,B52,TE!$D:$D,$C$5),"")</f>
        <v/>
      </c>
      <c r="X52" s="1925">
        <f>IFERROR(VLOOKUP(B52,TE!$H$1:$Y$630,14,FALSE),"0")</f>
        <v/>
      </c>
      <c r="AA52" s="1796" t="n"/>
      <c r="AB52" s="1935">
        <f>T52*X52</f>
        <v/>
      </c>
      <c r="AD52" s="1738" t="n"/>
      <c r="AE52" s="416" t="n"/>
      <c r="AF52" s="416" t="n"/>
    </row>
    <row r="53" ht="15.75" customHeight="1" s="667">
      <c r="A53" s="416" t="n"/>
      <c r="B53" s="321" t="inlineStr">
        <is>
          <t>A00677G</t>
        </is>
      </c>
      <c r="C53" s="322" t="n"/>
      <c r="D53" s="322" t="n"/>
      <c r="E53" s="323">
        <f>IFERROR(VLOOKUP(B53,TE!$H$1:$Y$749,2,FALSE),"(Not on TE)")</f>
        <v/>
      </c>
      <c r="F53" s="324" t="n"/>
      <c r="G53" s="324" t="n"/>
      <c r="H53" s="324" t="n"/>
      <c r="I53" s="324" t="n"/>
      <c r="J53" s="324" t="n"/>
      <c r="K53" s="324" t="n"/>
      <c r="L53" s="324" t="n"/>
      <c r="M53" s="324" t="n"/>
      <c r="N53" s="1181">
        <f>IFERROR(VLOOKUP(B53,TE!$H$1:$Y$749,18,FALSE),"")</f>
        <v/>
      </c>
      <c r="T53" s="1181">
        <f>IFERROR(SUMIFS(TE!$O:$O,TE!$G:$G,$B$48,TE!$I:$I,B53,TE!$D:$D,$C$5),"")</f>
        <v/>
      </c>
      <c r="X53" s="1925">
        <f>IFERROR(VLOOKUP(B53,TE!$H$1:$Y$630,14,FALSE),"0")</f>
        <v/>
      </c>
      <c r="AA53" s="1796" t="n"/>
      <c r="AB53" s="1935">
        <f>T53*X53</f>
        <v/>
      </c>
      <c r="AD53" s="1738" t="n"/>
      <c r="AE53" s="416" t="n"/>
      <c r="AF53" s="416" t="n"/>
    </row>
    <row r="54" ht="15.75" customHeight="1" s="667">
      <c r="A54" s="416" t="n"/>
      <c r="B54" s="321" t="inlineStr">
        <is>
          <t>A01537G</t>
        </is>
      </c>
      <c r="C54" s="322" t="n"/>
      <c r="D54" s="322" t="n"/>
      <c r="E54" s="323">
        <f>IFERROR(VLOOKUP(B54,TE!$H$1:$Y$749,2,FALSE),"(Not on TE)")</f>
        <v/>
      </c>
      <c r="F54" s="324" t="n"/>
      <c r="G54" s="324" t="n"/>
      <c r="H54" s="324" t="n"/>
      <c r="I54" s="324" t="n"/>
      <c r="J54" s="324" t="n"/>
      <c r="K54" s="324" t="n"/>
      <c r="L54" s="324" t="n"/>
      <c r="M54" s="324" t="n"/>
      <c r="N54" s="1181">
        <f>IFERROR(VLOOKUP(B54,TE!$H$1:$Y$749,18,FALSE),"")</f>
        <v/>
      </c>
      <c r="T54" s="1181">
        <f>IFERROR(SUMIFS(TE!$O:$O,TE!$G:$G,$B$48,TE!$I:$I,B54,TE!$D:$D,$C$5),"")</f>
        <v/>
      </c>
      <c r="X54" s="1925">
        <f>IFERROR(VLOOKUP(B54,TE!$H$1:$Y$630,14,FALSE),"0")</f>
        <v/>
      </c>
      <c r="AA54" s="1796" t="n"/>
      <c r="AB54" s="1935">
        <f>T54*X54</f>
        <v/>
      </c>
      <c r="AD54" s="1738" t="n"/>
      <c r="AE54" s="416" t="n"/>
      <c r="AF54" s="416" t="n"/>
    </row>
    <row r="55" ht="15.75" customHeight="1" s="667">
      <c r="A55" s="416" t="n"/>
      <c r="B55" s="321" t="inlineStr">
        <is>
          <t>A02427G</t>
        </is>
      </c>
      <c r="C55" s="322" t="n"/>
      <c r="D55" s="322" t="n"/>
      <c r="E55" s="323">
        <f>IFERROR(VLOOKUP(B55,TE!$H$1:$Y$749,2,FALSE),"(Not on TE)")</f>
        <v/>
      </c>
      <c r="F55" s="324" t="n"/>
      <c r="G55" s="324" t="n"/>
      <c r="H55" s="324" t="n"/>
      <c r="I55" s="324" t="n"/>
      <c r="J55" s="324" t="n"/>
      <c r="K55" s="324" t="n"/>
      <c r="L55" s="324" t="n"/>
      <c r="M55" s="324" t="n"/>
      <c r="N55" s="1181">
        <f>IFERROR(VLOOKUP(B55,TE!$H$1:$Y$749,18,FALSE),"")</f>
        <v/>
      </c>
      <c r="T55" s="1181">
        <f>IFERROR(SUMIFS(TE!$O:$O,TE!$G:$G,$B$48,TE!$I:$I,B55,TE!$D:$D,$C$5),"")</f>
        <v/>
      </c>
      <c r="X55" s="1925">
        <f>IFERROR(VLOOKUP(B55,TE!$H$1:$Y$630,14,FALSE),"0")</f>
        <v/>
      </c>
      <c r="AA55" s="1796" t="n"/>
      <c r="AB55" s="1935">
        <f>T55*X55</f>
        <v/>
      </c>
      <c r="AD55" s="1738" t="n"/>
      <c r="AE55" s="416" t="n"/>
      <c r="AF55" s="416" t="n"/>
    </row>
    <row r="56" ht="15.75" customHeight="1" s="667">
      <c r="A56" s="416" t="n"/>
      <c r="B56" s="321" t="inlineStr">
        <is>
          <t>A02547G</t>
        </is>
      </c>
      <c r="C56" s="322" t="n"/>
      <c r="D56" s="322" t="n"/>
      <c r="E56" s="323">
        <f>IFERROR(VLOOKUP(B56,TE!$H$1:$Y$749,2,FALSE),"(Not on TE)")</f>
        <v/>
      </c>
      <c r="F56" s="324" t="n"/>
      <c r="G56" s="324" t="n"/>
      <c r="H56" s="324" t="n"/>
      <c r="I56" s="324" t="n"/>
      <c r="J56" s="324" t="n"/>
      <c r="K56" s="324" t="n"/>
      <c r="L56" s="324" t="n"/>
      <c r="M56" s="324" t="n"/>
      <c r="N56" s="1181">
        <f>IFERROR(VLOOKUP(B56,TE!$H$1:$Y$749,18,FALSE),"")</f>
        <v/>
      </c>
      <c r="T56" s="1181">
        <f>IFERROR(SUMIFS(TE!$O:$O,TE!$G:$G,$B$48,TE!$I:$I,B56,TE!$D:$D,$C$5),"")</f>
        <v/>
      </c>
      <c r="X56" s="1925">
        <f>IFERROR(VLOOKUP(B56,TE!$H$1:$Y$630,14,FALSE),"0")</f>
        <v/>
      </c>
      <c r="AA56" s="1796" t="n"/>
      <c r="AB56" s="1935">
        <f>T56*X56</f>
        <v/>
      </c>
      <c r="AD56" s="1738" t="n"/>
      <c r="AE56" s="416" t="n"/>
      <c r="AF56" s="416" t="n"/>
    </row>
    <row r="57" ht="15.75" customHeight="1" s="667">
      <c r="A57" s="416" t="n"/>
      <c r="B57" s="321" t="inlineStr">
        <is>
          <t>A03877G</t>
        </is>
      </c>
      <c r="C57" s="322" t="n"/>
      <c r="D57" s="322" t="n"/>
      <c r="E57" s="323">
        <f>IFERROR(VLOOKUP(B57,TE!$H$1:$Y$749,2,FALSE),"(Not on TE)")</f>
        <v/>
      </c>
      <c r="F57" s="324" t="n"/>
      <c r="G57" s="324" t="n"/>
      <c r="H57" s="324" t="n"/>
      <c r="I57" s="324" t="n"/>
      <c r="J57" s="324" t="n"/>
      <c r="K57" s="324" t="n"/>
      <c r="L57" s="324" t="n"/>
      <c r="M57" s="324" t="n"/>
      <c r="N57" s="1181">
        <f>IFERROR(VLOOKUP(B57,TE!$H$1:$Y$749,18,FALSE),"")</f>
        <v/>
      </c>
      <c r="T57" s="1181">
        <f>IFERROR(SUMIFS(TE!$O:$O,TE!$G:$G,$B$48,TE!$I:$I,B57,TE!$D:$D,$C$5),"")</f>
        <v/>
      </c>
      <c r="X57" s="1925">
        <f>IFERROR(VLOOKUP(B57,TE!$H$1:$Y$630,14,FALSE),"0")</f>
        <v/>
      </c>
      <c r="AA57" s="1796" t="n"/>
      <c r="AB57" s="1935">
        <f>T57*X57</f>
        <v/>
      </c>
      <c r="AD57" s="1738" t="n"/>
      <c r="AE57" s="416" t="n"/>
      <c r="AF57" s="416" t="n"/>
    </row>
    <row r="58" ht="15.75" customHeight="1" s="667">
      <c r="A58" s="416" t="n"/>
      <c r="B58" s="321" t="inlineStr">
        <is>
          <t>A03887G</t>
        </is>
      </c>
      <c r="C58" s="322" t="n"/>
      <c r="D58" s="322" t="n"/>
      <c r="E58" s="323">
        <f>IFERROR(VLOOKUP(B58,TE!$H$1:$Y$749,2,FALSE),"(Not on TE)")</f>
        <v/>
      </c>
      <c r="F58" s="324" t="n"/>
      <c r="G58" s="324" t="n"/>
      <c r="H58" s="324" t="n"/>
      <c r="I58" s="324" t="n"/>
      <c r="J58" s="324" t="n"/>
      <c r="K58" s="324" t="n"/>
      <c r="L58" s="324" t="n"/>
      <c r="M58" s="324" t="n"/>
      <c r="N58" s="1181">
        <f>IFERROR(VLOOKUP(B58,TE!$H$1:$Y$749,18,FALSE),"")</f>
        <v/>
      </c>
      <c r="T58" s="1181">
        <f>IFERROR(SUMIFS(TE!$O:$O,TE!$G:$G,$B$48,TE!$I:$I,B58,TE!$D:$D,$C$5),"")</f>
        <v/>
      </c>
      <c r="X58" s="1925">
        <f>IFERROR(VLOOKUP(B58,TE!$H$1:$Y$630,14,FALSE),"0")</f>
        <v/>
      </c>
      <c r="AA58" s="1796" t="n"/>
      <c r="AB58" s="1935">
        <f>T58*X58</f>
        <v/>
      </c>
      <c r="AD58" s="1738" t="n"/>
      <c r="AE58" s="416" t="n"/>
      <c r="AF58" s="416" t="n"/>
    </row>
    <row r="59" ht="15.75" customHeight="1" s="667">
      <c r="A59" s="416" t="n"/>
      <c r="B59" s="321" t="inlineStr">
        <is>
          <t>A04037G</t>
        </is>
      </c>
      <c r="C59" s="322" t="n"/>
      <c r="D59" s="322" t="n"/>
      <c r="E59" s="323">
        <f>IFERROR(VLOOKUP(B59,TE!$H$1:$Y$749,2,FALSE),"(Not on TE)")</f>
        <v/>
      </c>
      <c r="F59" s="324" t="n"/>
      <c r="G59" s="324" t="n"/>
      <c r="H59" s="324" t="n"/>
      <c r="I59" s="324" t="n"/>
      <c r="J59" s="324" t="n"/>
      <c r="K59" s="324" t="n"/>
      <c r="L59" s="324" t="n"/>
      <c r="M59" s="324" t="n"/>
      <c r="N59" s="1181">
        <f>IFERROR(VLOOKUP(B59,TE!$H$1:$Y$749,18,FALSE),"")</f>
        <v/>
      </c>
      <c r="T59" s="1181">
        <f>IFERROR(SUMIFS(TE!$O:$O,TE!$G:$G,$B$48,TE!$I:$I,B59,TE!$D:$D,$C$5),"")</f>
        <v/>
      </c>
      <c r="X59" s="1925">
        <f>IFERROR(VLOOKUP(B59,TE!$H$1:$Y$630,14,FALSE),"0")</f>
        <v/>
      </c>
      <c r="AA59" s="1796" t="n"/>
      <c r="AB59" s="1935">
        <f>T59*X59</f>
        <v/>
      </c>
      <c r="AD59" s="1738" t="n"/>
      <c r="AE59" s="416" t="n"/>
      <c r="AF59" s="416" t="n"/>
    </row>
    <row r="60" ht="15.75" customHeight="1" s="667">
      <c r="A60" s="416" t="n"/>
      <c r="B60" s="321" t="inlineStr">
        <is>
          <t>A04577G</t>
        </is>
      </c>
      <c r="C60" s="322" t="n"/>
      <c r="D60" s="322" t="n"/>
      <c r="E60" s="323">
        <f>IFERROR(VLOOKUP(B60,TE!$H$1:$Y$749,2,FALSE),"(Not on TE)")</f>
        <v/>
      </c>
      <c r="F60" s="324" t="n"/>
      <c r="G60" s="324" t="n"/>
      <c r="H60" s="324" t="n"/>
      <c r="I60" s="324" t="n"/>
      <c r="J60" s="324" t="n"/>
      <c r="K60" s="324" t="n"/>
      <c r="L60" s="324" t="n"/>
      <c r="M60" s="324" t="n"/>
      <c r="N60" s="1181">
        <f>IFERROR(VLOOKUP(B60,TE!$H$1:$Y$749,18,FALSE),"")</f>
        <v/>
      </c>
      <c r="T60" s="1181">
        <f>IFERROR(SUMIFS(TE!$O:$O,TE!$G:$G,$B$48,TE!$I:$I,B60,TE!$D:$D,$C$5),"")</f>
        <v/>
      </c>
      <c r="X60" s="1925">
        <f>IFERROR(VLOOKUP(B60,TE!$H$1:$Y$630,14,FALSE),"0")</f>
        <v/>
      </c>
      <c r="AA60" s="1796" t="n"/>
      <c r="AB60" s="1935">
        <f>T60*X60</f>
        <v/>
      </c>
      <c r="AD60" s="1738" t="n"/>
      <c r="AE60" s="416" t="n"/>
      <c r="AF60" s="416" t="n"/>
    </row>
    <row r="61" ht="15.75" customHeight="1" s="667">
      <c r="A61" s="416" t="n"/>
      <c r="B61" s="321" t="inlineStr">
        <is>
          <t>A04587G</t>
        </is>
      </c>
      <c r="C61" s="322" t="n"/>
      <c r="D61" s="322" t="n"/>
      <c r="E61" s="323">
        <f>IFERROR(VLOOKUP(B61,TE!$H$1:$Y$749,2,FALSE),"(Not on TE)")</f>
        <v/>
      </c>
      <c r="F61" s="324" t="n"/>
      <c r="G61" s="324" t="n"/>
      <c r="H61" s="324" t="n"/>
      <c r="I61" s="324" t="n"/>
      <c r="J61" s="324" t="n"/>
      <c r="K61" s="324" t="n"/>
      <c r="L61" s="324" t="n"/>
      <c r="M61" s="324" t="n"/>
      <c r="N61" s="1181">
        <f>IFERROR(VLOOKUP(B61,TE!$H$1:$Y$749,18,FALSE),"")</f>
        <v/>
      </c>
      <c r="T61" s="1181">
        <f>IFERROR(SUMIFS(TE!$O:$O,TE!$G:$G,$B$48,TE!$I:$I,B61,TE!$D:$D,$C$5),"")</f>
        <v/>
      </c>
      <c r="X61" s="1925">
        <f>IFERROR(VLOOKUP(B61,TE!$H$1:$Y$630,14,FALSE),"0")</f>
        <v/>
      </c>
      <c r="AA61" s="1796" t="n"/>
      <c r="AB61" s="1935">
        <f>T61*X61</f>
        <v/>
      </c>
      <c r="AD61" s="1738" t="n"/>
      <c r="AE61" s="416" t="n"/>
      <c r="AF61" s="416" t="n"/>
    </row>
    <row r="62" ht="15.75" customHeight="1" s="667">
      <c r="A62" s="416" t="n"/>
      <c r="B62" s="321" t="inlineStr">
        <is>
          <t>A19547G</t>
        </is>
      </c>
      <c r="C62" s="322" t="n"/>
      <c r="D62" s="322" t="n"/>
      <c r="E62" s="323">
        <f>IFERROR(VLOOKUP(B62,TE!$H$1:$Y$749,2,FALSE),"(Not on TE)")</f>
        <v/>
      </c>
      <c r="F62" s="324" t="n"/>
      <c r="G62" s="324" t="n"/>
      <c r="H62" s="324" t="n"/>
      <c r="I62" s="324" t="n"/>
      <c r="J62" s="324" t="n"/>
      <c r="K62" s="324" t="n"/>
      <c r="L62" s="324" t="n"/>
      <c r="M62" s="324" t="n"/>
      <c r="N62" s="1181">
        <f>IFERROR(VLOOKUP(B62,TE!$H$1:$Y$749,18,FALSE),"")</f>
        <v/>
      </c>
      <c r="T62" s="1181">
        <f>IFERROR(SUMIFS(TE!$O:$O,TE!$G:$G,$B$48,TE!$I:$I,B62,TE!$D:$D,$C$5),"")</f>
        <v/>
      </c>
      <c r="X62" s="1925">
        <f>IFERROR(VLOOKUP(B62,TE!$H$1:$Y$630,14,FALSE),"0")</f>
        <v/>
      </c>
      <c r="AA62" s="1796" t="n"/>
      <c r="AB62" s="1935">
        <f>T62*X62</f>
        <v/>
      </c>
      <c r="AD62" s="1738" t="n"/>
      <c r="AE62" s="416" t="n"/>
      <c r="AF62" s="416" t="n"/>
    </row>
    <row r="63" ht="15.75" customHeight="1" s="667">
      <c r="A63" s="416" t="n"/>
      <c r="B63" s="321" t="inlineStr">
        <is>
          <t>A19577G</t>
        </is>
      </c>
      <c r="C63" s="322" t="n"/>
      <c r="D63" s="322" t="n"/>
      <c r="E63" s="323">
        <f>IFERROR(VLOOKUP(B63,TE!$H$1:$Y$749,2,FALSE),"(Not on TE)")</f>
        <v/>
      </c>
      <c r="F63" s="324" t="n"/>
      <c r="G63" s="324" t="n"/>
      <c r="H63" s="324" t="n"/>
      <c r="I63" s="324" t="n"/>
      <c r="J63" s="324" t="n"/>
      <c r="K63" s="324" t="n"/>
      <c r="L63" s="324" t="n"/>
      <c r="M63" s="324" t="n"/>
      <c r="N63" s="1181">
        <f>IFERROR(VLOOKUP(B63,TE!$H$1:$Y$749,18,FALSE),"")</f>
        <v/>
      </c>
      <c r="T63" s="1181">
        <f>IFERROR(SUMIFS(TE!$O:$O,TE!$G:$G,$B$48,TE!$I:$I,B63,TE!$D:$D,$C$5),"")</f>
        <v/>
      </c>
      <c r="X63" s="1925">
        <f>IFERROR(VLOOKUP(B63,TE!$H$1:$Y$630,14,FALSE),"0")</f>
        <v/>
      </c>
      <c r="AA63" s="1796" t="n"/>
      <c r="AB63" s="1935">
        <f>T63*X63</f>
        <v/>
      </c>
      <c r="AD63" s="1738" t="n"/>
      <c r="AE63" s="416" t="n"/>
      <c r="AF63" s="416" t="n"/>
    </row>
    <row r="64" ht="15.75" customHeight="1" s="667">
      <c r="A64" s="416" t="n"/>
      <c r="B64" s="321" t="inlineStr">
        <is>
          <t>A21797G</t>
        </is>
      </c>
      <c r="C64" s="322" t="n"/>
      <c r="D64" s="322" t="n"/>
      <c r="E64" s="323">
        <f>IFERROR(VLOOKUP(B64,TE!$H$1:$Y$749,2,FALSE),"(Not on TE)")</f>
        <v/>
      </c>
      <c r="F64" s="324" t="n"/>
      <c r="G64" s="324" t="n"/>
      <c r="H64" s="324" t="n"/>
      <c r="I64" s="324" t="n"/>
      <c r="J64" s="324" t="n"/>
      <c r="K64" s="324" t="n"/>
      <c r="L64" s="324" t="n"/>
      <c r="M64" s="324" t="n"/>
      <c r="N64" s="1181">
        <f>IFERROR(VLOOKUP(B64,TE!$H$1:$Y$749,18,FALSE),"")</f>
        <v/>
      </c>
      <c r="T64" s="1181">
        <f>IFERROR(SUMIFS(TE!$O:$O,TE!$G:$G,$B$48,TE!$I:$I,B64,TE!$D:$D,$C$5),"")</f>
        <v/>
      </c>
      <c r="X64" s="1925">
        <f>IFERROR(VLOOKUP(B64,TE!$H$1:$Y$630,14,FALSE),"0")</f>
        <v/>
      </c>
      <c r="AA64" s="1796" t="n"/>
      <c r="AB64" s="1935">
        <f>T64*X64</f>
        <v/>
      </c>
      <c r="AD64" s="1738" t="n"/>
      <c r="AE64" s="416" t="n"/>
      <c r="AF64" s="416" t="n"/>
    </row>
    <row r="65" ht="15.75" customHeight="1" s="667">
      <c r="A65" s="416" t="n"/>
      <c r="B65" s="321" t="inlineStr">
        <is>
          <t>A32327G</t>
        </is>
      </c>
      <c r="C65" s="322" t="n"/>
      <c r="D65" s="322" t="n"/>
      <c r="E65" s="323">
        <f>IFERROR(VLOOKUP(B65,TE!$H$1:$Y$749,2,FALSE),"(Not on TE)")</f>
        <v/>
      </c>
      <c r="F65" s="324" t="n"/>
      <c r="G65" s="324" t="n"/>
      <c r="H65" s="324" t="n"/>
      <c r="I65" s="324" t="n"/>
      <c r="J65" s="324" t="n"/>
      <c r="K65" s="324" t="n"/>
      <c r="L65" s="324" t="n"/>
      <c r="M65" s="324" t="n"/>
      <c r="N65" s="1181">
        <f>IFERROR(VLOOKUP(B65,TE!$H$1:$Y$749,18,FALSE),"")</f>
        <v/>
      </c>
      <c r="T65" s="1181">
        <f>IFERROR(SUMIFS(TE!$O:$O,TE!$G:$G,$B$48,TE!$I:$I,B65,TE!$D:$D,$C$5),"")</f>
        <v/>
      </c>
      <c r="X65" s="1925">
        <f>IFERROR(VLOOKUP(B65,TE!$H$1:$Y$630,14,FALSE),"0")</f>
        <v/>
      </c>
      <c r="AA65" s="1796" t="n"/>
      <c r="AB65" s="1935">
        <f>T65*X65</f>
        <v/>
      </c>
      <c r="AD65" s="1738" t="n"/>
      <c r="AE65" s="416" t="n"/>
      <c r="AF65" s="416" t="n"/>
    </row>
    <row r="66" ht="15.75" customHeight="1" s="667">
      <c r="A66" s="416" t="n"/>
      <c r="B66" s="321" t="inlineStr">
        <is>
          <t>B00037B</t>
        </is>
      </c>
      <c r="C66" s="322" t="n"/>
      <c r="D66" s="322" t="n"/>
      <c r="E66" s="323">
        <f>IFERROR(VLOOKUP(B66,TE!$H$1:$Y$749,2,FALSE),"(Not on TE)")</f>
        <v/>
      </c>
      <c r="F66" s="324" t="n"/>
      <c r="G66" s="324" t="n"/>
      <c r="H66" s="324" t="n"/>
      <c r="I66" s="324" t="n"/>
      <c r="J66" s="324" t="n"/>
      <c r="K66" s="324" t="n"/>
      <c r="L66" s="324" t="n"/>
      <c r="M66" s="324" t="n"/>
      <c r="N66" s="1181">
        <f>IFERROR(VLOOKUP(B66,TE!$H$1:$Y$749,18,FALSE),"")</f>
        <v/>
      </c>
      <c r="T66" s="1181">
        <f>IFERROR(SUMIFS(TE!$O:$O,TE!$G:$G,$B$48,TE!$I:$I,B66,TE!$D:$D,$C$5),"")</f>
        <v/>
      </c>
      <c r="X66" s="1925">
        <f>IFERROR(VLOOKUP(B66,TE!$H$1:$Y$630,14,FALSE),"0")</f>
        <v/>
      </c>
      <c r="AA66" s="1796" t="n"/>
      <c r="AB66" s="1935">
        <f>T66*X66</f>
        <v/>
      </c>
      <c r="AD66" s="1738" t="n"/>
      <c r="AE66" s="416" t="n"/>
      <c r="AF66" s="416" t="n"/>
    </row>
    <row r="67" ht="15.75" customHeight="1" s="667">
      <c r="A67" s="416" t="n"/>
      <c r="B67" s="321" t="inlineStr">
        <is>
          <t>B00087B</t>
        </is>
      </c>
      <c r="C67" s="322" t="n"/>
      <c r="D67" s="322" t="n"/>
      <c r="E67" s="323">
        <f>IFERROR(VLOOKUP(B67,TE!$H$1:$Y$749,2,FALSE),"(Not on TE)")</f>
        <v/>
      </c>
      <c r="F67" s="324" t="n"/>
      <c r="G67" s="324" t="n"/>
      <c r="H67" s="324" t="n"/>
      <c r="I67" s="324" t="n"/>
      <c r="J67" s="324" t="n"/>
      <c r="K67" s="324" t="n"/>
      <c r="L67" s="324" t="n"/>
      <c r="M67" s="324" t="n"/>
      <c r="N67" s="1181">
        <f>IFERROR(VLOOKUP(B67,TE!$H$1:$Y$749,18,FALSE),"")</f>
        <v/>
      </c>
      <c r="T67" s="1181">
        <f>IFERROR(SUMIFS(TE!$O:$O,TE!$G:$G,$B$48,TE!$I:$I,B67,TE!$D:$D,$C$5),"")</f>
        <v/>
      </c>
      <c r="X67" s="1925">
        <f>IFERROR(VLOOKUP(B67,TE!$H$1:$Y$630,14,FALSE),"0")</f>
        <v/>
      </c>
      <c r="AA67" s="1796" t="n"/>
      <c r="AB67" s="1935">
        <f>T67*X67</f>
        <v/>
      </c>
      <c r="AD67" s="1738" t="n"/>
      <c r="AE67" s="416" t="n"/>
      <c r="AF67" s="416" t="n"/>
    </row>
    <row r="68" ht="15.75" customHeight="1" s="667">
      <c r="A68" s="416" t="n"/>
      <c r="B68" s="321" t="inlineStr">
        <is>
          <t>B00087BB</t>
        </is>
      </c>
      <c r="C68" s="322" t="n"/>
      <c r="D68" s="322" t="n"/>
      <c r="E68" s="323">
        <f>IFERROR(VLOOKUP(B68,TE!$H$1:$Y$749,2,FALSE),"(Not on TE)")</f>
        <v/>
      </c>
      <c r="F68" s="324" t="n"/>
      <c r="G68" s="324" t="n"/>
      <c r="H68" s="324" t="n"/>
      <c r="I68" s="324" t="n"/>
      <c r="J68" s="324" t="n"/>
      <c r="K68" s="324" t="n"/>
      <c r="L68" s="324" t="n"/>
      <c r="M68" s="324" t="n"/>
      <c r="N68" s="1181">
        <f>IFERROR(VLOOKUP(B68,TE!$H$1:$Y$749,18,FALSE),"")</f>
        <v/>
      </c>
      <c r="T68" s="1181">
        <f>IFERROR(SUMIFS(TE!$O:$O,TE!$G:$G,$B$48,TE!$I:$I,B68,TE!$D:$D,$C$5),"")</f>
        <v/>
      </c>
      <c r="X68" s="1925">
        <f>IFERROR(VLOOKUP(B68,TE!$H$1:$Y$630,14,FALSE),"0")</f>
        <v/>
      </c>
      <c r="AA68" s="1796" t="n"/>
      <c r="AB68" s="1935">
        <f>T68*X68</f>
        <v/>
      </c>
      <c r="AD68" s="1738" t="n"/>
      <c r="AE68" s="416" t="n"/>
      <c r="AF68" s="416" t="n"/>
    </row>
    <row r="69" ht="15.75" customHeight="1" s="667">
      <c r="A69" s="416" t="n"/>
      <c r="B69" s="321" t="inlineStr">
        <is>
          <t>B00127B</t>
        </is>
      </c>
      <c r="C69" s="322" t="n"/>
      <c r="D69" s="322" t="n"/>
      <c r="E69" s="323">
        <f>IFERROR(VLOOKUP(B69,TE!$H$1:$Y$749,2,FALSE),"(Not on TE)")</f>
        <v/>
      </c>
      <c r="F69" s="324" t="n"/>
      <c r="G69" s="324" t="n"/>
      <c r="H69" s="324" t="n"/>
      <c r="I69" s="324" t="n"/>
      <c r="J69" s="324" t="n"/>
      <c r="K69" s="324" t="n"/>
      <c r="L69" s="324" t="n"/>
      <c r="M69" s="324" t="n"/>
      <c r="N69" s="1181">
        <f>IFERROR(VLOOKUP(B69,TE!$H$1:$Y$749,18,FALSE),"")</f>
        <v/>
      </c>
      <c r="T69" s="1181">
        <f>IFERROR(SUMIFS(TE!$O:$O,TE!$G:$G,$B$48,TE!$I:$I,B69,TE!$D:$D,$C$5),"")</f>
        <v/>
      </c>
      <c r="X69" s="1925">
        <f>IFERROR(VLOOKUP(B69,TE!$H$1:$Y$630,14,FALSE),"0")</f>
        <v/>
      </c>
      <c r="AA69" s="1796" t="n"/>
      <c r="AB69" s="1935">
        <f>T69*X69</f>
        <v/>
      </c>
      <c r="AD69" s="1738" t="n"/>
      <c r="AE69" s="416" t="n"/>
      <c r="AF69" s="416" t="n"/>
    </row>
    <row r="70" ht="15.75" customHeight="1" s="667">
      <c r="A70" s="416" t="n"/>
      <c r="B70" s="321" t="inlineStr">
        <is>
          <t>B00147B</t>
        </is>
      </c>
      <c r="C70" s="322" t="n"/>
      <c r="D70" s="322" t="n"/>
      <c r="E70" s="323">
        <f>IFERROR(VLOOKUP(B70,TE!$H$1:$Y$749,2,FALSE),"(Not on TE)")</f>
        <v/>
      </c>
      <c r="F70" s="324" t="n"/>
      <c r="G70" s="324" t="n"/>
      <c r="H70" s="324" t="n"/>
      <c r="I70" s="324" t="n"/>
      <c r="J70" s="324" t="n"/>
      <c r="K70" s="324" t="n"/>
      <c r="L70" s="324" t="n"/>
      <c r="M70" s="324" t="n"/>
      <c r="N70" s="1181">
        <f>IFERROR(VLOOKUP(B70,TE!$H$1:$Y$749,18,FALSE),"")</f>
        <v/>
      </c>
      <c r="T70" s="1181">
        <f>IFERROR(SUMIFS(TE!$O:$O,TE!$G:$G,$B$48,TE!$I:$I,B70,TE!$D:$D,$C$5),"")</f>
        <v/>
      </c>
      <c r="X70" s="1925">
        <f>IFERROR(VLOOKUP(B70,TE!$H$1:$Y$630,14,FALSE),"0")</f>
        <v/>
      </c>
      <c r="AA70" s="1796" t="n"/>
      <c r="AB70" s="1935">
        <f>T70*X70</f>
        <v/>
      </c>
      <c r="AD70" s="1738" t="n"/>
      <c r="AE70" s="416" t="n"/>
      <c r="AF70" s="416" t="n"/>
    </row>
    <row r="71" ht="15.75" customHeight="1" s="667">
      <c r="A71" s="416" t="n"/>
      <c r="B71" s="321" t="inlineStr">
        <is>
          <t>B00277B</t>
        </is>
      </c>
      <c r="C71" s="322" t="n"/>
      <c r="D71" s="322" t="n"/>
      <c r="E71" s="323">
        <f>IFERROR(VLOOKUP(B71,TE!$H$1:$Y$749,2,FALSE),"(Not on TE)")</f>
        <v/>
      </c>
      <c r="F71" s="324" t="n"/>
      <c r="G71" s="324" t="n"/>
      <c r="H71" s="324" t="n"/>
      <c r="I71" s="324" t="n"/>
      <c r="J71" s="324" t="n"/>
      <c r="K71" s="324" t="n"/>
      <c r="L71" s="324" t="n"/>
      <c r="M71" s="324" t="n"/>
      <c r="N71" s="1181">
        <f>IFERROR(VLOOKUP(B71,TE!$H$1:$Y$749,18,FALSE),"")</f>
        <v/>
      </c>
      <c r="T71" s="1181">
        <f>IFERROR(SUMIFS(TE!$O:$O,TE!$G:$G,$B$48,TE!$I:$I,B71,TE!$D:$D,$C$5),"")</f>
        <v/>
      </c>
      <c r="X71" s="1925">
        <f>IFERROR(VLOOKUP(B71,TE!$H$1:$Y$630,14,FALSE),"0")</f>
        <v/>
      </c>
      <c r="AA71" s="1796" t="n"/>
      <c r="AB71" s="1935">
        <f>T71*X71</f>
        <v/>
      </c>
      <c r="AD71" s="1738" t="n"/>
      <c r="AE71" s="416" t="n"/>
      <c r="AF71" s="416" t="n"/>
    </row>
    <row r="72" ht="15.75" customHeight="1" s="667">
      <c r="A72" s="416" t="n"/>
      <c r="B72" s="321" t="inlineStr">
        <is>
          <t>B00287B</t>
        </is>
      </c>
      <c r="C72" s="322" t="n"/>
      <c r="D72" s="322" t="n"/>
      <c r="E72" s="323">
        <f>IFERROR(VLOOKUP(B72,TE!$H$1:$Y$749,2,FALSE),"(Not on TE)")</f>
        <v/>
      </c>
      <c r="F72" s="324" t="n"/>
      <c r="G72" s="324" t="n"/>
      <c r="H72" s="324" t="n"/>
      <c r="I72" s="324" t="n"/>
      <c r="J72" s="324" t="n"/>
      <c r="K72" s="324" t="n"/>
      <c r="L72" s="324" t="n"/>
      <c r="M72" s="324" t="n"/>
      <c r="N72" s="1181">
        <f>IFERROR(VLOOKUP(B72,TE!$H$1:$Y$749,18,FALSE),"")</f>
        <v/>
      </c>
      <c r="T72" s="1181">
        <f>IFERROR(SUMIFS(TE!$O:$O,TE!$G:$G,$B$48,TE!$I:$I,B72,TE!$D:$D,$C$5),"")</f>
        <v/>
      </c>
      <c r="X72" s="1925">
        <f>IFERROR(VLOOKUP(B72,TE!$H$1:$Y$630,14,FALSE),"0")</f>
        <v/>
      </c>
      <c r="AA72" s="1796" t="n"/>
      <c r="AB72" s="1935">
        <f>T72*X72</f>
        <v/>
      </c>
      <c r="AD72" s="1738" t="n"/>
      <c r="AE72" s="416" t="n"/>
      <c r="AF72" s="416" t="n"/>
    </row>
    <row r="73" ht="15.75" customHeight="1" s="667">
      <c r="A73" s="416" t="n"/>
      <c r="B73" s="321" t="inlineStr">
        <is>
          <t>B00297B</t>
        </is>
      </c>
      <c r="C73" s="322" t="n"/>
      <c r="D73" s="322" t="n"/>
      <c r="E73" s="323">
        <f>IFERROR(VLOOKUP(B73,TE!$H$1:$Y$749,2,FALSE),"(Not on TE)")</f>
        <v/>
      </c>
      <c r="F73" s="324" t="n"/>
      <c r="G73" s="324" t="n"/>
      <c r="H73" s="324" t="n"/>
      <c r="I73" s="324" t="n"/>
      <c r="J73" s="324" t="n"/>
      <c r="K73" s="324" t="n"/>
      <c r="L73" s="324" t="n"/>
      <c r="M73" s="324" t="n"/>
      <c r="N73" s="1181">
        <f>IFERROR(VLOOKUP(B73,TE!$H$1:$Y$749,18,FALSE),"")</f>
        <v/>
      </c>
      <c r="T73" s="1181">
        <f>IFERROR(SUMIFS(TE!$O:$O,TE!$G:$G,$B$48,TE!$I:$I,B73,TE!$D:$D,$C$5),"")</f>
        <v/>
      </c>
      <c r="X73" s="1925">
        <f>IFERROR(VLOOKUP(B73,TE!$H$1:$Y$630,14,FALSE),"0")</f>
        <v/>
      </c>
      <c r="AA73" s="1796" t="n"/>
      <c r="AB73" s="1935">
        <f>T73*X73</f>
        <v/>
      </c>
      <c r="AD73" s="1738" t="n"/>
      <c r="AE73" s="416" t="n"/>
      <c r="AF73" s="416" t="n"/>
    </row>
    <row r="74" ht="15.75" customHeight="1" s="667">
      <c r="A74" s="416" t="n"/>
      <c r="B74" s="321" t="inlineStr">
        <is>
          <t>B00307B</t>
        </is>
      </c>
      <c r="C74" s="322" t="n"/>
      <c r="D74" s="322" t="n"/>
      <c r="E74" s="323">
        <f>IFERROR(VLOOKUP(B74,TE!$H$1:$Y$749,2,FALSE),"(Not on TE)")</f>
        <v/>
      </c>
      <c r="F74" s="324" t="n"/>
      <c r="G74" s="324" t="n"/>
      <c r="H74" s="324" t="n"/>
      <c r="I74" s="324" t="n"/>
      <c r="J74" s="324" t="n"/>
      <c r="K74" s="324" t="n"/>
      <c r="L74" s="324" t="n"/>
      <c r="M74" s="324" t="n"/>
      <c r="N74" s="1181">
        <f>IFERROR(VLOOKUP(B74,TE!$H$1:$Y$749,18,FALSE),"")</f>
        <v/>
      </c>
      <c r="T74" s="1181">
        <f>IFERROR(SUMIFS(TE!$O:$O,TE!$G:$G,$B$48,TE!$I:$I,B74,TE!$D:$D,$C$5),"")</f>
        <v/>
      </c>
      <c r="X74" s="1925">
        <f>IFERROR(VLOOKUP(B74,TE!$H$1:$Y$630,14,FALSE),"0")</f>
        <v/>
      </c>
      <c r="AA74" s="1796" t="n"/>
      <c r="AB74" s="1935">
        <f>T74*X74</f>
        <v/>
      </c>
      <c r="AD74" s="1738" t="n"/>
      <c r="AE74" s="416" t="n"/>
      <c r="AF74" s="416" t="n"/>
    </row>
    <row r="75" ht="15.75" customHeight="1" s="667">
      <c r="A75" s="416" t="n"/>
      <c r="B75" s="321" t="inlineStr">
        <is>
          <t>B00317B</t>
        </is>
      </c>
      <c r="C75" s="322" t="n"/>
      <c r="D75" s="322" t="n"/>
      <c r="E75" s="323">
        <f>IFERROR(VLOOKUP(B75,TE!$H$1:$Y$749,2,FALSE),"(Not on TE)")</f>
        <v/>
      </c>
      <c r="F75" s="324" t="n"/>
      <c r="G75" s="324" t="n"/>
      <c r="H75" s="324" t="n"/>
      <c r="I75" s="324" t="n"/>
      <c r="J75" s="324" t="n"/>
      <c r="K75" s="324" t="n"/>
      <c r="L75" s="324" t="n"/>
      <c r="M75" s="324" t="n"/>
      <c r="N75" s="1181">
        <f>IFERROR(VLOOKUP(B75,TE!$H$1:$Y$749,18,FALSE),"")</f>
        <v/>
      </c>
      <c r="T75" s="1181">
        <f>IFERROR(SUMIFS(TE!$O:$O,TE!$G:$G,$B$48,TE!$I:$I,B75,TE!$D:$D,$C$5),"")</f>
        <v/>
      </c>
      <c r="X75" s="1925">
        <f>IFERROR(VLOOKUP(B75,TE!$H$1:$Y$630,14,FALSE),"0")</f>
        <v/>
      </c>
      <c r="AA75" s="1796" t="n"/>
      <c r="AB75" s="1935">
        <f>T75*X75</f>
        <v/>
      </c>
      <c r="AD75" s="1738" t="n"/>
      <c r="AE75" s="416" t="n"/>
      <c r="AF75" s="416" t="n"/>
    </row>
    <row r="76" ht="15.75" customHeight="1" s="667">
      <c r="A76" s="416" t="n"/>
      <c r="B76" s="321" t="inlineStr">
        <is>
          <t>B00327B</t>
        </is>
      </c>
      <c r="C76" s="322" t="n"/>
      <c r="D76" s="322" t="n"/>
      <c r="E76" s="323">
        <f>IFERROR(VLOOKUP(B76,TE!$H$1:$Y$749,2,FALSE),"(Not on TE)")</f>
        <v/>
      </c>
      <c r="F76" s="324" t="n"/>
      <c r="G76" s="324" t="n"/>
      <c r="H76" s="324" t="n"/>
      <c r="I76" s="324" t="n"/>
      <c r="J76" s="324" t="n"/>
      <c r="K76" s="324" t="n"/>
      <c r="L76" s="324" t="n"/>
      <c r="M76" s="324" t="n"/>
      <c r="N76" s="1181">
        <f>IFERROR(VLOOKUP(B76,TE!$H$1:$Y$749,18,FALSE),"")</f>
        <v/>
      </c>
      <c r="T76" s="1181">
        <f>IFERROR(SUMIFS(TE!$O:$O,TE!$G:$G,$B$48,TE!$I:$I,B76,TE!$D:$D,$C$5),"")</f>
        <v/>
      </c>
      <c r="X76" s="1925">
        <f>IFERROR(VLOOKUP(B76,TE!$H$1:$Y$630,14,FALSE),"0")</f>
        <v/>
      </c>
      <c r="AA76" s="1796" t="n"/>
      <c r="AB76" s="1935">
        <f>T76*X76</f>
        <v/>
      </c>
      <c r="AD76" s="1738" t="n"/>
      <c r="AE76" s="416" t="n"/>
      <c r="AF76" s="416" t="n"/>
    </row>
    <row r="77" ht="15.75" customHeight="1" s="667">
      <c r="A77" s="416" t="n"/>
      <c r="B77" s="321" t="inlineStr">
        <is>
          <t>B00367B</t>
        </is>
      </c>
      <c r="C77" s="322" t="n"/>
      <c r="D77" s="322" t="n"/>
      <c r="E77" s="323">
        <f>IFERROR(VLOOKUP(B77,TE!$H$1:$Y$749,2,FALSE),"(Not on TE)")</f>
        <v/>
      </c>
      <c r="F77" s="324" t="n"/>
      <c r="G77" s="324" t="n"/>
      <c r="H77" s="324" t="n"/>
      <c r="I77" s="324" t="n"/>
      <c r="J77" s="324" t="n"/>
      <c r="K77" s="324" t="n"/>
      <c r="L77" s="324" t="n"/>
      <c r="M77" s="324" t="n"/>
      <c r="N77" s="1181">
        <f>IFERROR(VLOOKUP(B77,TE!$H$1:$Y$749,18,FALSE),"")</f>
        <v/>
      </c>
      <c r="T77" s="1181">
        <f>IFERROR(SUMIFS(TE!$O:$O,TE!$G:$G,$B$48,TE!$I:$I,B77,TE!$D:$D,$C$5),"")</f>
        <v/>
      </c>
      <c r="X77" s="1925">
        <f>IFERROR(VLOOKUP(B77,TE!$H$1:$Y$630,14,FALSE),"0")</f>
        <v/>
      </c>
      <c r="AA77" s="1796" t="n"/>
      <c r="AB77" s="1935">
        <f>T77*X77</f>
        <v/>
      </c>
      <c r="AD77" s="1738" t="n"/>
      <c r="AE77" s="416" t="n"/>
      <c r="AF77" s="416" t="n"/>
    </row>
    <row r="78" ht="15.75" customHeight="1" s="667">
      <c r="A78" s="416" t="n"/>
      <c r="B78" s="321" t="inlineStr">
        <is>
          <t>B00377B</t>
        </is>
      </c>
      <c r="C78" s="322" t="n"/>
      <c r="D78" s="322" t="n"/>
      <c r="E78" s="323">
        <f>IFERROR(VLOOKUP(B78,TE!$H$1:$Y$749,2,FALSE),"(Not on TE)")</f>
        <v/>
      </c>
      <c r="F78" s="324" t="n"/>
      <c r="G78" s="324" t="n"/>
      <c r="H78" s="324" t="n"/>
      <c r="I78" s="324" t="n"/>
      <c r="J78" s="324" t="n"/>
      <c r="K78" s="324" t="n"/>
      <c r="L78" s="324" t="n"/>
      <c r="M78" s="324" t="n"/>
      <c r="N78" s="1181">
        <f>IFERROR(VLOOKUP(B78,TE!$H$1:$Y$749,18,FALSE),"")</f>
        <v/>
      </c>
      <c r="T78" s="1181">
        <f>IFERROR(SUMIFS(TE!$O:$O,TE!$G:$G,$B$48,TE!$I:$I,B78,TE!$D:$D,$C$5),"")</f>
        <v/>
      </c>
      <c r="X78" s="1925">
        <f>IFERROR(VLOOKUP(B78,TE!$H$1:$Y$630,14,FALSE),"0")</f>
        <v/>
      </c>
      <c r="AA78" s="1796" t="n"/>
      <c r="AB78" s="1935">
        <f>T78*X78</f>
        <v/>
      </c>
      <c r="AD78" s="1738" t="n"/>
      <c r="AE78" s="416" t="n"/>
      <c r="AF78" s="416" t="n"/>
    </row>
    <row r="79" ht="15.75" customHeight="1" s="667">
      <c r="A79" s="416" t="n"/>
      <c r="B79" s="321" t="inlineStr">
        <is>
          <t>B00437B</t>
        </is>
      </c>
      <c r="C79" s="322" t="n"/>
      <c r="D79" s="322" t="n"/>
      <c r="E79" s="323">
        <f>IFERROR(VLOOKUP(B79,TE!$H$1:$Y$749,2,FALSE),"(Not on TE)")</f>
        <v/>
      </c>
      <c r="F79" s="324" t="n"/>
      <c r="G79" s="324" t="n"/>
      <c r="H79" s="324" t="n"/>
      <c r="I79" s="324" t="n"/>
      <c r="J79" s="324" t="n"/>
      <c r="K79" s="324" t="n"/>
      <c r="L79" s="324" t="n"/>
      <c r="M79" s="324" t="n"/>
      <c r="N79" s="1181">
        <f>IFERROR(VLOOKUP(B79,TE!$H$1:$Y$749,18,FALSE),"")</f>
        <v/>
      </c>
      <c r="T79" s="1181">
        <f>IFERROR(SUMIFS(TE!$O:$O,TE!$G:$G,$B$48,TE!$I:$I,B79,TE!$D:$D,$C$5),"")</f>
        <v/>
      </c>
      <c r="X79" s="1925">
        <f>IFERROR(VLOOKUP(B79,TE!$H$1:$Y$630,14,FALSE),"0")</f>
        <v/>
      </c>
      <c r="AA79" s="1796" t="n"/>
      <c r="AB79" s="1935">
        <f>T79*X79</f>
        <v/>
      </c>
      <c r="AD79" s="1738" t="n"/>
      <c r="AE79" s="416" t="n"/>
      <c r="AF79" s="416" t="n"/>
    </row>
    <row r="80" ht="15.75" customHeight="1" s="667">
      <c r="A80" s="416" t="n"/>
      <c r="B80" s="321" t="inlineStr">
        <is>
          <t>B00612E</t>
        </is>
      </c>
      <c r="C80" s="322" t="n"/>
      <c r="D80" s="322" t="n"/>
      <c r="E80" s="323">
        <f>IFERROR(VLOOKUP(B80,TE!$H$1:$Y$749,2,FALSE),"(Not on TE)")</f>
        <v/>
      </c>
      <c r="F80" s="324" t="n"/>
      <c r="G80" s="324" t="n"/>
      <c r="H80" s="324" t="n"/>
      <c r="I80" s="324" t="n"/>
      <c r="J80" s="324" t="n"/>
      <c r="K80" s="324" t="n"/>
      <c r="L80" s="324" t="n"/>
      <c r="M80" s="324" t="n"/>
      <c r="N80" s="1181">
        <f>IFERROR(VLOOKUP(B80,TE!$H$1:$Y$749,18,FALSE),"")</f>
        <v/>
      </c>
      <c r="T80" s="1181">
        <f>IFERROR(SUMIFS(TE!$O:$O,TE!$G:$G,$B$48,TE!$I:$I,B80,TE!$D:$D,$C$5),"")</f>
        <v/>
      </c>
      <c r="X80" s="1925">
        <f>IFERROR(VLOOKUP(B80,TE!$H$1:$Y$630,14,FALSE),"0")</f>
        <v/>
      </c>
      <c r="AA80" s="1796" t="n"/>
      <c r="AB80" s="1935">
        <f>T80*X80</f>
        <v/>
      </c>
      <c r="AD80" s="1738" t="n"/>
      <c r="AE80" s="416" t="n"/>
      <c r="AF80" s="416" t="n"/>
    </row>
    <row r="81" ht="15.75" customHeight="1" s="667">
      <c r="A81" s="416" t="n"/>
      <c r="B81" s="321" t="inlineStr">
        <is>
          <t>B00637B</t>
        </is>
      </c>
      <c r="C81" s="322" t="n"/>
      <c r="D81" s="322" t="n"/>
      <c r="E81" s="323">
        <f>IFERROR(VLOOKUP(B81,TE!$H$1:$Y$749,2,FALSE),"(Not on TE)")</f>
        <v/>
      </c>
      <c r="F81" s="324" t="n"/>
      <c r="G81" s="324" t="n"/>
      <c r="H81" s="324" t="n"/>
      <c r="I81" s="324" t="n"/>
      <c r="J81" s="324" t="n"/>
      <c r="K81" s="324" t="n"/>
      <c r="L81" s="324" t="n"/>
      <c r="M81" s="324" t="n"/>
      <c r="N81" s="1181">
        <f>IFERROR(VLOOKUP(B81,TE!$H$1:$Y$749,18,FALSE),"")</f>
        <v/>
      </c>
      <c r="T81" s="1181">
        <f>IFERROR(SUMIFS(TE!$O:$O,TE!$G:$G,$B$48,TE!$I:$I,B81,TE!$D:$D,$C$5),"")</f>
        <v/>
      </c>
      <c r="X81" s="1925">
        <f>IFERROR(VLOOKUP(B81,TE!$H$1:$Y$630,14,FALSE),"0")</f>
        <v/>
      </c>
      <c r="AA81" s="1796" t="n"/>
      <c r="AB81" s="1935">
        <f>T81*X81</f>
        <v/>
      </c>
      <c r="AD81" s="1738" t="n"/>
      <c r="AE81" s="416" t="n"/>
      <c r="AF81" s="416" t="n"/>
    </row>
    <row r="82" ht="15.75" customHeight="1" s="667">
      <c r="A82" s="416" t="n"/>
      <c r="B82" s="321" t="inlineStr">
        <is>
          <t>B00747BC</t>
        </is>
      </c>
      <c r="C82" s="322" t="n"/>
      <c r="D82" s="322" t="n"/>
      <c r="E82" s="323">
        <f>IFERROR(VLOOKUP(B82,TE!$H$1:$Y$749,2,FALSE),"(Not on TE)")</f>
        <v/>
      </c>
      <c r="F82" s="324" t="n"/>
      <c r="G82" s="324" t="n"/>
      <c r="H82" s="324" t="n"/>
      <c r="I82" s="324" t="n"/>
      <c r="J82" s="324" t="n"/>
      <c r="K82" s="324" t="n"/>
      <c r="L82" s="324" t="n"/>
      <c r="M82" s="324" t="n"/>
      <c r="N82" s="1181">
        <f>IFERROR(VLOOKUP(B82,TE!$H$1:$Y$749,18,FALSE),"")</f>
        <v/>
      </c>
      <c r="T82" s="1181">
        <f>IFERROR(SUMIFS(TE!$O:$O,TE!$G:$G,$B$48,TE!$I:$I,B82,TE!$D:$D,$C$5),"")</f>
        <v/>
      </c>
      <c r="X82" s="1925">
        <f>IFERROR(VLOOKUP(B82,TE!$H$1:$Y$630,14,FALSE),"0")</f>
        <v/>
      </c>
      <c r="AA82" s="1796" t="n"/>
      <c r="AB82" s="1935">
        <f>T82*X82</f>
        <v/>
      </c>
      <c r="AD82" s="1738" t="n"/>
      <c r="AE82" s="416" t="n"/>
      <c r="AF82" s="416" t="n"/>
    </row>
    <row r="83" ht="15.75" customHeight="1" s="667">
      <c r="A83" s="416" t="n"/>
      <c r="B83" s="321" t="inlineStr">
        <is>
          <t>B00777B</t>
        </is>
      </c>
      <c r="C83" s="322" t="n"/>
      <c r="D83" s="322" t="n"/>
      <c r="E83" s="323">
        <f>IFERROR(VLOOKUP(B83,TE!$H$1:$Y$749,2,FALSE),"(Not on TE)")</f>
        <v/>
      </c>
      <c r="F83" s="324" t="n"/>
      <c r="G83" s="324" t="n"/>
      <c r="H83" s="324" t="n"/>
      <c r="I83" s="324" t="n"/>
      <c r="J83" s="324" t="n"/>
      <c r="K83" s="324" t="n"/>
      <c r="L83" s="324" t="n"/>
      <c r="M83" s="324" t="n"/>
      <c r="N83" s="1181">
        <f>IFERROR(VLOOKUP(B83,TE!$H$1:$Y$749,18,FALSE),"")</f>
        <v/>
      </c>
      <c r="T83" s="1181">
        <f>IFERROR(SUMIFS(TE!$O:$O,TE!$G:$G,$B$48,TE!$I:$I,B83,TE!$D:$D,$C$5),"")</f>
        <v/>
      </c>
      <c r="X83" s="1925">
        <f>IFERROR(VLOOKUP(B83,TE!$H$1:$Y$630,14,FALSE),"0")</f>
        <v/>
      </c>
      <c r="AA83" s="1796" t="n"/>
      <c r="AB83" s="1935">
        <f>T83*X83</f>
        <v/>
      </c>
      <c r="AD83" s="1738" t="n"/>
      <c r="AE83" s="325" t="n"/>
      <c r="AF83" s="416" t="n"/>
    </row>
    <row r="84" ht="15.75" customHeight="1" s="667">
      <c r="A84" s="416" t="n"/>
      <c r="B84" s="321" t="inlineStr">
        <is>
          <t>B01427BA</t>
        </is>
      </c>
      <c r="C84" s="322" t="n"/>
      <c r="D84" s="322" t="n"/>
      <c r="E84" s="323">
        <f>IFERROR(VLOOKUP(B84,TE!$H$1:$Y$749,2,FALSE),"(Not on TE)")</f>
        <v/>
      </c>
      <c r="F84" s="324" t="n"/>
      <c r="G84" s="324" t="n"/>
      <c r="H84" s="324" t="n"/>
      <c r="I84" s="324" t="n"/>
      <c r="J84" s="324" t="n"/>
      <c r="K84" s="324" t="n"/>
      <c r="L84" s="324" t="n"/>
      <c r="M84" s="324" t="n"/>
      <c r="N84" s="1181">
        <f>IFERROR(VLOOKUP(B84,TE!$H$1:$Y$749,18,FALSE),"")</f>
        <v/>
      </c>
      <c r="T84" s="1181">
        <f>IFERROR(SUMIFS(TE!$O:$O,TE!$G:$G,$B$48,TE!$I:$I,B84,TE!$D:$D,$C$5),"")</f>
        <v/>
      </c>
      <c r="X84" s="1925">
        <f>IFERROR(VLOOKUP(B84,TE!$H$1:$Y$630,14,FALSE),"0")</f>
        <v/>
      </c>
      <c r="AA84" s="1796" t="n"/>
      <c r="AB84" s="1935">
        <f>T84*X84</f>
        <v/>
      </c>
      <c r="AD84" s="1738" t="n"/>
      <c r="AE84" s="325" t="n"/>
      <c r="AF84" s="416" t="n"/>
    </row>
    <row r="85" ht="15.75" customHeight="1" s="667">
      <c r="A85" s="416" t="n"/>
      <c r="B85" s="321" t="inlineStr">
        <is>
          <t>B01437B</t>
        </is>
      </c>
      <c r="C85" s="322" t="n"/>
      <c r="D85" s="322" t="n"/>
      <c r="E85" s="323">
        <f>IFERROR(VLOOKUP(B85,TE!$H$1:$Y$749,2,FALSE),"(Not on TE)")</f>
        <v/>
      </c>
      <c r="F85" s="324" t="n"/>
      <c r="G85" s="324" t="n"/>
      <c r="H85" s="324" t="n"/>
      <c r="I85" s="324" t="n"/>
      <c r="J85" s="324" t="n"/>
      <c r="K85" s="324" t="n"/>
      <c r="L85" s="324" t="n"/>
      <c r="M85" s="324" t="n"/>
      <c r="N85" s="1181">
        <f>IFERROR(VLOOKUP(B85,TE!$H$1:$Y$749,18,FALSE),"")</f>
        <v/>
      </c>
      <c r="T85" s="1181">
        <f>IFERROR(SUMIFS(TE!$O:$O,TE!$G:$G,$B$48,TE!$I:$I,B85,TE!$D:$D,$C$5),"")</f>
        <v/>
      </c>
      <c r="X85" s="1925">
        <f>IFERROR(VLOOKUP(B85,TE!$H$1:$Y$630,14,FALSE),"0")</f>
        <v/>
      </c>
      <c r="AA85" s="1796" t="n"/>
      <c r="AB85" s="1935">
        <f>T85*X85</f>
        <v/>
      </c>
      <c r="AD85" s="1738" t="n"/>
      <c r="AE85" s="325" t="n"/>
      <c r="AF85" s="416" t="n"/>
    </row>
    <row r="86" ht="15.75" customHeight="1" s="667">
      <c r="A86" s="416" t="n"/>
      <c r="B86" s="321" t="inlineStr">
        <is>
          <t>B02157BA</t>
        </is>
      </c>
      <c r="C86" s="322" t="n"/>
      <c r="D86" s="322" t="n"/>
      <c r="E86" s="323">
        <f>IFERROR(VLOOKUP(B86,TE!$H$1:$Y$749,2,FALSE),"(Not on TE)")</f>
        <v/>
      </c>
      <c r="F86" s="324" t="n"/>
      <c r="G86" s="324" t="n"/>
      <c r="H86" s="324" t="n"/>
      <c r="I86" s="324" t="n"/>
      <c r="J86" s="324" t="n"/>
      <c r="K86" s="324" t="n"/>
      <c r="L86" s="324" t="n"/>
      <c r="M86" s="324" t="n"/>
      <c r="N86" s="1181">
        <f>IFERROR(VLOOKUP(B86,TE!$H$1:$Y$749,18,FALSE),"")</f>
        <v/>
      </c>
      <c r="T86" s="1181">
        <f>IFERROR(SUMIFS(TE!$O:$O,TE!$G:$G,$B$48,TE!$I:$I,B86,TE!$D:$D,$C$5),"")</f>
        <v/>
      </c>
      <c r="X86" s="1925">
        <f>IFERROR(VLOOKUP(B86,TE!$H$1:$Y$630,14,FALSE),"0")</f>
        <v/>
      </c>
      <c r="AA86" s="1796" t="n"/>
      <c r="AB86" s="1935">
        <f>T86*X86</f>
        <v/>
      </c>
      <c r="AD86" s="1738" t="n"/>
      <c r="AE86" s="325" t="n"/>
      <c r="AF86" s="416" t="n"/>
    </row>
    <row r="87" ht="15.75" customHeight="1" s="667">
      <c r="A87" s="416" t="n"/>
      <c r="B87" s="326" t="inlineStr">
        <is>
          <t>B03957B</t>
        </is>
      </c>
      <c r="C87" s="327" t="n"/>
      <c r="D87" s="327" t="n"/>
      <c r="E87" s="328">
        <f>IFERROR(VLOOKUP(B87,TE!$H$1:$Y$749,2,FALSE),"(Not on TE)")</f>
        <v/>
      </c>
      <c r="F87" s="329" t="n"/>
      <c r="G87" s="329" t="n"/>
      <c r="H87" s="329" t="n"/>
      <c r="I87" s="329" t="n"/>
      <c r="J87" s="329" t="n"/>
      <c r="K87" s="329" t="n"/>
      <c r="L87" s="329" t="n"/>
      <c r="M87" s="329" t="n"/>
      <c r="N87" s="1187">
        <f>IFERROR(VLOOKUP(B87,TE!$H$1:$Y$749,18,FALSE),"")</f>
        <v/>
      </c>
      <c r="O87" s="1747" t="n"/>
      <c r="P87" s="1747" t="n"/>
      <c r="Q87" s="1747" t="n"/>
      <c r="R87" s="1747" t="n"/>
      <c r="S87" s="1747" t="n"/>
      <c r="T87" s="1187">
        <f>IFERROR(SUMIFS(TE!$O:$O,TE!$G:$G,$B$48,TE!$I:$I,B87,TE!$D:$D,$C$5),"")</f>
        <v/>
      </c>
      <c r="U87" s="1747" t="n"/>
      <c r="V87" s="1747" t="n"/>
      <c r="W87" s="1747" t="n"/>
      <c r="X87" s="1926">
        <f>IFERROR(VLOOKUP(B87,TE!$H$1:$Y$630,14,FALSE),"0")</f>
        <v/>
      </c>
      <c r="Y87" s="1747" t="n"/>
      <c r="Z87" s="1747" t="n"/>
      <c r="AA87" s="1797" t="n"/>
      <c r="AB87" s="1936">
        <f>T87*X87</f>
        <v/>
      </c>
      <c r="AC87" s="1747" t="n"/>
      <c r="AD87" s="1799" t="n"/>
      <c r="AE87" s="325" t="n"/>
      <c r="AF87" s="416" t="n"/>
    </row>
    <row r="88" ht="15.75" customHeight="1" s="667">
      <c r="A88" s="416" t="n"/>
      <c r="B88" s="322" t="n"/>
      <c r="C88" s="322" t="n"/>
      <c r="D88" s="322" t="n"/>
      <c r="E88" s="324" t="n"/>
      <c r="F88" s="324" t="n"/>
      <c r="G88" s="324" t="n"/>
      <c r="H88" s="324" t="n"/>
      <c r="I88" s="324" t="n"/>
      <c r="J88" s="324" t="n"/>
      <c r="K88" s="324" t="n"/>
      <c r="L88" s="324" t="n"/>
      <c r="M88" s="324" t="n"/>
      <c r="N88" s="1226" t="n"/>
      <c r="O88" s="1226" t="n"/>
      <c r="P88" s="1226" t="n"/>
      <c r="Q88" s="1226" t="n"/>
      <c r="R88" s="1226" t="n"/>
      <c r="S88" s="1226" t="n"/>
      <c r="T88" s="1226" t="n"/>
      <c r="U88" s="1226" t="n"/>
      <c r="V88" s="1226" t="n"/>
      <c r="W88" s="1226" t="n"/>
      <c r="X88" s="1937" t="n"/>
      <c r="Y88" s="1937" t="n"/>
      <c r="Z88" s="1938" t="inlineStr">
        <is>
          <t>Continued Below</t>
        </is>
      </c>
      <c r="AA88" s="1910" t="n"/>
      <c r="AB88" s="1910" t="n"/>
      <c r="AC88" s="1910" t="n"/>
      <c r="AD88" s="1910" t="n"/>
      <c r="AE88" s="325" t="n"/>
      <c r="AF88" s="416" t="n"/>
    </row>
    <row r="89" ht="15.75" customHeight="1" s="667">
      <c r="A89" s="417" t="n"/>
      <c r="B89" s="417" t="n"/>
      <c r="C89" s="417" t="n"/>
      <c r="D89" s="417" t="n"/>
      <c r="E89" s="417" t="n"/>
      <c r="F89" s="417" t="n"/>
      <c r="G89" s="417" t="n"/>
      <c r="H89" s="417" t="n"/>
      <c r="I89" s="417" t="n"/>
      <c r="J89" s="417" t="n"/>
      <c r="K89" s="417" t="n"/>
      <c r="L89" s="417" t="n"/>
      <c r="M89" s="417" t="n"/>
      <c r="N89" s="417" t="n"/>
      <c r="O89" s="417" t="n"/>
      <c r="P89" s="417" t="n"/>
      <c r="Q89" s="417" t="n"/>
      <c r="R89" s="417" t="n"/>
      <c r="S89" s="417" t="n"/>
      <c r="T89" s="417" t="n"/>
      <c r="U89" s="417" t="n"/>
      <c r="V89" s="417" t="n"/>
      <c r="W89" s="417" t="n"/>
      <c r="X89" s="417" t="n"/>
      <c r="Y89" s="417" t="n"/>
      <c r="Z89" s="417" t="n"/>
      <c r="AA89" s="417" t="n"/>
      <c r="AB89" s="418" t="n"/>
      <c r="AC89" s="418" t="n"/>
      <c r="AD89" s="418" t="n"/>
      <c r="AE89" s="418" t="n"/>
      <c r="AF89" s="418" t="n"/>
    </row>
    <row r="90" ht="15.75" customHeight="1" s="667">
      <c r="A90" s="1198" t="inlineStr">
        <is>
          <t>CCN:</t>
        </is>
      </c>
      <c r="C90" s="1199">
        <f>$C$5</f>
        <v/>
      </c>
      <c r="M90" s="1198" t="inlineStr">
        <is>
          <t>Nomenclature:</t>
        </is>
      </c>
      <c r="R90" s="1199">
        <f>$R$5</f>
        <v/>
      </c>
    </row>
    <row r="91" ht="15.75" customHeight="1" s="667">
      <c r="A91" s="416" t="n"/>
      <c r="B91" s="322" t="n"/>
      <c r="C91" s="322" t="n"/>
      <c r="D91" s="322" t="n"/>
      <c r="E91" s="324" t="n"/>
      <c r="F91" s="324" t="n"/>
      <c r="G91" s="324" t="n"/>
      <c r="H91" s="324" t="n"/>
      <c r="I91" s="324" t="n"/>
      <c r="J91" s="324" t="n"/>
      <c r="K91" s="324" t="n"/>
      <c r="L91" s="324" t="n"/>
      <c r="M91" s="324" t="n"/>
      <c r="N91" s="1226" t="n"/>
      <c r="O91" s="1226" t="n"/>
      <c r="P91" s="1226" t="n"/>
      <c r="Q91" s="1226" t="n"/>
      <c r="R91" s="1226" t="n"/>
      <c r="S91" s="1226" t="n"/>
      <c r="T91" s="1226" t="n"/>
      <c r="U91" s="1226" t="n"/>
      <c r="V91" s="1226" t="n"/>
      <c r="W91" s="1226" t="n"/>
      <c r="X91" s="1937" t="n"/>
      <c r="Y91" s="1937" t="n"/>
      <c r="Z91" s="1937" t="n"/>
      <c r="AA91" s="1937" t="n"/>
      <c r="AB91" s="1939" t="n"/>
      <c r="AC91" s="1939" t="n"/>
      <c r="AD91" s="1939" t="n"/>
      <c r="AE91" s="325" t="n"/>
      <c r="AF91" s="416" t="n"/>
    </row>
    <row r="92" ht="15.75" customHeight="1" s="667">
      <c r="A92" s="416" t="n"/>
      <c r="B92" s="419">
        <f>B48</f>
        <v/>
      </c>
      <c r="C92" s="327" t="n"/>
      <c r="D92" s="327" t="n"/>
      <c r="E92" s="328">
        <f>E48</f>
        <v/>
      </c>
      <c r="F92" s="329" t="n"/>
      <c r="G92" s="329" t="n"/>
      <c r="H92" s="329" t="n"/>
      <c r="I92" s="329" t="n"/>
      <c r="J92" s="329" t="n"/>
      <c r="K92" s="329" t="n"/>
      <c r="L92" s="329" t="n"/>
      <c r="M92" s="329" t="n"/>
      <c r="N92" s="1188" t="n"/>
      <c r="O92" s="1188" t="n"/>
      <c r="P92" s="1188" t="n"/>
      <c r="Q92" s="1188" t="n"/>
      <c r="R92" s="1188" t="n"/>
      <c r="S92" s="1188" t="n"/>
      <c r="T92" s="1188" t="n"/>
      <c r="U92" s="1188" t="n"/>
      <c r="V92" s="1188" t="n"/>
      <c r="W92" s="1188" t="n"/>
      <c r="X92" s="1940" t="n"/>
      <c r="Y92" s="1940" t="n"/>
      <c r="Z92" s="1940" t="n"/>
      <c r="AA92" s="1940" t="n"/>
      <c r="AB92" s="1941" t="n"/>
      <c r="AC92" s="1941" t="n"/>
      <c r="AD92" s="1941" t="n"/>
      <c r="AE92" s="325" t="n"/>
      <c r="AF92" s="416" t="n"/>
    </row>
    <row r="93" ht="15.75" customHeight="1" s="667">
      <c r="A93" s="416" t="n"/>
      <c r="B93" s="321" t="inlineStr">
        <is>
          <t>B04467B</t>
        </is>
      </c>
      <c r="C93" s="322" t="n"/>
      <c r="D93" s="322" t="n"/>
      <c r="E93" s="323">
        <f>IFERROR(VLOOKUP(B93,TE!$H$1:$Y$749,2,FALSE),"(Not on TE)")</f>
        <v/>
      </c>
      <c r="F93" s="324" t="n"/>
      <c r="G93" s="324" t="n"/>
      <c r="H93" s="324" t="n"/>
      <c r="I93" s="324" t="n"/>
      <c r="J93" s="324" t="n"/>
      <c r="K93" s="324" t="n"/>
      <c r="L93" s="324" t="n"/>
      <c r="M93" s="324" t="n"/>
      <c r="N93" s="1181">
        <f>IFERROR(VLOOKUP(B93,TE!$H$1:$Y$749,18,FALSE),"")</f>
        <v/>
      </c>
      <c r="T93" s="1181">
        <f>IFERROR(SUMIFS(TE!$O:$O,TE!$G:$G,$B$48,TE!$I:$I,B93,TE!$D:$D,$C$5),"")</f>
        <v/>
      </c>
      <c r="X93" s="1925">
        <f>IFERROR(VLOOKUP(B93,TE!$H$1:$Y$630,14,FALSE),"0")</f>
        <v/>
      </c>
      <c r="AA93" s="1796" t="n"/>
      <c r="AB93" s="1935">
        <f>T93*X93</f>
        <v/>
      </c>
      <c r="AD93" s="1738" t="n"/>
      <c r="AE93" s="325" t="n"/>
      <c r="AF93" s="416" t="n"/>
    </row>
    <row r="94" ht="15.75" customHeight="1" s="667">
      <c r="A94" s="416" t="n"/>
      <c r="B94" s="321" t="inlineStr">
        <is>
          <t>B05797B</t>
        </is>
      </c>
      <c r="C94" s="322" t="n"/>
      <c r="D94" s="322" t="n"/>
      <c r="E94" s="323">
        <f>IFERROR(VLOOKUP(B94,TE!$H$1:$Y$749,2,FALSE),"(Not on TE)")</f>
        <v/>
      </c>
      <c r="F94" s="324" t="n"/>
      <c r="G94" s="324" t="n"/>
      <c r="H94" s="324" t="n"/>
      <c r="I94" s="324" t="n"/>
      <c r="J94" s="324" t="n"/>
      <c r="K94" s="324" t="n"/>
      <c r="L94" s="324" t="n"/>
      <c r="M94" s="324" t="n"/>
      <c r="N94" s="1181">
        <f>IFERROR(VLOOKUP(B94,TE!$H$1:$Y$749,18,FALSE),"")</f>
        <v/>
      </c>
      <c r="T94" s="1181">
        <f>IFERROR(SUMIFS(TE!$O:$O,TE!$G:$G,$B$48,TE!$I:$I,B94,TE!$D:$D,$C$5),"")</f>
        <v/>
      </c>
      <c r="X94" s="1925">
        <f>IFERROR(VLOOKUP(B94,TE!$H$1:$Y$630,14,FALSE),"0")</f>
        <v/>
      </c>
      <c r="AA94" s="1796" t="n"/>
      <c r="AB94" s="1935">
        <f>T94*X94</f>
        <v/>
      </c>
      <c r="AD94" s="1738" t="n"/>
      <c r="AE94" s="325" t="n"/>
      <c r="AF94" s="416" t="n"/>
    </row>
    <row r="95" ht="15.75" customHeight="1" s="667">
      <c r="A95" s="416" t="n"/>
      <c r="B95" s="321" t="inlineStr">
        <is>
          <t>B06407B</t>
        </is>
      </c>
      <c r="C95" s="322" t="n"/>
      <c r="D95" s="322" t="n"/>
      <c r="E95" s="323">
        <f>IFERROR(VLOOKUP(B95,TE!$H$1:$Y$749,2,FALSE),"(Not on TE)")</f>
        <v/>
      </c>
      <c r="F95" s="324" t="n"/>
      <c r="G95" s="324" t="n"/>
      <c r="H95" s="324" t="n"/>
      <c r="I95" s="324" t="n"/>
      <c r="J95" s="324" t="n"/>
      <c r="K95" s="324" t="n"/>
      <c r="L95" s="324" t="n"/>
      <c r="M95" s="324" t="n"/>
      <c r="N95" s="1181">
        <f>IFERROR(VLOOKUP(B95,TE!$H$1:$Y$749,18,FALSE),"")</f>
        <v/>
      </c>
      <c r="T95" s="1181">
        <f>IFERROR(SUMIFS(TE!$O:$O,TE!$G:$G,$B$48,TE!$I:$I,B95,TE!$D:$D,$C$5),"")</f>
        <v/>
      </c>
      <c r="X95" s="1925">
        <f>IFERROR(VLOOKUP(B95,TE!$H$1:$Y$630,14,FALSE),"0")</f>
        <v/>
      </c>
      <c r="AA95" s="1796" t="n"/>
      <c r="AB95" s="1935">
        <f>T95*X95</f>
        <v/>
      </c>
      <c r="AD95" s="1738" t="n"/>
      <c r="AE95" s="325" t="n"/>
      <c r="AF95" s="416" t="n"/>
    </row>
    <row r="96" ht="15.75" customHeight="1" s="667">
      <c r="A96" s="416" t="n"/>
      <c r="B96" s="321" t="inlineStr">
        <is>
          <t>B06477BA</t>
        </is>
      </c>
      <c r="C96" s="322" t="n"/>
      <c r="D96" s="322" t="n"/>
      <c r="E96" s="323">
        <f>IFERROR(VLOOKUP(B96,TE!$H$1:$Y$749,2,FALSE),"(Not on TE)")</f>
        <v/>
      </c>
      <c r="F96" s="324" t="n"/>
      <c r="G96" s="324" t="n"/>
      <c r="H96" s="324" t="n"/>
      <c r="I96" s="324" t="n"/>
      <c r="J96" s="324" t="n"/>
      <c r="K96" s="324" t="n"/>
      <c r="L96" s="324" t="n"/>
      <c r="M96" s="324" t="n"/>
      <c r="N96" s="1181">
        <f>IFERROR(VLOOKUP(B96,TE!$H$1:$Y$749,18,FALSE),"")</f>
        <v/>
      </c>
      <c r="T96" s="1181">
        <f>IFERROR(SUMIFS(TE!$O:$O,TE!$G:$G,$B$48,TE!$I:$I,B96,TE!$D:$D,$C$5),"")</f>
        <v/>
      </c>
      <c r="X96" s="1925">
        <f>IFERROR(VLOOKUP(B96,TE!$H$1:$Y$630,14,FALSE),"0")</f>
        <v/>
      </c>
      <c r="AA96" s="1796" t="n"/>
      <c r="AB96" s="1935">
        <f>T96*X96</f>
        <v/>
      </c>
      <c r="AD96" s="1738" t="n"/>
      <c r="AE96" s="325" t="n"/>
      <c r="AF96" s="416" t="n"/>
    </row>
    <row r="97" ht="15.75" customHeight="1" s="667">
      <c r="A97" s="416" t="n"/>
      <c r="B97" s="321" t="inlineStr">
        <is>
          <t>B07307B</t>
        </is>
      </c>
      <c r="C97" s="322" t="n"/>
      <c r="D97" s="322" t="n"/>
      <c r="E97" s="323">
        <f>IFERROR(VLOOKUP(B97,TE!$H$1:$Y$749,2,FALSE),"(Not on TE)")</f>
        <v/>
      </c>
      <c r="F97" s="324" t="n"/>
      <c r="G97" s="324" t="n"/>
      <c r="H97" s="324" t="n"/>
      <c r="I97" s="324" t="n"/>
      <c r="J97" s="324" t="n"/>
      <c r="K97" s="324" t="n"/>
      <c r="L97" s="324" t="n"/>
      <c r="M97" s="324" t="n"/>
      <c r="N97" s="1181">
        <f>IFERROR(VLOOKUP(B97,TE!$H$1:$Y$749,18,FALSE),"")</f>
        <v/>
      </c>
      <c r="T97" s="1181">
        <f>IFERROR(SUMIFS(TE!$O:$O,TE!$G:$G,$B$48,TE!$I:$I,B97,TE!$D:$D,$C$5),"")</f>
        <v/>
      </c>
      <c r="X97" s="1925">
        <f>IFERROR(VLOOKUP(B97,TE!$H$1:$Y$630,14,FALSE),"0")</f>
        <v/>
      </c>
      <c r="AA97" s="1796" t="n"/>
      <c r="AB97" s="1935">
        <f>T97*X97</f>
        <v/>
      </c>
      <c r="AD97" s="1738" t="n"/>
      <c r="AE97" s="325" t="n"/>
      <c r="AF97" s="416" t="n"/>
    </row>
    <row r="98" ht="15.75" customHeight="1" s="667">
      <c r="A98" s="416" t="n"/>
      <c r="B98" s="321" t="inlineStr">
        <is>
          <t>B08917B</t>
        </is>
      </c>
      <c r="C98" s="322" t="n"/>
      <c r="D98" s="322" t="n"/>
      <c r="E98" s="323">
        <f>IFERROR(VLOOKUP(B98,TE!$H$1:$Y$749,2,FALSE),"(Not on TE)")</f>
        <v/>
      </c>
      <c r="F98" s="324" t="n"/>
      <c r="G98" s="324" t="n"/>
      <c r="H98" s="324" t="n"/>
      <c r="I98" s="324" t="n"/>
      <c r="J98" s="324" t="n"/>
      <c r="K98" s="324" t="n"/>
      <c r="L98" s="324" t="n"/>
      <c r="M98" s="324" t="n"/>
      <c r="N98" s="1181">
        <f>IFERROR(VLOOKUP(B98,TE!$H$1:$Y$749,18,FALSE),"")</f>
        <v/>
      </c>
      <c r="T98" s="1181">
        <f>IFERROR(SUMIFS(TE!$O:$O,TE!$G:$G,$B$48,TE!$I:$I,B98,TE!$D:$D,$C$5),"")</f>
        <v/>
      </c>
      <c r="X98" s="1925">
        <f>IFERROR(VLOOKUP(B98,TE!$H$1:$Y$630,14,FALSE),"0")</f>
        <v/>
      </c>
      <c r="AA98" s="1796" t="n"/>
      <c r="AB98" s="1935">
        <f>T98*X98</f>
        <v/>
      </c>
      <c r="AD98" s="1738" t="n"/>
      <c r="AE98" s="325" t="n"/>
      <c r="AF98" s="416" t="n"/>
    </row>
    <row r="99" ht="15.75" customHeight="1" s="667">
      <c r="A99" s="416" t="n"/>
      <c r="B99" s="321" t="inlineStr">
        <is>
          <t>B09537B</t>
        </is>
      </c>
      <c r="C99" s="322" t="n"/>
      <c r="D99" s="322" t="n"/>
      <c r="E99" s="323">
        <f>IFERROR(VLOOKUP(B99,TE!$H$1:$Y$749,2,FALSE),"(Not on TE)")</f>
        <v/>
      </c>
      <c r="F99" s="324" t="n"/>
      <c r="G99" s="324" t="n"/>
      <c r="H99" s="324" t="n"/>
      <c r="I99" s="324" t="n"/>
      <c r="J99" s="324" t="n"/>
      <c r="K99" s="324" t="n"/>
      <c r="L99" s="324" t="n"/>
      <c r="M99" s="324" t="n"/>
      <c r="N99" s="1181">
        <f>IFERROR(VLOOKUP(B99,TE!$H$1:$Y$749,18,FALSE),"")</f>
        <v/>
      </c>
      <c r="T99" s="1181">
        <f>IFERROR(SUMIFS(TE!$O:$O,TE!$G:$G,$B$48,TE!$I:$I,B99,TE!$D:$D,$C$5),"")</f>
        <v/>
      </c>
      <c r="X99" s="1925">
        <f>IFERROR(VLOOKUP(B99,TE!$H$1:$Y$630,14,FALSE),"0")</f>
        <v/>
      </c>
      <c r="AA99" s="1796" t="n"/>
      <c r="AB99" s="1935">
        <f>T99*X99</f>
        <v/>
      </c>
      <c r="AD99" s="1738" t="n"/>
      <c r="AE99" s="325" t="n"/>
      <c r="AF99" s="416" t="n"/>
    </row>
    <row r="100" ht="15.75" customHeight="1" s="667">
      <c r="A100" s="416" t="n"/>
      <c r="B100" s="321" t="inlineStr">
        <is>
          <t>B09537BB</t>
        </is>
      </c>
      <c r="C100" s="322" t="n"/>
      <c r="D100" s="322" t="n"/>
      <c r="E100" s="323">
        <f>IFERROR(VLOOKUP(B100,TE!$H$1:$Y$749,2,FALSE),"(Not on TE)")</f>
        <v/>
      </c>
      <c r="F100" s="324" t="n"/>
      <c r="G100" s="324" t="n"/>
      <c r="H100" s="324" t="n"/>
      <c r="I100" s="324" t="n"/>
      <c r="J100" s="324" t="n"/>
      <c r="K100" s="324" t="n"/>
      <c r="L100" s="324" t="n"/>
      <c r="M100" s="324" t="n"/>
      <c r="N100" s="1181">
        <f>IFERROR(VLOOKUP(B100,TE!$H$1:$Y$749,18,FALSE),"")</f>
        <v/>
      </c>
      <c r="T100" s="1181">
        <f>IFERROR(SUMIFS(TE!$O:$O,TE!$G:$G,$B$48,TE!$I:$I,B100,TE!$D:$D,$C$5),"")</f>
        <v/>
      </c>
      <c r="X100" s="1925">
        <f>IFERROR(VLOOKUP(B100,TE!$H$1:$Y$630,14,FALSE),"0")</f>
        <v/>
      </c>
      <c r="AA100" s="1796" t="n"/>
      <c r="AB100" s="1935">
        <f>T100*X100</f>
        <v/>
      </c>
      <c r="AD100" s="1738" t="n"/>
      <c r="AE100" s="325" t="n"/>
      <c r="AF100" s="416" t="n"/>
    </row>
    <row r="101" ht="15.75" customHeight="1" s="667">
      <c r="A101" s="416" t="n"/>
      <c r="B101" s="321" t="inlineStr">
        <is>
          <t>B09807B</t>
        </is>
      </c>
      <c r="C101" s="322" t="n"/>
      <c r="D101" s="322" t="n"/>
      <c r="E101" s="323">
        <f>IFERROR(VLOOKUP(B101,TE!$H$1:$Y$749,2,FALSE),"(Not on TE)")</f>
        <v/>
      </c>
      <c r="F101" s="324" t="n"/>
      <c r="G101" s="324" t="n"/>
      <c r="H101" s="324" t="n"/>
      <c r="I101" s="324" t="n"/>
      <c r="J101" s="324" t="n"/>
      <c r="K101" s="324" t="n"/>
      <c r="L101" s="324" t="n"/>
      <c r="M101" s="324" t="n"/>
      <c r="N101" s="1181">
        <f>IFERROR(VLOOKUP(B101,TE!$H$1:$Y$749,18,FALSE),"")</f>
        <v/>
      </c>
      <c r="T101" s="1181">
        <f>IFERROR(SUMIFS(TE!$O:$O,TE!$G:$G,$B$48,TE!$I:$I,B101,TE!$D:$D,$C$5),"")</f>
        <v/>
      </c>
      <c r="X101" s="1925">
        <f>IFERROR(VLOOKUP(B101,TE!$H$1:$Y$630,14,FALSE),"0")</f>
        <v/>
      </c>
      <c r="AA101" s="1796" t="n"/>
      <c r="AB101" s="1935">
        <f>T101*X101</f>
        <v/>
      </c>
      <c r="AD101" s="1738" t="n"/>
      <c r="AE101" s="325" t="n"/>
      <c r="AF101" s="416" t="n"/>
    </row>
    <row r="102" ht="15.75" customHeight="1" s="667">
      <c r="A102" s="416" t="n"/>
      <c r="B102" s="321" t="inlineStr">
        <is>
          <t>B10217B</t>
        </is>
      </c>
      <c r="C102" s="322" t="n"/>
      <c r="D102" s="322" t="n"/>
      <c r="E102" s="323">
        <f>IFERROR(VLOOKUP(B102,TE!$H$1:$Y$749,2,FALSE),"(Not on TE)")</f>
        <v/>
      </c>
      <c r="F102" s="324" t="n"/>
      <c r="G102" s="324" t="n"/>
      <c r="H102" s="324" t="n"/>
      <c r="I102" s="324" t="n"/>
      <c r="J102" s="324" t="n"/>
      <c r="K102" s="324" t="n"/>
      <c r="L102" s="324" t="n"/>
      <c r="M102" s="324" t="n"/>
      <c r="N102" s="1181">
        <f>IFERROR(VLOOKUP(B102,TE!$H$1:$Y$749,18,FALSE),"")</f>
        <v/>
      </c>
      <c r="T102" s="1181">
        <f>IFERROR(SUMIFS(TE!$O:$O,TE!$G:$G,$B$48,TE!$I:$I,B102,TE!$D:$D,$C$5),"")</f>
        <v/>
      </c>
      <c r="X102" s="1925">
        <f>IFERROR(VLOOKUP(B102,TE!$H$1:$Y$630,14,FALSE),"0")</f>
        <v/>
      </c>
      <c r="AA102" s="1796" t="n"/>
      <c r="AB102" s="1935">
        <f>T102*X102</f>
        <v/>
      </c>
      <c r="AD102" s="1738" t="n"/>
      <c r="AE102" s="325" t="n"/>
      <c r="AF102" s="416" t="n"/>
    </row>
    <row r="103" ht="15.75" customHeight="1" s="667">
      <c r="A103" s="416" t="n"/>
      <c r="B103" s="321" t="inlineStr">
        <is>
          <t>B10457B</t>
        </is>
      </c>
      <c r="C103" s="322" t="n"/>
      <c r="D103" s="322" t="n"/>
      <c r="E103" s="323">
        <f>IFERROR(VLOOKUP(B103,TE!$H$1:$Y$749,2,FALSE),"(Not on TE)")</f>
        <v/>
      </c>
      <c r="F103" s="324" t="n"/>
      <c r="G103" s="324" t="n"/>
      <c r="H103" s="324" t="n"/>
      <c r="I103" s="324" t="n"/>
      <c r="J103" s="324" t="n"/>
      <c r="K103" s="324" t="n"/>
      <c r="L103" s="324" t="n"/>
      <c r="M103" s="324" t="n"/>
      <c r="N103" s="1181">
        <f>IFERROR(VLOOKUP(B103,TE!$H$1:$Y$749,18,FALSE),"")</f>
        <v/>
      </c>
      <c r="T103" s="1181">
        <f>IFERROR(SUMIFS(TE!$O:$O,TE!$G:$G,$B$48,TE!$I:$I,B103,TE!$D:$D,$C$5),"")</f>
        <v/>
      </c>
      <c r="X103" s="1925">
        <f>IFERROR(VLOOKUP(B103,TE!$H$1:$Y$630,14,FALSE),"0")</f>
        <v/>
      </c>
      <c r="AA103" s="1796" t="n"/>
      <c r="AB103" s="1935">
        <f>T103*X103</f>
        <v/>
      </c>
      <c r="AD103" s="1738" t="n"/>
      <c r="AE103" s="325" t="n"/>
      <c r="AF103" s="416" t="n"/>
    </row>
    <row r="104" ht="15.75" customHeight="1" s="667">
      <c r="A104" s="416" t="n"/>
      <c r="B104" s="321" t="inlineStr">
        <is>
          <t>B15807B</t>
        </is>
      </c>
      <c r="C104" s="322" t="n"/>
      <c r="D104" s="322" t="n"/>
      <c r="E104" s="323">
        <f>IFERROR(VLOOKUP(B104,TE!$H$1:$Y$749,2,FALSE),"(Not on TE)")</f>
        <v/>
      </c>
      <c r="F104" s="324" t="n"/>
      <c r="G104" s="324" t="n"/>
      <c r="H104" s="324" t="n"/>
      <c r="I104" s="324" t="n"/>
      <c r="J104" s="324" t="n"/>
      <c r="K104" s="324" t="n"/>
      <c r="L104" s="324" t="n"/>
      <c r="M104" s="324" t="n"/>
      <c r="N104" s="1181">
        <f>IFERROR(VLOOKUP(B104,TE!$H$1:$Y$749,18,FALSE),"")</f>
        <v/>
      </c>
      <c r="T104" s="1181">
        <f>IFERROR(SUMIFS(TE!$O:$O,TE!$G:$G,$B$48,TE!$I:$I,B104,TE!$D:$D,$C$5),"")</f>
        <v/>
      </c>
      <c r="X104" s="1925">
        <f>IFERROR(VLOOKUP(B104,TE!$H$1:$Y$630,14,FALSE),"0")</f>
        <v/>
      </c>
      <c r="AA104" s="1796" t="n"/>
      <c r="AB104" s="1935">
        <f>T104*X104</f>
        <v/>
      </c>
      <c r="AD104" s="1738" t="n"/>
      <c r="AE104" s="325" t="n"/>
      <c r="AF104" s="416" t="n"/>
    </row>
    <row r="105" ht="15.75" customHeight="1" s="667">
      <c r="A105" s="416" t="n"/>
      <c r="B105" s="321" t="inlineStr">
        <is>
          <t>B20857B</t>
        </is>
      </c>
      <c r="C105" s="322" t="n"/>
      <c r="D105" s="322" t="n"/>
      <c r="E105" s="323">
        <f>IFERROR(VLOOKUP(B105,TE!$H$1:$Y$749,2,FALSE),"(Not on TE)")</f>
        <v/>
      </c>
      <c r="F105" s="324" t="n"/>
      <c r="G105" s="324" t="n"/>
      <c r="H105" s="324" t="n"/>
      <c r="I105" s="324" t="n"/>
      <c r="J105" s="324" t="n"/>
      <c r="K105" s="324" t="n"/>
      <c r="L105" s="324" t="n"/>
      <c r="M105" s="324" t="n"/>
      <c r="N105" s="1181">
        <f>IFERROR(VLOOKUP(B105,TE!$H$1:$Y$749,18,FALSE),"")</f>
        <v/>
      </c>
      <c r="T105" s="1181">
        <f>IFERROR(SUMIFS(TE!$O:$O,TE!$G:$G,$B$48,TE!$I:$I,B105,TE!$D:$D,$C$5),"")</f>
        <v/>
      </c>
      <c r="X105" s="1925">
        <f>IFERROR(VLOOKUP(B105,TE!$H$1:$Y$630,14,FALSE),"0")</f>
        <v/>
      </c>
      <c r="AA105" s="1796" t="n"/>
      <c r="AB105" s="1935">
        <f>T105*X105</f>
        <v/>
      </c>
      <c r="AD105" s="1738" t="n"/>
      <c r="AE105" s="325" t="n"/>
      <c r="AF105" s="416" t="n"/>
    </row>
    <row r="106" ht="15.75" customHeight="1" s="667">
      <c r="A106" s="416" t="n"/>
      <c r="B106" s="321" t="inlineStr">
        <is>
          <t>B20867B</t>
        </is>
      </c>
      <c r="C106" s="322" t="n"/>
      <c r="D106" s="322" t="n"/>
      <c r="E106" s="323">
        <f>IFERROR(VLOOKUP(B106,TE!$H$1:$Y$749,2,FALSE),"(Not on TE)")</f>
        <v/>
      </c>
      <c r="F106" s="324" t="n"/>
      <c r="G106" s="324" t="n"/>
      <c r="H106" s="324" t="n"/>
      <c r="I106" s="324" t="n"/>
      <c r="J106" s="324" t="n"/>
      <c r="K106" s="324" t="n"/>
      <c r="L106" s="324" t="n"/>
      <c r="M106" s="324" t="n"/>
      <c r="N106" s="1181">
        <f>IFERROR(VLOOKUP(B106,TE!$H$1:$Y$749,18,FALSE),"")</f>
        <v/>
      </c>
      <c r="T106" s="1181">
        <f>IFERROR(SUMIFS(TE!$O:$O,TE!$G:$G,$B$48,TE!$I:$I,B106,TE!$D:$D,$C$5),"")</f>
        <v/>
      </c>
      <c r="X106" s="1925">
        <f>IFERROR(VLOOKUP(B106,TE!$H$1:$Y$630,14,FALSE),"0")</f>
        <v/>
      </c>
      <c r="AA106" s="1796" t="n"/>
      <c r="AB106" s="1935">
        <f>T106*X106</f>
        <v/>
      </c>
      <c r="AD106" s="1738" t="n"/>
      <c r="AE106" s="325" t="n"/>
      <c r="AF106" s="416" t="n"/>
    </row>
    <row r="107" ht="15.75" customHeight="1" s="667">
      <c r="A107" s="416" t="n"/>
      <c r="B107" s="321" t="inlineStr">
        <is>
          <t>B25617B</t>
        </is>
      </c>
      <c r="C107" s="322" t="n"/>
      <c r="D107" s="322" t="n"/>
      <c r="E107" s="323">
        <f>IFERROR(VLOOKUP(B107,TE!$H$1:$Y$749,2,FALSE),"(Not on TE)")</f>
        <v/>
      </c>
      <c r="F107" s="324" t="n"/>
      <c r="G107" s="324" t="n"/>
      <c r="H107" s="324" t="n"/>
      <c r="I107" s="324" t="n"/>
      <c r="J107" s="324" t="n"/>
      <c r="K107" s="324" t="n"/>
      <c r="L107" s="324" t="n"/>
      <c r="M107" s="324" t="n"/>
      <c r="N107" s="1181">
        <f>IFERROR(VLOOKUP(B107,TE!$H$1:$Y$749,18,FALSE),"")</f>
        <v/>
      </c>
      <c r="T107" s="1181">
        <f>IFERROR(SUMIFS(TE!$O:$O,TE!$G:$G,$B$48,TE!$I:$I,B107,TE!$D:$D,$C$5),"")</f>
        <v/>
      </c>
      <c r="X107" s="1925">
        <f>IFERROR(VLOOKUP(B107,TE!$H$1:$Y$630,14,FALSE),"0")</f>
        <v/>
      </c>
      <c r="AA107" s="1796" t="n"/>
      <c r="AB107" s="1935">
        <f>T107*X107</f>
        <v/>
      </c>
      <c r="AD107" s="1738" t="n"/>
      <c r="AE107" s="325" t="n"/>
      <c r="AF107" s="416" t="n"/>
    </row>
    <row r="108" ht="15.75" customHeight="1" s="667">
      <c r="A108" s="416" t="n"/>
      <c r="B108" s="321" t="inlineStr">
        <is>
          <t>B25657K</t>
        </is>
      </c>
      <c r="C108" s="322" t="n"/>
      <c r="D108" s="322" t="n"/>
      <c r="E108" s="323">
        <f>IFERROR(VLOOKUP(B108,TE!$H$1:$Y$749,2,FALSE),"(Not on TE)")</f>
        <v/>
      </c>
      <c r="F108" s="324" t="n"/>
      <c r="G108" s="324" t="n"/>
      <c r="H108" s="324" t="n"/>
      <c r="I108" s="324" t="n"/>
      <c r="J108" s="324" t="n"/>
      <c r="K108" s="324" t="n"/>
      <c r="L108" s="324" t="n"/>
      <c r="M108" s="324" t="n"/>
      <c r="N108" s="1181">
        <f>IFERROR(VLOOKUP(B108,TE!$H$1:$Y$749,18,FALSE),"")</f>
        <v/>
      </c>
      <c r="T108" s="1181">
        <f>IFERROR(SUMIFS(TE!$O:$O,TE!$G:$G,$B$48,TE!$I:$I,B108,TE!$D:$D,$C$5),"")</f>
        <v/>
      </c>
      <c r="X108" s="1925">
        <f>IFERROR(VLOOKUP(B108,TE!$H$1:$Y$630,14,FALSE),"0")</f>
        <v/>
      </c>
      <c r="AA108" s="1796" t="n"/>
      <c r="AB108" s="1935">
        <f>T108*X108</f>
        <v/>
      </c>
      <c r="AD108" s="1738" t="n"/>
      <c r="AE108" s="325" t="n"/>
      <c r="AF108" s="416" t="n"/>
    </row>
    <row r="109" ht="15.75" customHeight="1" s="667">
      <c r="A109" s="416" t="n"/>
      <c r="B109" s="321" t="inlineStr">
        <is>
          <t>B25667B</t>
        </is>
      </c>
      <c r="C109" s="322" t="n"/>
      <c r="D109" s="322" t="n"/>
      <c r="E109" s="323">
        <f>IFERROR(VLOOKUP(B109,TE!$H$1:$Y$749,2,FALSE),"(Not on TE)")</f>
        <v/>
      </c>
      <c r="F109" s="324" t="n"/>
      <c r="G109" s="324" t="n"/>
      <c r="H109" s="324" t="n"/>
      <c r="I109" s="324" t="n"/>
      <c r="J109" s="324" t="n"/>
      <c r="K109" s="324" t="n"/>
      <c r="L109" s="324" t="n"/>
      <c r="M109" s="324" t="n"/>
      <c r="N109" s="1181">
        <f>IFERROR(VLOOKUP(B109,TE!$H$1:$Y$749,18,FALSE),"")</f>
        <v/>
      </c>
      <c r="T109" s="1181">
        <f>IFERROR(SUMIFS(TE!$O:$O,TE!$G:$G,$B$48,TE!$I:$I,B109,TE!$D:$D,$C$5),"")</f>
        <v/>
      </c>
      <c r="X109" s="1925">
        <f>IFERROR(VLOOKUP(B109,TE!$H$1:$Y$630,14,FALSE),"0")</f>
        <v/>
      </c>
      <c r="AA109" s="1796" t="n"/>
      <c r="AB109" s="1935">
        <f>T109*X109</f>
        <v/>
      </c>
      <c r="AD109" s="1738" t="n"/>
      <c r="AE109" s="325" t="n"/>
      <c r="AF109" s="416" t="n"/>
    </row>
    <row r="110" ht="15.75" customHeight="1" s="667">
      <c r="A110" s="416" t="n"/>
      <c r="B110" s="321" t="inlineStr">
        <is>
          <t>B26857B</t>
        </is>
      </c>
      <c r="C110" s="322" t="n"/>
      <c r="D110" s="322" t="n"/>
      <c r="E110" s="323">
        <f>IFERROR(VLOOKUP(B110,TE!$H$1:$Y$749,2,FALSE),"(Not on TE)")</f>
        <v/>
      </c>
      <c r="F110" s="324" t="n"/>
      <c r="G110" s="324" t="n"/>
      <c r="H110" s="324" t="n"/>
      <c r="I110" s="324" t="n"/>
      <c r="J110" s="324" t="n"/>
      <c r="K110" s="324" t="n"/>
      <c r="L110" s="324" t="n"/>
      <c r="M110" s="324" t="n"/>
      <c r="N110" s="1181">
        <f>IFERROR(VLOOKUP(B110,TE!$H$1:$Y$749,18,FALSE),"")</f>
        <v/>
      </c>
      <c r="T110" s="1181">
        <f>IFERROR(SUMIFS(TE!$O:$O,TE!$G:$G,$B$48,TE!$I:$I,B110,TE!$D:$D,$C$5),"")</f>
        <v/>
      </c>
      <c r="X110" s="1925">
        <f>IFERROR(VLOOKUP(B110,TE!$H$1:$Y$630,14,FALSE),"0")</f>
        <v/>
      </c>
      <c r="AA110" s="1796" t="n"/>
      <c r="AB110" s="1935">
        <f>T110*X110</f>
        <v/>
      </c>
      <c r="AD110" s="1738" t="n"/>
      <c r="AE110" s="325" t="n"/>
      <c r="AF110" s="416" t="n"/>
    </row>
    <row r="111" ht="15.75" customHeight="1" s="667">
      <c r="A111" s="416" t="n"/>
      <c r="B111" s="321" t="inlineStr">
        <is>
          <t>D00027K</t>
        </is>
      </c>
      <c r="C111" s="322" t="n"/>
      <c r="D111" s="322" t="n"/>
      <c r="E111" s="323">
        <f>IFERROR(VLOOKUP(B111,TE!$H$1:$Y$749,2,FALSE),"(Not on TE)")</f>
        <v/>
      </c>
      <c r="F111" s="324" t="n"/>
      <c r="G111" s="324" t="n"/>
      <c r="H111" s="324" t="n"/>
      <c r="I111" s="324" t="n"/>
      <c r="J111" s="324" t="n"/>
      <c r="K111" s="324" t="n"/>
      <c r="L111" s="324" t="n"/>
      <c r="M111" s="324" t="n"/>
      <c r="N111" s="1181">
        <f>IFERROR(VLOOKUP(B111,TE!$H$1:$Y$749,18,FALSE),"")</f>
        <v/>
      </c>
      <c r="T111" s="1181">
        <f>IFERROR(SUMIFS(TE!$O:$O,TE!$G:$G,$B$48,TE!$I:$I,B111,TE!$D:$D,$C$5),"")</f>
        <v/>
      </c>
      <c r="X111" s="1925">
        <f>IFERROR(VLOOKUP(B111,TE!$H$1:$Y$630,14,FALSE),"0")</f>
        <v/>
      </c>
      <c r="AA111" s="1796" t="n"/>
      <c r="AB111" s="1935">
        <f>T111*X111</f>
        <v/>
      </c>
      <c r="AD111" s="1738" t="n"/>
      <c r="AE111" s="325" t="n"/>
      <c r="AF111" s="416" t="n"/>
    </row>
    <row r="112" ht="15.75" customHeight="1" s="667">
      <c r="A112" s="416" t="n"/>
      <c r="B112" s="321" t="inlineStr">
        <is>
          <t>D00037K</t>
        </is>
      </c>
      <c r="C112" s="322" t="n"/>
      <c r="D112" s="322" t="n"/>
      <c r="E112" s="323">
        <f>IFERROR(VLOOKUP(B112,TE!$H$1:$Y$749,2,FALSE),"(Not on TE)")</f>
        <v/>
      </c>
      <c r="F112" s="324" t="n"/>
      <c r="G112" s="324" t="n"/>
      <c r="H112" s="324" t="n"/>
      <c r="I112" s="324" t="n"/>
      <c r="J112" s="324" t="n"/>
      <c r="K112" s="324" t="n"/>
      <c r="L112" s="324" t="n"/>
      <c r="M112" s="324" t="n"/>
      <c r="N112" s="1181">
        <f>IFERROR(VLOOKUP(B112,TE!$H$1:$Y$749,18,FALSE),"")</f>
        <v/>
      </c>
      <c r="T112" s="1181">
        <f>IFERROR(SUMIFS(TE!$O:$O,TE!$G:$G,$B$48,TE!$I:$I,B112,TE!$D:$D,$C$5),"")</f>
        <v/>
      </c>
      <c r="X112" s="1925">
        <f>IFERROR(VLOOKUP(B112,TE!$H$1:$Y$630,14,FALSE),"0")</f>
        <v/>
      </c>
      <c r="AA112" s="1796" t="n"/>
      <c r="AB112" s="1935">
        <f>T112*X112</f>
        <v/>
      </c>
      <c r="AD112" s="1738" t="n"/>
      <c r="AE112" s="325" t="n"/>
      <c r="AF112" s="416" t="n"/>
    </row>
    <row r="113" ht="15.75" customHeight="1" s="667">
      <c r="A113" s="416" t="n"/>
      <c r="B113" s="321" t="inlineStr">
        <is>
          <t>D00057K</t>
        </is>
      </c>
      <c r="C113" s="322" t="n"/>
      <c r="D113" s="322" t="n"/>
      <c r="E113" s="323">
        <f>IFERROR(VLOOKUP(B113,TE!$H$1:$Y$749,2,FALSE),"(Not on TE)")</f>
        <v/>
      </c>
      <c r="F113" s="324" t="n"/>
      <c r="G113" s="324" t="n"/>
      <c r="H113" s="324" t="n"/>
      <c r="I113" s="324" t="n"/>
      <c r="J113" s="324" t="n"/>
      <c r="K113" s="324" t="n"/>
      <c r="L113" s="324" t="n"/>
      <c r="M113" s="324" t="n"/>
      <c r="N113" s="1181">
        <f>IFERROR(VLOOKUP(B113,TE!$H$1:$Y$749,18,FALSE),"")</f>
        <v/>
      </c>
      <c r="T113" s="1181">
        <f>IFERROR(SUMIFS(TE!$O:$O,TE!$G:$G,$B$48,TE!$I:$I,B113,TE!$D:$D,$C$5),"")</f>
        <v/>
      </c>
      <c r="X113" s="1925">
        <f>IFERROR(VLOOKUP(B113,TE!$H$1:$Y$630,14,FALSE),"0")</f>
        <v/>
      </c>
      <c r="AA113" s="1796" t="n"/>
      <c r="AB113" s="1935">
        <f>T113*X113</f>
        <v/>
      </c>
      <c r="AD113" s="1738" t="n"/>
      <c r="AE113" s="325" t="n"/>
      <c r="AF113" s="416" t="n"/>
    </row>
    <row r="114" ht="15.75" customHeight="1" s="667">
      <c r="A114" s="416" t="n"/>
      <c r="B114" s="321" t="inlineStr">
        <is>
          <t>D00097K</t>
        </is>
      </c>
      <c r="C114" s="322" t="n"/>
      <c r="D114" s="322" t="n"/>
      <c r="E114" s="323">
        <f>IFERROR(VLOOKUP(B114,TE!$H$1:$Y$749,2,FALSE),"(Not on TE)")</f>
        <v/>
      </c>
      <c r="F114" s="324" t="n"/>
      <c r="G114" s="324" t="n"/>
      <c r="H114" s="324" t="n"/>
      <c r="I114" s="324" t="n"/>
      <c r="J114" s="324" t="n"/>
      <c r="K114" s="324" t="n"/>
      <c r="L114" s="324" t="n"/>
      <c r="M114" s="324" t="n"/>
      <c r="N114" s="1181">
        <f>IFERROR(VLOOKUP(B114,TE!$H$1:$Y$749,18,FALSE),"")</f>
        <v/>
      </c>
      <c r="T114" s="1181">
        <f>IFERROR(SUMIFS(TE!$O:$O,TE!$G:$G,$B$48,TE!$I:$I,B114,TE!$D:$D,$C$5),"")</f>
        <v/>
      </c>
      <c r="X114" s="1925">
        <f>IFERROR(VLOOKUP(B114,TE!$H$1:$Y$630,14,FALSE),"0")</f>
        <v/>
      </c>
      <c r="AA114" s="1796" t="n"/>
      <c r="AB114" s="1935">
        <f>T114*X114</f>
        <v/>
      </c>
      <c r="AD114" s="1738" t="n"/>
      <c r="AE114" s="416" t="n"/>
      <c r="AF114" s="416" t="n"/>
    </row>
    <row r="115" ht="15.75" customHeight="1" s="667">
      <c r="A115" s="416" t="n"/>
      <c r="B115" s="330" t="inlineStr">
        <is>
          <t>D00117K</t>
        </is>
      </c>
      <c r="C115" s="322" t="n"/>
      <c r="D115" s="322" t="n"/>
      <c r="E115" s="323">
        <f>IFERROR(VLOOKUP(B115,TE!$H$1:$Y$749,2,FALSE),"(Not on TE)")</f>
        <v/>
      </c>
      <c r="F115" s="324" t="n"/>
      <c r="G115" s="324" t="n"/>
      <c r="H115" s="324" t="n"/>
      <c r="I115" s="324" t="n"/>
      <c r="J115" s="324" t="n"/>
      <c r="K115" s="324" t="n"/>
      <c r="L115" s="324" t="n"/>
      <c r="M115" s="324" t="n"/>
      <c r="N115" s="1181">
        <f>IFERROR(VLOOKUP(B115,TE!$H$1:$Y$749,18,FALSE),"")</f>
        <v/>
      </c>
      <c r="T115" s="1181">
        <f>IFERROR(SUMIFS(TE!$O:$O,TE!$G:$G,$B$48,TE!$I:$I,B115,TE!$D:$D,$C$5),"")</f>
        <v/>
      </c>
      <c r="X115" s="1925">
        <f>IFERROR(VLOOKUP(B115,TE!$H$1:$Y$630,14,FALSE),"0")</f>
        <v/>
      </c>
      <c r="AA115" s="1796" t="n"/>
      <c r="AB115" s="1935">
        <f>T115*X115</f>
        <v/>
      </c>
      <c r="AD115" s="1738" t="n"/>
      <c r="AE115" s="416" t="n"/>
      <c r="AF115" s="416" t="n"/>
    </row>
    <row r="116" ht="15.75" customHeight="1" s="667">
      <c r="A116" s="416" t="n"/>
      <c r="B116" s="330" t="inlineStr">
        <is>
          <t>D00137K</t>
        </is>
      </c>
      <c r="C116" s="322" t="n"/>
      <c r="D116" s="322" t="n"/>
      <c r="E116" s="323">
        <f>IFERROR(VLOOKUP(B116,TE!$H$1:$Y$749,2,FALSE),"(Not on TE)")</f>
        <v/>
      </c>
      <c r="F116" s="324" t="n"/>
      <c r="G116" s="324" t="n"/>
      <c r="H116" s="324" t="n"/>
      <c r="I116" s="324" t="n"/>
      <c r="J116" s="324" t="n"/>
      <c r="K116" s="324" t="n"/>
      <c r="L116" s="324" t="n"/>
      <c r="M116" s="324" t="n"/>
      <c r="N116" s="1181">
        <f>IFERROR(VLOOKUP(B116,TE!$H$1:$Y$749,18,FALSE),"")</f>
        <v/>
      </c>
      <c r="T116" s="1181">
        <f>IFERROR(SUMIFS(TE!$O:$O,TE!$G:$G,$B$48,TE!$I:$I,B116,TE!$D:$D,$C$5),"")</f>
        <v/>
      </c>
      <c r="X116" s="1925">
        <f>IFERROR(VLOOKUP(B116,TE!$H$1:$Y$630,14,FALSE),"0")</f>
        <v/>
      </c>
      <c r="AA116" s="1796" t="n"/>
      <c r="AB116" s="1935">
        <f>T116*X116</f>
        <v/>
      </c>
      <c r="AD116" s="1738" t="n"/>
      <c r="AE116" s="416" t="n"/>
      <c r="AF116" s="416" t="n"/>
    </row>
    <row r="117" ht="15.75" customHeight="1" s="667">
      <c r="A117" s="416" t="n"/>
      <c r="B117" s="330" t="inlineStr">
        <is>
          <t>D00157K</t>
        </is>
      </c>
      <c r="C117" s="322" t="n"/>
      <c r="D117" s="322" t="n"/>
      <c r="E117" s="323">
        <f>IFERROR(VLOOKUP(B117,TE!$H$1:$Y$749,2,FALSE),"(Not on TE)")</f>
        <v/>
      </c>
      <c r="F117" s="324" t="n"/>
      <c r="G117" s="324" t="n"/>
      <c r="H117" s="324" t="n"/>
      <c r="I117" s="324" t="n"/>
      <c r="J117" s="324" t="n"/>
      <c r="K117" s="324" t="n"/>
      <c r="L117" s="324" t="n"/>
      <c r="M117" s="324" t="n"/>
      <c r="N117" s="1181">
        <f>IFERROR(VLOOKUP(B117,TE!$H$1:$Y$749,18,FALSE),"")</f>
        <v/>
      </c>
      <c r="T117" s="1181">
        <f>IFERROR(SUMIFS(TE!$O:$O,TE!$G:$G,$B$48,TE!$I:$I,B117,TE!$D:$D,$C$5),"")</f>
        <v/>
      </c>
      <c r="X117" s="1925">
        <f>IFERROR(VLOOKUP(B117,TE!$H$1:$Y$630,14,FALSE),"0")</f>
        <v/>
      </c>
      <c r="AA117" s="1796" t="n"/>
      <c r="AB117" s="1935">
        <f>T117*X117</f>
        <v/>
      </c>
      <c r="AD117" s="1738" t="n"/>
      <c r="AE117" s="416" t="n"/>
      <c r="AF117" s="416" t="n"/>
    </row>
    <row r="118" ht="15.75" customHeight="1" s="667">
      <c r="A118" s="416" t="n"/>
      <c r="B118" s="321" t="inlineStr">
        <is>
          <t>D00167K</t>
        </is>
      </c>
      <c r="C118" s="322" t="n"/>
      <c r="D118" s="322" t="n"/>
      <c r="E118" s="323">
        <f>IFERROR(VLOOKUP(B118,TE!$H$1:$Y$749,2,FALSE),"(Not on TE)")</f>
        <v/>
      </c>
      <c r="F118" s="324" t="n"/>
      <c r="G118" s="324" t="n"/>
      <c r="H118" s="324" t="n"/>
      <c r="I118" s="324" t="n"/>
      <c r="J118" s="324" t="n"/>
      <c r="K118" s="324" t="n"/>
      <c r="L118" s="324" t="n"/>
      <c r="M118" s="324" t="n"/>
      <c r="N118" s="1181">
        <f>IFERROR(VLOOKUP(B118,TE!$H$1:$Y$749,18,FALSE),"")</f>
        <v/>
      </c>
      <c r="T118" s="1181">
        <f>IFERROR(SUMIFS(TE!$O:$O,TE!$G:$G,$B$48,TE!$I:$I,B118,TE!$D:$D,$C$5),"")</f>
        <v/>
      </c>
      <c r="X118" s="1925">
        <f>IFERROR(VLOOKUP(B118,TE!$H$1:$Y$630,14,FALSE),"0")</f>
        <v/>
      </c>
      <c r="AA118" s="1796" t="n"/>
      <c r="AB118" s="1935">
        <f>T118*X118</f>
        <v/>
      </c>
      <c r="AD118" s="1738" t="n"/>
      <c r="AE118" s="416" t="n"/>
      <c r="AF118" s="416" t="n"/>
    </row>
    <row r="119" ht="15.75" customHeight="1" s="667">
      <c r="A119" s="416" t="n"/>
      <c r="B119" s="321" t="inlineStr">
        <is>
          <t>D00167KB</t>
        </is>
      </c>
      <c r="C119" s="322" t="n"/>
      <c r="D119" s="322" t="n"/>
      <c r="E119" s="323">
        <f>IFERROR(VLOOKUP(B119,TE!$H$1:$Y$749,2,FALSE),"(Not on TE)")</f>
        <v/>
      </c>
      <c r="F119" s="324" t="n"/>
      <c r="G119" s="324" t="n"/>
      <c r="H119" s="324" t="n"/>
      <c r="I119" s="324" t="n"/>
      <c r="J119" s="324" t="n"/>
      <c r="K119" s="324" t="n"/>
      <c r="L119" s="324" t="n"/>
      <c r="M119" s="324" t="n"/>
      <c r="N119" s="1181">
        <f>IFERROR(VLOOKUP(B119,TE!$H$1:$Y$749,18,FALSE),"")</f>
        <v/>
      </c>
      <c r="T119" s="1181">
        <f>IFERROR(SUMIFS(TE!$O:$O,TE!$G:$G,$B$48,TE!$I:$I,B119,TE!$D:$D,$C$5),"")</f>
        <v/>
      </c>
      <c r="X119" s="1925">
        <f>IFERROR(VLOOKUP(B119,TE!$H$1:$Y$630,14,FALSE),"0")</f>
        <v/>
      </c>
      <c r="AA119" s="1796" t="n"/>
      <c r="AB119" s="1935">
        <f>T119*X119</f>
        <v/>
      </c>
      <c r="AD119" s="1738" t="n"/>
      <c r="AE119" s="416" t="n"/>
      <c r="AF119" s="416" t="n"/>
    </row>
    <row r="120" ht="15.75" customHeight="1" s="667">
      <c r="A120" s="416" t="n"/>
      <c r="B120" s="421" t="inlineStr">
        <is>
          <t>D00177K</t>
        </is>
      </c>
      <c r="C120" s="11" t="n"/>
      <c r="D120" s="11" t="n"/>
      <c r="E120" s="323">
        <f>IFERROR(VLOOKUP(B120,TE!$H$1:$Y$749,2,FALSE),"(Not on TE)")</f>
        <v/>
      </c>
      <c r="F120" s="11" t="n"/>
      <c r="G120" s="11" t="n"/>
      <c r="H120" s="11" t="n"/>
      <c r="I120" s="11" t="n"/>
      <c r="J120" s="11" t="n"/>
      <c r="K120" s="11" t="n"/>
      <c r="L120" s="11" t="n"/>
      <c r="M120" s="11" t="n"/>
      <c r="N120" s="1181">
        <f>IFERROR(VLOOKUP(B120,TE!$H$1:$Y$749,18,FALSE),"")</f>
        <v/>
      </c>
      <c r="T120" s="1181">
        <f>IFERROR(SUMIFS(TE!$O:$O,TE!$G:$G,$B$48,TE!$I:$I,B120,TE!$D:$D,$C$5),"")</f>
        <v/>
      </c>
      <c r="X120" s="1925">
        <f>IFERROR(VLOOKUP(B120,TE!$H$1:$Y$630,14,FALSE),"0")</f>
        <v/>
      </c>
      <c r="AA120" s="1796" t="n"/>
      <c r="AB120" s="1935">
        <f>T120*X120</f>
        <v/>
      </c>
      <c r="AD120" s="1738" t="n"/>
      <c r="AE120" s="416" t="n"/>
      <c r="AF120" s="416" t="n"/>
    </row>
    <row r="121" ht="15.75" customHeight="1" s="667">
      <c r="A121" s="416" t="n"/>
      <c r="B121" s="421" t="inlineStr">
        <is>
          <t>D00227K</t>
        </is>
      </c>
      <c r="C121" s="1224" t="n"/>
      <c r="D121" s="1224" t="n"/>
      <c r="E121" s="323">
        <f>IFERROR(VLOOKUP(B121,TE!$H$1:$Y$749,2,FALSE),"(Not on TE)")</f>
        <v/>
      </c>
      <c r="F121" s="1224" t="n"/>
      <c r="G121" s="1207" t="n"/>
      <c r="H121" s="1207" t="n"/>
      <c r="I121" s="1207" t="n"/>
      <c r="J121" s="1207" t="n"/>
      <c r="K121" s="1207" t="n"/>
      <c r="L121" s="1207" t="n"/>
      <c r="M121" s="1207" t="n"/>
      <c r="N121" s="1181">
        <f>IFERROR(VLOOKUP(B121,TE!$H$1:$Y$749,18,FALSE),"")</f>
        <v/>
      </c>
      <c r="T121" s="1181">
        <f>IFERROR(SUMIFS(TE!$O:$O,TE!$G:$G,$B$48,TE!$I:$I,B121,TE!$D:$D,$C$5),"")</f>
        <v/>
      </c>
      <c r="X121" s="1925">
        <f>IFERROR(VLOOKUP(B121,TE!$H$1:$Y$630,14,FALSE),"0")</f>
        <v/>
      </c>
      <c r="AA121" s="1796" t="n"/>
      <c r="AB121" s="1935">
        <f>T121*X121</f>
        <v/>
      </c>
      <c r="AD121" s="1738" t="n"/>
      <c r="AE121" s="416" t="n"/>
      <c r="AF121" s="416" t="n"/>
    </row>
    <row r="122" ht="15.75" customHeight="1" s="667">
      <c r="A122" s="416" t="n"/>
      <c r="B122" s="211" t="inlineStr">
        <is>
          <t>D00227KA</t>
        </is>
      </c>
      <c r="C122" s="1224" t="n"/>
      <c r="D122" s="1224" t="n"/>
      <c r="E122" s="323">
        <f>IFERROR(VLOOKUP(B122,TE!$H$1:$Y$749,2,FALSE),"(Not on TE)")</f>
        <v/>
      </c>
      <c r="F122" s="1224" t="n"/>
      <c r="G122" s="1207" t="n"/>
      <c r="H122" s="1207" t="n"/>
      <c r="I122" s="1207" t="n"/>
      <c r="J122" s="1207" t="n"/>
      <c r="K122" s="1207" t="n"/>
      <c r="L122" s="1207" t="n"/>
      <c r="M122" s="1207" t="n"/>
      <c r="N122" s="1181">
        <f>IFERROR(VLOOKUP(B122,TE!$H$1:$Y$749,18,FALSE),"")</f>
        <v/>
      </c>
      <c r="T122" s="1181">
        <f>IFERROR(SUMIFS(TE!$O:$O,TE!$G:$G,$B$48,TE!$I:$I,B122,TE!$D:$D,$C$5),"")</f>
        <v/>
      </c>
      <c r="X122" s="1925">
        <f>IFERROR(VLOOKUP(B122,TE!$H$1:$Y$630,14,FALSE),"0")</f>
        <v/>
      </c>
      <c r="AA122" s="1796" t="n"/>
      <c r="AB122" s="1935">
        <f>T122*X122</f>
        <v/>
      </c>
      <c r="AD122" s="1738" t="n"/>
      <c r="AE122" s="416" t="n"/>
      <c r="AF122" s="416" t="n"/>
    </row>
    <row r="123" ht="15.75" customHeight="1" s="667">
      <c r="A123" s="416" t="n"/>
      <c r="B123" s="211" t="inlineStr">
        <is>
          <t>D00227KH</t>
        </is>
      </c>
      <c r="C123" s="1224" t="n"/>
      <c r="D123" s="1224" t="n"/>
      <c r="E123" s="323">
        <f>IFERROR(VLOOKUP(B123,TE!$H$1:$Y$749,2,FALSE),"(Not on TE)")</f>
        <v/>
      </c>
      <c r="F123" s="1224" t="n"/>
      <c r="G123" s="1207" t="n"/>
      <c r="H123" s="1207" t="n"/>
      <c r="I123" s="1207" t="n"/>
      <c r="J123" s="1207" t="n"/>
      <c r="K123" s="1207" t="n"/>
      <c r="L123" s="1207" t="n"/>
      <c r="M123" s="1207" t="n"/>
      <c r="N123" s="1181">
        <f>IFERROR(VLOOKUP(B123,TE!$H$1:$Y$749,18,FALSE),"")</f>
        <v/>
      </c>
      <c r="T123" s="1181">
        <f>IFERROR(SUMIFS(TE!$O:$O,TE!$G:$G,$B$48,TE!$I:$I,B123,TE!$D:$D,$C$5),"")</f>
        <v/>
      </c>
      <c r="X123" s="1925">
        <f>IFERROR(VLOOKUP(B123,TE!$H$1:$Y$630,14,FALSE),"0")</f>
        <v/>
      </c>
      <c r="AA123" s="1796" t="n"/>
      <c r="AB123" s="1935">
        <f>T123*X123</f>
        <v/>
      </c>
      <c r="AD123" s="1738" t="n"/>
      <c r="AE123" s="416" t="n"/>
      <c r="AF123" s="416" t="n"/>
    </row>
    <row r="124" ht="15.75" customHeight="1" s="667">
      <c r="A124" s="416" t="n"/>
      <c r="B124" s="421" t="inlineStr">
        <is>
          <t>D00257K</t>
        </is>
      </c>
      <c r="C124" s="1224" t="n"/>
      <c r="D124" s="1224" t="n"/>
      <c r="E124" s="323">
        <f>IFERROR(VLOOKUP(B124,TE!$H$1:$Y$749,2,FALSE),"(Not on TE)")</f>
        <v/>
      </c>
      <c r="F124" s="1224" t="n"/>
      <c r="G124" s="1207" t="n"/>
      <c r="H124" s="1207" t="n"/>
      <c r="I124" s="1207" t="n"/>
      <c r="J124" s="1207" t="n"/>
      <c r="K124" s="1207" t="n"/>
      <c r="L124" s="1207" t="n"/>
      <c r="M124" s="1207" t="n"/>
      <c r="N124" s="1181">
        <f>IFERROR(VLOOKUP(B124,TE!$H$1:$Y$749,18,FALSE),"")</f>
        <v/>
      </c>
      <c r="T124" s="1181">
        <f>IFERROR(SUMIFS(TE!$O:$O,TE!$G:$G,$B$48,TE!$I:$I,B124,TE!$D:$D,$C$5),"")</f>
        <v/>
      </c>
      <c r="X124" s="1925">
        <f>IFERROR(VLOOKUP(B124,TE!$H$1:$Y$630,14,FALSE),"0")</f>
        <v/>
      </c>
      <c r="AA124" s="1796" t="n"/>
      <c r="AB124" s="1935">
        <f>T124*X124</f>
        <v/>
      </c>
      <c r="AD124" s="1738" t="n"/>
      <c r="AE124" s="416" t="n"/>
      <c r="AF124" s="416" t="n"/>
    </row>
    <row r="125" ht="15.75" customHeight="1" s="667">
      <c r="A125" s="416" t="n"/>
      <c r="B125" s="421" t="inlineStr">
        <is>
          <t>D00277K</t>
        </is>
      </c>
      <c r="C125" s="1224" t="n"/>
      <c r="D125" s="1224" t="n"/>
      <c r="E125" s="323">
        <f>IFERROR(VLOOKUP(B125,TE!$H$1:$Y$749,2,FALSE),"(Not on TE)")</f>
        <v/>
      </c>
      <c r="F125" s="1224" t="n"/>
      <c r="G125" s="1207" t="n"/>
      <c r="H125" s="1207" t="n"/>
      <c r="I125" s="1207" t="n"/>
      <c r="J125" s="1207" t="n"/>
      <c r="K125" s="1207" t="n"/>
      <c r="L125" s="1207" t="n"/>
      <c r="M125" s="1207" t="n"/>
      <c r="N125" s="1181">
        <f>IFERROR(VLOOKUP(B125,TE!$H$1:$Y$749,18,FALSE),"")</f>
        <v/>
      </c>
      <c r="T125" s="1181">
        <f>IFERROR(SUMIFS(TE!$O:$O,TE!$G:$G,$B$48,TE!$I:$I,B125,TE!$D:$D,$C$5),"")</f>
        <v/>
      </c>
      <c r="X125" s="1925">
        <f>IFERROR(VLOOKUP(B125,TE!$H$1:$Y$630,14,FALSE),"0")</f>
        <v/>
      </c>
      <c r="AA125" s="1796" t="n"/>
      <c r="AB125" s="1935">
        <f>T125*X125</f>
        <v/>
      </c>
      <c r="AD125" s="1738" t="n"/>
      <c r="AE125" s="416" t="n"/>
      <c r="AF125" s="416" t="n"/>
    </row>
    <row r="126" ht="15.75" customHeight="1" s="667">
      <c r="A126" s="416" t="n"/>
      <c r="B126" s="421" t="inlineStr">
        <is>
          <t>D00307K</t>
        </is>
      </c>
      <c r="C126" s="1224" t="n"/>
      <c r="D126" s="1224" t="n"/>
      <c r="E126" s="323">
        <f>IFERROR(VLOOKUP(B126,TE!$H$1:$Y$749,2,FALSE),"(Not on TE)")</f>
        <v/>
      </c>
      <c r="F126" s="1224" t="n"/>
      <c r="G126" s="1207" t="n"/>
      <c r="H126" s="1207" t="n"/>
      <c r="I126" s="1207" t="n"/>
      <c r="J126" s="1207" t="n"/>
      <c r="K126" s="1207" t="n"/>
      <c r="L126" s="1207" t="n"/>
      <c r="M126" s="1207" t="n"/>
      <c r="N126" s="1181">
        <f>IFERROR(VLOOKUP(B126,TE!$H$1:$Y$749,18,FALSE),"")</f>
        <v/>
      </c>
      <c r="T126" s="1181">
        <f>IFERROR(SUMIFS(TE!$O:$O,TE!$G:$G,$B$48,TE!$I:$I,B126,TE!$D:$D,$C$5),"")</f>
        <v/>
      </c>
      <c r="X126" s="1925">
        <f>IFERROR(VLOOKUP(B126,TE!$H$1:$Y$630,14,FALSE),"0")</f>
        <v/>
      </c>
      <c r="AA126" s="1796" t="n"/>
      <c r="AB126" s="1935">
        <f>T126*X126</f>
        <v/>
      </c>
      <c r="AD126" s="1738" t="n"/>
      <c r="AE126" s="416" t="n"/>
      <c r="AF126" s="416" t="n"/>
    </row>
    <row r="127" ht="15.75" customHeight="1" s="667">
      <c r="A127" s="416" t="n"/>
      <c r="B127" s="421" t="inlineStr">
        <is>
          <t>D00317K</t>
        </is>
      </c>
      <c r="C127" s="1224" t="n"/>
      <c r="D127" s="1224" t="n"/>
      <c r="E127" s="323">
        <f>IFERROR(VLOOKUP(B127,TE!$H$1:$Y$749,2,FALSE),"(Not on TE)")</f>
        <v/>
      </c>
      <c r="F127" s="1224" t="n"/>
      <c r="G127" s="1207" t="n"/>
      <c r="H127" s="1207" t="n"/>
      <c r="I127" s="1207" t="n"/>
      <c r="J127" s="1207" t="n"/>
      <c r="K127" s="1207" t="n"/>
      <c r="L127" s="1207" t="n"/>
      <c r="M127" s="1207" t="n"/>
      <c r="N127" s="1181">
        <f>IFERROR(VLOOKUP(B127,TE!$H$1:$Y$749,18,FALSE),"")</f>
        <v/>
      </c>
      <c r="T127" s="1181">
        <f>IFERROR(SUMIFS(TE!$O:$O,TE!$G:$G,$B$48,TE!$I:$I,B127,TE!$D:$D,$C$5),"")</f>
        <v/>
      </c>
      <c r="X127" s="1925">
        <f>IFERROR(VLOOKUP(B127,TE!$H$1:$Y$630,14,FALSE),"0")</f>
        <v/>
      </c>
      <c r="AA127" s="1796" t="n"/>
      <c r="AB127" s="1935">
        <f>T127*X127</f>
        <v/>
      </c>
      <c r="AD127" s="1738" t="n"/>
      <c r="AE127" s="416" t="n"/>
      <c r="AF127" s="416" t="n"/>
    </row>
    <row r="128" ht="15.75" customHeight="1" s="667">
      <c r="A128" s="416" t="n"/>
      <c r="B128" s="421" t="inlineStr">
        <is>
          <t>D00327K</t>
        </is>
      </c>
      <c r="C128" s="1224" t="n"/>
      <c r="D128" s="1224" t="n"/>
      <c r="E128" s="323">
        <f>IFERROR(VLOOKUP(B128,TE!$H$1:$Y$749,2,FALSE),"(Not on TE)")</f>
        <v/>
      </c>
      <c r="F128" s="1224" t="n"/>
      <c r="G128" s="1207" t="n"/>
      <c r="H128" s="1207" t="n"/>
      <c r="I128" s="1207" t="n"/>
      <c r="J128" s="1207" t="n"/>
      <c r="K128" s="1207" t="n"/>
      <c r="L128" s="1207" t="n"/>
      <c r="M128" s="1207" t="n"/>
      <c r="N128" s="1181">
        <f>IFERROR(VLOOKUP(B128,TE!$H$1:$Y$749,18,FALSE),"")</f>
        <v/>
      </c>
      <c r="T128" s="1181">
        <f>IFERROR(SUMIFS(TE!$O:$O,TE!$G:$G,$B$48,TE!$I:$I,B128,TE!$D:$D,$C$5),"")</f>
        <v/>
      </c>
      <c r="X128" s="1925">
        <f>IFERROR(VLOOKUP(B128,TE!$H$1:$Y$630,14,FALSE),"0")</f>
        <v/>
      </c>
      <c r="AA128" s="1796" t="n"/>
      <c r="AB128" s="1935">
        <f>T128*X128</f>
        <v/>
      </c>
      <c r="AD128" s="1738" t="n"/>
      <c r="AE128" s="416" t="n"/>
      <c r="AF128" s="416" t="n"/>
    </row>
    <row r="129" ht="15.75" customHeight="1" s="667">
      <c r="A129" s="416" t="n"/>
      <c r="B129" s="422" t="inlineStr">
        <is>
          <t>D00337K</t>
        </is>
      </c>
      <c r="C129" s="331" t="n"/>
      <c r="D129" s="331" t="n"/>
      <c r="E129" s="328">
        <f>IFERROR(VLOOKUP(B129,TE!$H$1:$Y$749,2,FALSE),"(Not on TE)")</f>
        <v/>
      </c>
      <c r="F129" s="331" t="n"/>
      <c r="G129" s="1195" t="n"/>
      <c r="H129" s="1195" t="n"/>
      <c r="I129" s="1195" t="n"/>
      <c r="J129" s="1195" t="n"/>
      <c r="K129" s="1195" t="n"/>
      <c r="L129" s="1195" t="n"/>
      <c r="M129" s="1195" t="n"/>
      <c r="N129" s="1187">
        <f>IFERROR(VLOOKUP(B129,TE!$H$1:$Y$749,18,FALSE),"")</f>
        <v/>
      </c>
      <c r="O129" s="1747" t="n"/>
      <c r="P129" s="1747" t="n"/>
      <c r="Q129" s="1747" t="n"/>
      <c r="R129" s="1747" t="n"/>
      <c r="S129" s="1747" t="n"/>
      <c r="T129" s="1187">
        <f>IFERROR(SUMIFS(TE!$O:$O,TE!$G:$G,$B$48,TE!$I:$I,B129,TE!$D:$D,$C$5),"")</f>
        <v/>
      </c>
      <c r="U129" s="1747" t="n"/>
      <c r="V129" s="1747" t="n"/>
      <c r="W129" s="1747" t="n"/>
      <c r="X129" s="1926">
        <f>IFERROR(VLOOKUP(B129,TE!$H$1:$Y$630,14,FALSE),"0")</f>
        <v/>
      </c>
      <c r="Y129" s="1747" t="n"/>
      <c r="Z129" s="1747" t="n"/>
      <c r="AA129" s="1797" t="n"/>
      <c r="AB129" s="1936">
        <f>T129*X129</f>
        <v/>
      </c>
      <c r="AC129" s="1747" t="n"/>
      <c r="AD129" s="1799" t="n"/>
      <c r="AE129" s="416" t="n"/>
      <c r="AF129" s="416" t="n"/>
    </row>
    <row r="130" ht="15.75" customHeight="1" s="667">
      <c r="A130" s="416" t="n"/>
      <c r="B130" s="322" t="n"/>
      <c r="C130" s="1224" t="n"/>
      <c r="D130" s="1224" t="n"/>
      <c r="E130" s="1224" t="n"/>
      <c r="F130" s="1224" t="n"/>
      <c r="G130" s="1207" t="n"/>
      <c r="H130" s="1207" t="n"/>
      <c r="I130" s="1207" t="n"/>
      <c r="J130" s="1207" t="n"/>
      <c r="K130" s="1207" t="n"/>
      <c r="L130" s="1207" t="n"/>
      <c r="M130" s="1207" t="n"/>
      <c r="N130" s="1208" t="n"/>
      <c r="O130" s="1208" t="n"/>
      <c r="P130" s="1208" t="n"/>
      <c r="Q130" s="1208" t="n"/>
      <c r="R130" s="1942" t="n"/>
      <c r="S130" s="1942" t="n"/>
      <c r="T130" s="1942" t="n"/>
      <c r="U130" s="1942" t="n"/>
      <c r="V130" s="1942" t="n"/>
      <c r="W130" s="1942" t="n"/>
      <c r="X130" s="1942" t="n"/>
      <c r="Y130" s="1942" t="n"/>
      <c r="Z130" s="1943" t="inlineStr">
        <is>
          <t>Continued Below</t>
        </is>
      </c>
      <c r="AA130" s="1748" t="n"/>
      <c r="AB130" s="1748" t="n"/>
      <c r="AC130" s="1748" t="n"/>
      <c r="AD130" s="1748" t="n"/>
      <c r="AE130" s="416" t="n"/>
      <c r="AF130" s="416" t="n"/>
    </row>
    <row r="131" ht="15.75" customHeight="1" s="667">
      <c r="A131" s="416" t="n"/>
      <c r="B131" s="327" t="n"/>
      <c r="C131" s="1224" t="n"/>
      <c r="D131" s="1224" t="n"/>
      <c r="E131" s="1224" t="n"/>
      <c r="F131" s="1224" t="n"/>
      <c r="G131" s="1207" t="n"/>
      <c r="N131" s="1208" t="n"/>
      <c r="O131" s="1739" t="n"/>
      <c r="P131" s="1739" t="n"/>
      <c r="Q131" s="1739" t="n"/>
      <c r="R131" s="1942" t="n"/>
      <c r="S131" s="1739" t="n"/>
      <c r="T131" s="1739" t="n"/>
      <c r="U131" s="1739" t="n"/>
      <c r="V131" s="1942" t="n"/>
      <c r="W131" s="1739" t="n"/>
      <c r="X131" s="1739" t="n"/>
      <c r="Y131" s="1739" t="n"/>
      <c r="Z131" s="416" t="n"/>
      <c r="AA131" s="416" t="n"/>
      <c r="AB131" s="416" t="n"/>
      <c r="AC131" s="416" t="n"/>
      <c r="AD131" s="416" t="n"/>
      <c r="AE131" s="416" t="n"/>
      <c r="AF131" s="416" t="n"/>
    </row>
    <row r="132" ht="15.75" customHeight="1" s="667">
      <c r="A132" s="332" t="n"/>
      <c r="B132" s="4" t="n"/>
      <c r="C132" s="332" t="n"/>
      <c r="D132" s="332" t="n"/>
      <c r="E132" s="332" t="n"/>
      <c r="F132" s="332" t="n"/>
      <c r="G132" s="332" t="n"/>
      <c r="H132" s="332" t="n"/>
      <c r="I132" s="332" t="n"/>
      <c r="J132" s="332" t="n"/>
      <c r="K132" s="332" t="n"/>
      <c r="L132" s="332" t="n"/>
      <c r="M132" s="332" t="n"/>
      <c r="N132" s="332" t="n"/>
      <c r="O132" s="332" t="n"/>
      <c r="P132" s="332" t="n"/>
      <c r="Q132" s="332" t="n"/>
      <c r="R132" s="332" t="n"/>
      <c r="S132" s="332" t="n"/>
      <c r="T132" s="332" t="n"/>
      <c r="U132" s="332" t="n"/>
      <c r="V132" s="332" t="n"/>
      <c r="W132" s="332" t="n"/>
      <c r="X132" s="332" t="n"/>
      <c r="Y132" s="332" t="n"/>
      <c r="Z132" s="332" t="n"/>
      <c r="AA132" s="332" t="n"/>
      <c r="AB132" s="317" t="n"/>
      <c r="AC132" s="318" t="n"/>
      <c r="AD132" s="319" t="n"/>
      <c r="AE132" s="319" t="n"/>
      <c r="AF132" s="319" t="n"/>
    </row>
    <row r="133" ht="15.75" customHeight="1" s="667">
      <c r="A133" s="1198" t="inlineStr">
        <is>
          <t>CCN:</t>
        </is>
      </c>
      <c r="C133" s="1199">
        <f>$C$5</f>
        <v/>
      </c>
      <c r="M133" s="1198" t="inlineStr">
        <is>
          <t>Nomenclature:</t>
        </is>
      </c>
      <c r="R133" s="1199">
        <f>$R$5</f>
        <v/>
      </c>
    </row>
    <row r="134" ht="15.75" customHeight="1" s="667">
      <c r="A134" s="416" t="n"/>
      <c r="B134" s="322" t="n"/>
      <c r="C134" s="322" t="n"/>
      <c r="D134" s="322" t="n"/>
      <c r="E134" s="324" t="n"/>
      <c r="F134" s="324" t="n"/>
      <c r="G134" s="324" t="n"/>
      <c r="H134" s="324" t="n"/>
      <c r="I134" s="324" t="n"/>
      <c r="J134" s="324" t="n"/>
      <c r="K134" s="324" t="n"/>
      <c r="L134" s="324" t="n"/>
      <c r="M134" s="324" t="n"/>
      <c r="N134" s="1226" t="n"/>
      <c r="O134" s="1226" t="n"/>
      <c r="P134" s="1226" t="n"/>
      <c r="Q134" s="1226" t="n"/>
      <c r="R134" s="1226" t="n"/>
      <c r="S134" s="1226" t="n"/>
      <c r="T134" s="1226" t="n"/>
      <c r="U134" s="1226" t="n"/>
      <c r="V134" s="1226" t="n"/>
      <c r="W134" s="1226" t="n"/>
      <c r="X134" s="1937" t="n"/>
      <c r="Y134" s="1937" t="n"/>
      <c r="Z134" s="1937" t="n"/>
      <c r="AA134" s="1937" t="n"/>
      <c r="AB134" s="1939" t="n"/>
      <c r="AC134" s="1939" t="n"/>
      <c r="AD134" s="1939" t="n"/>
      <c r="AE134" s="325" t="n"/>
      <c r="AF134" s="416" t="n"/>
    </row>
    <row r="135" ht="15.75" customHeight="1" s="667">
      <c r="A135" s="416" t="n"/>
      <c r="B135" s="419">
        <f>B92</f>
        <v/>
      </c>
      <c r="C135" s="327" t="n"/>
      <c r="D135" s="327" t="n"/>
      <c r="E135" s="328">
        <f>E92</f>
        <v/>
      </c>
      <c r="F135" s="329" t="n"/>
      <c r="G135" s="329" t="n"/>
      <c r="H135" s="329" t="n"/>
      <c r="I135" s="329" t="n"/>
      <c r="J135" s="329" t="n"/>
      <c r="K135" s="329" t="n"/>
      <c r="L135" s="329" t="n"/>
      <c r="M135" s="329" t="n"/>
      <c r="N135" s="1188" t="n"/>
      <c r="O135" s="1188" t="n"/>
      <c r="P135" s="1188" t="n"/>
      <c r="Q135" s="1188" t="n"/>
      <c r="R135" s="1188" t="n"/>
      <c r="S135" s="1188" t="n"/>
      <c r="T135" s="1188" t="n"/>
      <c r="U135" s="1188" t="n"/>
      <c r="V135" s="1188" t="n"/>
      <c r="W135" s="1188" t="n"/>
      <c r="X135" s="1940" t="n"/>
      <c r="Y135" s="1940" t="n"/>
      <c r="Z135" s="1940" t="n"/>
      <c r="AA135" s="1940" t="n"/>
      <c r="AB135" s="1941" t="n"/>
      <c r="AC135" s="1941" t="n"/>
      <c r="AD135" s="1941" t="n"/>
      <c r="AE135" s="325" t="n"/>
      <c r="AF135" s="416" t="n"/>
    </row>
    <row r="136" ht="15.75" customHeight="1" s="667">
      <c r="A136" s="416" t="n"/>
      <c r="B136" s="423" t="inlineStr">
        <is>
          <t>D00347K</t>
        </is>
      </c>
      <c r="C136" s="322" t="n"/>
      <c r="D136" s="322" t="n"/>
      <c r="E136" s="323">
        <f>IFERROR(VLOOKUP(B136,TE!$H$1:$Y$749,2,FALSE),"(Not on TE)")</f>
        <v/>
      </c>
      <c r="F136" s="324" t="n"/>
      <c r="G136" s="324" t="n"/>
      <c r="H136" s="324" t="n"/>
      <c r="I136" s="324" t="n"/>
      <c r="J136" s="324" t="n"/>
      <c r="K136" s="324" t="n"/>
      <c r="L136" s="324" t="n"/>
      <c r="M136" s="324" t="n"/>
      <c r="N136" s="1181">
        <f>IFERROR(VLOOKUP(B136,TE!$H$1:$Y$749,18,FALSE),"")</f>
        <v/>
      </c>
      <c r="T136" s="1181">
        <f>IFERROR(SUMIFS(TE!$O:$O,TE!$G:$G,$B$48,TE!$I:$I,B136,TE!$D:$D,$C$5),"")</f>
        <v/>
      </c>
      <c r="X136" s="1925">
        <f>IFERROR(VLOOKUP(B136,TE!$H$1:$Y$630,14,FALSE),"0")</f>
        <v/>
      </c>
      <c r="AA136" s="1796" t="n"/>
      <c r="AB136" s="1935">
        <f>T136*X136</f>
        <v/>
      </c>
      <c r="AD136" s="1738" t="n"/>
      <c r="AE136" s="325" t="n"/>
      <c r="AF136" s="416" t="n"/>
    </row>
    <row r="137" ht="15.75" customHeight="1" s="667">
      <c r="A137" s="416" t="n"/>
      <c r="B137" s="424" t="inlineStr">
        <is>
          <t>D00357K</t>
        </is>
      </c>
      <c r="C137" s="322" t="n"/>
      <c r="D137" s="322" t="n"/>
      <c r="E137" s="323">
        <f>IFERROR(VLOOKUP(B137,TE!$H$1:$Y$749,2,FALSE),"(Not on TE)")</f>
        <v/>
      </c>
      <c r="F137" s="324" t="n"/>
      <c r="G137" s="324" t="n"/>
      <c r="H137" s="324" t="n"/>
      <c r="I137" s="324" t="n"/>
      <c r="J137" s="324" t="n"/>
      <c r="K137" s="324" t="n"/>
      <c r="L137" s="324" t="n"/>
      <c r="M137" s="324" t="n"/>
      <c r="N137" s="1181">
        <f>IFERROR(VLOOKUP(B137,TE!$H$1:$Y$749,18,FALSE),"")</f>
        <v/>
      </c>
      <c r="T137" s="1181">
        <f>IFERROR(SUMIFS(TE!$O:$O,TE!$G:$G,$B$48,TE!$I:$I,B137,TE!$D:$D,$C$5),"")</f>
        <v/>
      </c>
      <c r="X137" s="1925">
        <f>IFERROR(VLOOKUP(B137,TE!$H$1:$Y$630,14,FALSE),"0")</f>
        <v/>
      </c>
      <c r="AA137" s="1796" t="n"/>
      <c r="AB137" s="1935">
        <f>T137*X137</f>
        <v/>
      </c>
      <c r="AD137" s="1738" t="n"/>
      <c r="AE137" s="325" t="n"/>
      <c r="AF137" s="416" t="n"/>
    </row>
    <row r="138" ht="15.75" customHeight="1" s="667">
      <c r="A138" s="416" t="n"/>
      <c r="B138" s="424" t="inlineStr">
        <is>
          <t>D00367K</t>
        </is>
      </c>
      <c r="C138" s="322" t="n"/>
      <c r="D138" s="322" t="n"/>
      <c r="E138" s="323">
        <f>IFERROR(VLOOKUP(B138,TE!$H$1:$Y$749,2,FALSE),"(Not on TE)")</f>
        <v/>
      </c>
      <c r="F138" s="324" t="n"/>
      <c r="G138" s="324" t="n"/>
      <c r="H138" s="324" t="n"/>
      <c r="I138" s="324" t="n"/>
      <c r="J138" s="324" t="n"/>
      <c r="K138" s="324" t="n"/>
      <c r="L138" s="324" t="n"/>
      <c r="M138" s="324" t="n"/>
      <c r="N138" s="1181">
        <f>IFERROR(VLOOKUP(B138,TE!$H$1:$Y$749,18,FALSE),"")</f>
        <v/>
      </c>
      <c r="T138" s="1181">
        <f>IFERROR(SUMIFS(TE!$O:$O,TE!$G:$G,$B$48,TE!$I:$I,B138,TE!$D:$D,$C$5),"")</f>
        <v/>
      </c>
      <c r="X138" s="1925">
        <f>IFERROR(VLOOKUP(B138,TE!$H$1:$Y$630,14,FALSE),"0")</f>
        <v/>
      </c>
      <c r="AA138" s="1796" t="n"/>
      <c r="AB138" s="1935">
        <f>T138*X138</f>
        <v/>
      </c>
      <c r="AD138" s="1738" t="n"/>
      <c r="AE138" s="325" t="n"/>
      <c r="AF138" s="416" t="n"/>
    </row>
    <row r="139" ht="15.75" customHeight="1" s="667">
      <c r="A139" s="416" t="n"/>
      <c r="B139" s="424" t="inlineStr">
        <is>
          <t>D00457K</t>
        </is>
      </c>
      <c r="C139" s="322" t="n"/>
      <c r="D139" s="322" t="n"/>
      <c r="E139" s="323">
        <f>IFERROR(VLOOKUP(B139,TE!$H$1:$Y$749,2,FALSE),"(Not on TE)")</f>
        <v/>
      </c>
      <c r="F139" s="324" t="n"/>
      <c r="G139" s="324" t="n"/>
      <c r="H139" s="324" t="n"/>
      <c r="I139" s="324" t="n"/>
      <c r="J139" s="324" t="n"/>
      <c r="K139" s="324" t="n"/>
      <c r="L139" s="324" t="n"/>
      <c r="M139" s="324" t="n"/>
      <c r="N139" s="1181">
        <f>IFERROR(VLOOKUP(B139,TE!$H$1:$Y$749,18,FALSE),"")</f>
        <v/>
      </c>
      <c r="T139" s="1181">
        <f>IFERROR(SUMIFS(TE!$O:$O,TE!$G:$G,$B$48,TE!$I:$I,B139,TE!$D:$D,$C$5),"")</f>
        <v/>
      </c>
      <c r="X139" s="1925">
        <f>IFERROR(VLOOKUP(B139,TE!$H$1:$Y$630,14,FALSE),"0")</f>
        <v/>
      </c>
      <c r="AA139" s="1796" t="n"/>
      <c r="AB139" s="1935">
        <f>T139*X139</f>
        <v/>
      </c>
      <c r="AD139" s="1738" t="n"/>
      <c r="AE139" s="325" t="n"/>
      <c r="AF139" s="416" t="n"/>
    </row>
    <row r="140" ht="15.75" customHeight="1" s="667">
      <c r="A140" s="416" t="n"/>
      <c r="B140" s="424" t="inlineStr">
        <is>
          <t>D00467K</t>
        </is>
      </c>
      <c r="C140" s="322" t="n"/>
      <c r="D140" s="322" t="n"/>
      <c r="E140" s="323">
        <f>IFERROR(VLOOKUP(B140,TE!$H$1:$Y$749,2,FALSE),"(Not on TE)")</f>
        <v/>
      </c>
      <c r="F140" s="324" t="n"/>
      <c r="G140" s="324" t="n"/>
      <c r="H140" s="324" t="n"/>
      <c r="I140" s="324" t="n"/>
      <c r="J140" s="324" t="n"/>
      <c r="K140" s="324" t="n"/>
      <c r="L140" s="324" t="n"/>
      <c r="M140" s="324" t="n"/>
      <c r="N140" s="1181">
        <f>IFERROR(VLOOKUP(B140,TE!$H$1:$Y$749,18,FALSE),"")</f>
        <v/>
      </c>
      <c r="T140" s="1181">
        <f>IFERROR(SUMIFS(TE!$O:$O,TE!$G:$G,$B$48,TE!$I:$I,B140,TE!$D:$D,$C$5),"")</f>
        <v/>
      </c>
      <c r="X140" s="1925">
        <f>IFERROR(VLOOKUP(B140,TE!$H$1:$Y$630,14,FALSE),"0")</f>
        <v/>
      </c>
      <c r="AA140" s="1796" t="n"/>
      <c r="AB140" s="1935">
        <f>T140*X140</f>
        <v/>
      </c>
      <c r="AD140" s="1738" t="n"/>
      <c r="AE140" s="325" t="n"/>
      <c r="AF140" s="416" t="n"/>
    </row>
    <row r="141" ht="15.75" customHeight="1" s="667">
      <c r="A141" s="416" t="n"/>
      <c r="B141" s="424" t="inlineStr">
        <is>
          <t>D00487K</t>
        </is>
      </c>
      <c r="C141" s="322" t="n"/>
      <c r="D141" s="322" t="n"/>
      <c r="E141" s="323">
        <f>IFERROR(VLOOKUP(B141,TE!$H$1:$Y$749,2,FALSE),"(Not on TE)")</f>
        <v/>
      </c>
      <c r="F141" s="324" t="n"/>
      <c r="G141" s="324" t="n"/>
      <c r="H141" s="324" t="n"/>
      <c r="I141" s="324" t="n"/>
      <c r="J141" s="324" t="n"/>
      <c r="K141" s="324" t="n"/>
      <c r="L141" s="324" t="n"/>
      <c r="M141" s="324" t="n"/>
      <c r="N141" s="1181">
        <f>IFERROR(VLOOKUP(B141,TE!$H$1:$Y$749,18,FALSE),"")</f>
        <v/>
      </c>
      <c r="T141" s="1181">
        <f>IFERROR(SUMIFS(TE!$O:$O,TE!$G:$G,$B$48,TE!$I:$I,B141,TE!$D:$D,$C$5),"")</f>
        <v/>
      </c>
      <c r="X141" s="1925">
        <f>IFERROR(VLOOKUP(B141,TE!$H$1:$Y$630,14,FALSE),"0")</f>
        <v/>
      </c>
      <c r="AA141" s="1796" t="n"/>
      <c r="AB141" s="1935">
        <f>T141*X141</f>
        <v/>
      </c>
      <c r="AD141" s="1738" t="n"/>
      <c r="AE141" s="325" t="n"/>
      <c r="AF141" s="416" t="n"/>
    </row>
    <row r="142" ht="15.75" customHeight="1" s="667">
      <c r="A142" s="416" t="n"/>
      <c r="B142" s="424" t="inlineStr">
        <is>
          <t>D00527K</t>
        </is>
      </c>
      <c r="C142" s="322" t="n"/>
      <c r="D142" s="322" t="n"/>
      <c r="E142" s="323">
        <f>IFERROR(VLOOKUP(B142,TE!$H$1:$Y$749,2,FALSE),"(Not on TE)")</f>
        <v/>
      </c>
      <c r="F142" s="324" t="n"/>
      <c r="G142" s="324" t="n"/>
      <c r="H142" s="324" t="n"/>
      <c r="I142" s="324" t="n"/>
      <c r="J142" s="324" t="n"/>
      <c r="K142" s="324" t="n"/>
      <c r="L142" s="324" t="n"/>
      <c r="M142" s="324" t="n"/>
      <c r="N142" s="1181">
        <f>IFERROR(VLOOKUP(B142,TE!$H$1:$Y$749,18,FALSE),"")</f>
        <v/>
      </c>
      <c r="T142" s="1181">
        <f>IFERROR(SUMIFS(TE!$O:$O,TE!$G:$G,$B$48,TE!$I:$I,B142,TE!$D:$D,$C$5),"")</f>
        <v/>
      </c>
      <c r="X142" s="1925">
        <f>IFERROR(VLOOKUP(B142,TE!$H$1:$Y$630,14,FALSE),"0")</f>
        <v/>
      </c>
      <c r="AA142" s="1796" t="n"/>
      <c r="AB142" s="1935">
        <f>T142*X142</f>
        <v/>
      </c>
      <c r="AD142" s="1738" t="n"/>
      <c r="AE142" s="325" t="n"/>
      <c r="AF142" s="416" t="n"/>
    </row>
    <row r="143" ht="15.75" customHeight="1" s="667">
      <c r="A143" s="416" t="n"/>
      <c r="B143" s="424" t="inlineStr">
        <is>
          <t>D00537K</t>
        </is>
      </c>
      <c r="C143" s="322" t="n"/>
      <c r="D143" s="322" t="n"/>
      <c r="E143" s="323">
        <f>IFERROR(VLOOKUP(B143,TE!$H$1:$Y$749,2,FALSE),"(Not on TE)")</f>
        <v/>
      </c>
      <c r="F143" s="324" t="n"/>
      <c r="G143" s="324" t="n"/>
      <c r="H143" s="324" t="n"/>
      <c r="I143" s="324" t="n"/>
      <c r="J143" s="324" t="n"/>
      <c r="K143" s="324" t="n"/>
      <c r="L143" s="324" t="n"/>
      <c r="M143" s="324" t="n"/>
      <c r="N143" s="1181">
        <f>IFERROR(VLOOKUP(B143,TE!$H$1:$Y$749,18,FALSE),"")</f>
        <v/>
      </c>
      <c r="T143" s="1181">
        <f>IFERROR(SUMIFS(TE!$O:$O,TE!$G:$G,$B$48,TE!$I:$I,B143,TE!$D:$D,$C$5),"")</f>
        <v/>
      </c>
      <c r="X143" s="1925">
        <f>IFERROR(VLOOKUP(B143,TE!$H$1:$Y$630,14,FALSE),"0")</f>
        <v/>
      </c>
      <c r="AA143" s="1796" t="n"/>
      <c r="AB143" s="1935">
        <f>T143*X143</f>
        <v/>
      </c>
      <c r="AD143" s="1738" t="n"/>
      <c r="AE143" s="325" t="n"/>
      <c r="AF143" s="416" t="n"/>
    </row>
    <row r="144" ht="15.75" customHeight="1" s="667">
      <c r="A144" s="416" t="n"/>
      <c r="B144" s="424" t="inlineStr">
        <is>
          <t>D00547K</t>
        </is>
      </c>
      <c r="C144" s="322" t="n"/>
      <c r="D144" s="322" t="n"/>
      <c r="E144" s="323">
        <f>IFERROR(VLOOKUP(B144,TE!$H$1:$Y$749,2,FALSE),"(Not on TE)")</f>
        <v/>
      </c>
      <c r="F144" s="324" t="n"/>
      <c r="G144" s="324" t="n"/>
      <c r="H144" s="324" t="n"/>
      <c r="I144" s="324" t="n"/>
      <c r="J144" s="324" t="n"/>
      <c r="K144" s="324" t="n"/>
      <c r="L144" s="324" t="n"/>
      <c r="M144" s="324" t="n"/>
      <c r="N144" s="1181">
        <f>IFERROR(VLOOKUP(B144,TE!$H$1:$Y$749,18,FALSE),"")</f>
        <v/>
      </c>
      <c r="T144" s="1181">
        <f>IFERROR(SUMIFS(TE!$O:$O,TE!$G:$G,$B$48,TE!$I:$I,B144,TE!$D:$D,$C$5),"")</f>
        <v/>
      </c>
      <c r="X144" s="1925">
        <f>IFERROR(VLOOKUP(B144,TE!$H$1:$Y$630,14,FALSE),"0")</f>
        <v/>
      </c>
      <c r="AA144" s="1796" t="n"/>
      <c r="AB144" s="1935">
        <f>T144*X144</f>
        <v/>
      </c>
      <c r="AD144" s="1738" t="n"/>
      <c r="AE144" s="325" t="n"/>
      <c r="AF144" s="416" t="n"/>
    </row>
    <row r="145" ht="15.75" customHeight="1" s="667">
      <c r="A145" s="416" t="n"/>
      <c r="B145" s="424" t="inlineStr">
        <is>
          <t>D00557K</t>
        </is>
      </c>
      <c r="C145" s="322" t="n"/>
      <c r="D145" s="322" t="n"/>
      <c r="E145" s="323">
        <f>IFERROR(VLOOKUP(B145,TE!$H$1:$Y$749,2,FALSE),"(Not on TE)")</f>
        <v/>
      </c>
      <c r="F145" s="324" t="n"/>
      <c r="G145" s="324" t="n"/>
      <c r="H145" s="324" t="n"/>
      <c r="I145" s="324" t="n"/>
      <c r="J145" s="324" t="n"/>
      <c r="K145" s="324" t="n"/>
      <c r="L145" s="324" t="n"/>
      <c r="M145" s="324" t="n"/>
      <c r="N145" s="1181">
        <f>IFERROR(VLOOKUP(B145,TE!$H$1:$Y$749,18,FALSE),"")</f>
        <v/>
      </c>
      <c r="T145" s="1181">
        <f>IFERROR(SUMIFS(TE!$O:$O,TE!$G:$G,$B$48,TE!$I:$I,B145,TE!$D:$D,$C$5),"")</f>
        <v/>
      </c>
      <c r="X145" s="1925">
        <f>IFERROR(VLOOKUP(B145,TE!$H$1:$Y$630,14,FALSE),"0")</f>
        <v/>
      </c>
      <c r="AA145" s="1796" t="n"/>
      <c r="AB145" s="1935">
        <f>T145*X145</f>
        <v/>
      </c>
      <c r="AD145" s="1738" t="n"/>
      <c r="AE145" s="325" t="n"/>
      <c r="AF145" s="416" t="n"/>
    </row>
    <row r="146" ht="15.75" customHeight="1" s="667">
      <c r="A146" s="416" t="n"/>
      <c r="B146" s="321" t="inlineStr">
        <is>
          <t>D00807K</t>
        </is>
      </c>
      <c r="C146" s="322" t="n"/>
      <c r="D146" s="322" t="n"/>
      <c r="E146" s="323">
        <f>IFERROR(VLOOKUP(B146,TE!$H$1:$Y$749,2,FALSE),"(Not on TE)")</f>
        <v/>
      </c>
      <c r="F146" s="324" t="n"/>
      <c r="G146" s="324" t="n"/>
      <c r="H146" s="324" t="n"/>
      <c r="I146" s="324" t="n"/>
      <c r="J146" s="324" t="n"/>
      <c r="K146" s="324" t="n"/>
      <c r="L146" s="324" t="n"/>
      <c r="M146" s="324" t="n"/>
      <c r="N146" s="1181">
        <f>IFERROR(VLOOKUP(B146,TE!$H$1:$Y$749,18,FALSE),"")</f>
        <v/>
      </c>
      <c r="T146" s="1181">
        <f>IFERROR(SUMIFS(TE!$O:$O,TE!$G:$G,$B$48,TE!$I:$I,B146,TE!$D:$D,$C$5),"")</f>
        <v/>
      </c>
      <c r="X146" s="1925">
        <f>IFERROR(VLOOKUP(B146,TE!$H$1:$Y$630,14,FALSE),"0")</f>
        <v/>
      </c>
      <c r="AA146" s="1796" t="n"/>
      <c r="AB146" s="1935">
        <f>T146*X146</f>
        <v/>
      </c>
      <c r="AD146" s="1738" t="n"/>
      <c r="AE146" s="325" t="n"/>
      <c r="AF146" s="416" t="n"/>
    </row>
    <row r="147" ht="15.75" customHeight="1" s="667">
      <c r="A147" s="416" t="n"/>
      <c r="B147" s="321" t="inlineStr">
        <is>
          <t>D00857KM</t>
        </is>
      </c>
      <c r="C147" s="322" t="n"/>
      <c r="D147" s="322" t="n"/>
      <c r="E147" s="323">
        <f>IFERROR(VLOOKUP(B147,TE!$H$1:$Y$749,2,FALSE),"(Not on TE)")</f>
        <v/>
      </c>
      <c r="F147" s="324" t="n"/>
      <c r="G147" s="324" t="n"/>
      <c r="H147" s="324" t="n"/>
      <c r="I147" s="324" t="n"/>
      <c r="J147" s="324" t="n"/>
      <c r="K147" s="324" t="n"/>
      <c r="L147" s="324" t="n"/>
      <c r="M147" s="324" t="n"/>
      <c r="N147" s="1181">
        <f>IFERROR(VLOOKUP(B147,TE!$H$1:$Y$749,18,FALSE),"")</f>
        <v/>
      </c>
      <c r="T147" s="1181">
        <f>IFERROR(SUMIFS(TE!$O:$O,TE!$G:$G,$B$48,TE!$I:$I,B147,TE!$D:$D,$C$5),"")</f>
        <v/>
      </c>
      <c r="X147" s="1925">
        <f>IFERROR(VLOOKUP(B147,TE!$H$1:$Y$630,14,FALSE),"0")</f>
        <v/>
      </c>
      <c r="AA147" s="1796" t="n"/>
      <c r="AB147" s="1935">
        <f>T147*X147</f>
        <v/>
      </c>
      <c r="AD147" s="1738" t="n"/>
      <c r="AE147" s="325" t="n"/>
      <c r="AF147" s="416" t="n"/>
    </row>
    <row r="148" ht="15.75" customHeight="1" s="667">
      <c r="A148" s="416" t="n"/>
      <c r="B148" s="321" t="inlineStr">
        <is>
          <t>D01877K0</t>
        </is>
      </c>
      <c r="C148" s="322" t="n"/>
      <c r="D148" s="322" t="n"/>
      <c r="E148" s="323">
        <f>IFERROR(VLOOKUP(B148,TE!$H$1:$Y$749,2,FALSE),"(Not on TE)")</f>
        <v/>
      </c>
      <c r="F148" s="324" t="n"/>
      <c r="G148" s="324" t="n"/>
      <c r="H148" s="324" t="n"/>
      <c r="I148" s="324" t="n"/>
      <c r="J148" s="324" t="n"/>
      <c r="K148" s="324" t="n"/>
      <c r="L148" s="324" t="n"/>
      <c r="M148" s="324" t="n"/>
      <c r="N148" s="1181">
        <f>IFERROR(VLOOKUP(B148,TE!$H$1:$Y$749,18,FALSE),"")</f>
        <v/>
      </c>
      <c r="T148" s="1181">
        <f>IFERROR(SUMIFS(TE!$O:$O,TE!$G:$G,$B$48,TE!$I:$I,B148,TE!$D:$D,$C$5),"")</f>
        <v/>
      </c>
      <c r="X148" s="1925">
        <f>IFERROR(VLOOKUP(B148,TE!$H$1:$Y$630,14,FALSE),"0")</f>
        <v/>
      </c>
      <c r="AA148" s="1796" t="n"/>
      <c r="AB148" s="1935">
        <f>T148*X148</f>
        <v/>
      </c>
      <c r="AD148" s="1738" t="n"/>
      <c r="AE148" s="325" t="n"/>
      <c r="AF148" s="416" t="n"/>
    </row>
    <row r="149" ht="15.75" customHeight="1" s="667">
      <c r="A149" s="416" t="n"/>
      <c r="B149" s="321" t="inlineStr">
        <is>
          <t>D01957KA</t>
        </is>
      </c>
      <c r="C149" s="322" t="n"/>
      <c r="D149" s="322" t="n"/>
      <c r="E149" s="323">
        <f>IFERROR(VLOOKUP(B149,TE!$H$1:$Y$749,2,FALSE),"(Not on TE)")</f>
        <v/>
      </c>
      <c r="F149" s="324" t="n"/>
      <c r="G149" s="324" t="n"/>
      <c r="H149" s="324" t="n"/>
      <c r="I149" s="324" t="n"/>
      <c r="J149" s="324" t="n"/>
      <c r="K149" s="324" t="n"/>
      <c r="L149" s="324" t="n"/>
      <c r="M149" s="324" t="n"/>
      <c r="N149" s="1181">
        <f>IFERROR(VLOOKUP(B149,TE!$H$1:$Y$749,18,FALSE),"")</f>
        <v/>
      </c>
      <c r="T149" s="1181">
        <f>IFERROR(SUMIFS(TE!$O:$O,TE!$G:$G,$B$48,TE!$I:$I,B149,TE!$D:$D,$C$5),"")</f>
        <v/>
      </c>
      <c r="X149" s="1925">
        <f>IFERROR(VLOOKUP(B149,TE!$H$1:$Y$630,14,FALSE),"0")</f>
        <v/>
      </c>
      <c r="AA149" s="1796" t="n"/>
      <c r="AB149" s="1935">
        <f>T149*X149</f>
        <v/>
      </c>
      <c r="AD149" s="1738" t="n"/>
      <c r="AE149" s="325" t="n"/>
      <c r="AF149" s="416" t="n"/>
    </row>
    <row r="150" ht="15.75" customHeight="1" s="667">
      <c r="A150" s="416" t="n"/>
      <c r="B150" s="321" t="inlineStr">
        <is>
          <t>D01987K</t>
        </is>
      </c>
      <c r="C150" s="322" t="n"/>
      <c r="D150" s="322" t="n"/>
      <c r="E150" s="323">
        <f>IFERROR(VLOOKUP(B150,TE!$H$1:$Y$749,2,FALSE),"(Not on TE)")</f>
        <v/>
      </c>
      <c r="F150" s="324" t="n"/>
      <c r="G150" s="324" t="n"/>
      <c r="H150" s="324" t="n"/>
      <c r="I150" s="324" t="n"/>
      <c r="J150" s="324" t="n"/>
      <c r="K150" s="324" t="n"/>
      <c r="L150" s="324" t="n"/>
      <c r="M150" s="324" t="n"/>
      <c r="N150" s="1181">
        <f>IFERROR(VLOOKUP(B150,TE!$H$1:$Y$749,18,FALSE),"")</f>
        <v/>
      </c>
      <c r="T150" s="1181">
        <f>IFERROR(SUMIFS(TE!$O:$O,TE!$G:$G,$B$48,TE!$I:$I,B150,TE!$D:$D,$C$5),"")</f>
        <v/>
      </c>
      <c r="X150" s="1925">
        <f>IFERROR(VLOOKUP(B150,TE!$H$1:$Y$630,14,FALSE),"0")</f>
        <v/>
      </c>
      <c r="AA150" s="1796" t="n"/>
      <c r="AB150" s="1935">
        <f>T150*X150</f>
        <v/>
      </c>
      <c r="AD150" s="1738" t="n"/>
      <c r="AE150" s="325" t="n"/>
      <c r="AF150" s="416" t="n"/>
    </row>
    <row r="151" ht="15.75" customHeight="1" s="667">
      <c r="A151" s="416" t="n"/>
      <c r="B151" s="321" t="inlineStr">
        <is>
          <t>D02117K</t>
        </is>
      </c>
      <c r="C151" s="322" t="n"/>
      <c r="D151" s="322" t="n"/>
      <c r="E151" s="323">
        <f>IFERROR(VLOOKUP(B151,TE!$H$1:$Y$749,2,FALSE),"(Not on TE)")</f>
        <v/>
      </c>
      <c r="F151" s="324" t="n"/>
      <c r="G151" s="324" t="n"/>
      <c r="H151" s="324" t="n"/>
      <c r="I151" s="324" t="n"/>
      <c r="J151" s="324" t="n"/>
      <c r="K151" s="324" t="n"/>
      <c r="L151" s="324" t="n"/>
      <c r="M151" s="324" t="n"/>
      <c r="N151" s="1181">
        <f>IFERROR(VLOOKUP(B151,TE!$H$1:$Y$749,18,FALSE),"")</f>
        <v/>
      </c>
      <c r="T151" s="1181">
        <f>IFERROR(SUMIFS(TE!$O:$O,TE!$G:$G,$B$48,TE!$I:$I,B151,TE!$D:$D,$C$5),"")</f>
        <v/>
      </c>
      <c r="X151" s="1925">
        <f>IFERROR(VLOOKUP(B151,TE!$H$1:$Y$630,14,FALSE),"0")</f>
        <v/>
      </c>
      <c r="AA151" s="1796" t="n"/>
      <c r="AB151" s="1935">
        <f>T151*X151</f>
        <v/>
      </c>
      <c r="AD151" s="1738" t="n"/>
      <c r="AE151" s="325" t="n"/>
      <c r="AF151" s="416" t="n"/>
    </row>
    <row r="152" ht="15.75" customHeight="1" s="667">
      <c r="A152" s="416" t="n"/>
      <c r="B152" s="321" t="inlineStr">
        <is>
          <t>D02157K</t>
        </is>
      </c>
      <c r="C152" s="322" t="n"/>
      <c r="D152" s="322" t="n"/>
      <c r="E152" s="323">
        <f>IFERROR(VLOOKUP(B152,TE!$H$1:$Y$749,2,FALSE),"(Not on TE)")</f>
        <v/>
      </c>
      <c r="F152" s="324" t="n"/>
      <c r="G152" s="324" t="n"/>
      <c r="H152" s="324" t="n"/>
      <c r="I152" s="324" t="n"/>
      <c r="J152" s="324" t="n"/>
      <c r="K152" s="324" t="n"/>
      <c r="L152" s="324" t="n"/>
      <c r="M152" s="324" t="n"/>
      <c r="N152" s="1181">
        <f>IFERROR(VLOOKUP(B152,TE!$H$1:$Y$749,18,FALSE),"")</f>
        <v/>
      </c>
      <c r="T152" s="1181">
        <f>IFERROR(SUMIFS(TE!$O:$O,TE!$G:$G,$B$48,TE!$I:$I,B152,TE!$D:$D,$C$5),"")</f>
        <v/>
      </c>
      <c r="X152" s="1925">
        <f>IFERROR(VLOOKUP(B152,TE!$H$1:$Y$630,14,FALSE),"0")</f>
        <v/>
      </c>
      <c r="AA152" s="1796" t="n"/>
      <c r="AB152" s="1935">
        <f>T152*X152</f>
        <v/>
      </c>
      <c r="AD152" s="1738" t="n"/>
      <c r="AE152" s="325" t="n"/>
      <c r="AF152" s="416" t="n"/>
    </row>
    <row r="153" ht="15.75" customHeight="1" s="667">
      <c r="A153" s="416" t="n"/>
      <c r="B153" s="321" t="inlineStr">
        <is>
          <t>D02357K</t>
        </is>
      </c>
      <c r="C153" s="322" t="n"/>
      <c r="D153" s="322" t="n"/>
      <c r="E153" s="323">
        <f>IFERROR(VLOOKUP(B153,TE!$H$1:$Y$749,2,FALSE),"(Not on TE)")</f>
        <v/>
      </c>
      <c r="F153" s="324" t="n"/>
      <c r="G153" s="324" t="n"/>
      <c r="H153" s="324" t="n"/>
      <c r="I153" s="324" t="n"/>
      <c r="J153" s="324" t="n"/>
      <c r="K153" s="324" t="n"/>
      <c r="L153" s="324" t="n"/>
      <c r="M153" s="324" t="n"/>
      <c r="N153" s="1181">
        <f>IFERROR(VLOOKUP(B153,TE!$H$1:$Y$749,18,FALSE),"")</f>
        <v/>
      </c>
      <c r="T153" s="1181">
        <f>IFERROR(SUMIFS(TE!$O:$O,TE!$G:$G,$B$48,TE!$I:$I,B153,TE!$D:$D,$C$5),"")</f>
        <v/>
      </c>
      <c r="X153" s="1925">
        <f>IFERROR(VLOOKUP(B153,TE!$H$1:$Y$630,14,FALSE),"0")</f>
        <v/>
      </c>
      <c r="AA153" s="1796" t="n"/>
      <c r="AB153" s="1935">
        <f>T153*X153</f>
        <v/>
      </c>
      <c r="AD153" s="1738" t="n"/>
      <c r="AE153" s="325" t="n"/>
      <c r="AF153" s="416" t="n"/>
    </row>
    <row r="154" ht="15.75" customHeight="1" s="667">
      <c r="A154" s="416" t="n"/>
      <c r="B154" s="321" t="inlineStr">
        <is>
          <t>D08627K</t>
        </is>
      </c>
      <c r="C154" s="322" t="n"/>
      <c r="D154" s="322" t="n"/>
      <c r="E154" s="323">
        <f>IFERROR(VLOOKUP(B154,TE!$H$1:$Y$749,2,FALSE),"(Not on TE)")</f>
        <v/>
      </c>
      <c r="F154" s="324" t="n"/>
      <c r="G154" s="324" t="n"/>
      <c r="H154" s="324" t="n"/>
      <c r="I154" s="324" t="n"/>
      <c r="J154" s="324" t="n"/>
      <c r="K154" s="324" t="n"/>
      <c r="L154" s="324" t="n"/>
      <c r="M154" s="324" t="n"/>
      <c r="N154" s="1181">
        <f>IFERROR(VLOOKUP(B154,TE!$H$1:$Y$749,18,FALSE),"")</f>
        <v/>
      </c>
      <c r="T154" s="1181">
        <f>IFERROR(SUMIFS(TE!$O:$O,TE!$G:$G,$B$48,TE!$I:$I,B154,TE!$D:$D,$C$5),"")</f>
        <v/>
      </c>
      <c r="X154" s="1925">
        <f>IFERROR(VLOOKUP(B154,TE!$H$1:$Y$630,14,FALSE),"0")</f>
        <v/>
      </c>
      <c r="AA154" s="1796" t="n"/>
      <c r="AB154" s="1935">
        <f>T154*X154</f>
        <v/>
      </c>
      <c r="AD154" s="1738" t="n"/>
      <c r="AE154" s="325" t="n"/>
      <c r="AF154" s="416" t="n"/>
    </row>
    <row r="155" ht="15.75" customHeight="1" s="667">
      <c r="A155" s="416" t="n"/>
      <c r="B155" s="321" t="inlineStr">
        <is>
          <t>D08807K</t>
        </is>
      </c>
      <c r="C155" s="322" t="n"/>
      <c r="D155" s="322" t="n"/>
      <c r="E155" s="323">
        <f>IFERROR(VLOOKUP(B155,TE!$H$1:$Y$749,2,FALSE),"(Not on TE)")</f>
        <v/>
      </c>
      <c r="F155" s="324" t="n"/>
      <c r="G155" s="324" t="n"/>
      <c r="H155" s="324" t="n"/>
      <c r="I155" s="324" t="n"/>
      <c r="J155" s="324" t="n"/>
      <c r="K155" s="324" t="n"/>
      <c r="L155" s="324" t="n"/>
      <c r="M155" s="324" t="n"/>
      <c r="N155" s="1181">
        <f>IFERROR(VLOOKUP(B155,TE!$H$1:$Y$749,18,FALSE),"")</f>
        <v/>
      </c>
      <c r="T155" s="1181">
        <f>IFERROR(SUMIFS(TE!$O:$O,TE!$G:$G,$B$48,TE!$I:$I,B155,TE!$D:$D,$C$5),"")</f>
        <v/>
      </c>
      <c r="X155" s="1925">
        <f>IFERROR(VLOOKUP(B155,TE!$H$1:$Y$630,14,FALSE),"0")</f>
        <v/>
      </c>
      <c r="AA155" s="1796" t="n"/>
      <c r="AB155" s="1935">
        <f>T155*X155</f>
        <v/>
      </c>
      <c r="AD155" s="1738" t="n"/>
      <c r="AE155" s="325" t="n"/>
      <c r="AF155" s="416" t="n"/>
    </row>
    <row r="156" ht="15.75" customHeight="1" s="667">
      <c r="A156" s="416" t="n"/>
      <c r="B156" s="321" t="inlineStr">
        <is>
          <t>D08867K</t>
        </is>
      </c>
      <c r="C156" s="322" t="n"/>
      <c r="D156" s="322" t="n"/>
      <c r="E156" s="323">
        <f>IFERROR(VLOOKUP(B156,TE!$H$1:$Y$749,2,FALSE),"(Not on TE)")</f>
        <v/>
      </c>
      <c r="F156" s="324" t="n"/>
      <c r="G156" s="324" t="n"/>
      <c r="H156" s="324" t="n"/>
      <c r="I156" s="324" t="n"/>
      <c r="J156" s="324" t="n"/>
      <c r="K156" s="324" t="n"/>
      <c r="L156" s="324" t="n"/>
      <c r="M156" s="324" t="n"/>
      <c r="N156" s="1181">
        <f>IFERROR(VLOOKUP(B156,TE!$H$1:$Y$749,18,FALSE),"")</f>
        <v/>
      </c>
      <c r="T156" s="1181">
        <f>IFERROR(SUMIFS(TE!$O:$O,TE!$G:$G,$B$48,TE!$I:$I,B156,TE!$D:$D,$C$5),"")</f>
        <v/>
      </c>
      <c r="X156" s="1925">
        <f>IFERROR(VLOOKUP(B156,TE!$H$1:$Y$630,14,FALSE),"0")</f>
        <v/>
      </c>
      <c r="AA156" s="1796" t="n"/>
      <c r="AB156" s="1935">
        <f>T156*X156</f>
        <v/>
      </c>
      <c r="AD156" s="1738" t="n"/>
      <c r="AE156" s="325" t="n"/>
      <c r="AF156" s="416" t="n"/>
    </row>
    <row r="157" ht="15.75" customHeight="1" s="667">
      <c r="A157" s="416" t="n"/>
      <c r="B157" s="321" t="inlineStr">
        <is>
          <t>D08877K</t>
        </is>
      </c>
      <c r="C157" s="322" t="n"/>
      <c r="D157" s="322" t="n"/>
      <c r="E157" s="323">
        <f>IFERROR(VLOOKUP(B157,TE!$H$1:$Y$749,2,FALSE),"(Not on TE)")</f>
        <v/>
      </c>
      <c r="F157" s="324" t="n"/>
      <c r="G157" s="324" t="n"/>
      <c r="H157" s="324" t="n"/>
      <c r="I157" s="324" t="n"/>
      <c r="J157" s="324" t="n"/>
      <c r="K157" s="324" t="n"/>
      <c r="L157" s="324" t="n"/>
      <c r="M157" s="324" t="n"/>
      <c r="N157" s="1181">
        <f>IFERROR(VLOOKUP(B157,TE!$H$1:$Y$749,18,FALSE),"")</f>
        <v/>
      </c>
      <c r="T157" s="1181">
        <f>IFERROR(SUMIFS(TE!$O:$O,TE!$G:$G,$B$48,TE!$I:$I,B157,TE!$D:$D,$C$5),"")</f>
        <v/>
      </c>
      <c r="X157" s="1925">
        <f>IFERROR(VLOOKUP(B157,TE!$H$1:$Y$630,14,FALSE),"0")</f>
        <v/>
      </c>
      <c r="AA157" s="1796" t="n"/>
      <c r="AB157" s="1935">
        <f>T157*X157</f>
        <v/>
      </c>
      <c r="AD157" s="1738" t="n"/>
      <c r="AE157" s="416" t="n"/>
      <c r="AF157" s="416" t="n"/>
    </row>
    <row r="158" ht="15.75" customHeight="1" s="667">
      <c r="A158" s="416" t="n"/>
      <c r="B158" s="330" t="inlineStr">
        <is>
          <t>D10017K</t>
        </is>
      </c>
      <c r="C158" s="322" t="n"/>
      <c r="D158" s="322" t="n"/>
      <c r="E158" s="323">
        <f>IFERROR(VLOOKUP(B158,TE!$H$1:$Y$749,2,FALSE),"(Not on TE)")</f>
        <v/>
      </c>
      <c r="F158" s="324" t="n"/>
      <c r="G158" s="324" t="n"/>
      <c r="H158" s="324" t="n"/>
      <c r="I158" s="324" t="n"/>
      <c r="J158" s="324" t="n"/>
      <c r="K158" s="324" t="n"/>
      <c r="L158" s="324" t="n"/>
      <c r="M158" s="324" t="n"/>
      <c r="N158" s="1181">
        <f>IFERROR(VLOOKUP(B158,TE!$H$1:$Y$749,18,FALSE),"")</f>
        <v/>
      </c>
      <c r="T158" s="1181">
        <f>IFERROR(SUMIFS(TE!$O:$O,TE!$G:$G,$B$48,TE!$I:$I,B158,TE!$D:$D,$C$5),"")</f>
        <v/>
      </c>
      <c r="X158" s="1925">
        <f>IFERROR(VLOOKUP(B158,TE!$H$1:$Y$630,14,FALSE),"0")</f>
        <v/>
      </c>
      <c r="AA158" s="1796" t="n"/>
      <c r="AB158" s="1935">
        <f>T158*X158</f>
        <v/>
      </c>
      <c r="AD158" s="1738" t="n"/>
      <c r="AE158" s="416" t="n"/>
      <c r="AF158" s="416" t="n"/>
    </row>
    <row r="159" ht="15.75" customHeight="1" s="667">
      <c r="A159" s="416" t="n"/>
      <c r="B159" s="330" t="inlineStr">
        <is>
          <t>D10027K</t>
        </is>
      </c>
      <c r="C159" s="322" t="n"/>
      <c r="D159" s="322" t="n"/>
      <c r="E159" s="323">
        <f>IFERROR(VLOOKUP(B159,TE!$H$1:$Y$749,2,FALSE),"(Not on TE)")</f>
        <v/>
      </c>
      <c r="F159" s="324" t="n"/>
      <c r="G159" s="324" t="n"/>
      <c r="H159" s="324" t="n"/>
      <c r="I159" s="324" t="n"/>
      <c r="J159" s="324" t="n"/>
      <c r="K159" s="324" t="n"/>
      <c r="L159" s="324" t="n"/>
      <c r="M159" s="324" t="n"/>
      <c r="N159" s="1181">
        <f>IFERROR(VLOOKUP(B159,TE!$H$1:$Y$749,18,FALSE),"")</f>
        <v/>
      </c>
      <c r="T159" s="1181">
        <f>IFERROR(SUMIFS(TE!$O:$O,TE!$G:$G,$B$48,TE!$I:$I,B159,TE!$D:$D,$C$5),"")</f>
        <v/>
      </c>
      <c r="X159" s="1925">
        <f>IFERROR(VLOOKUP(B159,TE!$H$1:$Y$630,14,FALSE),"0")</f>
        <v/>
      </c>
      <c r="AA159" s="1796" t="n"/>
      <c r="AB159" s="1935">
        <f>T159*X159</f>
        <v/>
      </c>
      <c r="AD159" s="1738" t="n"/>
      <c r="AE159" s="416" t="n"/>
      <c r="AF159" s="416" t="n"/>
    </row>
    <row r="160" ht="15.75" customHeight="1" s="667">
      <c r="A160" s="416" t="n"/>
      <c r="B160" s="330" t="inlineStr">
        <is>
          <t>D10627K</t>
        </is>
      </c>
      <c r="C160" s="322" t="n"/>
      <c r="D160" s="322" t="n"/>
      <c r="E160" s="323">
        <f>IFERROR(VLOOKUP(B160,TE!$H$1:$Y$749,2,FALSE),"(Not on TE)")</f>
        <v/>
      </c>
      <c r="F160" s="324" t="n"/>
      <c r="G160" s="324" t="n"/>
      <c r="H160" s="324" t="n"/>
      <c r="I160" s="324" t="n"/>
      <c r="J160" s="324" t="n"/>
      <c r="K160" s="324" t="n"/>
      <c r="L160" s="324" t="n"/>
      <c r="M160" s="324" t="n"/>
      <c r="N160" s="1181">
        <f>IFERROR(VLOOKUP(B160,TE!$H$1:$Y$749,18,FALSE),"")</f>
        <v/>
      </c>
      <c r="T160" s="1181">
        <f>IFERROR(SUMIFS(TE!$O:$O,TE!$G:$G,$B$48,TE!$I:$I,B160,TE!$D:$D,$C$5),"")</f>
        <v/>
      </c>
      <c r="X160" s="1925">
        <f>IFERROR(VLOOKUP(B160,TE!$H$1:$Y$630,14,FALSE),"0")</f>
        <v/>
      </c>
      <c r="AA160" s="1796" t="n"/>
      <c r="AB160" s="1935">
        <f>T160*X160</f>
        <v/>
      </c>
      <c r="AD160" s="1738" t="n"/>
      <c r="AE160" s="416" t="n"/>
      <c r="AF160" s="416" t="n"/>
    </row>
    <row r="161" ht="15.75" customHeight="1" s="667">
      <c r="A161" s="416" t="n"/>
      <c r="B161" s="321" t="inlineStr">
        <is>
          <t>D11257K</t>
        </is>
      </c>
      <c r="C161" s="322" t="n"/>
      <c r="D161" s="322" t="n"/>
      <c r="E161" s="323">
        <f>IFERROR(VLOOKUP(B161,TE!$H$1:$Y$749,2,FALSE),"(Not on TE)")</f>
        <v/>
      </c>
      <c r="F161" s="324" t="n"/>
      <c r="G161" s="324" t="n"/>
      <c r="H161" s="324" t="n"/>
      <c r="I161" s="324" t="n"/>
      <c r="J161" s="324" t="n"/>
      <c r="K161" s="324" t="n"/>
      <c r="L161" s="324" t="n"/>
      <c r="M161" s="324" t="n"/>
      <c r="N161" s="1181">
        <f>IFERROR(VLOOKUP(B161,TE!$H$1:$Y$749,18,FALSE),"")</f>
        <v/>
      </c>
      <c r="T161" s="1181">
        <f>IFERROR(SUMIFS(TE!$O:$O,TE!$G:$G,$B$48,TE!$I:$I,B161,TE!$D:$D,$C$5),"")</f>
        <v/>
      </c>
      <c r="X161" s="1925">
        <f>IFERROR(VLOOKUP(B161,TE!$H$1:$Y$630,14,FALSE),"0")</f>
        <v/>
      </c>
      <c r="AA161" s="1796" t="n"/>
      <c r="AB161" s="1935">
        <f>T161*X161</f>
        <v/>
      </c>
      <c r="AD161" s="1738" t="n"/>
      <c r="AE161" s="416" t="n"/>
      <c r="AF161" s="416" t="n"/>
    </row>
    <row r="162" ht="15.75" customHeight="1" s="667">
      <c r="A162" s="416" t="n"/>
      <c r="B162" s="321" t="inlineStr">
        <is>
          <t>D11587K</t>
        </is>
      </c>
      <c r="C162" s="322" t="n"/>
      <c r="D162" s="322" t="n"/>
      <c r="E162" s="323">
        <f>IFERROR(VLOOKUP(B162,TE!$H$1:$Y$749,2,FALSE),"(Not on TE)")</f>
        <v/>
      </c>
      <c r="F162" s="324" t="n"/>
      <c r="G162" s="324" t="n"/>
      <c r="H162" s="324" t="n"/>
      <c r="I162" s="324" t="n"/>
      <c r="J162" s="324" t="n"/>
      <c r="K162" s="324" t="n"/>
      <c r="L162" s="324" t="n"/>
      <c r="M162" s="324" t="n"/>
      <c r="N162" s="1181">
        <f>IFERROR(VLOOKUP(B162,TE!$H$1:$Y$749,18,FALSE),"")</f>
        <v/>
      </c>
      <c r="T162" s="1181">
        <f>IFERROR(SUMIFS(TE!$O:$O,TE!$G:$G,$B$48,TE!$I:$I,B162,TE!$D:$D,$C$5),"")</f>
        <v/>
      </c>
      <c r="X162" s="1925">
        <f>IFERROR(VLOOKUP(B162,TE!$H$1:$Y$630,14,FALSE),"0")</f>
        <v/>
      </c>
      <c r="AA162" s="1796" t="n"/>
      <c r="AB162" s="1935">
        <f>T162*X162</f>
        <v/>
      </c>
      <c r="AD162" s="1738" t="n"/>
      <c r="AE162" s="416" t="n"/>
      <c r="AF162" s="416" t="n"/>
    </row>
    <row r="163" ht="15.75" customHeight="1" s="667">
      <c r="A163" s="416" t="n"/>
      <c r="B163" s="421" t="inlineStr">
        <is>
          <t>D11587KK</t>
        </is>
      </c>
      <c r="C163" s="11" t="n"/>
      <c r="D163" s="11" t="n"/>
      <c r="E163" s="323">
        <f>IFERROR(VLOOKUP(B163,TE!$H$1:$Y$749,2,FALSE),"(Not on TE)")</f>
        <v/>
      </c>
      <c r="F163" s="11" t="n"/>
      <c r="G163" s="11" t="n"/>
      <c r="H163" s="11" t="n"/>
      <c r="I163" s="11" t="n"/>
      <c r="J163" s="11" t="n"/>
      <c r="K163" s="11" t="n"/>
      <c r="L163" s="11" t="n"/>
      <c r="M163" s="11" t="n"/>
      <c r="N163" s="1181">
        <f>IFERROR(VLOOKUP(B163,TE!$H$1:$Y$749,18,FALSE),"")</f>
        <v/>
      </c>
      <c r="T163" s="1181">
        <f>IFERROR(SUMIFS(TE!$O:$O,TE!$G:$G,$B$48,TE!$I:$I,B163,TE!$D:$D,$C$5),"")</f>
        <v/>
      </c>
      <c r="X163" s="1925">
        <f>IFERROR(VLOOKUP(B163,TE!$H$1:$Y$630,14,FALSE),"0")</f>
        <v/>
      </c>
      <c r="AA163" s="1796" t="n"/>
      <c r="AB163" s="1935">
        <f>T163*X163</f>
        <v/>
      </c>
      <c r="AD163" s="1738" t="n"/>
      <c r="AE163" s="416" t="n"/>
      <c r="AF163" s="416" t="n"/>
    </row>
    <row r="164" ht="15.75" customHeight="1" s="667">
      <c r="A164" s="416" t="n"/>
      <c r="B164" s="421" t="inlineStr">
        <is>
          <t>D12147K</t>
        </is>
      </c>
      <c r="C164" s="1224" t="n"/>
      <c r="D164" s="1224" t="n"/>
      <c r="E164" s="323">
        <f>IFERROR(VLOOKUP(B164,TE!$H$1:$Y$749,2,FALSE),"(Not on TE)")</f>
        <v/>
      </c>
      <c r="F164" s="1224" t="n"/>
      <c r="G164" s="1207" t="n"/>
      <c r="H164" s="1207" t="n"/>
      <c r="I164" s="1207" t="n"/>
      <c r="J164" s="1207" t="n"/>
      <c r="K164" s="1207" t="n"/>
      <c r="L164" s="1207" t="n"/>
      <c r="M164" s="1207" t="n"/>
      <c r="N164" s="1181">
        <f>IFERROR(VLOOKUP(B164,TE!$H$1:$Y$749,18,FALSE),"")</f>
        <v/>
      </c>
      <c r="T164" s="1181">
        <f>IFERROR(SUMIFS(TE!$O:$O,TE!$G:$G,$B$48,TE!$I:$I,B164,TE!$D:$D,$C$5),"")</f>
        <v/>
      </c>
      <c r="X164" s="1925">
        <f>IFERROR(VLOOKUP(B164,TE!$H$1:$Y$630,14,FALSE),"0")</f>
        <v/>
      </c>
      <c r="AA164" s="1796" t="n"/>
      <c r="AB164" s="1935">
        <f>T164*X164</f>
        <v/>
      </c>
      <c r="AD164" s="1738" t="n"/>
      <c r="AE164" s="416" t="n"/>
      <c r="AF164" s="416" t="n"/>
    </row>
    <row r="165" ht="15.75" customHeight="1" s="667">
      <c r="A165" s="416" t="n"/>
      <c r="B165" s="211" t="inlineStr">
        <is>
          <t>E00697B</t>
        </is>
      </c>
      <c r="C165" s="1224" t="n"/>
      <c r="D165" s="1224" t="n"/>
      <c r="E165" s="323">
        <f>IFERROR(VLOOKUP(B165,TE!$H$1:$Y$749,2,FALSE),"(Not on TE)")</f>
        <v/>
      </c>
      <c r="F165" s="1224" t="n"/>
      <c r="G165" s="1207" t="n"/>
      <c r="H165" s="1207" t="n"/>
      <c r="I165" s="1207" t="n"/>
      <c r="J165" s="1207" t="n"/>
      <c r="K165" s="1207" t="n"/>
      <c r="L165" s="1207" t="n"/>
      <c r="M165" s="1207" t="n"/>
      <c r="N165" s="1181">
        <f>IFERROR(VLOOKUP(B165,TE!$H$1:$Y$749,18,FALSE),"")</f>
        <v/>
      </c>
      <c r="T165" s="1181">
        <f>IFERROR(SUMIFS(TE!$O:$O,TE!$G:$G,$B$48,TE!$I:$I,B165,TE!$D:$D,$C$5),"")</f>
        <v/>
      </c>
      <c r="X165" s="1925">
        <f>IFERROR(VLOOKUP(B165,TE!$H$1:$Y$630,14,FALSE),"0")</f>
        <v/>
      </c>
      <c r="AA165" s="1796" t="n"/>
      <c r="AB165" s="1935">
        <f>T165*X165</f>
        <v/>
      </c>
      <c r="AD165" s="1738" t="n"/>
      <c r="AE165" s="416" t="n"/>
      <c r="AF165" s="416" t="n"/>
    </row>
    <row r="166" ht="15.75" customHeight="1" s="667">
      <c r="A166" s="416" t="n"/>
      <c r="B166" s="211" t="inlineStr">
        <is>
          <t>E00707B</t>
        </is>
      </c>
      <c r="C166" s="1224" t="n"/>
      <c r="D166" s="1224" t="n"/>
      <c r="E166" s="323">
        <f>IFERROR(VLOOKUP(B166,TE!$H$1:$Y$749,2,FALSE),"(Not on TE)")</f>
        <v/>
      </c>
      <c r="F166" s="1224" t="n"/>
      <c r="G166" s="1207" t="n"/>
      <c r="H166" s="1207" t="n"/>
      <c r="I166" s="1207" t="n"/>
      <c r="J166" s="1207" t="n"/>
      <c r="K166" s="1207" t="n"/>
      <c r="L166" s="1207" t="n"/>
      <c r="M166" s="1207" t="n"/>
      <c r="N166" s="1181">
        <f>IFERROR(VLOOKUP(B166,TE!$H$1:$Y$749,18,FALSE),"")</f>
        <v/>
      </c>
      <c r="T166" s="1181">
        <f>IFERROR(SUMIFS(TE!$O:$O,TE!$G:$G,$B$48,TE!$I:$I,B166,TE!$D:$D,$C$5),"")</f>
        <v/>
      </c>
      <c r="X166" s="1925">
        <f>IFERROR(VLOOKUP(B166,TE!$H$1:$Y$630,14,FALSE),"0")</f>
        <v/>
      </c>
      <c r="AA166" s="1796" t="n"/>
      <c r="AB166" s="1935">
        <f>T166*X166</f>
        <v/>
      </c>
      <c r="AD166" s="1738" t="n"/>
      <c r="AE166" s="416" t="n"/>
      <c r="AF166" s="416" t="n"/>
    </row>
    <row r="167" ht="15.75" customHeight="1" s="667">
      <c r="A167" s="416" t="n"/>
      <c r="B167" s="421" t="inlineStr">
        <is>
          <t>E01337G</t>
        </is>
      </c>
      <c r="C167" s="1224" t="n"/>
      <c r="D167" s="1224" t="n"/>
      <c r="E167" s="323">
        <f>IFERROR(VLOOKUP(B167,TE!$H$1:$Y$749,2,FALSE),"(Not on TE)")</f>
        <v/>
      </c>
      <c r="F167" s="1224" t="n"/>
      <c r="G167" s="1207" t="n"/>
      <c r="H167" s="1207" t="n"/>
      <c r="I167" s="1207" t="n"/>
      <c r="J167" s="1207" t="n"/>
      <c r="K167" s="1207" t="n"/>
      <c r="L167" s="1207" t="n"/>
      <c r="M167" s="1207" t="n"/>
      <c r="N167" s="1181">
        <f>IFERROR(VLOOKUP(B167,TE!$H$1:$Y$749,18,FALSE),"")</f>
        <v/>
      </c>
      <c r="T167" s="1181">
        <f>IFERROR(SUMIFS(TE!$O:$O,TE!$G:$G,$B$48,TE!$I:$I,B167,TE!$D:$D,$C$5),"")</f>
        <v/>
      </c>
      <c r="X167" s="1925">
        <f>IFERROR(VLOOKUP(B167,TE!$H$1:$Y$630,14,FALSE),"0")</f>
        <v/>
      </c>
      <c r="AA167" s="1796" t="n"/>
      <c r="AB167" s="1935">
        <f>T167*X167</f>
        <v/>
      </c>
      <c r="AD167" s="1738" t="n"/>
      <c r="AE167" s="416" t="n"/>
      <c r="AF167" s="416" t="n"/>
    </row>
    <row r="168" ht="15.75" customHeight="1" s="667">
      <c r="A168" s="416" t="n"/>
      <c r="B168" s="421" t="inlineStr">
        <is>
          <t>B00557B</t>
        </is>
      </c>
      <c r="C168" s="1224" t="n"/>
      <c r="D168" s="1224" t="n"/>
      <c r="E168" s="323">
        <f>IFERROR(VLOOKUP(B168,TE!$H$1:$Y$749,2,FALSE),"(Not on TE)")</f>
        <v/>
      </c>
      <c r="F168" s="1224" t="n"/>
      <c r="G168" s="1207" t="n"/>
      <c r="H168" s="1207" t="n"/>
      <c r="I168" s="1207" t="n"/>
      <c r="J168" s="1207" t="n"/>
      <c r="K168" s="1207" t="n"/>
      <c r="L168" s="1207" t="n"/>
      <c r="M168" s="1207" t="n"/>
      <c r="N168" s="1181">
        <f>IFERROR(VLOOKUP(B168,TE!$H$1:$Y$749,18,FALSE),"")</f>
        <v/>
      </c>
      <c r="T168" s="1181">
        <f>IFERROR(SUMIFS(TE!$O:$O,TE!$G:$G,$B$48,TE!$I:$I,B168,TE!$D:$D,$C$5),"")</f>
        <v/>
      </c>
      <c r="X168" s="1925">
        <f>IFERROR(VLOOKUP(B168,TE!$H$1:$Y$630,14,FALSE),"0")</f>
        <v/>
      </c>
      <c r="AA168" s="1796" t="n"/>
      <c r="AB168" s="1935">
        <f>T168*X168</f>
        <v/>
      </c>
      <c r="AD168" s="1738" t="n"/>
      <c r="AE168" s="416" t="n"/>
      <c r="AF168" s="416" t="n"/>
    </row>
    <row r="169" ht="15.75" customHeight="1" s="667">
      <c r="A169" s="416" t="n"/>
      <c r="B169" s="421" t="inlineStr">
        <is>
          <t>B00667B</t>
        </is>
      </c>
      <c r="C169" s="1224" t="n"/>
      <c r="D169" s="1224" t="n"/>
      <c r="E169" s="323">
        <f>IFERROR(VLOOKUP(B169,TE!$H$1:$Y$749,2,FALSE),"(Not on TE)")</f>
        <v/>
      </c>
      <c r="F169" s="1224" t="n"/>
      <c r="G169" s="1207" t="n"/>
      <c r="H169" s="1207" t="n"/>
      <c r="I169" s="1207" t="n"/>
      <c r="J169" s="1207" t="n"/>
      <c r="K169" s="1207" t="n"/>
      <c r="L169" s="1207" t="n"/>
      <c r="M169" s="1207" t="n"/>
      <c r="N169" s="1181">
        <f>IFERROR(VLOOKUP(B169,TE!$H$1:$Y$749,18,FALSE),"")</f>
        <v/>
      </c>
      <c r="T169" s="1181">
        <f>IFERROR(SUMIFS(TE!$O:$O,TE!$G:$G,$B$48,TE!$I:$I,B169,TE!$D:$D,$C$5),"")</f>
        <v/>
      </c>
      <c r="X169" s="1925">
        <f>IFERROR(VLOOKUP(B169,TE!$H$1:$Y$630,14,FALSE),"0")</f>
        <v/>
      </c>
      <c r="AA169" s="1796" t="n"/>
      <c r="AB169" s="1935">
        <f>T169*X169</f>
        <v/>
      </c>
      <c r="AD169" s="1738" t="n"/>
      <c r="AE169" s="416" t="n"/>
      <c r="AF169" s="416" t="n"/>
    </row>
    <row r="170" ht="15.75" customHeight="1" s="667">
      <c r="A170" s="416" t="n"/>
      <c r="B170" s="421" t="inlineStr">
        <is>
          <t>B07307BA</t>
        </is>
      </c>
      <c r="C170" s="1224" t="n"/>
      <c r="D170" s="1224" t="n"/>
      <c r="E170" s="323">
        <f>IFERROR(VLOOKUP(B170,TE!$H$1:$Y$749,2,FALSE),"(Not on TE)")</f>
        <v/>
      </c>
      <c r="F170" s="1224" t="n"/>
      <c r="G170" s="1207" t="n"/>
      <c r="H170" s="1207" t="n"/>
      <c r="I170" s="1207" t="n"/>
      <c r="J170" s="1207" t="n"/>
      <c r="K170" s="1207" t="n"/>
      <c r="L170" s="1207" t="n"/>
      <c r="M170" s="1207" t="n"/>
      <c r="N170" s="1181">
        <f>IFERROR(VLOOKUP(B170,TE!$H$1:$Y$749,18,FALSE),"")</f>
        <v/>
      </c>
      <c r="T170" s="1181">
        <f>IFERROR(SUMIFS(TE!$O:$O,TE!$G:$G,$B$48,TE!$I:$I,B170,TE!$D:$D,$C$5),"")</f>
        <v/>
      </c>
      <c r="X170" s="1925">
        <f>IFERROR(VLOOKUP(B170,TE!$H$1:$Y$630,14,FALSE),"0")</f>
        <v/>
      </c>
      <c r="AA170" s="1796" t="n"/>
      <c r="AB170" s="1935">
        <f>T170*X170</f>
        <v/>
      </c>
      <c r="AD170" s="1738" t="n"/>
      <c r="AE170" s="416" t="n"/>
      <c r="AF170" s="416" t="n"/>
    </row>
    <row r="171" ht="15.75" customHeight="1" s="667">
      <c r="A171" s="416" t="n"/>
      <c r="B171" s="421" t="inlineStr">
        <is>
          <t>B16207B</t>
        </is>
      </c>
      <c r="C171" s="1224" t="n"/>
      <c r="D171" s="1224" t="n"/>
      <c r="E171" s="323">
        <f>IFERROR(VLOOKUP(B171,TE!$H$1:$Y$749,2,FALSE),"(Not on TE)")</f>
        <v/>
      </c>
      <c r="F171" s="1224" t="n"/>
      <c r="G171" s="1207" t="n"/>
      <c r="H171" s="1207" t="n"/>
      <c r="I171" s="1207" t="n"/>
      <c r="J171" s="1207" t="n"/>
      <c r="K171" s="1207" t="n"/>
      <c r="L171" s="1207" t="n"/>
      <c r="M171" s="1207" t="n"/>
      <c r="N171" s="1181">
        <f>IFERROR(VLOOKUP(B171,TE!$H$1:$Y$749,18,FALSE),"")</f>
        <v/>
      </c>
      <c r="T171" s="1181">
        <f>IFERROR(SUMIFS(TE!$O:$O,TE!$G:$G,$B$48,TE!$I:$I,B171,TE!$D:$D,$C$5),"")</f>
        <v/>
      </c>
      <c r="X171" s="1925">
        <f>IFERROR(VLOOKUP(B171,TE!$H$1:$Y$630,14,FALSE),"0")</f>
        <v/>
      </c>
      <c r="AA171" s="1796" t="n"/>
      <c r="AB171" s="1935">
        <f>T171*X171</f>
        <v/>
      </c>
      <c r="AD171" s="1738" t="n"/>
      <c r="AE171" s="416" t="n"/>
      <c r="AF171" s="416" t="n"/>
    </row>
    <row r="172" ht="15.75" customHeight="1" s="667">
      <c r="A172" s="416" t="n"/>
      <c r="B172" s="422" t="n"/>
      <c r="C172" s="331" t="n"/>
      <c r="D172" s="331" t="n"/>
      <c r="E172" s="328" t="n"/>
      <c r="F172" s="331" t="n"/>
      <c r="G172" s="1195" t="n"/>
      <c r="H172" s="1195" t="n"/>
      <c r="I172" s="1195" t="n"/>
      <c r="J172" s="1195" t="n"/>
      <c r="K172" s="1195" t="n"/>
      <c r="L172" s="1195" t="n"/>
      <c r="M172" s="1195" t="n"/>
      <c r="N172" s="1187" t="n"/>
      <c r="O172" s="1747" t="n"/>
      <c r="P172" s="1747" t="n"/>
      <c r="Q172" s="1747" t="n"/>
      <c r="R172" s="1747" t="n"/>
      <c r="S172" s="1747" t="n"/>
      <c r="T172" s="1188" t="n"/>
      <c r="U172" s="1808" t="n"/>
      <c r="V172" s="1808" t="n"/>
      <c r="W172" s="1808" t="n"/>
      <c r="X172" s="1926" t="n"/>
      <c r="Y172" s="1747" t="n"/>
      <c r="Z172" s="1747" t="n"/>
      <c r="AA172" s="1797" t="n"/>
      <c r="AB172" s="1936" t="n"/>
      <c r="AC172" s="1747" t="n"/>
      <c r="AD172" s="1799" t="n"/>
      <c r="AE172" s="416" t="n"/>
      <c r="AF172" s="416" t="n"/>
    </row>
    <row r="173" ht="15.75" customHeight="1" s="667">
      <c r="A173" s="416" t="n"/>
      <c r="B173" s="322" t="n"/>
      <c r="C173" s="1224" t="n"/>
      <c r="D173" s="1224" t="n"/>
      <c r="E173" s="1224" t="n"/>
      <c r="F173" s="1224" t="n"/>
      <c r="G173" s="1207" t="n"/>
      <c r="H173" s="1207" t="n"/>
      <c r="I173" s="1207" t="n"/>
      <c r="J173" s="1207" t="n"/>
      <c r="K173" s="1207" t="n"/>
      <c r="L173" s="1207" t="n"/>
      <c r="M173" s="1207" t="n"/>
      <c r="N173" s="1208" t="n"/>
      <c r="O173" s="1208" t="n"/>
      <c r="P173" s="1208" t="n"/>
      <c r="Q173" s="1208" t="n"/>
      <c r="R173" s="1942" t="n"/>
      <c r="S173" s="1942" t="n"/>
      <c r="T173" s="1942" t="n"/>
      <c r="U173" s="1942" t="n"/>
      <c r="V173" s="1942" t="n"/>
      <c r="W173" s="1942" t="n"/>
      <c r="X173" s="1942" t="n"/>
      <c r="Y173" s="1942" t="n"/>
      <c r="Z173" s="416" t="n"/>
      <c r="AA173" s="11" t="inlineStr">
        <is>
          <t>Total =</t>
        </is>
      </c>
      <c r="AB173" s="1944">
        <f>SUM(AB51:AD87)+SUM(AB93:AD129)+SUM(AB136:AD172)</f>
        <v/>
      </c>
      <c r="AC173" s="1751" t="n"/>
      <c r="AD173" s="1751" t="n"/>
      <c r="AE173" s="416" t="n"/>
      <c r="AF173" s="416" t="n"/>
    </row>
    <row r="174" ht="15.75" customHeight="1" s="667">
      <c r="A174" s="416" t="n"/>
      <c r="B174" s="327" t="n"/>
      <c r="C174" s="1224" t="n"/>
      <c r="D174" s="1224" t="n"/>
      <c r="E174" s="1224" t="n"/>
      <c r="F174" s="1224" t="n"/>
      <c r="G174" s="1207" t="n"/>
      <c r="N174" s="1208" t="n"/>
      <c r="O174" s="1739" t="n"/>
      <c r="P174" s="1739" t="n"/>
      <c r="Q174" s="1739" t="n"/>
      <c r="R174" s="1942" t="n"/>
      <c r="S174" s="1739" t="n"/>
      <c r="T174" s="1739" t="n"/>
      <c r="U174" s="1739" t="n"/>
      <c r="V174" s="1942" t="n"/>
      <c r="W174" s="1739" t="n"/>
      <c r="X174" s="1739" t="n"/>
      <c r="Y174" s="1739" t="n"/>
      <c r="Z174" s="416" t="n"/>
      <c r="AA174" s="416" t="n"/>
      <c r="AB174" s="416" t="n"/>
      <c r="AC174" s="416" t="n"/>
      <c r="AD174" s="416" t="n"/>
      <c r="AE174" s="416" t="n"/>
      <c r="AF174" s="416" t="n"/>
    </row>
    <row r="175" ht="15.75" customHeight="1" s="667">
      <c r="A175" s="332" t="n"/>
      <c r="B175" s="4" t="n"/>
      <c r="C175" s="332" t="n"/>
      <c r="D175" s="332" t="n"/>
      <c r="E175" s="332" t="n"/>
      <c r="F175" s="332" t="n"/>
      <c r="G175" s="332" t="n"/>
      <c r="H175" s="332" t="n"/>
      <c r="I175" s="332" t="n"/>
      <c r="J175" s="332" t="n"/>
      <c r="K175" s="332" t="n"/>
      <c r="L175" s="332" t="n"/>
      <c r="M175" s="332" t="n"/>
      <c r="N175" s="332" t="n"/>
      <c r="O175" s="332" t="n"/>
      <c r="P175" s="332" t="n"/>
      <c r="Q175" s="332" t="n"/>
      <c r="R175" s="332" t="n"/>
      <c r="S175" s="332" t="n"/>
      <c r="T175" s="332" t="n"/>
      <c r="U175" s="332" t="n"/>
      <c r="V175" s="332" t="n"/>
      <c r="W175" s="332" t="n"/>
      <c r="X175" s="332" t="n"/>
      <c r="Y175" s="332" t="n"/>
      <c r="Z175" s="332" t="n"/>
      <c r="AA175" s="332" t="n"/>
      <c r="AB175" s="317" t="n"/>
      <c r="AC175" s="318" t="n"/>
      <c r="AD175" s="319" t="n"/>
      <c r="AE175" s="319" t="n"/>
      <c r="AF175" s="319" t="n"/>
    </row>
    <row r="176" ht="15.75" customHeight="1" s="667">
      <c r="A176" s="1198" t="inlineStr">
        <is>
          <t>CCN:</t>
        </is>
      </c>
      <c r="C176" s="1199">
        <f>$C$5</f>
        <v/>
      </c>
      <c r="M176" s="1198" t="inlineStr">
        <is>
          <t>Nomenclature:</t>
        </is>
      </c>
      <c r="R176" s="1199">
        <f>$R$5</f>
        <v/>
      </c>
    </row>
    <row r="177" ht="15.75" customHeight="1" s="667">
      <c r="A177" s="416"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320" t="n"/>
      <c r="AA177" s="320" t="n"/>
      <c r="AB177" s="320" t="n"/>
      <c r="AC177" s="320" t="n"/>
      <c r="AD177" s="320" t="n"/>
      <c r="AE177" s="416" t="n"/>
      <c r="AF177" s="416" t="n"/>
    </row>
    <row r="178" ht="15.75" customHeight="1" s="667">
      <c r="A178" s="416" t="n"/>
      <c r="B178" s="6" t="inlineStr">
        <is>
          <t>Maintenance Bay Calculations - per UFC 2-000-05N, Tables 21420-1, 2, &amp; 3</t>
        </is>
      </c>
      <c r="C178" s="416" t="n"/>
      <c r="D178" s="416" t="n"/>
      <c r="E178" s="416" t="n"/>
      <c r="F178" s="416" t="n"/>
      <c r="G178" s="416" t="n"/>
      <c r="H178" s="416" t="n"/>
      <c r="I178" s="416" t="n"/>
      <c r="J178" s="416" t="n"/>
      <c r="K178" s="416" t="n"/>
      <c r="L178" s="416" t="n"/>
      <c r="M178" s="416" t="n"/>
      <c r="N178" s="416" t="n"/>
      <c r="O178" s="416" t="n"/>
      <c r="P178" s="416" t="n"/>
      <c r="Q178" s="416" t="n"/>
      <c r="R178" s="416" t="n"/>
      <c r="S178" s="416" t="n"/>
      <c r="T178" s="416" t="n"/>
      <c r="U178" s="416" t="n"/>
      <c r="V178" s="416" t="n"/>
      <c r="W178" s="416" t="n"/>
      <c r="X178" s="416" t="n"/>
      <c r="Y178" s="416" t="n"/>
      <c r="Z178" s="4" t="n"/>
      <c r="AA178" s="4" t="n"/>
      <c r="AB178" s="4" t="n"/>
      <c r="AC178" s="4" t="n"/>
      <c r="AD178" s="4" t="n"/>
      <c r="AE178" s="416" t="n"/>
      <c r="AF178" s="416" t="n"/>
    </row>
    <row r="179" ht="15.75" customHeight="1" s="667">
      <c r="A179" s="416" t="n"/>
      <c r="B179" s="1223">
        <f>B29</f>
        <v/>
      </c>
      <c r="E179" s="1225">
        <f>INDEX($E$28:$E$32,MATCH(B179,$B$28:$B$32,0))</f>
        <v/>
      </c>
      <c r="P179" s="4" t="n"/>
      <c r="Q179" s="4" t="n"/>
      <c r="R179" s="4" t="n"/>
      <c r="S179" s="4" t="n"/>
      <c r="T179" s="4" t="n"/>
      <c r="U179" s="4" t="n"/>
      <c r="V179" s="4" t="n"/>
      <c r="W179" s="4" t="n"/>
      <c r="X179" s="4" t="n"/>
      <c r="Y179" s="4" t="n"/>
      <c r="Z179" s="4" t="n"/>
      <c r="AA179" s="4" t="n"/>
      <c r="AB179" s="4" t="n"/>
      <c r="AC179" s="4" t="n"/>
      <c r="AD179" s="4" t="n"/>
      <c r="AE179" s="416" t="n"/>
      <c r="AF179" s="416" t="n"/>
    </row>
    <row r="180" ht="15.75" customHeight="1" s="667">
      <c r="A180" s="416" t="n"/>
      <c r="B180" s="1931" t="inlineStr">
        <is>
          <t>TAMCN</t>
        </is>
      </c>
      <c r="C180" s="1748" t="n"/>
      <c r="D180" s="1748" t="n"/>
      <c r="E180" s="1932" t="inlineStr">
        <is>
          <t>Description</t>
        </is>
      </c>
      <c r="F180" s="1748" t="n"/>
      <c r="G180" s="1748" t="n"/>
      <c r="H180" s="1748" t="n"/>
      <c r="I180" s="1748" t="n"/>
      <c r="J180" s="1748" t="n"/>
      <c r="K180" s="1748" t="n"/>
      <c r="L180" s="1748" t="n"/>
      <c r="M180" s="1748" t="n"/>
      <c r="N180" s="1932" t="inlineStr">
        <is>
          <t>Cost Code</t>
        </is>
      </c>
      <c r="O180" s="1748" t="n"/>
      <c r="P180" s="1748" t="n"/>
      <c r="Q180" s="1748" t="n"/>
      <c r="R180" s="1748" t="n"/>
      <c r="S180" s="1748" t="n"/>
      <c r="T180" s="1933" t="inlineStr">
        <is>
          <t>Quantity</t>
        </is>
      </c>
      <c r="U180" s="1748" t="n"/>
      <c r="V180" s="1748" t="n"/>
      <c r="W180" s="1748" t="n"/>
      <c r="X180" s="1933" t="inlineStr">
        <is>
          <t>Space Factor</t>
        </is>
      </c>
      <c r="Y180" s="1748" t="n"/>
      <c r="Z180" s="1748" t="n"/>
      <c r="AA180" s="1748" t="n"/>
      <c r="AB180" s="1934" t="inlineStr">
        <is>
          <t>Repair Bays</t>
        </is>
      </c>
      <c r="AC180" s="1736" t="n"/>
      <c r="AD180" s="1737" t="n"/>
      <c r="AE180" s="416" t="n"/>
      <c r="AF180" s="416" t="n"/>
    </row>
    <row r="181" ht="15.75" customHeight="1" s="667">
      <c r="A181" s="416" t="n"/>
      <c r="B181" s="1807" t="n"/>
      <c r="C181" s="1808" t="n"/>
      <c r="D181" s="1808" t="n"/>
      <c r="E181" s="1808" t="n"/>
      <c r="F181" s="1808" t="n"/>
      <c r="G181" s="1808" t="n"/>
      <c r="H181" s="1808" t="n"/>
      <c r="I181" s="1808" t="n"/>
      <c r="J181" s="1808" t="n"/>
      <c r="K181" s="1808" t="n"/>
      <c r="L181" s="1808" t="n"/>
      <c r="M181" s="1808" t="n"/>
      <c r="N181" s="1808" t="n"/>
      <c r="O181" s="1808" t="n"/>
      <c r="P181" s="1808" t="n"/>
      <c r="Q181" s="1808" t="n"/>
      <c r="R181" s="1808" t="n"/>
      <c r="S181" s="1808" t="n"/>
      <c r="T181" s="1808" t="n"/>
      <c r="U181" s="1808" t="n"/>
      <c r="V181" s="1808" t="n"/>
      <c r="W181" s="1808" t="n"/>
      <c r="X181" s="1808" t="n"/>
      <c r="Y181" s="1808" t="n"/>
      <c r="Z181" s="1808" t="n"/>
      <c r="AA181" s="1808" t="n"/>
      <c r="AB181" s="1747" t="n"/>
      <c r="AC181" s="1747" t="n"/>
      <c r="AD181" s="1799" t="n"/>
      <c r="AE181" s="416" t="n"/>
      <c r="AF181" s="416" t="n"/>
    </row>
    <row r="182" ht="15.75" customHeight="1" s="667">
      <c r="A182" s="416" t="n"/>
      <c r="B182" s="321" t="inlineStr">
        <is>
          <t>A00557G</t>
        </is>
      </c>
      <c r="C182" s="322" t="n"/>
      <c r="D182" s="322" t="n"/>
      <c r="E182" s="323">
        <f>IFERROR(VLOOKUP(B182,TE!$H$1:$Y$749,2,FALSE),"(Not on TE)")</f>
        <v/>
      </c>
      <c r="F182" s="324" t="n"/>
      <c r="G182" s="324" t="n"/>
      <c r="H182" s="324" t="n"/>
      <c r="I182" s="324" t="n"/>
      <c r="J182" s="324" t="n"/>
      <c r="K182" s="324" t="n"/>
      <c r="L182" s="324" t="n"/>
      <c r="M182" s="324" t="n"/>
      <c r="N182" s="1181">
        <f>IFERROR(VLOOKUP(B182,TE!$H$1:$Y$749,18,FALSE),"")</f>
        <v/>
      </c>
      <c r="T182" s="1181">
        <f>IFERROR(SUMIFS(TE!$O:$O,TE!$G:$G,$B$179,TE!$I:$I,B182,TE!$D:$D,$C$5),"")</f>
        <v/>
      </c>
      <c r="X182" s="1925">
        <f>IFERROR(VLOOKUP(B182,TE!$H$1:$Y$630,14,FALSE),"0")</f>
        <v/>
      </c>
      <c r="AA182" s="1796" t="n"/>
      <c r="AB182" s="1935">
        <f>T182*X182</f>
        <v/>
      </c>
      <c r="AD182" s="1738" t="n"/>
      <c r="AE182" s="416" t="n"/>
      <c r="AF182" s="416" t="n"/>
    </row>
    <row r="183" ht="15.75" customHeight="1" s="667">
      <c r="A183" s="416" t="n"/>
      <c r="B183" s="321" t="inlineStr">
        <is>
          <t>A00617G</t>
        </is>
      </c>
      <c r="C183" s="322" t="n"/>
      <c r="D183" s="322" t="n"/>
      <c r="E183" s="323">
        <f>IFERROR(VLOOKUP(B183,TE!$H$1:$Y$749,2,FALSE),"(Not on TE)")</f>
        <v/>
      </c>
      <c r="F183" s="324" t="n"/>
      <c r="G183" s="324" t="n"/>
      <c r="H183" s="324" t="n"/>
      <c r="I183" s="324" t="n"/>
      <c r="J183" s="324" t="n"/>
      <c r="K183" s="324" t="n"/>
      <c r="L183" s="324" t="n"/>
      <c r="M183" s="324" t="n"/>
      <c r="N183" s="1181">
        <f>IFERROR(VLOOKUP(B183,TE!$H$1:$Y$749,18,FALSE),"")</f>
        <v/>
      </c>
      <c r="T183" s="1181">
        <f>IFERROR(SUMIFS(TE!$O:$O,TE!$G:$G,$B$179,TE!$I:$I,B183,TE!$D:$D,$C$5),"")</f>
        <v/>
      </c>
      <c r="X183" s="1925">
        <f>IFERROR(VLOOKUP(B183,TE!$H$1:$Y$630,14,FALSE),"0")</f>
        <v/>
      </c>
      <c r="AA183" s="1796" t="n"/>
      <c r="AB183" s="1935">
        <f>T183*X183</f>
        <v/>
      </c>
      <c r="AD183" s="1738" t="n"/>
      <c r="AE183" s="416" t="n"/>
      <c r="AF183" s="416" t="n"/>
    </row>
    <row r="184" ht="15.75" customHeight="1" s="667">
      <c r="A184" s="416" t="n"/>
      <c r="B184" s="321" t="inlineStr">
        <is>
          <t>A00677G</t>
        </is>
      </c>
      <c r="C184" s="322" t="n"/>
      <c r="D184" s="322" t="n"/>
      <c r="E184" s="323">
        <f>IFERROR(VLOOKUP(B184,TE!$H$1:$Y$749,2,FALSE),"(Not on TE)")</f>
        <v/>
      </c>
      <c r="F184" s="324" t="n"/>
      <c r="G184" s="324" t="n"/>
      <c r="H184" s="324" t="n"/>
      <c r="I184" s="324" t="n"/>
      <c r="J184" s="324" t="n"/>
      <c r="K184" s="324" t="n"/>
      <c r="L184" s="324" t="n"/>
      <c r="M184" s="324" t="n"/>
      <c r="N184" s="1181">
        <f>IFERROR(VLOOKUP(B184,TE!$H$1:$Y$749,18,FALSE),"")</f>
        <v/>
      </c>
      <c r="T184" s="1181">
        <f>IFERROR(SUMIFS(TE!$O:$O,TE!$G:$G,$B$179,TE!$I:$I,B184,TE!$D:$D,$C$5),"")</f>
        <v/>
      </c>
      <c r="X184" s="1925">
        <f>IFERROR(VLOOKUP(B184,TE!$H$1:$Y$630,14,FALSE),"0")</f>
        <v/>
      </c>
      <c r="AA184" s="1796" t="n"/>
      <c r="AB184" s="1935">
        <f>T184*X184</f>
        <v/>
      </c>
      <c r="AD184" s="1738" t="n"/>
      <c r="AE184" s="416" t="n"/>
      <c r="AF184" s="416" t="n"/>
    </row>
    <row r="185" ht="15.75" customHeight="1" s="667">
      <c r="A185" s="416" t="n"/>
      <c r="B185" s="321" t="inlineStr">
        <is>
          <t>A01537G</t>
        </is>
      </c>
      <c r="C185" s="322" t="n"/>
      <c r="D185" s="322" t="n"/>
      <c r="E185" s="323">
        <f>IFERROR(VLOOKUP(B185,TE!$H$1:$Y$749,2,FALSE),"(Not on TE)")</f>
        <v/>
      </c>
      <c r="F185" s="324" t="n"/>
      <c r="G185" s="324" t="n"/>
      <c r="H185" s="324" t="n"/>
      <c r="I185" s="324" t="n"/>
      <c r="J185" s="324" t="n"/>
      <c r="K185" s="324" t="n"/>
      <c r="L185" s="324" t="n"/>
      <c r="M185" s="324" t="n"/>
      <c r="N185" s="1181">
        <f>IFERROR(VLOOKUP(B185,TE!$H$1:$Y$749,18,FALSE),"")</f>
        <v/>
      </c>
      <c r="T185" s="1181">
        <f>IFERROR(SUMIFS(TE!$O:$O,TE!$G:$G,$B$179,TE!$I:$I,B185,TE!$D:$D,$C$5),"")</f>
        <v/>
      </c>
      <c r="X185" s="1925">
        <f>IFERROR(VLOOKUP(B185,TE!$H$1:$Y$630,14,FALSE),"0")</f>
        <v/>
      </c>
      <c r="AA185" s="1796" t="n"/>
      <c r="AB185" s="1935">
        <f>T185*X185</f>
        <v/>
      </c>
      <c r="AD185" s="1738" t="n"/>
      <c r="AE185" s="416" t="n"/>
      <c r="AF185" s="416" t="n"/>
    </row>
    <row r="186" ht="15.75" customHeight="1" s="667">
      <c r="A186" s="416" t="n"/>
      <c r="B186" s="321" t="inlineStr">
        <is>
          <t>A02427G</t>
        </is>
      </c>
      <c r="C186" s="322" t="n"/>
      <c r="D186" s="322" t="n"/>
      <c r="E186" s="323">
        <f>IFERROR(VLOOKUP(B186,TE!$H$1:$Y$749,2,FALSE),"(Not on TE)")</f>
        <v/>
      </c>
      <c r="F186" s="324" t="n"/>
      <c r="G186" s="324" t="n"/>
      <c r="H186" s="324" t="n"/>
      <c r="I186" s="324" t="n"/>
      <c r="J186" s="324" t="n"/>
      <c r="K186" s="324" t="n"/>
      <c r="L186" s="324" t="n"/>
      <c r="M186" s="324" t="n"/>
      <c r="N186" s="1181">
        <f>IFERROR(VLOOKUP(B186,TE!$H$1:$Y$749,18,FALSE),"")</f>
        <v/>
      </c>
      <c r="T186" s="1181">
        <f>IFERROR(SUMIFS(TE!$O:$O,TE!$G:$G,$B$179,TE!$I:$I,B186,TE!$D:$D,$C$5),"")</f>
        <v/>
      </c>
      <c r="X186" s="1925">
        <f>IFERROR(VLOOKUP(B186,TE!$H$1:$Y$630,14,FALSE),"0")</f>
        <v/>
      </c>
      <c r="AA186" s="1796" t="n"/>
      <c r="AB186" s="1935">
        <f>T186*X186</f>
        <v/>
      </c>
      <c r="AD186" s="1738" t="n"/>
      <c r="AE186" s="416" t="n"/>
      <c r="AF186" s="416" t="n"/>
    </row>
    <row r="187" ht="15.75" customHeight="1" s="667">
      <c r="A187" s="416" t="n"/>
      <c r="B187" s="321" t="inlineStr">
        <is>
          <t>A02547G</t>
        </is>
      </c>
      <c r="C187" s="322" t="n"/>
      <c r="D187" s="322" t="n"/>
      <c r="E187" s="323">
        <f>IFERROR(VLOOKUP(B187,TE!$H$1:$Y$749,2,FALSE),"(Not on TE)")</f>
        <v/>
      </c>
      <c r="F187" s="324" t="n"/>
      <c r="G187" s="324" t="n"/>
      <c r="H187" s="324" t="n"/>
      <c r="I187" s="324" t="n"/>
      <c r="J187" s="324" t="n"/>
      <c r="K187" s="324" t="n"/>
      <c r="L187" s="324" t="n"/>
      <c r="M187" s="324" t="n"/>
      <c r="N187" s="1181">
        <f>IFERROR(VLOOKUP(B187,TE!$H$1:$Y$749,18,FALSE),"")</f>
        <v/>
      </c>
      <c r="T187" s="1181">
        <f>IFERROR(SUMIFS(TE!$O:$O,TE!$G:$G,$B$179,TE!$I:$I,B187,TE!$D:$D,$C$5),"")</f>
        <v/>
      </c>
      <c r="X187" s="1925">
        <f>IFERROR(VLOOKUP(B187,TE!$H$1:$Y$630,14,FALSE),"0")</f>
        <v/>
      </c>
      <c r="AA187" s="1796" t="n"/>
      <c r="AB187" s="1935">
        <f>T187*X187</f>
        <v/>
      </c>
      <c r="AD187" s="1738" t="n"/>
      <c r="AE187" s="416" t="n"/>
      <c r="AF187" s="416" t="n"/>
    </row>
    <row r="188" ht="15.75" customHeight="1" s="667">
      <c r="A188" s="416" t="n"/>
      <c r="B188" s="321" t="inlineStr">
        <is>
          <t>A03877G</t>
        </is>
      </c>
      <c r="C188" s="322" t="n"/>
      <c r="D188" s="322" t="n"/>
      <c r="E188" s="323">
        <f>IFERROR(VLOOKUP(B188,TE!$H$1:$Y$749,2,FALSE),"(Not on TE)")</f>
        <v/>
      </c>
      <c r="F188" s="324" t="n"/>
      <c r="G188" s="324" t="n"/>
      <c r="H188" s="324" t="n"/>
      <c r="I188" s="324" t="n"/>
      <c r="J188" s="324" t="n"/>
      <c r="K188" s="324" t="n"/>
      <c r="L188" s="324" t="n"/>
      <c r="M188" s="324" t="n"/>
      <c r="N188" s="1181">
        <f>IFERROR(VLOOKUP(B188,TE!$H$1:$Y$749,18,FALSE),"")</f>
        <v/>
      </c>
      <c r="T188" s="1181">
        <f>IFERROR(SUMIFS(TE!$O:$O,TE!$G:$G,$B$179,TE!$I:$I,B188,TE!$D:$D,$C$5),"")</f>
        <v/>
      </c>
      <c r="X188" s="1925">
        <f>IFERROR(VLOOKUP(B188,TE!$H$1:$Y$630,14,FALSE),"0")</f>
        <v/>
      </c>
      <c r="AA188" s="1796" t="n"/>
      <c r="AB188" s="1935">
        <f>T188*X188</f>
        <v/>
      </c>
      <c r="AD188" s="1738" t="n"/>
      <c r="AE188" s="416" t="n"/>
      <c r="AF188" s="416" t="n"/>
    </row>
    <row r="189" ht="15.75" customHeight="1" s="667">
      <c r="A189" s="416" t="n"/>
      <c r="B189" s="321" t="inlineStr">
        <is>
          <t>A03887G</t>
        </is>
      </c>
      <c r="C189" s="322" t="n"/>
      <c r="D189" s="322" t="n"/>
      <c r="E189" s="323">
        <f>IFERROR(VLOOKUP(B189,TE!$H$1:$Y$749,2,FALSE),"(Not on TE)")</f>
        <v/>
      </c>
      <c r="F189" s="324" t="n"/>
      <c r="G189" s="324" t="n"/>
      <c r="H189" s="324" t="n"/>
      <c r="I189" s="324" t="n"/>
      <c r="J189" s="324" t="n"/>
      <c r="K189" s="324" t="n"/>
      <c r="L189" s="324" t="n"/>
      <c r="M189" s="324" t="n"/>
      <c r="N189" s="1181">
        <f>IFERROR(VLOOKUP(B189,TE!$H$1:$Y$749,18,FALSE),"")</f>
        <v/>
      </c>
      <c r="T189" s="1181">
        <f>IFERROR(SUMIFS(TE!$O:$O,TE!$G:$G,$B$179,TE!$I:$I,B189,TE!$D:$D,$C$5),"")</f>
        <v/>
      </c>
      <c r="X189" s="1925">
        <f>IFERROR(VLOOKUP(B189,TE!$H$1:$Y$630,14,FALSE),"0")</f>
        <v/>
      </c>
      <c r="AA189" s="1796" t="n"/>
      <c r="AB189" s="1935">
        <f>T189*X189</f>
        <v/>
      </c>
      <c r="AD189" s="1738" t="n"/>
      <c r="AE189" s="416" t="n"/>
      <c r="AF189" s="416" t="n"/>
    </row>
    <row r="190" ht="15.75" customHeight="1" s="667">
      <c r="A190" s="416" t="n"/>
      <c r="B190" s="321" t="inlineStr">
        <is>
          <t>A04037G</t>
        </is>
      </c>
      <c r="C190" s="322" t="n"/>
      <c r="D190" s="322" t="n"/>
      <c r="E190" s="323">
        <f>IFERROR(VLOOKUP(B190,TE!$H$1:$Y$749,2,FALSE),"(Not on TE)")</f>
        <v/>
      </c>
      <c r="F190" s="324" t="n"/>
      <c r="G190" s="324" t="n"/>
      <c r="H190" s="324" t="n"/>
      <c r="I190" s="324" t="n"/>
      <c r="J190" s="324" t="n"/>
      <c r="K190" s="324" t="n"/>
      <c r="L190" s="324" t="n"/>
      <c r="M190" s="324" t="n"/>
      <c r="N190" s="1181">
        <f>IFERROR(VLOOKUP(B190,TE!$H$1:$Y$749,18,FALSE),"")</f>
        <v/>
      </c>
      <c r="T190" s="1181">
        <f>IFERROR(SUMIFS(TE!$O:$O,TE!$G:$G,$B$179,TE!$I:$I,B190,TE!$D:$D,$C$5),"")</f>
        <v/>
      </c>
      <c r="X190" s="1925">
        <f>IFERROR(VLOOKUP(B190,TE!$H$1:$Y$630,14,FALSE),"0")</f>
        <v/>
      </c>
      <c r="AA190" s="1796" t="n"/>
      <c r="AB190" s="1935">
        <f>T190*X190</f>
        <v/>
      </c>
      <c r="AD190" s="1738" t="n"/>
      <c r="AE190" s="416" t="n"/>
      <c r="AF190" s="416" t="n"/>
    </row>
    <row r="191" ht="15.75" customHeight="1" s="667">
      <c r="A191" s="416" t="n"/>
      <c r="B191" s="321" t="inlineStr">
        <is>
          <t>A04577G</t>
        </is>
      </c>
      <c r="C191" s="322" t="n"/>
      <c r="D191" s="322" t="n"/>
      <c r="E191" s="323">
        <f>IFERROR(VLOOKUP(B191,TE!$H$1:$Y$749,2,FALSE),"(Not on TE)")</f>
        <v/>
      </c>
      <c r="F191" s="324" t="n"/>
      <c r="G191" s="324" t="n"/>
      <c r="H191" s="324" t="n"/>
      <c r="I191" s="324" t="n"/>
      <c r="J191" s="324" t="n"/>
      <c r="K191" s="324" t="n"/>
      <c r="L191" s="324" t="n"/>
      <c r="M191" s="324" t="n"/>
      <c r="N191" s="1181">
        <f>IFERROR(VLOOKUP(B191,TE!$H$1:$Y$749,18,FALSE),"")</f>
        <v/>
      </c>
      <c r="T191" s="1181">
        <f>IFERROR(SUMIFS(TE!$O:$O,TE!$G:$G,$B$179,TE!$I:$I,B191,TE!$D:$D,$C$5),"")</f>
        <v/>
      </c>
      <c r="X191" s="1925">
        <f>IFERROR(VLOOKUP(B191,TE!$H$1:$Y$630,14,FALSE),"0")</f>
        <v/>
      </c>
      <c r="AA191" s="1796" t="n"/>
      <c r="AB191" s="1935">
        <f>T191*X191</f>
        <v/>
      </c>
      <c r="AD191" s="1738" t="n"/>
      <c r="AE191" s="416" t="n"/>
      <c r="AF191" s="416" t="n"/>
    </row>
    <row r="192" ht="15.75" customHeight="1" s="667">
      <c r="A192" s="416" t="n"/>
      <c r="B192" s="321" t="inlineStr">
        <is>
          <t>A04587G</t>
        </is>
      </c>
      <c r="C192" s="322" t="n"/>
      <c r="D192" s="322" t="n"/>
      <c r="E192" s="323">
        <f>IFERROR(VLOOKUP(B192,TE!$H$1:$Y$749,2,FALSE),"(Not on TE)")</f>
        <v/>
      </c>
      <c r="F192" s="324" t="n"/>
      <c r="G192" s="324" t="n"/>
      <c r="H192" s="324" t="n"/>
      <c r="I192" s="324" t="n"/>
      <c r="J192" s="324" t="n"/>
      <c r="K192" s="324" t="n"/>
      <c r="L192" s="324" t="n"/>
      <c r="M192" s="324" t="n"/>
      <c r="N192" s="1181">
        <f>IFERROR(VLOOKUP(B192,TE!$H$1:$Y$749,18,FALSE),"")</f>
        <v/>
      </c>
      <c r="T192" s="1181">
        <f>IFERROR(SUMIFS(TE!$O:$O,TE!$G:$G,$B$179,TE!$I:$I,B192,TE!$D:$D,$C$5),"")</f>
        <v/>
      </c>
      <c r="X192" s="1925">
        <f>IFERROR(VLOOKUP(B192,TE!$H$1:$Y$630,14,FALSE),"0")</f>
        <v/>
      </c>
      <c r="AA192" s="1796" t="n"/>
      <c r="AB192" s="1935">
        <f>T192*X192</f>
        <v/>
      </c>
      <c r="AD192" s="1738" t="n"/>
      <c r="AE192" s="416" t="n"/>
      <c r="AF192" s="416" t="n"/>
    </row>
    <row r="193" ht="15.75" customHeight="1" s="667">
      <c r="A193" s="416" t="n"/>
      <c r="B193" s="321" t="inlineStr">
        <is>
          <t>A19547G</t>
        </is>
      </c>
      <c r="C193" s="322" t="n"/>
      <c r="D193" s="322" t="n"/>
      <c r="E193" s="323">
        <f>IFERROR(VLOOKUP(B193,TE!$H$1:$Y$749,2,FALSE),"(Not on TE)")</f>
        <v/>
      </c>
      <c r="F193" s="324" t="n"/>
      <c r="G193" s="324" t="n"/>
      <c r="H193" s="324" t="n"/>
      <c r="I193" s="324" t="n"/>
      <c r="J193" s="324" t="n"/>
      <c r="K193" s="324" t="n"/>
      <c r="L193" s="324" t="n"/>
      <c r="M193" s="324" t="n"/>
      <c r="N193" s="1181">
        <f>IFERROR(VLOOKUP(B193,TE!$H$1:$Y$749,18,FALSE),"")</f>
        <v/>
      </c>
      <c r="T193" s="1181">
        <f>IFERROR(SUMIFS(TE!$O:$O,TE!$G:$G,$B$179,TE!$I:$I,B193,TE!$D:$D,$C$5),"")</f>
        <v/>
      </c>
      <c r="X193" s="1925">
        <f>IFERROR(VLOOKUP(B193,TE!$H$1:$Y$630,14,FALSE),"0")</f>
        <v/>
      </c>
      <c r="AA193" s="1796" t="n"/>
      <c r="AB193" s="1935">
        <f>T193*X193</f>
        <v/>
      </c>
      <c r="AD193" s="1738" t="n"/>
      <c r="AE193" s="416" t="n"/>
      <c r="AF193" s="416" t="n"/>
    </row>
    <row r="194" ht="15.75" customHeight="1" s="667">
      <c r="A194" s="416" t="n"/>
      <c r="B194" s="321" t="inlineStr">
        <is>
          <t>A19577G</t>
        </is>
      </c>
      <c r="C194" s="322" t="n"/>
      <c r="D194" s="322" t="n"/>
      <c r="E194" s="323">
        <f>IFERROR(VLOOKUP(B194,TE!$H$1:$Y$749,2,FALSE),"(Not on TE)")</f>
        <v/>
      </c>
      <c r="F194" s="324" t="n"/>
      <c r="G194" s="324" t="n"/>
      <c r="H194" s="324" t="n"/>
      <c r="I194" s="324" t="n"/>
      <c r="J194" s="324" t="n"/>
      <c r="K194" s="324" t="n"/>
      <c r="L194" s="324" t="n"/>
      <c r="M194" s="324" t="n"/>
      <c r="N194" s="1181">
        <f>IFERROR(VLOOKUP(B194,TE!$H$1:$Y$749,18,FALSE),"")</f>
        <v/>
      </c>
      <c r="T194" s="1181">
        <f>IFERROR(SUMIFS(TE!$O:$O,TE!$G:$G,$B$179,TE!$I:$I,B194,TE!$D:$D,$C$5),"")</f>
        <v/>
      </c>
      <c r="X194" s="1925">
        <f>IFERROR(VLOOKUP(B194,TE!$H$1:$Y$630,14,FALSE),"0")</f>
        <v/>
      </c>
      <c r="AA194" s="1796" t="n"/>
      <c r="AB194" s="1935">
        <f>T194*X194</f>
        <v/>
      </c>
      <c r="AD194" s="1738" t="n"/>
      <c r="AE194" s="416" t="n"/>
      <c r="AF194" s="416" t="n"/>
    </row>
    <row r="195" ht="15.75" customHeight="1" s="667">
      <c r="A195" s="416" t="n"/>
      <c r="B195" s="321" t="inlineStr">
        <is>
          <t>A21797G</t>
        </is>
      </c>
      <c r="C195" s="322" t="n"/>
      <c r="D195" s="322" t="n"/>
      <c r="E195" s="323">
        <f>IFERROR(VLOOKUP(B195,TE!$H$1:$Y$749,2,FALSE),"(Not on TE)")</f>
        <v/>
      </c>
      <c r="F195" s="324" t="n"/>
      <c r="G195" s="324" t="n"/>
      <c r="H195" s="324" t="n"/>
      <c r="I195" s="324" t="n"/>
      <c r="J195" s="324" t="n"/>
      <c r="K195" s="324" t="n"/>
      <c r="L195" s="324" t="n"/>
      <c r="M195" s="324" t="n"/>
      <c r="N195" s="1181">
        <f>IFERROR(VLOOKUP(B195,TE!$H$1:$Y$749,18,FALSE),"")</f>
        <v/>
      </c>
      <c r="T195" s="1181">
        <f>IFERROR(SUMIFS(TE!$O:$O,TE!$G:$G,$B$179,TE!$I:$I,B195,TE!$D:$D,$C$5),"")</f>
        <v/>
      </c>
      <c r="X195" s="1925">
        <f>IFERROR(VLOOKUP(B195,TE!$H$1:$Y$630,14,FALSE),"0")</f>
        <v/>
      </c>
      <c r="AA195" s="1796" t="n"/>
      <c r="AB195" s="1935">
        <f>T195*X195</f>
        <v/>
      </c>
      <c r="AD195" s="1738" t="n"/>
      <c r="AE195" s="416" t="n"/>
      <c r="AF195" s="416" t="n"/>
    </row>
    <row r="196" ht="15.75" customHeight="1" s="667">
      <c r="A196" s="416" t="n"/>
      <c r="B196" s="321" t="inlineStr">
        <is>
          <t>A32327G</t>
        </is>
      </c>
      <c r="C196" s="322" t="n"/>
      <c r="D196" s="322" t="n"/>
      <c r="E196" s="323">
        <f>IFERROR(VLOOKUP(B196,TE!$H$1:$Y$749,2,FALSE),"(Not on TE)")</f>
        <v/>
      </c>
      <c r="F196" s="324" t="n"/>
      <c r="G196" s="324" t="n"/>
      <c r="H196" s="324" t="n"/>
      <c r="I196" s="324" t="n"/>
      <c r="J196" s="324" t="n"/>
      <c r="K196" s="324" t="n"/>
      <c r="L196" s="324" t="n"/>
      <c r="M196" s="324" t="n"/>
      <c r="N196" s="1181">
        <f>IFERROR(VLOOKUP(B196,TE!$H$1:$Y$749,18,FALSE),"")</f>
        <v/>
      </c>
      <c r="T196" s="1181">
        <f>IFERROR(SUMIFS(TE!$O:$O,TE!$G:$G,$B$179,TE!$I:$I,B196,TE!$D:$D,$C$5),"")</f>
        <v/>
      </c>
      <c r="X196" s="1925">
        <f>IFERROR(VLOOKUP(B196,TE!$H$1:$Y$630,14,FALSE),"0")</f>
        <v/>
      </c>
      <c r="AA196" s="1796" t="n"/>
      <c r="AB196" s="1935">
        <f>T196*X196</f>
        <v/>
      </c>
      <c r="AD196" s="1738" t="n"/>
      <c r="AE196" s="416" t="n"/>
      <c r="AF196" s="416" t="n"/>
    </row>
    <row r="197" ht="15.75" customHeight="1" s="667">
      <c r="A197" s="416" t="n"/>
      <c r="B197" s="321" t="inlineStr">
        <is>
          <t>B00037B</t>
        </is>
      </c>
      <c r="C197" s="322" t="n"/>
      <c r="D197" s="322" t="n"/>
      <c r="E197" s="323">
        <f>IFERROR(VLOOKUP(B197,TE!$H$1:$Y$749,2,FALSE),"(Not on TE)")</f>
        <v/>
      </c>
      <c r="F197" s="324" t="n"/>
      <c r="G197" s="324" t="n"/>
      <c r="H197" s="324" t="n"/>
      <c r="I197" s="324" t="n"/>
      <c r="J197" s="324" t="n"/>
      <c r="K197" s="324" t="n"/>
      <c r="L197" s="324" t="n"/>
      <c r="M197" s="324" t="n"/>
      <c r="N197" s="1181">
        <f>IFERROR(VLOOKUP(B197,TE!$H$1:$Y$749,18,FALSE),"")</f>
        <v/>
      </c>
      <c r="T197" s="1181">
        <f>IFERROR(SUMIFS(TE!$O:$O,TE!$G:$G,$B$179,TE!$I:$I,B197,TE!$D:$D,$C$5),"")</f>
        <v/>
      </c>
      <c r="X197" s="1925">
        <f>IFERROR(VLOOKUP(B197,TE!$H$1:$Y$630,14,FALSE),"0")</f>
        <v/>
      </c>
      <c r="AA197" s="1796" t="n"/>
      <c r="AB197" s="1935">
        <f>T197*X197</f>
        <v/>
      </c>
      <c r="AD197" s="1738" t="n"/>
      <c r="AE197" s="416" t="n"/>
      <c r="AF197" s="416" t="n"/>
    </row>
    <row r="198" ht="15.75" customHeight="1" s="667">
      <c r="A198" s="416" t="n"/>
      <c r="B198" s="321" t="inlineStr">
        <is>
          <t>B00087B</t>
        </is>
      </c>
      <c r="C198" s="322" t="n"/>
      <c r="D198" s="322" t="n"/>
      <c r="E198" s="323">
        <f>IFERROR(VLOOKUP(B198,TE!$H$1:$Y$749,2,FALSE),"(Not on TE)")</f>
        <v/>
      </c>
      <c r="F198" s="324" t="n"/>
      <c r="G198" s="324" t="n"/>
      <c r="H198" s="324" t="n"/>
      <c r="I198" s="324" t="n"/>
      <c r="J198" s="324" t="n"/>
      <c r="K198" s="324" t="n"/>
      <c r="L198" s="324" t="n"/>
      <c r="M198" s="324" t="n"/>
      <c r="N198" s="1181">
        <f>IFERROR(VLOOKUP(B198,TE!$H$1:$Y$749,18,FALSE),"")</f>
        <v/>
      </c>
      <c r="T198" s="1181">
        <f>IFERROR(SUMIFS(TE!$O:$O,TE!$G:$G,$B$179,TE!$I:$I,B198,TE!$D:$D,$C$5),"")</f>
        <v/>
      </c>
      <c r="X198" s="1925">
        <f>IFERROR(VLOOKUP(B198,TE!$H$1:$Y$630,14,FALSE),"0")</f>
        <v/>
      </c>
      <c r="AA198" s="1796" t="n"/>
      <c r="AB198" s="1935">
        <f>T198*X198</f>
        <v/>
      </c>
      <c r="AD198" s="1738" t="n"/>
      <c r="AE198" s="416" t="n"/>
      <c r="AF198" s="416" t="n"/>
    </row>
    <row r="199" ht="15.75" customHeight="1" s="667">
      <c r="A199" s="416" t="n"/>
      <c r="B199" s="321" t="inlineStr">
        <is>
          <t>B00087BB</t>
        </is>
      </c>
      <c r="C199" s="322" t="n"/>
      <c r="D199" s="322" t="n"/>
      <c r="E199" s="323">
        <f>IFERROR(VLOOKUP(B199,TE!$H$1:$Y$749,2,FALSE),"(Not on TE)")</f>
        <v/>
      </c>
      <c r="F199" s="324" t="n"/>
      <c r="G199" s="324" t="n"/>
      <c r="H199" s="324" t="n"/>
      <c r="I199" s="324" t="n"/>
      <c r="J199" s="324" t="n"/>
      <c r="K199" s="324" t="n"/>
      <c r="L199" s="324" t="n"/>
      <c r="M199" s="324" t="n"/>
      <c r="N199" s="1181">
        <f>IFERROR(VLOOKUP(B199,TE!$H$1:$Y$749,18,FALSE),"")</f>
        <v/>
      </c>
      <c r="T199" s="1181">
        <f>IFERROR(SUMIFS(TE!$O:$O,TE!$G:$G,$B$179,TE!$I:$I,B199,TE!$D:$D,$C$5),"")</f>
        <v/>
      </c>
      <c r="X199" s="1925">
        <f>IFERROR(VLOOKUP(B199,TE!$H$1:$Y$630,14,FALSE),"0")</f>
        <v/>
      </c>
      <c r="AA199" s="1796" t="n"/>
      <c r="AB199" s="1935">
        <f>T199*X199</f>
        <v/>
      </c>
      <c r="AD199" s="1738" t="n"/>
      <c r="AE199" s="416" t="n"/>
      <c r="AF199" s="416" t="n"/>
    </row>
    <row r="200" ht="15.75" customHeight="1" s="667">
      <c r="A200" s="416" t="n"/>
      <c r="B200" s="321" t="inlineStr">
        <is>
          <t>B00127B</t>
        </is>
      </c>
      <c r="C200" s="322" t="n"/>
      <c r="D200" s="322" t="n"/>
      <c r="E200" s="323">
        <f>IFERROR(VLOOKUP(B200,TE!$H$1:$Y$749,2,FALSE),"(Not on TE)")</f>
        <v/>
      </c>
      <c r="F200" s="324" t="n"/>
      <c r="G200" s="324" t="n"/>
      <c r="H200" s="324" t="n"/>
      <c r="I200" s="324" t="n"/>
      <c r="J200" s="324" t="n"/>
      <c r="K200" s="324" t="n"/>
      <c r="L200" s="324" t="n"/>
      <c r="M200" s="324" t="n"/>
      <c r="N200" s="1181">
        <f>IFERROR(VLOOKUP(B200,TE!$H$1:$Y$749,18,FALSE),"")</f>
        <v/>
      </c>
      <c r="T200" s="1181">
        <f>IFERROR(SUMIFS(TE!$O:$O,TE!$G:$G,$B$179,TE!$I:$I,B200,TE!$D:$D,$C$5),"")</f>
        <v/>
      </c>
      <c r="X200" s="1925">
        <f>IFERROR(VLOOKUP(B200,TE!$H$1:$Y$630,14,FALSE),"0")</f>
        <v/>
      </c>
      <c r="AA200" s="1796" t="n"/>
      <c r="AB200" s="1935">
        <f>T200*X200</f>
        <v/>
      </c>
      <c r="AD200" s="1738" t="n"/>
      <c r="AE200" s="416" t="n"/>
      <c r="AF200" s="416" t="n"/>
    </row>
    <row r="201" ht="15.75" customHeight="1" s="667">
      <c r="A201" s="416" t="n"/>
      <c r="B201" s="321" t="inlineStr">
        <is>
          <t>B00147B</t>
        </is>
      </c>
      <c r="C201" s="322" t="n"/>
      <c r="D201" s="322" t="n"/>
      <c r="E201" s="323">
        <f>IFERROR(VLOOKUP(B201,TE!$H$1:$Y$749,2,FALSE),"(Not on TE)")</f>
        <v/>
      </c>
      <c r="F201" s="324" t="n"/>
      <c r="G201" s="324" t="n"/>
      <c r="H201" s="324" t="n"/>
      <c r="I201" s="324" t="n"/>
      <c r="J201" s="324" t="n"/>
      <c r="K201" s="324" t="n"/>
      <c r="L201" s="324" t="n"/>
      <c r="M201" s="324" t="n"/>
      <c r="N201" s="1181">
        <f>IFERROR(VLOOKUP(B201,TE!$H$1:$Y$749,18,FALSE),"")</f>
        <v/>
      </c>
      <c r="T201" s="1181">
        <f>IFERROR(SUMIFS(TE!$O:$O,TE!$G:$G,$B$179,TE!$I:$I,B201,TE!$D:$D,$C$5),"")</f>
        <v/>
      </c>
      <c r="X201" s="1925">
        <f>IFERROR(VLOOKUP(B201,TE!$H$1:$Y$630,14,FALSE),"0")</f>
        <v/>
      </c>
      <c r="AA201" s="1796" t="n"/>
      <c r="AB201" s="1935">
        <f>T201*X201</f>
        <v/>
      </c>
      <c r="AD201" s="1738" t="n"/>
      <c r="AE201" s="416" t="n"/>
      <c r="AF201" s="416" t="n"/>
    </row>
    <row r="202" ht="15.75" customHeight="1" s="667">
      <c r="A202" s="416" t="n"/>
      <c r="B202" s="321" t="inlineStr">
        <is>
          <t>B00277B</t>
        </is>
      </c>
      <c r="C202" s="322" t="n"/>
      <c r="D202" s="322" t="n"/>
      <c r="E202" s="323">
        <f>IFERROR(VLOOKUP(B202,TE!$H$1:$Y$749,2,FALSE),"(Not on TE)")</f>
        <v/>
      </c>
      <c r="F202" s="324" t="n"/>
      <c r="G202" s="324" t="n"/>
      <c r="H202" s="324" t="n"/>
      <c r="I202" s="324" t="n"/>
      <c r="J202" s="324" t="n"/>
      <c r="K202" s="324" t="n"/>
      <c r="L202" s="324" t="n"/>
      <c r="M202" s="324" t="n"/>
      <c r="N202" s="1181">
        <f>IFERROR(VLOOKUP(B202,TE!$H$1:$Y$749,18,FALSE),"")</f>
        <v/>
      </c>
      <c r="T202" s="1181">
        <f>IFERROR(SUMIFS(TE!$O:$O,TE!$G:$G,$B$179,TE!$I:$I,B202,TE!$D:$D,$C$5),"")</f>
        <v/>
      </c>
      <c r="X202" s="1925">
        <f>IFERROR(VLOOKUP(B202,TE!$H$1:$Y$630,14,FALSE),"0")</f>
        <v/>
      </c>
      <c r="AA202" s="1796" t="n"/>
      <c r="AB202" s="1935">
        <f>T202*X202</f>
        <v/>
      </c>
      <c r="AD202" s="1738" t="n"/>
      <c r="AE202" s="416" t="n"/>
      <c r="AF202" s="416" t="n"/>
    </row>
    <row r="203" ht="15.75" customHeight="1" s="667">
      <c r="A203" s="416" t="n"/>
      <c r="B203" s="321" t="inlineStr">
        <is>
          <t>B00287B</t>
        </is>
      </c>
      <c r="C203" s="322" t="n"/>
      <c r="D203" s="322" t="n"/>
      <c r="E203" s="323">
        <f>IFERROR(VLOOKUP(B203,TE!$H$1:$Y$749,2,FALSE),"(Not on TE)")</f>
        <v/>
      </c>
      <c r="F203" s="324" t="n"/>
      <c r="G203" s="324" t="n"/>
      <c r="H203" s="324" t="n"/>
      <c r="I203" s="324" t="n"/>
      <c r="J203" s="324" t="n"/>
      <c r="K203" s="324" t="n"/>
      <c r="L203" s="324" t="n"/>
      <c r="M203" s="324" t="n"/>
      <c r="N203" s="1181">
        <f>IFERROR(VLOOKUP(B203,TE!$H$1:$Y$749,18,FALSE),"")</f>
        <v/>
      </c>
      <c r="T203" s="1181">
        <f>IFERROR(SUMIFS(TE!$O:$O,TE!$G:$G,$B$179,TE!$I:$I,B203,TE!$D:$D,$C$5),"")</f>
        <v/>
      </c>
      <c r="X203" s="1925">
        <f>IFERROR(VLOOKUP(B203,TE!$H$1:$Y$630,14,FALSE),"0")</f>
        <v/>
      </c>
      <c r="AA203" s="1796" t="n"/>
      <c r="AB203" s="1935">
        <f>T203*X203</f>
        <v/>
      </c>
      <c r="AD203" s="1738" t="n"/>
      <c r="AE203" s="416" t="n"/>
      <c r="AF203" s="416" t="n"/>
    </row>
    <row r="204" ht="15.75" customHeight="1" s="667">
      <c r="A204" s="416" t="n"/>
      <c r="B204" s="321" t="inlineStr">
        <is>
          <t>B00297B</t>
        </is>
      </c>
      <c r="C204" s="322" t="n"/>
      <c r="D204" s="322" t="n"/>
      <c r="E204" s="323">
        <f>IFERROR(VLOOKUP(B204,TE!$H$1:$Y$749,2,FALSE),"(Not on TE)")</f>
        <v/>
      </c>
      <c r="F204" s="324" t="n"/>
      <c r="G204" s="324" t="n"/>
      <c r="H204" s="324" t="n"/>
      <c r="I204" s="324" t="n"/>
      <c r="J204" s="324" t="n"/>
      <c r="K204" s="324" t="n"/>
      <c r="L204" s="324" t="n"/>
      <c r="M204" s="324" t="n"/>
      <c r="N204" s="1181">
        <f>IFERROR(VLOOKUP(B204,TE!$H$1:$Y$749,18,FALSE),"")</f>
        <v/>
      </c>
      <c r="T204" s="1181">
        <f>IFERROR(SUMIFS(TE!$O:$O,TE!$G:$G,$B$179,TE!$I:$I,B204,TE!$D:$D,$C$5),"")</f>
        <v/>
      </c>
      <c r="X204" s="1925">
        <f>IFERROR(VLOOKUP(B204,TE!$H$1:$Y$630,14,FALSE),"0")</f>
        <v/>
      </c>
      <c r="AA204" s="1796" t="n"/>
      <c r="AB204" s="1935">
        <f>T204*X204</f>
        <v/>
      </c>
      <c r="AD204" s="1738" t="n"/>
      <c r="AE204" s="416" t="n"/>
      <c r="AF204" s="416" t="n"/>
    </row>
    <row r="205" ht="15.75" customHeight="1" s="667">
      <c r="A205" s="416" t="n"/>
      <c r="B205" s="321" t="inlineStr">
        <is>
          <t>B00307B</t>
        </is>
      </c>
      <c r="C205" s="322" t="n"/>
      <c r="D205" s="322" t="n"/>
      <c r="E205" s="323">
        <f>IFERROR(VLOOKUP(B205,TE!$H$1:$Y$749,2,FALSE),"(Not on TE)")</f>
        <v/>
      </c>
      <c r="F205" s="324" t="n"/>
      <c r="G205" s="324" t="n"/>
      <c r="H205" s="324" t="n"/>
      <c r="I205" s="324" t="n"/>
      <c r="J205" s="324" t="n"/>
      <c r="K205" s="324" t="n"/>
      <c r="L205" s="324" t="n"/>
      <c r="M205" s="324" t="n"/>
      <c r="N205" s="1181">
        <f>IFERROR(VLOOKUP(B205,TE!$H$1:$Y$749,18,FALSE),"")</f>
        <v/>
      </c>
      <c r="T205" s="1181">
        <f>IFERROR(SUMIFS(TE!$O:$O,TE!$G:$G,$B$179,TE!$I:$I,B205,TE!$D:$D,$C$5),"")</f>
        <v/>
      </c>
      <c r="X205" s="1925">
        <f>IFERROR(VLOOKUP(B205,TE!$H$1:$Y$630,14,FALSE),"0")</f>
        <v/>
      </c>
      <c r="AA205" s="1796" t="n"/>
      <c r="AB205" s="1935">
        <f>T205*X205</f>
        <v/>
      </c>
      <c r="AD205" s="1738" t="n"/>
      <c r="AE205" s="416" t="n"/>
      <c r="AF205" s="416" t="n"/>
    </row>
    <row r="206" ht="15.75" customHeight="1" s="667">
      <c r="A206" s="416" t="n"/>
      <c r="B206" s="321" t="inlineStr">
        <is>
          <t>B00317B</t>
        </is>
      </c>
      <c r="C206" s="322" t="n"/>
      <c r="D206" s="322" t="n"/>
      <c r="E206" s="323">
        <f>IFERROR(VLOOKUP(B206,TE!$H$1:$Y$749,2,FALSE),"(Not on TE)")</f>
        <v/>
      </c>
      <c r="F206" s="324" t="n"/>
      <c r="G206" s="324" t="n"/>
      <c r="H206" s="324" t="n"/>
      <c r="I206" s="324" t="n"/>
      <c r="J206" s="324" t="n"/>
      <c r="K206" s="324" t="n"/>
      <c r="L206" s="324" t="n"/>
      <c r="M206" s="324" t="n"/>
      <c r="N206" s="1181">
        <f>IFERROR(VLOOKUP(B206,TE!$H$1:$Y$749,18,FALSE),"")</f>
        <v/>
      </c>
      <c r="T206" s="1181">
        <f>IFERROR(SUMIFS(TE!$O:$O,TE!$G:$G,$B$179,TE!$I:$I,B206,TE!$D:$D,$C$5),"")</f>
        <v/>
      </c>
      <c r="X206" s="1925">
        <f>IFERROR(VLOOKUP(B206,TE!$H$1:$Y$630,14,FALSE),"0")</f>
        <v/>
      </c>
      <c r="AA206" s="1796" t="n"/>
      <c r="AB206" s="1935">
        <f>T206*X206</f>
        <v/>
      </c>
      <c r="AD206" s="1738" t="n"/>
      <c r="AE206" s="416" t="n"/>
      <c r="AF206" s="416" t="n"/>
    </row>
    <row r="207" ht="15.75" customHeight="1" s="667">
      <c r="A207" s="416" t="n"/>
      <c r="B207" s="321" t="inlineStr">
        <is>
          <t>B00327B</t>
        </is>
      </c>
      <c r="C207" s="322" t="n"/>
      <c r="D207" s="322" t="n"/>
      <c r="E207" s="323">
        <f>IFERROR(VLOOKUP(B207,TE!$H$1:$Y$749,2,FALSE),"(Not on TE)")</f>
        <v/>
      </c>
      <c r="F207" s="324" t="n"/>
      <c r="G207" s="324" t="n"/>
      <c r="H207" s="324" t="n"/>
      <c r="I207" s="324" t="n"/>
      <c r="J207" s="324" t="n"/>
      <c r="K207" s="324" t="n"/>
      <c r="L207" s="324" t="n"/>
      <c r="M207" s="324" t="n"/>
      <c r="N207" s="1181">
        <f>IFERROR(VLOOKUP(B207,TE!$H$1:$Y$749,18,FALSE),"")</f>
        <v/>
      </c>
      <c r="T207" s="1181">
        <f>IFERROR(SUMIFS(TE!$O:$O,TE!$G:$G,$B$179,TE!$I:$I,B207,TE!$D:$D,$C$5),"")</f>
        <v/>
      </c>
      <c r="X207" s="1925">
        <f>IFERROR(VLOOKUP(B207,TE!$H$1:$Y$630,14,FALSE),"0")</f>
        <v/>
      </c>
      <c r="AA207" s="1796" t="n"/>
      <c r="AB207" s="1935">
        <f>T207*X207</f>
        <v/>
      </c>
      <c r="AD207" s="1738" t="n"/>
      <c r="AE207" s="416" t="n"/>
      <c r="AF207" s="416" t="n"/>
    </row>
    <row r="208" ht="15.75" customHeight="1" s="667">
      <c r="A208" s="416" t="n"/>
      <c r="B208" s="321" t="inlineStr">
        <is>
          <t>B00367B</t>
        </is>
      </c>
      <c r="C208" s="322" t="n"/>
      <c r="D208" s="322" t="n"/>
      <c r="E208" s="323">
        <f>IFERROR(VLOOKUP(B208,TE!$H$1:$Y$749,2,FALSE),"(Not on TE)")</f>
        <v/>
      </c>
      <c r="F208" s="324" t="n"/>
      <c r="G208" s="324" t="n"/>
      <c r="H208" s="324" t="n"/>
      <c r="I208" s="324" t="n"/>
      <c r="J208" s="324" t="n"/>
      <c r="K208" s="324" t="n"/>
      <c r="L208" s="324" t="n"/>
      <c r="M208" s="324" t="n"/>
      <c r="N208" s="1181">
        <f>IFERROR(VLOOKUP(B208,TE!$H$1:$Y$749,18,FALSE),"")</f>
        <v/>
      </c>
      <c r="T208" s="1181">
        <f>IFERROR(SUMIFS(TE!$O:$O,TE!$G:$G,$B$179,TE!$I:$I,B208,TE!$D:$D,$C$5),"")</f>
        <v/>
      </c>
      <c r="X208" s="1925">
        <f>IFERROR(VLOOKUP(B208,TE!$H$1:$Y$630,14,FALSE),"0")</f>
        <v/>
      </c>
      <c r="AA208" s="1796" t="n"/>
      <c r="AB208" s="1935">
        <f>T208*X208</f>
        <v/>
      </c>
      <c r="AD208" s="1738" t="n"/>
      <c r="AE208" s="416" t="n"/>
      <c r="AF208" s="416" t="n"/>
    </row>
    <row r="209" ht="15.75" customHeight="1" s="667">
      <c r="A209" s="416" t="n"/>
      <c r="B209" s="321" t="inlineStr">
        <is>
          <t>B00377B</t>
        </is>
      </c>
      <c r="C209" s="322" t="n"/>
      <c r="D209" s="322" t="n"/>
      <c r="E209" s="323">
        <f>IFERROR(VLOOKUP(B209,TE!$H$1:$Y$749,2,FALSE),"(Not on TE)")</f>
        <v/>
      </c>
      <c r="F209" s="324" t="n"/>
      <c r="G209" s="324" t="n"/>
      <c r="H209" s="324" t="n"/>
      <c r="I209" s="324" t="n"/>
      <c r="J209" s="324" t="n"/>
      <c r="K209" s="324" t="n"/>
      <c r="L209" s="324" t="n"/>
      <c r="M209" s="324" t="n"/>
      <c r="N209" s="1181">
        <f>IFERROR(VLOOKUP(B209,TE!$H$1:$Y$749,18,FALSE),"")</f>
        <v/>
      </c>
      <c r="T209" s="1181">
        <f>IFERROR(SUMIFS(TE!$O:$O,TE!$G:$G,$B$179,TE!$I:$I,B209,TE!$D:$D,$C$5),"")</f>
        <v/>
      </c>
      <c r="X209" s="1925">
        <f>IFERROR(VLOOKUP(B209,TE!$H$1:$Y$630,14,FALSE),"0")</f>
        <v/>
      </c>
      <c r="AA209" s="1796" t="n"/>
      <c r="AB209" s="1935">
        <f>T209*X209</f>
        <v/>
      </c>
      <c r="AD209" s="1738" t="n"/>
      <c r="AE209" s="416" t="n"/>
      <c r="AF209" s="416" t="n"/>
    </row>
    <row r="210" ht="15.75" customHeight="1" s="667">
      <c r="A210" s="416" t="n"/>
      <c r="B210" s="321" t="inlineStr">
        <is>
          <t>B00437B</t>
        </is>
      </c>
      <c r="C210" s="322" t="n"/>
      <c r="D210" s="322" t="n"/>
      <c r="E210" s="323">
        <f>IFERROR(VLOOKUP(B210,TE!$H$1:$Y$749,2,FALSE),"(Not on TE)")</f>
        <v/>
      </c>
      <c r="F210" s="324" t="n"/>
      <c r="G210" s="324" t="n"/>
      <c r="H210" s="324" t="n"/>
      <c r="I210" s="324" t="n"/>
      <c r="J210" s="324" t="n"/>
      <c r="K210" s="324" t="n"/>
      <c r="L210" s="324" t="n"/>
      <c r="M210" s="324" t="n"/>
      <c r="N210" s="1181">
        <f>IFERROR(VLOOKUP(B210,TE!$H$1:$Y$749,18,FALSE),"")</f>
        <v/>
      </c>
      <c r="T210" s="1181">
        <f>IFERROR(SUMIFS(TE!$O:$O,TE!$G:$G,$B$179,TE!$I:$I,B210,TE!$D:$D,$C$5),"")</f>
        <v/>
      </c>
      <c r="X210" s="1925">
        <f>IFERROR(VLOOKUP(B210,TE!$H$1:$Y$630,14,FALSE),"0")</f>
        <v/>
      </c>
      <c r="AA210" s="1796" t="n"/>
      <c r="AB210" s="1935">
        <f>T210*X210</f>
        <v/>
      </c>
      <c r="AD210" s="1738" t="n"/>
      <c r="AE210" s="416" t="n"/>
      <c r="AF210" s="416" t="n"/>
    </row>
    <row r="211" ht="15.75" customHeight="1" s="667">
      <c r="A211" s="416" t="n"/>
      <c r="B211" s="321" t="inlineStr">
        <is>
          <t>B00612E</t>
        </is>
      </c>
      <c r="C211" s="322" t="n"/>
      <c r="D211" s="322" t="n"/>
      <c r="E211" s="323">
        <f>IFERROR(VLOOKUP(B211,TE!$H$1:$Y$749,2,FALSE),"(Not on TE)")</f>
        <v/>
      </c>
      <c r="F211" s="324" t="n"/>
      <c r="G211" s="324" t="n"/>
      <c r="H211" s="324" t="n"/>
      <c r="I211" s="324" t="n"/>
      <c r="J211" s="324" t="n"/>
      <c r="K211" s="324" t="n"/>
      <c r="L211" s="324" t="n"/>
      <c r="M211" s="324" t="n"/>
      <c r="N211" s="1181">
        <f>IFERROR(VLOOKUP(B211,TE!$H$1:$Y$749,18,FALSE),"")</f>
        <v/>
      </c>
      <c r="T211" s="1181">
        <f>IFERROR(SUMIFS(TE!$O:$O,TE!$G:$G,$B$179,TE!$I:$I,B211,TE!$D:$D,$C$5),"")</f>
        <v/>
      </c>
      <c r="X211" s="1925">
        <f>IFERROR(VLOOKUP(B211,TE!$H$1:$Y$630,14,FALSE),"0")</f>
        <v/>
      </c>
      <c r="AA211" s="1796" t="n"/>
      <c r="AB211" s="1935">
        <f>T211*X211</f>
        <v/>
      </c>
      <c r="AD211" s="1738" t="n"/>
      <c r="AE211" s="416" t="n"/>
      <c r="AF211" s="416" t="n"/>
    </row>
    <row r="212" ht="15.75" customHeight="1" s="667">
      <c r="A212" s="416" t="n"/>
      <c r="B212" s="321" t="inlineStr">
        <is>
          <t>B00637B</t>
        </is>
      </c>
      <c r="C212" s="322" t="n"/>
      <c r="D212" s="322" t="n"/>
      <c r="E212" s="323">
        <f>IFERROR(VLOOKUP(B212,TE!$H$1:$Y$749,2,FALSE),"(Not on TE)")</f>
        <v/>
      </c>
      <c r="F212" s="324" t="n"/>
      <c r="G212" s="324" t="n"/>
      <c r="H212" s="324" t="n"/>
      <c r="I212" s="324" t="n"/>
      <c r="J212" s="324" t="n"/>
      <c r="K212" s="324" t="n"/>
      <c r="L212" s="324" t="n"/>
      <c r="M212" s="324" t="n"/>
      <c r="N212" s="1181">
        <f>IFERROR(VLOOKUP(B212,TE!$H$1:$Y$749,18,FALSE),"")</f>
        <v/>
      </c>
      <c r="T212" s="1181">
        <f>IFERROR(SUMIFS(TE!$O:$O,TE!$G:$G,$B$179,TE!$I:$I,B212,TE!$D:$D,$C$5),"")</f>
        <v/>
      </c>
      <c r="X212" s="1925">
        <f>IFERROR(VLOOKUP(B212,TE!$H$1:$Y$630,14,FALSE),"0")</f>
        <v/>
      </c>
      <c r="AA212" s="1796" t="n"/>
      <c r="AB212" s="1935">
        <f>T212*X212</f>
        <v/>
      </c>
      <c r="AD212" s="1738" t="n"/>
      <c r="AE212" s="416" t="n"/>
      <c r="AF212" s="416" t="n"/>
    </row>
    <row r="213" ht="15.75" customHeight="1" s="667">
      <c r="A213" s="416" t="n"/>
      <c r="B213" s="321" t="inlineStr">
        <is>
          <t>B00747BC</t>
        </is>
      </c>
      <c r="C213" s="322" t="n"/>
      <c r="D213" s="322" t="n"/>
      <c r="E213" s="323">
        <f>IFERROR(VLOOKUP(B213,TE!$H$1:$Y$749,2,FALSE),"(Not on TE)")</f>
        <v/>
      </c>
      <c r="F213" s="324" t="n"/>
      <c r="G213" s="324" t="n"/>
      <c r="H213" s="324" t="n"/>
      <c r="I213" s="324" t="n"/>
      <c r="J213" s="324" t="n"/>
      <c r="K213" s="324" t="n"/>
      <c r="L213" s="324" t="n"/>
      <c r="M213" s="324" t="n"/>
      <c r="N213" s="1181">
        <f>IFERROR(VLOOKUP(B213,TE!$H$1:$Y$749,18,FALSE),"")</f>
        <v/>
      </c>
      <c r="T213" s="1181">
        <f>IFERROR(SUMIFS(TE!$O:$O,TE!$G:$G,$B$179,TE!$I:$I,B213,TE!$D:$D,$C$5),"")</f>
        <v/>
      </c>
      <c r="X213" s="1925">
        <f>IFERROR(VLOOKUP(B213,TE!$H$1:$Y$630,14,FALSE),"0")</f>
        <v/>
      </c>
      <c r="AA213" s="1796" t="n"/>
      <c r="AB213" s="1935">
        <f>T213*X213</f>
        <v/>
      </c>
      <c r="AD213" s="1738" t="n"/>
      <c r="AE213" s="416" t="n"/>
      <c r="AF213" s="416" t="n"/>
    </row>
    <row r="214" ht="15.75" customHeight="1" s="667">
      <c r="A214" s="416" t="n"/>
      <c r="B214" s="321" t="inlineStr">
        <is>
          <t>B00777B</t>
        </is>
      </c>
      <c r="C214" s="322" t="n"/>
      <c r="D214" s="322" t="n"/>
      <c r="E214" s="323">
        <f>IFERROR(VLOOKUP(B214,TE!$H$1:$Y$749,2,FALSE),"(Not on TE)")</f>
        <v/>
      </c>
      <c r="F214" s="324" t="n"/>
      <c r="G214" s="324" t="n"/>
      <c r="H214" s="324" t="n"/>
      <c r="I214" s="324" t="n"/>
      <c r="J214" s="324" t="n"/>
      <c r="K214" s="324" t="n"/>
      <c r="L214" s="324" t="n"/>
      <c r="M214" s="324" t="n"/>
      <c r="N214" s="1181">
        <f>IFERROR(VLOOKUP(B214,TE!$H$1:$Y$749,18,FALSE),"")</f>
        <v/>
      </c>
      <c r="T214" s="1181">
        <f>IFERROR(SUMIFS(TE!$O:$O,TE!$G:$G,$B$179,TE!$I:$I,B214,TE!$D:$D,$C$5),"")</f>
        <v/>
      </c>
      <c r="X214" s="1925">
        <f>IFERROR(VLOOKUP(B214,TE!$H$1:$Y$630,14,FALSE),"0")</f>
        <v/>
      </c>
      <c r="AA214" s="1796" t="n"/>
      <c r="AB214" s="1935">
        <f>T214*X214</f>
        <v/>
      </c>
      <c r="AD214" s="1738" t="n"/>
      <c r="AE214" s="325" t="n"/>
      <c r="AF214" s="416" t="n"/>
    </row>
    <row r="215" ht="15.75" customHeight="1" s="667">
      <c r="A215" s="416" t="n"/>
      <c r="B215" s="321" t="inlineStr">
        <is>
          <t>B01427BA</t>
        </is>
      </c>
      <c r="C215" s="322" t="n"/>
      <c r="D215" s="322" t="n"/>
      <c r="E215" s="323">
        <f>IFERROR(VLOOKUP(B215,TE!$H$1:$Y$749,2,FALSE),"(Not on TE)")</f>
        <v/>
      </c>
      <c r="F215" s="324" t="n"/>
      <c r="G215" s="324" t="n"/>
      <c r="H215" s="324" t="n"/>
      <c r="I215" s="324" t="n"/>
      <c r="J215" s="324" t="n"/>
      <c r="K215" s="324" t="n"/>
      <c r="L215" s="324" t="n"/>
      <c r="M215" s="324" t="n"/>
      <c r="N215" s="1181">
        <f>IFERROR(VLOOKUP(B215,TE!$H$1:$Y$749,18,FALSE),"")</f>
        <v/>
      </c>
      <c r="T215" s="1181">
        <f>IFERROR(SUMIFS(TE!$O:$O,TE!$G:$G,$B$179,TE!$I:$I,B215,TE!$D:$D,$C$5),"")</f>
        <v/>
      </c>
      <c r="X215" s="1925">
        <f>IFERROR(VLOOKUP(B215,TE!$H$1:$Y$630,14,FALSE),"0")</f>
        <v/>
      </c>
      <c r="AA215" s="1796" t="n"/>
      <c r="AB215" s="1935">
        <f>T215*X215</f>
        <v/>
      </c>
      <c r="AD215" s="1738" t="n"/>
      <c r="AE215" s="325" t="n"/>
      <c r="AF215" s="416" t="n"/>
    </row>
    <row r="216" ht="15.75" customHeight="1" s="667">
      <c r="A216" s="416" t="n"/>
      <c r="B216" s="321" t="inlineStr">
        <is>
          <t>B01437B</t>
        </is>
      </c>
      <c r="C216" s="322" t="n"/>
      <c r="D216" s="322" t="n"/>
      <c r="E216" s="323">
        <f>IFERROR(VLOOKUP(B216,TE!$H$1:$Y$749,2,FALSE),"(Not on TE)")</f>
        <v/>
      </c>
      <c r="F216" s="324" t="n"/>
      <c r="G216" s="324" t="n"/>
      <c r="H216" s="324" t="n"/>
      <c r="I216" s="324" t="n"/>
      <c r="J216" s="324" t="n"/>
      <c r="K216" s="324" t="n"/>
      <c r="L216" s="324" t="n"/>
      <c r="M216" s="324" t="n"/>
      <c r="N216" s="1181">
        <f>IFERROR(VLOOKUP(B216,TE!$H$1:$Y$749,18,FALSE),"")</f>
        <v/>
      </c>
      <c r="T216" s="1181">
        <f>IFERROR(SUMIFS(TE!$O:$O,TE!$G:$G,$B$179,TE!$I:$I,B216,TE!$D:$D,$C$5),"")</f>
        <v/>
      </c>
      <c r="X216" s="1925">
        <f>IFERROR(VLOOKUP(B216,TE!$H$1:$Y$630,14,FALSE),"0")</f>
        <v/>
      </c>
      <c r="AA216" s="1796" t="n"/>
      <c r="AB216" s="1935">
        <f>T216*X216</f>
        <v/>
      </c>
      <c r="AD216" s="1738" t="n"/>
      <c r="AE216" s="325" t="n"/>
      <c r="AF216" s="416" t="n"/>
    </row>
    <row r="217" ht="15.75" customHeight="1" s="667">
      <c r="A217" s="416" t="n"/>
      <c r="B217" s="321" t="inlineStr">
        <is>
          <t>B02157BA</t>
        </is>
      </c>
      <c r="C217" s="322" t="n"/>
      <c r="D217" s="322" t="n"/>
      <c r="E217" s="323">
        <f>IFERROR(VLOOKUP(B217,TE!$H$1:$Y$749,2,FALSE),"(Not on TE)")</f>
        <v/>
      </c>
      <c r="F217" s="324" t="n"/>
      <c r="G217" s="324" t="n"/>
      <c r="H217" s="324" t="n"/>
      <c r="I217" s="324" t="n"/>
      <c r="J217" s="324" t="n"/>
      <c r="K217" s="324" t="n"/>
      <c r="L217" s="324" t="n"/>
      <c r="M217" s="324" t="n"/>
      <c r="N217" s="1181">
        <f>IFERROR(VLOOKUP(B217,TE!$H$1:$Y$749,18,FALSE),"")</f>
        <v/>
      </c>
      <c r="T217" s="1181">
        <f>IFERROR(SUMIFS(TE!$O:$O,TE!$G:$G,$B$179,TE!$I:$I,B217,TE!$D:$D,$C$5),"")</f>
        <v/>
      </c>
      <c r="X217" s="1925">
        <f>IFERROR(VLOOKUP(B217,TE!$H$1:$Y$630,14,FALSE),"0")</f>
        <v/>
      </c>
      <c r="AA217" s="1796" t="n"/>
      <c r="AB217" s="1935">
        <f>T217*X217</f>
        <v/>
      </c>
      <c r="AD217" s="1738" t="n"/>
      <c r="AE217" s="325" t="n"/>
      <c r="AF217" s="416" t="n"/>
    </row>
    <row r="218" ht="15.75" customHeight="1" s="667">
      <c r="A218" s="416" t="n"/>
      <c r="B218" s="326" t="inlineStr">
        <is>
          <t>B03957B</t>
        </is>
      </c>
      <c r="C218" s="327" t="n"/>
      <c r="D218" s="327" t="n"/>
      <c r="E218" s="328">
        <f>IFERROR(VLOOKUP(B218,TE!$H$1:$Y$749,2,FALSE),"(Not on TE)")</f>
        <v/>
      </c>
      <c r="F218" s="329" t="n"/>
      <c r="G218" s="329" t="n"/>
      <c r="H218" s="329" t="n"/>
      <c r="I218" s="329" t="n"/>
      <c r="J218" s="329" t="n"/>
      <c r="K218" s="329" t="n"/>
      <c r="L218" s="329" t="n"/>
      <c r="M218" s="329" t="n"/>
      <c r="N218" s="1187">
        <f>IFERROR(VLOOKUP(B218,TE!$H$1:$Y$749,18,FALSE),"")</f>
        <v/>
      </c>
      <c r="O218" s="1747" t="n"/>
      <c r="P218" s="1747" t="n"/>
      <c r="Q218" s="1747" t="n"/>
      <c r="R218" s="1747" t="n"/>
      <c r="S218" s="1747" t="n"/>
      <c r="T218" s="1187">
        <f>IFERROR(SUMIFS(TE!$O:$O,TE!$G:$G,$B$179,TE!$I:$I,B218,TE!$D:$D,$C$5),"")</f>
        <v/>
      </c>
      <c r="U218" s="1747" t="n"/>
      <c r="V218" s="1747" t="n"/>
      <c r="W218" s="1747" t="n"/>
      <c r="X218" s="1926">
        <f>IFERROR(VLOOKUP(B218,TE!$H$1:$Y$630,14,FALSE),"0")</f>
        <v/>
      </c>
      <c r="Y218" s="1747" t="n"/>
      <c r="Z218" s="1747" t="n"/>
      <c r="AA218" s="1797" t="n"/>
      <c r="AB218" s="1936">
        <f>T218*X218</f>
        <v/>
      </c>
      <c r="AC218" s="1747" t="n"/>
      <c r="AD218" s="1799" t="n"/>
      <c r="AE218" s="325" t="n"/>
      <c r="AF218" s="416" t="n"/>
    </row>
    <row r="219" ht="15.75" customHeight="1" s="667">
      <c r="A219" s="416" t="n"/>
      <c r="B219" s="322" t="n"/>
      <c r="C219" s="322" t="n"/>
      <c r="D219" s="322" t="n"/>
      <c r="E219" s="324" t="n"/>
      <c r="F219" s="324" t="n"/>
      <c r="G219" s="324" t="n"/>
      <c r="H219" s="324" t="n"/>
      <c r="I219" s="324" t="n"/>
      <c r="J219" s="324" t="n"/>
      <c r="K219" s="324" t="n"/>
      <c r="L219" s="324" t="n"/>
      <c r="M219" s="324" t="n"/>
      <c r="N219" s="1226" t="n"/>
      <c r="O219" s="1226" t="n"/>
      <c r="P219" s="1226" t="n"/>
      <c r="Q219" s="1226" t="n"/>
      <c r="R219" s="1226" t="n"/>
      <c r="S219" s="1226" t="n"/>
      <c r="T219" s="1226" t="n"/>
      <c r="U219" s="1226" t="n"/>
      <c r="V219" s="1226" t="n"/>
      <c r="W219" s="1226" t="n"/>
      <c r="X219" s="1937" t="n"/>
      <c r="Y219" s="1937" t="n"/>
      <c r="Z219" s="1938" t="inlineStr">
        <is>
          <t>Continued Below</t>
        </is>
      </c>
      <c r="AA219" s="1910" t="n"/>
      <c r="AB219" s="1910" t="n"/>
      <c r="AC219" s="1910" t="n"/>
      <c r="AD219" s="1910" t="n"/>
      <c r="AE219" s="325" t="n"/>
      <c r="AF219" s="416" t="n"/>
    </row>
    <row r="220" ht="15.75" customHeight="1" s="667">
      <c r="A220" s="417" t="n"/>
      <c r="B220" s="417" t="n"/>
      <c r="C220" s="417" t="n"/>
      <c r="D220" s="417" t="n"/>
      <c r="E220" s="417" t="n"/>
      <c r="F220" s="417" t="n"/>
      <c r="G220" s="417" t="n"/>
      <c r="H220" s="417" t="n"/>
      <c r="I220" s="417" t="n"/>
      <c r="J220" s="417" t="n"/>
      <c r="K220" s="417" t="n"/>
      <c r="L220" s="417" t="n"/>
      <c r="M220" s="417" t="n"/>
      <c r="N220" s="417" t="n"/>
      <c r="O220" s="417" t="n"/>
      <c r="P220" s="417" t="n"/>
      <c r="Q220" s="417" t="n"/>
      <c r="R220" s="417" t="n"/>
      <c r="S220" s="417" t="n"/>
      <c r="T220" s="417" t="n"/>
      <c r="U220" s="417" t="n"/>
      <c r="V220" s="417" t="n"/>
      <c r="W220" s="417" t="n"/>
      <c r="X220" s="417" t="n"/>
      <c r="Y220" s="417" t="n"/>
      <c r="Z220" s="417" t="n"/>
      <c r="AA220" s="417" t="n"/>
      <c r="AB220" s="418" t="n"/>
      <c r="AC220" s="418" t="n"/>
      <c r="AD220" s="418" t="n"/>
      <c r="AE220" s="418" t="n"/>
      <c r="AF220" s="418" t="n"/>
    </row>
    <row r="221" ht="15.75" customHeight="1" s="667">
      <c r="A221" s="1198" t="inlineStr">
        <is>
          <t>CCN:</t>
        </is>
      </c>
      <c r="C221" s="1199">
        <f>$C$5</f>
        <v/>
      </c>
      <c r="M221" s="1198" t="inlineStr">
        <is>
          <t>Nomenclature:</t>
        </is>
      </c>
      <c r="R221" s="1199">
        <f>$R$5</f>
        <v/>
      </c>
    </row>
    <row r="222" ht="15.75" customHeight="1" s="667">
      <c r="A222" s="416" t="n"/>
      <c r="B222" s="322" t="n"/>
      <c r="C222" s="322" t="n"/>
      <c r="D222" s="322" t="n"/>
      <c r="E222" s="324" t="n"/>
      <c r="F222" s="324" t="n"/>
      <c r="G222" s="324" t="n"/>
      <c r="H222" s="324" t="n"/>
      <c r="I222" s="324" t="n"/>
      <c r="J222" s="324" t="n"/>
      <c r="K222" s="324" t="n"/>
      <c r="L222" s="324" t="n"/>
      <c r="M222" s="324" t="n"/>
      <c r="N222" s="1226" t="n"/>
      <c r="O222" s="1226" t="n"/>
      <c r="P222" s="1226" t="n"/>
      <c r="Q222" s="1226" t="n"/>
      <c r="R222" s="1226" t="n"/>
      <c r="S222" s="1226" t="n"/>
      <c r="T222" s="1226" t="n"/>
      <c r="U222" s="1226" t="n"/>
      <c r="V222" s="1226" t="n"/>
      <c r="W222" s="1226" t="n"/>
      <c r="X222" s="1937" t="n"/>
      <c r="Y222" s="1937" t="n"/>
      <c r="Z222" s="1937" t="n"/>
      <c r="AA222" s="1937" t="n"/>
      <c r="AB222" s="1939" t="n"/>
      <c r="AC222" s="1939" t="n"/>
      <c r="AD222" s="1939" t="n"/>
      <c r="AE222" s="325" t="n"/>
      <c r="AF222" s="416" t="n"/>
    </row>
    <row r="223" ht="15.75" customHeight="1" s="667">
      <c r="A223" s="416" t="n"/>
      <c r="B223" s="419">
        <f>B179</f>
        <v/>
      </c>
      <c r="C223" s="327" t="n"/>
      <c r="D223" s="327" t="n"/>
      <c r="E223" s="328">
        <f>E179</f>
        <v/>
      </c>
      <c r="F223" s="329" t="n"/>
      <c r="G223" s="329" t="n"/>
      <c r="H223" s="329" t="n"/>
      <c r="I223" s="329" t="n"/>
      <c r="J223" s="329" t="n"/>
      <c r="K223" s="329" t="n"/>
      <c r="L223" s="329" t="n"/>
      <c r="M223" s="329" t="n"/>
      <c r="N223" s="1188" t="n"/>
      <c r="O223" s="1188" t="n"/>
      <c r="P223" s="1188" t="n"/>
      <c r="Q223" s="1188" t="n"/>
      <c r="R223" s="1188" t="n"/>
      <c r="S223" s="1188" t="n"/>
      <c r="T223" s="1188" t="n"/>
      <c r="U223" s="1188" t="n"/>
      <c r="V223" s="1188" t="n"/>
      <c r="W223" s="1188" t="n"/>
      <c r="X223" s="1940" t="n"/>
      <c r="Y223" s="1940" t="n"/>
      <c r="Z223" s="1940" t="n"/>
      <c r="AA223" s="1940" t="n"/>
      <c r="AB223" s="1941" t="n"/>
      <c r="AC223" s="1941" t="n"/>
      <c r="AD223" s="1941" t="n"/>
      <c r="AE223" s="325" t="n"/>
      <c r="AF223" s="416" t="n"/>
    </row>
    <row r="224" ht="15.75" customHeight="1" s="667">
      <c r="A224" s="416" t="n"/>
      <c r="B224" s="321" t="inlineStr">
        <is>
          <t>B04467B</t>
        </is>
      </c>
      <c r="C224" s="322" t="n"/>
      <c r="D224" s="322" t="n"/>
      <c r="E224" s="323">
        <f>IFERROR(VLOOKUP(B224,TE!$H$1:$Y$749,2,FALSE),"(Not on TE)")</f>
        <v/>
      </c>
      <c r="F224" s="324" t="n"/>
      <c r="G224" s="324" t="n"/>
      <c r="H224" s="324" t="n"/>
      <c r="I224" s="324" t="n"/>
      <c r="J224" s="324" t="n"/>
      <c r="K224" s="324" t="n"/>
      <c r="L224" s="324" t="n"/>
      <c r="M224" s="324" t="n"/>
      <c r="N224" s="1181">
        <f>IFERROR(VLOOKUP(B224,TE!$H$1:$Y$749,18,FALSE),"")</f>
        <v/>
      </c>
      <c r="T224" s="1181">
        <f>IFERROR(SUMIFS(TE!$O:$O,TE!$G:$G,$B$179,TE!$I:$I,B224,TE!$D:$D,$C$5),"")</f>
        <v/>
      </c>
      <c r="X224" s="1925">
        <f>IFERROR(VLOOKUP(B224,TE!$H$1:$Y$630,14,FALSE),"0")</f>
        <v/>
      </c>
      <c r="AA224" s="1796" t="n"/>
      <c r="AB224" s="1935">
        <f>T224*X224</f>
        <v/>
      </c>
      <c r="AD224" s="1738" t="n"/>
      <c r="AE224" s="325" t="n"/>
      <c r="AF224" s="416" t="n"/>
    </row>
    <row r="225" ht="15.75" customHeight="1" s="667">
      <c r="A225" s="416" t="n"/>
      <c r="B225" s="321" t="inlineStr">
        <is>
          <t>B05797B</t>
        </is>
      </c>
      <c r="C225" s="322" t="n"/>
      <c r="D225" s="322" t="n"/>
      <c r="E225" s="323">
        <f>IFERROR(VLOOKUP(B225,TE!$H$1:$Y$749,2,FALSE),"(Not on TE)")</f>
        <v/>
      </c>
      <c r="F225" s="324" t="n"/>
      <c r="G225" s="324" t="n"/>
      <c r="H225" s="324" t="n"/>
      <c r="I225" s="324" t="n"/>
      <c r="J225" s="324" t="n"/>
      <c r="K225" s="324" t="n"/>
      <c r="L225" s="324" t="n"/>
      <c r="M225" s="324" t="n"/>
      <c r="N225" s="1181">
        <f>IFERROR(VLOOKUP(B225,TE!$H$1:$Y$749,18,FALSE),"")</f>
        <v/>
      </c>
      <c r="T225" s="1181">
        <f>IFERROR(SUMIFS(TE!$O:$O,TE!$G:$G,$B$179,TE!$I:$I,B225,TE!$D:$D,$C$5),"")</f>
        <v/>
      </c>
      <c r="X225" s="1925">
        <f>IFERROR(VLOOKUP(B225,TE!$H$1:$Y$630,14,FALSE),"0")</f>
        <v/>
      </c>
      <c r="AA225" s="1796" t="n"/>
      <c r="AB225" s="1935">
        <f>T225*X225</f>
        <v/>
      </c>
      <c r="AD225" s="1738" t="n"/>
      <c r="AE225" s="325" t="n"/>
      <c r="AF225" s="416" t="n"/>
    </row>
    <row r="226" ht="15.75" customHeight="1" s="667">
      <c r="A226" s="416" t="n"/>
      <c r="B226" s="321" t="inlineStr">
        <is>
          <t>B06407B</t>
        </is>
      </c>
      <c r="C226" s="322" t="n"/>
      <c r="D226" s="322" t="n"/>
      <c r="E226" s="323">
        <f>IFERROR(VLOOKUP(B226,TE!$H$1:$Y$749,2,FALSE),"(Not on TE)")</f>
        <v/>
      </c>
      <c r="F226" s="324" t="n"/>
      <c r="G226" s="324" t="n"/>
      <c r="H226" s="324" t="n"/>
      <c r="I226" s="324" t="n"/>
      <c r="J226" s="324" t="n"/>
      <c r="K226" s="324" t="n"/>
      <c r="L226" s="324" t="n"/>
      <c r="M226" s="324" t="n"/>
      <c r="N226" s="1181">
        <f>IFERROR(VLOOKUP(B226,TE!$H$1:$Y$749,18,FALSE),"")</f>
        <v/>
      </c>
      <c r="T226" s="1181">
        <f>IFERROR(SUMIFS(TE!$O:$O,TE!$G:$G,$B$179,TE!$I:$I,B226,TE!$D:$D,$C$5),"")</f>
        <v/>
      </c>
      <c r="X226" s="1925">
        <f>IFERROR(VLOOKUP(B226,TE!$H$1:$Y$630,14,FALSE),"0")</f>
        <v/>
      </c>
      <c r="AA226" s="1796" t="n"/>
      <c r="AB226" s="1935">
        <f>T226*X226</f>
        <v/>
      </c>
      <c r="AD226" s="1738" t="n"/>
      <c r="AE226" s="325" t="n"/>
      <c r="AF226" s="416" t="n"/>
    </row>
    <row r="227" ht="15.75" customHeight="1" s="667">
      <c r="A227" s="416" t="n"/>
      <c r="B227" s="321" t="inlineStr">
        <is>
          <t>B06477BA</t>
        </is>
      </c>
      <c r="C227" s="322" t="n"/>
      <c r="D227" s="322" t="n"/>
      <c r="E227" s="323">
        <f>IFERROR(VLOOKUP(B227,TE!$H$1:$Y$749,2,FALSE),"(Not on TE)")</f>
        <v/>
      </c>
      <c r="F227" s="324" t="n"/>
      <c r="G227" s="324" t="n"/>
      <c r="H227" s="324" t="n"/>
      <c r="I227" s="324" t="n"/>
      <c r="J227" s="324" t="n"/>
      <c r="K227" s="324" t="n"/>
      <c r="L227" s="324" t="n"/>
      <c r="M227" s="324" t="n"/>
      <c r="N227" s="1181">
        <f>IFERROR(VLOOKUP(B227,TE!$H$1:$Y$749,18,FALSE),"")</f>
        <v/>
      </c>
      <c r="T227" s="1181">
        <f>IFERROR(SUMIFS(TE!$O:$O,TE!$G:$G,$B$179,TE!$I:$I,B227,TE!$D:$D,$C$5),"")</f>
        <v/>
      </c>
      <c r="X227" s="1925">
        <f>IFERROR(VLOOKUP(B227,TE!$H$1:$Y$630,14,FALSE),"0")</f>
        <v/>
      </c>
      <c r="AA227" s="1796" t="n"/>
      <c r="AB227" s="1935">
        <f>T227*X227</f>
        <v/>
      </c>
      <c r="AD227" s="1738" t="n"/>
      <c r="AE227" s="325" t="n"/>
      <c r="AF227" s="416" t="n"/>
    </row>
    <row r="228" ht="15.75" customHeight="1" s="667">
      <c r="A228" s="416" t="n"/>
      <c r="B228" s="321" t="inlineStr">
        <is>
          <t>B07307B</t>
        </is>
      </c>
      <c r="C228" s="322" t="n"/>
      <c r="D228" s="322" t="n"/>
      <c r="E228" s="323">
        <f>IFERROR(VLOOKUP(B228,TE!$H$1:$Y$749,2,FALSE),"(Not on TE)")</f>
        <v/>
      </c>
      <c r="F228" s="324" t="n"/>
      <c r="G228" s="324" t="n"/>
      <c r="H228" s="324" t="n"/>
      <c r="I228" s="324" t="n"/>
      <c r="J228" s="324" t="n"/>
      <c r="K228" s="324" t="n"/>
      <c r="L228" s="324" t="n"/>
      <c r="M228" s="324" t="n"/>
      <c r="N228" s="1181">
        <f>IFERROR(VLOOKUP(B228,TE!$H$1:$Y$749,18,FALSE),"")</f>
        <v/>
      </c>
      <c r="T228" s="1181">
        <f>IFERROR(SUMIFS(TE!$O:$O,TE!$G:$G,$B$179,TE!$I:$I,B228,TE!$D:$D,$C$5),"")</f>
        <v/>
      </c>
      <c r="X228" s="1925">
        <f>IFERROR(VLOOKUP(B228,TE!$H$1:$Y$630,14,FALSE),"0")</f>
        <v/>
      </c>
      <c r="AA228" s="1796" t="n"/>
      <c r="AB228" s="1935">
        <f>T228*X228</f>
        <v/>
      </c>
      <c r="AD228" s="1738" t="n"/>
      <c r="AE228" s="325" t="n"/>
      <c r="AF228" s="416" t="n"/>
    </row>
    <row r="229" ht="15.75" customHeight="1" s="667">
      <c r="A229" s="416" t="n"/>
      <c r="B229" s="321" t="inlineStr">
        <is>
          <t>B08917B</t>
        </is>
      </c>
      <c r="C229" s="322" t="n"/>
      <c r="D229" s="322" t="n"/>
      <c r="E229" s="323">
        <f>IFERROR(VLOOKUP(B229,TE!$H$1:$Y$749,2,FALSE),"(Not on TE)")</f>
        <v/>
      </c>
      <c r="F229" s="324" t="n"/>
      <c r="G229" s="324" t="n"/>
      <c r="H229" s="324" t="n"/>
      <c r="I229" s="324" t="n"/>
      <c r="J229" s="324" t="n"/>
      <c r="K229" s="324" t="n"/>
      <c r="L229" s="324" t="n"/>
      <c r="M229" s="324" t="n"/>
      <c r="N229" s="1181">
        <f>IFERROR(VLOOKUP(B229,TE!$H$1:$Y$749,18,FALSE),"")</f>
        <v/>
      </c>
      <c r="T229" s="1181">
        <f>IFERROR(SUMIFS(TE!$O:$O,TE!$G:$G,$B$179,TE!$I:$I,B229,TE!$D:$D,$C$5),"")</f>
        <v/>
      </c>
      <c r="X229" s="1925">
        <f>IFERROR(VLOOKUP(B229,TE!$H$1:$Y$630,14,FALSE),"0")</f>
        <v/>
      </c>
      <c r="AA229" s="1796" t="n"/>
      <c r="AB229" s="1935">
        <f>T229*X229</f>
        <v/>
      </c>
      <c r="AD229" s="1738" t="n"/>
      <c r="AE229" s="325" t="n"/>
      <c r="AF229" s="416" t="n"/>
    </row>
    <row r="230" ht="15.75" customHeight="1" s="667">
      <c r="A230" s="416" t="n"/>
      <c r="B230" s="321" t="inlineStr">
        <is>
          <t>B09537B</t>
        </is>
      </c>
      <c r="C230" s="322" t="n"/>
      <c r="D230" s="322" t="n"/>
      <c r="E230" s="323">
        <f>IFERROR(VLOOKUP(B230,TE!$H$1:$Y$749,2,FALSE),"(Not on TE)")</f>
        <v/>
      </c>
      <c r="F230" s="324" t="n"/>
      <c r="G230" s="324" t="n"/>
      <c r="H230" s="324" t="n"/>
      <c r="I230" s="324" t="n"/>
      <c r="J230" s="324" t="n"/>
      <c r="K230" s="324" t="n"/>
      <c r="L230" s="324" t="n"/>
      <c r="M230" s="324" t="n"/>
      <c r="N230" s="1181">
        <f>IFERROR(VLOOKUP(B230,TE!$H$1:$Y$749,18,FALSE),"")</f>
        <v/>
      </c>
      <c r="T230" s="1181">
        <f>IFERROR(SUMIFS(TE!$O:$O,TE!$G:$G,$B$179,TE!$I:$I,B230,TE!$D:$D,$C$5),"")</f>
        <v/>
      </c>
      <c r="X230" s="1925">
        <f>IFERROR(VLOOKUP(B230,TE!$H$1:$Y$630,14,FALSE),"0")</f>
        <v/>
      </c>
      <c r="AA230" s="1796" t="n"/>
      <c r="AB230" s="1935">
        <f>T230*X230</f>
        <v/>
      </c>
      <c r="AD230" s="1738" t="n"/>
      <c r="AE230" s="325" t="n"/>
      <c r="AF230" s="416" t="n"/>
    </row>
    <row r="231" ht="15.75" customHeight="1" s="667">
      <c r="A231" s="416" t="n"/>
      <c r="B231" s="321" t="inlineStr">
        <is>
          <t>B09537BB</t>
        </is>
      </c>
      <c r="C231" s="322" t="n"/>
      <c r="D231" s="322" t="n"/>
      <c r="E231" s="323">
        <f>IFERROR(VLOOKUP(B231,TE!$H$1:$Y$749,2,FALSE),"(Not on TE)")</f>
        <v/>
      </c>
      <c r="F231" s="324" t="n"/>
      <c r="G231" s="324" t="n"/>
      <c r="H231" s="324" t="n"/>
      <c r="I231" s="324" t="n"/>
      <c r="J231" s="324" t="n"/>
      <c r="K231" s="324" t="n"/>
      <c r="L231" s="324" t="n"/>
      <c r="M231" s="324" t="n"/>
      <c r="N231" s="1181">
        <f>IFERROR(VLOOKUP(B231,TE!$H$1:$Y$749,18,FALSE),"")</f>
        <v/>
      </c>
      <c r="T231" s="1181">
        <f>IFERROR(SUMIFS(TE!$O:$O,TE!$G:$G,$B$179,TE!$I:$I,B231,TE!$D:$D,$C$5),"")</f>
        <v/>
      </c>
      <c r="X231" s="1925">
        <f>IFERROR(VLOOKUP(B231,TE!$H$1:$Y$630,14,FALSE),"0")</f>
        <v/>
      </c>
      <c r="AA231" s="1796" t="n"/>
      <c r="AB231" s="1935">
        <f>T231*X231</f>
        <v/>
      </c>
      <c r="AD231" s="1738" t="n"/>
      <c r="AE231" s="325" t="n"/>
      <c r="AF231" s="416" t="n"/>
    </row>
    <row r="232" ht="15.75" customHeight="1" s="667">
      <c r="A232" s="416" t="n"/>
      <c r="B232" s="321" t="inlineStr">
        <is>
          <t>B09807B</t>
        </is>
      </c>
      <c r="C232" s="322" t="n"/>
      <c r="D232" s="322" t="n"/>
      <c r="E232" s="323">
        <f>IFERROR(VLOOKUP(B232,TE!$H$1:$Y$749,2,FALSE),"(Not on TE)")</f>
        <v/>
      </c>
      <c r="F232" s="324" t="n"/>
      <c r="G232" s="324" t="n"/>
      <c r="H232" s="324" t="n"/>
      <c r="I232" s="324" t="n"/>
      <c r="J232" s="324" t="n"/>
      <c r="K232" s="324" t="n"/>
      <c r="L232" s="324" t="n"/>
      <c r="M232" s="324" t="n"/>
      <c r="N232" s="1181">
        <f>IFERROR(VLOOKUP(B232,TE!$H$1:$Y$749,18,FALSE),"")</f>
        <v/>
      </c>
      <c r="T232" s="1181">
        <f>IFERROR(SUMIFS(TE!$O:$O,TE!$G:$G,$B$179,TE!$I:$I,B232,TE!$D:$D,$C$5),"")</f>
        <v/>
      </c>
      <c r="X232" s="1925">
        <f>IFERROR(VLOOKUP(B232,TE!$H$1:$Y$630,14,FALSE),"0")</f>
        <v/>
      </c>
      <c r="AA232" s="1796" t="n"/>
      <c r="AB232" s="1935">
        <f>T232*X232</f>
        <v/>
      </c>
      <c r="AD232" s="1738" t="n"/>
      <c r="AE232" s="325" t="n"/>
      <c r="AF232" s="416" t="n"/>
    </row>
    <row r="233" ht="15.75" customHeight="1" s="667">
      <c r="A233" s="416" t="n"/>
      <c r="B233" s="321" t="inlineStr">
        <is>
          <t>B10217B</t>
        </is>
      </c>
      <c r="C233" s="322" t="n"/>
      <c r="D233" s="322" t="n"/>
      <c r="E233" s="323">
        <f>IFERROR(VLOOKUP(B233,TE!$H$1:$Y$749,2,FALSE),"(Not on TE)")</f>
        <v/>
      </c>
      <c r="F233" s="324" t="n"/>
      <c r="G233" s="324" t="n"/>
      <c r="H233" s="324" t="n"/>
      <c r="I233" s="324" t="n"/>
      <c r="J233" s="324" t="n"/>
      <c r="K233" s="324" t="n"/>
      <c r="L233" s="324" t="n"/>
      <c r="M233" s="324" t="n"/>
      <c r="N233" s="1181">
        <f>IFERROR(VLOOKUP(B233,TE!$H$1:$Y$749,18,FALSE),"")</f>
        <v/>
      </c>
      <c r="T233" s="1181">
        <f>IFERROR(SUMIFS(TE!$O:$O,TE!$G:$G,$B$179,TE!$I:$I,B233,TE!$D:$D,$C$5),"")</f>
        <v/>
      </c>
      <c r="X233" s="1925">
        <f>IFERROR(VLOOKUP(B233,TE!$H$1:$Y$630,14,FALSE),"0")</f>
        <v/>
      </c>
      <c r="AA233" s="1796" t="n"/>
      <c r="AB233" s="1935">
        <f>T233*X233</f>
        <v/>
      </c>
      <c r="AD233" s="1738" t="n"/>
      <c r="AE233" s="325" t="n"/>
      <c r="AF233" s="416" t="n"/>
    </row>
    <row r="234" ht="15.75" customHeight="1" s="667">
      <c r="A234" s="416" t="n"/>
      <c r="B234" s="321" t="inlineStr">
        <is>
          <t>B10457B</t>
        </is>
      </c>
      <c r="C234" s="322" t="n"/>
      <c r="D234" s="322" t="n"/>
      <c r="E234" s="323">
        <f>IFERROR(VLOOKUP(B234,TE!$H$1:$Y$749,2,FALSE),"(Not on TE)")</f>
        <v/>
      </c>
      <c r="F234" s="324" t="n"/>
      <c r="G234" s="324" t="n"/>
      <c r="H234" s="324" t="n"/>
      <c r="I234" s="324" t="n"/>
      <c r="J234" s="324" t="n"/>
      <c r="K234" s="324" t="n"/>
      <c r="L234" s="324" t="n"/>
      <c r="M234" s="324" t="n"/>
      <c r="N234" s="1181">
        <f>IFERROR(VLOOKUP(B234,TE!$H$1:$Y$749,18,FALSE),"")</f>
        <v/>
      </c>
      <c r="T234" s="1181">
        <f>IFERROR(SUMIFS(TE!$O:$O,TE!$G:$G,$B$179,TE!$I:$I,B234,TE!$D:$D,$C$5),"")</f>
        <v/>
      </c>
      <c r="X234" s="1925">
        <f>IFERROR(VLOOKUP(B234,TE!$H$1:$Y$630,14,FALSE),"0")</f>
        <v/>
      </c>
      <c r="AA234" s="1796" t="n"/>
      <c r="AB234" s="1935">
        <f>T234*X234</f>
        <v/>
      </c>
      <c r="AD234" s="1738" t="n"/>
      <c r="AE234" s="325" t="n"/>
      <c r="AF234" s="416" t="n"/>
    </row>
    <row r="235" ht="15.75" customHeight="1" s="667">
      <c r="A235" s="416" t="n"/>
      <c r="B235" s="321" t="inlineStr">
        <is>
          <t>B15807B</t>
        </is>
      </c>
      <c r="C235" s="322" t="n"/>
      <c r="D235" s="322" t="n"/>
      <c r="E235" s="323">
        <f>IFERROR(VLOOKUP(B235,TE!$H$1:$Y$749,2,FALSE),"(Not on TE)")</f>
        <v/>
      </c>
      <c r="F235" s="324" t="n"/>
      <c r="G235" s="324" t="n"/>
      <c r="H235" s="324" t="n"/>
      <c r="I235" s="324" t="n"/>
      <c r="J235" s="324" t="n"/>
      <c r="K235" s="324" t="n"/>
      <c r="L235" s="324" t="n"/>
      <c r="M235" s="324" t="n"/>
      <c r="N235" s="1181">
        <f>IFERROR(VLOOKUP(B235,TE!$H$1:$Y$749,18,FALSE),"")</f>
        <v/>
      </c>
      <c r="T235" s="1181">
        <f>IFERROR(SUMIFS(TE!$O:$O,TE!$G:$G,$B$179,TE!$I:$I,B235,TE!$D:$D,$C$5),"")</f>
        <v/>
      </c>
      <c r="X235" s="1925">
        <f>IFERROR(VLOOKUP(B235,TE!$H$1:$Y$630,14,FALSE),"0")</f>
        <v/>
      </c>
      <c r="AA235" s="1796" t="n"/>
      <c r="AB235" s="1935">
        <f>T235*X235</f>
        <v/>
      </c>
      <c r="AD235" s="1738" t="n"/>
      <c r="AE235" s="325" t="n"/>
      <c r="AF235" s="416" t="n"/>
    </row>
    <row r="236" ht="15.75" customHeight="1" s="667">
      <c r="A236" s="416" t="n"/>
      <c r="B236" s="321" t="inlineStr">
        <is>
          <t>B20857B</t>
        </is>
      </c>
      <c r="C236" s="322" t="n"/>
      <c r="D236" s="322" t="n"/>
      <c r="E236" s="323">
        <f>IFERROR(VLOOKUP(B236,TE!$H$1:$Y$749,2,FALSE),"(Not on TE)")</f>
        <v/>
      </c>
      <c r="F236" s="324" t="n"/>
      <c r="G236" s="324" t="n"/>
      <c r="H236" s="324" t="n"/>
      <c r="I236" s="324" t="n"/>
      <c r="J236" s="324" t="n"/>
      <c r="K236" s="324" t="n"/>
      <c r="L236" s="324" t="n"/>
      <c r="M236" s="324" t="n"/>
      <c r="N236" s="1181">
        <f>IFERROR(VLOOKUP(B236,TE!$H$1:$Y$749,18,FALSE),"")</f>
        <v/>
      </c>
      <c r="T236" s="1181">
        <f>IFERROR(SUMIFS(TE!$O:$O,TE!$G:$G,$B$179,TE!$I:$I,B236,TE!$D:$D,$C$5),"")</f>
        <v/>
      </c>
      <c r="X236" s="1925">
        <f>IFERROR(VLOOKUP(B236,TE!$H$1:$Y$630,14,FALSE),"0")</f>
        <v/>
      </c>
      <c r="AA236" s="1796" t="n"/>
      <c r="AB236" s="1935">
        <f>T236*X236</f>
        <v/>
      </c>
      <c r="AD236" s="1738" t="n"/>
      <c r="AE236" s="325" t="n"/>
      <c r="AF236" s="416" t="n"/>
    </row>
    <row r="237" ht="15.75" customHeight="1" s="667">
      <c r="A237" s="416" t="n"/>
      <c r="B237" s="321" t="inlineStr">
        <is>
          <t>B20867B</t>
        </is>
      </c>
      <c r="C237" s="322" t="n"/>
      <c r="D237" s="322" t="n"/>
      <c r="E237" s="323">
        <f>IFERROR(VLOOKUP(B237,TE!$H$1:$Y$749,2,FALSE),"(Not on TE)")</f>
        <v/>
      </c>
      <c r="F237" s="324" t="n"/>
      <c r="G237" s="324" t="n"/>
      <c r="H237" s="324" t="n"/>
      <c r="I237" s="324" t="n"/>
      <c r="J237" s="324" t="n"/>
      <c r="K237" s="324" t="n"/>
      <c r="L237" s="324" t="n"/>
      <c r="M237" s="324" t="n"/>
      <c r="N237" s="1181">
        <f>IFERROR(VLOOKUP(B237,TE!$H$1:$Y$749,18,FALSE),"")</f>
        <v/>
      </c>
      <c r="T237" s="1181">
        <f>IFERROR(SUMIFS(TE!$O:$O,TE!$G:$G,$B$179,TE!$I:$I,B237,TE!$D:$D,$C$5),"")</f>
        <v/>
      </c>
      <c r="X237" s="1925">
        <f>IFERROR(VLOOKUP(B237,TE!$H$1:$Y$630,14,FALSE),"0")</f>
        <v/>
      </c>
      <c r="AA237" s="1796" t="n"/>
      <c r="AB237" s="1935">
        <f>T237*X237</f>
        <v/>
      </c>
      <c r="AD237" s="1738" t="n"/>
      <c r="AE237" s="325" t="n"/>
      <c r="AF237" s="416" t="n"/>
    </row>
    <row r="238" ht="15.75" customHeight="1" s="667">
      <c r="A238" s="416" t="n"/>
      <c r="B238" s="321" t="inlineStr">
        <is>
          <t>B25617B</t>
        </is>
      </c>
      <c r="C238" s="322" t="n"/>
      <c r="D238" s="322" t="n"/>
      <c r="E238" s="323">
        <f>IFERROR(VLOOKUP(B238,TE!$H$1:$Y$749,2,FALSE),"(Not on TE)")</f>
        <v/>
      </c>
      <c r="F238" s="324" t="n"/>
      <c r="G238" s="324" t="n"/>
      <c r="H238" s="324" t="n"/>
      <c r="I238" s="324" t="n"/>
      <c r="J238" s="324" t="n"/>
      <c r="K238" s="324" t="n"/>
      <c r="L238" s="324" t="n"/>
      <c r="M238" s="324" t="n"/>
      <c r="N238" s="1181">
        <f>IFERROR(VLOOKUP(B238,TE!$H$1:$Y$749,18,FALSE),"")</f>
        <v/>
      </c>
      <c r="T238" s="1181">
        <f>IFERROR(SUMIFS(TE!$O:$O,TE!$G:$G,$B$179,TE!$I:$I,B238,TE!$D:$D,$C$5),"")</f>
        <v/>
      </c>
      <c r="X238" s="1925">
        <f>IFERROR(VLOOKUP(B238,TE!$H$1:$Y$630,14,FALSE),"0")</f>
        <v/>
      </c>
      <c r="AA238" s="1796" t="n"/>
      <c r="AB238" s="1935">
        <f>T238*X238</f>
        <v/>
      </c>
      <c r="AD238" s="1738" t="n"/>
      <c r="AE238" s="325" t="n"/>
      <c r="AF238" s="416" t="n"/>
    </row>
    <row r="239" ht="15.75" customHeight="1" s="667">
      <c r="A239" s="416" t="n"/>
      <c r="B239" s="321" t="inlineStr">
        <is>
          <t>B25657K</t>
        </is>
      </c>
      <c r="C239" s="322" t="n"/>
      <c r="D239" s="322" t="n"/>
      <c r="E239" s="323">
        <f>IFERROR(VLOOKUP(B239,TE!$H$1:$Y$749,2,FALSE),"(Not on TE)")</f>
        <v/>
      </c>
      <c r="F239" s="324" t="n"/>
      <c r="G239" s="324" t="n"/>
      <c r="H239" s="324" t="n"/>
      <c r="I239" s="324" t="n"/>
      <c r="J239" s="324" t="n"/>
      <c r="K239" s="324" t="n"/>
      <c r="L239" s="324" t="n"/>
      <c r="M239" s="324" t="n"/>
      <c r="N239" s="1181">
        <f>IFERROR(VLOOKUP(B239,TE!$H$1:$Y$749,18,FALSE),"")</f>
        <v/>
      </c>
      <c r="T239" s="1181">
        <f>IFERROR(SUMIFS(TE!$O:$O,TE!$G:$G,$B$179,TE!$I:$I,B239,TE!$D:$D,$C$5),"")</f>
        <v/>
      </c>
      <c r="X239" s="1925">
        <f>IFERROR(VLOOKUP(B239,TE!$H$1:$Y$630,14,FALSE),"0")</f>
        <v/>
      </c>
      <c r="AA239" s="1796" t="n"/>
      <c r="AB239" s="1935">
        <f>T239*X239</f>
        <v/>
      </c>
      <c r="AD239" s="1738" t="n"/>
      <c r="AE239" s="325" t="n"/>
      <c r="AF239" s="416" t="n"/>
    </row>
    <row r="240" ht="15.75" customHeight="1" s="667">
      <c r="A240" s="416" t="n"/>
      <c r="B240" s="321" t="inlineStr">
        <is>
          <t>B25667B</t>
        </is>
      </c>
      <c r="C240" s="322" t="n"/>
      <c r="D240" s="322" t="n"/>
      <c r="E240" s="323">
        <f>IFERROR(VLOOKUP(B240,TE!$H$1:$Y$749,2,FALSE),"(Not on TE)")</f>
        <v/>
      </c>
      <c r="F240" s="324" t="n"/>
      <c r="G240" s="324" t="n"/>
      <c r="H240" s="324" t="n"/>
      <c r="I240" s="324" t="n"/>
      <c r="J240" s="324" t="n"/>
      <c r="K240" s="324" t="n"/>
      <c r="L240" s="324" t="n"/>
      <c r="M240" s="324" t="n"/>
      <c r="N240" s="1181">
        <f>IFERROR(VLOOKUP(B240,TE!$H$1:$Y$749,18,FALSE),"")</f>
        <v/>
      </c>
      <c r="T240" s="1181">
        <f>IFERROR(SUMIFS(TE!$O:$O,TE!$G:$G,$B$179,TE!$I:$I,B240,TE!$D:$D,$C$5),"")</f>
        <v/>
      </c>
      <c r="X240" s="1925">
        <f>IFERROR(VLOOKUP(B240,TE!$H$1:$Y$630,14,FALSE),"0")</f>
        <v/>
      </c>
      <c r="AA240" s="1796" t="n"/>
      <c r="AB240" s="1935">
        <f>T240*X240</f>
        <v/>
      </c>
      <c r="AD240" s="1738" t="n"/>
      <c r="AE240" s="325" t="n"/>
      <c r="AF240" s="416" t="n"/>
    </row>
    <row r="241" ht="15.75" customHeight="1" s="667">
      <c r="A241" s="416" t="n"/>
      <c r="B241" s="321" t="inlineStr">
        <is>
          <t>B26857B</t>
        </is>
      </c>
      <c r="C241" s="322" t="n"/>
      <c r="D241" s="322" t="n"/>
      <c r="E241" s="323">
        <f>IFERROR(VLOOKUP(B241,TE!$H$1:$Y$749,2,FALSE),"(Not on TE)")</f>
        <v/>
      </c>
      <c r="F241" s="324" t="n"/>
      <c r="G241" s="324" t="n"/>
      <c r="H241" s="324" t="n"/>
      <c r="I241" s="324" t="n"/>
      <c r="J241" s="324" t="n"/>
      <c r="K241" s="324" t="n"/>
      <c r="L241" s="324" t="n"/>
      <c r="M241" s="324" t="n"/>
      <c r="N241" s="1181">
        <f>IFERROR(VLOOKUP(B241,TE!$H$1:$Y$749,18,FALSE),"")</f>
        <v/>
      </c>
      <c r="T241" s="1181">
        <f>IFERROR(SUMIFS(TE!$O:$O,TE!$G:$G,$B$179,TE!$I:$I,B241,TE!$D:$D,$C$5),"")</f>
        <v/>
      </c>
      <c r="X241" s="1925">
        <f>IFERROR(VLOOKUP(B241,TE!$H$1:$Y$630,14,FALSE),"0")</f>
        <v/>
      </c>
      <c r="AA241" s="1796" t="n"/>
      <c r="AB241" s="1935">
        <f>T241*X241</f>
        <v/>
      </c>
      <c r="AD241" s="1738" t="n"/>
      <c r="AE241" s="325" t="n"/>
      <c r="AF241" s="416" t="n"/>
    </row>
    <row r="242" ht="15.75" customHeight="1" s="667">
      <c r="A242" s="416" t="n"/>
      <c r="B242" s="321" t="inlineStr">
        <is>
          <t>D00027K</t>
        </is>
      </c>
      <c r="C242" s="322" t="n"/>
      <c r="D242" s="322" t="n"/>
      <c r="E242" s="323">
        <f>IFERROR(VLOOKUP(B242,TE!$H$1:$Y$749,2,FALSE),"(Not on TE)")</f>
        <v/>
      </c>
      <c r="F242" s="324" t="n"/>
      <c r="G242" s="324" t="n"/>
      <c r="H242" s="324" t="n"/>
      <c r="I242" s="324" t="n"/>
      <c r="J242" s="324" t="n"/>
      <c r="K242" s="324" t="n"/>
      <c r="L242" s="324" t="n"/>
      <c r="M242" s="324" t="n"/>
      <c r="N242" s="1181">
        <f>IFERROR(VLOOKUP(B242,TE!$H$1:$Y$749,18,FALSE),"")</f>
        <v/>
      </c>
      <c r="T242" s="1181">
        <f>IFERROR(SUMIFS(TE!$O:$O,TE!$G:$G,$B$179,TE!$I:$I,B242,TE!$D:$D,$C$5),"")</f>
        <v/>
      </c>
      <c r="X242" s="1925">
        <f>IFERROR(VLOOKUP(B242,TE!$H$1:$Y$630,14,FALSE),"0")</f>
        <v/>
      </c>
      <c r="AA242" s="1796" t="n"/>
      <c r="AB242" s="1935">
        <f>T242*X242</f>
        <v/>
      </c>
      <c r="AD242" s="1738" t="n"/>
      <c r="AE242" s="325" t="n"/>
      <c r="AF242" s="416" t="n"/>
    </row>
    <row r="243" ht="15.75" customHeight="1" s="667">
      <c r="A243" s="416" t="n"/>
      <c r="B243" s="321" t="inlineStr">
        <is>
          <t>D00037K</t>
        </is>
      </c>
      <c r="C243" s="322" t="n"/>
      <c r="D243" s="322" t="n"/>
      <c r="E243" s="323">
        <f>IFERROR(VLOOKUP(B243,TE!$H$1:$Y$749,2,FALSE),"(Not on TE)")</f>
        <v/>
      </c>
      <c r="F243" s="324" t="n"/>
      <c r="G243" s="324" t="n"/>
      <c r="H243" s="324" t="n"/>
      <c r="I243" s="324" t="n"/>
      <c r="J243" s="324" t="n"/>
      <c r="K243" s="324" t="n"/>
      <c r="L243" s="324" t="n"/>
      <c r="M243" s="324" t="n"/>
      <c r="N243" s="1181">
        <f>IFERROR(VLOOKUP(B243,TE!$H$1:$Y$749,18,FALSE),"")</f>
        <v/>
      </c>
      <c r="T243" s="1181">
        <f>IFERROR(SUMIFS(TE!$O:$O,TE!$G:$G,$B$179,TE!$I:$I,B243,TE!$D:$D,$C$5),"")</f>
        <v/>
      </c>
      <c r="X243" s="1925">
        <f>IFERROR(VLOOKUP(B243,TE!$H$1:$Y$630,14,FALSE),"0")</f>
        <v/>
      </c>
      <c r="AA243" s="1796" t="n"/>
      <c r="AB243" s="1935">
        <f>T243*X243</f>
        <v/>
      </c>
      <c r="AD243" s="1738" t="n"/>
      <c r="AE243" s="325" t="n"/>
      <c r="AF243" s="416" t="n"/>
    </row>
    <row r="244" ht="15.75" customHeight="1" s="667">
      <c r="A244" s="416" t="n"/>
      <c r="B244" s="321" t="inlineStr">
        <is>
          <t>D00057K</t>
        </is>
      </c>
      <c r="C244" s="322" t="n"/>
      <c r="D244" s="322" t="n"/>
      <c r="E244" s="323">
        <f>IFERROR(VLOOKUP(B244,TE!$H$1:$Y$749,2,FALSE),"(Not on TE)")</f>
        <v/>
      </c>
      <c r="F244" s="324" t="n"/>
      <c r="G244" s="324" t="n"/>
      <c r="H244" s="324" t="n"/>
      <c r="I244" s="324" t="n"/>
      <c r="J244" s="324" t="n"/>
      <c r="K244" s="324" t="n"/>
      <c r="L244" s="324" t="n"/>
      <c r="M244" s="324" t="n"/>
      <c r="N244" s="1181">
        <f>IFERROR(VLOOKUP(B244,TE!$H$1:$Y$749,18,FALSE),"")</f>
        <v/>
      </c>
      <c r="T244" s="1181">
        <f>IFERROR(SUMIFS(TE!$O:$O,TE!$G:$G,$B$179,TE!$I:$I,B244,TE!$D:$D,$C$5),"")</f>
        <v/>
      </c>
      <c r="X244" s="1925">
        <f>IFERROR(VLOOKUP(B244,TE!$H$1:$Y$630,14,FALSE),"0")</f>
        <v/>
      </c>
      <c r="AA244" s="1796" t="n"/>
      <c r="AB244" s="1935">
        <f>T244*X244</f>
        <v/>
      </c>
      <c r="AD244" s="1738" t="n"/>
      <c r="AE244" s="325" t="n"/>
      <c r="AF244" s="416" t="n"/>
    </row>
    <row r="245" ht="15.75" customHeight="1" s="667">
      <c r="A245" s="416" t="n"/>
      <c r="B245" s="321" t="inlineStr">
        <is>
          <t>D00097K</t>
        </is>
      </c>
      <c r="C245" s="322" t="n"/>
      <c r="D245" s="322" t="n"/>
      <c r="E245" s="323">
        <f>IFERROR(VLOOKUP(B245,TE!$H$1:$Y$749,2,FALSE),"(Not on TE)")</f>
        <v/>
      </c>
      <c r="F245" s="324" t="n"/>
      <c r="G245" s="324" t="n"/>
      <c r="H245" s="324" t="n"/>
      <c r="I245" s="324" t="n"/>
      <c r="J245" s="324" t="n"/>
      <c r="K245" s="324" t="n"/>
      <c r="L245" s="324" t="n"/>
      <c r="M245" s="324" t="n"/>
      <c r="N245" s="1181">
        <f>IFERROR(VLOOKUP(B245,TE!$H$1:$Y$749,18,FALSE),"")</f>
        <v/>
      </c>
      <c r="T245" s="1181">
        <f>IFERROR(SUMIFS(TE!$O:$O,TE!$G:$G,$B$179,TE!$I:$I,B245,TE!$D:$D,$C$5),"")</f>
        <v/>
      </c>
      <c r="X245" s="1925">
        <f>IFERROR(VLOOKUP(B245,TE!$H$1:$Y$630,14,FALSE),"0")</f>
        <v/>
      </c>
      <c r="AA245" s="1796" t="n"/>
      <c r="AB245" s="1935">
        <f>T245*X245</f>
        <v/>
      </c>
      <c r="AD245" s="1738" t="n"/>
      <c r="AE245" s="416" t="n"/>
      <c r="AF245" s="416" t="n"/>
    </row>
    <row r="246" ht="15.75" customHeight="1" s="667">
      <c r="A246" s="416" t="n"/>
      <c r="B246" s="330" t="inlineStr">
        <is>
          <t>D00117K</t>
        </is>
      </c>
      <c r="C246" s="322" t="n"/>
      <c r="D246" s="322" t="n"/>
      <c r="E246" s="323">
        <f>IFERROR(VLOOKUP(B246,TE!$H$1:$Y$749,2,FALSE),"(Not on TE)")</f>
        <v/>
      </c>
      <c r="F246" s="324" t="n"/>
      <c r="G246" s="324" t="n"/>
      <c r="H246" s="324" t="n"/>
      <c r="I246" s="324" t="n"/>
      <c r="J246" s="324" t="n"/>
      <c r="K246" s="324" t="n"/>
      <c r="L246" s="324" t="n"/>
      <c r="M246" s="324" t="n"/>
      <c r="N246" s="1181">
        <f>IFERROR(VLOOKUP(B246,TE!$H$1:$Y$749,18,FALSE),"")</f>
        <v/>
      </c>
      <c r="T246" s="1181">
        <f>IFERROR(SUMIFS(TE!$O:$O,TE!$G:$G,$B$179,TE!$I:$I,B246,TE!$D:$D,$C$5),"")</f>
        <v/>
      </c>
      <c r="X246" s="1925">
        <f>IFERROR(VLOOKUP(B246,TE!$H$1:$Y$630,14,FALSE),"0")</f>
        <v/>
      </c>
      <c r="AA246" s="1796" t="n"/>
      <c r="AB246" s="1935">
        <f>T246*X246</f>
        <v/>
      </c>
      <c r="AD246" s="1738" t="n"/>
      <c r="AE246" s="416" t="n"/>
      <c r="AF246" s="416" t="n"/>
    </row>
    <row r="247" ht="15.75" customHeight="1" s="667">
      <c r="A247" s="416" t="n"/>
      <c r="B247" s="330" t="inlineStr">
        <is>
          <t>D00137K</t>
        </is>
      </c>
      <c r="C247" s="322" t="n"/>
      <c r="D247" s="322" t="n"/>
      <c r="E247" s="323">
        <f>IFERROR(VLOOKUP(B247,TE!$H$1:$Y$749,2,FALSE),"(Not on TE)")</f>
        <v/>
      </c>
      <c r="F247" s="324" t="n"/>
      <c r="G247" s="324" t="n"/>
      <c r="H247" s="324" t="n"/>
      <c r="I247" s="324" t="n"/>
      <c r="J247" s="324" t="n"/>
      <c r="K247" s="324" t="n"/>
      <c r="L247" s="324" t="n"/>
      <c r="M247" s="324" t="n"/>
      <c r="N247" s="1181">
        <f>IFERROR(VLOOKUP(B247,TE!$H$1:$Y$749,18,FALSE),"")</f>
        <v/>
      </c>
      <c r="T247" s="1181">
        <f>IFERROR(SUMIFS(TE!$O:$O,TE!$G:$G,$B$179,TE!$I:$I,B247,TE!$D:$D,$C$5),"")</f>
        <v/>
      </c>
      <c r="X247" s="1925">
        <f>IFERROR(VLOOKUP(B247,TE!$H$1:$Y$630,14,FALSE),"0")</f>
        <v/>
      </c>
      <c r="AA247" s="1796" t="n"/>
      <c r="AB247" s="1935">
        <f>T247*X247</f>
        <v/>
      </c>
      <c r="AD247" s="1738" t="n"/>
      <c r="AE247" s="416" t="n"/>
      <c r="AF247" s="416" t="n"/>
    </row>
    <row r="248" ht="15.75" customHeight="1" s="667">
      <c r="A248" s="416" t="n"/>
      <c r="B248" s="330" t="inlineStr">
        <is>
          <t>D00157K</t>
        </is>
      </c>
      <c r="C248" s="322" t="n"/>
      <c r="D248" s="322" t="n"/>
      <c r="E248" s="323">
        <f>IFERROR(VLOOKUP(B248,TE!$H$1:$Y$749,2,FALSE),"(Not on TE)")</f>
        <v/>
      </c>
      <c r="F248" s="324" t="n"/>
      <c r="G248" s="324" t="n"/>
      <c r="H248" s="324" t="n"/>
      <c r="I248" s="324" t="n"/>
      <c r="J248" s="324" t="n"/>
      <c r="K248" s="324" t="n"/>
      <c r="L248" s="324" t="n"/>
      <c r="M248" s="324" t="n"/>
      <c r="N248" s="1181">
        <f>IFERROR(VLOOKUP(B248,TE!$H$1:$Y$749,18,FALSE),"")</f>
        <v/>
      </c>
      <c r="T248" s="1181">
        <f>IFERROR(SUMIFS(TE!$O:$O,TE!$G:$G,$B$179,TE!$I:$I,B248,TE!$D:$D,$C$5),"")</f>
        <v/>
      </c>
      <c r="X248" s="1925">
        <f>IFERROR(VLOOKUP(B248,TE!$H$1:$Y$630,14,FALSE),"0")</f>
        <v/>
      </c>
      <c r="AA248" s="1796" t="n"/>
      <c r="AB248" s="1935">
        <f>T248*X248</f>
        <v/>
      </c>
      <c r="AD248" s="1738" t="n"/>
      <c r="AE248" s="416" t="n"/>
      <c r="AF248" s="416" t="n"/>
    </row>
    <row r="249" ht="15.75" customHeight="1" s="667">
      <c r="A249" s="416" t="n"/>
      <c r="B249" s="321" t="inlineStr">
        <is>
          <t>D00167K</t>
        </is>
      </c>
      <c r="C249" s="322" t="n"/>
      <c r="D249" s="322" t="n"/>
      <c r="E249" s="323">
        <f>IFERROR(VLOOKUP(B249,TE!$H$1:$Y$749,2,FALSE),"(Not on TE)")</f>
        <v/>
      </c>
      <c r="F249" s="324" t="n"/>
      <c r="G249" s="324" t="n"/>
      <c r="H249" s="324" t="n"/>
      <c r="I249" s="324" t="n"/>
      <c r="J249" s="324" t="n"/>
      <c r="K249" s="324" t="n"/>
      <c r="L249" s="324" t="n"/>
      <c r="M249" s="324" t="n"/>
      <c r="N249" s="1181">
        <f>IFERROR(VLOOKUP(B249,TE!$H$1:$Y$749,18,FALSE),"")</f>
        <v/>
      </c>
      <c r="T249" s="1181">
        <f>IFERROR(SUMIFS(TE!$O:$O,TE!$G:$G,$B$179,TE!$I:$I,B249,TE!$D:$D,$C$5),"")</f>
        <v/>
      </c>
      <c r="X249" s="1925">
        <f>IFERROR(VLOOKUP(B249,TE!$H$1:$Y$630,14,FALSE),"0")</f>
        <v/>
      </c>
      <c r="AA249" s="1796" t="n"/>
      <c r="AB249" s="1935">
        <f>T249*X249</f>
        <v/>
      </c>
      <c r="AD249" s="1738" t="n"/>
      <c r="AE249" s="416" t="n"/>
      <c r="AF249" s="416" t="n"/>
    </row>
    <row r="250" ht="15.75" customHeight="1" s="667">
      <c r="A250" s="416" t="n"/>
      <c r="B250" s="321" t="inlineStr">
        <is>
          <t>D00167KB</t>
        </is>
      </c>
      <c r="C250" s="322" t="n"/>
      <c r="D250" s="322" t="n"/>
      <c r="E250" s="323">
        <f>IFERROR(VLOOKUP(B250,TE!$H$1:$Y$749,2,FALSE),"(Not on TE)")</f>
        <v/>
      </c>
      <c r="F250" s="324" t="n"/>
      <c r="G250" s="324" t="n"/>
      <c r="H250" s="324" t="n"/>
      <c r="I250" s="324" t="n"/>
      <c r="J250" s="324" t="n"/>
      <c r="K250" s="324" t="n"/>
      <c r="L250" s="324" t="n"/>
      <c r="M250" s="324" t="n"/>
      <c r="N250" s="1181">
        <f>IFERROR(VLOOKUP(B250,TE!$H$1:$Y$749,18,FALSE),"")</f>
        <v/>
      </c>
      <c r="T250" s="1181">
        <f>IFERROR(SUMIFS(TE!$O:$O,TE!$G:$G,$B$179,TE!$I:$I,B250,TE!$D:$D,$C$5),"")</f>
        <v/>
      </c>
      <c r="X250" s="1925">
        <f>IFERROR(VLOOKUP(B250,TE!$H$1:$Y$630,14,FALSE),"0")</f>
        <v/>
      </c>
      <c r="AA250" s="1796" t="n"/>
      <c r="AB250" s="1935">
        <f>T250*X250</f>
        <v/>
      </c>
      <c r="AD250" s="1738" t="n"/>
      <c r="AE250" s="416" t="n"/>
      <c r="AF250" s="416" t="n"/>
    </row>
    <row r="251" ht="15.75" customHeight="1" s="667">
      <c r="A251" s="416" t="n"/>
      <c r="B251" s="421" t="inlineStr">
        <is>
          <t>D00177K</t>
        </is>
      </c>
      <c r="C251" s="11" t="n"/>
      <c r="D251" s="11" t="n"/>
      <c r="E251" s="323">
        <f>IFERROR(VLOOKUP(B251,TE!$H$1:$Y$749,2,FALSE),"(Not on TE)")</f>
        <v/>
      </c>
      <c r="F251" s="11" t="n"/>
      <c r="G251" s="11" t="n"/>
      <c r="H251" s="11" t="n"/>
      <c r="I251" s="11" t="n"/>
      <c r="J251" s="11" t="n"/>
      <c r="K251" s="11" t="n"/>
      <c r="L251" s="11" t="n"/>
      <c r="M251" s="11" t="n"/>
      <c r="N251" s="1181">
        <f>IFERROR(VLOOKUP(B251,TE!$H$1:$Y$749,18,FALSE),"")</f>
        <v/>
      </c>
      <c r="T251" s="1181">
        <f>IFERROR(SUMIFS(TE!$O:$O,TE!$G:$G,$B$179,TE!$I:$I,B251,TE!$D:$D,$C$5),"")</f>
        <v/>
      </c>
      <c r="X251" s="1925">
        <f>IFERROR(VLOOKUP(B251,TE!$H$1:$Y$630,14,FALSE),"0")</f>
        <v/>
      </c>
      <c r="AA251" s="1796" t="n"/>
      <c r="AB251" s="1935">
        <f>T251*X251</f>
        <v/>
      </c>
      <c r="AD251" s="1738" t="n"/>
      <c r="AE251" s="416" t="n"/>
      <c r="AF251" s="416" t="n"/>
    </row>
    <row r="252" ht="15.75" customHeight="1" s="667">
      <c r="A252" s="416" t="n"/>
      <c r="B252" s="421" t="inlineStr">
        <is>
          <t>D00227K</t>
        </is>
      </c>
      <c r="C252" s="1224" t="n"/>
      <c r="D252" s="1224" t="n"/>
      <c r="E252" s="323">
        <f>IFERROR(VLOOKUP(B252,TE!$H$1:$Y$749,2,FALSE),"(Not on TE)")</f>
        <v/>
      </c>
      <c r="F252" s="1224" t="n"/>
      <c r="G252" s="1207" t="n"/>
      <c r="H252" s="1207" t="n"/>
      <c r="I252" s="1207" t="n"/>
      <c r="J252" s="1207" t="n"/>
      <c r="K252" s="1207" t="n"/>
      <c r="L252" s="1207" t="n"/>
      <c r="M252" s="1207" t="n"/>
      <c r="N252" s="1181">
        <f>IFERROR(VLOOKUP(B252,TE!$H$1:$Y$749,18,FALSE),"")</f>
        <v/>
      </c>
      <c r="T252" s="1181">
        <f>IFERROR(SUMIFS(TE!$O:$O,TE!$G:$G,$B$179,TE!$I:$I,B252,TE!$D:$D,$C$5),"")</f>
        <v/>
      </c>
      <c r="X252" s="1925">
        <f>IFERROR(VLOOKUP(B252,TE!$H$1:$Y$630,14,FALSE),"0")</f>
        <v/>
      </c>
      <c r="AA252" s="1796" t="n"/>
      <c r="AB252" s="1935">
        <f>T252*X252</f>
        <v/>
      </c>
      <c r="AD252" s="1738" t="n"/>
      <c r="AE252" s="416" t="n"/>
      <c r="AF252" s="416" t="n"/>
    </row>
    <row r="253" ht="15.75" customHeight="1" s="667">
      <c r="A253" s="416" t="n"/>
      <c r="B253" s="211" t="inlineStr">
        <is>
          <t>D00227KA</t>
        </is>
      </c>
      <c r="C253" s="1224" t="n"/>
      <c r="D253" s="1224" t="n"/>
      <c r="E253" s="323">
        <f>IFERROR(VLOOKUP(B253,TE!$H$1:$Y$749,2,FALSE),"(Not on TE)")</f>
        <v/>
      </c>
      <c r="F253" s="1224" t="n"/>
      <c r="G253" s="1207" t="n"/>
      <c r="H253" s="1207" t="n"/>
      <c r="I253" s="1207" t="n"/>
      <c r="J253" s="1207" t="n"/>
      <c r="K253" s="1207" t="n"/>
      <c r="L253" s="1207" t="n"/>
      <c r="M253" s="1207" t="n"/>
      <c r="N253" s="1181">
        <f>IFERROR(VLOOKUP(B253,TE!$H$1:$Y$749,18,FALSE),"")</f>
        <v/>
      </c>
      <c r="T253" s="1181">
        <f>IFERROR(SUMIFS(TE!$O:$O,TE!$G:$G,$B$179,TE!$I:$I,B253,TE!$D:$D,$C$5),"")</f>
        <v/>
      </c>
      <c r="X253" s="1925">
        <f>IFERROR(VLOOKUP(B253,TE!$H$1:$Y$630,14,FALSE),"0")</f>
        <v/>
      </c>
      <c r="AA253" s="1796" t="n"/>
      <c r="AB253" s="1935">
        <f>T253*X253</f>
        <v/>
      </c>
      <c r="AD253" s="1738" t="n"/>
      <c r="AE253" s="416" t="n"/>
      <c r="AF253" s="416" t="n"/>
    </row>
    <row r="254" ht="15.75" customHeight="1" s="667">
      <c r="A254" s="416" t="n"/>
      <c r="B254" s="211" t="inlineStr">
        <is>
          <t>D00227KH</t>
        </is>
      </c>
      <c r="C254" s="1224" t="n"/>
      <c r="D254" s="1224" t="n"/>
      <c r="E254" s="323">
        <f>IFERROR(VLOOKUP(B254,TE!$H$1:$Y$749,2,FALSE),"(Not on TE)")</f>
        <v/>
      </c>
      <c r="F254" s="1224" t="n"/>
      <c r="G254" s="1207" t="n"/>
      <c r="H254" s="1207" t="n"/>
      <c r="I254" s="1207" t="n"/>
      <c r="J254" s="1207" t="n"/>
      <c r="K254" s="1207" t="n"/>
      <c r="L254" s="1207" t="n"/>
      <c r="M254" s="1207" t="n"/>
      <c r="N254" s="1181">
        <f>IFERROR(VLOOKUP(B254,TE!$H$1:$Y$749,18,FALSE),"")</f>
        <v/>
      </c>
      <c r="T254" s="1181">
        <f>IFERROR(SUMIFS(TE!$O:$O,TE!$G:$G,$B$179,TE!$I:$I,B254,TE!$D:$D,$C$5),"")</f>
        <v/>
      </c>
      <c r="X254" s="1925">
        <f>IFERROR(VLOOKUP(B254,TE!$H$1:$Y$630,14,FALSE),"0")</f>
        <v/>
      </c>
      <c r="AA254" s="1796" t="n"/>
      <c r="AB254" s="1935">
        <f>T254*X254</f>
        <v/>
      </c>
      <c r="AD254" s="1738" t="n"/>
      <c r="AE254" s="416" t="n"/>
      <c r="AF254" s="416" t="n"/>
    </row>
    <row r="255" ht="15.75" customHeight="1" s="667">
      <c r="A255" s="416" t="n"/>
      <c r="B255" s="421" t="inlineStr">
        <is>
          <t>D00257K</t>
        </is>
      </c>
      <c r="C255" s="1224" t="n"/>
      <c r="D255" s="1224" t="n"/>
      <c r="E255" s="323">
        <f>IFERROR(VLOOKUP(B255,TE!$H$1:$Y$749,2,FALSE),"(Not on TE)")</f>
        <v/>
      </c>
      <c r="F255" s="1224" t="n"/>
      <c r="G255" s="1207" t="n"/>
      <c r="H255" s="1207" t="n"/>
      <c r="I255" s="1207" t="n"/>
      <c r="J255" s="1207" t="n"/>
      <c r="K255" s="1207" t="n"/>
      <c r="L255" s="1207" t="n"/>
      <c r="M255" s="1207" t="n"/>
      <c r="N255" s="1181">
        <f>IFERROR(VLOOKUP(B255,TE!$H$1:$Y$749,18,FALSE),"")</f>
        <v/>
      </c>
      <c r="T255" s="1181">
        <f>IFERROR(SUMIFS(TE!$O:$O,TE!$G:$G,$B$179,TE!$I:$I,B255,TE!$D:$D,$C$5),"")</f>
        <v/>
      </c>
      <c r="X255" s="1925">
        <f>IFERROR(VLOOKUP(B255,TE!$H$1:$Y$630,14,FALSE),"0")</f>
        <v/>
      </c>
      <c r="AA255" s="1796" t="n"/>
      <c r="AB255" s="1935">
        <f>T255*X255</f>
        <v/>
      </c>
      <c r="AD255" s="1738" t="n"/>
      <c r="AE255" s="416" t="n"/>
      <c r="AF255" s="416" t="n"/>
    </row>
    <row r="256" ht="15.75" customHeight="1" s="667">
      <c r="A256" s="416" t="n"/>
      <c r="B256" s="421" t="inlineStr">
        <is>
          <t>D00277K</t>
        </is>
      </c>
      <c r="C256" s="1224" t="n"/>
      <c r="D256" s="1224" t="n"/>
      <c r="E256" s="323">
        <f>IFERROR(VLOOKUP(B256,TE!$H$1:$Y$749,2,FALSE),"(Not on TE)")</f>
        <v/>
      </c>
      <c r="F256" s="1224" t="n"/>
      <c r="G256" s="1207" t="n"/>
      <c r="H256" s="1207" t="n"/>
      <c r="I256" s="1207" t="n"/>
      <c r="J256" s="1207" t="n"/>
      <c r="K256" s="1207" t="n"/>
      <c r="L256" s="1207" t="n"/>
      <c r="M256" s="1207" t="n"/>
      <c r="N256" s="1181">
        <f>IFERROR(VLOOKUP(B256,TE!$H$1:$Y$749,18,FALSE),"")</f>
        <v/>
      </c>
      <c r="T256" s="1181">
        <f>IFERROR(SUMIFS(TE!$O:$O,TE!$G:$G,$B$179,TE!$I:$I,B256,TE!$D:$D,$C$5),"")</f>
        <v/>
      </c>
      <c r="X256" s="1925">
        <f>IFERROR(VLOOKUP(B256,TE!$H$1:$Y$630,14,FALSE),"0")</f>
        <v/>
      </c>
      <c r="AA256" s="1796" t="n"/>
      <c r="AB256" s="1935">
        <f>T256*X256</f>
        <v/>
      </c>
      <c r="AD256" s="1738" t="n"/>
      <c r="AE256" s="416" t="n"/>
      <c r="AF256" s="416" t="n"/>
    </row>
    <row r="257" ht="15.75" customHeight="1" s="667">
      <c r="A257" s="416" t="n"/>
      <c r="B257" s="421" t="inlineStr">
        <is>
          <t>D00307K</t>
        </is>
      </c>
      <c r="C257" s="1224" t="n"/>
      <c r="D257" s="1224" t="n"/>
      <c r="E257" s="323">
        <f>IFERROR(VLOOKUP(B257,TE!$H$1:$Y$749,2,FALSE),"(Not on TE)")</f>
        <v/>
      </c>
      <c r="F257" s="1224" t="n"/>
      <c r="G257" s="1207" t="n"/>
      <c r="H257" s="1207" t="n"/>
      <c r="I257" s="1207" t="n"/>
      <c r="J257" s="1207" t="n"/>
      <c r="K257" s="1207" t="n"/>
      <c r="L257" s="1207" t="n"/>
      <c r="M257" s="1207" t="n"/>
      <c r="N257" s="1181">
        <f>IFERROR(VLOOKUP(B257,TE!$H$1:$Y$749,18,FALSE),"")</f>
        <v/>
      </c>
      <c r="T257" s="1181">
        <f>IFERROR(SUMIFS(TE!$O:$O,TE!$G:$G,$B$179,TE!$I:$I,B257,TE!$D:$D,$C$5),"")</f>
        <v/>
      </c>
      <c r="X257" s="1925">
        <f>IFERROR(VLOOKUP(B257,TE!$H$1:$Y$630,14,FALSE),"0")</f>
        <v/>
      </c>
      <c r="AA257" s="1796" t="n"/>
      <c r="AB257" s="1935">
        <f>T257*X257</f>
        <v/>
      </c>
      <c r="AD257" s="1738" t="n"/>
      <c r="AE257" s="416" t="n"/>
      <c r="AF257" s="416" t="n"/>
    </row>
    <row r="258" ht="15.75" customHeight="1" s="667">
      <c r="A258" s="416" t="n"/>
      <c r="B258" s="421" t="inlineStr">
        <is>
          <t>D00317K</t>
        </is>
      </c>
      <c r="C258" s="1224" t="n"/>
      <c r="D258" s="1224" t="n"/>
      <c r="E258" s="323">
        <f>IFERROR(VLOOKUP(B258,TE!$H$1:$Y$749,2,FALSE),"(Not on TE)")</f>
        <v/>
      </c>
      <c r="F258" s="1224" t="n"/>
      <c r="G258" s="1207" t="n"/>
      <c r="H258" s="1207" t="n"/>
      <c r="I258" s="1207" t="n"/>
      <c r="J258" s="1207" t="n"/>
      <c r="K258" s="1207" t="n"/>
      <c r="L258" s="1207" t="n"/>
      <c r="M258" s="1207" t="n"/>
      <c r="N258" s="1181">
        <f>IFERROR(VLOOKUP(B258,TE!$H$1:$Y$749,18,FALSE),"")</f>
        <v/>
      </c>
      <c r="T258" s="1181">
        <f>IFERROR(SUMIFS(TE!$O:$O,TE!$G:$G,$B$179,TE!$I:$I,B258,TE!$D:$D,$C$5),"")</f>
        <v/>
      </c>
      <c r="X258" s="1925">
        <f>IFERROR(VLOOKUP(B258,TE!$H$1:$Y$630,14,FALSE),"0")</f>
        <v/>
      </c>
      <c r="AA258" s="1796" t="n"/>
      <c r="AB258" s="1935">
        <f>T258*X258</f>
        <v/>
      </c>
      <c r="AD258" s="1738" t="n"/>
      <c r="AE258" s="416" t="n"/>
      <c r="AF258" s="416" t="n"/>
    </row>
    <row r="259" ht="15.75" customHeight="1" s="667">
      <c r="A259" s="416" t="n"/>
      <c r="B259" s="421" t="inlineStr">
        <is>
          <t>D00327K</t>
        </is>
      </c>
      <c r="C259" s="1224" t="n"/>
      <c r="D259" s="1224" t="n"/>
      <c r="E259" s="323">
        <f>IFERROR(VLOOKUP(B259,TE!$H$1:$Y$749,2,FALSE),"(Not on TE)")</f>
        <v/>
      </c>
      <c r="F259" s="1224" t="n"/>
      <c r="G259" s="1207" t="n"/>
      <c r="H259" s="1207" t="n"/>
      <c r="I259" s="1207" t="n"/>
      <c r="J259" s="1207" t="n"/>
      <c r="K259" s="1207" t="n"/>
      <c r="L259" s="1207" t="n"/>
      <c r="M259" s="1207" t="n"/>
      <c r="N259" s="1181">
        <f>IFERROR(VLOOKUP(B259,TE!$H$1:$Y$749,18,FALSE),"")</f>
        <v/>
      </c>
      <c r="T259" s="1181">
        <f>IFERROR(SUMIFS(TE!$O:$O,TE!$G:$G,$B$179,TE!$I:$I,B259,TE!$D:$D,$C$5),"")</f>
        <v/>
      </c>
      <c r="X259" s="1925">
        <f>IFERROR(VLOOKUP(B259,TE!$H$1:$Y$630,14,FALSE),"0")</f>
        <v/>
      </c>
      <c r="AA259" s="1796" t="n"/>
      <c r="AB259" s="1935">
        <f>T259*X259</f>
        <v/>
      </c>
      <c r="AD259" s="1738" t="n"/>
      <c r="AE259" s="416" t="n"/>
      <c r="AF259" s="416" t="n"/>
    </row>
    <row r="260" ht="15.75" customHeight="1" s="667">
      <c r="A260" s="416" t="n"/>
      <c r="B260" s="422" t="inlineStr">
        <is>
          <t>D00337K</t>
        </is>
      </c>
      <c r="C260" s="331" t="n"/>
      <c r="D260" s="331" t="n"/>
      <c r="E260" s="328">
        <f>IFERROR(VLOOKUP(B260,TE!$H$1:$Y$749,2,FALSE),"(Not on TE)")</f>
        <v/>
      </c>
      <c r="F260" s="331" t="n"/>
      <c r="G260" s="1195" t="n"/>
      <c r="H260" s="1195" t="n"/>
      <c r="I260" s="1195" t="n"/>
      <c r="J260" s="1195" t="n"/>
      <c r="K260" s="1195" t="n"/>
      <c r="L260" s="1195" t="n"/>
      <c r="M260" s="1195" t="n"/>
      <c r="N260" s="1187">
        <f>IFERROR(VLOOKUP(B260,TE!$H$1:$Y$749,18,FALSE),"")</f>
        <v/>
      </c>
      <c r="O260" s="1747" t="n"/>
      <c r="P260" s="1747" t="n"/>
      <c r="Q260" s="1747" t="n"/>
      <c r="R260" s="1747" t="n"/>
      <c r="S260" s="1747" t="n"/>
      <c r="T260" s="1187">
        <f>IFERROR(SUMIFS(TE!$O:$O,TE!$G:$G,$B$179,TE!$I:$I,B260,TE!$D:$D,$C$5),"")</f>
        <v/>
      </c>
      <c r="U260" s="1747" t="n"/>
      <c r="V260" s="1747" t="n"/>
      <c r="W260" s="1747" t="n"/>
      <c r="X260" s="1926">
        <f>IFERROR(VLOOKUP(B260,TE!$H$1:$Y$630,14,FALSE),"0")</f>
        <v/>
      </c>
      <c r="Y260" s="1747" t="n"/>
      <c r="Z260" s="1747" t="n"/>
      <c r="AA260" s="1797" t="n"/>
      <c r="AB260" s="1936">
        <f>T260*X260</f>
        <v/>
      </c>
      <c r="AC260" s="1747" t="n"/>
      <c r="AD260" s="1799" t="n"/>
      <c r="AE260" s="416" t="n"/>
      <c r="AF260" s="416" t="n"/>
    </row>
    <row r="261" ht="15.75" customHeight="1" s="667">
      <c r="A261" s="416" t="n"/>
      <c r="B261" s="322" t="n"/>
      <c r="C261" s="1224" t="n"/>
      <c r="D261" s="1224" t="n"/>
      <c r="E261" s="1224" t="n"/>
      <c r="F261" s="1224" t="n"/>
      <c r="G261" s="1207" t="n"/>
      <c r="H261" s="1207" t="n"/>
      <c r="I261" s="1207" t="n"/>
      <c r="J261" s="1207" t="n"/>
      <c r="K261" s="1207" t="n"/>
      <c r="L261" s="1207" t="n"/>
      <c r="M261" s="1207" t="n"/>
      <c r="N261" s="1208" t="n"/>
      <c r="O261" s="1208" t="n"/>
      <c r="P261" s="1208" t="n"/>
      <c r="Q261" s="1208" t="n"/>
      <c r="R261" s="1942" t="n"/>
      <c r="S261" s="1942" t="n"/>
      <c r="T261" s="1942" t="n"/>
      <c r="U261" s="1942" t="n"/>
      <c r="V261" s="1942" t="n"/>
      <c r="W261" s="1942" t="n"/>
      <c r="X261" s="1942" t="n"/>
      <c r="Y261" s="1942" t="n"/>
      <c r="Z261" s="1943" t="inlineStr">
        <is>
          <t>Continued Below</t>
        </is>
      </c>
      <c r="AA261" s="1748" t="n"/>
      <c r="AB261" s="1748" t="n"/>
      <c r="AC261" s="1748" t="n"/>
      <c r="AD261" s="1748" t="n"/>
      <c r="AE261" s="416" t="n"/>
      <c r="AF261" s="416" t="n"/>
    </row>
    <row r="262" ht="15.75" customHeight="1" s="667">
      <c r="A262" s="416" t="n"/>
      <c r="B262" s="327" t="n"/>
      <c r="C262" s="1224" t="n"/>
      <c r="D262" s="1224" t="n"/>
      <c r="E262" s="1224" t="n"/>
      <c r="F262" s="1224" t="n"/>
      <c r="G262" s="1207" t="n"/>
      <c r="N262" s="1208" t="n"/>
      <c r="O262" s="1739" t="n"/>
      <c r="P262" s="1739" t="n"/>
      <c r="Q262" s="1739" t="n"/>
      <c r="R262" s="1942" t="n"/>
      <c r="S262" s="1739" t="n"/>
      <c r="T262" s="1739" t="n"/>
      <c r="U262" s="1739" t="n"/>
      <c r="V262" s="1942" t="n"/>
      <c r="W262" s="1739" t="n"/>
      <c r="X262" s="1739" t="n"/>
      <c r="Y262" s="1739" t="n"/>
      <c r="Z262" s="416" t="n"/>
      <c r="AA262" s="416" t="n"/>
      <c r="AB262" s="416" t="n"/>
      <c r="AC262" s="416" t="n"/>
      <c r="AD262" s="416" t="n"/>
      <c r="AE262" s="416" t="n"/>
      <c r="AF262" s="416" t="n"/>
    </row>
    <row r="263" ht="15.75" customHeight="1" s="667">
      <c r="A263" s="332" t="n"/>
      <c r="B263" s="4" t="n"/>
      <c r="C263" s="332" t="n"/>
      <c r="D263" s="332" t="n"/>
      <c r="E263" s="332" t="n"/>
      <c r="F263" s="332" t="n"/>
      <c r="G263" s="332" t="n"/>
      <c r="H263" s="332" t="n"/>
      <c r="I263" s="332" t="n"/>
      <c r="J263" s="332" t="n"/>
      <c r="K263" s="332" t="n"/>
      <c r="L263" s="332" t="n"/>
      <c r="M263" s="332" t="n"/>
      <c r="N263" s="332" t="n"/>
      <c r="O263" s="332" t="n"/>
      <c r="P263" s="332" t="n"/>
      <c r="Q263" s="332" t="n"/>
      <c r="R263" s="332" t="n"/>
      <c r="S263" s="332" t="n"/>
      <c r="T263" s="332" t="n"/>
      <c r="U263" s="332" t="n"/>
      <c r="V263" s="332" t="n"/>
      <c r="W263" s="332" t="n"/>
      <c r="X263" s="332" t="n"/>
      <c r="Y263" s="332" t="n"/>
      <c r="Z263" s="332" t="n"/>
      <c r="AA263" s="332" t="n"/>
      <c r="AB263" s="317" t="n"/>
      <c r="AC263" s="318" t="n"/>
      <c r="AD263" s="319" t="n"/>
      <c r="AE263" s="319" t="n"/>
      <c r="AF263" s="319" t="n"/>
    </row>
    <row r="264" ht="15.75" customHeight="1" s="667">
      <c r="A264" s="1198" t="inlineStr">
        <is>
          <t>CCN:</t>
        </is>
      </c>
      <c r="C264" s="1199">
        <f>$C$5</f>
        <v/>
      </c>
      <c r="M264" s="1198" t="inlineStr">
        <is>
          <t>Nomenclature:</t>
        </is>
      </c>
      <c r="R264" s="1199">
        <f>$R$5</f>
        <v/>
      </c>
    </row>
    <row r="265" ht="15.75" customHeight="1" s="667">
      <c r="A265" s="416" t="n"/>
      <c r="B265" s="322" t="n"/>
      <c r="C265" s="322" t="n"/>
      <c r="D265" s="322" t="n"/>
      <c r="E265" s="324" t="n"/>
      <c r="F265" s="324" t="n"/>
      <c r="G265" s="324" t="n"/>
      <c r="H265" s="324" t="n"/>
      <c r="I265" s="324" t="n"/>
      <c r="J265" s="324" t="n"/>
      <c r="K265" s="324" t="n"/>
      <c r="L265" s="324" t="n"/>
      <c r="M265" s="324" t="n"/>
      <c r="N265" s="1226" t="n"/>
      <c r="O265" s="1226" t="n"/>
      <c r="P265" s="1226" t="n"/>
      <c r="Q265" s="1226" t="n"/>
      <c r="R265" s="1226" t="n"/>
      <c r="S265" s="1226" t="n"/>
      <c r="T265" s="1226" t="n"/>
      <c r="U265" s="1226" t="n"/>
      <c r="V265" s="1226" t="n"/>
      <c r="W265" s="1226" t="n"/>
      <c r="X265" s="1937" t="n"/>
      <c r="Y265" s="1937" t="n"/>
      <c r="Z265" s="1937" t="n"/>
      <c r="AA265" s="1937" t="n"/>
      <c r="AB265" s="1939" t="n"/>
      <c r="AC265" s="1939" t="n"/>
      <c r="AD265" s="1939" t="n"/>
      <c r="AE265" s="325" t="n"/>
      <c r="AF265" s="416" t="n"/>
    </row>
    <row r="266" ht="15.75" customHeight="1" s="667">
      <c r="A266" s="416" t="n"/>
      <c r="B266" s="419">
        <f>B223</f>
        <v/>
      </c>
      <c r="C266" s="327" t="n"/>
      <c r="D266" s="327" t="n"/>
      <c r="E266" s="328">
        <f>E223</f>
        <v/>
      </c>
      <c r="F266" s="329" t="n"/>
      <c r="G266" s="329" t="n"/>
      <c r="H266" s="329" t="n"/>
      <c r="I266" s="329" t="n"/>
      <c r="J266" s="329" t="n"/>
      <c r="K266" s="329" t="n"/>
      <c r="L266" s="329" t="n"/>
      <c r="M266" s="329" t="n"/>
      <c r="N266" s="1188" t="n"/>
      <c r="O266" s="1188" t="n"/>
      <c r="P266" s="1188" t="n"/>
      <c r="Q266" s="1188" t="n"/>
      <c r="R266" s="1188" t="n"/>
      <c r="S266" s="1188" t="n"/>
      <c r="T266" s="1188" t="n"/>
      <c r="U266" s="1188" t="n"/>
      <c r="V266" s="1188" t="n"/>
      <c r="W266" s="1188" t="n"/>
      <c r="X266" s="1940" t="n"/>
      <c r="Y266" s="1940" t="n"/>
      <c r="Z266" s="1940" t="n"/>
      <c r="AA266" s="1940" t="n"/>
      <c r="AB266" s="1941" t="n"/>
      <c r="AC266" s="1941" t="n"/>
      <c r="AD266" s="1941" t="n"/>
      <c r="AE266" s="325" t="n"/>
      <c r="AF266" s="416" t="n"/>
    </row>
    <row r="267" ht="15.75" customHeight="1" s="667">
      <c r="A267" s="416" t="n"/>
      <c r="B267" s="423" t="inlineStr">
        <is>
          <t>D00347K</t>
        </is>
      </c>
      <c r="C267" s="322" t="n"/>
      <c r="D267" s="322" t="n"/>
      <c r="E267" s="323">
        <f>IFERROR(VLOOKUP(B267,TE!$H$1:$Y$749,2,FALSE),"(Not on TE)")</f>
        <v/>
      </c>
      <c r="F267" s="324" t="n"/>
      <c r="G267" s="324" t="n"/>
      <c r="H267" s="324" t="n"/>
      <c r="I267" s="324" t="n"/>
      <c r="J267" s="324" t="n"/>
      <c r="K267" s="324" t="n"/>
      <c r="L267" s="324" t="n"/>
      <c r="M267" s="324" t="n"/>
      <c r="N267" s="1200">
        <f>IFERROR(VLOOKUP(B267,TE!$H$1:$Y$749,18,FALSE),"")</f>
        <v/>
      </c>
      <c r="O267" s="1736" t="n"/>
      <c r="P267" s="1736" t="n"/>
      <c r="Q267" s="1736" t="n"/>
      <c r="R267" s="1736" t="n"/>
      <c r="S267" s="1736" t="n"/>
      <c r="T267" s="1200">
        <f>IFERROR(SUMIFS(TE!$O:$O,TE!$G:$G,$B$179,TE!$I:$I,B267,TE!$D:$D,$C$5),"")</f>
        <v/>
      </c>
      <c r="U267" s="1736" t="n"/>
      <c r="V267" s="1736" t="n"/>
      <c r="W267" s="1736" t="n"/>
      <c r="X267" s="1945">
        <f>IFERROR(VLOOKUP(B267,TE!$H$1:$Y$630,14,FALSE),"0")</f>
        <v/>
      </c>
      <c r="Y267" s="1736" t="n"/>
      <c r="Z267" s="1736" t="n"/>
      <c r="AA267" s="1794" t="n"/>
      <c r="AB267" s="1946">
        <f>T267*X267</f>
        <v/>
      </c>
      <c r="AC267" s="1736" t="n"/>
      <c r="AD267" s="1737" t="n"/>
      <c r="AE267" s="325" t="n"/>
      <c r="AF267" s="416" t="n"/>
    </row>
    <row r="268" ht="15.75" customHeight="1" s="667">
      <c r="A268" s="416" t="n"/>
      <c r="B268" s="424" t="inlineStr">
        <is>
          <t>D00357K</t>
        </is>
      </c>
      <c r="C268" s="322" t="n"/>
      <c r="D268" s="322" t="n"/>
      <c r="E268" s="323">
        <f>IFERROR(VLOOKUP(B268,TE!$H$1:$Y$749,2,FALSE),"(Not on TE)")</f>
        <v/>
      </c>
      <c r="F268" s="324" t="n"/>
      <c r="G268" s="324" t="n"/>
      <c r="H268" s="324" t="n"/>
      <c r="I268" s="324" t="n"/>
      <c r="J268" s="324" t="n"/>
      <c r="K268" s="324" t="n"/>
      <c r="L268" s="324" t="n"/>
      <c r="M268" s="324" t="n"/>
      <c r="N268" s="1181">
        <f>IFERROR(VLOOKUP(B268,TE!$H$1:$Y$749,18,FALSE),"")</f>
        <v/>
      </c>
      <c r="T268" s="1181">
        <f>IFERROR(SUMIFS(TE!$O:$O,TE!$G:$G,$B$179,TE!$I:$I,B268,TE!$D:$D,$C$5),"")</f>
        <v/>
      </c>
      <c r="X268" s="1925">
        <f>IFERROR(VLOOKUP(B268,TE!$H$1:$Y$630,14,FALSE),"0")</f>
        <v/>
      </c>
      <c r="AA268" s="1796" t="n"/>
      <c r="AB268" s="1935">
        <f>T268*X268</f>
        <v/>
      </c>
      <c r="AD268" s="1738" t="n"/>
      <c r="AE268" s="325" t="n"/>
      <c r="AF268" s="416" t="n"/>
    </row>
    <row r="269" ht="15.75" customHeight="1" s="667">
      <c r="A269" s="416" t="n"/>
      <c r="B269" s="424" t="inlineStr">
        <is>
          <t>D00367K</t>
        </is>
      </c>
      <c r="C269" s="322" t="n"/>
      <c r="D269" s="322" t="n"/>
      <c r="E269" s="323">
        <f>IFERROR(VLOOKUP(B269,TE!$H$1:$Y$749,2,FALSE),"(Not on TE)")</f>
        <v/>
      </c>
      <c r="F269" s="324" t="n"/>
      <c r="G269" s="324" t="n"/>
      <c r="H269" s="324" t="n"/>
      <c r="I269" s="324" t="n"/>
      <c r="J269" s="324" t="n"/>
      <c r="K269" s="324" t="n"/>
      <c r="L269" s="324" t="n"/>
      <c r="M269" s="324" t="n"/>
      <c r="N269" s="1181">
        <f>IFERROR(VLOOKUP(B269,TE!$H$1:$Y$749,18,FALSE),"")</f>
        <v/>
      </c>
      <c r="T269" s="1181">
        <f>IFERROR(SUMIFS(TE!$O:$O,TE!$G:$G,$B$179,TE!$I:$I,B269,TE!$D:$D,$C$5),"")</f>
        <v/>
      </c>
      <c r="X269" s="1925">
        <f>IFERROR(VLOOKUP(B269,TE!$H$1:$Y$630,14,FALSE),"0")</f>
        <v/>
      </c>
      <c r="AA269" s="1796" t="n"/>
      <c r="AB269" s="1935">
        <f>T269*X269</f>
        <v/>
      </c>
      <c r="AD269" s="1738" t="n"/>
      <c r="AE269" s="325" t="n"/>
      <c r="AF269" s="416" t="n"/>
    </row>
    <row r="270" ht="15.75" customHeight="1" s="667">
      <c r="A270" s="416" t="n"/>
      <c r="B270" s="424" t="inlineStr">
        <is>
          <t>D00457K</t>
        </is>
      </c>
      <c r="C270" s="322" t="n"/>
      <c r="D270" s="322" t="n"/>
      <c r="E270" s="323">
        <f>IFERROR(VLOOKUP(B270,TE!$H$1:$Y$749,2,FALSE),"(Not on TE)")</f>
        <v/>
      </c>
      <c r="F270" s="324" t="n"/>
      <c r="G270" s="324" t="n"/>
      <c r="H270" s="324" t="n"/>
      <c r="I270" s="324" t="n"/>
      <c r="J270" s="324" t="n"/>
      <c r="K270" s="324" t="n"/>
      <c r="L270" s="324" t="n"/>
      <c r="M270" s="324" t="n"/>
      <c r="N270" s="1181">
        <f>IFERROR(VLOOKUP(B270,TE!$H$1:$Y$749,18,FALSE),"")</f>
        <v/>
      </c>
      <c r="T270" s="1181">
        <f>IFERROR(SUMIFS(TE!$O:$O,TE!$G:$G,$B$179,TE!$I:$I,B270,TE!$D:$D,$C$5),"")</f>
        <v/>
      </c>
      <c r="X270" s="1925">
        <f>IFERROR(VLOOKUP(B270,TE!$H$1:$Y$630,14,FALSE),"0")</f>
        <v/>
      </c>
      <c r="AA270" s="1796" t="n"/>
      <c r="AB270" s="1935">
        <f>T270*X270</f>
        <v/>
      </c>
      <c r="AD270" s="1738" t="n"/>
      <c r="AE270" s="325" t="n"/>
      <c r="AF270" s="416" t="n"/>
    </row>
    <row r="271" ht="15.75" customHeight="1" s="667">
      <c r="A271" s="416" t="n"/>
      <c r="B271" s="424" t="inlineStr">
        <is>
          <t>D00467K</t>
        </is>
      </c>
      <c r="C271" s="322" t="n"/>
      <c r="D271" s="322" t="n"/>
      <c r="E271" s="323">
        <f>IFERROR(VLOOKUP(B271,TE!$H$1:$Y$749,2,FALSE),"(Not on TE)")</f>
        <v/>
      </c>
      <c r="F271" s="324" t="n"/>
      <c r="G271" s="324" t="n"/>
      <c r="H271" s="324" t="n"/>
      <c r="I271" s="324" t="n"/>
      <c r="J271" s="324" t="n"/>
      <c r="K271" s="324" t="n"/>
      <c r="L271" s="324" t="n"/>
      <c r="M271" s="324" t="n"/>
      <c r="N271" s="1181">
        <f>IFERROR(VLOOKUP(B271,TE!$H$1:$Y$749,18,FALSE),"")</f>
        <v/>
      </c>
      <c r="T271" s="1181">
        <f>IFERROR(SUMIFS(TE!$O:$O,TE!$G:$G,$B$179,TE!$I:$I,B271,TE!$D:$D,$C$5),"")</f>
        <v/>
      </c>
      <c r="X271" s="1925">
        <f>IFERROR(VLOOKUP(B271,TE!$H$1:$Y$630,14,FALSE),"0")</f>
        <v/>
      </c>
      <c r="AA271" s="1796" t="n"/>
      <c r="AB271" s="1935">
        <f>T271*X271</f>
        <v/>
      </c>
      <c r="AD271" s="1738" t="n"/>
      <c r="AE271" s="325" t="n"/>
      <c r="AF271" s="416" t="n"/>
    </row>
    <row r="272" ht="15.75" customHeight="1" s="667">
      <c r="A272" s="416" t="n"/>
      <c r="B272" s="424" t="inlineStr">
        <is>
          <t>D00487K</t>
        </is>
      </c>
      <c r="C272" s="322" t="n"/>
      <c r="D272" s="322" t="n"/>
      <c r="E272" s="323">
        <f>IFERROR(VLOOKUP(B272,TE!$H$1:$Y$749,2,FALSE),"(Not on TE)")</f>
        <v/>
      </c>
      <c r="F272" s="324" t="n"/>
      <c r="G272" s="324" t="n"/>
      <c r="H272" s="324" t="n"/>
      <c r="I272" s="324" t="n"/>
      <c r="J272" s="324" t="n"/>
      <c r="K272" s="324" t="n"/>
      <c r="L272" s="324" t="n"/>
      <c r="M272" s="324" t="n"/>
      <c r="N272" s="1181">
        <f>IFERROR(VLOOKUP(B272,TE!$H$1:$Y$749,18,FALSE),"")</f>
        <v/>
      </c>
      <c r="T272" s="1181">
        <f>IFERROR(SUMIFS(TE!$O:$O,TE!$G:$G,$B$179,TE!$I:$I,B272,TE!$D:$D,$C$5),"")</f>
        <v/>
      </c>
      <c r="X272" s="1925">
        <f>IFERROR(VLOOKUP(B272,TE!$H$1:$Y$630,14,FALSE),"0")</f>
        <v/>
      </c>
      <c r="AA272" s="1796" t="n"/>
      <c r="AB272" s="1935">
        <f>T272*X272</f>
        <v/>
      </c>
      <c r="AD272" s="1738" t="n"/>
      <c r="AE272" s="325" t="n"/>
      <c r="AF272" s="416" t="n"/>
    </row>
    <row r="273" ht="15.75" customHeight="1" s="667">
      <c r="A273" s="416" t="n"/>
      <c r="B273" s="424" t="inlineStr">
        <is>
          <t>D00527K</t>
        </is>
      </c>
      <c r="C273" s="322" t="n"/>
      <c r="D273" s="322" t="n"/>
      <c r="E273" s="323">
        <f>IFERROR(VLOOKUP(B273,TE!$H$1:$Y$749,2,FALSE),"(Not on TE)")</f>
        <v/>
      </c>
      <c r="F273" s="324" t="n"/>
      <c r="G273" s="324" t="n"/>
      <c r="H273" s="324" t="n"/>
      <c r="I273" s="324" t="n"/>
      <c r="J273" s="324" t="n"/>
      <c r="K273" s="324" t="n"/>
      <c r="L273" s="324" t="n"/>
      <c r="M273" s="324" t="n"/>
      <c r="N273" s="1181">
        <f>IFERROR(VLOOKUP(B273,TE!$H$1:$Y$749,18,FALSE),"")</f>
        <v/>
      </c>
      <c r="T273" s="1181">
        <f>IFERROR(SUMIFS(TE!$O:$O,TE!$G:$G,$B$179,TE!$I:$I,B273,TE!$D:$D,$C$5),"")</f>
        <v/>
      </c>
      <c r="X273" s="1925">
        <f>IFERROR(VLOOKUP(B273,TE!$H$1:$Y$630,14,FALSE),"0")</f>
        <v/>
      </c>
      <c r="AA273" s="1796" t="n"/>
      <c r="AB273" s="1935">
        <f>T273*X273</f>
        <v/>
      </c>
      <c r="AD273" s="1738" t="n"/>
      <c r="AE273" s="325" t="n"/>
      <c r="AF273" s="416" t="n"/>
    </row>
    <row r="274" ht="15.75" customHeight="1" s="667">
      <c r="A274" s="416" t="n"/>
      <c r="B274" s="424" t="inlineStr">
        <is>
          <t>D00537K</t>
        </is>
      </c>
      <c r="C274" s="322" t="n"/>
      <c r="D274" s="322" t="n"/>
      <c r="E274" s="323">
        <f>IFERROR(VLOOKUP(B274,TE!$H$1:$Y$749,2,FALSE),"(Not on TE)")</f>
        <v/>
      </c>
      <c r="F274" s="324" t="n"/>
      <c r="G274" s="324" t="n"/>
      <c r="H274" s="324" t="n"/>
      <c r="I274" s="324" t="n"/>
      <c r="J274" s="324" t="n"/>
      <c r="K274" s="324" t="n"/>
      <c r="L274" s="324" t="n"/>
      <c r="M274" s="324" t="n"/>
      <c r="N274" s="1181">
        <f>IFERROR(VLOOKUP(B274,TE!$H$1:$Y$749,18,FALSE),"")</f>
        <v/>
      </c>
      <c r="T274" s="1181">
        <f>IFERROR(SUMIFS(TE!$O:$O,TE!$G:$G,$B$179,TE!$I:$I,B274,TE!$D:$D,$C$5),"")</f>
        <v/>
      </c>
      <c r="X274" s="1925">
        <f>IFERROR(VLOOKUP(B274,TE!$H$1:$Y$630,14,FALSE),"0")</f>
        <v/>
      </c>
      <c r="AA274" s="1796" t="n"/>
      <c r="AB274" s="1935">
        <f>T274*X274</f>
        <v/>
      </c>
      <c r="AD274" s="1738" t="n"/>
      <c r="AE274" s="325" t="n"/>
      <c r="AF274" s="416" t="n"/>
    </row>
    <row r="275" ht="15.75" customHeight="1" s="667">
      <c r="A275" s="416" t="n"/>
      <c r="B275" s="424" t="inlineStr">
        <is>
          <t>D00547K</t>
        </is>
      </c>
      <c r="C275" s="322" t="n"/>
      <c r="D275" s="322" t="n"/>
      <c r="E275" s="323">
        <f>IFERROR(VLOOKUP(B275,TE!$H$1:$Y$749,2,FALSE),"(Not on TE)")</f>
        <v/>
      </c>
      <c r="F275" s="324" t="n"/>
      <c r="G275" s="324" t="n"/>
      <c r="H275" s="324" t="n"/>
      <c r="I275" s="324" t="n"/>
      <c r="J275" s="324" t="n"/>
      <c r="K275" s="324" t="n"/>
      <c r="L275" s="324" t="n"/>
      <c r="M275" s="324" t="n"/>
      <c r="N275" s="1181">
        <f>IFERROR(VLOOKUP(B275,TE!$H$1:$Y$749,18,FALSE),"")</f>
        <v/>
      </c>
      <c r="T275" s="1181">
        <f>IFERROR(SUMIFS(TE!$O:$O,TE!$G:$G,$B$179,TE!$I:$I,B275,TE!$D:$D,$C$5),"")</f>
        <v/>
      </c>
      <c r="X275" s="1925">
        <f>IFERROR(VLOOKUP(B275,TE!$H$1:$Y$630,14,FALSE),"0")</f>
        <v/>
      </c>
      <c r="AA275" s="1796" t="n"/>
      <c r="AB275" s="1935">
        <f>T275*X275</f>
        <v/>
      </c>
      <c r="AD275" s="1738" t="n"/>
      <c r="AE275" s="325" t="n"/>
      <c r="AF275" s="416" t="n"/>
    </row>
    <row r="276" ht="15.75" customHeight="1" s="667">
      <c r="A276" s="416" t="n"/>
      <c r="B276" s="424" t="inlineStr">
        <is>
          <t>D00557K</t>
        </is>
      </c>
      <c r="C276" s="322" t="n"/>
      <c r="D276" s="322" t="n"/>
      <c r="E276" s="323">
        <f>IFERROR(VLOOKUP(B276,TE!$H$1:$Y$749,2,FALSE),"(Not on TE)")</f>
        <v/>
      </c>
      <c r="F276" s="324" t="n"/>
      <c r="G276" s="324" t="n"/>
      <c r="H276" s="324" t="n"/>
      <c r="I276" s="324" t="n"/>
      <c r="J276" s="324" t="n"/>
      <c r="K276" s="324" t="n"/>
      <c r="L276" s="324" t="n"/>
      <c r="M276" s="324" t="n"/>
      <c r="N276" s="1181">
        <f>IFERROR(VLOOKUP(B276,TE!$H$1:$Y$749,18,FALSE),"")</f>
        <v/>
      </c>
      <c r="T276" s="1181">
        <f>IFERROR(SUMIFS(TE!$O:$O,TE!$G:$G,$B$179,TE!$I:$I,B276,TE!$D:$D,$C$5),"")</f>
        <v/>
      </c>
      <c r="X276" s="1925">
        <f>IFERROR(VLOOKUP(B276,TE!$H$1:$Y$630,14,FALSE),"0")</f>
        <v/>
      </c>
      <c r="AA276" s="1796" t="n"/>
      <c r="AB276" s="1935">
        <f>T276*X276</f>
        <v/>
      </c>
      <c r="AD276" s="1738" t="n"/>
      <c r="AE276" s="325" t="n"/>
      <c r="AF276" s="416" t="n"/>
    </row>
    <row r="277" ht="15.75" customHeight="1" s="667">
      <c r="A277" s="416" t="n"/>
      <c r="B277" s="321" t="inlineStr">
        <is>
          <t>D00807K</t>
        </is>
      </c>
      <c r="C277" s="322" t="n"/>
      <c r="D277" s="322" t="n"/>
      <c r="E277" s="323">
        <f>IFERROR(VLOOKUP(B277,TE!$H$1:$Y$749,2,FALSE),"(Not on TE)")</f>
        <v/>
      </c>
      <c r="F277" s="324" t="n"/>
      <c r="G277" s="324" t="n"/>
      <c r="H277" s="324" t="n"/>
      <c r="I277" s="324" t="n"/>
      <c r="J277" s="324" t="n"/>
      <c r="K277" s="324" t="n"/>
      <c r="L277" s="324" t="n"/>
      <c r="M277" s="324" t="n"/>
      <c r="N277" s="1181">
        <f>IFERROR(VLOOKUP(B277,TE!$H$1:$Y$749,18,FALSE),"")</f>
        <v/>
      </c>
      <c r="T277" s="1181">
        <f>IFERROR(SUMIFS(TE!$O:$O,TE!$G:$G,$B$179,TE!$I:$I,B277,TE!$D:$D,$C$5),"")</f>
        <v/>
      </c>
      <c r="X277" s="1925">
        <f>IFERROR(VLOOKUP(B277,TE!$H$1:$Y$630,14,FALSE),"0")</f>
        <v/>
      </c>
      <c r="AA277" s="1796" t="n"/>
      <c r="AB277" s="1935">
        <f>T277*X277</f>
        <v/>
      </c>
      <c r="AD277" s="1738" t="n"/>
      <c r="AE277" s="325" t="n"/>
      <c r="AF277" s="416" t="n"/>
    </row>
    <row r="278" ht="15.75" customHeight="1" s="667">
      <c r="A278" s="416" t="n"/>
      <c r="B278" s="321" t="inlineStr">
        <is>
          <t>D00857KM</t>
        </is>
      </c>
      <c r="C278" s="322" t="n"/>
      <c r="D278" s="322" t="n"/>
      <c r="E278" s="323">
        <f>IFERROR(VLOOKUP(B278,TE!$H$1:$Y$749,2,FALSE),"(Not on TE)")</f>
        <v/>
      </c>
      <c r="F278" s="324" t="n"/>
      <c r="G278" s="324" t="n"/>
      <c r="H278" s="324" t="n"/>
      <c r="I278" s="324" t="n"/>
      <c r="J278" s="324" t="n"/>
      <c r="K278" s="324" t="n"/>
      <c r="L278" s="324" t="n"/>
      <c r="M278" s="324" t="n"/>
      <c r="N278" s="1181">
        <f>IFERROR(VLOOKUP(B278,TE!$H$1:$Y$749,18,FALSE),"")</f>
        <v/>
      </c>
      <c r="T278" s="1181">
        <f>IFERROR(SUMIFS(TE!$O:$O,TE!$G:$G,$B$179,TE!$I:$I,B278,TE!$D:$D,$C$5),"")</f>
        <v/>
      </c>
      <c r="X278" s="1925">
        <f>IFERROR(VLOOKUP(B278,TE!$H$1:$Y$630,14,FALSE),"0")</f>
        <v/>
      </c>
      <c r="AA278" s="1796" t="n"/>
      <c r="AB278" s="1935">
        <f>T278*X278</f>
        <v/>
      </c>
      <c r="AD278" s="1738" t="n"/>
      <c r="AE278" s="325" t="n"/>
      <c r="AF278" s="416" t="n"/>
    </row>
    <row r="279" ht="15.75" customHeight="1" s="667">
      <c r="A279" s="416" t="n"/>
      <c r="B279" s="321" t="inlineStr">
        <is>
          <t>D01877K0</t>
        </is>
      </c>
      <c r="C279" s="322" t="n"/>
      <c r="D279" s="322" t="n"/>
      <c r="E279" s="323">
        <f>IFERROR(VLOOKUP(B279,TE!$H$1:$Y$749,2,FALSE),"(Not on TE)")</f>
        <v/>
      </c>
      <c r="F279" s="324" t="n"/>
      <c r="G279" s="324" t="n"/>
      <c r="H279" s="324" t="n"/>
      <c r="I279" s="324" t="n"/>
      <c r="J279" s="324" t="n"/>
      <c r="K279" s="324" t="n"/>
      <c r="L279" s="324" t="n"/>
      <c r="M279" s="324" t="n"/>
      <c r="N279" s="1181">
        <f>IFERROR(VLOOKUP(B279,TE!$H$1:$Y$749,18,FALSE),"")</f>
        <v/>
      </c>
      <c r="T279" s="1181">
        <f>IFERROR(SUMIFS(TE!$O:$O,TE!$G:$G,$B$179,TE!$I:$I,B279,TE!$D:$D,$C$5),"")</f>
        <v/>
      </c>
      <c r="X279" s="1925">
        <f>IFERROR(VLOOKUP(B279,TE!$H$1:$Y$630,14,FALSE),"0")</f>
        <v/>
      </c>
      <c r="AA279" s="1796" t="n"/>
      <c r="AB279" s="1935">
        <f>T279*X279</f>
        <v/>
      </c>
      <c r="AD279" s="1738" t="n"/>
      <c r="AE279" s="325" t="n"/>
      <c r="AF279" s="416" t="n"/>
    </row>
    <row r="280" ht="15.75" customHeight="1" s="667">
      <c r="A280" s="416" t="n"/>
      <c r="B280" s="321" t="inlineStr">
        <is>
          <t>D01957KA</t>
        </is>
      </c>
      <c r="C280" s="322" t="n"/>
      <c r="D280" s="322" t="n"/>
      <c r="E280" s="323">
        <f>IFERROR(VLOOKUP(B280,TE!$H$1:$Y$749,2,FALSE),"(Not on TE)")</f>
        <v/>
      </c>
      <c r="F280" s="324" t="n"/>
      <c r="G280" s="324" t="n"/>
      <c r="H280" s="324" t="n"/>
      <c r="I280" s="324" t="n"/>
      <c r="J280" s="324" t="n"/>
      <c r="K280" s="324" t="n"/>
      <c r="L280" s="324" t="n"/>
      <c r="M280" s="324" t="n"/>
      <c r="N280" s="1181">
        <f>IFERROR(VLOOKUP(B280,TE!$H$1:$Y$749,18,FALSE),"")</f>
        <v/>
      </c>
      <c r="T280" s="1181">
        <f>IFERROR(SUMIFS(TE!$O:$O,TE!$G:$G,$B$179,TE!$I:$I,B280,TE!$D:$D,$C$5),"")</f>
        <v/>
      </c>
      <c r="X280" s="1925">
        <f>IFERROR(VLOOKUP(B280,TE!$H$1:$Y$630,14,FALSE),"0")</f>
        <v/>
      </c>
      <c r="AA280" s="1796" t="n"/>
      <c r="AB280" s="1935">
        <f>T280*X280</f>
        <v/>
      </c>
      <c r="AD280" s="1738" t="n"/>
      <c r="AE280" s="325" t="n"/>
      <c r="AF280" s="416" t="n"/>
    </row>
    <row r="281" ht="15.75" customHeight="1" s="667">
      <c r="A281" s="416" t="n"/>
      <c r="B281" s="321" t="inlineStr">
        <is>
          <t>D01987K</t>
        </is>
      </c>
      <c r="C281" s="322" t="n"/>
      <c r="D281" s="322" t="n"/>
      <c r="E281" s="323">
        <f>IFERROR(VLOOKUP(B281,TE!$H$1:$Y$749,2,FALSE),"(Not on TE)")</f>
        <v/>
      </c>
      <c r="F281" s="324" t="n"/>
      <c r="G281" s="324" t="n"/>
      <c r="H281" s="324" t="n"/>
      <c r="I281" s="324" t="n"/>
      <c r="J281" s="324" t="n"/>
      <c r="K281" s="324" t="n"/>
      <c r="L281" s="324" t="n"/>
      <c r="M281" s="324" t="n"/>
      <c r="N281" s="1181">
        <f>IFERROR(VLOOKUP(B281,TE!$H$1:$Y$749,18,FALSE),"")</f>
        <v/>
      </c>
      <c r="T281" s="1181">
        <f>IFERROR(SUMIFS(TE!$O:$O,TE!$G:$G,$B$179,TE!$I:$I,B281,TE!$D:$D,$C$5),"")</f>
        <v/>
      </c>
      <c r="X281" s="1925">
        <f>IFERROR(VLOOKUP(B281,TE!$H$1:$Y$630,14,FALSE),"0")</f>
        <v/>
      </c>
      <c r="AA281" s="1796" t="n"/>
      <c r="AB281" s="1935">
        <f>T281*X281</f>
        <v/>
      </c>
      <c r="AD281" s="1738" t="n"/>
      <c r="AE281" s="325" t="n"/>
      <c r="AF281" s="416" t="n"/>
    </row>
    <row r="282" ht="15.75" customHeight="1" s="667">
      <c r="A282" s="416" t="n"/>
      <c r="B282" s="321" t="inlineStr">
        <is>
          <t>D02117K</t>
        </is>
      </c>
      <c r="C282" s="322" t="n"/>
      <c r="D282" s="322" t="n"/>
      <c r="E282" s="323">
        <f>IFERROR(VLOOKUP(B282,TE!$H$1:$Y$749,2,FALSE),"(Not on TE)")</f>
        <v/>
      </c>
      <c r="F282" s="324" t="n"/>
      <c r="G282" s="324" t="n"/>
      <c r="H282" s="324" t="n"/>
      <c r="I282" s="324" t="n"/>
      <c r="J282" s="324" t="n"/>
      <c r="K282" s="324" t="n"/>
      <c r="L282" s="324" t="n"/>
      <c r="M282" s="324" t="n"/>
      <c r="N282" s="1181">
        <f>IFERROR(VLOOKUP(B282,TE!$H$1:$Y$749,18,FALSE),"")</f>
        <v/>
      </c>
      <c r="T282" s="1181">
        <f>IFERROR(SUMIFS(TE!$O:$O,TE!$G:$G,$B$179,TE!$I:$I,B282,TE!$D:$D,$C$5),"")</f>
        <v/>
      </c>
      <c r="X282" s="1925">
        <f>IFERROR(VLOOKUP(B282,TE!$H$1:$Y$630,14,FALSE),"0")</f>
        <v/>
      </c>
      <c r="AA282" s="1796" t="n"/>
      <c r="AB282" s="1935">
        <f>T282*X282</f>
        <v/>
      </c>
      <c r="AD282" s="1738" t="n"/>
      <c r="AE282" s="325" t="n"/>
      <c r="AF282" s="416" t="n"/>
    </row>
    <row r="283" ht="15.75" customHeight="1" s="667">
      <c r="A283" s="416" t="n"/>
      <c r="B283" s="321" t="inlineStr">
        <is>
          <t>D02157K</t>
        </is>
      </c>
      <c r="C283" s="322" t="n"/>
      <c r="D283" s="322" t="n"/>
      <c r="E283" s="323">
        <f>IFERROR(VLOOKUP(B283,TE!$H$1:$Y$749,2,FALSE),"(Not on TE)")</f>
        <v/>
      </c>
      <c r="F283" s="324" t="n"/>
      <c r="G283" s="324" t="n"/>
      <c r="H283" s="324" t="n"/>
      <c r="I283" s="324" t="n"/>
      <c r="J283" s="324" t="n"/>
      <c r="K283" s="324" t="n"/>
      <c r="L283" s="324" t="n"/>
      <c r="M283" s="324" t="n"/>
      <c r="N283" s="1181">
        <f>IFERROR(VLOOKUP(B283,TE!$H$1:$Y$749,18,FALSE),"")</f>
        <v/>
      </c>
      <c r="T283" s="1181">
        <f>IFERROR(SUMIFS(TE!$O:$O,TE!$G:$G,$B$179,TE!$I:$I,B283,TE!$D:$D,$C$5),"")</f>
        <v/>
      </c>
      <c r="X283" s="1925">
        <f>IFERROR(VLOOKUP(B283,TE!$H$1:$Y$630,14,FALSE),"0")</f>
        <v/>
      </c>
      <c r="AA283" s="1796" t="n"/>
      <c r="AB283" s="1935">
        <f>T283*X283</f>
        <v/>
      </c>
      <c r="AD283" s="1738" t="n"/>
      <c r="AE283" s="325" t="n"/>
      <c r="AF283" s="416" t="n"/>
    </row>
    <row r="284" ht="15.75" customHeight="1" s="667">
      <c r="A284" s="416" t="n"/>
      <c r="B284" s="321" t="inlineStr">
        <is>
          <t>D02357K</t>
        </is>
      </c>
      <c r="C284" s="322" t="n"/>
      <c r="D284" s="322" t="n"/>
      <c r="E284" s="323">
        <f>IFERROR(VLOOKUP(B284,TE!$H$1:$Y$749,2,FALSE),"(Not on TE)")</f>
        <v/>
      </c>
      <c r="F284" s="324" t="n"/>
      <c r="G284" s="324" t="n"/>
      <c r="H284" s="324" t="n"/>
      <c r="I284" s="324" t="n"/>
      <c r="J284" s="324" t="n"/>
      <c r="K284" s="324" t="n"/>
      <c r="L284" s="324" t="n"/>
      <c r="M284" s="324" t="n"/>
      <c r="N284" s="1181">
        <f>IFERROR(VLOOKUP(B284,TE!$H$1:$Y$749,18,FALSE),"")</f>
        <v/>
      </c>
      <c r="T284" s="1181">
        <f>IFERROR(SUMIFS(TE!$O:$O,TE!$G:$G,$B$179,TE!$I:$I,B284,TE!$D:$D,$C$5),"")</f>
        <v/>
      </c>
      <c r="X284" s="1925">
        <f>IFERROR(VLOOKUP(B284,TE!$H$1:$Y$630,14,FALSE),"0")</f>
        <v/>
      </c>
      <c r="AA284" s="1796" t="n"/>
      <c r="AB284" s="1935">
        <f>T284*X284</f>
        <v/>
      </c>
      <c r="AD284" s="1738" t="n"/>
      <c r="AE284" s="325" t="n"/>
      <c r="AF284" s="416" t="n"/>
    </row>
    <row r="285" ht="15.75" customHeight="1" s="667">
      <c r="A285" s="416" t="n"/>
      <c r="B285" s="321" t="inlineStr">
        <is>
          <t>D08627K</t>
        </is>
      </c>
      <c r="C285" s="322" t="n"/>
      <c r="D285" s="322" t="n"/>
      <c r="E285" s="323">
        <f>IFERROR(VLOOKUP(B285,TE!$H$1:$Y$749,2,FALSE),"(Not on TE)")</f>
        <v/>
      </c>
      <c r="F285" s="324" t="n"/>
      <c r="G285" s="324" t="n"/>
      <c r="H285" s="324" t="n"/>
      <c r="I285" s="324" t="n"/>
      <c r="J285" s="324" t="n"/>
      <c r="K285" s="324" t="n"/>
      <c r="L285" s="324" t="n"/>
      <c r="M285" s="324" t="n"/>
      <c r="N285" s="1181">
        <f>IFERROR(VLOOKUP(B285,TE!$H$1:$Y$749,18,FALSE),"")</f>
        <v/>
      </c>
      <c r="T285" s="1181">
        <f>IFERROR(SUMIFS(TE!$O:$O,TE!$G:$G,$B$179,TE!$I:$I,B285,TE!$D:$D,$C$5),"")</f>
        <v/>
      </c>
      <c r="X285" s="1925">
        <f>IFERROR(VLOOKUP(B285,TE!$H$1:$Y$630,14,FALSE),"0")</f>
        <v/>
      </c>
      <c r="AA285" s="1796" t="n"/>
      <c r="AB285" s="1935">
        <f>T285*X285</f>
        <v/>
      </c>
      <c r="AD285" s="1738" t="n"/>
      <c r="AE285" s="325" t="n"/>
      <c r="AF285" s="416" t="n"/>
    </row>
    <row r="286" ht="15.75" customHeight="1" s="667">
      <c r="A286" s="416" t="n"/>
      <c r="B286" s="321" t="inlineStr">
        <is>
          <t>D08807K</t>
        </is>
      </c>
      <c r="C286" s="322" t="n"/>
      <c r="D286" s="322" t="n"/>
      <c r="E286" s="323">
        <f>IFERROR(VLOOKUP(B286,TE!$H$1:$Y$749,2,FALSE),"(Not on TE)")</f>
        <v/>
      </c>
      <c r="F286" s="324" t="n"/>
      <c r="G286" s="324" t="n"/>
      <c r="H286" s="324" t="n"/>
      <c r="I286" s="324" t="n"/>
      <c r="J286" s="324" t="n"/>
      <c r="K286" s="324" t="n"/>
      <c r="L286" s="324" t="n"/>
      <c r="M286" s="324" t="n"/>
      <c r="N286" s="1181">
        <f>IFERROR(VLOOKUP(B286,TE!$H$1:$Y$749,18,FALSE),"")</f>
        <v/>
      </c>
      <c r="T286" s="1181">
        <f>IFERROR(SUMIFS(TE!$O:$O,TE!$G:$G,$B$179,TE!$I:$I,B286,TE!$D:$D,$C$5),"")</f>
        <v/>
      </c>
      <c r="X286" s="1925">
        <f>IFERROR(VLOOKUP(B286,TE!$H$1:$Y$630,14,FALSE),"0")</f>
        <v/>
      </c>
      <c r="AA286" s="1796" t="n"/>
      <c r="AB286" s="1935">
        <f>T286*X286</f>
        <v/>
      </c>
      <c r="AD286" s="1738" t="n"/>
      <c r="AE286" s="325" t="n"/>
      <c r="AF286" s="416" t="n"/>
    </row>
    <row r="287" ht="15.75" customHeight="1" s="667">
      <c r="A287" s="416" t="n"/>
      <c r="B287" s="321" t="inlineStr">
        <is>
          <t>D08867K</t>
        </is>
      </c>
      <c r="C287" s="322" t="n"/>
      <c r="D287" s="322" t="n"/>
      <c r="E287" s="323">
        <f>IFERROR(VLOOKUP(B287,TE!$H$1:$Y$749,2,FALSE),"(Not on TE)")</f>
        <v/>
      </c>
      <c r="F287" s="324" t="n"/>
      <c r="G287" s="324" t="n"/>
      <c r="H287" s="324" t="n"/>
      <c r="I287" s="324" t="n"/>
      <c r="J287" s="324" t="n"/>
      <c r="K287" s="324" t="n"/>
      <c r="L287" s="324" t="n"/>
      <c r="M287" s="324" t="n"/>
      <c r="N287" s="1181">
        <f>IFERROR(VLOOKUP(B287,TE!$H$1:$Y$749,18,FALSE),"")</f>
        <v/>
      </c>
      <c r="T287" s="1181">
        <f>IFERROR(SUMIFS(TE!$O:$O,TE!$G:$G,$B$179,TE!$I:$I,B287,TE!$D:$D,$C$5),"")</f>
        <v/>
      </c>
      <c r="X287" s="1925">
        <f>IFERROR(VLOOKUP(B287,TE!$H$1:$Y$630,14,FALSE),"0")</f>
        <v/>
      </c>
      <c r="AA287" s="1796" t="n"/>
      <c r="AB287" s="1935">
        <f>T287*X287</f>
        <v/>
      </c>
      <c r="AD287" s="1738" t="n"/>
      <c r="AE287" s="325" t="n"/>
      <c r="AF287" s="416" t="n"/>
    </row>
    <row r="288" ht="15.75" customHeight="1" s="667">
      <c r="A288" s="416" t="n"/>
      <c r="B288" s="321" t="inlineStr">
        <is>
          <t>D08877K</t>
        </is>
      </c>
      <c r="C288" s="322" t="n"/>
      <c r="D288" s="322" t="n"/>
      <c r="E288" s="323">
        <f>IFERROR(VLOOKUP(B288,TE!$H$1:$Y$749,2,FALSE),"(Not on TE)")</f>
        <v/>
      </c>
      <c r="F288" s="324" t="n"/>
      <c r="G288" s="324" t="n"/>
      <c r="H288" s="324" t="n"/>
      <c r="I288" s="324" t="n"/>
      <c r="J288" s="324" t="n"/>
      <c r="K288" s="324" t="n"/>
      <c r="L288" s="324" t="n"/>
      <c r="M288" s="324" t="n"/>
      <c r="N288" s="1181">
        <f>IFERROR(VLOOKUP(B288,TE!$H$1:$Y$749,18,FALSE),"")</f>
        <v/>
      </c>
      <c r="T288" s="1181">
        <f>IFERROR(SUMIFS(TE!$O:$O,TE!$G:$G,$B$179,TE!$I:$I,B288,TE!$D:$D,$C$5),"")</f>
        <v/>
      </c>
      <c r="X288" s="1925">
        <f>IFERROR(VLOOKUP(B288,TE!$H$1:$Y$630,14,FALSE),"0")</f>
        <v/>
      </c>
      <c r="AA288" s="1796" t="n"/>
      <c r="AB288" s="1935">
        <f>T288*X288</f>
        <v/>
      </c>
      <c r="AD288" s="1738" t="n"/>
      <c r="AE288" s="416" t="n"/>
      <c r="AF288" s="416" t="n"/>
    </row>
    <row r="289" ht="15.75" customHeight="1" s="667">
      <c r="A289" s="416" t="n"/>
      <c r="B289" s="330" t="inlineStr">
        <is>
          <t>D10017K</t>
        </is>
      </c>
      <c r="C289" s="322" t="n"/>
      <c r="D289" s="322" t="n"/>
      <c r="E289" s="323">
        <f>IFERROR(VLOOKUP(B289,TE!$H$1:$Y$749,2,FALSE),"(Not on TE)")</f>
        <v/>
      </c>
      <c r="F289" s="324" t="n"/>
      <c r="G289" s="324" t="n"/>
      <c r="H289" s="324" t="n"/>
      <c r="I289" s="324" t="n"/>
      <c r="J289" s="324" t="n"/>
      <c r="K289" s="324" t="n"/>
      <c r="L289" s="324" t="n"/>
      <c r="M289" s="324" t="n"/>
      <c r="N289" s="1181">
        <f>IFERROR(VLOOKUP(B289,TE!$H$1:$Y$749,18,FALSE),"")</f>
        <v/>
      </c>
      <c r="T289" s="1181">
        <f>IFERROR(SUMIFS(TE!$O:$O,TE!$G:$G,$B$179,TE!$I:$I,B289,TE!$D:$D,$C$5),"")</f>
        <v/>
      </c>
      <c r="X289" s="1925">
        <f>IFERROR(VLOOKUP(B289,TE!$H$1:$Y$630,14,FALSE),"0")</f>
        <v/>
      </c>
      <c r="AA289" s="1796" t="n"/>
      <c r="AB289" s="1935">
        <f>T289*X289</f>
        <v/>
      </c>
      <c r="AD289" s="1738" t="n"/>
      <c r="AE289" s="416" t="n"/>
      <c r="AF289" s="416" t="n"/>
    </row>
    <row r="290" ht="15.75" customHeight="1" s="667">
      <c r="A290" s="416" t="n"/>
      <c r="B290" s="330" t="inlineStr">
        <is>
          <t>D10027K</t>
        </is>
      </c>
      <c r="C290" s="322" t="n"/>
      <c r="D290" s="322" t="n"/>
      <c r="E290" s="323">
        <f>IFERROR(VLOOKUP(B290,TE!$H$1:$Y$749,2,FALSE),"(Not on TE)")</f>
        <v/>
      </c>
      <c r="F290" s="324" t="n"/>
      <c r="G290" s="324" t="n"/>
      <c r="H290" s="324" t="n"/>
      <c r="I290" s="324" t="n"/>
      <c r="J290" s="324" t="n"/>
      <c r="K290" s="324" t="n"/>
      <c r="L290" s="324" t="n"/>
      <c r="M290" s="324" t="n"/>
      <c r="N290" s="1181">
        <f>IFERROR(VLOOKUP(B290,TE!$H$1:$Y$749,18,FALSE),"")</f>
        <v/>
      </c>
      <c r="T290" s="1181">
        <f>IFERROR(SUMIFS(TE!$O:$O,TE!$G:$G,$B$179,TE!$I:$I,B290,TE!$D:$D,$C$5),"")</f>
        <v/>
      </c>
      <c r="X290" s="1925">
        <f>IFERROR(VLOOKUP(B290,TE!$H$1:$Y$630,14,FALSE),"0")</f>
        <v/>
      </c>
      <c r="AA290" s="1796" t="n"/>
      <c r="AB290" s="1935">
        <f>T290*X290</f>
        <v/>
      </c>
      <c r="AD290" s="1738" t="n"/>
      <c r="AE290" s="416" t="n"/>
      <c r="AF290" s="416" t="n"/>
    </row>
    <row r="291" ht="15.75" customHeight="1" s="667">
      <c r="A291" s="416" t="n"/>
      <c r="B291" s="330" t="inlineStr">
        <is>
          <t>D10627K</t>
        </is>
      </c>
      <c r="C291" s="322" t="n"/>
      <c r="D291" s="322" t="n"/>
      <c r="E291" s="323">
        <f>IFERROR(VLOOKUP(B291,TE!$H$1:$Y$749,2,FALSE),"(Not on TE)")</f>
        <v/>
      </c>
      <c r="F291" s="324" t="n"/>
      <c r="G291" s="324" t="n"/>
      <c r="H291" s="324" t="n"/>
      <c r="I291" s="324" t="n"/>
      <c r="J291" s="324" t="n"/>
      <c r="K291" s="324" t="n"/>
      <c r="L291" s="324" t="n"/>
      <c r="M291" s="324" t="n"/>
      <c r="N291" s="1181">
        <f>IFERROR(VLOOKUP(B291,TE!$H$1:$Y$749,18,FALSE),"")</f>
        <v/>
      </c>
      <c r="T291" s="1181">
        <f>IFERROR(SUMIFS(TE!$O:$O,TE!$G:$G,$B$179,TE!$I:$I,B291,TE!$D:$D,$C$5),"")</f>
        <v/>
      </c>
      <c r="X291" s="1925">
        <f>IFERROR(VLOOKUP(B291,TE!$H$1:$Y$630,14,FALSE),"0")</f>
        <v/>
      </c>
      <c r="AA291" s="1796" t="n"/>
      <c r="AB291" s="1935">
        <f>T291*X291</f>
        <v/>
      </c>
      <c r="AD291" s="1738" t="n"/>
      <c r="AE291" s="416" t="n"/>
      <c r="AF291" s="416" t="n"/>
    </row>
    <row r="292" ht="15.75" customHeight="1" s="667">
      <c r="A292" s="416" t="n"/>
      <c r="B292" s="321" t="inlineStr">
        <is>
          <t>D11257K</t>
        </is>
      </c>
      <c r="C292" s="322" t="n"/>
      <c r="D292" s="322" t="n"/>
      <c r="E292" s="323">
        <f>IFERROR(VLOOKUP(B292,TE!$H$1:$Y$749,2,FALSE),"(Not on TE)")</f>
        <v/>
      </c>
      <c r="F292" s="324" t="n"/>
      <c r="G292" s="324" t="n"/>
      <c r="H292" s="324" t="n"/>
      <c r="I292" s="324" t="n"/>
      <c r="J292" s="324" t="n"/>
      <c r="K292" s="324" t="n"/>
      <c r="L292" s="324" t="n"/>
      <c r="M292" s="324" t="n"/>
      <c r="N292" s="1181">
        <f>IFERROR(VLOOKUP(B292,TE!$H$1:$Y$749,18,FALSE),"")</f>
        <v/>
      </c>
      <c r="T292" s="1181">
        <f>IFERROR(SUMIFS(TE!$O:$O,TE!$G:$G,$B$179,TE!$I:$I,B292,TE!$D:$D,$C$5),"")</f>
        <v/>
      </c>
      <c r="X292" s="1925">
        <f>IFERROR(VLOOKUP(B292,TE!$H$1:$Y$630,14,FALSE),"0")</f>
        <v/>
      </c>
      <c r="AA292" s="1796" t="n"/>
      <c r="AB292" s="1935">
        <f>T292*X292</f>
        <v/>
      </c>
      <c r="AD292" s="1738" t="n"/>
      <c r="AE292" s="416" t="n"/>
      <c r="AF292" s="416" t="n"/>
    </row>
    <row r="293" ht="15.75" customHeight="1" s="667">
      <c r="A293" s="416" t="n"/>
      <c r="B293" s="321" t="inlineStr">
        <is>
          <t>D11587K</t>
        </is>
      </c>
      <c r="C293" s="322" t="n"/>
      <c r="D293" s="322" t="n"/>
      <c r="E293" s="323">
        <f>IFERROR(VLOOKUP(B293,TE!$H$1:$Y$749,2,FALSE),"(Not on TE)")</f>
        <v/>
      </c>
      <c r="F293" s="324" t="n"/>
      <c r="G293" s="324" t="n"/>
      <c r="H293" s="324" t="n"/>
      <c r="I293" s="324" t="n"/>
      <c r="J293" s="324" t="n"/>
      <c r="K293" s="324" t="n"/>
      <c r="L293" s="324" t="n"/>
      <c r="M293" s="324" t="n"/>
      <c r="N293" s="1181">
        <f>IFERROR(VLOOKUP(B293,TE!$H$1:$Y$749,18,FALSE),"")</f>
        <v/>
      </c>
      <c r="T293" s="1181">
        <f>IFERROR(SUMIFS(TE!$O:$O,TE!$G:$G,$B$179,TE!$I:$I,B293,TE!$D:$D,$C$5),"")</f>
        <v/>
      </c>
      <c r="X293" s="1925">
        <f>IFERROR(VLOOKUP(B293,TE!$H$1:$Y$630,14,FALSE),"0")</f>
        <v/>
      </c>
      <c r="AA293" s="1796" t="n"/>
      <c r="AB293" s="1935">
        <f>T293*X293</f>
        <v/>
      </c>
      <c r="AD293" s="1738" t="n"/>
      <c r="AE293" s="416" t="n"/>
      <c r="AF293" s="416" t="n"/>
    </row>
    <row r="294" ht="15.75" customHeight="1" s="667">
      <c r="A294" s="416" t="n"/>
      <c r="B294" s="421" t="inlineStr">
        <is>
          <t>D11587KK</t>
        </is>
      </c>
      <c r="C294" s="11" t="n"/>
      <c r="D294" s="11" t="n"/>
      <c r="E294" s="323">
        <f>IFERROR(VLOOKUP(B294,TE!$H$1:$Y$749,2,FALSE),"(Not on TE)")</f>
        <v/>
      </c>
      <c r="F294" s="11" t="n"/>
      <c r="G294" s="11" t="n"/>
      <c r="H294" s="11" t="n"/>
      <c r="I294" s="11" t="n"/>
      <c r="J294" s="11" t="n"/>
      <c r="K294" s="11" t="n"/>
      <c r="L294" s="11" t="n"/>
      <c r="M294" s="11" t="n"/>
      <c r="N294" s="1181">
        <f>IFERROR(VLOOKUP(B294,TE!$H$1:$Y$749,18,FALSE),"")</f>
        <v/>
      </c>
      <c r="T294" s="1181">
        <f>IFERROR(SUMIFS(TE!$O:$O,TE!$G:$G,$B$179,TE!$I:$I,B294,TE!$D:$D,$C$5),"")</f>
        <v/>
      </c>
      <c r="X294" s="1925">
        <f>IFERROR(VLOOKUP(B294,TE!$H$1:$Y$630,14,FALSE),"0")</f>
        <v/>
      </c>
      <c r="AA294" s="1796" t="n"/>
      <c r="AB294" s="1935">
        <f>T294*X294</f>
        <v/>
      </c>
      <c r="AD294" s="1738" t="n"/>
      <c r="AE294" s="416" t="n"/>
      <c r="AF294" s="416" t="n"/>
    </row>
    <row r="295" ht="15.75" customHeight="1" s="667">
      <c r="A295" s="416" t="n"/>
      <c r="B295" s="421" t="inlineStr">
        <is>
          <t>D12147K</t>
        </is>
      </c>
      <c r="C295" s="1224" t="n"/>
      <c r="D295" s="1224" t="n"/>
      <c r="E295" s="323">
        <f>IFERROR(VLOOKUP(B295,TE!$H$1:$Y$749,2,FALSE),"(Not on TE)")</f>
        <v/>
      </c>
      <c r="F295" s="1224" t="n"/>
      <c r="G295" s="1207" t="n"/>
      <c r="H295" s="1207" t="n"/>
      <c r="I295" s="1207" t="n"/>
      <c r="J295" s="1207" t="n"/>
      <c r="K295" s="1207" t="n"/>
      <c r="L295" s="1207" t="n"/>
      <c r="M295" s="1207" t="n"/>
      <c r="N295" s="1181">
        <f>IFERROR(VLOOKUP(B295,TE!$H$1:$Y$749,18,FALSE),"")</f>
        <v/>
      </c>
      <c r="T295" s="1181">
        <f>IFERROR(SUMIFS(TE!$O:$O,TE!$G:$G,$B$179,TE!$I:$I,B295,TE!$D:$D,$C$5),"")</f>
        <v/>
      </c>
      <c r="X295" s="1925">
        <f>IFERROR(VLOOKUP(B295,TE!$H$1:$Y$630,14,FALSE),"0")</f>
        <v/>
      </c>
      <c r="AA295" s="1796" t="n"/>
      <c r="AB295" s="1935">
        <f>T295*X295</f>
        <v/>
      </c>
      <c r="AD295" s="1738" t="n"/>
      <c r="AE295" s="416" t="n"/>
      <c r="AF295" s="416" t="n"/>
    </row>
    <row r="296" ht="15.75" customHeight="1" s="667">
      <c r="A296" s="416" t="n"/>
      <c r="B296" s="211" t="inlineStr">
        <is>
          <t>E00697B</t>
        </is>
      </c>
      <c r="C296" s="1224" t="n"/>
      <c r="D296" s="1224" t="n"/>
      <c r="E296" s="323">
        <f>IFERROR(VLOOKUP(B296,TE!$H$1:$Y$749,2,FALSE),"(Not on TE)")</f>
        <v/>
      </c>
      <c r="F296" s="1224" t="n"/>
      <c r="G296" s="1207" t="n"/>
      <c r="H296" s="1207" t="n"/>
      <c r="I296" s="1207" t="n"/>
      <c r="J296" s="1207" t="n"/>
      <c r="K296" s="1207" t="n"/>
      <c r="L296" s="1207" t="n"/>
      <c r="M296" s="1207" t="n"/>
      <c r="N296" s="1181">
        <f>IFERROR(VLOOKUP(B296,TE!$H$1:$Y$749,18,FALSE),"")</f>
        <v/>
      </c>
      <c r="T296" s="1181">
        <f>IFERROR(SUMIFS(TE!$O:$O,TE!$G:$G,$B$179,TE!$I:$I,B296,TE!$D:$D,$C$5),"")</f>
        <v/>
      </c>
      <c r="X296" s="1925">
        <f>IFERROR(VLOOKUP(B296,TE!$H$1:$Y$630,14,FALSE),"0")</f>
        <v/>
      </c>
      <c r="AA296" s="1796" t="n"/>
      <c r="AB296" s="1935">
        <f>T296*X296</f>
        <v/>
      </c>
      <c r="AD296" s="1738" t="n"/>
      <c r="AE296" s="416" t="n"/>
      <c r="AF296" s="416" t="n"/>
    </row>
    <row r="297" ht="15.75" customHeight="1" s="667">
      <c r="A297" s="416" t="n"/>
      <c r="B297" s="211" t="inlineStr">
        <is>
          <t>E00707B</t>
        </is>
      </c>
      <c r="C297" s="1224" t="n"/>
      <c r="D297" s="1224" t="n"/>
      <c r="E297" s="323">
        <f>IFERROR(VLOOKUP(B297,TE!$H$1:$Y$749,2,FALSE),"(Not on TE)")</f>
        <v/>
      </c>
      <c r="F297" s="1224" t="n"/>
      <c r="G297" s="1207" t="n"/>
      <c r="H297" s="1207" t="n"/>
      <c r="I297" s="1207" t="n"/>
      <c r="J297" s="1207" t="n"/>
      <c r="K297" s="1207" t="n"/>
      <c r="L297" s="1207" t="n"/>
      <c r="M297" s="1207" t="n"/>
      <c r="N297" s="1181">
        <f>IFERROR(VLOOKUP(B297,TE!$H$1:$Y$749,18,FALSE),"")</f>
        <v/>
      </c>
      <c r="T297" s="1181">
        <f>IFERROR(SUMIFS(TE!$O:$O,TE!$G:$G,$B$179,TE!$I:$I,B297,TE!$D:$D,$C$5),"")</f>
        <v/>
      </c>
      <c r="X297" s="1925">
        <f>IFERROR(VLOOKUP(B297,TE!$H$1:$Y$630,14,FALSE),"0")</f>
        <v/>
      </c>
      <c r="AA297" s="1796" t="n"/>
      <c r="AB297" s="1935">
        <f>T297*X297</f>
        <v/>
      </c>
      <c r="AD297" s="1738" t="n"/>
      <c r="AE297" s="416" t="n"/>
      <c r="AF297" s="416" t="n"/>
    </row>
    <row r="298" ht="15.75" customHeight="1" s="667">
      <c r="A298" s="416" t="n"/>
      <c r="B298" s="421" t="inlineStr">
        <is>
          <t>E01337G</t>
        </is>
      </c>
      <c r="C298" s="1224" t="n"/>
      <c r="D298" s="1224" t="n"/>
      <c r="E298" s="323">
        <f>IFERROR(VLOOKUP(B298,TE!$H$1:$Y$749,2,FALSE),"(Not on TE)")</f>
        <v/>
      </c>
      <c r="F298" s="1224" t="n"/>
      <c r="G298" s="1207" t="n"/>
      <c r="H298" s="1207" t="n"/>
      <c r="I298" s="1207" t="n"/>
      <c r="J298" s="1207" t="n"/>
      <c r="K298" s="1207" t="n"/>
      <c r="L298" s="1207" t="n"/>
      <c r="M298" s="1207" t="n"/>
      <c r="N298" s="1181">
        <f>IFERROR(VLOOKUP(B298,TE!$H$1:$Y$749,18,FALSE),"")</f>
        <v/>
      </c>
      <c r="T298" s="1181">
        <f>IFERROR(SUMIFS(TE!$O:$O,TE!$G:$G,$B$179,TE!$I:$I,B298,TE!$D:$D,$C$5),"")</f>
        <v/>
      </c>
      <c r="X298" s="1925">
        <f>IFERROR(VLOOKUP(B298,TE!$H$1:$Y$630,14,FALSE),"0")</f>
        <v/>
      </c>
      <c r="AA298" s="1796" t="n"/>
      <c r="AB298" s="1935">
        <f>T298*X298</f>
        <v/>
      </c>
      <c r="AD298" s="1738" t="n"/>
      <c r="AE298" s="416" t="n"/>
      <c r="AF298" s="416" t="n"/>
    </row>
    <row r="299" ht="15.75" customHeight="1" s="667">
      <c r="A299" s="416" t="n"/>
      <c r="B299" s="421" t="inlineStr">
        <is>
          <t>B00557B</t>
        </is>
      </c>
      <c r="C299" s="1224" t="n"/>
      <c r="D299" s="1224" t="n"/>
      <c r="E299" s="323">
        <f>IFERROR(VLOOKUP(B299,TE!$H$1:$Y$749,2,FALSE),"(Not on TE)")</f>
        <v/>
      </c>
      <c r="F299" s="1224" t="n"/>
      <c r="G299" s="1207" t="n"/>
      <c r="H299" s="1207" t="n"/>
      <c r="I299" s="1207" t="n"/>
      <c r="J299" s="1207" t="n"/>
      <c r="K299" s="1207" t="n"/>
      <c r="L299" s="1207" t="n"/>
      <c r="M299" s="1207" t="n"/>
      <c r="N299" s="1181">
        <f>IFERROR(VLOOKUP(B299,TE!$H$1:$Y$749,18,FALSE),"")</f>
        <v/>
      </c>
      <c r="T299" s="1181">
        <f>IFERROR(SUMIFS(TE!$O:$O,TE!$G:$G,$B$179,TE!$I:$I,B299,TE!$D:$D,$C$5),"")</f>
        <v/>
      </c>
      <c r="X299" s="1925">
        <f>IFERROR(VLOOKUP(B299,TE!$H$1:$Y$630,14,FALSE),"0")</f>
        <v/>
      </c>
      <c r="AA299" s="1796" t="n"/>
      <c r="AB299" s="1935">
        <f>T299*X299</f>
        <v/>
      </c>
      <c r="AD299" s="1738" t="n"/>
      <c r="AE299" s="416" t="n"/>
      <c r="AF299" s="416" t="n"/>
    </row>
    <row r="300" ht="15.75" customHeight="1" s="667">
      <c r="A300" s="416" t="n"/>
      <c r="B300" s="421" t="inlineStr">
        <is>
          <t>B00757B</t>
        </is>
      </c>
      <c r="C300" s="1224" t="n"/>
      <c r="D300" s="1224" t="n"/>
      <c r="E300" s="323">
        <f>IFERROR(VLOOKUP(B300,TE!$H$1:$Y$749,2,FALSE),"(Not on TE)")</f>
        <v/>
      </c>
      <c r="F300" s="1224" t="n"/>
      <c r="G300" s="1207" t="n"/>
      <c r="H300" s="1207" t="n"/>
      <c r="I300" s="1207" t="n"/>
      <c r="J300" s="1207" t="n"/>
      <c r="K300" s="1207" t="n"/>
      <c r="L300" s="1207" t="n"/>
      <c r="M300" s="1207" t="n"/>
      <c r="N300" s="1181">
        <f>IFERROR(VLOOKUP(B300,TE!$H$1:$Y$749,18,FALSE),"")</f>
        <v/>
      </c>
      <c r="T300" s="1181">
        <f>IFERROR(SUMIFS(TE!$O:$O,TE!$G:$G,$B$179,TE!$I:$I,B300,TE!$D:$D,$C$5),"")</f>
        <v/>
      </c>
      <c r="X300" s="1925">
        <f>IFERROR(VLOOKUP(B300,TE!$H$1:$Y$630,14,FALSE),"0")</f>
        <v/>
      </c>
      <c r="AA300" s="1796" t="n"/>
      <c r="AB300" s="1935">
        <f>T300*X300</f>
        <v/>
      </c>
      <c r="AD300" s="1738" t="n"/>
      <c r="AE300" s="416" t="n"/>
      <c r="AF300" s="416" t="n"/>
    </row>
    <row r="301" ht="15.75" customHeight="1" s="667">
      <c r="A301" s="416" t="n"/>
      <c r="B301" s="421" t="inlineStr">
        <is>
          <t>B07307BA</t>
        </is>
      </c>
      <c r="C301" s="1224" t="n"/>
      <c r="D301" s="1224" t="n"/>
      <c r="E301" s="323">
        <f>IFERROR(VLOOKUP(B301,TE!$H$1:$Y$749,2,FALSE),"(Not on TE)")</f>
        <v/>
      </c>
      <c r="F301" s="1224" t="n"/>
      <c r="G301" s="1207" t="n"/>
      <c r="H301" s="1207" t="n"/>
      <c r="I301" s="1207" t="n"/>
      <c r="J301" s="1207" t="n"/>
      <c r="K301" s="1207" t="n"/>
      <c r="L301" s="1207" t="n"/>
      <c r="M301" s="1207" t="n"/>
      <c r="N301" s="1181">
        <f>IFERROR(VLOOKUP(B301,TE!$H$1:$Y$749,18,FALSE),"")</f>
        <v/>
      </c>
      <c r="T301" s="1181">
        <f>IFERROR(SUMIFS(TE!$O:$O,TE!$G:$G,$B$179,TE!$I:$I,B301,TE!$D:$D,$C$5),"")</f>
        <v/>
      </c>
      <c r="X301" s="1925">
        <f>IFERROR(VLOOKUP(B301,TE!$H$1:$Y$630,14,FALSE),"0")</f>
        <v/>
      </c>
      <c r="AA301" s="1796" t="n"/>
      <c r="AB301" s="1935">
        <f>T301*X301</f>
        <v/>
      </c>
      <c r="AD301" s="1738" t="n"/>
      <c r="AE301" s="416" t="n"/>
      <c r="AF301" s="416" t="n"/>
    </row>
    <row r="302" ht="15.75" customHeight="1" s="667">
      <c r="A302" s="416" t="n"/>
      <c r="B302" s="421" t="n"/>
      <c r="C302" s="1224" t="n"/>
      <c r="D302" s="1224" t="n"/>
      <c r="E302" s="323" t="n"/>
      <c r="F302" s="1224" t="n"/>
      <c r="G302" s="1207" t="n"/>
      <c r="H302" s="1207" t="n"/>
      <c r="I302" s="1207" t="n"/>
      <c r="J302" s="1207" t="n"/>
      <c r="K302" s="1207" t="n"/>
      <c r="L302" s="1207" t="n"/>
      <c r="M302" s="1207" t="n"/>
      <c r="N302" s="1181" t="n"/>
      <c r="T302" s="1226" t="n"/>
      <c r="U302" s="1739" t="n"/>
      <c r="V302" s="1739" t="n"/>
      <c r="W302" s="1739" t="n"/>
      <c r="X302" s="1925" t="n"/>
      <c r="AA302" s="1796" t="n"/>
      <c r="AB302" s="1935" t="n"/>
      <c r="AD302" s="1738" t="n"/>
      <c r="AE302" s="416" t="n"/>
      <c r="AF302" s="416" t="n"/>
    </row>
    <row r="303" ht="15.75" customHeight="1" s="667">
      <c r="A303" s="416" t="n"/>
      <c r="B303" s="422" t="n"/>
      <c r="C303" s="331" t="n"/>
      <c r="D303" s="331" t="n"/>
      <c r="E303" s="328" t="n"/>
      <c r="F303" s="331" t="n"/>
      <c r="G303" s="1195" t="n"/>
      <c r="H303" s="1195" t="n"/>
      <c r="I303" s="1195" t="n"/>
      <c r="J303" s="1195" t="n"/>
      <c r="K303" s="1195" t="n"/>
      <c r="L303" s="1195" t="n"/>
      <c r="M303" s="1195" t="n"/>
      <c r="N303" s="1187" t="n"/>
      <c r="O303" s="1747" t="n"/>
      <c r="P303" s="1747" t="n"/>
      <c r="Q303" s="1747" t="n"/>
      <c r="R303" s="1747" t="n"/>
      <c r="S303" s="1747" t="n"/>
      <c r="T303" s="1188" t="n"/>
      <c r="U303" s="1808" t="n"/>
      <c r="V303" s="1808" t="n"/>
      <c r="W303" s="1808" t="n"/>
      <c r="X303" s="1926" t="n"/>
      <c r="Y303" s="1747" t="n"/>
      <c r="Z303" s="1747" t="n"/>
      <c r="AA303" s="1797" t="n"/>
      <c r="AB303" s="1936" t="n"/>
      <c r="AC303" s="1747" t="n"/>
      <c r="AD303" s="1799" t="n"/>
      <c r="AE303" s="416" t="n"/>
      <c r="AF303" s="416" t="n"/>
    </row>
    <row r="304" ht="15.75" customHeight="1" s="667">
      <c r="A304" s="416" t="n"/>
      <c r="B304" s="322" t="n"/>
      <c r="C304" s="1224" t="n"/>
      <c r="D304" s="1224" t="n"/>
      <c r="E304" s="1224" t="n"/>
      <c r="F304" s="1224" t="n"/>
      <c r="G304" s="1207" t="n"/>
      <c r="H304" s="1207" t="n"/>
      <c r="I304" s="1207" t="n"/>
      <c r="J304" s="1207" t="n"/>
      <c r="K304" s="1207" t="n"/>
      <c r="L304" s="1207" t="n"/>
      <c r="M304" s="1207" t="n"/>
      <c r="N304" s="1208" t="n"/>
      <c r="O304" s="1208" t="n"/>
      <c r="P304" s="1208" t="n"/>
      <c r="Q304" s="1208" t="n"/>
      <c r="R304" s="1942" t="n"/>
      <c r="S304" s="1942" t="n"/>
      <c r="T304" s="1942" t="n"/>
      <c r="U304" s="1942" t="n"/>
      <c r="V304" s="1942" t="n"/>
      <c r="W304" s="1942" t="n"/>
      <c r="X304" s="1942" t="n"/>
      <c r="Y304" s="1942" t="n"/>
      <c r="Z304" s="416" t="n"/>
      <c r="AA304" s="11" t="inlineStr">
        <is>
          <t>Total =</t>
        </is>
      </c>
      <c r="AB304" s="1947">
        <f>SUM(AB182:AD218)+SUM(AB224:AD260)+SUM(AB267:AD303)</f>
        <v/>
      </c>
      <c r="AC304" s="1894" t="n"/>
      <c r="AD304" s="1894" t="n"/>
      <c r="AE304" s="416" t="n"/>
      <c r="AF304" s="416" t="n"/>
    </row>
    <row r="305" ht="15.75" customHeight="1" s="667">
      <c r="A305" s="416" t="n"/>
      <c r="B305" s="327" t="n"/>
      <c r="C305" s="1224" t="n"/>
      <c r="D305" s="1224" t="n"/>
      <c r="E305" s="1224" t="n"/>
      <c r="F305" s="1224" t="n"/>
      <c r="G305" s="1195" t="n"/>
      <c r="H305" s="1747" t="n"/>
      <c r="I305" s="1747" t="n"/>
      <c r="J305" s="1747" t="n"/>
      <c r="K305" s="1747" t="n"/>
      <c r="L305" s="1747" t="n"/>
      <c r="M305" s="1747" t="n"/>
      <c r="N305" s="1196" t="n"/>
      <c r="O305" s="1808" t="n"/>
      <c r="P305" s="1808" t="n"/>
      <c r="Q305" s="1808" t="n"/>
      <c r="R305" s="1948" t="n"/>
      <c r="S305" s="1808" t="n"/>
      <c r="T305" s="1808" t="n"/>
      <c r="U305" s="1808" t="n"/>
      <c r="V305" s="1948" t="n"/>
      <c r="W305" s="1808" t="n"/>
      <c r="X305" s="1808" t="n"/>
      <c r="Y305" s="1808" t="n"/>
      <c r="Z305" s="416" t="n"/>
      <c r="AA305" s="416" t="n"/>
      <c r="AB305" s="416" t="n"/>
      <c r="AC305" s="416" t="n"/>
      <c r="AD305" s="416" t="n"/>
      <c r="AE305" s="416" t="n"/>
      <c r="AF305" s="416" t="n"/>
    </row>
    <row r="306" ht="15.75" customHeight="1" s="667">
      <c r="A306" s="332" t="n"/>
      <c r="B306" s="4" t="n"/>
      <c r="C306" s="332" t="n"/>
      <c r="D306" s="332" t="n"/>
      <c r="E306" s="332" t="n"/>
      <c r="F306" s="332" t="n"/>
      <c r="G306" s="332" t="n"/>
      <c r="H306" s="332" t="n"/>
      <c r="I306" s="332" t="n"/>
      <c r="J306" s="332" t="n"/>
      <c r="K306" s="332" t="n"/>
      <c r="L306" s="332" t="n"/>
      <c r="M306" s="332" t="n"/>
      <c r="N306" s="332" t="n"/>
      <c r="O306" s="332" t="n"/>
      <c r="P306" s="332" t="n"/>
      <c r="Q306" s="332" t="n"/>
      <c r="R306" s="332" t="n"/>
      <c r="S306" s="332" t="n"/>
      <c r="T306" s="332" t="n"/>
      <c r="U306" s="332" t="n"/>
      <c r="V306" s="332" t="n"/>
      <c r="W306" s="332" t="n"/>
      <c r="X306" s="332" t="n"/>
      <c r="Y306" s="332" t="n"/>
      <c r="Z306" s="332" t="n"/>
      <c r="AA306" s="332" t="n"/>
      <c r="AB306" s="317" t="n"/>
      <c r="AC306" s="318" t="n"/>
      <c r="AD306" s="319" t="n"/>
      <c r="AE306" s="319" t="n"/>
      <c r="AF306" s="319" t="n"/>
    </row>
    <row r="307" ht="15.75" customHeight="1" s="667">
      <c r="A307" s="1198" t="inlineStr">
        <is>
          <t>CCN:</t>
        </is>
      </c>
      <c r="C307" s="1199">
        <f>$C$5</f>
        <v/>
      </c>
      <c r="M307" s="1198" t="inlineStr">
        <is>
          <t>Nomenclature:</t>
        </is>
      </c>
      <c r="R307" s="1199">
        <f>$R$5</f>
        <v/>
      </c>
    </row>
    <row r="308" ht="15.75" customHeight="1" s="667">
      <c r="A308" s="416"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320" t="n"/>
      <c r="AA308" s="320" t="n"/>
      <c r="AB308" s="320" t="n"/>
      <c r="AC308" s="320" t="n"/>
      <c r="AD308" s="320" t="n"/>
      <c r="AE308" s="416" t="n"/>
      <c r="AF308" s="416" t="n"/>
    </row>
    <row r="309" ht="15.75" customHeight="1" s="667">
      <c r="A309" s="416" t="n"/>
      <c r="B309" s="6" t="inlineStr">
        <is>
          <t>Maintenance Bay Calculations - per UFC 2-000-05N, Tables 21420-1, 2, &amp; 3</t>
        </is>
      </c>
      <c r="C309" s="416" t="n"/>
      <c r="D309" s="416" t="n"/>
      <c r="E309" s="416" t="n"/>
      <c r="F309" s="416" t="n"/>
      <c r="G309" s="416" t="n"/>
      <c r="H309" s="416" t="n"/>
      <c r="I309" s="416" t="n"/>
      <c r="J309" s="416" t="n"/>
      <c r="K309" s="416" t="n"/>
      <c r="L309" s="416" t="n"/>
      <c r="M309" s="416" t="n"/>
      <c r="N309" s="416" t="n"/>
      <c r="O309" s="416" t="n"/>
      <c r="P309" s="416" t="n"/>
      <c r="Q309" s="416" t="n"/>
      <c r="R309" s="416" t="n"/>
      <c r="S309" s="416" t="n"/>
      <c r="T309" s="416" t="n"/>
      <c r="U309" s="416" t="n"/>
      <c r="V309" s="416" t="n"/>
      <c r="W309" s="416" t="n"/>
      <c r="X309" s="416" t="n"/>
      <c r="Y309" s="416" t="n"/>
      <c r="Z309" s="4" t="n"/>
      <c r="AA309" s="4" t="n"/>
      <c r="AB309" s="4" t="n"/>
      <c r="AC309" s="4" t="n"/>
      <c r="AD309" s="4" t="n"/>
      <c r="AE309" s="416" t="n"/>
      <c r="AF309" s="416" t="n"/>
    </row>
    <row r="310" ht="15.75" customHeight="1" s="667">
      <c r="A310" s="416" t="n"/>
      <c r="B310" s="1223">
        <f>B30</f>
        <v/>
      </c>
      <c r="E310" s="1225">
        <f>E30</f>
        <v/>
      </c>
      <c r="P310" s="4" t="n"/>
      <c r="Q310" s="4" t="n"/>
      <c r="R310" s="4" t="n"/>
      <c r="S310" s="4" t="n"/>
      <c r="T310" s="4" t="n"/>
      <c r="U310" s="4" t="n"/>
      <c r="V310" s="4" t="n"/>
      <c r="W310" s="4" t="n"/>
      <c r="X310" s="4" t="n"/>
      <c r="Y310" s="4" t="n"/>
      <c r="Z310" s="4" t="n"/>
      <c r="AA310" s="4" t="n"/>
      <c r="AB310" s="4" t="n"/>
      <c r="AC310" s="4" t="n"/>
      <c r="AD310" s="4" t="n"/>
      <c r="AE310" s="416" t="n"/>
      <c r="AF310" s="416" t="n"/>
    </row>
    <row r="311" ht="15.75" customHeight="1" s="667">
      <c r="A311" s="416" t="n"/>
      <c r="B311" s="1931" t="inlineStr">
        <is>
          <t>TAMCN</t>
        </is>
      </c>
      <c r="C311" s="1748" t="n"/>
      <c r="D311" s="1748" t="n"/>
      <c r="E311" s="1932" t="inlineStr">
        <is>
          <t>Description</t>
        </is>
      </c>
      <c r="F311" s="1748" t="n"/>
      <c r="G311" s="1748" t="n"/>
      <c r="H311" s="1748" t="n"/>
      <c r="I311" s="1748" t="n"/>
      <c r="J311" s="1748" t="n"/>
      <c r="K311" s="1748" t="n"/>
      <c r="L311" s="1748" t="n"/>
      <c r="M311" s="1748" t="n"/>
      <c r="N311" s="1932" t="inlineStr">
        <is>
          <t>Cost Code</t>
        </is>
      </c>
      <c r="O311" s="1748" t="n"/>
      <c r="P311" s="1748" t="n"/>
      <c r="Q311" s="1748" t="n"/>
      <c r="R311" s="1748" t="n"/>
      <c r="S311" s="1748" t="n"/>
      <c r="T311" s="1933" t="inlineStr">
        <is>
          <t>Quantity</t>
        </is>
      </c>
      <c r="U311" s="1748" t="n"/>
      <c r="V311" s="1748" t="n"/>
      <c r="W311" s="1748" t="n"/>
      <c r="X311" s="1933" t="inlineStr">
        <is>
          <t>Space Factor</t>
        </is>
      </c>
      <c r="Y311" s="1748" t="n"/>
      <c r="Z311" s="1748" t="n"/>
      <c r="AA311" s="1748" t="n"/>
      <c r="AB311" s="1934" t="inlineStr">
        <is>
          <t>Repair Bays</t>
        </is>
      </c>
      <c r="AC311" s="1736" t="n"/>
      <c r="AD311" s="1737" t="n"/>
      <c r="AE311" s="416" t="n"/>
      <c r="AF311" s="416" t="n"/>
    </row>
    <row r="312" ht="15.75" customHeight="1" s="667">
      <c r="A312" s="416" t="n"/>
      <c r="B312" s="1807" t="n"/>
      <c r="C312" s="1808" t="n"/>
      <c r="D312" s="1808" t="n"/>
      <c r="E312" s="1808" t="n"/>
      <c r="F312" s="1808" t="n"/>
      <c r="G312" s="1808" t="n"/>
      <c r="H312" s="1808" t="n"/>
      <c r="I312" s="1808" t="n"/>
      <c r="J312" s="1808" t="n"/>
      <c r="K312" s="1808" t="n"/>
      <c r="L312" s="1808" t="n"/>
      <c r="M312" s="1808" t="n"/>
      <c r="N312" s="1808" t="n"/>
      <c r="O312" s="1808" t="n"/>
      <c r="P312" s="1808" t="n"/>
      <c r="Q312" s="1808" t="n"/>
      <c r="R312" s="1808" t="n"/>
      <c r="S312" s="1808" t="n"/>
      <c r="T312" s="1808" t="n"/>
      <c r="U312" s="1808" t="n"/>
      <c r="V312" s="1808" t="n"/>
      <c r="W312" s="1808" t="n"/>
      <c r="X312" s="1808" t="n"/>
      <c r="Y312" s="1808" t="n"/>
      <c r="Z312" s="1808" t="n"/>
      <c r="AA312" s="1808" t="n"/>
      <c r="AB312" s="1747" t="n"/>
      <c r="AC312" s="1747" t="n"/>
      <c r="AD312" s="1799" t="n"/>
      <c r="AE312" s="416" t="n"/>
      <c r="AF312" s="416" t="n"/>
    </row>
    <row r="313" ht="15.75" customHeight="1" s="667">
      <c r="A313" s="416" t="n"/>
      <c r="B313" s="321" t="inlineStr">
        <is>
          <t>A00557G</t>
        </is>
      </c>
      <c r="C313" s="322" t="n"/>
      <c r="D313" s="322" t="n"/>
      <c r="E313" s="323">
        <f>IFERROR(VLOOKUP(B313,TE!$H$1:$Y$749,2,FALSE),"(Not on TE)")</f>
        <v/>
      </c>
      <c r="F313" s="324" t="n"/>
      <c r="G313" s="324" t="n"/>
      <c r="H313" s="324" t="n"/>
      <c r="I313" s="324" t="n"/>
      <c r="J313" s="324" t="n"/>
      <c r="K313" s="324" t="n"/>
      <c r="L313" s="324" t="n"/>
      <c r="M313" s="324" t="n"/>
      <c r="N313" s="1181">
        <f>IFERROR(VLOOKUP(B313,TE!$H$1:$Y$749,18,FALSE),"")</f>
        <v/>
      </c>
      <c r="T313" s="1181">
        <f>IFERROR(SUMIFS(TE!$O:$O,TE!$G:$G,$B$310,TE!$I:$I,B313,TE!$D:$D,$C$5),"")</f>
        <v/>
      </c>
      <c r="X313" s="1925">
        <f>IFERROR(VLOOKUP(B313,TE!$H$1:$Y$630,14,FALSE),"0")</f>
        <v/>
      </c>
      <c r="AA313" s="1796" t="n"/>
      <c r="AB313" s="1935">
        <f>T313*X313</f>
        <v/>
      </c>
      <c r="AD313" s="1738" t="n"/>
      <c r="AE313" s="416" t="n"/>
      <c r="AF313" s="416" t="n"/>
    </row>
    <row r="314" ht="15.75" customHeight="1" s="667">
      <c r="A314" s="416" t="n"/>
      <c r="B314" s="321" t="inlineStr">
        <is>
          <t>A00617G</t>
        </is>
      </c>
      <c r="C314" s="322" t="n"/>
      <c r="D314" s="322" t="n"/>
      <c r="E314" s="323">
        <f>IFERROR(VLOOKUP(B314,TE!$H$1:$Y$749,2,FALSE),"(Not on TE)")</f>
        <v/>
      </c>
      <c r="F314" s="324" t="n"/>
      <c r="G314" s="324" t="n"/>
      <c r="H314" s="324" t="n"/>
      <c r="I314" s="324" t="n"/>
      <c r="J314" s="324" t="n"/>
      <c r="K314" s="324" t="n"/>
      <c r="L314" s="324" t="n"/>
      <c r="M314" s="324" t="n"/>
      <c r="N314" s="1181">
        <f>IFERROR(VLOOKUP(B314,TE!$H$1:$Y$749,18,FALSE),"")</f>
        <v/>
      </c>
      <c r="T314" s="1181">
        <f>IFERROR(SUMIFS(TE!$O:$O,TE!$G:$G,$B$310,TE!$I:$I,B314,TE!$D:$D,$C$5),"")</f>
        <v/>
      </c>
      <c r="X314" s="1925">
        <f>IFERROR(VLOOKUP(B314,TE!$H$1:$Y$630,14,FALSE),"0")</f>
        <v/>
      </c>
      <c r="AA314" s="1796" t="n"/>
      <c r="AB314" s="1935">
        <f>T314*X314</f>
        <v/>
      </c>
      <c r="AD314" s="1738" t="n"/>
      <c r="AE314" s="416" t="n"/>
      <c r="AF314" s="416" t="n"/>
    </row>
    <row r="315" ht="15.75" customHeight="1" s="667">
      <c r="A315" s="416" t="n"/>
      <c r="B315" s="321" t="inlineStr">
        <is>
          <t>A00677G</t>
        </is>
      </c>
      <c r="C315" s="322" t="n"/>
      <c r="D315" s="322" t="n"/>
      <c r="E315" s="323">
        <f>IFERROR(VLOOKUP(B315,TE!$H$1:$Y$749,2,FALSE),"(Not on TE)")</f>
        <v/>
      </c>
      <c r="F315" s="324" t="n"/>
      <c r="G315" s="324" t="n"/>
      <c r="H315" s="324" t="n"/>
      <c r="I315" s="324" t="n"/>
      <c r="J315" s="324" t="n"/>
      <c r="K315" s="324" t="n"/>
      <c r="L315" s="324" t="n"/>
      <c r="M315" s="324" t="n"/>
      <c r="N315" s="1181">
        <f>IFERROR(VLOOKUP(B315,TE!$H$1:$Y$749,18,FALSE),"")</f>
        <v/>
      </c>
      <c r="T315" s="1181">
        <f>IFERROR(SUMIFS(TE!$O:$O,TE!$G:$G,$B$310,TE!$I:$I,B315,TE!$D:$D,$C$5),"")</f>
        <v/>
      </c>
      <c r="X315" s="1925">
        <f>IFERROR(VLOOKUP(B315,TE!$H$1:$Y$630,14,FALSE),"0")</f>
        <v/>
      </c>
      <c r="AA315" s="1796" t="n"/>
      <c r="AB315" s="1935">
        <f>T315*X315</f>
        <v/>
      </c>
      <c r="AD315" s="1738" t="n"/>
      <c r="AE315" s="416" t="n"/>
      <c r="AF315" s="416" t="n"/>
    </row>
    <row r="316" ht="15.75" customHeight="1" s="667">
      <c r="A316" s="416" t="n"/>
      <c r="B316" s="321" t="inlineStr">
        <is>
          <t>A01537G</t>
        </is>
      </c>
      <c r="C316" s="322" t="n"/>
      <c r="D316" s="322" t="n"/>
      <c r="E316" s="323">
        <f>IFERROR(VLOOKUP(B316,TE!$H$1:$Y$749,2,FALSE),"(Not on TE)")</f>
        <v/>
      </c>
      <c r="F316" s="324" t="n"/>
      <c r="G316" s="324" t="n"/>
      <c r="H316" s="324" t="n"/>
      <c r="I316" s="324" t="n"/>
      <c r="J316" s="324" t="n"/>
      <c r="K316" s="324" t="n"/>
      <c r="L316" s="324" t="n"/>
      <c r="M316" s="324" t="n"/>
      <c r="N316" s="1181">
        <f>IFERROR(VLOOKUP(B316,TE!$H$1:$Y$749,18,FALSE),"")</f>
        <v/>
      </c>
      <c r="T316" s="1181">
        <f>IFERROR(SUMIFS(TE!$O:$O,TE!$G:$G,$B$310,TE!$I:$I,B316,TE!$D:$D,$C$5),"")</f>
        <v/>
      </c>
      <c r="X316" s="1925">
        <f>IFERROR(VLOOKUP(B316,TE!$H$1:$Y$630,14,FALSE),"0")</f>
        <v/>
      </c>
      <c r="AA316" s="1796" t="n"/>
      <c r="AB316" s="1935">
        <f>T316*X316</f>
        <v/>
      </c>
      <c r="AD316" s="1738" t="n"/>
      <c r="AE316" s="416" t="n"/>
      <c r="AF316" s="416" t="n"/>
    </row>
    <row r="317" ht="15.75" customHeight="1" s="667">
      <c r="A317" s="416" t="n"/>
      <c r="B317" s="321" t="inlineStr">
        <is>
          <t>A02427G</t>
        </is>
      </c>
      <c r="C317" s="322" t="n"/>
      <c r="D317" s="322" t="n"/>
      <c r="E317" s="323">
        <f>IFERROR(VLOOKUP(B317,TE!$H$1:$Y$749,2,FALSE),"(Not on TE)")</f>
        <v/>
      </c>
      <c r="F317" s="324" t="n"/>
      <c r="G317" s="324" t="n"/>
      <c r="H317" s="324" t="n"/>
      <c r="I317" s="324" t="n"/>
      <c r="J317" s="324" t="n"/>
      <c r="K317" s="324" t="n"/>
      <c r="L317" s="324" t="n"/>
      <c r="M317" s="324" t="n"/>
      <c r="N317" s="1181">
        <f>IFERROR(VLOOKUP(B317,TE!$H$1:$Y$749,18,FALSE),"")</f>
        <v/>
      </c>
      <c r="T317" s="1181">
        <f>IFERROR(SUMIFS(TE!$O:$O,TE!$G:$G,$B$310,TE!$I:$I,B317,TE!$D:$D,$C$5),"")</f>
        <v/>
      </c>
      <c r="X317" s="1925">
        <f>IFERROR(VLOOKUP(B317,TE!$H$1:$Y$630,14,FALSE),"0")</f>
        <v/>
      </c>
      <c r="AA317" s="1796" t="n"/>
      <c r="AB317" s="1935">
        <f>T317*X317</f>
        <v/>
      </c>
      <c r="AD317" s="1738" t="n"/>
      <c r="AE317" s="416" t="n"/>
      <c r="AF317" s="416" t="n"/>
    </row>
    <row r="318" ht="15.75" customHeight="1" s="667">
      <c r="A318" s="416" t="n"/>
      <c r="B318" s="321" t="inlineStr">
        <is>
          <t>A02547G</t>
        </is>
      </c>
      <c r="C318" s="322" t="n"/>
      <c r="D318" s="322" t="n"/>
      <c r="E318" s="323">
        <f>IFERROR(VLOOKUP(B318,TE!$H$1:$Y$749,2,FALSE),"(Not on TE)")</f>
        <v/>
      </c>
      <c r="F318" s="324" t="n"/>
      <c r="G318" s="324" t="n"/>
      <c r="H318" s="324" t="n"/>
      <c r="I318" s="324" t="n"/>
      <c r="J318" s="324" t="n"/>
      <c r="K318" s="324" t="n"/>
      <c r="L318" s="324" t="n"/>
      <c r="M318" s="324" t="n"/>
      <c r="N318" s="1181">
        <f>IFERROR(VLOOKUP(B318,TE!$H$1:$Y$749,18,FALSE),"")</f>
        <v/>
      </c>
      <c r="T318" s="1181">
        <f>IFERROR(SUMIFS(TE!$O:$O,TE!$G:$G,$B$310,TE!$I:$I,B318,TE!$D:$D,$C$5),"")</f>
        <v/>
      </c>
      <c r="X318" s="1925">
        <f>IFERROR(VLOOKUP(B318,TE!$H$1:$Y$630,14,FALSE),"0")</f>
        <v/>
      </c>
      <c r="AA318" s="1796" t="n"/>
      <c r="AB318" s="1935">
        <f>T318*X318</f>
        <v/>
      </c>
      <c r="AD318" s="1738" t="n"/>
      <c r="AE318" s="416" t="n"/>
      <c r="AF318" s="416" t="n"/>
    </row>
    <row r="319" ht="15.75" customHeight="1" s="667">
      <c r="A319" s="416" t="n"/>
      <c r="B319" s="321" t="inlineStr">
        <is>
          <t>A03877G</t>
        </is>
      </c>
      <c r="C319" s="322" t="n"/>
      <c r="D319" s="322" t="n"/>
      <c r="E319" s="323">
        <f>IFERROR(VLOOKUP(B319,TE!$H$1:$Y$749,2,FALSE),"(Not on TE)")</f>
        <v/>
      </c>
      <c r="F319" s="324" t="n"/>
      <c r="G319" s="324" t="n"/>
      <c r="H319" s="324" t="n"/>
      <c r="I319" s="324" t="n"/>
      <c r="J319" s="324" t="n"/>
      <c r="K319" s="324" t="n"/>
      <c r="L319" s="324" t="n"/>
      <c r="M319" s="324" t="n"/>
      <c r="N319" s="1181">
        <f>IFERROR(VLOOKUP(B319,TE!$H$1:$Y$749,18,FALSE),"")</f>
        <v/>
      </c>
      <c r="T319" s="1181">
        <f>IFERROR(SUMIFS(TE!$O:$O,TE!$G:$G,$B$310,TE!$I:$I,B319,TE!$D:$D,$C$5),"")</f>
        <v/>
      </c>
      <c r="X319" s="1925">
        <f>IFERROR(VLOOKUP(B319,TE!$H$1:$Y$630,14,FALSE),"0")</f>
        <v/>
      </c>
      <c r="AA319" s="1796" t="n"/>
      <c r="AB319" s="1935">
        <f>T319*X319</f>
        <v/>
      </c>
      <c r="AD319" s="1738" t="n"/>
      <c r="AE319" s="416" t="n"/>
      <c r="AF319" s="416" t="n"/>
    </row>
    <row r="320" ht="15.75" customHeight="1" s="667">
      <c r="A320" s="416" t="n"/>
      <c r="B320" s="321" t="inlineStr">
        <is>
          <t>A03887G</t>
        </is>
      </c>
      <c r="C320" s="322" t="n"/>
      <c r="D320" s="322" t="n"/>
      <c r="E320" s="323">
        <f>IFERROR(VLOOKUP(B320,TE!$H$1:$Y$749,2,FALSE),"(Not on TE)")</f>
        <v/>
      </c>
      <c r="F320" s="324" t="n"/>
      <c r="G320" s="324" t="n"/>
      <c r="H320" s="324" t="n"/>
      <c r="I320" s="324" t="n"/>
      <c r="J320" s="324" t="n"/>
      <c r="K320" s="324" t="n"/>
      <c r="L320" s="324" t="n"/>
      <c r="M320" s="324" t="n"/>
      <c r="N320" s="1181">
        <f>IFERROR(VLOOKUP(B320,TE!$H$1:$Y$749,18,FALSE),"")</f>
        <v/>
      </c>
      <c r="T320" s="1181">
        <f>IFERROR(SUMIFS(TE!$O:$O,TE!$G:$G,$B$310,TE!$I:$I,B320,TE!$D:$D,$C$5),"")</f>
        <v/>
      </c>
      <c r="X320" s="1925">
        <f>IFERROR(VLOOKUP(B320,TE!$H$1:$Y$630,14,FALSE),"0")</f>
        <v/>
      </c>
      <c r="AA320" s="1796" t="n"/>
      <c r="AB320" s="1935">
        <f>T320*X320</f>
        <v/>
      </c>
      <c r="AD320" s="1738" t="n"/>
      <c r="AE320" s="416" t="n"/>
      <c r="AF320" s="416" t="n"/>
    </row>
    <row r="321" ht="15.75" customHeight="1" s="667">
      <c r="A321" s="416" t="n"/>
      <c r="B321" s="321" t="inlineStr">
        <is>
          <t>A04037G</t>
        </is>
      </c>
      <c r="C321" s="322" t="n"/>
      <c r="D321" s="322" t="n"/>
      <c r="E321" s="323">
        <f>IFERROR(VLOOKUP(B321,TE!$H$1:$Y$749,2,FALSE),"(Not on TE)")</f>
        <v/>
      </c>
      <c r="F321" s="324" t="n"/>
      <c r="G321" s="324" t="n"/>
      <c r="H321" s="324" t="n"/>
      <c r="I321" s="324" t="n"/>
      <c r="J321" s="324" t="n"/>
      <c r="K321" s="324" t="n"/>
      <c r="L321" s="324" t="n"/>
      <c r="M321" s="324" t="n"/>
      <c r="N321" s="1181">
        <f>IFERROR(VLOOKUP(B321,TE!$H$1:$Y$749,18,FALSE),"")</f>
        <v/>
      </c>
      <c r="T321" s="1181">
        <f>IFERROR(SUMIFS(TE!$O:$O,TE!$G:$G,$B$310,TE!$I:$I,B321,TE!$D:$D,$C$5),"")</f>
        <v/>
      </c>
      <c r="X321" s="1925">
        <f>IFERROR(VLOOKUP(B321,TE!$H$1:$Y$630,14,FALSE),"0")</f>
        <v/>
      </c>
      <c r="AA321" s="1796" t="n"/>
      <c r="AB321" s="1935">
        <f>T321*X321</f>
        <v/>
      </c>
      <c r="AD321" s="1738" t="n"/>
      <c r="AE321" s="416" t="n"/>
      <c r="AF321" s="416" t="n"/>
    </row>
    <row r="322" ht="15.75" customHeight="1" s="667">
      <c r="A322" s="416" t="n"/>
      <c r="B322" s="321" t="inlineStr">
        <is>
          <t>A04577G</t>
        </is>
      </c>
      <c r="C322" s="322" t="n"/>
      <c r="D322" s="322" t="n"/>
      <c r="E322" s="323">
        <f>IFERROR(VLOOKUP(B322,TE!$H$1:$Y$749,2,FALSE),"(Not on TE)")</f>
        <v/>
      </c>
      <c r="F322" s="324" t="n"/>
      <c r="G322" s="324" t="n"/>
      <c r="H322" s="324" t="n"/>
      <c r="I322" s="324" t="n"/>
      <c r="J322" s="324" t="n"/>
      <c r="K322" s="324" t="n"/>
      <c r="L322" s="324" t="n"/>
      <c r="M322" s="324" t="n"/>
      <c r="N322" s="1181">
        <f>IFERROR(VLOOKUP(B322,TE!$H$1:$Y$749,18,FALSE),"")</f>
        <v/>
      </c>
      <c r="T322" s="1181">
        <f>IFERROR(SUMIFS(TE!$O:$O,TE!$G:$G,$B$310,TE!$I:$I,B322,TE!$D:$D,$C$5),"")</f>
        <v/>
      </c>
      <c r="X322" s="1925">
        <f>IFERROR(VLOOKUP(B322,TE!$H$1:$Y$630,14,FALSE),"0")</f>
        <v/>
      </c>
      <c r="AA322" s="1796" t="n"/>
      <c r="AB322" s="1935">
        <f>T322*X322</f>
        <v/>
      </c>
      <c r="AD322" s="1738" t="n"/>
      <c r="AE322" s="416" t="n"/>
      <c r="AF322" s="416" t="n"/>
    </row>
    <row r="323" ht="15.75" customHeight="1" s="667">
      <c r="A323" s="416" t="n"/>
      <c r="B323" s="321" t="inlineStr">
        <is>
          <t>A04587G</t>
        </is>
      </c>
      <c r="C323" s="322" t="n"/>
      <c r="D323" s="322" t="n"/>
      <c r="E323" s="323">
        <f>IFERROR(VLOOKUP(B323,TE!$H$1:$Y$749,2,FALSE),"(Not on TE)")</f>
        <v/>
      </c>
      <c r="F323" s="324" t="n"/>
      <c r="G323" s="324" t="n"/>
      <c r="H323" s="324" t="n"/>
      <c r="I323" s="324" t="n"/>
      <c r="J323" s="324" t="n"/>
      <c r="K323" s="324" t="n"/>
      <c r="L323" s="324" t="n"/>
      <c r="M323" s="324" t="n"/>
      <c r="N323" s="1181">
        <f>IFERROR(VLOOKUP(B323,TE!$H$1:$Y$749,18,FALSE),"")</f>
        <v/>
      </c>
      <c r="T323" s="1181">
        <f>IFERROR(SUMIFS(TE!$O:$O,TE!$G:$G,$B$310,TE!$I:$I,B323,TE!$D:$D,$C$5),"")</f>
        <v/>
      </c>
      <c r="X323" s="1925">
        <f>IFERROR(VLOOKUP(B323,TE!$H$1:$Y$630,14,FALSE),"0")</f>
        <v/>
      </c>
      <c r="AA323" s="1796" t="n"/>
      <c r="AB323" s="1935">
        <f>T323*X323</f>
        <v/>
      </c>
      <c r="AD323" s="1738" t="n"/>
      <c r="AE323" s="416" t="n"/>
      <c r="AF323" s="416" t="n"/>
    </row>
    <row r="324" ht="15.75" customHeight="1" s="667">
      <c r="A324" s="416" t="n"/>
      <c r="B324" s="321" t="inlineStr">
        <is>
          <t>A19547G</t>
        </is>
      </c>
      <c r="C324" s="322" t="n"/>
      <c r="D324" s="322" t="n"/>
      <c r="E324" s="323">
        <f>IFERROR(VLOOKUP(B324,TE!$H$1:$Y$749,2,FALSE),"(Not on TE)")</f>
        <v/>
      </c>
      <c r="F324" s="324" t="n"/>
      <c r="G324" s="324" t="n"/>
      <c r="H324" s="324" t="n"/>
      <c r="I324" s="324" t="n"/>
      <c r="J324" s="324" t="n"/>
      <c r="K324" s="324" t="n"/>
      <c r="L324" s="324" t="n"/>
      <c r="M324" s="324" t="n"/>
      <c r="N324" s="1181">
        <f>IFERROR(VLOOKUP(B324,TE!$H$1:$Y$749,18,FALSE),"")</f>
        <v/>
      </c>
      <c r="T324" s="1181">
        <f>IFERROR(SUMIFS(TE!$O:$O,TE!$G:$G,$B$310,TE!$I:$I,B324,TE!$D:$D,$C$5),"")</f>
        <v/>
      </c>
      <c r="X324" s="1925">
        <f>IFERROR(VLOOKUP(B324,TE!$H$1:$Y$630,14,FALSE),"0")</f>
        <v/>
      </c>
      <c r="AA324" s="1796" t="n"/>
      <c r="AB324" s="1935">
        <f>T324*X324</f>
        <v/>
      </c>
      <c r="AD324" s="1738" t="n"/>
      <c r="AE324" s="416" t="n"/>
      <c r="AF324" s="416" t="n"/>
    </row>
    <row r="325" ht="15.75" customHeight="1" s="667">
      <c r="A325" s="416" t="n"/>
      <c r="B325" s="321" t="inlineStr">
        <is>
          <t>A19577G</t>
        </is>
      </c>
      <c r="C325" s="322" t="n"/>
      <c r="D325" s="322" t="n"/>
      <c r="E325" s="323">
        <f>IFERROR(VLOOKUP(B325,TE!$H$1:$Y$749,2,FALSE),"(Not on TE)")</f>
        <v/>
      </c>
      <c r="F325" s="324" t="n"/>
      <c r="G325" s="324" t="n"/>
      <c r="H325" s="324" t="n"/>
      <c r="I325" s="324" t="n"/>
      <c r="J325" s="324" t="n"/>
      <c r="K325" s="324" t="n"/>
      <c r="L325" s="324" t="n"/>
      <c r="M325" s="324" t="n"/>
      <c r="N325" s="1181">
        <f>IFERROR(VLOOKUP(B325,TE!$H$1:$Y$749,18,FALSE),"")</f>
        <v/>
      </c>
      <c r="T325" s="1181">
        <f>IFERROR(SUMIFS(TE!$O:$O,TE!$G:$G,$B$310,TE!$I:$I,B325,TE!$D:$D,$C$5),"")</f>
        <v/>
      </c>
      <c r="X325" s="1925">
        <f>IFERROR(VLOOKUP(B325,TE!$H$1:$Y$630,14,FALSE),"0")</f>
        <v/>
      </c>
      <c r="AA325" s="1796" t="n"/>
      <c r="AB325" s="1935">
        <f>T325*X325</f>
        <v/>
      </c>
      <c r="AD325" s="1738" t="n"/>
      <c r="AE325" s="416" t="n"/>
      <c r="AF325" s="416" t="n"/>
    </row>
    <row r="326" ht="15.75" customHeight="1" s="667">
      <c r="A326" s="416" t="n"/>
      <c r="B326" s="321" t="inlineStr">
        <is>
          <t>A21797G</t>
        </is>
      </c>
      <c r="C326" s="322" t="n"/>
      <c r="D326" s="322" t="n"/>
      <c r="E326" s="323">
        <f>IFERROR(VLOOKUP(B326,TE!$H$1:$Y$749,2,FALSE),"(Not on TE)")</f>
        <v/>
      </c>
      <c r="F326" s="324" t="n"/>
      <c r="G326" s="324" t="n"/>
      <c r="H326" s="324" t="n"/>
      <c r="I326" s="324" t="n"/>
      <c r="J326" s="324" t="n"/>
      <c r="K326" s="324" t="n"/>
      <c r="L326" s="324" t="n"/>
      <c r="M326" s="324" t="n"/>
      <c r="N326" s="1181">
        <f>IFERROR(VLOOKUP(B326,TE!$H$1:$Y$749,18,FALSE),"")</f>
        <v/>
      </c>
      <c r="T326" s="1181">
        <f>IFERROR(SUMIFS(TE!$O:$O,TE!$G:$G,$B$310,TE!$I:$I,B326,TE!$D:$D,$C$5),"")</f>
        <v/>
      </c>
      <c r="X326" s="1925">
        <f>IFERROR(VLOOKUP(B326,TE!$H$1:$Y$630,14,FALSE),"0")</f>
        <v/>
      </c>
      <c r="AA326" s="1796" t="n"/>
      <c r="AB326" s="1935">
        <f>T326*X326</f>
        <v/>
      </c>
      <c r="AD326" s="1738" t="n"/>
      <c r="AE326" s="416" t="n"/>
      <c r="AF326" s="416" t="n"/>
    </row>
    <row r="327" ht="15.75" customHeight="1" s="667">
      <c r="A327" s="416" t="n"/>
      <c r="B327" s="321" t="inlineStr">
        <is>
          <t>A32327G</t>
        </is>
      </c>
      <c r="C327" s="322" t="n"/>
      <c r="D327" s="322" t="n"/>
      <c r="E327" s="323">
        <f>IFERROR(VLOOKUP(B327,TE!$H$1:$Y$749,2,FALSE),"(Not on TE)")</f>
        <v/>
      </c>
      <c r="F327" s="324" t="n"/>
      <c r="G327" s="324" t="n"/>
      <c r="H327" s="324" t="n"/>
      <c r="I327" s="324" t="n"/>
      <c r="J327" s="324" t="n"/>
      <c r="K327" s="324" t="n"/>
      <c r="L327" s="324" t="n"/>
      <c r="M327" s="324" t="n"/>
      <c r="N327" s="1181">
        <f>IFERROR(VLOOKUP(B327,TE!$H$1:$Y$749,18,FALSE),"")</f>
        <v/>
      </c>
      <c r="T327" s="1181">
        <f>IFERROR(SUMIFS(TE!$O:$O,TE!$G:$G,$B$310,TE!$I:$I,B327,TE!$D:$D,$C$5),"")</f>
        <v/>
      </c>
      <c r="X327" s="1925">
        <f>IFERROR(VLOOKUP(B327,TE!$H$1:$Y$630,14,FALSE),"0")</f>
        <v/>
      </c>
      <c r="AA327" s="1796" t="n"/>
      <c r="AB327" s="1935">
        <f>T327*X327</f>
        <v/>
      </c>
      <c r="AD327" s="1738" t="n"/>
      <c r="AE327" s="416" t="n"/>
      <c r="AF327" s="416" t="n"/>
    </row>
    <row r="328" ht="15.75" customHeight="1" s="667">
      <c r="A328" s="416" t="n"/>
      <c r="B328" s="321" t="inlineStr">
        <is>
          <t>B00037B</t>
        </is>
      </c>
      <c r="C328" s="322" t="n"/>
      <c r="D328" s="322" t="n"/>
      <c r="E328" s="323">
        <f>IFERROR(VLOOKUP(B328,TE!$H$1:$Y$749,2,FALSE),"(Not on TE)")</f>
        <v/>
      </c>
      <c r="F328" s="324" t="n"/>
      <c r="G328" s="324" t="n"/>
      <c r="H328" s="324" t="n"/>
      <c r="I328" s="324" t="n"/>
      <c r="J328" s="324" t="n"/>
      <c r="K328" s="324" t="n"/>
      <c r="L328" s="324" t="n"/>
      <c r="M328" s="324" t="n"/>
      <c r="N328" s="1181">
        <f>IFERROR(VLOOKUP(B328,TE!$H$1:$Y$749,18,FALSE),"")</f>
        <v/>
      </c>
      <c r="T328" s="1181">
        <f>IFERROR(SUMIFS(TE!$O:$O,TE!$G:$G,$B$310,TE!$I:$I,B328,TE!$D:$D,$C$5),"")</f>
        <v/>
      </c>
      <c r="X328" s="1925">
        <f>IFERROR(VLOOKUP(B328,TE!$H$1:$Y$630,14,FALSE),"0")</f>
        <v/>
      </c>
      <c r="AA328" s="1796" t="n"/>
      <c r="AB328" s="1935">
        <f>T328*X328</f>
        <v/>
      </c>
      <c r="AD328" s="1738" t="n"/>
      <c r="AE328" s="416" t="n"/>
      <c r="AF328" s="416" t="n"/>
    </row>
    <row r="329" ht="15.75" customHeight="1" s="667">
      <c r="A329" s="416" t="n"/>
      <c r="B329" s="321" t="inlineStr">
        <is>
          <t>B00087B</t>
        </is>
      </c>
      <c r="C329" s="322" t="n"/>
      <c r="D329" s="322" t="n"/>
      <c r="E329" s="323">
        <f>IFERROR(VLOOKUP(B329,TE!$H$1:$Y$749,2,FALSE),"(Not on TE)")</f>
        <v/>
      </c>
      <c r="F329" s="324" t="n"/>
      <c r="G329" s="324" t="n"/>
      <c r="H329" s="324" t="n"/>
      <c r="I329" s="324" t="n"/>
      <c r="J329" s="324" t="n"/>
      <c r="K329" s="324" t="n"/>
      <c r="L329" s="324" t="n"/>
      <c r="M329" s="324" t="n"/>
      <c r="N329" s="1181">
        <f>IFERROR(VLOOKUP(B329,TE!$H$1:$Y$749,18,FALSE),"")</f>
        <v/>
      </c>
      <c r="T329" s="1181">
        <f>IFERROR(SUMIFS(TE!$O:$O,TE!$G:$G,$B$310,TE!$I:$I,B329,TE!$D:$D,$C$5),"")</f>
        <v/>
      </c>
      <c r="X329" s="1925">
        <f>IFERROR(VLOOKUP(B329,TE!$H$1:$Y$630,14,FALSE),"0")</f>
        <v/>
      </c>
      <c r="AA329" s="1796" t="n"/>
      <c r="AB329" s="1935">
        <f>T329*X329</f>
        <v/>
      </c>
      <c r="AD329" s="1738" t="n"/>
      <c r="AE329" s="416" t="n"/>
      <c r="AF329" s="416" t="n"/>
    </row>
    <row r="330" ht="15.75" customHeight="1" s="667">
      <c r="A330" s="416" t="n"/>
      <c r="B330" s="321" t="inlineStr">
        <is>
          <t>B00087BB</t>
        </is>
      </c>
      <c r="C330" s="322" t="n"/>
      <c r="D330" s="322" t="n"/>
      <c r="E330" s="323">
        <f>IFERROR(VLOOKUP(B330,TE!$H$1:$Y$749,2,FALSE),"(Not on TE)")</f>
        <v/>
      </c>
      <c r="F330" s="324" t="n"/>
      <c r="G330" s="324" t="n"/>
      <c r="H330" s="324" t="n"/>
      <c r="I330" s="324" t="n"/>
      <c r="J330" s="324" t="n"/>
      <c r="K330" s="324" t="n"/>
      <c r="L330" s="324" t="n"/>
      <c r="M330" s="324" t="n"/>
      <c r="N330" s="1181">
        <f>IFERROR(VLOOKUP(B330,TE!$H$1:$Y$749,18,FALSE),"")</f>
        <v/>
      </c>
      <c r="T330" s="1181">
        <f>IFERROR(SUMIFS(TE!$O:$O,TE!$G:$G,$B$310,TE!$I:$I,B330,TE!$D:$D,$C$5),"")</f>
        <v/>
      </c>
      <c r="X330" s="1925">
        <f>IFERROR(VLOOKUP(B330,TE!$H$1:$Y$630,14,FALSE),"0")</f>
        <v/>
      </c>
      <c r="AA330" s="1796" t="n"/>
      <c r="AB330" s="1935">
        <f>T330*X330</f>
        <v/>
      </c>
      <c r="AD330" s="1738" t="n"/>
      <c r="AE330" s="416" t="n"/>
      <c r="AF330" s="416" t="n"/>
    </row>
    <row r="331" ht="15.75" customHeight="1" s="667">
      <c r="A331" s="416" t="n"/>
      <c r="B331" s="321" t="inlineStr">
        <is>
          <t>B00127B</t>
        </is>
      </c>
      <c r="C331" s="322" t="n"/>
      <c r="D331" s="322" t="n"/>
      <c r="E331" s="323">
        <f>IFERROR(VLOOKUP(B331,TE!$H$1:$Y$749,2,FALSE),"(Not on TE)")</f>
        <v/>
      </c>
      <c r="F331" s="324" t="n"/>
      <c r="G331" s="324" t="n"/>
      <c r="H331" s="324" t="n"/>
      <c r="I331" s="324" t="n"/>
      <c r="J331" s="324" t="n"/>
      <c r="K331" s="324" t="n"/>
      <c r="L331" s="324" t="n"/>
      <c r="M331" s="324" t="n"/>
      <c r="N331" s="1181">
        <f>IFERROR(VLOOKUP(B331,TE!$H$1:$Y$749,18,FALSE),"")</f>
        <v/>
      </c>
      <c r="T331" s="1181">
        <f>IFERROR(SUMIFS(TE!$O:$O,TE!$G:$G,$B$310,TE!$I:$I,B331,TE!$D:$D,$C$5),"")</f>
        <v/>
      </c>
      <c r="X331" s="1925">
        <f>IFERROR(VLOOKUP(B331,TE!$H$1:$Y$630,14,FALSE),"0")</f>
        <v/>
      </c>
      <c r="AA331" s="1796" t="n"/>
      <c r="AB331" s="1935">
        <f>T331*X331</f>
        <v/>
      </c>
      <c r="AD331" s="1738" t="n"/>
      <c r="AE331" s="416" t="n"/>
      <c r="AF331" s="416" t="n"/>
    </row>
    <row r="332" ht="15.75" customHeight="1" s="667">
      <c r="A332" s="416" t="n"/>
      <c r="B332" s="321" t="inlineStr">
        <is>
          <t>B00147B</t>
        </is>
      </c>
      <c r="C332" s="322" t="n"/>
      <c r="D332" s="322" t="n"/>
      <c r="E332" s="323">
        <f>IFERROR(VLOOKUP(B332,TE!$H$1:$Y$749,2,FALSE),"(Not on TE)")</f>
        <v/>
      </c>
      <c r="F332" s="324" t="n"/>
      <c r="G332" s="324" t="n"/>
      <c r="H332" s="324" t="n"/>
      <c r="I332" s="324" t="n"/>
      <c r="J332" s="324" t="n"/>
      <c r="K332" s="324" t="n"/>
      <c r="L332" s="324" t="n"/>
      <c r="M332" s="324" t="n"/>
      <c r="N332" s="1181">
        <f>IFERROR(VLOOKUP(B332,TE!$H$1:$Y$749,18,FALSE),"")</f>
        <v/>
      </c>
      <c r="T332" s="1181">
        <f>IFERROR(SUMIFS(TE!$O:$O,TE!$G:$G,$B$310,TE!$I:$I,B332,TE!$D:$D,$C$5),"")</f>
        <v/>
      </c>
      <c r="X332" s="1925">
        <f>IFERROR(VLOOKUP(B332,TE!$H$1:$Y$630,14,FALSE),"0")</f>
        <v/>
      </c>
      <c r="AA332" s="1796" t="n"/>
      <c r="AB332" s="1935">
        <f>T332*X332</f>
        <v/>
      </c>
      <c r="AD332" s="1738" t="n"/>
      <c r="AE332" s="416" t="n"/>
      <c r="AF332" s="416" t="n"/>
    </row>
    <row r="333" ht="15.75" customHeight="1" s="667">
      <c r="A333" s="416" t="n"/>
      <c r="B333" s="321" t="inlineStr">
        <is>
          <t>B00277B</t>
        </is>
      </c>
      <c r="C333" s="322" t="n"/>
      <c r="D333" s="322" t="n"/>
      <c r="E333" s="323">
        <f>IFERROR(VLOOKUP(B333,TE!$H$1:$Y$749,2,FALSE),"(Not on TE)")</f>
        <v/>
      </c>
      <c r="F333" s="324" t="n"/>
      <c r="G333" s="324" t="n"/>
      <c r="H333" s="324" t="n"/>
      <c r="I333" s="324" t="n"/>
      <c r="J333" s="324" t="n"/>
      <c r="K333" s="324" t="n"/>
      <c r="L333" s="324" t="n"/>
      <c r="M333" s="324" t="n"/>
      <c r="N333" s="1181">
        <f>IFERROR(VLOOKUP(B333,TE!$H$1:$Y$749,18,FALSE),"")</f>
        <v/>
      </c>
      <c r="T333" s="1181">
        <f>IFERROR(SUMIFS(TE!$O:$O,TE!$G:$G,$B$310,TE!$I:$I,B333,TE!$D:$D,$C$5),"")</f>
        <v/>
      </c>
      <c r="X333" s="1925">
        <f>IFERROR(VLOOKUP(B333,TE!$H$1:$Y$630,14,FALSE),"0")</f>
        <v/>
      </c>
      <c r="AA333" s="1796" t="n"/>
      <c r="AB333" s="1935">
        <f>T333*X333</f>
        <v/>
      </c>
      <c r="AD333" s="1738" t="n"/>
      <c r="AE333" s="416" t="n"/>
      <c r="AF333" s="416" t="n"/>
    </row>
    <row r="334" ht="15.75" customHeight="1" s="667">
      <c r="A334" s="416" t="n"/>
      <c r="B334" s="321" t="inlineStr">
        <is>
          <t>B00287B</t>
        </is>
      </c>
      <c r="C334" s="322" t="n"/>
      <c r="D334" s="322" t="n"/>
      <c r="E334" s="323">
        <f>IFERROR(VLOOKUP(B334,TE!$H$1:$Y$749,2,FALSE),"(Not on TE)")</f>
        <v/>
      </c>
      <c r="F334" s="324" t="n"/>
      <c r="G334" s="324" t="n"/>
      <c r="H334" s="324" t="n"/>
      <c r="I334" s="324" t="n"/>
      <c r="J334" s="324" t="n"/>
      <c r="K334" s="324" t="n"/>
      <c r="L334" s="324" t="n"/>
      <c r="M334" s="324" t="n"/>
      <c r="N334" s="1181">
        <f>IFERROR(VLOOKUP(B334,TE!$H$1:$Y$749,18,FALSE),"")</f>
        <v/>
      </c>
      <c r="T334" s="1181">
        <f>IFERROR(SUMIFS(TE!$O:$O,TE!$G:$G,$B$310,TE!$I:$I,B334,TE!$D:$D,$C$5),"")</f>
        <v/>
      </c>
      <c r="X334" s="1925">
        <f>IFERROR(VLOOKUP(B334,TE!$H$1:$Y$630,14,FALSE),"0")</f>
        <v/>
      </c>
      <c r="AA334" s="1796" t="n"/>
      <c r="AB334" s="1935">
        <f>T334*X334</f>
        <v/>
      </c>
      <c r="AD334" s="1738" t="n"/>
      <c r="AE334" s="416" t="n"/>
      <c r="AF334" s="416" t="n"/>
    </row>
    <row r="335" ht="15.75" customHeight="1" s="667">
      <c r="A335" s="416" t="n"/>
      <c r="B335" s="321" t="inlineStr">
        <is>
          <t>B00297B</t>
        </is>
      </c>
      <c r="C335" s="322" t="n"/>
      <c r="D335" s="322" t="n"/>
      <c r="E335" s="323">
        <f>IFERROR(VLOOKUP(B335,TE!$H$1:$Y$749,2,FALSE),"(Not on TE)")</f>
        <v/>
      </c>
      <c r="F335" s="324" t="n"/>
      <c r="G335" s="324" t="n"/>
      <c r="H335" s="324" t="n"/>
      <c r="I335" s="324" t="n"/>
      <c r="J335" s="324" t="n"/>
      <c r="K335" s="324" t="n"/>
      <c r="L335" s="324" t="n"/>
      <c r="M335" s="324" t="n"/>
      <c r="N335" s="1181">
        <f>IFERROR(VLOOKUP(B335,TE!$H$1:$Y$749,18,FALSE),"")</f>
        <v/>
      </c>
      <c r="T335" s="1181">
        <f>IFERROR(SUMIFS(TE!$O:$O,TE!$G:$G,$B$310,TE!$I:$I,B335,TE!$D:$D,$C$5),"")</f>
        <v/>
      </c>
      <c r="X335" s="1925">
        <f>IFERROR(VLOOKUP(B335,TE!$H$1:$Y$630,14,FALSE),"0")</f>
        <v/>
      </c>
      <c r="AA335" s="1796" t="n"/>
      <c r="AB335" s="1935">
        <f>T335*X335</f>
        <v/>
      </c>
      <c r="AD335" s="1738" t="n"/>
      <c r="AE335" s="416" t="n"/>
      <c r="AF335" s="416" t="n"/>
    </row>
    <row r="336" ht="15.75" customHeight="1" s="667">
      <c r="A336" s="416" t="n"/>
      <c r="B336" s="321" t="inlineStr">
        <is>
          <t>B00307B</t>
        </is>
      </c>
      <c r="C336" s="322" t="n"/>
      <c r="D336" s="322" t="n"/>
      <c r="E336" s="323">
        <f>IFERROR(VLOOKUP(B336,TE!$H$1:$Y$749,2,FALSE),"(Not on TE)")</f>
        <v/>
      </c>
      <c r="F336" s="324" t="n"/>
      <c r="G336" s="324" t="n"/>
      <c r="H336" s="324" t="n"/>
      <c r="I336" s="324" t="n"/>
      <c r="J336" s="324" t="n"/>
      <c r="K336" s="324" t="n"/>
      <c r="L336" s="324" t="n"/>
      <c r="M336" s="324" t="n"/>
      <c r="N336" s="1181">
        <f>IFERROR(VLOOKUP(B336,TE!$H$1:$Y$749,18,FALSE),"")</f>
        <v/>
      </c>
      <c r="T336" s="1181">
        <f>IFERROR(SUMIFS(TE!$O:$O,TE!$G:$G,$B$310,TE!$I:$I,B336,TE!$D:$D,$C$5),"")</f>
        <v/>
      </c>
      <c r="X336" s="1925">
        <f>IFERROR(VLOOKUP(B336,TE!$H$1:$Y$630,14,FALSE),"0")</f>
        <v/>
      </c>
      <c r="AA336" s="1796" t="n"/>
      <c r="AB336" s="1935">
        <f>T336*X336</f>
        <v/>
      </c>
      <c r="AD336" s="1738" t="n"/>
      <c r="AE336" s="416" t="n"/>
      <c r="AF336" s="416" t="n"/>
    </row>
    <row r="337" ht="15.75" customHeight="1" s="667">
      <c r="A337" s="416" t="n"/>
      <c r="B337" s="321" t="inlineStr">
        <is>
          <t>B00317B</t>
        </is>
      </c>
      <c r="C337" s="322" t="n"/>
      <c r="D337" s="322" t="n"/>
      <c r="E337" s="323">
        <f>IFERROR(VLOOKUP(B337,TE!$H$1:$Y$749,2,FALSE),"(Not on TE)")</f>
        <v/>
      </c>
      <c r="F337" s="324" t="n"/>
      <c r="G337" s="324" t="n"/>
      <c r="H337" s="324" t="n"/>
      <c r="I337" s="324" t="n"/>
      <c r="J337" s="324" t="n"/>
      <c r="K337" s="324" t="n"/>
      <c r="L337" s="324" t="n"/>
      <c r="M337" s="324" t="n"/>
      <c r="N337" s="1181">
        <f>IFERROR(VLOOKUP(B337,TE!$H$1:$Y$749,18,FALSE),"")</f>
        <v/>
      </c>
      <c r="T337" s="1181">
        <f>IFERROR(SUMIFS(TE!$O:$O,TE!$G:$G,$B$310,TE!$I:$I,B337,TE!$D:$D,$C$5),"")</f>
        <v/>
      </c>
      <c r="X337" s="1925">
        <f>IFERROR(VLOOKUP(B337,TE!$H$1:$Y$630,14,FALSE),"0")</f>
        <v/>
      </c>
      <c r="AA337" s="1796" t="n"/>
      <c r="AB337" s="1935">
        <f>T337*X337</f>
        <v/>
      </c>
      <c r="AD337" s="1738" t="n"/>
      <c r="AE337" s="416" t="n"/>
      <c r="AF337" s="416" t="n"/>
    </row>
    <row r="338" ht="15.75" customHeight="1" s="667">
      <c r="A338" s="416" t="n"/>
      <c r="B338" s="321" t="inlineStr">
        <is>
          <t>B00327B</t>
        </is>
      </c>
      <c r="C338" s="322" t="n"/>
      <c r="D338" s="322" t="n"/>
      <c r="E338" s="323">
        <f>IFERROR(VLOOKUP(B338,TE!$H$1:$Y$749,2,FALSE),"(Not on TE)")</f>
        <v/>
      </c>
      <c r="F338" s="324" t="n"/>
      <c r="G338" s="324" t="n"/>
      <c r="H338" s="324" t="n"/>
      <c r="I338" s="324" t="n"/>
      <c r="J338" s="324" t="n"/>
      <c r="K338" s="324" t="n"/>
      <c r="L338" s="324" t="n"/>
      <c r="M338" s="324" t="n"/>
      <c r="N338" s="1181">
        <f>IFERROR(VLOOKUP(B338,TE!$H$1:$Y$749,18,FALSE),"")</f>
        <v/>
      </c>
      <c r="T338" s="1181">
        <f>IFERROR(SUMIFS(TE!$O:$O,TE!$G:$G,$B$310,TE!$I:$I,B338,TE!$D:$D,$C$5),"")</f>
        <v/>
      </c>
      <c r="X338" s="1925">
        <f>IFERROR(VLOOKUP(B338,TE!$H$1:$Y$630,14,FALSE),"0")</f>
        <v/>
      </c>
      <c r="AA338" s="1796" t="n"/>
      <c r="AB338" s="1935">
        <f>T338*X338</f>
        <v/>
      </c>
      <c r="AD338" s="1738" t="n"/>
      <c r="AE338" s="416" t="n"/>
      <c r="AF338" s="416" t="n"/>
    </row>
    <row r="339" ht="15.75" customHeight="1" s="667">
      <c r="A339" s="416" t="n"/>
      <c r="B339" s="321" t="inlineStr">
        <is>
          <t>B00367B</t>
        </is>
      </c>
      <c r="C339" s="322" t="n"/>
      <c r="D339" s="322" t="n"/>
      <c r="E339" s="323">
        <f>IFERROR(VLOOKUP(B339,TE!$H$1:$Y$749,2,FALSE),"(Not on TE)")</f>
        <v/>
      </c>
      <c r="F339" s="324" t="n"/>
      <c r="G339" s="324" t="n"/>
      <c r="H339" s="324" t="n"/>
      <c r="I339" s="324" t="n"/>
      <c r="J339" s="324" t="n"/>
      <c r="K339" s="324" t="n"/>
      <c r="L339" s="324" t="n"/>
      <c r="M339" s="324" t="n"/>
      <c r="N339" s="1181">
        <f>IFERROR(VLOOKUP(B339,TE!$H$1:$Y$749,18,FALSE),"")</f>
        <v/>
      </c>
      <c r="T339" s="1181">
        <f>IFERROR(SUMIFS(TE!$O:$O,TE!$G:$G,$B$310,TE!$I:$I,B339,TE!$D:$D,$C$5),"")</f>
        <v/>
      </c>
      <c r="X339" s="1925">
        <f>IFERROR(VLOOKUP(B339,TE!$H$1:$Y$630,14,FALSE),"0")</f>
        <v/>
      </c>
      <c r="AA339" s="1796" t="n"/>
      <c r="AB339" s="1935">
        <f>T339*X339</f>
        <v/>
      </c>
      <c r="AD339" s="1738" t="n"/>
      <c r="AE339" s="416" t="n"/>
      <c r="AF339" s="416" t="n"/>
    </row>
    <row r="340" ht="15.75" customHeight="1" s="667">
      <c r="A340" s="416" t="n"/>
      <c r="B340" s="321" t="inlineStr">
        <is>
          <t>B00377B</t>
        </is>
      </c>
      <c r="C340" s="322" t="n"/>
      <c r="D340" s="322" t="n"/>
      <c r="E340" s="323">
        <f>IFERROR(VLOOKUP(B340,TE!$H$1:$Y$749,2,FALSE),"(Not on TE)")</f>
        <v/>
      </c>
      <c r="F340" s="324" t="n"/>
      <c r="G340" s="324" t="n"/>
      <c r="H340" s="324" t="n"/>
      <c r="I340" s="324" t="n"/>
      <c r="J340" s="324" t="n"/>
      <c r="K340" s="324" t="n"/>
      <c r="L340" s="324" t="n"/>
      <c r="M340" s="324" t="n"/>
      <c r="N340" s="1181">
        <f>IFERROR(VLOOKUP(B340,TE!$H$1:$Y$749,18,FALSE),"")</f>
        <v/>
      </c>
      <c r="T340" s="1181">
        <f>IFERROR(SUMIFS(TE!$O:$O,TE!$G:$G,$B$310,TE!$I:$I,B340,TE!$D:$D,$C$5),"")</f>
        <v/>
      </c>
      <c r="X340" s="1925">
        <f>IFERROR(VLOOKUP(B340,TE!$H$1:$Y$630,14,FALSE),"0")</f>
        <v/>
      </c>
      <c r="AA340" s="1796" t="n"/>
      <c r="AB340" s="1935">
        <f>T340*X340</f>
        <v/>
      </c>
      <c r="AD340" s="1738" t="n"/>
      <c r="AE340" s="416" t="n"/>
      <c r="AF340" s="416" t="n"/>
    </row>
    <row r="341" ht="15.75" customHeight="1" s="667">
      <c r="A341" s="416" t="n"/>
      <c r="B341" s="321" t="inlineStr">
        <is>
          <t>B00437B</t>
        </is>
      </c>
      <c r="C341" s="322" t="n"/>
      <c r="D341" s="322" t="n"/>
      <c r="E341" s="323">
        <f>IFERROR(VLOOKUP(B341,TE!$H$1:$Y$749,2,FALSE),"(Not on TE)")</f>
        <v/>
      </c>
      <c r="F341" s="324" t="n"/>
      <c r="G341" s="324" t="n"/>
      <c r="H341" s="324" t="n"/>
      <c r="I341" s="324" t="n"/>
      <c r="J341" s="324" t="n"/>
      <c r="K341" s="324" t="n"/>
      <c r="L341" s="324" t="n"/>
      <c r="M341" s="324" t="n"/>
      <c r="N341" s="1181">
        <f>IFERROR(VLOOKUP(B341,TE!$H$1:$Y$749,18,FALSE),"")</f>
        <v/>
      </c>
      <c r="T341" s="1181">
        <f>IFERROR(SUMIFS(TE!$O:$O,TE!$G:$G,$B$310,TE!$I:$I,B341,TE!$D:$D,$C$5),"")</f>
        <v/>
      </c>
      <c r="X341" s="1925">
        <f>IFERROR(VLOOKUP(B341,TE!$H$1:$Y$630,14,FALSE),"0")</f>
        <v/>
      </c>
      <c r="AA341" s="1796" t="n"/>
      <c r="AB341" s="1935">
        <f>T341*X341</f>
        <v/>
      </c>
      <c r="AD341" s="1738" t="n"/>
      <c r="AE341" s="416" t="n"/>
      <c r="AF341" s="416" t="n"/>
    </row>
    <row r="342" ht="15.75" customHeight="1" s="667">
      <c r="A342" s="416" t="n"/>
      <c r="B342" s="321" t="inlineStr">
        <is>
          <t>B00612E</t>
        </is>
      </c>
      <c r="C342" s="322" t="n"/>
      <c r="D342" s="322" t="n"/>
      <c r="E342" s="323">
        <f>IFERROR(VLOOKUP(B342,TE!$H$1:$Y$749,2,FALSE),"(Not on TE)")</f>
        <v/>
      </c>
      <c r="F342" s="324" t="n"/>
      <c r="G342" s="324" t="n"/>
      <c r="H342" s="324" t="n"/>
      <c r="I342" s="324" t="n"/>
      <c r="J342" s="324" t="n"/>
      <c r="K342" s="324" t="n"/>
      <c r="L342" s="324" t="n"/>
      <c r="M342" s="324" t="n"/>
      <c r="N342" s="1181">
        <f>IFERROR(VLOOKUP(B342,TE!$H$1:$Y$749,18,FALSE),"")</f>
        <v/>
      </c>
      <c r="T342" s="1181">
        <f>IFERROR(SUMIFS(TE!$O:$O,TE!$G:$G,$B$310,TE!$I:$I,B342,TE!$D:$D,$C$5),"")</f>
        <v/>
      </c>
      <c r="X342" s="1925">
        <f>IFERROR(VLOOKUP(B342,TE!$H$1:$Y$630,14,FALSE),"0")</f>
        <v/>
      </c>
      <c r="AA342" s="1796" t="n"/>
      <c r="AB342" s="1935">
        <f>T342*X342</f>
        <v/>
      </c>
      <c r="AD342" s="1738" t="n"/>
      <c r="AE342" s="416" t="n"/>
      <c r="AF342" s="416" t="n"/>
    </row>
    <row r="343" ht="15.75" customHeight="1" s="667">
      <c r="A343" s="416" t="n"/>
      <c r="B343" s="321" t="inlineStr">
        <is>
          <t>B00637B</t>
        </is>
      </c>
      <c r="C343" s="322" t="n"/>
      <c r="D343" s="322" t="n"/>
      <c r="E343" s="323">
        <f>IFERROR(VLOOKUP(B343,TE!$H$1:$Y$749,2,FALSE),"(Not on TE)")</f>
        <v/>
      </c>
      <c r="F343" s="324" t="n"/>
      <c r="G343" s="324" t="n"/>
      <c r="H343" s="324" t="n"/>
      <c r="I343" s="324" t="n"/>
      <c r="J343" s="324" t="n"/>
      <c r="K343" s="324" t="n"/>
      <c r="L343" s="324" t="n"/>
      <c r="M343" s="324" t="n"/>
      <c r="N343" s="1181">
        <f>IFERROR(VLOOKUP(B343,TE!$H$1:$Y$749,18,FALSE),"")</f>
        <v/>
      </c>
      <c r="T343" s="1181">
        <f>IFERROR(SUMIFS(TE!$O:$O,TE!$G:$G,$B$310,TE!$I:$I,B343,TE!$D:$D,$C$5),"")</f>
        <v/>
      </c>
      <c r="X343" s="1925">
        <f>IFERROR(VLOOKUP(B343,TE!$H$1:$Y$630,14,FALSE),"0")</f>
        <v/>
      </c>
      <c r="AA343" s="1796" t="n"/>
      <c r="AB343" s="1935">
        <f>T343*X343</f>
        <v/>
      </c>
      <c r="AD343" s="1738" t="n"/>
      <c r="AE343" s="416" t="n"/>
      <c r="AF343" s="416" t="n"/>
    </row>
    <row r="344" ht="15.75" customHeight="1" s="667">
      <c r="A344" s="416" t="n"/>
      <c r="B344" s="321" t="inlineStr">
        <is>
          <t>B00747BC</t>
        </is>
      </c>
      <c r="C344" s="322" t="n"/>
      <c r="D344" s="322" t="n"/>
      <c r="E344" s="323">
        <f>IFERROR(VLOOKUP(B344,TE!$H$1:$Y$749,2,FALSE),"(Not on TE)")</f>
        <v/>
      </c>
      <c r="F344" s="324" t="n"/>
      <c r="G344" s="324" t="n"/>
      <c r="H344" s="324" t="n"/>
      <c r="I344" s="324" t="n"/>
      <c r="J344" s="324" t="n"/>
      <c r="K344" s="324" t="n"/>
      <c r="L344" s="324" t="n"/>
      <c r="M344" s="324" t="n"/>
      <c r="N344" s="1181">
        <f>IFERROR(VLOOKUP(B344,TE!$H$1:$Y$749,18,FALSE),"")</f>
        <v/>
      </c>
      <c r="T344" s="1181">
        <f>IFERROR(SUMIFS(TE!$O:$O,TE!$G:$G,$B$310,TE!$I:$I,B344,TE!$D:$D,$C$5),"")</f>
        <v/>
      </c>
      <c r="X344" s="1925">
        <f>IFERROR(VLOOKUP(B344,TE!$H$1:$Y$630,14,FALSE),"0")</f>
        <v/>
      </c>
      <c r="AA344" s="1796" t="n"/>
      <c r="AB344" s="1935">
        <f>T344*X344</f>
        <v/>
      </c>
      <c r="AD344" s="1738" t="n"/>
      <c r="AE344" s="416" t="n"/>
      <c r="AF344" s="416" t="n"/>
    </row>
    <row r="345" ht="15.75" customHeight="1" s="667">
      <c r="A345" s="416" t="n"/>
      <c r="B345" s="321" t="inlineStr">
        <is>
          <t>B00777B</t>
        </is>
      </c>
      <c r="C345" s="322" t="n"/>
      <c r="D345" s="322" t="n"/>
      <c r="E345" s="323">
        <f>IFERROR(VLOOKUP(B345,TE!$H$1:$Y$749,2,FALSE),"(Not on TE)")</f>
        <v/>
      </c>
      <c r="F345" s="324" t="n"/>
      <c r="G345" s="324" t="n"/>
      <c r="H345" s="324" t="n"/>
      <c r="I345" s="324" t="n"/>
      <c r="J345" s="324" t="n"/>
      <c r="K345" s="324" t="n"/>
      <c r="L345" s="324" t="n"/>
      <c r="M345" s="324" t="n"/>
      <c r="N345" s="1181">
        <f>IFERROR(VLOOKUP(B345,TE!$H$1:$Y$749,18,FALSE),"")</f>
        <v/>
      </c>
      <c r="T345" s="1181">
        <f>IFERROR(SUMIFS(TE!$O:$O,TE!$G:$G,$B$310,TE!$I:$I,B345,TE!$D:$D,$C$5),"")</f>
        <v/>
      </c>
      <c r="X345" s="1925">
        <f>IFERROR(VLOOKUP(B345,TE!$H$1:$Y$630,14,FALSE),"0")</f>
        <v/>
      </c>
      <c r="AA345" s="1796" t="n"/>
      <c r="AB345" s="1935">
        <f>T345*X345</f>
        <v/>
      </c>
      <c r="AD345" s="1738" t="n"/>
      <c r="AE345" s="325" t="n"/>
      <c r="AF345" s="416" t="n"/>
    </row>
    <row r="346" ht="15.75" customHeight="1" s="667">
      <c r="A346" s="416" t="n"/>
      <c r="B346" s="321" t="inlineStr">
        <is>
          <t>B01427BA</t>
        </is>
      </c>
      <c r="C346" s="322" t="n"/>
      <c r="D346" s="322" t="n"/>
      <c r="E346" s="323">
        <f>IFERROR(VLOOKUP(B346,TE!$H$1:$Y$749,2,FALSE),"(Not on TE)")</f>
        <v/>
      </c>
      <c r="F346" s="324" t="n"/>
      <c r="G346" s="324" t="n"/>
      <c r="H346" s="324" t="n"/>
      <c r="I346" s="324" t="n"/>
      <c r="J346" s="324" t="n"/>
      <c r="K346" s="324" t="n"/>
      <c r="L346" s="324" t="n"/>
      <c r="M346" s="324" t="n"/>
      <c r="N346" s="1181">
        <f>IFERROR(VLOOKUP(B346,TE!$H$1:$Y$749,18,FALSE),"")</f>
        <v/>
      </c>
      <c r="T346" s="1181">
        <f>IFERROR(SUMIFS(TE!$O:$O,TE!$G:$G,$B$310,TE!$I:$I,B346,TE!$D:$D,$C$5),"")</f>
        <v/>
      </c>
      <c r="X346" s="1925">
        <f>IFERROR(VLOOKUP(B346,TE!$H$1:$Y$630,14,FALSE),"0")</f>
        <v/>
      </c>
      <c r="AA346" s="1796" t="n"/>
      <c r="AB346" s="1935">
        <f>T346*X346</f>
        <v/>
      </c>
      <c r="AD346" s="1738" t="n"/>
      <c r="AE346" s="325" t="n"/>
      <c r="AF346" s="416" t="n"/>
    </row>
    <row r="347" ht="15.75" customHeight="1" s="667">
      <c r="A347" s="416" t="n"/>
      <c r="B347" s="321" t="inlineStr">
        <is>
          <t>B01437B</t>
        </is>
      </c>
      <c r="C347" s="322" t="n"/>
      <c r="D347" s="322" t="n"/>
      <c r="E347" s="323">
        <f>IFERROR(VLOOKUP(B347,TE!$H$1:$Y$749,2,FALSE),"(Not on TE)")</f>
        <v/>
      </c>
      <c r="F347" s="324" t="n"/>
      <c r="G347" s="324" t="n"/>
      <c r="H347" s="324" t="n"/>
      <c r="I347" s="324" t="n"/>
      <c r="J347" s="324" t="n"/>
      <c r="K347" s="324" t="n"/>
      <c r="L347" s="324" t="n"/>
      <c r="M347" s="324" t="n"/>
      <c r="N347" s="1181">
        <f>IFERROR(VLOOKUP(B347,TE!$H$1:$Y$749,18,FALSE),"")</f>
        <v/>
      </c>
      <c r="T347" s="1181">
        <f>IFERROR(SUMIFS(TE!$O:$O,TE!$G:$G,$B$310,TE!$I:$I,B347,TE!$D:$D,$C$5),"")</f>
        <v/>
      </c>
      <c r="X347" s="1925">
        <f>IFERROR(VLOOKUP(B347,TE!$H$1:$Y$630,14,FALSE),"0")</f>
        <v/>
      </c>
      <c r="AA347" s="1796" t="n"/>
      <c r="AB347" s="1935">
        <f>T347*X347</f>
        <v/>
      </c>
      <c r="AD347" s="1738" t="n"/>
      <c r="AE347" s="325" t="n"/>
      <c r="AF347" s="416" t="n"/>
    </row>
    <row r="348" ht="15.75" customHeight="1" s="667">
      <c r="A348" s="416" t="n"/>
      <c r="B348" s="321" t="inlineStr">
        <is>
          <t>B02157BA</t>
        </is>
      </c>
      <c r="C348" s="322" t="n"/>
      <c r="D348" s="322" t="n"/>
      <c r="E348" s="323">
        <f>IFERROR(VLOOKUP(B348,TE!$H$1:$Y$749,2,FALSE),"(Not on TE)")</f>
        <v/>
      </c>
      <c r="F348" s="324" t="n"/>
      <c r="G348" s="324" t="n"/>
      <c r="H348" s="324" t="n"/>
      <c r="I348" s="324" t="n"/>
      <c r="J348" s="324" t="n"/>
      <c r="K348" s="324" t="n"/>
      <c r="L348" s="324" t="n"/>
      <c r="M348" s="324" t="n"/>
      <c r="N348" s="1181">
        <f>IFERROR(VLOOKUP(B348,TE!$H$1:$Y$749,18,FALSE),"")</f>
        <v/>
      </c>
      <c r="T348" s="1181">
        <f>IFERROR(SUMIFS(TE!$O:$O,TE!$G:$G,$B$310,TE!$I:$I,B348,TE!$D:$D,$C$5),"")</f>
        <v/>
      </c>
      <c r="X348" s="1925">
        <f>IFERROR(VLOOKUP(B348,TE!$H$1:$Y$630,14,FALSE),"0")</f>
        <v/>
      </c>
      <c r="AA348" s="1796" t="n"/>
      <c r="AB348" s="1935">
        <f>T348*X348</f>
        <v/>
      </c>
      <c r="AD348" s="1738" t="n"/>
      <c r="AE348" s="325" t="n"/>
      <c r="AF348" s="416" t="n"/>
    </row>
    <row r="349" ht="15.75" customHeight="1" s="667">
      <c r="A349" s="416" t="n"/>
      <c r="B349" s="326" t="inlineStr">
        <is>
          <t>B03957B</t>
        </is>
      </c>
      <c r="C349" s="327" t="n"/>
      <c r="D349" s="327" t="n"/>
      <c r="E349" s="328">
        <f>IFERROR(VLOOKUP(B349,TE!$H$1:$Y$749,2,FALSE),"(Not on TE)")</f>
        <v/>
      </c>
      <c r="F349" s="329" t="n"/>
      <c r="G349" s="329" t="n"/>
      <c r="H349" s="329" t="n"/>
      <c r="I349" s="329" t="n"/>
      <c r="J349" s="329" t="n"/>
      <c r="K349" s="329" t="n"/>
      <c r="L349" s="329" t="n"/>
      <c r="M349" s="329" t="n"/>
      <c r="N349" s="1187">
        <f>IFERROR(VLOOKUP(B349,TE!$H$1:$Y$749,18,FALSE),"")</f>
        <v/>
      </c>
      <c r="O349" s="1747" t="n"/>
      <c r="P349" s="1747" t="n"/>
      <c r="Q349" s="1747" t="n"/>
      <c r="R349" s="1747" t="n"/>
      <c r="S349" s="1747" t="n"/>
      <c r="T349" s="1187">
        <f>IFERROR(SUMIFS(TE!$O:$O,TE!$G:$G,$B$310,TE!$I:$I,B349,TE!$D:$D,$C$5),"")</f>
        <v/>
      </c>
      <c r="U349" s="1747" t="n"/>
      <c r="V349" s="1747" t="n"/>
      <c r="W349" s="1747" t="n"/>
      <c r="X349" s="1926">
        <f>IFERROR(VLOOKUP(B349,TE!$H$1:$Y$630,14,FALSE),"0")</f>
        <v/>
      </c>
      <c r="Y349" s="1747" t="n"/>
      <c r="Z349" s="1747" t="n"/>
      <c r="AA349" s="1797" t="n"/>
      <c r="AB349" s="1936">
        <f>T349*X349</f>
        <v/>
      </c>
      <c r="AC349" s="1747" t="n"/>
      <c r="AD349" s="1799" t="n"/>
      <c r="AE349" s="325" t="n"/>
      <c r="AF349" s="416" t="n"/>
    </row>
    <row r="350" ht="15.75" customHeight="1" s="667">
      <c r="A350" s="416" t="n"/>
      <c r="B350" s="322" t="n"/>
      <c r="C350" s="322" t="n"/>
      <c r="D350" s="322" t="n"/>
      <c r="E350" s="324" t="n"/>
      <c r="F350" s="324" t="n"/>
      <c r="G350" s="324" t="n"/>
      <c r="H350" s="324" t="n"/>
      <c r="I350" s="324" t="n"/>
      <c r="J350" s="324" t="n"/>
      <c r="K350" s="324" t="n"/>
      <c r="L350" s="324" t="n"/>
      <c r="M350" s="324" t="n"/>
      <c r="N350" s="1226" t="n"/>
      <c r="O350" s="1226" t="n"/>
      <c r="P350" s="1226" t="n"/>
      <c r="Q350" s="1226" t="n"/>
      <c r="R350" s="1226" t="n"/>
      <c r="S350" s="1226" t="n"/>
      <c r="T350" s="1226" t="n"/>
      <c r="U350" s="1226" t="n"/>
      <c r="V350" s="1226" t="n"/>
      <c r="W350" s="1226" t="n"/>
      <c r="X350" s="1937" t="n"/>
      <c r="Y350" s="1937" t="n"/>
      <c r="Z350" s="1938" t="inlineStr">
        <is>
          <t>Continued Below</t>
        </is>
      </c>
      <c r="AA350" s="1910" t="n"/>
      <c r="AB350" s="1910" t="n"/>
      <c r="AC350" s="1910" t="n"/>
      <c r="AD350" s="1910" t="n"/>
      <c r="AE350" s="325" t="n"/>
      <c r="AF350" s="416" t="n"/>
    </row>
    <row r="351" ht="15.75" customHeight="1" s="667">
      <c r="A351" s="417" t="n"/>
      <c r="B351" s="417" t="n"/>
      <c r="C351" s="417" t="n"/>
      <c r="D351" s="417" t="n"/>
      <c r="E351" s="417" t="n"/>
      <c r="F351" s="417" t="n"/>
      <c r="G351" s="417" t="n"/>
      <c r="H351" s="417" t="n"/>
      <c r="I351" s="417" t="n"/>
      <c r="J351" s="417" t="n"/>
      <c r="K351" s="417" t="n"/>
      <c r="L351" s="417" t="n"/>
      <c r="M351" s="417" t="n"/>
      <c r="N351" s="417" t="n"/>
      <c r="O351" s="417" t="n"/>
      <c r="P351" s="417" t="n"/>
      <c r="Q351" s="417" t="n"/>
      <c r="R351" s="417" t="n"/>
      <c r="S351" s="417" t="n"/>
      <c r="T351" s="417" t="n"/>
      <c r="U351" s="417" t="n"/>
      <c r="V351" s="417" t="n"/>
      <c r="W351" s="417" t="n"/>
      <c r="X351" s="417" t="n"/>
      <c r="Y351" s="417" t="n"/>
      <c r="Z351" s="417" t="n"/>
      <c r="AA351" s="417" t="n"/>
      <c r="AB351" s="418" t="n"/>
      <c r="AC351" s="418" t="n"/>
      <c r="AD351" s="418" t="n"/>
      <c r="AE351" s="418" t="n"/>
      <c r="AF351" s="418" t="n"/>
    </row>
    <row r="352" ht="15.75" customHeight="1" s="667">
      <c r="A352" s="1198" t="inlineStr">
        <is>
          <t>CCN:</t>
        </is>
      </c>
      <c r="C352" s="1199">
        <f>$C$5</f>
        <v/>
      </c>
      <c r="M352" s="1198" t="inlineStr">
        <is>
          <t>Nomenclature:</t>
        </is>
      </c>
      <c r="R352" s="1199">
        <f>$R$5</f>
        <v/>
      </c>
    </row>
    <row r="353" ht="15.75" customHeight="1" s="667">
      <c r="A353" s="416" t="n"/>
      <c r="B353" s="322" t="n"/>
      <c r="C353" s="322" t="n"/>
      <c r="D353" s="322" t="n"/>
      <c r="E353" s="324" t="n"/>
      <c r="F353" s="324" t="n"/>
      <c r="G353" s="324" t="n"/>
      <c r="H353" s="324" t="n"/>
      <c r="I353" s="324" t="n"/>
      <c r="J353" s="324" t="n"/>
      <c r="K353" s="324" t="n"/>
      <c r="L353" s="324" t="n"/>
      <c r="M353" s="324" t="n"/>
      <c r="N353" s="1226" t="n"/>
      <c r="O353" s="1226" t="n"/>
      <c r="P353" s="1226" t="n"/>
      <c r="Q353" s="1226" t="n"/>
      <c r="R353" s="1226" t="n"/>
      <c r="S353" s="1226" t="n"/>
      <c r="T353" s="1226" t="n"/>
      <c r="U353" s="1226" t="n"/>
      <c r="V353" s="1226" t="n"/>
      <c r="W353" s="1226" t="n"/>
      <c r="X353" s="1937" t="n"/>
      <c r="Y353" s="1937" t="n"/>
      <c r="Z353" s="1937" t="n"/>
      <c r="AA353" s="1937" t="n"/>
      <c r="AB353" s="1939" t="n"/>
      <c r="AC353" s="1939" t="n"/>
      <c r="AD353" s="1939" t="n"/>
      <c r="AE353" s="325" t="n"/>
      <c r="AF353" s="416" t="n"/>
    </row>
    <row r="354" ht="15.75" customHeight="1" s="667">
      <c r="A354" s="416" t="n"/>
      <c r="B354" s="419">
        <f>B310</f>
        <v/>
      </c>
      <c r="C354" s="327" t="n"/>
      <c r="D354" s="327" t="n"/>
      <c r="E354" s="328">
        <f>E310</f>
        <v/>
      </c>
      <c r="F354" s="329" t="n"/>
      <c r="G354" s="329" t="n"/>
      <c r="H354" s="329" t="n"/>
      <c r="I354" s="329" t="n"/>
      <c r="J354" s="329" t="n"/>
      <c r="K354" s="329" t="n"/>
      <c r="L354" s="329" t="n"/>
      <c r="M354" s="329" t="n"/>
      <c r="N354" s="1188" t="n"/>
      <c r="O354" s="1188" t="n"/>
      <c r="P354" s="1188" t="n"/>
      <c r="Q354" s="1188" t="n"/>
      <c r="R354" s="1188" t="n"/>
      <c r="S354" s="1188" t="n"/>
      <c r="T354" s="1188" t="n"/>
      <c r="U354" s="1188" t="n"/>
      <c r="V354" s="1188" t="n"/>
      <c r="W354" s="1188" t="n"/>
      <c r="X354" s="1940" t="n"/>
      <c r="Y354" s="1940" t="n"/>
      <c r="Z354" s="1940" t="n"/>
      <c r="AA354" s="1940" t="n"/>
      <c r="AB354" s="1941" t="n"/>
      <c r="AC354" s="1941" t="n"/>
      <c r="AD354" s="1941" t="n"/>
      <c r="AE354" s="325" t="n"/>
      <c r="AF354" s="416" t="n"/>
    </row>
    <row r="355" ht="15.75" customHeight="1" s="667">
      <c r="A355" s="416" t="n"/>
      <c r="B355" s="321" t="inlineStr">
        <is>
          <t>B04467B</t>
        </is>
      </c>
      <c r="C355" s="322" t="n"/>
      <c r="D355" s="322" t="n"/>
      <c r="E355" s="323">
        <f>IFERROR(VLOOKUP(B355,TE!$H$1:$Y$749,2,FALSE),"(Not on TE)")</f>
        <v/>
      </c>
      <c r="F355" s="324" t="n"/>
      <c r="G355" s="324" t="n"/>
      <c r="H355" s="324" t="n"/>
      <c r="I355" s="324" t="n"/>
      <c r="J355" s="324" t="n"/>
      <c r="K355" s="324" t="n"/>
      <c r="L355" s="324" t="n"/>
      <c r="M355" s="324" t="n"/>
      <c r="N355" s="1181">
        <f>IFERROR(VLOOKUP(B355,TE!$H$1:$Y$749,18,FALSE),"")</f>
        <v/>
      </c>
      <c r="T355" s="1181">
        <f>IFERROR(SUMIFS(TE!$O:$O,TE!$G:$G,$B$310,TE!$I:$I,B355,TE!$D:$D,$C$5),"")</f>
        <v/>
      </c>
      <c r="X355" s="1925">
        <f>IFERROR(VLOOKUP(B355,TE!$H$1:$Y$630,14,FALSE),"0")</f>
        <v/>
      </c>
      <c r="AA355" s="1796" t="n"/>
      <c r="AB355" s="1935">
        <f>T355*X355</f>
        <v/>
      </c>
      <c r="AD355" s="1738" t="n"/>
      <c r="AE355" s="325" t="n"/>
      <c r="AF355" s="416" t="n"/>
    </row>
    <row r="356" ht="15.75" customHeight="1" s="667">
      <c r="A356" s="416" t="n"/>
      <c r="B356" s="321" t="inlineStr">
        <is>
          <t>B05797B</t>
        </is>
      </c>
      <c r="C356" s="322" t="n"/>
      <c r="D356" s="322" t="n"/>
      <c r="E356" s="323">
        <f>IFERROR(VLOOKUP(B356,TE!$H$1:$Y$749,2,FALSE),"(Not on TE)")</f>
        <v/>
      </c>
      <c r="F356" s="324" t="n"/>
      <c r="G356" s="324" t="n"/>
      <c r="H356" s="324" t="n"/>
      <c r="I356" s="324" t="n"/>
      <c r="J356" s="324" t="n"/>
      <c r="K356" s="324" t="n"/>
      <c r="L356" s="324" t="n"/>
      <c r="M356" s="324" t="n"/>
      <c r="N356" s="1181">
        <f>IFERROR(VLOOKUP(B356,TE!$H$1:$Y$749,18,FALSE),"")</f>
        <v/>
      </c>
      <c r="T356" s="1181">
        <f>IFERROR(SUMIFS(TE!$O:$O,TE!$G:$G,$B$310,TE!$I:$I,B356,TE!$D:$D,$C$5),"")</f>
        <v/>
      </c>
      <c r="X356" s="1925">
        <f>IFERROR(VLOOKUP(B356,TE!$H$1:$Y$630,14,FALSE),"0")</f>
        <v/>
      </c>
      <c r="AA356" s="1796" t="n"/>
      <c r="AB356" s="1935">
        <f>T356*X356</f>
        <v/>
      </c>
      <c r="AD356" s="1738" t="n"/>
      <c r="AE356" s="325" t="n"/>
      <c r="AF356" s="416" t="n"/>
    </row>
    <row r="357" ht="15.75" customHeight="1" s="667">
      <c r="A357" s="416" t="n"/>
      <c r="B357" s="321" t="inlineStr">
        <is>
          <t>B06407B</t>
        </is>
      </c>
      <c r="C357" s="322" t="n"/>
      <c r="D357" s="322" t="n"/>
      <c r="E357" s="323">
        <f>IFERROR(VLOOKUP(B357,TE!$H$1:$Y$749,2,FALSE),"(Not on TE)")</f>
        <v/>
      </c>
      <c r="F357" s="324" t="n"/>
      <c r="G357" s="324" t="n"/>
      <c r="H357" s="324" t="n"/>
      <c r="I357" s="324" t="n"/>
      <c r="J357" s="324" t="n"/>
      <c r="K357" s="324" t="n"/>
      <c r="L357" s="324" t="n"/>
      <c r="M357" s="324" t="n"/>
      <c r="N357" s="1181">
        <f>IFERROR(VLOOKUP(B357,TE!$H$1:$Y$749,18,FALSE),"")</f>
        <v/>
      </c>
      <c r="T357" s="1181">
        <f>IFERROR(SUMIFS(TE!$O:$O,TE!$G:$G,$B$310,TE!$I:$I,B357,TE!$D:$D,$C$5),"")</f>
        <v/>
      </c>
      <c r="X357" s="1925">
        <f>IFERROR(VLOOKUP(B357,TE!$H$1:$Y$630,14,FALSE),"0")</f>
        <v/>
      </c>
      <c r="AA357" s="1796" t="n"/>
      <c r="AB357" s="1935">
        <f>T357*X357</f>
        <v/>
      </c>
      <c r="AD357" s="1738" t="n"/>
      <c r="AE357" s="325" t="n"/>
      <c r="AF357" s="416" t="n"/>
    </row>
    <row r="358" ht="15.75" customHeight="1" s="667">
      <c r="A358" s="416" t="n"/>
      <c r="B358" s="321" t="inlineStr">
        <is>
          <t>B06477BA</t>
        </is>
      </c>
      <c r="C358" s="322" t="n"/>
      <c r="D358" s="322" t="n"/>
      <c r="E358" s="323">
        <f>IFERROR(VLOOKUP(B358,TE!$H$1:$Y$749,2,FALSE),"(Not on TE)")</f>
        <v/>
      </c>
      <c r="F358" s="324" t="n"/>
      <c r="G358" s="324" t="n"/>
      <c r="H358" s="324" t="n"/>
      <c r="I358" s="324" t="n"/>
      <c r="J358" s="324" t="n"/>
      <c r="K358" s="324" t="n"/>
      <c r="L358" s="324" t="n"/>
      <c r="M358" s="324" t="n"/>
      <c r="N358" s="1181">
        <f>IFERROR(VLOOKUP(B358,TE!$H$1:$Y$749,18,FALSE),"")</f>
        <v/>
      </c>
      <c r="T358" s="1181">
        <f>IFERROR(SUMIFS(TE!$O:$O,TE!$G:$G,$B$310,TE!$I:$I,B358,TE!$D:$D,$C$5),"")</f>
        <v/>
      </c>
      <c r="X358" s="1925">
        <f>IFERROR(VLOOKUP(B358,TE!$H$1:$Y$630,14,FALSE),"0")</f>
        <v/>
      </c>
      <c r="AA358" s="1796" t="n"/>
      <c r="AB358" s="1935">
        <f>T358*X358</f>
        <v/>
      </c>
      <c r="AD358" s="1738" t="n"/>
      <c r="AE358" s="325" t="n"/>
      <c r="AF358" s="416" t="n"/>
    </row>
    <row r="359" ht="15.75" customHeight="1" s="667">
      <c r="A359" s="416" t="n"/>
      <c r="B359" s="321" t="inlineStr">
        <is>
          <t>B07307B</t>
        </is>
      </c>
      <c r="C359" s="322" t="n"/>
      <c r="D359" s="322" t="n"/>
      <c r="E359" s="323">
        <f>IFERROR(VLOOKUP(B359,TE!$H$1:$Y$749,2,FALSE),"(Not on TE)")</f>
        <v/>
      </c>
      <c r="F359" s="324" t="n"/>
      <c r="G359" s="324" t="n"/>
      <c r="H359" s="324" t="n"/>
      <c r="I359" s="324" t="n"/>
      <c r="J359" s="324" t="n"/>
      <c r="K359" s="324" t="n"/>
      <c r="L359" s="324" t="n"/>
      <c r="M359" s="324" t="n"/>
      <c r="N359" s="1181">
        <f>IFERROR(VLOOKUP(B359,TE!$H$1:$Y$749,18,FALSE),"")</f>
        <v/>
      </c>
      <c r="T359" s="1181">
        <f>IFERROR(SUMIFS(TE!$O:$O,TE!$G:$G,$B$310,TE!$I:$I,B359,TE!$D:$D,$C$5),"")</f>
        <v/>
      </c>
      <c r="X359" s="1925">
        <f>IFERROR(VLOOKUP(B359,TE!$H$1:$Y$630,14,FALSE),"0")</f>
        <v/>
      </c>
      <c r="AA359" s="1796" t="n"/>
      <c r="AB359" s="1935">
        <f>T359*X359</f>
        <v/>
      </c>
      <c r="AD359" s="1738" t="n"/>
      <c r="AE359" s="325" t="n"/>
      <c r="AF359" s="416" t="n"/>
    </row>
    <row r="360" ht="15.75" customHeight="1" s="667">
      <c r="A360" s="416" t="n"/>
      <c r="B360" s="321" t="inlineStr">
        <is>
          <t>B08917B</t>
        </is>
      </c>
      <c r="C360" s="322" t="n"/>
      <c r="D360" s="322" t="n"/>
      <c r="E360" s="323">
        <f>IFERROR(VLOOKUP(B360,TE!$H$1:$Y$749,2,FALSE),"(Not on TE)")</f>
        <v/>
      </c>
      <c r="F360" s="324" t="n"/>
      <c r="G360" s="324" t="n"/>
      <c r="H360" s="324" t="n"/>
      <c r="I360" s="324" t="n"/>
      <c r="J360" s="324" t="n"/>
      <c r="K360" s="324" t="n"/>
      <c r="L360" s="324" t="n"/>
      <c r="M360" s="324" t="n"/>
      <c r="N360" s="1181">
        <f>IFERROR(VLOOKUP(B360,TE!$H$1:$Y$749,18,FALSE),"")</f>
        <v/>
      </c>
      <c r="T360" s="1181">
        <f>IFERROR(SUMIFS(TE!$O:$O,TE!$G:$G,$B$310,TE!$I:$I,B360,TE!$D:$D,$C$5),"")</f>
        <v/>
      </c>
      <c r="X360" s="1925">
        <f>IFERROR(VLOOKUP(B360,TE!$H$1:$Y$630,14,FALSE),"0")</f>
        <v/>
      </c>
      <c r="AA360" s="1796" t="n"/>
      <c r="AB360" s="1935">
        <f>T360*X360</f>
        <v/>
      </c>
      <c r="AD360" s="1738" t="n"/>
      <c r="AE360" s="325" t="n"/>
      <c r="AF360" s="416" t="n"/>
    </row>
    <row r="361" ht="15.75" customHeight="1" s="667">
      <c r="A361" s="416" t="n"/>
      <c r="B361" s="321" t="inlineStr">
        <is>
          <t>B09537B</t>
        </is>
      </c>
      <c r="C361" s="322" t="n"/>
      <c r="D361" s="322" t="n"/>
      <c r="E361" s="323">
        <f>IFERROR(VLOOKUP(B361,TE!$H$1:$Y$749,2,FALSE),"(Not on TE)")</f>
        <v/>
      </c>
      <c r="F361" s="324" t="n"/>
      <c r="G361" s="324" t="n"/>
      <c r="H361" s="324" t="n"/>
      <c r="I361" s="324" t="n"/>
      <c r="J361" s="324" t="n"/>
      <c r="K361" s="324" t="n"/>
      <c r="L361" s="324" t="n"/>
      <c r="M361" s="324" t="n"/>
      <c r="N361" s="1181">
        <f>IFERROR(VLOOKUP(B361,TE!$H$1:$Y$749,18,FALSE),"")</f>
        <v/>
      </c>
      <c r="T361" s="1181">
        <f>IFERROR(SUMIFS(TE!$O:$O,TE!$G:$G,$B$310,TE!$I:$I,B361,TE!$D:$D,$C$5),"")</f>
        <v/>
      </c>
      <c r="X361" s="1925">
        <f>IFERROR(VLOOKUP(B361,TE!$H$1:$Y$630,14,FALSE),"0")</f>
        <v/>
      </c>
      <c r="AA361" s="1796" t="n"/>
      <c r="AB361" s="1935">
        <f>T361*X361</f>
        <v/>
      </c>
      <c r="AD361" s="1738" t="n"/>
      <c r="AE361" s="325" t="n"/>
      <c r="AF361" s="416" t="n"/>
    </row>
    <row r="362" ht="15.75" customHeight="1" s="667">
      <c r="A362" s="416" t="n"/>
      <c r="B362" s="321" t="inlineStr">
        <is>
          <t>B09537BB</t>
        </is>
      </c>
      <c r="C362" s="322" t="n"/>
      <c r="D362" s="322" t="n"/>
      <c r="E362" s="323">
        <f>IFERROR(VLOOKUP(B362,TE!$H$1:$Y$749,2,FALSE),"(Not on TE)")</f>
        <v/>
      </c>
      <c r="F362" s="324" t="n"/>
      <c r="G362" s="324" t="n"/>
      <c r="H362" s="324" t="n"/>
      <c r="I362" s="324" t="n"/>
      <c r="J362" s="324" t="n"/>
      <c r="K362" s="324" t="n"/>
      <c r="L362" s="324" t="n"/>
      <c r="M362" s="324" t="n"/>
      <c r="N362" s="1181">
        <f>IFERROR(VLOOKUP(B362,TE!$H$1:$Y$749,18,FALSE),"")</f>
        <v/>
      </c>
      <c r="T362" s="1181">
        <f>IFERROR(SUMIFS(TE!$O:$O,TE!$G:$G,$B$310,TE!$I:$I,B362,TE!$D:$D,$C$5),"")</f>
        <v/>
      </c>
      <c r="X362" s="1925">
        <f>IFERROR(VLOOKUP(B362,TE!$H$1:$Y$630,14,FALSE),"0")</f>
        <v/>
      </c>
      <c r="AA362" s="1796" t="n"/>
      <c r="AB362" s="1935">
        <f>T362*X362</f>
        <v/>
      </c>
      <c r="AD362" s="1738" t="n"/>
      <c r="AE362" s="325" t="n"/>
      <c r="AF362" s="416" t="n"/>
    </row>
    <row r="363" ht="15.75" customHeight="1" s="667">
      <c r="A363" s="416" t="n"/>
      <c r="B363" s="321" t="inlineStr">
        <is>
          <t>B09807B</t>
        </is>
      </c>
      <c r="C363" s="322" t="n"/>
      <c r="D363" s="322" t="n"/>
      <c r="E363" s="323">
        <f>IFERROR(VLOOKUP(B363,TE!$H$1:$Y$749,2,FALSE),"(Not on TE)")</f>
        <v/>
      </c>
      <c r="F363" s="324" t="n"/>
      <c r="G363" s="324" t="n"/>
      <c r="H363" s="324" t="n"/>
      <c r="I363" s="324" t="n"/>
      <c r="J363" s="324" t="n"/>
      <c r="K363" s="324" t="n"/>
      <c r="L363" s="324" t="n"/>
      <c r="M363" s="324" t="n"/>
      <c r="N363" s="1181">
        <f>IFERROR(VLOOKUP(B363,TE!$H$1:$Y$749,18,FALSE),"")</f>
        <v/>
      </c>
      <c r="T363" s="1181">
        <f>IFERROR(SUMIFS(TE!$O:$O,TE!$G:$G,$B$310,TE!$I:$I,B363,TE!$D:$D,$C$5),"")</f>
        <v/>
      </c>
      <c r="X363" s="1925">
        <f>IFERROR(VLOOKUP(B363,TE!$H$1:$Y$630,14,FALSE),"0")</f>
        <v/>
      </c>
      <c r="AA363" s="1796" t="n"/>
      <c r="AB363" s="1935">
        <f>T363*X363</f>
        <v/>
      </c>
      <c r="AD363" s="1738" t="n"/>
      <c r="AE363" s="325" t="n"/>
      <c r="AF363" s="416" t="n"/>
    </row>
    <row r="364" ht="15.75" customHeight="1" s="667">
      <c r="A364" s="416" t="n"/>
      <c r="B364" s="321" t="inlineStr">
        <is>
          <t>B10217B</t>
        </is>
      </c>
      <c r="C364" s="322" t="n"/>
      <c r="D364" s="322" t="n"/>
      <c r="E364" s="323">
        <f>IFERROR(VLOOKUP(B364,TE!$H$1:$Y$749,2,FALSE),"(Not on TE)")</f>
        <v/>
      </c>
      <c r="F364" s="324" t="n"/>
      <c r="G364" s="324" t="n"/>
      <c r="H364" s="324" t="n"/>
      <c r="I364" s="324" t="n"/>
      <c r="J364" s="324" t="n"/>
      <c r="K364" s="324" t="n"/>
      <c r="L364" s="324" t="n"/>
      <c r="M364" s="324" t="n"/>
      <c r="N364" s="1181">
        <f>IFERROR(VLOOKUP(B364,TE!$H$1:$Y$749,18,FALSE),"")</f>
        <v/>
      </c>
      <c r="T364" s="1181">
        <f>IFERROR(SUMIFS(TE!$O:$O,TE!$G:$G,$B$310,TE!$I:$I,B364,TE!$D:$D,$C$5),"")</f>
        <v/>
      </c>
      <c r="X364" s="1925">
        <f>IFERROR(VLOOKUP(B364,TE!$H$1:$Y$630,14,FALSE),"0")</f>
        <v/>
      </c>
      <c r="AA364" s="1796" t="n"/>
      <c r="AB364" s="1935">
        <f>T364*X364</f>
        <v/>
      </c>
      <c r="AD364" s="1738" t="n"/>
      <c r="AE364" s="325" t="n"/>
      <c r="AF364" s="416" t="n"/>
    </row>
    <row r="365" ht="15.75" customHeight="1" s="667">
      <c r="A365" s="416" t="n"/>
      <c r="B365" s="321" t="inlineStr">
        <is>
          <t>B10457B</t>
        </is>
      </c>
      <c r="C365" s="322" t="n"/>
      <c r="D365" s="322" t="n"/>
      <c r="E365" s="323">
        <f>IFERROR(VLOOKUP(B365,TE!$H$1:$Y$749,2,FALSE),"(Not on TE)")</f>
        <v/>
      </c>
      <c r="F365" s="324" t="n"/>
      <c r="G365" s="324" t="n"/>
      <c r="H365" s="324" t="n"/>
      <c r="I365" s="324" t="n"/>
      <c r="J365" s="324" t="n"/>
      <c r="K365" s="324" t="n"/>
      <c r="L365" s="324" t="n"/>
      <c r="M365" s="324" t="n"/>
      <c r="N365" s="1181">
        <f>IFERROR(VLOOKUP(B365,TE!$H$1:$Y$749,18,FALSE),"")</f>
        <v/>
      </c>
      <c r="T365" s="1181">
        <f>IFERROR(SUMIFS(TE!$O:$O,TE!$G:$G,$B$310,TE!$I:$I,B365,TE!$D:$D,$C$5),"")</f>
        <v/>
      </c>
      <c r="X365" s="1925">
        <f>IFERROR(VLOOKUP(B365,TE!$H$1:$Y$630,14,FALSE),"0")</f>
        <v/>
      </c>
      <c r="AA365" s="1796" t="n"/>
      <c r="AB365" s="1935">
        <f>T365*X365</f>
        <v/>
      </c>
      <c r="AD365" s="1738" t="n"/>
      <c r="AE365" s="325" t="n"/>
      <c r="AF365" s="416" t="n"/>
    </row>
    <row r="366" ht="15.75" customHeight="1" s="667">
      <c r="A366" s="416" t="n"/>
      <c r="B366" s="321" t="inlineStr">
        <is>
          <t>B15807B</t>
        </is>
      </c>
      <c r="C366" s="322" t="n"/>
      <c r="D366" s="322" t="n"/>
      <c r="E366" s="323">
        <f>IFERROR(VLOOKUP(B366,TE!$H$1:$Y$749,2,FALSE),"(Not on TE)")</f>
        <v/>
      </c>
      <c r="F366" s="324" t="n"/>
      <c r="G366" s="324" t="n"/>
      <c r="H366" s="324" t="n"/>
      <c r="I366" s="324" t="n"/>
      <c r="J366" s="324" t="n"/>
      <c r="K366" s="324" t="n"/>
      <c r="L366" s="324" t="n"/>
      <c r="M366" s="324" t="n"/>
      <c r="N366" s="1181">
        <f>IFERROR(VLOOKUP(B366,TE!$H$1:$Y$749,18,FALSE),"")</f>
        <v/>
      </c>
      <c r="T366" s="1181">
        <f>IFERROR(SUMIFS(TE!$O:$O,TE!$G:$G,$B$310,TE!$I:$I,B366,TE!$D:$D,$C$5),"")</f>
        <v/>
      </c>
      <c r="X366" s="1925">
        <f>IFERROR(VLOOKUP(B366,TE!$H$1:$Y$630,14,FALSE),"0")</f>
        <v/>
      </c>
      <c r="AA366" s="1796" t="n"/>
      <c r="AB366" s="1935">
        <f>T366*X366</f>
        <v/>
      </c>
      <c r="AD366" s="1738" t="n"/>
      <c r="AE366" s="325" t="n"/>
      <c r="AF366" s="416" t="n"/>
    </row>
    <row r="367" ht="15.75" customHeight="1" s="667">
      <c r="A367" s="416" t="n"/>
      <c r="B367" s="321" t="inlineStr">
        <is>
          <t>B20857B</t>
        </is>
      </c>
      <c r="C367" s="322" t="n"/>
      <c r="D367" s="322" t="n"/>
      <c r="E367" s="323">
        <f>IFERROR(VLOOKUP(B367,TE!$H$1:$Y$749,2,FALSE),"(Not on TE)")</f>
        <v/>
      </c>
      <c r="F367" s="324" t="n"/>
      <c r="G367" s="324" t="n"/>
      <c r="H367" s="324" t="n"/>
      <c r="I367" s="324" t="n"/>
      <c r="J367" s="324" t="n"/>
      <c r="K367" s="324" t="n"/>
      <c r="L367" s="324" t="n"/>
      <c r="M367" s="324" t="n"/>
      <c r="N367" s="1181">
        <f>IFERROR(VLOOKUP(B367,TE!$H$1:$Y$749,18,FALSE),"")</f>
        <v/>
      </c>
      <c r="T367" s="1181">
        <f>IFERROR(SUMIFS(TE!$O:$O,TE!$G:$G,$B$310,TE!$I:$I,B367,TE!$D:$D,$C$5),"")</f>
        <v/>
      </c>
      <c r="X367" s="1925">
        <f>IFERROR(VLOOKUP(B367,TE!$H$1:$Y$630,14,FALSE),"0")</f>
        <v/>
      </c>
      <c r="AA367" s="1796" t="n"/>
      <c r="AB367" s="1935">
        <f>T367*X367</f>
        <v/>
      </c>
      <c r="AD367" s="1738" t="n"/>
      <c r="AE367" s="325" t="n"/>
      <c r="AF367" s="416" t="n"/>
    </row>
    <row r="368" ht="15.75" customHeight="1" s="667">
      <c r="A368" s="416" t="n"/>
      <c r="B368" s="321" t="inlineStr">
        <is>
          <t>B20867B</t>
        </is>
      </c>
      <c r="C368" s="322" t="n"/>
      <c r="D368" s="322" t="n"/>
      <c r="E368" s="323">
        <f>IFERROR(VLOOKUP(B368,TE!$H$1:$Y$749,2,FALSE),"(Not on TE)")</f>
        <v/>
      </c>
      <c r="F368" s="324" t="n"/>
      <c r="G368" s="324" t="n"/>
      <c r="H368" s="324" t="n"/>
      <c r="I368" s="324" t="n"/>
      <c r="J368" s="324" t="n"/>
      <c r="K368" s="324" t="n"/>
      <c r="L368" s="324" t="n"/>
      <c r="M368" s="324" t="n"/>
      <c r="N368" s="1181">
        <f>IFERROR(VLOOKUP(B368,TE!$H$1:$Y$749,18,FALSE),"")</f>
        <v/>
      </c>
      <c r="T368" s="1181">
        <f>IFERROR(SUMIFS(TE!$O:$O,TE!$G:$G,$B$310,TE!$I:$I,B368,TE!$D:$D,$C$5),"")</f>
        <v/>
      </c>
      <c r="X368" s="1925">
        <f>IFERROR(VLOOKUP(B368,TE!$H$1:$Y$630,14,FALSE),"0")</f>
        <v/>
      </c>
      <c r="AA368" s="1796" t="n"/>
      <c r="AB368" s="1935">
        <f>T368*X368</f>
        <v/>
      </c>
      <c r="AD368" s="1738" t="n"/>
      <c r="AE368" s="325" t="n"/>
      <c r="AF368" s="416" t="n"/>
    </row>
    <row r="369" ht="15.75" customHeight="1" s="667">
      <c r="A369" s="416" t="n"/>
      <c r="B369" s="321" t="inlineStr">
        <is>
          <t>B25617B</t>
        </is>
      </c>
      <c r="C369" s="322" t="n"/>
      <c r="D369" s="322" t="n"/>
      <c r="E369" s="323">
        <f>IFERROR(VLOOKUP(B369,TE!$H$1:$Y$749,2,FALSE),"(Not on TE)")</f>
        <v/>
      </c>
      <c r="F369" s="324" t="n"/>
      <c r="G369" s="324" t="n"/>
      <c r="H369" s="324" t="n"/>
      <c r="I369" s="324" t="n"/>
      <c r="J369" s="324" t="n"/>
      <c r="K369" s="324" t="n"/>
      <c r="L369" s="324" t="n"/>
      <c r="M369" s="324" t="n"/>
      <c r="N369" s="1181">
        <f>IFERROR(VLOOKUP(B369,TE!$H$1:$Y$749,18,FALSE),"")</f>
        <v/>
      </c>
      <c r="T369" s="1181">
        <f>IFERROR(SUMIFS(TE!$O:$O,TE!$G:$G,$B$310,TE!$I:$I,B369,TE!$D:$D,$C$5),"")</f>
        <v/>
      </c>
      <c r="X369" s="1925">
        <f>IFERROR(VLOOKUP(B369,TE!$H$1:$Y$630,14,FALSE),"0")</f>
        <v/>
      </c>
      <c r="AA369" s="1796" t="n"/>
      <c r="AB369" s="1935">
        <f>T369*X369</f>
        <v/>
      </c>
      <c r="AD369" s="1738" t="n"/>
      <c r="AE369" s="325" t="n"/>
      <c r="AF369" s="416" t="n"/>
    </row>
    <row r="370" ht="15.75" customHeight="1" s="667">
      <c r="A370" s="416" t="n"/>
      <c r="B370" s="321" t="inlineStr">
        <is>
          <t>B25657K</t>
        </is>
      </c>
      <c r="C370" s="322" t="n"/>
      <c r="D370" s="322" t="n"/>
      <c r="E370" s="323">
        <f>IFERROR(VLOOKUP(B370,TE!$H$1:$Y$749,2,FALSE),"(Not on TE)")</f>
        <v/>
      </c>
      <c r="F370" s="324" t="n"/>
      <c r="G370" s="324" t="n"/>
      <c r="H370" s="324" t="n"/>
      <c r="I370" s="324" t="n"/>
      <c r="J370" s="324" t="n"/>
      <c r="K370" s="324" t="n"/>
      <c r="L370" s="324" t="n"/>
      <c r="M370" s="324" t="n"/>
      <c r="N370" s="1181">
        <f>IFERROR(VLOOKUP(B370,TE!$H$1:$Y$749,18,FALSE),"")</f>
        <v/>
      </c>
      <c r="T370" s="1181">
        <f>IFERROR(SUMIFS(TE!$O:$O,TE!$G:$G,$B$310,TE!$I:$I,B370,TE!$D:$D,$C$5),"")</f>
        <v/>
      </c>
      <c r="X370" s="1925">
        <f>IFERROR(VLOOKUP(B370,TE!$H$1:$Y$630,14,FALSE),"0")</f>
        <v/>
      </c>
      <c r="AA370" s="1796" t="n"/>
      <c r="AB370" s="1935">
        <f>T370*X370</f>
        <v/>
      </c>
      <c r="AD370" s="1738" t="n"/>
      <c r="AE370" s="325" t="n"/>
      <c r="AF370" s="416" t="n"/>
    </row>
    <row r="371" ht="15.75" customHeight="1" s="667">
      <c r="A371" s="416" t="n"/>
      <c r="B371" s="321" t="inlineStr">
        <is>
          <t>B25667B</t>
        </is>
      </c>
      <c r="C371" s="322" t="n"/>
      <c r="D371" s="322" t="n"/>
      <c r="E371" s="323">
        <f>IFERROR(VLOOKUP(B371,TE!$H$1:$Y$749,2,FALSE),"(Not on TE)")</f>
        <v/>
      </c>
      <c r="F371" s="324" t="n"/>
      <c r="G371" s="324" t="n"/>
      <c r="H371" s="324" t="n"/>
      <c r="I371" s="324" t="n"/>
      <c r="J371" s="324" t="n"/>
      <c r="K371" s="324" t="n"/>
      <c r="L371" s="324" t="n"/>
      <c r="M371" s="324" t="n"/>
      <c r="N371" s="1181">
        <f>IFERROR(VLOOKUP(B371,TE!$H$1:$Y$749,18,FALSE),"")</f>
        <v/>
      </c>
      <c r="T371" s="1181">
        <f>IFERROR(SUMIFS(TE!$O:$O,TE!$G:$G,$B$310,TE!$I:$I,B371,TE!$D:$D,$C$5),"")</f>
        <v/>
      </c>
      <c r="X371" s="1925">
        <f>IFERROR(VLOOKUP(B371,TE!$H$1:$Y$630,14,FALSE),"0")</f>
        <v/>
      </c>
      <c r="AA371" s="1796" t="n"/>
      <c r="AB371" s="1935">
        <f>T371*X371</f>
        <v/>
      </c>
      <c r="AD371" s="1738" t="n"/>
      <c r="AE371" s="325" t="n"/>
      <c r="AF371" s="416" t="n"/>
    </row>
    <row r="372" ht="15.75" customHeight="1" s="667">
      <c r="A372" s="416" t="n"/>
      <c r="B372" s="321" t="inlineStr">
        <is>
          <t>B26857B</t>
        </is>
      </c>
      <c r="C372" s="322" t="n"/>
      <c r="D372" s="322" t="n"/>
      <c r="E372" s="323">
        <f>IFERROR(VLOOKUP(B372,TE!$H$1:$Y$749,2,FALSE),"(Not on TE)")</f>
        <v/>
      </c>
      <c r="F372" s="324" t="n"/>
      <c r="G372" s="324" t="n"/>
      <c r="H372" s="324" t="n"/>
      <c r="I372" s="324" t="n"/>
      <c r="J372" s="324" t="n"/>
      <c r="K372" s="324" t="n"/>
      <c r="L372" s="324" t="n"/>
      <c r="M372" s="324" t="n"/>
      <c r="N372" s="1181">
        <f>IFERROR(VLOOKUP(B372,TE!$H$1:$Y$749,18,FALSE),"")</f>
        <v/>
      </c>
      <c r="T372" s="1181">
        <f>IFERROR(SUMIFS(TE!$O:$O,TE!$G:$G,$B$310,TE!$I:$I,B372,TE!$D:$D,$C$5),"")</f>
        <v/>
      </c>
      <c r="X372" s="1925">
        <f>IFERROR(VLOOKUP(B372,TE!$H$1:$Y$630,14,FALSE),"0")</f>
        <v/>
      </c>
      <c r="AA372" s="1796" t="n"/>
      <c r="AB372" s="1935">
        <f>T372*X372</f>
        <v/>
      </c>
      <c r="AD372" s="1738" t="n"/>
      <c r="AE372" s="325" t="n"/>
      <c r="AF372" s="416" t="n"/>
    </row>
    <row r="373" ht="15.75" customHeight="1" s="667">
      <c r="A373" s="416" t="n"/>
      <c r="B373" s="321" t="inlineStr">
        <is>
          <t>D00027K</t>
        </is>
      </c>
      <c r="C373" s="322" t="n"/>
      <c r="D373" s="322" t="n"/>
      <c r="E373" s="323">
        <f>IFERROR(VLOOKUP(B373,TE!$H$1:$Y$749,2,FALSE),"(Not on TE)")</f>
        <v/>
      </c>
      <c r="F373" s="324" t="n"/>
      <c r="G373" s="324" t="n"/>
      <c r="H373" s="324" t="n"/>
      <c r="I373" s="324" t="n"/>
      <c r="J373" s="324" t="n"/>
      <c r="K373" s="324" t="n"/>
      <c r="L373" s="324" t="n"/>
      <c r="M373" s="324" t="n"/>
      <c r="N373" s="1181">
        <f>IFERROR(VLOOKUP(B373,TE!$H$1:$Y$749,18,FALSE),"")</f>
        <v/>
      </c>
      <c r="T373" s="1181">
        <f>IFERROR(SUMIFS(TE!$O:$O,TE!$G:$G,$B$310,TE!$I:$I,B373,TE!$D:$D,$C$5),"")</f>
        <v/>
      </c>
      <c r="X373" s="1925">
        <f>IFERROR(VLOOKUP(B373,TE!$H$1:$Y$630,14,FALSE),"0")</f>
        <v/>
      </c>
      <c r="AA373" s="1796" t="n"/>
      <c r="AB373" s="1935">
        <f>T373*X373</f>
        <v/>
      </c>
      <c r="AD373" s="1738" t="n"/>
      <c r="AE373" s="325" t="n"/>
      <c r="AF373" s="416" t="n"/>
    </row>
    <row r="374" ht="15.75" customHeight="1" s="667">
      <c r="A374" s="416" t="n"/>
      <c r="B374" s="321" t="inlineStr">
        <is>
          <t>D00037K</t>
        </is>
      </c>
      <c r="C374" s="322" t="n"/>
      <c r="D374" s="322" t="n"/>
      <c r="E374" s="323">
        <f>IFERROR(VLOOKUP(B374,TE!$H$1:$Y$749,2,FALSE),"(Not on TE)")</f>
        <v/>
      </c>
      <c r="F374" s="324" t="n"/>
      <c r="G374" s="324" t="n"/>
      <c r="H374" s="324" t="n"/>
      <c r="I374" s="324" t="n"/>
      <c r="J374" s="324" t="n"/>
      <c r="K374" s="324" t="n"/>
      <c r="L374" s="324" t="n"/>
      <c r="M374" s="324" t="n"/>
      <c r="N374" s="1181">
        <f>IFERROR(VLOOKUP(B374,TE!$H$1:$Y$749,18,FALSE),"")</f>
        <v/>
      </c>
      <c r="T374" s="1181">
        <f>IFERROR(SUMIFS(TE!$O:$O,TE!$G:$G,$B$310,TE!$I:$I,B374,TE!$D:$D,$C$5),"")</f>
        <v/>
      </c>
      <c r="X374" s="1925">
        <f>IFERROR(VLOOKUP(B374,TE!$H$1:$Y$630,14,FALSE),"0")</f>
        <v/>
      </c>
      <c r="AA374" s="1796" t="n"/>
      <c r="AB374" s="1935">
        <f>T374*X374</f>
        <v/>
      </c>
      <c r="AD374" s="1738" t="n"/>
      <c r="AE374" s="325" t="n"/>
      <c r="AF374" s="416" t="n"/>
    </row>
    <row r="375" ht="15.75" customHeight="1" s="667">
      <c r="A375" s="416" t="n"/>
      <c r="B375" s="321" t="inlineStr">
        <is>
          <t>D00057K</t>
        </is>
      </c>
      <c r="C375" s="322" t="n"/>
      <c r="D375" s="322" t="n"/>
      <c r="E375" s="323">
        <f>IFERROR(VLOOKUP(B375,TE!$H$1:$Y$749,2,FALSE),"(Not on TE)")</f>
        <v/>
      </c>
      <c r="F375" s="324" t="n"/>
      <c r="G375" s="324" t="n"/>
      <c r="H375" s="324" t="n"/>
      <c r="I375" s="324" t="n"/>
      <c r="J375" s="324" t="n"/>
      <c r="K375" s="324" t="n"/>
      <c r="L375" s="324" t="n"/>
      <c r="M375" s="324" t="n"/>
      <c r="N375" s="1181">
        <f>IFERROR(VLOOKUP(B375,TE!$H$1:$Y$749,18,FALSE),"")</f>
        <v/>
      </c>
      <c r="T375" s="1181">
        <f>IFERROR(SUMIFS(TE!$O:$O,TE!$G:$G,$B$310,TE!$I:$I,B375,TE!$D:$D,$C$5),"")</f>
        <v/>
      </c>
      <c r="X375" s="1925">
        <f>IFERROR(VLOOKUP(B375,TE!$H$1:$Y$630,14,FALSE),"0")</f>
        <v/>
      </c>
      <c r="AA375" s="1796" t="n"/>
      <c r="AB375" s="1935">
        <f>T375*X375</f>
        <v/>
      </c>
      <c r="AD375" s="1738" t="n"/>
      <c r="AE375" s="325" t="n"/>
      <c r="AF375" s="416" t="n"/>
    </row>
    <row r="376" ht="15.75" customHeight="1" s="667">
      <c r="A376" s="416" t="n"/>
      <c r="B376" s="321" t="inlineStr">
        <is>
          <t>D00097K</t>
        </is>
      </c>
      <c r="C376" s="322" t="n"/>
      <c r="D376" s="322" t="n"/>
      <c r="E376" s="323">
        <f>IFERROR(VLOOKUP(B376,TE!$H$1:$Y$749,2,FALSE),"(Not on TE)")</f>
        <v/>
      </c>
      <c r="F376" s="324" t="n"/>
      <c r="G376" s="324" t="n"/>
      <c r="H376" s="324" t="n"/>
      <c r="I376" s="324" t="n"/>
      <c r="J376" s="324" t="n"/>
      <c r="K376" s="324" t="n"/>
      <c r="L376" s="324" t="n"/>
      <c r="M376" s="324" t="n"/>
      <c r="N376" s="1181">
        <f>IFERROR(VLOOKUP(B376,TE!$H$1:$Y$749,18,FALSE),"")</f>
        <v/>
      </c>
      <c r="T376" s="1181">
        <f>IFERROR(SUMIFS(TE!$O:$O,TE!$G:$G,$B$310,TE!$I:$I,B376,TE!$D:$D,$C$5),"")</f>
        <v/>
      </c>
      <c r="X376" s="1925">
        <f>IFERROR(VLOOKUP(B376,TE!$H$1:$Y$630,14,FALSE),"0")</f>
        <v/>
      </c>
      <c r="AA376" s="1796" t="n"/>
      <c r="AB376" s="1935">
        <f>T376*X376</f>
        <v/>
      </c>
      <c r="AD376" s="1738" t="n"/>
      <c r="AE376" s="416" t="n"/>
      <c r="AF376" s="416" t="n"/>
    </row>
    <row r="377" ht="15.75" customHeight="1" s="667">
      <c r="A377" s="416" t="n"/>
      <c r="B377" s="330" t="inlineStr">
        <is>
          <t>D00117K</t>
        </is>
      </c>
      <c r="C377" s="322" t="n"/>
      <c r="D377" s="322" t="n"/>
      <c r="E377" s="323">
        <f>IFERROR(VLOOKUP(B377,TE!$H$1:$Y$749,2,FALSE),"(Not on TE)")</f>
        <v/>
      </c>
      <c r="F377" s="324" t="n"/>
      <c r="G377" s="324" t="n"/>
      <c r="H377" s="324" t="n"/>
      <c r="I377" s="324" t="n"/>
      <c r="J377" s="324" t="n"/>
      <c r="K377" s="324" t="n"/>
      <c r="L377" s="324" t="n"/>
      <c r="M377" s="324" t="n"/>
      <c r="N377" s="1181">
        <f>IFERROR(VLOOKUP(B377,TE!$H$1:$Y$749,18,FALSE),"")</f>
        <v/>
      </c>
      <c r="T377" s="1181">
        <f>IFERROR(SUMIFS(TE!$O:$O,TE!$G:$G,$B$310,TE!$I:$I,B377,TE!$D:$D,$C$5),"")</f>
        <v/>
      </c>
      <c r="X377" s="1925">
        <f>IFERROR(VLOOKUP(B377,TE!$H$1:$Y$630,14,FALSE),"0")</f>
        <v/>
      </c>
      <c r="AA377" s="1796" t="n"/>
      <c r="AB377" s="1935">
        <f>T377*X377</f>
        <v/>
      </c>
      <c r="AD377" s="1738" t="n"/>
      <c r="AE377" s="416" t="n"/>
      <c r="AF377" s="416" t="n"/>
    </row>
    <row r="378" ht="15.75" customHeight="1" s="667">
      <c r="A378" s="416" t="n"/>
      <c r="B378" s="330" t="inlineStr">
        <is>
          <t>D00137K</t>
        </is>
      </c>
      <c r="C378" s="322" t="n"/>
      <c r="D378" s="322" t="n"/>
      <c r="E378" s="323">
        <f>IFERROR(VLOOKUP(B378,TE!$H$1:$Y$749,2,FALSE),"(Not on TE)")</f>
        <v/>
      </c>
      <c r="F378" s="324" t="n"/>
      <c r="G378" s="324" t="n"/>
      <c r="H378" s="324" t="n"/>
      <c r="I378" s="324" t="n"/>
      <c r="J378" s="324" t="n"/>
      <c r="K378" s="324" t="n"/>
      <c r="L378" s="324" t="n"/>
      <c r="M378" s="324" t="n"/>
      <c r="N378" s="1181">
        <f>IFERROR(VLOOKUP(B378,TE!$H$1:$Y$749,18,FALSE),"")</f>
        <v/>
      </c>
      <c r="T378" s="1181">
        <f>IFERROR(SUMIFS(TE!$O:$O,TE!$G:$G,$B$310,TE!$I:$I,B378,TE!$D:$D,$C$5),"")</f>
        <v/>
      </c>
      <c r="X378" s="1925">
        <f>IFERROR(VLOOKUP(B378,TE!$H$1:$Y$630,14,FALSE),"0")</f>
        <v/>
      </c>
      <c r="AA378" s="1796" t="n"/>
      <c r="AB378" s="1935">
        <f>T378*X378</f>
        <v/>
      </c>
      <c r="AD378" s="1738" t="n"/>
      <c r="AE378" s="416" t="n"/>
      <c r="AF378" s="416" t="n"/>
    </row>
    <row r="379" ht="15.75" customHeight="1" s="667">
      <c r="A379" s="416" t="n"/>
      <c r="B379" s="330" t="inlineStr">
        <is>
          <t>D00157K</t>
        </is>
      </c>
      <c r="C379" s="322" t="n"/>
      <c r="D379" s="322" t="n"/>
      <c r="E379" s="323">
        <f>IFERROR(VLOOKUP(B379,TE!$H$1:$Y$749,2,FALSE),"(Not on TE)")</f>
        <v/>
      </c>
      <c r="F379" s="324" t="n"/>
      <c r="G379" s="324" t="n"/>
      <c r="H379" s="324" t="n"/>
      <c r="I379" s="324" t="n"/>
      <c r="J379" s="324" t="n"/>
      <c r="K379" s="324" t="n"/>
      <c r="L379" s="324" t="n"/>
      <c r="M379" s="324" t="n"/>
      <c r="N379" s="1181">
        <f>IFERROR(VLOOKUP(B379,TE!$H$1:$Y$749,18,FALSE),"")</f>
        <v/>
      </c>
      <c r="T379" s="1181">
        <f>IFERROR(SUMIFS(TE!$O:$O,TE!$G:$G,$B$310,TE!$I:$I,B379,TE!$D:$D,$C$5),"")</f>
        <v/>
      </c>
      <c r="X379" s="1925">
        <f>IFERROR(VLOOKUP(B379,TE!$H$1:$Y$630,14,FALSE),"0")</f>
        <v/>
      </c>
      <c r="AA379" s="1796" t="n"/>
      <c r="AB379" s="1935">
        <f>T379*X379</f>
        <v/>
      </c>
      <c r="AD379" s="1738" t="n"/>
      <c r="AE379" s="416" t="n"/>
      <c r="AF379" s="416" t="n"/>
    </row>
    <row r="380" ht="15.75" customHeight="1" s="667">
      <c r="A380" s="416" t="n"/>
      <c r="B380" s="321" t="inlineStr">
        <is>
          <t>D00167K</t>
        </is>
      </c>
      <c r="C380" s="322" t="n"/>
      <c r="D380" s="322" t="n"/>
      <c r="E380" s="323">
        <f>IFERROR(VLOOKUP(B380,TE!$H$1:$Y$749,2,FALSE),"(Not on TE)")</f>
        <v/>
      </c>
      <c r="F380" s="324" t="n"/>
      <c r="G380" s="324" t="n"/>
      <c r="H380" s="324" t="n"/>
      <c r="I380" s="324" t="n"/>
      <c r="J380" s="324" t="n"/>
      <c r="K380" s="324" t="n"/>
      <c r="L380" s="324" t="n"/>
      <c r="M380" s="324" t="n"/>
      <c r="N380" s="1181">
        <f>IFERROR(VLOOKUP(B380,TE!$H$1:$Y$749,18,FALSE),"")</f>
        <v/>
      </c>
      <c r="T380" s="1181">
        <f>IFERROR(SUMIFS(TE!$O:$O,TE!$G:$G,$B$310,TE!$I:$I,B380,TE!$D:$D,$C$5),"")</f>
        <v/>
      </c>
      <c r="X380" s="1925">
        <f>IFERROR(VLOOKUP(B380,TE!$H$1:$Y$630,14,FALSE),"0")</f>
        <v/>
      </c>
      <c r="AA380" s="1796" t="n"/>
      <c r="AB380" s="1935">
        <f>T380*X380</f>
        <v/>
      </c>
      <c r="AD380" s="1738" t="n"/>
      <c r="AE380" s="416" t="n"/>
      <c r="AF380" s="416" t="n"/>
    </row>
    <row r="381" ht="15.75" customHeight="1" s="667">
      <c r="A381" s="416" t="n"/>
      <c r="B381" s="321" t="inlineStr">
        <is>
          <t>D00167KB</t>
        </is>
      </c>
      <c r="C381" s="322" t="n"/>
      <c r="D381" s="322" t="n"/>
      <c r="E381" s="323">
        <f>IFERROR(VLOOKUP(B381,TE!$H$1:$Y$749,2,FALSE),"(Not on TE)")</f>
        <v/>
      </c>
      <c r="F381" s="324" t="n"/>
      <c r="G381" s="324" t="n"/>
      <c r="H381" s="324" t="n"/>
      <c r="I381" s="324" t="n"/>
      <c r="J381" s="324" t="n"/>
      <c r="K381" s="324" t="n"/>
      <c r="L381" s="324" t="n"/>
      <c r="M381" s="324" t="n"/>
      <c r="N381" s="1181">
        <f>IFERROR(VLOOKUP(B381,TE!$H$1:$Y$749,18,FALSE),"")</f>
        <v/>
      </c>
      <c r="T381" s="1181">
        <f>IFERROR(SUMIFS(TE!$O:$O,TE!$G:$G,$B$310,TE!$I:$I,B381,TE!$D:$D,$C$5),"")</f>
        <v/>
      </c>
      <c r="X381" s="1925">
        <f>IFERROR(VLOOKUP(B381,TE!$H$1:$Y$630,14,FALSE),"0")</f>
        <v/>
      </c>
      <c r="AA381" s="1796" t="n"/>
      <c r="AB381" s="1935">
        <f>T381*X381</f>
        <v/>
      </c>
      <c r="AD381" s="1738" t="n"/>
      <c r="AE381" s="416" t="n"/>
      <c r="AF381" s="416" t="n"/>
    </row>
    <row r="382" ht="15.75" customHeight="1" s="667">
      <c r="A382" s="416" t="n"/>
      <c r="B382" s="421" t="inlineStr">
        <is>
          <t>D00177K</t>
        </is>
      </c>
      <c r="C382" s="11" t="n"/>
      <c r="D382" s="11" t="n"/>
      <c r="E382" s="323">
        <f>IFERROR(VLOOKUP(B382,TE!$H$1:$Y$749,2,FALSE),"(Not on TE)")</f>
        <v/>
      </c>
      <c r="F382" s="11" t="n"/>
      <c r="G382" s="11" t="n"/>
      <c r="H382" s="11" t="n"/>
      <c r="I382" s="11" t="n"/>
      <c r="J382" s="11" t="n"/>
      <c r="K382" s="11" t="n"/>
      <c r="L382" s="11" t="n"/>
      <c r="M382" s="11" t="n"/>
      <c r="N382" s="1181">
        <f>IFERROR(VLOOKUP(B382,TE!$H$1:$Y$749,18,FALSE),"")</f>
        <v/>
      </c>
      <c r="T382" s="1181">
        <f>IFERROR(SUMIFS(TE!$O:$O,TE!$G:$G,$B$310,TE!$I:$I,B382,TE!$D:$D,$C$5),"")</f>
        <v/>
      </c>
      <c r="X382" s="1925">
        <f>IFERROR(VLOOKUP(B382,TE!$H$1:$Y$630,14,FALSE),"0")</f>
        <v/>
      </c>
      <c r="AA382" s="1796" t="n"/>
      <c r="AB382" s="1935">
        <f>T382*X382</f>
        <v/>
      </c>
      <c r="AD382" s="1738" t="n"/>
      <c r="AE382" s="416" t="n"/>
      <c r="AF382" s="416" t="n"/>
    </row>
    <row r="383" ht="15.75" customHeight="1" s="667">
      <c r="A383" s="416" t="n"/>
      <c r="B383" s="421" t="inlineStr">
        <is>
          <t>D00227K</t>
        </is>
      </c>
      <c r="C383" s="1224" t="n"/>
      <c r="D383" s="1224" t="n"/>
      <c r="E383" s="323">
        <f>IFERROR(VLOOKUP(B383,TE!$H$1:$Y$749,2,FALSE),"(Not on TE)")</f>
        <v/>
      </c>
      <c r="F383" s="1224" t="n"/>
      <c r="G383" s="1207" t="n"/>
      <c r="H383" s="1207" t="n"/>
      <c r="I383" s="1207" t="n"/>
      <c r="J383" s="1207" t="n"/>
      <c r="K383" s="1207" t="n"/>
      <c r="L383" s="1207" t="n"/>
      <c r="M383" s="1207" t="n"/>
      <c r="N383" s="1181">
        <f>IFERROR(VLOOKUP(B383,TE!$H$1:$Y$749,18,FALSE),"")</f>
        <v/>
      </c>
      <c r="T383" s="1181">
        <f>IFERROR(SUMIFS(TE!$O:$O,TE!$G:$G,$B$310,TE!$I:$I,B383,TE!$D:$D,$C$5),"")</f>
        <v/>
      </c>
      <c r="X383" s="1925">
        <f>IFERROR(VLOOKUP(B383,TE!$H$1:$Y$630,14,FALSE),"0")</f>
        <v/>
      </c>
      <c r="AA383" s="1796" t="n"/>
      <c r="AB383" s="1935">
        <f>T383*X383</f>
        <v/>
      </c>
      <c r="AD383" s="1738" t="n"/>
      <c r="AE383" s="416" t="n"/>
      <c r="AF383" s="416" t="n"/>
    </row>
    <row r="384" ht="15.75" customHeight="1" s="667">
      <c r="A384" s="416" t="n"/>
      <c r="B384" s="211" t="inlineStr">
        <is>
          <t>D00227KA</t>
        </is>
      </c>
      <c r="C384" s="1224" t="n"/>
      <c r="D384" s="1224" t="n"/>
      <c r="E384" s="323">
        <f>IFERROR(VLOOKUP(B384,TE!$H$1:$Y$749,2,FALSE),"(Not on TE)")</f>
        <v/>
      </c>
      <c r="F384" s="1224" t="n"/>
      <c r="G384" s="1207" t="n"/>
      <c r="H384" s="1207" t="n"/>
      <c r="I384" s="1207" t="n"/>
      <c r="J384" s="1207" t="n"/>
      <c r="K384" s="1207" t="n"/>
      <c r="L384" s="1207" t="n"/>
      <c r="M384" s="1207" t="n"/>
      <c r="N384" s="1181">
        <f>IFERROR(VLOOKUP(B384,TE!$H$1:$Y$749,18,FALSE),"")</f>
        <v/>
      </c>
      <c r="T384" s="1181">
        <f>IFERROR(SUMIFS(TE!$O:$O,TE!$G:$G,$B$310,TE!$I:$I,B384,TE!$D:$D,$C$5),"")</f>
        <v/>
      </c>
      <c r="X384" s="1925">
        <f>IFERROR(VLOOKUP(B384,TE!$H$1:$Y$630,14,FALSE),"0")</f>
        <v/>
      </c>
      <c r="AA384" s="1796" t="n"/>
      <c r="AB384" s="1935">
        <f>T384*X384</f>
        <v/>
      </c>
      <c r="AD384" s="1738" t="n"/>
      <c r="AE384" s="416" t="n"/>
      <c r="AF384" s="416" t="n"/>
    </row>
    <row r="385" ht="15.75" customHeight="1" s="667">
      <c r="A385" s="416" t="n"/>
      <c r="B385" s="211" t="inlineStr">
        <is>
          <t>D00227KH</t>
        </is>
      </c>
      <c r="C385" s="1224" t="n"/>
      <c r="D385" s="1224" t="n"/>
      <c r="E385" s="323">
        <f>IFERROR(VLOOKUP(B385,TE!$H$1:$Y$749,2,FALSE),"(Not on TE)")</f>
        <v/>
      </c>
      <c r="F385" s="1224" t="n"/>
      <c r="G385" s="1207" t="n"/>
      <c r="H385" s="1207" t="n"/>
      <c r="I385" s="1207" t="n"/>
      <c r="J385" s="1207" t="n"/>
      <c r="K385" s="1207" t="n"/>
      <c r="L385" s="1207" t="n"/>
      <c r="M385" s="1207" t="n"/>
      <c r="N385" s="1181">
        <f>IFERROR(VLOOKUP(B385,TE!$H$1:$Y$749,18,FALSE),"")</f>
        <v/>
      </c>
      <c r="T385" s="1181">
        <f>IFERROR(SUMIFS(TE!$O:$O,TE!$G:$G,$B$310,TE!$I:$I,B385,TE!$D:$D,$C$5),"")</f>
        <v/>
      </c>
      <c r="X385" s="1925">
        <f>IFERROR(VLOOKUP(B385,TE!$H$1:$Y$630,14,FALSE),"0")</f>
        <v/>
      </c>
      <c r="AA385" s="1796" t="n"/>
      <c r="AB385" s="1935">
        <f>T385*X385</f>
        <v/>
      </c>
      <c r="AD385" s="1738" t="n"/>
      <c r="AE385" s="416" t="n"/>
      <c r="AF385" s="416" t="n"/>
    </row>
    <row r="386" ht="15.75" customHeight="1" s="667">
      <c r="A386" s="416" t="n"/>
      <c r="B386" s="421" t="inlineStr">
        <is>
          <t>D00257K</t>
        </is>
      </c>
      <c r="C386" s="1224" t="n"/>
      <c r="D386" s="1224" t="n"/>
      <c r="E386" s="323">
        <f>IFERROR(VLOOKUP(B386,TE!$H$1:$Y$749,2,FALSE),"(Not on TE)")</f>
        <v/>
      </c>
      <c r="F386" s="1224" t="n"/>
      <c r="G386" s="1207" t="n"/>
      <c r="H386" s="1207" t="n"/>
      <c r="I386" s="1207" t="n"/>
      <c r="J386" s="1207" t="n"/>
      <c r="K386" s="1207" t="n"/>
      <c r="L386" s="1207" t="n"/>
      <c r="M386" s="1207" t="n"/>
      <c r="N386" s="1181">
        <f>IFERROR(VLOOKUP(B386,TE!$H$1:$Y$749,18,FALSE),"")</f>
        <v/>
      </c>
      <c r="T386" s="1181">
        <f>IFERROR(SUMIFS(TE!$O:$O,TE!$G:$G,$B$310,TE!$I:$I,B386,TE!$D:$D,$C$5),"")</f>
        <v/>
      </c>
      <c r="X386" s="1925">
        <f>IFERROR(VLOOKUP(B386,TE!$H$1:$Y$630,14,FALSE),"0")</f>
        <v/>
      </c>
      <c r="AA386" s="1796" t="n"/>
      <c r="AB386" s="1935">
        <f>T386*X386</f>
        <v/>
      </c>
      <c r="AD386" s="1738" t="n"/>
      <c r="AE386" s="416" t="n"/>
      <c r="AF386" s="416" t="n"/>
    </row>
    <row r="387" ht="15.75" customHeight="1" s="667">
      <c r="A387" s="416" t="n"/>
      <c r="B387" s="421" t="inlineStr">
        <is>
          <t>D00277K</t>
        </is>
      </c>
      <c r="C387" s="1224" t="n"/>
      <c r="D387" s="1224" t="n"/>
      <c r="E387" s="323">
        <f>IFERROR(VLOOKUP(B387,TE!$H$1:$Y$749,2,FALSE),"(Not on TE)")</f>
        <v/>
      </c>
      <c r="F387" s="1224" t="n"/>
      <c r="G387" s="1207" t="n"/>
      <c r="H387" s="1207" t="n"/>
      <c r="I387" s="1207" t="n"/>
      <c r="J387" s="1207" t="n"/>
      <c r="K387" s="1207" t="n"/>
      <c r="L387" s="1207" t="n"/>
      <c r="M387" s="1207" t="n"/>
      <c r="N387" s="1181">
        <f>IFERROR(VLOOKUP(B387,TE!$H$1:$Y$749,18,FALSE),"")</f>
        <v/>
      </c>
      <c r="T387" s="1181">
        <f>IFERROR(SUMIFS(TE!$O:$O,TE!$G:$G,$B$310,TE!$I:$I,B387,TE!$D:$D,$C$5),"")</f>
        <v/>
      </c>
      <c r="X387" s="1925">
        <f>IFERROR(VLOOKUP(B387,TE!$H$1:$Y$630,14,FALSE),"0")</f>
        <v/>
      </c>
      <c r="AA387" s="1796" t="n"/>
      <c r="AB387" s="1935">
        <f>T387*X387</f>
        <v/>
      </c>
      <c r="AD387" s="1738" t="n"/>
      <c r="AE387" s="416" t="n"/>
      <c r="AF387" s="416" t="n"/>
    </row>
    <row r="388" ht="15.75" customHeight="1" s="667">
      <c r="A388" s="416" t="n"/>
      <c r="B388" s="421" t="inlineStr">
        <is>
          <t>D00307K</t>
        </is>
      </c>
      <c r="C388" s="1224" t="n"/>
      <c r="D388" s="1224" t="n"/>
      <c r="E388" s="323">
        <f>IFERROR(VLOOKUP(B388,TE!$H$1:$Y$749,2,FALSE),"(Not on TE)")</f>
        <v/>
      </c>
      <c r="F388" s="1224" t="n"/>
      <c r="G388" s="1207" t="n"/>
      <c r="H388" s="1207" t="n"/>
      <c r="I388" s="1207" t="n"/>
      <c r="J388" s="1207" t="n"/>
      <c r="K388" s="1207" t="n"/>
      <c r="L388" s="1207" t="n"/>
      <c r="M388" s="1207" t="n"/>
      <c r="N388" s="1181">
        <f>IFERROR(VLOOKUP(B388,TE!$H$1:$Y$749,18,FALSE),"")</f>
        <v/>
      </c>
      <c r="T388" s="1181">
        <f>IFERROR(SUMIFS(TE!$O:$O,TE!$G:$G,$B$310,TE!$I:$I,B388,TE!$D:$D,$C$5),"")</f>
        <v/>
      </c>
      <c r="X388" s="1925">
        <f>IFERROR(VLOOKUP(B388,TE!$H$1:$Y$630,14,FALSE),"0")</f>
        <v/>
      </c>
      <c r="AA388" s="1796" t="n"/>
      <c r="AB388" s="1935">
        <f>T388*X388</f>
        <v/>
      </c>
      <c r="AD388" s="1738" t="n"/>
      <c r="AE388" s="416" t="n"/>
      <c r="AF388" s="416" t="n"/>
    </row>
    <row r="389" ht="15.75" customHeight="1" s="667">
      <c r="A389" s="416" t="n"/>
      <c r="B389" s="421" t="inlineStr">
        <is>
          <t>D00317K</t>
        </is>
      </c>
      <c r="C389" s="1224" t="n"/>
      <c r="D389" s="1224" t="n"/>
      <c r="E389" s="323">
        <f>IFERROR(VLOOKUP(B389,TE!$H$1:$Y$749,2,FALSE),"(Not on TE)")</f>
        <v/>
      </c>
      <c r="F389" s="1224" t="n"/>
      <c r="G389" s="1207" t="n"/>
      <c r="H389" s="1207" t="n"/>
      <c r="I389" s="1207" t="n"/>
      <c r="J389" s="1207" t="n"/>
      <c r="K389" s="1207" t="n"/>
      <c r="L389" s="1207" t="n"/>
      <c r="M389" s="1207" t="n"/>
      <c r="N389" s="1181">
        <f>IFERROR(VLOOKUP(B389,TE!$H$1:$Y$749,18,FALSE),"")</f>
        <v/>
      </c>
      <c r="T389" s="1181">
        <f>IFERROR(SUMIFS(TE!$O:$O,TE!$G:$G,$B$310,TE!$I:$I,B389,TE!$D:$D,$C$5),"")</f>
        <v/>
      </c>
      <c r="X389" s="1925">
        <f>IFERROR(VLOOKUP(B389,TE!$H$1:$Y$630,14,FALSE),"0")</f>
        <v/>
      </c>
      <c r="AA389" s="1796" t="n"/>
      <c r="AB389" s="1935">
        <f>T389*X389</f>
        <v/>
      </c>
      <c r="AD389" s="1738" t="n"/>
      <c r="AE389" s="416" t="n"/>
      <c r="AF389" s="416" t="n"/>
    </row>
    <row r="390" ht="15.75" customHeight="1" s="667">
      <c r="A390" s="416" t="n"/>
      <c r="B390" s="421" t="inlineStr">
        <is>
          <t>D00327K</t>
        </is>
      </c>
      <c r="C390" s="1224" t="n"/>
      <c r="D390" s="1224" t="n"/>
      <c r="E390" s="323">
        <f>IFERROR(VLOOKUP(B390,TE!$H$1:$Y$749,2,FALSE),"(Not on TE)")</f>
        <v/>
      </c>
      <c r="F390" s="1224" t="n"/>
      <c r="G390" s="1207" t="n"/>
      <c r="H390" s="1207" t="n"/>
      <c r="I390" s="1207" t="n"/>
      <c r="J390" s="1207" t="n"/>
      <c r="K390" s="1207" t="n"/>
      <c r="L390" s="1207" t="n"/>
      <c r="M390" s="1207" t="n"/>
      <c r="N390" s="1181">
        <f>IFERROR(VLOOKUP(B390,TE!$H$1:$Y$749,18,FALSE),"")</f>
        <v/>
      </c>
      <c r="T390" s="1181">
        <f>IFERROR(SUMIFS(TE!$O:$O,TE!$G:$G,$B$310,TE!$I:$I,B390,TE!$D:$D,$C$5),"")</f>
        <v/>
      </c>
      <c r="X390" s="1925">
        <f>IFERROR(VLOOKUP(B390,TE!$H$1:$Y$630,14,FALSE),"0")</f>
        <v/>
      </c>
      <c r="AA390" s="1796" t="n"/>
      <c r="AB390" s="1935">
        <f>T390*X390</f>
        <v/>
      </c>
      <c r="AD390" s="1738" t="n"/>
      <c r="AE390" s="416" t="n"/>
      <c r="AF390" s="416" t="n"/>
    </row>
    <row r="391" ht="15.75" customHeight="1" s="667">
      <c r="A391" s="416" t="n"/>
      <c r="B391" s="422" t="inlineStr">
        <is>
          <t>D00337K</t>
        </is>
      </c>
      <c r="C391" s="331" t="n"/>
      <c r="D391" s="331" t="n"/>
      <c r="E391" s="328">
        <f>IFERROR(VLOOKUP(B391,TE!$H$1:$Y$749,2,FALSE),"(Not on TE)")</f>
        <v/>
      </c>
      <c r="F391" s="331" t="n"/>
      <c r="G391" s="1195" t="n"/>
      <c r="H391" s="1195" t="n"/>
      <c r="I391" s="1195" t="n"/>
      <c r="J391" s="1195" t="n"/>
      <c r="K391" s="1195" t="n"/>
      <c r="L391" s="1195" t="n"/>
      <c r="M391" s="1195" t="n"/>
      <c r="N391" s="1187">
        <f>IFERROR(VLOOKUP(B391,TE!$H$1:$Y$749,18,FALSE),"")</f>
        <v/>
      </c>
      <c r="O391" s="1747" t="n"/>
      <c r="P391" s="1747" t="n"/>
      <c r="Q391" s="1747" t="n"/>
      <c r="R391" s="1747" t="n"/>
      <c r="S391" s="1747" t="n"/>
      <c r="T391" s="1187">
        <f>IFERROR(SUMIFS(TE!$O:$O,TE!$G:$G,$B$310,TE!$I:$I,B391,TE!$D:$D,$C$5),"")</f>
        <v/>
      </c>
      <c r="U391" s="1747" t="n"/>
      <c r="V391" s="1747" t="n"/>
      <c r="W391" s="1747" t="n"/>
      <c r="X391" s="1926">
        <f>IFERROR(VLOOKUP(B391,TE!$H$1:$Y$630,14,FALSE),"0")</f>
        <v/>
      </c>
      <c r="Y391" s="1747" t="n"/>
      <c r="Z391" s="1747" t="n"/>
      <c r="AA391" s="1797" t="n"/>
      <c r="AB391" s="1936">
        <f>T391*X391</f>
        <v/>
      </c>
      <c r="AC391" s="1747" t="n"/>
      <c r="AD391" s="1799" t="n"/>
      <c r="AE391" s="416" t="n"/>
      <c r="AF391" s="416" t="n"/>
    </row>
    <row r="392" ht="15.75" customHeight="1" s="667">
      <c r="A392" s="416" t="n"/>
      <c r="B392" s="322" t="n"/>
      <c r="C392" s="1224" t="n"/>
      <c r="D392" s="1224" t="n"/>
      <c r="E392" s="1224" t="n"/>
      <c r="F392" s="1224" t="n"/>
      <c r="G392" s="1207" t="n"/>
      <c r="H392" s="1207" t="n"/>
      <c r="I392" s="1207" t="n"/>
      <c r="J392" s="1207" t="n"/>
      <c r="K392" s="1207" t="n"/>
      <c r="L392" s="1207" t="n"/>
      <c r="M392" s="1207" t="n"/>
      <c r="N392" s="1208" t="n"/>
      <c r="O392" s="1208" t="n"/>
      <c r="P392" s="1208" t="n"/>
      <c r="Q392" s="1208" t="n"/>
      <c r="R392" s="1942" t="n"/>
      <c r="S392" s="1942" t="n"/>
      <c r="T392" s="1942" t="n"/>
      <c r="U392" s="1942" t="n"/>
      <c r="V392" s="1942" t="n"/>
      <c r="W392" s="1942" t="n"/>
      <c r="X392" s="1942" t="n"/>
      <c r="Y392" s="1942" t="n"/>
      <c r="Z392" s="1943" t="inlineStr">
        <is>
          <t>Continued Below</t>
        </is>
      </c>
      <c r="AA392" s="1748" t="n"/>
      <c r="AB392" s="1748" t="n"/>
      <c r="AC392" s="1748" t="n"/>
      <c r="AD392" s="1748" t="n"/>
      <c r="AE392" s="416" t="n"/>
      <c r="AF392" s="416" t="n"/>
    </row>
    <row r="393" ht="15.75" customHeight="1" s="667">
      <c r="A393" s="416" t="n"/>
      <c r="B393" s="327" t="n"/>
      <c r="C393" s="1224" t="n"/>
      <c r="D393" s="1224" t="n"/>
      <c r="E393" s="1224" t="n"/>
      <c r="F393" s="1224" t="n"/>
      <c r="G393" s="1207" t="n"/>
      <c r="N393" s="1208" t="n"/>
      <c r="O393" s="1739" t="n"/>
      <c r="P393" s="1739" t="n"/>
      <c r="Q393" s="1739" t="n"/>
      <c r="R393" s="1942" t="n"/>
      <c r="S393" s="1739" t="n"/>
      <c r="T393" s="1739" t="n"/>
      <c r="U393" s="1739" t="n"/>
      <c r="V393" s="1942" t="n"/>
      <c r="W393" s="1739" t="n"/>
      <c r="X393" s="1739" t="n"/>
      <c r="Y393" s="1739" t="n"/>
      <c r="Z393" s="416" t="n"/>
      <c r="AA393" s="416" t="n"/>
      <c r="AB393" s="416" t="n"/>
      <c r="AC393" s="416" t="n"/>
      <c r="AD393" s="416" t="n"/>
      <c r="AE393" s="416" t="n"/>
      <c r="AF393" s="416" t="n"/>
    </row>
    <row r="394" ht="15.75" customHeight="1" s="667">
      <c r="A394" s="332" t="n"/>
      <c r="B394" s="4" t="n"/>
      <c r="C394" s="332" t="n"/>
      <c r="D394" s="332" t="n"/>
      <c r="E394" s="332" t="n"/>
      <c r="F394" s="332" t="n"/>
      <c r="G394" s="332" t="n"/>
      <c r="H394" s="332" t="n"/>
      <c r="I394" s="332" t="n"/>
      <c r="J394" s="332" t="n"/>
      <c r="K394" s="332" t="n"/>
      <c r="L394" s="332" t="n"/>
      <c r="M394" s="332" t="n"/>
      <c r="N394" s="332" t="n"/>
      <c r="O394" s="332" t="n"/>
      <c r="P394" s="332" t="n"/>
      <c r="Q394" s="332" t="n"/>
      <c r="R394" s="332" t="n"/>
      <c r="S394" s="332" t="n"/>
      <c r="T394" s="332" t="n"/>
      <c r="U394" s="332" t="n"/>
      <c r="V394" s="332" t="n"/>
      <c r="W394" s="332" t="n"/>
      <c r="X394" s="332" t="n"/>
      <c r="Y394" s="332" t="n"/>
      <c r="Z394" s="332" t="n"/>
      <c r="AA394" s="332" t="n"/>
      <c r="AB394" s="317" t="n"/>
      <c r="AC394" s="318" t="n"/>
      <c r="AD394" s="319" t="n"/>
      <c r="AE394" s="319" t="n"/>
      <c r="AF394" s="319" t="n"/>
    </row>
    <row r="395" ht="15.75" customHeight="1" s="667">
      <c r="A395" s="1198" t="inlineStr">
        <is>
          <t>CCN:</t>
        </is>
      </c>
      <c r="C395" s="1199">
        <f>$C$5</f>
        <v/>
      </c>
      <c r="M395" s="1198" t="inlineStr">
        <is>
          <t>Nomenclature:</t>
        </is>
      </c>
      <c r="R395" s="1199">
        <f>$R$5</f>
        <v/>
      </c>
    </row>
    <row r="396" ht="15.75" customHeight="1" s="667">
      <c r="A396" s="416" t="n"/>
      <c r="B396" s="322" t="n"/>
      <c r="C396" s="322" t="n"/>
      <c r="D396" s="322" t="n"/>
      <c r="E396" s="324" t="n"/>
      <c r="F396" s="324" t="n"/>
      <c r="G396" s="324" t="n"/>
      <c r="H396" s="324" t="n"/>
      <c r="I396" s="324" t="n"/>
      <c r="J396" s="324" t="n"/>
      <c r="K396" s="324" t="n"/>
      <c r="L396" s="324" t="n"/>
      <c r="M396" s="324" t="n"/>
      <c r="N396" s="1226" t="n"/>
      <c r="O396" s="1226" t="n"/>
      <c r="P396" s="1226" t="n"/>
      <c r="Q396" s="1226" t="n"/>
      <c r="R396" s="1226" t="n"/>
      <c r="S396" s="1226" t="n"/>
      <c r="T396" s="1226" t="n"/>
      <c r="U396" s="1226" t="n"/>
      <c r="V396" s="1226" t="n"/>
      <c r="W396" s="1226" t="n"/>
      <c r="X396" s="1937" t="n"/>
      <c r="Y396" s="1937" t="n"/>
      <c r="Z396" s="1937" t="n"/>
      <c r="AA396" s="1937" t="n"/>
      <c r="AB396" s="1939" t="n"/>
      <c r="AC396" s="1939" t="n"/>
      <c r="AD396" s="1939" t="n"/>
      <c r="AE396" s="325" t="n"/>
      <c r="AF396" s="416" t="n"/>
    </row>
    <row r="397" ht="15.75" customHeight="1" s="667">
      <c r="A397" s="416" t="n"/>
      <c r="B397" s="419">
        <f>B354</f>
        <v/>
      </c>
      <c r="C397" s="327" t="n"/>
      <c r="D397" s="327" t="n"/>
      <c r="E397" s="328">
        <f>E354</f>
        <v/>
      </c>
      <c r="F397" s="329" t="n"/>
      <c r="G397" s="329" t="n"/>
      <c r="H397" s="329" t="n"/>
      <c r="I397" s="329" t="n"/>
      <c r="J397" s="329" t="n"/>
      <c r="K397" s="329" t="n"/>
      <c r="L397" s="329" t="n"/>
      <c r="M397" s="329" t="n"/>
      <c r="N397" s="1188" t="n"/>
      <c r="O397" s="1188" t="n"/>
      <c r="P397" s="1188" t="n"/>
      <c r="Q397" s="1188" t="n"/>
      <c r="R397" s="1188" t="n"/>
      <c r="S397" s="1188" t="n"/>
      <c r="T397" s="1188" t="n"/>
      <c r="U397" s="1188" t="n"/>
      <c r="V397" s="1188" t="n"/>
      <c r="W397" s="1188" t="n"/>
      <c r="X397" s="1940" t="n"/>
      <c r="Y397" s="1940" t="n"/>
      <c r="Z397" s="1940" t="n"/>
      <c r="AA397" s="1940" t="n"/>
      <c r="AB397" s="1941" t="n"/>
      <c r="AC397" s="1941" t="n"/>
      <c r="AD397" s="1941" t="n"/>
      <c r="AE397" s="325" t="n"/>
      <c r="AF397" s="416" t="n"/>
    </row>
    <row r="398" ht="15.75" customHeight="1" s="667">
      <c r="A398" s="416" t="n"/>
      <c r="B398" s="423" t="inlineStr">
        <is>
          <t>D00347K</t>
        </is>
      </c>
      <c r="C398" s="322" t="n"/>
      <c r="D398" s="322" t="n"/>
      <c r="E398" s="323">
        <f>IFERROR(VLOOKUP(B398,TE!$H$1:$Y$749,2,FALSE),"(Not on TE)")</f>
        <v/>
      </c>
      <c r="F398" s="324" t="n"/>
      <c r="G398" s="324" t="n"/>
      <c r="H398" s="324" t="n"/>
      <c r="I398" s="324" t="n"/>
      <c r="J398" s="324" t="n"/>
      <c r="K398" s="324" t="n"/>
      <c r="L398" s="324" t="n"/>
      <c r="M398" s="324" t="n"/>
      <c r="N398" s="1200">
        <f>IFERROR(VLOOKUP(B398,TE!$H$1:$Y$749,18,FALSE),"")</f>
        <v/>
      </c>
      <c r="O398" s="1736" t="n"/>
      <c r="P398" s="1736" t="n"/>
      <c r="Q398" s="1736" t="n"/>
      <c r="R398" s="1736" t="n"/>
      <c r="S398" s="1736" t="n"/>
      <c r="T398" s="1200">
        <f>IFERROR(SUMIFS(TE!$O:$O,TE!$G:$G,$B$310,TE!$I:$I,B398,TE!$D:$D,$C$5),"")</f>
        <v/>
      </c>
      <c r="U398" s="1736" t="n"/>
      <c r="V398" s="1736" t="n"/>
      <c r="W398" s="1736" t="n"/>
      <c r="X398" s="1945">
        <f>IFERROR(VLOOKUP(B398,TE!$H$1:$Y$630,14,FALSE),"0")</f>
        <v/>
      </c>
      <c r="Y398" s="1736" t="n"/>
      <c r="Z398" s="1736" t="n"/>
      <c r="AA398" s="1794" t="n"/>
      <c r="AB398" s="1946">
        <f>T398*X398</f>
        <v/>
      </c>
      <c r="AC398" s="1736" t="n"/>
      <c r="AD398" s="1737" t="n"/>
      <c r="AE398" s="325" t="n"/>
      <c r="AF398" s="416" t="n"/>
    </row>
    <row r="399" ht="15.75" customHeight="1" s="667">
      <c r="A399" s="416" t="n"/>
      <c r="B399" s="424" t="inlineStr">
        <is>
          <t>D00357K</t>
        </is>
      </c>
      <c r="C399" s="322" t="n"/>
      <c r="D399" s="322" t="n"/>
      <c r="E399" s="323">
        <f>IFERROR(VLOOKUP(B399,TE!$H$1:$Y$749,2,FALSE),"(Not on TE)")</f>
        <v/>
      </c>
      <c r="F399" s="324" t="n"/>
      <c r="G399" s="324" t="n"/>
      <c r="H399" s="324" t="n"/>
      <c r="I399" s="324" t="n"/>
      <c r="J399" s="324" t="n"/>
      <c r="K399" s="324" t="n"/>
      <c r="L399" s="324" t="n"/>
      <c r="M399" s="324" t="n"/>
      <c r="N399" s="1181">
        <f>IFERROR(VLOOKUP(B399,TE!$H$1:$Y$749,18,FALSE),"")</f>
        <v/>
      </c>
      <c r="T399" s="1181">
        <f>IFERROR(SUMIFS(TE!$O:$O,TE!$G:$G,$B$310,TE!$I:$I,B399,TE!$D:$D,$C$5),"")</f>
        <v/>
      </c>
      <c r="X399" s="1925">
        <f>IFERROR(VLOOKUP(B399,TE!$H$1:$Y$630,14,FALSE),"0")</f>
        <v/>
      </c>
      <c r="AA399" s="1796" t="n"/>
      <c r="AB399" s="1935">
        <f>T399*X399</f>
        <v/>
      </c>
      <c r="AD399" s="1738" t="n"/>
      <c r="AE399" s="325" t="n"/>
      <c r="AF399" s="416" t="n"/>
    </row>
    <row r="400" ht="15.75" customHeight="1" s="667">
      <c r="A400" s="416" t="n"/>
      <c r="B400" s="424" t="inlineStr">
        <is>
          <t>D00367K</t>
        </is>
      </c>
      <c r="C400" s="322" t="n"/>
      <c r="D400" s="322" t="n"/>
      <c r="E400" s="323">
        <f>IFERROR(VLOOKUP(B400,TE!$H$1:$Y$749,2,FALSE),"(Not on TE)")</f>
        <v/>
      </c>
      <c r="F400" s="324" t="n"/>
      <c r="G400" s="324" t="n"/>
      <c r="H400" s="324" t="n"/>
      <c r="I400" s="324" t="n"/>
      <c r="J400" s="324" t="n"/>
      <c r="K400" s="324" t="n"/>
      <c r="L400" s="324" t="n"/>
      <c r="M400" s="324" t="n"/>
      <c r="N400" s="1181">
        <f>IFERROR(VLOOKUP(B400,TE!$H$1:$Y$749,18,FALSE),"")</f>
        <v/>
      </c>
      <c r="T400" s="1181">
        <f>IFERROR(SUMIFS(TE!$O:$O,TE!$G:$G,$B$310,TE!$I:$I,B400,TE!$D:$D,$C$5),"")</f>
        <v/>
      </c>
      <c r="X400" s="1925">
        <f>IFERROR(VLOOKUP(B400,TE!$H$1:$Y$630,14,FALSE),"0")</f>
        <v/>
      </c>
      <c r="AA400" s="1796" t="n"/>
      <c r="AB400" s="1935">
        <f>T400*X400</f>
        <v/>
      </c>
      <c r="AD400" s="1738" t="n"/>
      <c r="AE400" s="325" t="n"/>
      <c r="AF400" s="416" t="n"/>
    </row>
    <row r="401" ht="15.75" customHeight="1" s="667">
      <c r="A401" s="416" t="n"/>
      <c r="B401" s="424" t="inlineStr">
        <is>
          <t>D00457K</t>
        </is>
      </c>
      <c r="C401" s="322" t="n"/>
      <c r="D401" s="322" t="n"/>
      <c r="E401" s="323">
        <f>IFERROR(VLOOKUP(B401,TE!$H$1:$Y$749,2,FALSE),"(Not on TE)")</f>
        <v/>
      </c>
      <c r="F401" s="324" t="n"/>
      <c r="G401" s="324" t="n"/>
      <c r="H401" s="324" t="n"/>
      <c r="I401" s="324" t="n"/>
      <c r="J401" s="324" t="n"/>
      <c r="K401" s="324" t="n"/>
      <c r="L401" s="324" t="n"/>
      <c r="M401" s="324" t="n"/>
      <c r="N401" s="1181">
        <f>IFERROR(VLOOKUP(B401,TE!$H$1:$Y$749,18,FALSE),"")</f>
        <v/>
      </c>
      <c r="T401" s="1181">
        <f>IFERROR(SUMIFS(TE!$O:$O,TE!$G:$G,$B$310,TE!$I:$I,B401,TE!$D:$D,$C$5),"")</f>
        <v/>
      </c>
      <c r="X401" s="1925">
        <f>IFERROR(VLOOKUP(B401,TE!$H$1:$Y$630,14,FALSE),"0")</f>
        <v/>
      </c>
      <c r="AA401" s="1796" t="n"/>
      <c r="AB401" s="1935">
        <f>T401*X401</f>
        <v/>
      </c>
      <c r="AD401" s="1738" t="n"/>
      <c r="AE401" s="325" t="n"/>
      <c r="AF401" s="416" t="n"/>
    </row>
    <row r="402" ht="15.75" customHeight="1" s="667">
      <c r="A402" s="416" t="n"/>
      <c r="B402" s="424" t="inlineStr">
        <is>
          <t>D00467K</t>
        </is>
      </c>
      <c r="C402" s="322" t="n"/>
      <c r="D402" s="322" t="n"/>
      <c r="E402" s="323">
        <f>IFERROR(VLOOKUP(B402,TE!$H$1:$Y$749,2,FALSE),"(Not on TE)")</f>
        <v/>
      </c>
      <c r="F402" s="324" t="n"/>
      <c r="G402" s="324" t="n"/>
      <c r="H402" s="324" t="n"/>
      <c r="I402" s="324" t="n"/>
      <c r="J402" s="324" t="n"/>
      <c r="K402" s="324" t="n"/>
      <c r="L402" s="324" t="n"/>
      <c r="M402" s="324" t="n"/>
      <c r="N402" s="1181">
        <f>IFERROR(VLOOKUP(B402,TE!$H$1:$Y$749,18,FALSE),"")</f>
        <v/>
      </c>
      <c r="T402" s="1181">
        <f>IFERROR(SUMIFS(TE!$O:$O,TE!$G:$G,$B$310,TE!$I:$I,B402,TE!$D:$D,$C$5),"")</f>
        <v/>
      </c>
      <c r="X402" s="1925">
        <f>IFERROR(VLOOKUP(B402,TE!$H$1:$Y$630,14,FALSE),"0")</f>
        <v/>
      </c>
      <c r="AA402" s="1796" t="n"/>
      <c r="AB402" s="1935">
        <f>T402*X402</f>
        <v/>
      </c>
      <c r="AD402" s="1738" t="n"/>
      <c r="AE402" s="325" t="n"/>
      <c r="AF402" s="416" t="n"/>
    </row>
    <row r="403" ht="15.75" customHeight="1" s="667">
      <c r="A403" s="416" t="n"/>
      <c r="B403" s="424" t="inlineStr">
        <is>
          <t>D00487K</t>
        </is>
      </c>
      <c r="C403" s="322" t="n"/>
      <c r="D403" s="322" t="n"/>
      <c r="E403" s="323">
        <f>IFERROR(VLOOKUP(B403,TE!$H$1:$Y$749,2,FALSE),"(Not on TE)")</f>
        <v/>
      </c>
      <c r="F403" s="324" t="n"/>
      <c r="G403" s="324" t="n"/>
      <c r="H403" s="324" t="n"/>
      <c r="I403" s="324" t="n"/>
      <c r="J403" s="324" t="n"/>
      <c r="K403" s="324" t="n"/>
      <c r="L403" s="324" t="n"/>
      <c r="M403" s="324" t="n"/>
      <c r="N403" s="1181">
        <f>IFERROR(VLOOKUP(B403,TE!$H$1:$Y$749,18,FALSE),"")</f>
        <v/>
      </c>
      <c r="T403" s="1181">
        <f>IFERROR(SUMIFS(TE!$O:$O,TE!$G:$G,$B$310,TE!$I:$I,B403,TE!$D:$D,$C$5),"")</f>
        <v/>
      </c>
      <c r="X403" s="1925">
        <f>IFERROR(VLOOKUP(B403,TE!$H$1:$Y$630,14,FALSE),"0")</f>
        <v/>
      </c>
      <c r="AA403" s="1796" t="n"/>
      <c r="AB403" s="1935">
        <f>T403*X403</f>
        <v/>
      </c>
      <c r="AD403" s="1738" t="n"/>
      <c r="AE403" s="325" t="n"/>
      <c r="AF403" s="416" t="n"/>
    </row>
    <row r="404" ht="15.75" customHeight="1" s="667">
      <c r="A404" s="416" t="n"/>
      <c r="B404" s="424" t="inlineStr">
        <is>
          <t>D00527K</t>
        </is>
      </c>
      <c r="C404" s="322" t="n"/>
      <c r="D404" s="322" t="n"/>
      <c r="E404" s="323">
        <f>IFERROR(VLOOKUP(B404,TE!$H$1:$Y$749,2,FALSE),"(Not on TE)")</f>
        <v/>
      </c>
      <c r="F404" s="324" t="n"/>
      <c r="G404" s="324" t="n"/>
      <c r="H404" s="324" t="n"/>
      <c r="I404" s="324" t="n"/>
      <c r="J404" s="324" t="n"/>
      <c r="K404" s="324" t="n"/>
      <c r="L404" s="324" t="n"/>
      <c r="M404" s="324" t="n"/>
      <c r="N404" s="1181">
        <f>IFERROR(VLOOKUP(B404,TE!$H$1:$Y$749,18,FALSE),"")</f>
        <v/>
      </c>
      <c r="T404" s="1181">
        <f>IFERROR(SUMIFS(TE!$O:$O,TE!$G:$G,$B$310,TE!$I:$I,B404,TE!$D:$D,$C$5),"")</f>
        <v/>
      </c>
      <c r="X404" s="1925">
        <f>IFERROR(VLOOKUP(B404,TE!$H$1:$Y$630,14,FALSE),"0")</f>
        <v/>
      </c>
      <c r="AA404" s="1796" t="n"/>
      <c r="AB404" s="1935">
        <f>T404*X404</f>
        <v/>
      </c>
      <c r="AD404" s="1738" t="n"/>
      <c r="AE404" s="325" t="n"/>
      <c r="AF404" s="416" t="n"/>
    </row>
    <row r="405" ht="15.75" customHeight="1" s="667">
      <c r="A405" s="416" t="n"/>
      <c r="B405" s="424" t="inlineStr">
        <is>
          <t>D00537K</t>
        </is>
      </c>
      <c r="C405" s="322" t="n"/>
      <c r="D405" s="322" t="n"/>
      <c r="E405" s="323">
        <f>IFERROR(VLOOKUP(B405,TE!$H$1:$Y$749,2,FALSE),"(Not on TE)")</f>
        <v/>
      </c>
      <c r="F405" s="324" t="n"/>
      <c r="G405" s="324" t="n"/>
      <c r="H405" s="324" t="n"/>
      <c r="I405" s="324" t="n"/>
      <c r="J405" s="324" t="n"/>
      <c r="K405" s="324" t="n"/>
      <c r="L405" s="324" t="n"/>
      <c r="M405" s="324" t="n"/>
      <c r="N405" s="1181">
        <f>IFERROR(VLOOKUP(B405,TE!$H$1:$Y$749,18,FALSE),"")</f>
        <v/>
      </c>
      <c r="T405" s="1181">
        <f>IFERROR(SUMIFS(TE!$O:$O,TE!$G:$G,$B$310,TE!$I:$I,B405,TE!$D:$D,$C$5),"")</f>
        <v/>
      </c>
      <c r="X405" s="1925">
        <f>IFERROR(VLOOKUP(B405,TE!$H$1:$Y$630,14,FALSE),"0")</f>
        <v/>
      </c>
      <c r="AA405" s="1796" t="n"/>
      <c r="AB405" s="1935">
        <f>T405*X405</f>
        <v/>
      </c>
      <c r="AD405" s="1738" t="n"/>
      <c r="AE405" s="325" t="n"/>
      <c r="AF405" s="416" t="n"/>
    </row>
    <row r="406" ht="15.75" customHeight="1" s="667">
      <c r="A406" s="416" t="n"/>
      <c r="B406" s="424" t="inlineStr">
        <is>
          <t>D00547K</t>
        </is>
      </c>
      <c r="C406" s="322" t="n"/>
      <c r="D406" s="322" t="n"/>
      <c r="E406" s="323">
        <f>IFERROR(VLOOKUP(B406,TE!$H$1:$Y$749,2,FALSE),"(Not on TE)")</f>
        <v/>
      </c>
      <c r="F406" s="324" t="n"/>
      <c r="G406" s="324" t="n"/>
      <c r="H406" s="324" t="n"/>
      <c r="I406" s="324" t="n"/>
      <c r="J406" s="324" t="n"/>
      <c r="K406" s="324" t="n"/>
      <c r="L406" s="324" t="n"/>
      <c r="M406" s="324" t="n"/>
      <c r="N406" s="1181">
        <f>IFERROR(VLOOKUP(B406,TE!$H$1:$Y$749,18,FALSE),"")</f>
        <v/>
      </c>
      <c r="T406" s="1181">
        <f>IFERROR(SUMIFS(TE!$O:$O,TE!$G:$G,$B$310,TE!$I:$I,B406,TE!$D:$D,$C$5),"")</f>
        <v/>
      </c>
      <c r="X406" s="1925">
        <f>IFERROR(VLOOKUP(B406,TE!$H$1:$Y$630,14,FALSE),"0")</f>
        <v/>
      </c>
      <c r="AA406" s="1796" t="n"/>
      <c r="AB406" s="1935">
        <f>T406*X406</f>
        <v/>
      </c>
      <c r="AD406" s="1738" t="n"/>
      <c r="AE406" s="325" t="n"/>
      <c r="AF406" s="416" t="n"/>
    </row>
    <row r="407" ht="15.75" customHeight="1" s="667">
      <c r="A407" s="416" t="n"/>
      <c r="B407" s="424" t="inlineStr">
        <is>
          <t>D00557K</t>
        </is>
      </c>
      <c r="C407" s="322" t="n"/>
      <c r="D407" s="322" t="n"/>
      <c r="E407" s="323">
        <f>IFERROR(VLOOKUP(B407,TE!$H$1:$Y$749,2,FALSE),"(Not on TE)")</f>
        <v/>
      </c>
      <c r="F407" s="324" t="n"/>
      <c r="G407" s="324" t="n"/>
      <c r="H407" s="324" t="n"/>
      <c r="I407" s="324" t="n"/>
      <c r="J407" s="324" t="n"/>
      <c r="K407" s="324" t="n"/>
      <c r="L407" s="324" t="n"/>
      <c r="M407" s="324" t="n"/>
      <c r="N407" s="1181">
        <f>IFERROR(VLOOKUP(B407,TE!$H$1:$Y$749,18,FALSE),"")</f>
        <v/>
      </c>
      <c r="T407" s="1181">
        <f>IFERROR(SUMIFS(TE!$O:$O,TE!$G:$G,$B$310,TE!$I:$I,B407,TE!$D:$D,$C$5),"")</f>
        <v/>
      </c>
      <c r="X407" s="1925">
        <f>IFERROR(VLOOKUP(B407,TE!$H$1:$Y$630,14,FALSE),"0")</f>
        <v/>
      </c>
      <c r="AA407" s="1796" t="n"/>
      <c r="AB407" s="1935">
        <f>T407*X407</f>
        <v/>
      </c>
      <c r="AD407" s="1738" t="n"/>
      <c r="AE407" s="325" t="n"/>
      <c r="AF407" s="416" t="n"/>
    </row>
    <row r="408" ht="15.75" customHeight="1" s="667">
      <c r="A408" s="416" t="n"/>
      <c r="B408" s="321" t="inlineStr">
        <is>
          <t>D00807K</t>
        </is>
      </c>
      <c r="C408" s="322" t="n"/>
      <c r="D408" s="322" t="n"/>
      <c r="E408" s="323">
        <f>IFERROR(VLOOKUP(B408,TE!$H$1:$Y$749,2,FALSE),"(Not on TE)")</f>
        <v/>
      </c>
      <c r="F408" s="324" t="n"/>
      <c r="G408" s="324" t="n"/>
      <c r="H408" s="324" t="n"/>
      <c r="I408" s="324" t="n"/>
      <c r="J408" s="324" t="n"/>
      <c r="K408" s="324" t="n"/>
      <c r="L408" s="324" t="n"/>
      <c r="M408" s="324" t="n"/>
      <c r="N408" s="1181">
        <f>IFERROR(VLOOKUP(B408,TE!$H$1:$Y$749,18,FALSE),"")</f>
        <v/>
      </c>
      <c r="T408" s="1181">
        <f>IFERROR(SUMIFS(TE!$O:$O,TE!$G:$G,$B$310,TE!$I:$I,B408,TE!$D:$D,$C$5),"")</f>
        <v/>
      </c>
      <c r="X408" s="1925">
        <f>IFERROR(VLOOKUP(B408,TE!$H$1:$Y$630,14,FALSE),"0")</f>
        <v/>
      </c>
      <c r="AA408" s="1796" t="n"/>
      <c r="AB408" s="1935">
        <f>T408*X408</f>
        <v/>
      </c>
      <c r="AD408" s="1738" t="n"/>
      <c r="AE408" s="325" t="n"/>
      <c r="AF408" s="416" t="n"/>
    </row>
    <row r="409" ht="15.75" customHeight="1" s="667">
      <c r="A409" s="416" t="n"/>
      <c r="B409" s="321" t="inlineStr">
        <is>
          <t>D00857KM</t>
        </is>
      </c>
      <c r="C409" s="322" t="n"/>
      <c r="D409" s="322" t="n"/>
      <c r="E409" s="323">
        <f>IFERROR(VLOOKUP(B409,TE!$H$1:$Y$749,2,FALSE),"(Not on TE)")</f>
        <v/>
      </c>
      <c r="F409" s="324" t="n"/>
      <c r="G409" s="324" t="n"/>
      <c r="H409" s="324" t="n"/>
      <c r="I409" s="324" t="n"/>
      <c r="J409" s="324" t="n"/>
      <c r="K409" s="324" t="n"/>
      <c r="L409" s="324" t="n"/>
      <c r="M409" s="324" t="n"/>
      <c r="N409" s="1181">
        <f>IFERROR(VLOOKUP(B409,TE!$H$1:$Y$749,18,FALSE),"")</f>
        <v/>
      </c>
      <c r="T409" s="1181">
        <f>IFERROR(SUMIFS(TE!$O:$O,TE!$G:$G,$B$310,TE!$I:$I,B409,TE!$D:$D,$C$5),"")</f>
        <v/>
      </c>
      <c r="X409" s="1925">
        <f>IFERROR(VLOOKUP(B409,TE!$H$1:$Y$630,14,FALSE),"0")</f>
        <v/>
      </c>
      <c r="AA409" s="1796" t="n"/>
      <c r="AB409" s="1935">
        <f>T409*X409</f>
        <v/>
      </c>
      <c r="AD409" s="1738" t="n"/>
      <c r="AE409" s="325" t="n"/>
      <c r="AF409" s="416" t="n"/>
    </row>
    <row r="410" ht="15.75" customHeight="1" s="667">
      <c r="A410" s="416" t="n"/>
      <c r="B410" s="321" t="inlineStr">
        <is>
          <t>D01877K0</t>
        </is>
      </c>
      <c r="C410" s="322" t="n"/>
      <c r="D410" s="322" t="n"/>
      <c r="E410" s="323">
        <f>IFERROR(VLOOKUP(B410,TE!$H$1:$Y$749,2,FALSE),"(Not on TE)")</f>
        <v/>
      </c>
      <c r="F410" s="324" t="n"/>
      <c r="G410" s="324" t="n"/>
      <c r="H410" s="324" t="n"/>
      <c r="I410" s="324" t="n"/>
      <c r="J410" s="324" t="n"/>
      <c r="K410" s="324" t="n"/>
      <c r="L410" s="324" t="n"/>
      <c r="M410" s="324" t="n"/>
      <c r="N410" s="1181">
        <f>IFERROR(VLOOKUP(B410,TE!$H$1:$Y$749,18,FALSE),"")</f>
        <v/>
      </c>
      <c r="T410" s="1181">
        <f>IFERROR(SUMIFS(TE!$O:$O,TE!$G:$G,$B$310,TE!$I:$I,B410,TE!$D:$D,$C$5),"")</f>
        <v/>
      </c>
      <c r="X410" s="1925">
        <f>IFERROR(VLOOKUP(B410,TE!$H$1:$Y$630,14,FALSE),"0")</f>
        <v/>
      </c>
      <c r="AA410" s="1796" t="n"/>
      <c r="AB410" s="1935">
        <f>T410*X410</f>
        <v/>
      </c>
      <c r="AD410" s="1738" t="n"/>
      <c r="AE410" s="325" t="n"/>
      <c r="AF410" s="416" t="n"/>
    </row>
    <row r="411" ht="15.75" customHeight="1" s="667">
      <c r="A411" s="416" t="n"/>
      <c r="B411" s="321" t="inlineStr">
        <is>
          <t>D01957KA</t>
        </is>
      </c>
      <c r="C411" s="322" t="n"/>
      <c r="D411" s="322" t="n"/>
      <c r="E411" s="323">
        <f>IFERROR(VLOOKUP(B411,TE!$H$1:$Y$749,2,FALSE),"(Not on TE)")</f>
        <v/>
      </c>
      <c r="F411" s="324" t="n"/>
      <c r="G411" s="324" t="n"/>
      <c r="H411" s="324" t="n"/>
      <c r="I411" s="324" t="n"/>
      <c r="J411" s="324" t="n"/>
      <c r="K411" s="324" t="n"/>
      <c r="L411" s="324" t="n"/>
      <c r="M411" s="324" t="n"/>
      <c r="N411" s="1181">
        <f>IFERROR(VLOOKUP(B411,TE!$H$1:$Y$749,18,FALSE),"")</f>
        <v/>
      </c>
      <c r="T411" s="1181">
        <f>IFERROR(SUMIFS(TE!$O:$O,TE!$G:$G,$B$310,TE!$I:$I,B411,TE!$D:$D,$C$5),"")</f>
        <v/>
      </c>
      <c r="X411" s="1925">
        <f>IFERROR(VLOOKUP(B411,TE!$H$1:$Y$630,14,FALSE),"0")</f>
        <v/>
      </c>
      <c r="AA411" s="1796" t="n"/>
      <c r="AB411" s="1935">
        <f>T411*X411</f>
        <v/>
      </c>
      <c r="AD411" s="1738" t="n"/>
      <c r="AE411" s="325" t="n"/>
      <c r="AF411" s="416" t="n"/>
    </row>
    <row r="412" ht="15.75" customHeight="1" s="667">
      <c r="A412" s="416" t="n"/>
      <c r="B412" s="321" t="inlineStr">
        <is>
          <t>D01987K</t>
        </is>
      </c>
      <c r="C412" s="322" t="n"/>
      <c r="D412" s="322" t="n"/>
      <c r="E412" s="323">
        <f>IFERROR(VLOOKUP(B412,TE!$H$1:$Y$749,2,FALSE),"(Not on TE)")</f>
        <v/>
      </c>
      <c r="F412" s="324" t="n"/>
      <c r="G412" s="324" t="n"/>
      <c r="H412" s="324" t="n"/>
      <c r="I412" s="324" t="n"/>
      <c r="J412" s="324" t="n"/>
      <c r="K412" s="324" t="n"/>
      <c r="L412" s="324" t="n"/>
      <c r="M412" s="324" t="n"/>
      <c r="N412" s="1181">
        <f>IFERROR(VLOOKUP(B412,TE!$H$1:$Y$749,18,FALSE),"")</f>
        <v/>
      </c>
      <c r="T412" s="1181">
        <f>IFERROR(SUMIFS(TE!$O:$O,TE!$G:$G,$B$310,TE!$I:$I,B412,TE!$D:$D,$C$5),"")</f>
        <v/>
      </c>
      <c r="X412" s="1925">
        <f>IFERROR(VLOOKUP(B412,TE!$H$1:$Y$630,14,FALSE),"0")</f>
        <v/>
      </c>
      <c r="AA412" s="1796" t="n"/>
      <c r="AB412" s="1935">
        <f>T412*X412</f>
        <v/>
      </c>
      <c r="AD412" s="1738" t="n"/>
      <c r="AE412" s="325" t="n"/>
      <c r="AF412" s="416" t="n"/>
    </row>
    <row r="413" ht="15.75" customHeight="1" s="667">
      <c r="A413" s="416" t="n"/>
      <c r="B413" s="321" t="inlineStr">
        <is>
          <t>D02117K</t>
        </is>
      </c>
      <c r="C413" s="322" t="n"/>
      <c r="D413" s="322" t="n"/>
      <c r="E413" s="323">
        <f>IFERROR(VLOOKUP(B413,TE!$H$1:$Y$749,2,FALSE),"(Not on TE)")</f>
        <v/>
      </c>
      <c r="F413" s="324" t="n"/>
      <c r="G413" s="324" t="n"/>
      <c r="H413" s="324" t="n"/>
      <c r="I413" s="324" t="n"/>
      <c r="J413" s="324" t="n"/>
      <c r="K413" s="324" t="n"/>
      <c r="L413" s="324" t="n"/>
      <c r="M413" s="324" t="n"/>
      <c r="N413" s="1181">
        <f>IFERROR(VLOOKUP(B413,TE!$H$1:$Y$749,18,FALSE),"")</f>
        <v/>
      </c>
      <c r="T413" s="1181">
        <f>IFERROR(SUMIFS(TE!$O:$O,TE!$G:$G,$B$310,TE!$I:$I,B413,TE!$D:$D,$C$5),"")</f>
        <v/>
      </c>
      <c r="X413" s="1925">
        <f>IFERROR(VLOOKUP(B413,TE!$H$1:$Y$630,14,FALSE),"0")</f>
        <v/>
      </c>
      <c r="AA413" s="1796" t="n"/>
      <c r="AB413" s="1935">
        <f>T413*X413</f>
        <v/>
      </c>
      <c r="AD413" s="1738" t="n"/>
      <c r="AE413" s="325" t="n"/>
      <c r="AF413" s="416" t="n"/>
    </row>
    <row r="414" ht="15.75" customHeight="1" s="667">
      <c r="A414" s="416" t="n"/>
      <c r="B414" s="321" t="inlineStr">
        <is>
          <t>D02157K</t>
        </is>
      </c>
      <c r="C414" s="322" t="n"/>
      <c r="D414" s="322" t="n"/>
      <c r="E414" s="323">
        <f>IFERROR(VLOOKUP(B414,TE!$H$1:$Y$749,2,FALSE),"(Not on TE)")</f>
        <v/>
      </c>
      <c r="F414" s="324" t="n"/>
      <c r="G414" s="324" t="n"/>
      <c r="H414" s="324" t="n"/>
      <c r="I414" s="324" t="n"/>
      <c r="J414" s="324" t="n"/>
      <c r="K414" s="324" t="n"/>
      <c r="L414" s="324" t="n"/>
      <c r="M414" s="324" t="n"/>
      <c r="N414" s="1181">
        <f>IFERROR(VLOOKUP(B414,TE!$H$1:$Y$749,18,FALSE),"")</f>
        <v/>
      </c>
      <c r="T414" s="1181">
        <f>IFERROR(SUMIFS(TE!$O:$O,TE!$G:$G,$B$310,TE!$I:$I,B414,TE!$D:$D,$C$5),"")</f>
        <v/>
      </c>
      <c r="X414" s="1925">
        <f>IFERROR(VLOOKUP(B414,TE!$H$1:$Y$630,14,FALSE),"0")</f>
        <v/>
      </c>
      <c r="AA414" s="1796" t="n"/>
      <c r="AB414" s="1935">
        <f>T414*X414</f>
        <v/>
      </c>
      <c r="AD414" s="1738" t="n"/>
      <c r="AE414" s="325" t="n"/>
      <c r="AF414" s="416" t="n"/>
    </row>
    <row r="415" ht="15.75" customHeight="1" s="667">
      <c r="A415" s="416" t="n"/>
      <c r="B415" s="321" t="inlineStr">
        <is>
          <t>D02357K</t>
        </is>
      </c>
      <c r="C415" s="322" t="n"/>
      <c r="D415" s="322" t="n"/>
      <c r="E415" s="323">
        <f>IFERROR(VLOOKUP(B415,TE!$H$1:$Y$749,2,FALSE),"(Not on TE)")</f>
        <v/>
      </c>
      <c r="F415" s="324" t="n"/>
      <c r="G415" s="324" t="n"/>
      <c r="H415" s="324" t="n"/>
      <c r="I415" s="324" t="n"/>
      <c r="J415" s="324" t="n"/>
      <c r="K415" s="324" t="n"/>
      <c r="L415" s="324" t="n"/>
      <c r="M415" s="324" t="n"/>
      <c r="N415" s="1181">
        <f>IFERROR(VLOOKUP(B415,TE!$H$1:$Y$749,18,FALSE),"")</f>
        <v/>
      </c>
      <c r="T415" s="1181">
        <f>IFERROR(SUMIFS(TE!$O:$O,TE!$G:$G,$B$310,TE!$I:$I,B415,TE!$D:$D,$C$5),"")</f>
        <v/>
      </c>
      <c r="X415" s="1925">
        <f>IFERROR(VLOOKUP(B415,TE!$H$1:$Y$630,14,FALSE),"0")</f>
        <v/>
      </c>
      <c r="AA415" s="1796" t="n"/>
      <c r="AB415" s="1935">
        <f>T415*X415</f>
        <v/>
      </c>
      <c r="AD415" s="1738" t="n"/>
      <c r="AE415" s="325" t="n"/>
      <c r="AF415" s="416" t="n"/>
    </row>
    <row r="416" ht="15.75" customHeight="1" s="667">
      <c r="A416" s="416" t="n"/>
      <c r="B416" s="321" t="inlineStr">
        <is>
          <t>D08627K</t>
        </is>
      </c>
      <c r="C416" s="322" t="n"/>
      <c r="D416" s="322" t="n"/>
      <c r="E416" s="323">
        <f>IFERROR(VLOOKUP(B416,TE!$H$1:$Y$749,2,FALSE),"(Not on TE)")</f>
        <v/>
      </c>
      <c r="F416" s="324" t="n"/>
      <c r="G416" s="324" t="n"/>
      <c r="H416" s="324" t="n"/>
      <c r="I416" s="324" t="n"/>
      <c r="J416" s="324" t="n"/>
      <c r="K416" s="324" t="n"/>
      <c r="L416" s="324" t="n"/>
      <c r="M416" s="324" t="n"/>
      <c r="N416" s="1181">
        <f>IFERROR(VLOOKUP(B416,TE!$H$1:$Y$749,18,FALSE),"")</f>
        <v/>
      </c>
      <c r="T416" s="1181">
        <f>IFERROR(SUMIFS(TE!$O:$O,TE!$G:$G,$B$310,TE!$I:$I,B416,TE!$D:$D,$C$5),"")</f>
        <v/>
      </c>
      <c r="X416" s="1925">
        <f>IFERROR(VLOOKUP(B416,TE!$H$1:$Y$630,14,FALSE),"0")</f>
        <v/>
      </c>
      <c r="AA416" s="1796" t="n"/>
      <c r="AB416" s="1935">
        <f>T416*X416</f>
        <v/>
      </c>
      <c r="AD416" s="1738" t="n"/>
      <c r="AE416" s="325" t="n"/>
      <c r="AF416" s="416" t="n"/>
    </row>
    <row r="417" ht="15.75" customHeight="1" s="667">
      <c r="A417" s="416" t="n"/>
      <c r="B417" s="321" t="inlineStr">
        <is>
          <t>D08807K</t>
        </is>
      </c>
      <c r="C417" s="322" t="n"/>
      <c r="D417" s="322" t="n"/>
      <c r="E417" s="323">
        <f>IFERROR(VLOOKUP(B417,TE!$H$1:$Y$749,2,FALSE),"(Not on TE)")</f>
        <v/>
      </c>
      <c r="F417" s="324" t="n"/>
      <c r="G417" s="324" t="n"/>
      <c r="H417" s="324" t="n"/>
      <c r="I417" s="324" t="n"/>
      <c r="J417" s="324" t="n"/>
      <c r="K417" s="324" t="n"/>
      <c r="L417" s="324" t="n"/>
      <c r="M417" s="324" t="n"/>
      <c r="N417" s="1181">
        <f>IFERROR(VLOOKUP(B417,TE!$H$1:$Y$749,18,FALSE),"")</f>
        <v/>
      </c>
      <c r="T417" s="1181">
        <f>IFERROR(SUMIFS(TE!$O:$O,TE!$G:$G,$B$310,TE!$I:$I,B417,TE!$D:$D,$C$5),"")</f>
        <v/>
      </c>
      <c r="X417" s="1925">
        <f>IFERROR(VLOOKUP(B417,TE!$H$1:$Y$630,14,FALSE),"0")</f>
        <v/>
      </c>
      <c r="AA417" s="1796" t="n"/>
      <c r="AB417" s="1935">
        <f>T417*X417</f>
        <v/>
      </c>
      <c r="AD417" s="1738" t="n"/>
      <c r="AE417" s="325" t="n"/>
      <c r="AF417" s="416" t="n"/>
    </row>
    <row r="418" ht="15.75" customHeight="1" s="667">
      <c r="A418" s="416" t="n"/>
      <c r="B418" s="321" t="inlineStr">
        <is>
          <t>D08867K</t>
        </is>
      </c>
      <c r="C418" s="322" t="n"/>
      <c r="D418" s="322" t="n"/>
      <c r="E418" s="323">
        <f>IFERROR(VLOOKUP(B418,TE!$H$1:$Y$749,2,FALSE),"(Not on TE)")</f>
        <v/>
      </c>
      <c r="F418" s="324" t="n"/>
      <c r="G418" s="324" t="n"/>
      <c r="H418" s="324" t="n"/>
      <c r="I418" s="324" t="n"/>
      <c r="J418" s="324" t="n"/>
      <c r="K418" s="324" t="n"/>
      <c r="L418" s="324" t="n"/>
      <c r="M418" s="324" t="n"/>
      <c r="N418" s="1181">
        <f>IFERROR(VLOOKUP(B418,TE!$H$1:$Y$749,18,FALSE),"")</f>
        <v/>
      </c>
      <c r="T418" s="1181">
        <f>IFERROR(SUMIFS(TE!$O:$O,TE!$G:$G,$B$310,TE!$I:$I,B418,TE!$D:$D,$C$5),"")</f>
        <v/>
      </c>
      <c r="X418" s="1925">
        <f>IFERROR(VLOOKUP(B418,TE!$H$1:$Y$630,14,FALSE),"0")</f>
        <v/>
      </c>
      <c r="AA418" s="1796" t="n"/>
      <c r="AB418" s="1935">
        <f>T418*X418</f>
        <v/>
      </c>
      <c r="AD418" s="1738" t="n"/>
      <c r="AE418" s="325" t="n"/>
      <c r="AF418" s="416" t="n"/>
    </row>
    <row r="419" ht="15.75" customHeight="1" s="667">
      <c r="A419" s="416" t="n"/>
      <c r="B419" s="321" t="inlineStr">
        <is>
          <t>D08877K</t>
        </is>
      </c>
      <c r="C419" s="322" t="n"/>
      <c r="D419" s="322" t="n"/>
      <c r="E419" s="323">
        <f>IFERROR(VLOOKUP(B419,TE!$H$1:$Y$749,2,FALSE),"(Not on TE)")</f>
        <v/>
      </c>
      <c r="F419" s="324" t="n"/>
      <c r="G419" s="324" t="n"/>
      <c r="H419" s="324" t="n"/>
      <c r="I419" s="324" t="n"/>
      <c r="J419" s="324" t="n"/>
      <c r="K419" s="324" t="n"/>
      <c r="L419" s="324" t="n"/>
      <c r="M419" s="324" t="n"/>
      <c r="N419" s="1181">
        <f>IFERROR(VLOOKUP(B419,TE!$H$1:$Y$749,18,FALSE),"")</f>
        <v/>
      </c>
      <c r="T419" s="1181">
        <f>IFERROR(SUMIFS(TE!$O:$O,TE!$G:$G,$B$310,TE!$I:$I,B419,TE!$D:$D,$C$5),"")</f>
        <v/>
      </c>
      <c r="X419" s="1925">
        <f>IFERROR(VLOOKUP(B419,TE!$H$1:$Y$630,14,FALSE),"0")</f>
        <v/>
      </c>
      <c r="AA419" s="1796" t="n"/>
      <c r="AB419" s="1935">
        <f>T419*X419</f>
        <v/>
      </c>
      <c r="AD419" s="1738" t="n"/>
      <c r="AE419" s="416" t="n"/>
      <c r="AF419" s="416" t="n"/>
    </row>
    <row r="420" ht="15.75" customHeight="1" s="667">
      <c r="A420" s="416" t="n"/>
      <c r="B420" s="330" t="inlineStr">
        <is>
          <t>D10017K</t>
        </is>
      </c>
      <c r="C420" s="322" t="n"/>
      <c r="D420" s="322" t="n"/>
      <c r="E420" s="323">
        <f>IFERROR(VLOOKUP(B420,TE!$H$1:$Y$749,2,FALSE),"(Not on TE)")</f>
        <v/>
      </c>
      <c r="F420" s="324" t="n"/>
      <c r="G420" s="324" t="n"/>
      <c r="H420" s="324" t="n"/>
      <c r="I420" s="324" t="n"/>
      <c r="J420" s="324" t="n"/>
      <c r="K420" s="324" t="n"/>
      <c r="L420" s="324" t="n"/>
      <c r="M420" s="324" t="n"/>
      <c r="N420" s="1181">
        <f>IFERROR(VLOOKUP(B420,TE!$H$1:$Y$749,18,FALSE),"")</f>
        <v/>
      </c>
      <c r="T420" s="1181">
        <f>IFERROR(SUMIFS(TE!$O:$O,TE!$G:$G,$B$310,TE!$I:$I,B420,TE!$D:$D,$C$5),"")</f>
        <v/>
      </c>
      <c r="X420" s="1925">
        <f>IFERROR(VLOOKUP(B420,TE!$H$1:$Y$630,14,FALSE),"0")</f>
        <v/>
      </c>
      <c r="AA420" s="1796" t="n"/>
      <c r="AB420" s="1935">
        <f>T420*X420</f>
        <v/>
      </c>
      <c r="AD420" s="1738" t="n"/>
      <c r="AE420" s="416" t="n"/>
      <c r="AF420" s="416" t="n"/>
    </row>
    <row r="421" ht="15.75" customHeight="1" s="667">
      <c r="A421" s="416" t="n"/>
      <c r="B421" s="330" t="inlineStr">
        <is>
          <t>D10027K</t>
        </is>
      </c>
      <c r="C421" s="322" t="n"/>
      <c r="D421" s="322" t="n"/>
      <c r="E421" s="323">
        <f>IFERROR(VLOOKUP(B421,TE!$H$1:$Y$749,2,FALSE),"(Not on TE)")</f>
        <v/>
      </c>
      <c r="F421" s="324" t="n"/>
      <c r="G421" s="324" t="n"/>
      <c r="H421" s="324" t="n"/>
      <c r="I421" s="324" t="n"/>
      <c r="J421" s="324" t="n"/>
      <c r="K421" s="324" t="n"/>
      <c r="L421" s="324" t="n"/>
      <c r="M421" s="324" t="n"/>
      <c r="N421" s="1181">
        <f>IFERROR(VLOOKUP(B421,TE!$H$1:$Y$749,18,FALSE),"")</f>
        <v/>
      </c>
      <c r="T421" s="1181">
        <f>IFERROR(SUMIFS(TE!$O:$O,TE!$G:$G,$B$310,TE!$I:$I,B421,TE!$D:$D,$C$5),"")</f>
        <v/>
      </c>
      <c r="X421" s="1925">
        <f>IFERROR(VLOOKUP(B421,TE!$H$1:$Y$630,14,FALSE),"0")</f>
        <v/>
      </c>
      <c r="AA421" s="1796" t="n"/>
      <c r="AB421" s="1935">
        <f>T421*X421</f>
        <v/>
      </c>
      <c r="AD421" s="1738" t="n"/>
      <c r="AE421" s="416" t="n"/>
      <c r="AF421" s="416" t="n"/>
    </row>
    <row r="422" ht="15.75" customHeight="1" s="667">
      <c r="A422" s="416" t="n"/>
      <c r="B422" s="330" t="inlineStr">
        <is>
          <t>D10627K</t>
        </is>
      </c>
      <c r="C422" s="322" t="n"/>
      <c r="D422" s="322" t="n"/>
      <c r="E422" s="323">
        <f>IFERROR(VLOOKUP(B422,TE!$H$1:$Y$749,2,FALSE),"(Not on TE)")</f>
        <v/>
      </c>
      <c r="F422" s="324" t="n"/>
      <c r="G422" s="324" t="n"/>
      <c r="H422" s="324" t="n"/>
      <c r="I422" s="324" t="n"/>
      <c r="J422" s="324" t="n"/>
      <c r="K422" s="324" t="n"/>
      <c r="L422" s="324" t="n"/>
      <c r="M422" s="324" t="n"/>
      <c r="N422" s="1181">
        <f>IFERROR(VLOOKUP(B422,TE!$H$1:$Y$749,18,FALSE),"")</f>
        <v/>
      </c>
      <c r="T422" s="1181">
        <f>IFERROR(SUMIFS(TE!$O:$O,TE!$G:$G,$B$310,TE!$I:$I,B422,TE!$D:$D,$C$5),"")</f>
        <v/>
      </c>
      <c r="X422" s="1925">
        <f>IFERROR(VLOOKUP(B422,TE!$H$1:$Y$630,14,FALSE),"0")</f>
        <v/>
      </c>
      <c r="AA422" s="1796" t="n"/>
      <c r="AB422" s="1935">
        <f>T422*X422</f>
        <v/>
      </c>
      <c r="AD422" s="1738" t="n"/>
      <c r="AE422" s="416" t="n"/>
      <c r="AF422" s="416" t="n"/>
    </row>
    <row r="423" ht="15.75" customHeight="1" s="667">
      <c r="A423" s="416" t="n"/>
      <c r="B423" s="321" t="inlineStr">
        <is>
          <t>D11257K</t>
        </is>
      </c>
      <c r="C423" s="322" t="n"/>
      <c r="D423" s="322" t="n"/>
      <c r="E423" s="323">
        <f>IFERROR(VLOOKUP(B423,TE!$H$1:$Y$749,2,FALSE),"(Not on TE)")</f>
        <v/>
      </c>
      <c r="F423" s="324" t="n"/>
      <c r="G423" s="324" t="n"/>
      <c r="H423" s="324" t="n"/>
      <c r="I423" s="324" t="n"/>
      <c r="J423" s="324" t="n"/>
      <c r="K423" s="324" t="n"/>
      <c r="L423" s="324" t="n"/>
      <c r="M423" s="324" t="n"/>
      <c r="N423" s="1181">
        <f>IFERROR(VLOOKUP(B423,TE!$H$1:$Y$749,18,FALSE),"")</f>
        <v/>
      </c>
      <c r="T423" s="1181">
        <f>IFERROR(SUMIFS(TE!$O:$O,TE!$G:$G,$B$310,TE!$I:$I,B423,TE!$D:$D,$C$5),"")</f>
        <v/>
      </c>
      <c r="X423" s="1925">
        <f>IFERROR(VLOOKUP(B423,TE!$H$1:$Y$630,14,FALSE),"0")</f>
        <v/>
      </c>
      <c r="AA423" s="1796" t="n"/>
      <c r="AB423" s="1935">
        <f>T423*X423</f>
        <v/>
      </c>
      <c r="AD423" s="1738" t="n"/>
      <c r="AE423" s="416" t="n"/>
      <c r="AF423" s="416" t="n"/>
    </row>
    <row r="424" ht="15.75" customHeight="1" s="667">
      <c r="A424" s="416" t="n"/>
      <c r="B424" s="321" t="inlineStr">
        <is>
          <t>D11587K</t>
        </is>
      </c>
      <c r="C424" s="322" t="n"/>
      <c r="D424" s="322" t="n"/>
      <c r="E424" s="323">
        <f>IFERROR(VLOOKUP(B424,TE!$H$1:$Y$749,2,FALSE),"(Not on TE)")</f>
        <v/>
      </c>
      <c r="F424" s="324" t="n"/>
      <c r="G424" s="324" t="n"/>
      <c r="H424" s="324" t="n"/>
      <c r="I424" s="324" t="n"/>
      <c r="J424" s="324" t="n"/>
      <c r="K424" s="324" t="n"/>
      <c r="L424" s="324" t="n"/>
      <c r="M424" s="324" t="n"/>
      <c r="N424" s="1181">
        <f>IFERROR(VLOOKUP(B424,TE!$H$1:$Y$749,18,FALSE),"")</f>
        <v/>
      </c>
      <c r="T424" s="1181">
        <f>IFERROR(SUMIFS(TE!$O:$O,TE!$G:$G,$B$310,TE!$I:$I,B424,TE!$D:$D,$C$5),"")</f>
        <v/>
      </c>
      <c r="X424" s="1925">
        <f>IFERROR(VLOOKUP(B424,TE!$H$1:$Y$630,14,FALSE),"0")</f>
        <v/>
      </c>
      <c r="AA424" s="1796" t="n"/>
      <c r="AB424" s="1935">
        <f>T424*X424</f>
        <v/>
      </c>
      <c r="AD424" s="1738" t="n"/>
      <c r="AE424" s="416" t="n"/>
      <c r="AF424" s="416" t="n"/>
    </row>
    <row r="425" ht="15.75" customHeight="1" s="667">
      <c r="A425" s="416" t="n"/>
      <c r="B425" s="421" t="inlineStr">
        <is>
          <t>D11587KK</t>
        </is>
      </c>
      <c r="C425" s="11" t="n"/>
      <c r="D425" s="11" t="n"/>
      <c r="E425" s="323">
        <f>IFERROR(VLOOKUP(B425,TE!$H$1:$Y$749,2,FALSE),"(Not on TE)")</f>
        <v/>
      </c>
      <c r="F425" s="11" t="n"/>
      <c r="G425" s="11" t="n"/>
      <c r="H425" s="11" t="n"/>
      <c r="I425" s="11" t="n"/>
      <c r="J425" s="11" t="n"/>
      <c r="K425" s="11" t="n"/>
      <c r="L425" s="11" t="n"/>
      <c r="M425" s="11" t="n"/>
      <c r="N425" s="1181">
        <f>IFERROR(VLOOKUP(B425,TE!$H$1:$Y$749,18,FALSE),"")</f>
        <v/>
      </c>
      <c r="T425" s="1181">
        <f>IFERROR(SUMIFS(TE!$O:$O,TE!$G:$G,$B$310,TE!$I:$I,B425,TE!$D:$D,$C$5),"")</f>
        <v/>
      </c>
      <c r="X425" s="1925">
        <f>IFERROR(VLOOKUP(B425,TE!$H$1:$Y$630,14,FALSE),"0")</f>
        <v/>
      </c>
      <c r="AA425" s="1796" t="n"/>
      <c r="AB425" s="1935">
        <f>T425*X425</f>
        <v/>
      </c>
      <c r="AD425" s="1738" t="n"/>
      <c r="AE425" s="416" t="n"/>
      <c r="AF425" s="416" t="n"/>
    </row>
    <row r="426" ht="15.75" customHeight="1" s="667">
      <c r="A426" s="416" t="n"/>
      <c r="B426" s="421" t="inlineStr">
        <is>
          <t>D12147K</t>
        </is>
      </c>
      <c r="C426" s="1224" t="n"/>
      <c r="D426" s="1224" t="n"/>
      <c r="E426" s="323">
        <f>IFERROR(VLOOKUP(B426,TE!$H$1:$Y$749,2,FALSE),"(Not on TE)")</f>
        <v/>
      </c>
      <c r="F426" s="1224" t="n"/>
      <c r="G426" s="1207" t="n"/>
      <c r="H426" s="1207" t="n"/>
      <c r="I426" s="1207" t="n"/>
      <c r="J426" s="1207" t="n"/>
      <c r="K426" s="1207" t="n"/>
      <c r="L426" s="1207" t="n"/>
      <c r="M426" s="1207" t="n"/>
      <c r="N426" s="1181">
        <f>IFERROR(VLOOKUP(B426,TE!$H$1:$Y$749,18,FALSE),"")</f>
        <v/>
      </c>
      <c r="T426" s="1181">
        <f>IFERROR(SUMIFS(TE!$O:$O,TE!$G:$G,$B$310,TE!$I:$I,B426,TE!$D:$D,$C$5),"")</f>
        <v/>
      </c>
      <c r="X426" s="1925">
        <f>IFERROR(VLOOKUP(B426,TE!$H$1:$Y$630,14,FALSE),"0")</f>
        <v/>
      </c>
      <c r="AA426" s="1796" t="n"/>
      <c r="AB426" s="1935">
        <f>T426*X426</f>
        <v/>
      </c>
      <c r="AD426" s="1738" t="n"/>
      <c r="AE426" s="416" t="n"/>
      <c r="AF426" s="416" t="n"/>
    </row>
    <row r="427" ht="15.75" customHeight="1" s="667">
      <c r="A427" s="416" t="n"/>
      <c r="B427" s="211" t="inlineStr">
        <is>
          <t>E00697B</t>
        </is>
      </c>
      <c r="C427" s="1224" t="n"/>
      <c r="D427" s="1224" t="n"/>
      <c r="E427" s="323">
        <f>IFERROR(VLOOKUP(B427,TE!$H$1:$Y$749,2,FALSE),"(Not on TE)")</f>
        <v/>
      </c>
      <c r="F427" s="1224" t="n"/>
      <c r="G427" s="1207" t="n"/>
      <c r="H427" s="1207" t="n"/>
      <c r="I427" s="1207" t="n"/>
      <c r="J427" s="1207" t="n"/>
      <c r="K427" s="1207" t="n"/>
      <c r="L427" s="1207" t="n"/>
      <c r="M427" s="1207" t="n"/>
      <c r="N427" s="1181">
        <f>IFERROR(VLOOKUP(B427,TE!$H$1:$Y$749,18,FALSE),"")</f>
        <v/>
      </c>
      <c r="T427" s="1181">
        <f>IFERROR(SUMIFS(TE!$O:$O,TE!$G:$G,$B$310,TE!$I:$I,B427,TE!$D:$D,$C$5),"")</f>
        <v/>
      </c>
      <c r="X427" s="1925">
        <f>IFERROR(VLOOKUP(B427,TE!$H$1:$Y$630,14,FALSE),"0")</f>
        <v/>
      </c>
      <c r="AA427" s="1796" t="n"/>
      <c r="AB427" s="1935">
        <f>T427*X427</f>
        <v/>
      </c>
      <c r="AD427" s="1738" t="n"/>
      <c r="AE427" s="416" t="n"/>
      <c r="AF427" s="416" t="n"/>
    </row>
    <row r="428" ht="15.75" customHeight="1" s="667">
      <c r="A428" s="416" t="n"/>
      <c r="B428" s="211" t="inlineStr">
        <is>
          <t>E00707B</t>
        </is>
      </c>
      <c r="C428" s="1224" t="n"/>
      <c r="D428" s="1224" t="n"/>
      <c r="E428" s="323">
        <f>IFERROR(VLOOKUP(B428,TE!$H$1:$Y$749,2,FALSE),"(Not on TE)")</f>
        <v/>
      </c>
      <c r="F428" s="1224" t="n"/>
      <c r="G428" s="1207" t="n"/>
      <c r="H428" s="1207" t="n"/>
      <c r="I428" s="1207" t="n"/>
      <c r="J428" s="1207" t="n"/>
      <c r="K428" s="1207" t="n"/>
      <c r="L428" s="1207" t="n"/>
      <c r="M428" s="1207" t="n"/>
      <c r="N428" s="1181">
        <f>IFERROR(VLOOKUP(B428,TE!$H$1:$Y$749,18,FALSE),"")</f>
        <v/>
      </c>
      <c r="T428" s="1181">
        <f>IFERROR(SUMIFS(TE!$O:$O,TE!$G:$G,$B$310,TE!$I:$I,B428,TE!$D:$D,$C$5),"")</f>
        <v/>
      </c>
      <c r="X428" s="1925">
        <f>IFERROR(VLOOKUP(B428,TE!$H$1:$Y$630,14,FALSE),"0")</f>
        <v/>
      </c>
      <c r="AA428" s="1796" t="n"/>
      <c r="AB428" s="1935">
        <f>T428*X428</f>
        <v/>
      </c>
      <c r="AD428" s="1738" t="n"/>
      <c r="AE428" s="416" t="n"/>
      <c r="AF428" s="416" t="n"/>
    </row>
    <row r="429" ht="15.75" customHeight="1" s="667">
      <c r="A429" s="416" t="n"/>
      <c r="B429" s="421" t="inlineStr">
        <is>
          <t>E01337G</t>
        </is>
      </c>
      <c r="C429" s="1224" t="n"/>
      <c r="D429" s="1224" t="n"/>
      <c r="E429" s="323">
        <f>IFERROR(VLOOKUP(B429,TE!$H$1:$Y$749,2,FALSE),"(Not on TE)")</f>
        <v/>
      </c>
      <c r="F429" s="1224" t="n"/>
      <c r="G429" s="1207" t="n"/>
      <c r="H429" s="1207" t="n"/>
      <c r="I429" s="1207" t="n"/>
      <c r="J429" s="1207" t="n"/>
      <c r="K429" s="1207" t="n"/>
      <c r="L429" s="1207" t="n"/>
      <c r="M429" s="1207" t="n"/>
      <c r="N429" s="1181">
        <f>IFERROR(VLOOKUP(B429,TE!$H$1:$Y$749,18,FALSE),"")</f>
        <v/>
      </c>
      <c r="T429" s="1181">
        <f>IFERROR(SUMIFS(TE!$O:$O,TE!$G:$G,$B$310,TE!$I:$I,B429,TE!$D:$D,$C$5),"")</f>
        <v/>
      </c>
      <c r="X429" s="1925">
        <f>IFERROR(VLOOKUP(B429,TE!$H$1:$Y$630,14,FALSE),"0")</f>
        <v/>
      </c>
      <c r="AA429" s="1796" t="n"/>
      <c r="AB429" s="1935">
        <f>T429*X429</f>
        <v/>
      </c>
      <c r="AD429" s="1738" t="n"/>
      <c r="AE429" s="416" t="n"/>
      <c r="AF429" s="416" t="n"/>
    </row>
    <row r="430" ht="15.75" customHeight="1" s="667">
      <c r="A430" s="416" t="n"/>
      <c r="B430" s="421" t="inlineStr">
        <is>
          <t>B00557B</t>
        </is>
      </c>
      <c r="C430" s="1224" t="n"/>
      <c r="D430" s="1224" t="n"/>
      <c r="E430" s="323">
        <f>IFERROR(VLOOKUP(B430,TE!$H$1:$Y$749,2,FALSE),"(Not on TE)")</f>
        <v/>
      </c>
      <c r="F430" s="1224" t="n"/>
      <c r="G430" s="1207" t="n"/>
      <c r="H430" s="1207" t="n"/>
      <c r="I430" s="1207" t="n"/>
      <c r="J430" s="1207" t="n"/>
      <c r="K430" s="1207" t="n"/>
      <c r="L430" s="1207" t="n"/>
      <c r="M430" s="1207" t="n"/>
      <c r="N430" s="1181">
        <f>IFERROR(VLOOKUP(B430,TE!$H$1:$Y$749,18,FALSE),"")</f>
        <v/>
      </c>
      <c r="T430" s="1181">
        <f>IFERROR(SUMIFS(TE!$O:$O,TE!$G:$G,$B$310,TE!$I:$I,B430,TE!$D:$D,$C$5),"")</f>
        <v/>
      </c>
      <c r="X430" s="1925">
        <f>IFERROR(VLOOKUP(B430,TE!$H$1:$Y$630,14,FALSE),"0")</f>
        <v/>
      </c>
      <c r="AA430" s="1796" t="n"/>
      <c r="AB430" s="1935">
        <f>T430*X430</f>
        <v/>
      </c>
      <c r="AD430" s="1738" t="n"/>
      <c r="AE430" s="416" t="n"/>
      <c r="AF430" s="416" t="n"/>
    </row>
    <row r="431" ht="15.75" customHeight="1" s="667">
      <c r="A431" s="416" t="n"/>
      <c r="B431" s="421" t="inlineStr">
        <is>
          <t>B00757B</t>
        </is>
      </c>
      <c r="C431" s="1224" t="n"/>
      <c r="D431" s="1224" t="n"/>
      <c r="E431" s="323">
        <f>IFERROR(VLOOKUP(B431,TE!$H$1:$Y$749,2,FALSE),"(Not on TE)")</f>
        <v/>
      </c>
      <c r="F431" s="1224" t="n"/>
      <c r="G431" s="1207" t="n"/>
      <c r="H431" s="1207" t="n"/>
      <c r="I431" s="1207" t="n"/>
      <c r="J431" s="1207" t="n"/>
      <c r="K431" s="1207" t="n"/>
      <c r="L431" s="1207" t="n"/>
      <c r="M431" s="1207" t="n"/>
      <c r="N431" s="1181">
        <f>IFERROR(VLOOKUP(B431,TE!$H$1:$Y$749,18,FALSE),"")</f>
        <v/>
      </c>
      <c r="T431" s="1181">
        <f>IFERROR(SUMIFS(TE!$O:$O,TE!$G:$G,$B$310,TE!$I:$I,B431,TE!$D:$D,$C$5),"")</f>
        <v/>
      </c>
      <c r="X431" s="1925">
        <f>IFERROR(VLOOKUP(B431,TE!$H$1:$Y$630,14,FALSE),"0")</f>
        <v/>
      </c>
      <c r="AA431" s="1796" t="n"/>
      <c r="AB431" s="1935">
        <f>T431*X431</f>
        <v/>
      </c>
      <c r="AD431" s="1738" t="n"/>
      <c r="AE431" s="416" t="n"/>
      <c r="AF431" s="416" t="n"/>
    </row>
    <row r="432" ht="15.75" customHeight="1" s="667">
      <c r="A432" s="416" t="n"/>
      <c r="B432" s="421" t="inlineStr">
        <is>
          <t>B07307BA</t>
        </is>
      </c>
      <c r="C432" s="1224" t="n"/>
      <c r="D432" s="1224" t="n"/>
      <c r="E432" s="323">
        <f>IFERROR(VLOOKUP(B432,TE!$H$1:$Y$749,2,FALSE),"(Not on TE)")</f>
        <v/>
      </c>
      <c r="F432" s="1224" t="n"/>
      <c r="G432" s="1207" t="n"/>
      <c r="H432" s="1207" t="n"/>
      <c r="I432" s="1207" t="n"/>
      <c r="J432" s="1207" t="n"/>
      <c r="K432" s="1207" t="n"/>
      <c r="L432" s="1207" t="n"/>
      <c r="M432" s="1207" t="n"/>
      <c r="N432" s="1181">
        <f>IFERROR(VLOOKUP(B432,TE!$H$1:$Y$749,18,FALSE),"")</f>
        <v/>
      </c>
      <c r="T432" s="1181">
        <f>IFERROR(SUMIFS(TE!$O:$O,TE!$G:$G,$B$310,TE!$I:$I,B432,TE!$D:$D,$C$5),"")</f>
        <v/>
      </c>
      <c r="X432" s="1925">
        <f>IFERROR(VLOOKUP(B432,TE!$H$1:$Y$630,14,FALSE),"0")</f>
        <v/>
      </c>
      <c r="AA432" s="1796" t="n"/>
      <c r="AB432" s="1935">
        <f>T432*X432</f>
        <v/>
      </c>
      <c r="AD432" s="1738" t="n"/>
      <c r="AE432" s="416" t="n"/>
      <c r="AF432" s="416" t="n"/>
    </row>
    <row r="433" ht="15.75" customHeight="1" s="667">
      <c r="A433" s="416" t="n"/>
      <c r="B433" s="421" t="n"/>
      <c r="C433" s="1224" t="n"/>
      <c r="D433" s="1224" t="n"/>
      <c r="E433" s="323" t="n"/>
      <c r="F433" s="1224" t="n"/>
      <c r="G433" s="1207" t="n"/>
      <c r="H433" s="1207" t="n"/>
      <c r="I433" s="1207" t="n"/>
      <c r="J433" s="1207" t="n"/>
      <c r="K433" s="1207" t="n"/>
      <c r="L433" s="1207" t="n"/>
      <c r="M433" s="1207" t="n"/>
      <c r="N433" s="1181" t="n"/>
      <c r="O433" s="1181" t="n"/>
      <c r="P433" s="1181" t="n"/>
      <c r="Q433" s="1181" t="n"/>
      <c r="R433" s="1181" t="n"/>
      <c r="S433" s="1181" t="n"/>
      <c r="T433" s="1226" t="n"/>
      <c r="U433" s="1226" t="n"/>
      <c r="V433" s="1226" t="n"/>
      <c r="W433" s="1226" t="n"/>
      <c r="X433" s="1929" t="n"/>
      <c r="Y433" s="1929" t="n"/>
      <c r="Z433" s="1929" t="n"/>
      <c r="AA433" s="1925" t="n"/>
      <c r="AB433" s="1949" t="n"/>
      <c r="AC433" s="1939" t="n"/>
      <c r="AD433" s="1950" t="n"/>
      <c r="AE433" s="416" t="n"/>
      <c r="AF433" s="416" t="n"/>
    </row>
    <row r="434" ht="15.75" customHeight="1" s="667">
      <c r="A434" s="416" t="n"/>
      <c r="B434" s="422" t="n"/>
      <c r="C434" s="331" t="n"/>
      <c r="D434" s="331" t="n"/>
      <c r="E434" s="328" t="n"/>
      <c r="F434" s="331" t="n"/>
      <c r="G434" s="1195" t="n"/>
      <c r="H434" s="1195" t="n"/>
      <c r="I434" s="1195" t="n"/>
      <c r="J434" s="1195" t="n"/>
      <c r="K434" s="1195" t="n"/>
      <c r="L434" s="1195" t="n"/>
      <c r="M434" s="1195" t="n"/>
      <c r="N434" s="1187" t="n"/>
      <c r="O434" s="1747" t="n"/>
      <c r="P434" s="1747" t="n"/>
      <c r="Q434" s="1747" t="n"/>
      <c r="R434" s="1747" t="n"/>
      <c r="S434" s="1747" t="n"/>
      <c r="T434" s="1188" t="n"/>
      <c r="U434" s="1808" t="n"/>
      <c r="V434" s="1808" t="n"/>
      <c r="W434" s="1808" t="n"/>
      <c r="X434" s="1926" t="n"/>
      <c r="Y434" s="1747" t="n"/>
      <c r="Z434" s="1747" t="n"/>
      <c r="AA434" s="1797" t="n"/>
      <c r="AB434" s="1936" t="n"/>
      <c r="AC434" s="1747" t="n"/>
      <c r="AD434" s="1799" t="n"/>
      <c r="AE434" s="416" t="n"/>
      <c r="AF434" s="416" t="n"/>
    </row>
    <row r="435" ht="15.75" customHeight="1" s="667">
      <c r="A435" s="416" t="n"/>
      <c r="B435" s="322" t="n"/>
      <c r="C435" s="1224" t="n"/>
      <c r="D435" s="1224" t="n"/>
      <c r="E435" s="1224" t="n"/>
      <c r="F435" s="1224" t="n"/>
      <c r="G435" s="1207" t="n"/>
      <c r="H435" s="1207" t="n"/>
      <c r="I435" s="1207" t="n"/>
      <c r="J435" s="1207" t="n"/>
      <c r="K435" s="1207" t="n"/>
      <c r="L435" s="1207" t="n"/>
      <c r="M435" s="1207" t="n"/>
      <c r="N435" s="1208" t="n"/>
      <c r="O435" s="1208" t="n"/>
      <c r="P435" s="1208" t="n"/>
      <c r="Q435" s="1208" t="n"/>
      <c r="R435" s="1942" t="n"/>
      <c r="S435" s="1942" t="n"/>
      <c r="T435" s="1942" t="n"/>
      <c r="U435" s="1942" t="n"/>
      <c r="V435" s="1942" t="n"/>
      <c r="W435" s="1942" t="n"/>
      <c r="X435" s="1942" t="n"/>
      <c r="Y435" s="1942" t="n"/>
      <c r="Z435" s="416" t="n"/>
      <c r="AA435" s="11" t="inlineStr">
        <is>
          <t>Total =</t>
        </is>
      </c>
      <c r="AB435" s="1947">
        <f>SUM(AB313:AD349)+SUM(AB355:AD391)+SUM(AB398:AD434)</f>
        <v/>
      </c>
      <c r="AC435" s="1894" t="n"/>
      <c r="AD435" s="1894" t="n"/>
      <c r="AE435" s="416" t="n"/>
      <c r="AF435" s="416" t="n"/>
    </row>
    <row r="436" ht="15.75" customHeight="1" s="667">
      <c r="A436" s="416" t="n"/>
      <c r="B436" s="327" t="n"/>
      <c r="C436" s="1224" t="n"/>
      <c r="D436" s="1224" t="n"/>
      <c r="E436" s="1224" t="n"/>
      <c r="F436" s="1224" t="n"/>
      <c r="G436" s="1195" t="n"/>
      <c r="H436" s="1747" t="n"/>
      <c r="I436" s="1747" t="n"/>
      <c r="J436" s="1747" t="n"/>
      <c r="K436" s="1747" t="n"/>
      <c r="L436" s="1747" t="n"/>
      <c r="M436" s="1747" t="n"/>
      <c r="N436" s="1196" t="n"/>
      <c r="O436" s="1808" t="n"/>
      <c r="P436" s="1808" t="n"/>
      <c r="Q436" s="1808" t="n"/>
      <c r="R436" s="1948" t="n"/>
      <c r="S436" s="1808" t="n"/>
      <c r="T436" s="1808" t="n"/>
      <c r="U436" s="1808" t="n"/>
      <c r="V436" s="1948" t="n"/>
      <c r="W436" s="1808" t="n"/>
      <c r="X436" s="1808" t="n"/>
      <c r="Y436" s="1808" t="n"/>
      <c r="Z436" s="416" t="n"/>
      <c r="AA436" s="416" t="n"/>
      <c r="AB436" s="416" t="n"/>
      <c r="AC436" s="416" t="n"/>
      <c r="AD436" s="416" t="n"/>
      <c r="AE436" s="416" t="n"/>
      <c r="AF436" s="416" t="n"/>
    </row>
    <row r="437" ht="15.75" customHeight="1" s="667">
      <c r="A437" s="332" t="n"/>
      <c r="B437" s="4" t="n"/>
      <c r="C437" s="332" t="n"/>
      <c r="D437" s="332" t="n"/>
      <c r="E437" s="332" t="n"/>
      <c r="F437" s="332" t="n"/>
      <c r="G437" s="332" t="n"/>
      <c r="H437" s="332" t="n"/>
      <c r="I437" s="332" t="n"/>
      <c r="J437" s="332" t="n"/>
      <c r="K437" s="332" t="n"/>
      <c r="L437" s="332" t="n"/>
      <c r="M437" s="332" t="n"/>
      <c r="N437" s="332" t="n"/>
      <c r="O437" s="332" t="n"/>
      <c r="P437" s="332" t="n"/>
      <c r="Q437" s="332" t="n"/>
      <c r="R437" s="332" t="n"/>
      <c r="S437" s="332" t="n"/>
      <c r="T437" s="332" t="n"/>
      <c r="U437" s="332" t="n"/>
      <c r="V437" s="332" t="n"/>
      <c r="W437" s="332" t="n"/>
      <c r="X437" s="332" t="n"/>
      <c r="Y437" s="332" t="n"/>
      <c r="Z437" s="332" t="n"/>
      <c r="AA437" s="332" t="n"/>
      <c r="AB437" s="317" t="n"/>
      <c r="AC437" s="318" t="n"/>
      <c r="AD437" s="319" t="n"/>
      <c r="AE437" s="319" t="n"/>
      <c r="AF437" s="319" t="n"/>
    </row>
    <row r="438" ht="15.75" customHeight="1" s="667">
      <c r="A438" s="1198" t="inlineStr">
        <is>
          <t>CCN:</t>
        </is>
      </c>
      <c r="C438" s="1199">
        <f>$C$5</f>
        <v/>
      </c>
      <c r="M438" s="1198" t="inlineStr">
        <is>
          <t>Nomenclature:</t>
        </is>
      </c>
      <c r="R438" s="1199">
        <f>$R$5</f>
        <v/>
      </c>
    </row>
    <row r="439" ht="15.75" customHeight="1" s="667">
      <c r="A439" s="416"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320" t="n"/>
      <c r="AA439" s="320" t="n"/>
      <c r="AB439" s="320" t="n"/>
      <c r="AC439" s="320" t="n"/>
      <c r="AD439" s="320" t="n"/>
      <c r="AE439" s="416" t="n"/>
      <c r="AF439" s="416" t="n"/>
    </row>
    <row r="440" ht="15.75" customHeight="1" s="667">
      <c r="A440" s="416" t="n"/>
      <c r="B440" s="6" t="inlineStr">
        <is>
          <t>Maintenance Bay Calculations - per UFC 2-000-05N, Tables 21420-1, 2, &amp; 3</t>
        </is>
      </c>
      <c r="C440" s="416" t="n"/>
      <c r="D440" s="416" t="n"/>
      <c r="E440" s="416" t="n"/>
      <c r="F440" s="416" t="n"/>
      <c r="G440" s="416" t="n"/>
      <c r="H440" s="416" t="n"/>
      <c r="I440" s="416" t="n"/>
      <c r="J440" s="416" t="n"/>
      <c r="K440" s="416" t="n"/>
      <c r="L440" s="416" t="n"/>
      <c r="M440" s="416" t="n"/>
      <c r="N440" s="416" t="n"/>
      <c r="O440" s="416" t="n"/>
      <c r="P440" s="416" t="n"/>
      <c r="Q440" s="416" t="n"/>
      <c r="R440" s="416" t="n"/>
      <c r="S440" s="416" t="n"/>
      <c r="T440" s="416" t="n"/>
      <c r="U440" s="416" t="n"/>
      <c r="V440" s="416" t="n"/>
      <c r="W440" s="416" t="n"/>
      <c r="X440" s="416" t="n"/>
      <c r="Y440" s="416" t="n"/>
      <c r="Z440" s="4" t="n"/>
      <c r="AA440" s="4" t="n"/>
      <c r="AB440" s="4" t="n"/>
      <c r="AC440" s="4" t="n"/>
      <c r="AD440" s="4" t="n"/>
      <c r="AE440" s="416" t="n"/>
      <c r="AF440" s="416" t="n"/>
    </row>
    <row r="441" ht="15.75" customHeight="1" s="667">
      <c r="A441" s="416" t="n"/>
      <c r="B441" s="1223">
        <f>B31</f>
        <v/>
      </c>
      <c r="E441" s="1225">
        <f>E31</f>
        <v/>
      </c>
      <c r="P441" s="4" t="n"/>
      <c r="Q441" s="4" t="n"/>
      <c r="R441" s="4" t="n"/>
      <c r="S441" s="4" t="n"/>
      <c r="T441" s="4" t="n"/>
      <c r="U441" s="4" t="n"/>
      <c r="V441" s="4" t="n"/>
      <c r="W441" s="4" t="n"/>
      <c r="X441" s="4" t="n"/>
      <c r="Y441" s="4" t="n"/>
      <c r="Z441" s="4" t="n"/>
      <c r="AA441" s="4" t="n"/>
      <c r="AB441" s="4" t="n"/>
      <c r="AC441" s="4" t="n"/>
      <c r="AD441" s="4" t="n"/>
      <c r="AE441" s="416" t="n"/>
      <c r="AF441" s="416" t="n"/>
    </row>
    <row r="442" ht="15.75" customHeight="1" s="667">
      <c r="A442" s="416" t="n"/>
      <c r="B442" s="1931" t="inlineStr">
        <is>
          <t>TAMCN</t>
        </is>
      </c>
      <c r="C442" s="1748" t="n"/>
      <c r="D442" s="1748" t="n"/>
      <c r="E442" s="1932" t="inlineStr">
        <is>
          <t>Description</t>
        </is>
      </c>
      <c r="F442" s="1748" t="n"/>
      <c r="G442" s="1748" t="n"/>
      <c r="H442" s="1748" t="n"/>
      <c r="I442" s="1748" t="n"/>
      <c r="J442" s="1748" t="n"/>
      <c r="K442" s="1748" t="n"/>
      <c r="L442" s="1748" t="n"/>
      <c r="M442" s="1748" t="n"/>
      <c r="N442" s="1932" t="inlineStr">
        <is>
          <t>Cost Code</t>
        </is>
      </c>
      <c r="O442" s="1748" t="n"/>
      <c r="P442" s="1748" t="n"/>
      <c r="Q442" s="1748" t="n"/>
      <c r="R442" s="1748" t="n"/>
      <c r="S442" s="1748" t="n"/>
      <c r="T442" s="1933" t="inlineStr">
        <is>
          <t>Quantity</t>
        </is>
      </c>
      <c r="U442" s="1748" t="n"/>
      <c r="V442" s="1748" t="n"/>
      <c r="W442" s="1748" t="n"/>
      <c r="X442" s="1933" t="inlineStr">
        <is>
          <t>Space Factor</t>
        </is>
      </c>
      <c r="Y442" s="1748" t="n"/>
      <c r="Z442" s="1748" t="n"/>
      <c r="AA442" s="1748" t="n"/>
      <c r="AB442" s="1934" t="inlineStr">
        <is>
          <t>Repair Bays</t>
        </is>
      </c>
      <c r="AC442" s="1736" t="n"/>
      <c r="AD442" s="1737" t="n"/>
      <c r="AE442" s="416" t="n"/>
      <c r="AF442" s="416" t="n"/>
    </row>
    <row r="443" ht="15.75" customHeight="1" s="667">
      <c r="A443" s="416" t="n"/>
      <c r="B443" s="1807" t="n"/>
      <c r="C443" s="1808" t="n"/>
      <c r="D443" s="1808" t="n"/>
      <c r="E443" s="1808" t="n"/>
      <c r="F443" s="1808" t="n"/>
      <c r="G443" s="1808" t="n"/>
      <c r="H443" s="1808" t="n"/>
      <c r="I443" s="1808" t="n"/>
      <c r="J443" s="1808" t="n"/>
      <c r="K443" s="1808" t="n"/>
      <c r="L443" s="1808" t="n"/>
      <c r="M443" s="1808" t="n"/>
      <c r="N443" s="1808" t="n"/>
      <c r="O443" s="1808" t="n"/>
      <c r="P443" s="1808" t="n"/>
      <c r="Q443" s="1808" t="n"/>
      <c r="R443" s="1808" t="n"/>
      <c r="S443" s="1808" t="n"/>
      <c r="T443" s="1808" t="n"/>
      <c r="U443" s="1808" t="n"/>
      <c r="V443" s="1808" t="n"/>
      <c r="W443" s="1808" t="n"/>
      <c r="X443" s="1808" t="n"/>
      <c r="Y443" s="1808" t="n"/>
      <c r="Z443" s="1808" t="n"/>
      <c r="AA443" s="1808" t="n"/>
      <c r="AB443" s="1747" t="n"/>
      <c r="AC443" s="1747" t="n"/>
      <c r="AD443" s="1799" t="n"/>
      <c r="AE443" s="416" t="n"/>
      <c r="AF443" s="416" t="n"/>
    </row>
    <row r="444" ht="15.75" customHeight="1" s="667">
      <c r="A444" s="416" t="n"/>
      <c r="B444" s="321" t="inlineStr">
        <is>
          <t>A00557G</t>
        </is>
      </c>
      <c r="C444" s="322" t="n"/>
      <c r="D444" s="322" t="n"/>
      <c r="E444" s="323">
        <f>IFERROR(VLOOKUP(B444,TE!$H$1:$Y$749,2,FALSE),"(Not on TE)")</f>
        <v/>
      </c>
      <c r="F444" s="324" t="n"/>
      <c r="G444" s="324" t="n"/>
      <c r="H444" s="324" t="n"/>
      <c r="I444" s="324" t="n"/>
      <c r="J444" s="324" t="n"/>
      <c r="K444" s="324" t="n"/>
      <c r="L444" s="324" t="n"/>
      <c r="M444" s="324" t="n"/>
      <c r="N444" s="1181">
        <f>IFERROR(VLOOKUP(B444,TE!$H$1:$Y$749,18,FALSE),"")</f>
        <v/>
      </c>
      <c r="T444" s="1181">
        <f>IFERROR(SUMIFS(TE!$O:$O,TE!$G:$G,$B$441,TE!$I:$I,B444,TE!$D:$D,$C$5),"")</f>
        <v/>
      </c>
      <c r="X444" s="1925">
        <f>IFERROR(VLOOKUP(B444,TE!$H$1:$Y$630,14,FALSE),"0")</f>
        <v/>
      </c>
      <c r="AA444" s="1796" t="n"/>
      <c r="AB444" s="1935">
        <f>T444*X444</f>
        <v/>
      </c>
      <c r="AD444" s="1738" t="n"/>
      <c r="AE444" s="416" t="n"/>
      <c r="AF444" s="416" t="n"/>
    </row>
    <row r="445" ht="15.75" customHeight="1" s="667">
      <c r="A445" s="416" t="n"/>
      <c r="B445" s="321" t="inlineStr">
        <is>
          <t>A00617G</t>
        </is>
      </c>
      <c r="C445" s="322" t="n"/>
      <c r="D445" s="322" t="n"/>
      <c r="E445" s="323">
        <f>IFERROR(VLOOKUP(B445,TE!$H$1:$Y$749,2,FALSE),"(Not on TE)")</f>
        <v/>
      </c>
      <c r="F445" s="324" t="n"/>
      <c r="G445" s="324" t="n"/>
      <c r="H445" s="324" t="n"/>
      <c r="I445" s="324" t="n"/>
      <c r="J445" s="324" t="n"/>
      <c r="K445" s="324" t="n"/>
      <c r="L445" s="324" t="n"/>
      <c r="M445" s="324" t="n"/>
      <c r="N445" s="1181">
        <f>IFERROR(VLOOKUP(B445,TE!$H$1:$Y$749,18,FALSE),"")</f>
        <v/>
      </c>
      <c r="T445" s="1181">
        <f>IFERROR(SUMIFS(TE!$O:$O,TE!$G:$G,$B$441,TE!$I:$I,B445,TE!$D:$D,$C$5),"")</f>
        <v/>
      </c>
      <c r="X445" s="1925">
        <f>IFERROR(VLOOKUP(B445,TE!$H$1:$Y$630,14,FALSE),"0")</f>
        <v/>
      </c>
      <c r="AA445" s="1796" t="n"/>
      <c r="AB445" s="1935">
        <f>T445*X445</f>
        <v/>
      </c>
      <c r="AD445" s="1738" t="n"/>
      <c r="AE445" s="416" t="n"/>
      <c r="AF445" s="416" t="n"/>
    </row>
    <row r="446" ht="15.75" customHeight="1" s="667">
      <c r="A446" s="416" t="n"/>
      <c r="B446" s="321" t="inlineStr">
        <is>
          <t>A00677G</t>
        </is>
      </c>
      <c r="C446" s="322" t="n"/>
      <c r="D446" s="322" t="n"/>
      <c r="E446" s="323">
        <f>IFERROR(VLOOKUP(B446,TE!$H$1:$Y$749,2,FALSE),"(Not on TE)")</f>
        <v/>
      </c>
      <c r="F446" s="324" t="n"/>
      <c r="G446" s="324" t="n"/>
      <c r="H446" s="324" t="n"/>
      <c r="I446" s="324" t="n"/>
      <c r="J446" s="324" t="n"/>
      <c r="K446" s="324" t="n"/>
      <c r="L446" s="324" t="n"/>
      <c r="M446" s="324" t="n"/>
      <c r="N446" s="1181">
        <f>IFERROR(VLOOKUP(B446,TE!$H$1:$Y$749,18,FALSE),"")</f>
        <v/>
      </c>
      <c r="T446" s="1181">
        <f>IFERROR(SUMIFS(TE!$O:$O,TE!$G:$G,$B$441,TE!$I:$I,B446,TE!$D:$D,$C$5),"")</f>
        <v/>
      </c>
      <c r="X446" s="1925">
        <f>IFERROR(VLOOKUP(B446,TE!$H$1:$Y$630,14,FALSE),"0")</f>
        <v/>
      </c>
      <c r="AA446" s="1796" t="n"/>
      <c r="AB446" s="1935">
        <f>T446*X446</f>
        <v/>
      </c>
      <c r="AD446" s="1738" t="n"/>
      <c r="AE446" s="416" t="n"/>
      <c r="AF446" s="416" t="n"/>
    </row>
    <row r="447" ht="15.75" customHeight="1" s="667">
      <c r="A447" s="416" t="n"/>
      <c r="B447" s="321" t="inlineStr">
        <is>
          <t>A01537G</t>
        </is>
      </c>
      <c r="C447" s="322" t="n"/>
      <c r="D447" s="322" t="n"/>
      <c r="E447" s="323">
        <f>IFERROR(VLOOKUP(B447,TE!$H$1:$Y$749,2,FALSE),"(Not on TE)")</f>
        <v/>
      </c>
      <c r="F447" s="324" t="n"/>
      <c r="G447" s="324" t="n"/>
      <c r="H447" s="324" t="n"/>
      <c r="I447" s="324" t="n"/>
      <c r="J447" s="324" t="n"/>
      <c r="K447" s="324" t="n"/>
      <c r="L447" s="324" t="n"/>
      <c r="M447" s="324" t="n"/>
      <c r="N447" s="1181">
        <f>IFERROR(VLOOKUP(B447,TE!$H$1:$Y$749,18,FALSE),"")</f>
        <v/>
      </c>
      <c r="T447" s="1181">
        <f>IFERROR(SUMIFS(TE!$O:$O,TE!$G:$G,$B$441,TE!$I:$I,B447,TE!$D:$D,$C$5),"")</f>
        <v/>
      </c>
      <c r="X447" s="1925">
        <f>IFERROR(VLOOKUP(B447,TE!$H$1:$Y$630,14,FALSE),"0")</f>
        <v/>
      </c>
      <c r="AA447" s="1796" t="n"/>
      <c r="AB447" s="1935">
        <f>T447*X447</f>
        <v/>
      </c>
      <c r="AD447" s="1738" t="n"/>
      <c r="AE447" s="416" t="n"/>
      <c r="AF447" s="416" t="n"/>
    </row>
    <row r="448" ht="15.75" customHeight="1" s="667">
      <c r="A448" s="416" t="n"/>
      <c r="B448" s="321" t="inlineStr">
        <is>
          <t>A02427G</t>
        </is>
      </c>
      <c r="C448" s="322" t="n"/>
      <c r="D448" s="322" t="n"/>
      <c r="E448" s="323">
        <f>IFERROR(VLOOKUP(B448,TE!$H$1:$Y$749,2,FALSE),"(Not on TE)")</f>
        <v/>
      </c>
      <c r="F448" s="324" t="n"/>
      <c r="G448" s="324" t="n"/>
      <c r="H448" s="324" t="n"/>
      <c r="I448" s="324" t="n"/>
      <c r="J448" s="324" t="n"/>
      <c r="K448" s="324" t="n"/>
      <c r="L448" s="324" t="n"/>
      <c r="M448" s="324" t="n"/>
      <c r="N448" s="1181">
        <f>IFERROR(VLOOKUP(B448,TE!$H$1:$Y$749,18,FALSE),"")</f>
        <v/>
      </c>
      <c r="T448" s="1181">
        <f>IFERROR(SUMIFS(TE!$O:$O,TE!$G:$G,$B$441,TE!$I:$I,B448,TE!$D:$D,$C$5),"")</f>
        <v/>
      </c>
      <c r="X448" s="1925">
        <f>IFERROR(VLOOKUP(B448,TE!$H$1:$Y$630,14,FALSE),"0")</f>
        <v/>
      </c>
      <c r="AA448" s="1796" t="n"/>
      <c r="AB448" s="1935">
        <f>T448*X448</f>
        <v/>
      </c>
      <c r="AD448" s="1738" t="n"/>
      <c r="AE448" s="416" t="n"/>
      <c r="AF448" s="416" t="n"/>
    </row>
    <row r="449" ht="15.75" customHeight="1" s="667">
      <c r="A449" s="416" t="n"/>
      <c r="B449" s="321" t="inlineStr">
        <is>
          <t>A02547G</t>
        </is>
      </c>
      <c r="C449" s="322" t="n"/>
      <c r="D449" s="322" t="n"/>
      <c r="E449" s="323">
        <f>IFERROR(VLOOKUP(B449,TE!$H$1:$Y$749,2,FALSE),"(Not on TE)")</f>
        <v/>
      </c>
      <c r="F449" s="324" t="n"/>
      <c r="G449" s="324" t="n"/>
      <c r="H449" s="324" t="n"/>
      <c r="I449" s="324" t="n"/>
      <c r="J449" s="324" t="n"/>
      <c r="K449" s="324" t="n"/>
      <c r="L449" s="324" t="n"/>
      <c r="M449" s="324" t="n"/>
      <c r="N449" s="1181">
        <f>IFERROR(VLOOKUP(B449,TE!$H$1:$Y$749,18,FALSE),"")</f>
        <v/>
      </c>
      <c r="T449" s="1181">
        <f>IFERROR(SUMIFS(TE!$O:$O,TE!$G:$G,$B$441,TE!$I:$I,B449,TE!$D:$D,$C$5),"")</f>
        <v/>
      </c>
      <c r="X449" s="1925">
        <f>IFERROR(VLOOKUP(B449,TE!$H$1:$Y$630,14,FALSE),"0")</f>
        <v/>
      </c>
      <c r="AA449" s="1796" t="n"/>
      <c r="AB449" s="1935">
        <f>T449*X449</f>
        <v/>
      </c>
      <c r="AD449" s="1738" t="n"/>
      <c r="AE449" s="416" t="n"/>
      <c r="AF449" s="416" t="n"/>
    </row>
    <row r="450" ht="15.75" customHeight="1" s="667">
      <c r="A450" s="416" t="n"/>
      <c r="B450" s="321" t="inlineStr">
        <is>
          <t>A03877G</t>
        </is>
      </c>
      <c r="C450" s="322" t="n"/>
      <c r="D450" s="322" t="n"/>
      <c r="E450" s="323">
        <f>IFERROR(VLOOKUP(B450,TE!$H$1:$Y$749,2,FALSE),"(Not on TE)")</f>
        <v/>
      </c>
      <c r="F450" s="324" t="n"/>
      <c r="G450" s="324" t="n"/>
      <c r="H450" s="324" t="n"/>
      <c r="I450" s="324" t="n"/>
      <c r="J450" s="324" t="n"/>
      <c r="K450" s="324" t="n"/>
      <c r="L450" s="324" t="n"/>
      <c r="M450" s="324" t="n"/>
      <c r="N450" s="1181">
        <f>IFERROR(VLOOKUP(B450,TE!$H$1:$Y$749,18,FALSE),"")</f>
        <v/>
      </c>
      <c r="T450" s="1181">
        <f>IFERROR(SUMIFS(TE!$O:$O,TE!$G:$G,$B$441,TE!$I:$I,B450,TE!$D:$D,$C$5),"")</f>
        <v/>
      </c>
      <c r="X450" s="1925">
        <f>IFERROR(VLOOKUP(B450,TE!$H$1:$Y$630,14,FALSE),"0")</f>
        <v/>
      </c>
      <c r="AA450" s="1796" t="n"/>
      <c r="AB450" s="1935">
        <f>T450*X450</f>
        <v/>
      </c>
      <c r="AD450" s="1738" t="n"/>
      <c r="AE450" s="416" t="n"/>
      <c r="AF450" s="416" t="n"/>
    </row>
    <row r="451" ht="15.75" customHeight="1" s="667">
      <c r="A451" s="416" t="n"/>
      <c r="B451" s="321" t="inlineStr">
        <is>
          <t>A03887G</t>
        </is>
      </c>
      <c r="C451" s="322" t="n"/>
      <c r="D451" s="322" t="n"/>
      <c r="E451" s="323">
        <f>IFERROR(VLOOKUP(B451,TE!$H$1:$Y$749,2,FALSE),"(Not on TE)")</f>
        <v/>
      </c>
      <c r="F451" s="324" t="n"/>
      <c r="G451" s="324" t="n"/>
      <c r="H451" s="324" t="n"/>
      <c r="I451" s="324" t="n"/>
      <c r="J451" s="324" t="n"/>
      <c r="K451" s="324" t="n"/>
      <c r="L451" s="324" t="n"/>
      <c r="M451" s="324" t="n"/>
      <c r="N451" s="1181">
        <f>IFERROR(VLOOKUP(B451,TE!$H$1:$Y$749,18,FALSE),"")</f>
        <v/>
      </c>
      <c r="T451" s="1181">
        <f>IFERROR(SUMIFS(TE!$O:$O,TE!$G:$G,$B$441,TE!$I:$I,B451,TE!$D:$D,$C$5),"")</f>
        <v/>
      </c>
      <c r="X451" s="1925">
        <f>IFERROR(VLOOKUP(B451,TE!$H$1:$Y$630,14,FALSE),"0")</f>
        <v/>
      </c>
      <c r="AA451" s="1796" t="n"/>
      <c r="AB451" s="1935">
        <f>T451*X451</f>
        <v/>
      </c>
      <c r="AD451" s="1738" t="n"/>
      <c r="AE451" s="416" t="n"/>
      <c r="AF451" s="416" t="n"/>
    </row>
    <row r="452" ht="15.75" customHeight="1" s="667">
      <c r="A452" s="416" t="n"/>
      <c r="B452" s="321" t="inlineStr">
        <is>
          <t>A04037G</t>
        </is>
      </c>
      <c r="C452" s="322" t="n"/>
      <c r="D452" s="322" t="n"/>
      <c r="E452" s="323">
        <f>IFERROR(VLOOKUP(B452,TE!$H$1:$Y$749,2,FALSE),"(Not on TE)")</f>
        <v/>
      </c>
      <c r="F452" s="324" t="n"/>
      <c r="G452" s="324" t="n"/>
      <c r="H452" s="324" t="n"/>
      <c r="I452" s="324" t="n"/>
      <c r="J452" s="324" t="n"/>
      <c r="K452" s="324" t="n"/>
      <c r="L452" s="324" t="n"/>
      <c r="M452" s="324" t="n"/>
      <c r="N452" s="1181">
        <f>IFERROR(VLOOKUP(B452,TE!$H$1:$Y$749,18,FALSE),"")</f>
        <v/>
      </c>
      <c r="T452" s="1181">
        <f>IFERROR(SUMIFS(TE!$O:$O,TE!$G:$G,$B$441,TE!$I:$I,B452,TE!$D:$D,$C$5),"")</f>
        <v/>
      </c>
      <c r="X452" s="1925">
        <f>IFERROR(VLOOKUP(B452,TE!$H$1:$Y$630,14,FALSE),"0")</f>
        <v/>
      </c>
      <c r="AA452" s="1796" t="n"/>
      <c r="AB452" s="1935">
        <f>T452*X452</f>
        <v/>
      </c>
      <c r="AD452" s="1738" t="n"/>
      <c r="AE452" s="416" t="n"/>
      <c r="AF452" s="416" t="n"/>
    </row>
    <row r="453" ht="15.75" customHeight="1" s="667">
      <c r="A453" s="416" t="n"/>
      <c r="B453" s="321" t="inlineStr">
        <is>
          <t>A04577G</t>
        </is>
      </c>
      <c r="C453" s="322" t="n"/>
      <c r="D453" s="322" t="n"/>
      <c r="E453" s="323">
        <f>IFERROR(VLOOKUP(B453,TE!$H$1:$Y$749,2,FALSE),"(Not on TE)")</f>
        <v/>
      </c>
      <c r="F453" s="324" t="n"/>
      <c r="G453" s="324" t="n"/>
      <c r="H453" s="324" t="n"/>
      <c r="I453" s="324" t="n"/>
      <c r="J453" s="324" t="n"/>
      <c r="K453" s="324" t="n"/>
      <c r="L453" s="324" t="n"/>
      <c r="M453" s="324" t="n"/>
      <c r="N453" s="1181">
        <f>IFERROR(VLOOKUP(B453,TE!$H$1:$Y$749,18,FALSE),"")</f>
        <v/>
      </c>
      <c r="T453" s="1181">
        <f>IFERROR(SUMIFS(TE!$O:$O,TE!$G:$G,$B$441,TE!$I:$I,B453,TE!$D:$D,$C$5),"")</f>
        <v/>
      </c>
      <c r="X453" s="1925">
        <f>IFERROR(VLOOKUP(B453,TE!$H$1:$Y$630,14,FALSE),"0")</f>
        <v/>
      </c>
      <c r="AA453" s="1796" t="n"/>
      <c r="AB453" s="1935">
        <f>T453*X453</f>
        <v/>
      </c>
      <c r="AD453" s="1738" t="n"/>
      <c r="AE453" s="416" t="n"/>
      <c r="AF453" s="416" t="n"/>
    </row>
    <row r="454" ht="15.75" customHeight="1" s="667">
      <c r="A454" s="416" t="n"/>
      <c r="B454" s="321" t="inlineStr">
        <is>
          <t>A04587G</t>
        </is>
      </c>
      <c r="C454" s="322" t="n"/>
      <c r="D454" s="322" t="n"/>
      <c r="E454" s="323">
        <f>IFERROR(VLOOKUP(B454,TE!$H$1:$Y$749,2,FALSE),"(Not on TE)")</f>
        <v/>
      </c>
      <c r="F454" s="324" t="n"/>
      <c r="G454" s="324" t="n"/>
      <c r="H454" s="324" t="n"/>
      <c r="I454" s="324" t="n"/>
      <c r="J454" s="324" t="n"/>
      <c r="K454" s="324" t="n"/>
      <c r="L454" s="324" t="n"/>
      <c r="M454" s="324" t="n"/>
      <c r="N454" s="1181">
        <f>IFERROR(VLOOKUP(B454,TE!$H$1:$Y$749,18,FALSE),"")</f>
        <v/>
      </c>
      <c r="T454" s="1181">
        <f>IFERROR(SUMIFS(TE!$O:$O,TE!$G:$G,$B$441,TE!$I:$I,B454,TE!$D:$D,$C$5),"")</f>
        <v/>
      </c>
      <c r="X454" s="1925">
        <f>IFERROR(VLOOKUP(B454,TE!$H$1:$Y$630,14,FALSE),"0")</f>
        <v/>
      </c>
      <c r="AA454" s="1796" t="n"/>
      <c r="AB454" s="1935">
        <f>T454*X454</f>
        <v/>
      </c>
      <c r="AD454" s="1738" t="n"/>
      <c r="AE454" s="416" t="n"/>
      <c r="AF454" s="416" t="n"/>
    </row>
    <row r="455" ht="15.75" customHeight="1" s="667">
      <c r="A455" s="416" t="n"/>
      <c r="B455" s="321" t="inlineStr">
        <is>
          <t>A19547G</t>
        </is>
      </c>
      <c r="C455" s="322" t="n"/>
      <c r="D455" s="322" t="n"/>
      <c r="E455" s="323">
        <f>IFERROR(VLOOKUP(B455,TE!$H$1:$Y$749,2,FALSE),"(Not on TE)")</f>
        <v/>
      </c>
      <c r="F455" s="324" t="n"/>
      <c r="G455" s="324" t="n"/>
      <c r="H455" s="324" t="n"/>
      <c r="I455" s="324" t="n"/>
      <c r="J455" s="324" t="n"/>
      <c r="K455" s="324" t="n"/>
      <c r="L455" s="324" t="n"/>
      <c r="M455" s="324" t="n"/>
      <c r="N455" s="1181">
        <f>IFERROR(VLOOKUP(B455,TE!$H$1:$Y$749,18,FALSE),"")</f>
        <v/>
      </c>
      <c r="T455" s="1181">
        <f>IFERROR(SUMIFS(TE!$O:$O,TE!$G:$G,$B$441,TE!$I:$I,B455,TE!$D:$D,$C$5),"")</f>
        <v/>
      </c>
      <c r="X455" s="1925">
        <f>IFERROR(VLOOKUP(B455,TE!$H$1:$Y$630,14,FALSE),"0")</f>
        <v/>
      </c>
      <c r="AA455" s="1796" t="n"/>
      <c r="AB455" s="1935">
        <f>T455*X455</f>
        <v/>
      </c>
      <c r="AD455" s="1738" t="n"/>
      <c r="AE455" s="416" t="n"/>
      <c r="AF455" s="416" t="n"/>
    </row>
    <row r="456" ht="15.75" customHeight="1" s="667">
      <c r="A456" s="416" t="n"/>
      <c r="B456" s="321" t="inlineStr">
        <is>
          <t>A19577G</t>
        </is>
      </c>
      <c r="C456" s="322" t="n"/>
      <c r="D456" s="322" t="n"/>
      <c r="E456" s="323">
        <f>IFERROR(VLOOKUP(B456,TE!$H$1:$Y$749,2,FALSE),"(Not on TE)")</f>
        <v/>
      </c>
      <c r="F456" s="324" t="n"/>
      <c r="G456" s="324" t="n"/>
      <c r="H456" s="324" t="n"/>
      <c r="I456" s="324" t="n"/>
      <c r="J456" s="324" t="n"/>
      <c r="K456" s="324" t="n"/>
      <c r="L456" s="324" t="n"/>
      <c r="M456" s="324" t="n"/>
      <c r="N456" s="1181">
        <f>IFERROR(VLOOKUP(B456,TE!$H$1:$Y$749,18,FALSE),"")</f>
        <v/>
      </c>
      <c r="T456" s="1181">
        <f>IFERROR(SUMIFS(TE!$O:$O,TE!$G:$G,$B$441,TE!$I:$I,B456,TE!$D:$D,$C$5),"")</f>
        <v/>
      </c>
      <c r="X456" s="1925">
        <f>IFERROR(VLOOKUP(B456,TE!$H$1:$Y$630,14,FALSE),"0")</f>
        <v/>
      </c>
      <c r="AA456" s="1796" t="n"/>
      <c r="AB456" s="1935">
        <f>T456*X456</f>
        <v/>
      </c>
      <c r="AD456" s="1738" t="n"/>
      <c r="AE456" s="416" t="n"/>
      <c r="AF456" s="416" t="n"/>
    </row>
    <row r="457" ht="15.75" customHeight="1" s="667">
      <c r="A457" s="416" t="n"/>
      <c r="B457" s="321" t="inlineStr">
        <is>
          <t>A21797G</t>
        </is>
      </c>
      <c r="C457" s="322" t="n"/>
      <c r="D457" s="322" t="n"/>
      <c r="E457" s="323">
        <f>IFERROR(VLOOKUP(B457,TE!$H$1:$Y$749,2,FALSE),"(Not on TE)")</f>
        <v/>
      </c>
      <c r="F457" s="324" t="n"/>
      <c r="G457" s="324" t="n"/>
      <c r="H457" s="324" t="n"/>
      <c r="I457" s="324" t="n"/>
      <c r="J457" s="324" t="n"/>
      <c r="K457" s="324" t="n"/>
      <c r="L457" s="324" t="n"/>
      <c r="M457" s="324" t="n"/>
      <c r="N457" s="1181">
        <f>IFERROR(VLOOKUP(B457,TE!$H$1:$Y$749,18,FALSE),"")</f>
        <v/>
      </c>
      <c r="T457" s="1181">
        <f>IFERROR(SUMIFS(TE!$O:$O,TE!$G:$G,$B$441,TE!$I:$I,B457,TE!$D:$D,$C$5),"")</f>
        <v/>
      </c>
      <c r="X457" s="1925">
        <f>IFERROR(VLOOKUP(B457,TE!$H$1:$Y$630,14,FALSE),"0")</f>
        <v/>
      </c>
      <c r="AA457" s="1796" t="n"/>
      <c r="AB457" s="1935">
        <f>T457*X457</f>
        <v/>
      </c>
      <c r="AD457" s="1738" t="n"/>
      <c r="AE457" s="416" t="n"/>
      <c r="AF457" s="416" t="n"/>
    </row>
    <row r="458" ht="15.75" customHeight="1" s="667">
      <c r="A458" s="416" t="n"/>
      <c r="B458" s="321" t="inlineStr">
        <is>
          <t>A32327G</t>
        </is>
      </c>
      <c r="C458" s="322" t="n"/>
      <c r="D458" s="322" t="n"/>
      <c r="E458" s="323">
        <f>IFERROR(VLOOKUP(B458,TE!$H$1:$Y$749,2,FALSE),"(Not on TE)")</f>
        <v/>
      </c>
      <c r="F458" s="324" t="n"/>
      <c r="G458" s="324" t="n"/>
      <c r="H458" s="324" t="n"/>
      <c r="I458" s="324" t="n"/>
      <c r="J458" s="324" t="n"/>
      <c r="K458" s="324" t="n"/>
      <c r="L458" s="324" t="n"/>
      <c r="M458" s="324" t="n"/>
      <c r="N458" s="1181">
        <f>IFERROR(VLOOKUP(B458,TE!$H$1:$Y$749,18,FALSE),"")</f>
        <v/>
      </c>
      <c r="T458" s="1181">
        <f>IFERROR(SUMIFS(TE!$O:$O,TE!$G:$G,$B$441,TE!$I:$I,B458,TE!$D:$D,$C$5),"")</f>
        <v/>
      </c>
      <c r="X458" s="1925">
        <f>IFERROR(VLOOKUP(B458,TE!$H$1:$Y$630,14,FALSE),"0")</f>
        <v/>
      </c>
      <c r="AA458" s="1796" t="n"/>
      <c r="AB458" s="1935">
        <f>T458*X458</f>
        <v/>
      </c>
      <c r="AD458" s="1738" t="n"/>
      <c r="AE458" s="416" t="n"/>
      <c r="AF458" s="416" t="n"/>
    </row>
    <row r="459" ht="15.75" customHeight="1" s="667">
      <c r="A459" s="416" t="n"/>
      <c r="B459" s="321" t="inlineStr">
        <is>
          <t>B00037B</t>
        </is>
      </c>
      <c r="C459" s="322" t="n"/>
      <c r="D459" s="322" t="n"/>
      <c r="E459" s="323">
        <f>IFERROR(VLOOKUP(B459,TE!$H$1:$Y$749,2,FALSE),"(Not on TE)")</f>
        <v/>
      </c>
      <c r="F459" s="324" t="n"/>
      <c r="G459" s="324" t="n"/>
      <c r="H459" s="324" t="n"/>
      <c r="I459" s="324" t="n"/>
      <c r="J459" s="324" t="n"/>
      <c r="K459" s="324" t="n"/>
      <c r="L459" s="324" t="n"/>
      <c r="M459" s="324" t="n"/>
      <c r="N459" s="1181">
        <f>IFERROR(VLOOKUP(B459,TE!$H$1:$Y$749,18,FALSE),"")</f>
        <v/>
      </c>
      <c r="T459" s="1181">
        <f>IFERROR(SUMIFS(TE!$O:$O,TE!$G:$G,$B$441,TE!$I:$I,B459,TE!$D:$D,$C$5),"")</f>
        <v/>
      </c>
      <c r="X459" s="1925">
        <f>IFERROR(VLOOKUP(B459,TE!$H$1:$Y$630,14,FALSE),"0")</f>
        <v/>
      </c>
      <c r="AA459" s="1796" t="n"/>
      <c r="AB459" s="1935">
        <f>T459*X459</f>
        <v/>
      </c>
      <c r="AD459" s="1738" t="n"/>
      <c r="AE459" s="416" t="n"/>
      <c r="AF459" s="416" t="n"/>
    </row>
    <row r="460" ht="15.75" customHeight="1" s="667">
      <c r="A460" s="416" t="n"/>
      <c r="B460" s="321" t="inlineStr">
        <is>
          <t>B00087B</t>
        </is>
      </c>
      <c r="C460" s="322" t="n"/>
      <c r="D460" s="322" t="n"/>
      <c r="E460" s="323">
        <f>IFERROR(VLOOKUP(B460,TE!$H$1:$Y$749,2,FALSE),"(Not on TE)")</f>
        <v/>
      </c>
      <c r="F460" s="324" t="n"/>
      <c r="G460" s="324" t="n"/>
      <c r="H460" s="324" t="n"/>
      <c r="I460" s="324" t="n"/>
      <c r="J460" s="324" t="n"/>
      <c r="K460" s="324" t="n"/>
      <c r="L460" s="324" t="n"/>
      <c r="M460" s="324" t="n"/>
      <c r="N460" s="1181">
        <f>IFERROR(VLOOKUP(B460,TE!$H$1:$Y$749,18,FALSE),"")</f>
        <v/>
      </c>
      <c r="T460" s="1181">
        <f>IFERROR(SUMIFS(TE!$O:$O,TE!$G:$G,$B$441,TE!$I:$I,B460,TE!$D:$D,$C$5),"")</f>
        <v/>
      </c>
      <c r="X460" s="1925">
        <f>IFERROR(VLOOKUP(B460,TE!$H$1:$Y$630,14,FALSE),"0")</f>
        <v/>
      </c>
      <c r="AA460" s="1796" t="n"/>
      <c r="AB460" s="1935">
        <f>T460*X460</f>
        <v/>
      </c>
      <c r="AD460" s="1738" t="n"/>
      <c r="AE460" s="416" t="n"/>
      <c r="AF460" s="416" t="n"/>
    </row>
    <row r="461" ht="15.75" customHeight="1" s="667">
      <c r="A461" s="416" t="n"/>
      <c r="B461" s="321" t="inlineStr">
        <is>
          <t>B00087BB</t>
        </is>
      </c>
      <c r="C461" s="322" t="n"/>
      <c r="D461" s="322" t="n"/>
      <c r="E461" s="323">
        <f>IFERROR(VLOOKUP(B461,TE!$H$1:$Y$749,2,FALSE),"(Not on TE)")</f>
        <v/>
      </c>
      <c r="F461" s="324" t="n"/>
      <c r="G461" s="324" t="n"/>
      <c r="H461" s="324" t="n"/>
      <c r="I461" s="324" t="n"/>
      <c r="J461" s="324" t="n"/>
      <c r="K461" s="324" t="n"/>
      <c r="L461" s="324" t="n"/>
      <c r="M461" s="324" t="n"/>
      <c r="N461" s="1181">
        <f>IFERROR(VLOOKUP(B461,TE!$H$1:$Y$749,18,FALSE),"")</f>
        <v/>
      </c>
      <c r="T461" s="1181">
        <f>IFERROR(SUMIFS(TE!$O:$O,TE!$G:$G,$B$441,TE!$I:$I,B461,TE!$D:$D,$C$5),"")</f>
        <v/>
      </c>
      <c r="X461" s="1925">
        <f>IFERROR(VLOOKUP(B461,TE!$H$1:$Y$630,14,FALSE),"0")</f>
        <v/>
      </c>
      <c r="AA461" s="1796" t="n"/>
      <c r="AB461" s="1935">
        <f>T461*X461</f>
        <v/>
      </c>
      <c r="AD461" s="1738" t="n"/>
      <c r="AE461" s="416" t="n"/>
      <c r="AF461" s="416" t="n"/>
    </row>
    <row r="462" ht="15.75" customHeight="1" s="667">
      <c r="A462" s="416" t="n"/>
      <c r="B462" s="321" t="inlineStr">
        <is>
          <t>B00127B</t>
        </is>
      </c>
      <c r="C462" s="322" t="n"/>
      <c r="D462" s="322" t="n"/>
      <c r="E462" s="323">
        <f>IFERROR(VLOOKUP(B462,TE!$H$1:$Y$749,2,FALSE),"(Not on TE)")</f>
        <v/>
      </c>
      <c r="F462" s="324" t="n"/>
      <c r="G462" s="324" t="n"/>
      <c r="H462" s="324" t="n"/>
      <c r="I462" s="324" t="n"/>
      <c r="J462" s="324" t="n"/>
      <c r="K462" s="324" t="n"/>
      <c r="L462" s="324" t="n"/>
      <c r="M462" s="324" t="n"/>
      <c r="N462" s="1181">
        <f>IFERROR(VLOOKUP(B462,TE!$H$1:$Y$749,18,FALSE),"")</f>
        <v/>
      </c>
      <c r="T462" s="1181">
        <f>IFERROR(SUMIFS(TE!$O:$O,TE!$G:$G,$B$441,TE!$I:$I,B462,TE!$D:$D,$C$5),"")</f>
        <v/>
      </c>
      <c r="X462" s="1925">
        <f>IFERROR(VLOOKUP(B462,TE!$H$1:$Y$630,14,FALSE),"0")</f>
        <v/>
      </c>
      <c r="AA462" s="1796" t="n"/>
      <c r="AB462" s="1935">
        <f>T462*X462</f>
        <v/>
      </c>
      <c r="AD462" s="1738" t="n"/>
      <c r="AE462" s="416" t="n"/>
      <c r="AF462" s="416" t="n"/>
    </row>
    <row r="463" ht="15.75" customHeight="1" s="667">
      <c r="A463" s="416" t="n"/>
      <c r="B463" s="321" t="inlineStr">
        <is>
          <t>B00147B</t>
        </is>
      </c>
      <c r="C463" s="322" t="n"/>
      <c r="D463" s="322" t="n"/>
      <c r="E463" s="323">
        <f>IFERROR(VLOOKUP(B463,TE!$H$1:$Y$749,2,FALSE),"(Not on TE)")</f>
        <v/>
      </c>
      <c r="F463" s="324" t="n"/>
      <c r="G463" s="324" t="n"/>
      <c r="H463" s="324" t="n"/>
      <c r="I463" s="324" t="n"/>
      <c r="J463" s="324" t="n"/>
      <c r="K463" s="324" t="n"/>
      <c r="L463" s="324" t="n"/>
      <c r="M463" s="324" t="n"/>
      <c r="N463" s="1181">
        <f>IFERROR(VLOOKUP(B463,TE!$H$1:$Y$749,18,FALSE),"")</f>
        <v/>
      </c>
      <c r="T463" s="1181">
        <f>IFERROR(SUMIFS(TE!$O:$O,TE!$G:$G,$B$441,TE!$I:$I,B463,TE!$D:$D,$C$5),"")</f>
        <v/>
      </c>
      <c r="X463" s="1925">
        <f>IFERROR(VLOOKUP(B463,TE!$H$1:$Y$630,14,FALSE),"0")</f>
        <v/>
      </c>
      <c r="AA463" s="1796" t="n"/>
      <c r="AB463" s="1935">
        <f>T463*X463</f>
        <v/>
      </c>
      <c r="AD463" s="1738" t="n"/>
      <c r="AE463" s="416" t="n"/>
      <c r="AF463" s="416" t="n"/>
    </row>
    <row r="464" ht="15.75" customHeight="1" s="667">
      <c r="A464" s="416" t="n"/>
      <c r="B464" s="321" t="inlineStr">
        <is>
          <t>B00277B</t>
        </is>
      </c>
      <c r="C464" s="322" t="n"/>
      <c r="D464" s="322" t="n"/>
      <c r="E464" s="323">
        <f>IFERROR(VLOOKUP(B464,TE!$H$1:$Y$749,2,FALSE),"(Not on TE)")</f>
        <v/>
      </c>
      <c r="F464" s="324" t="n"/>
      <c r="G464" s="324" t="n"/>
      <c r="H464" s="324" t="n"/>
      <c r="I464" s="324" t="n"/>
      <c r="J464" s="324" t="n"/>
      <c r="K464" s="324" t="n"/>
      <c r="L464" s="324" t="n"/>
      <c r="M464" s="324" t="n"/>
      <c r="N464" s="1181">
        <f>IFERROR(VLOOKUP(B464,TE!$H$1:$Y$749,18,FALSE),"")</f>
        <v/>
      </c>
      <c r="T464" s="1181">
        <f>IFERROR(SUMIFS(TE!$O:$O,TE!$G:$G,$B$441,TE!$I:$I,B464,TE!$D:$D,$C$5),"")</f>
        <v/>
      </c>
      <c r="X464" s="1925">
        <f>IFERROR(VLOOKUP(B464,TE!$H$1:$Y$630,14,FALSE),"0")</f>
        <v/>
      </c>
      <c r="AA464" s="1796" t="n"/>
      <c r="AB464" s="1935">
        <f>T464*X464</f>
        <v/>
      </c>
      <c r="AD464" s="1738" t="n"/>
      <c r="AE464" s="416" t="n"/>
      <c r="AF464" s="416" t="n"/>
    </row>
    <row r="465" ht="15.75" customHeight="1" s="667">
      <c r="A465" s="416" t="n"/>
      <c r="B465" s="321" t="inlineStr">
        <is>
          <t>B00287B</t>
        </is>
      </c>
      <c r="C465" s="322" t="n"/>
      <c r="D465" s="322" t="n"/>
      <c r="E465" s="323">
        <f>IFERROR(VLOOKUP(B465,TE!$H$1:$Y$749,2,FALSE),"(Not on TE)")</f>
        <v/>
      </c>
      <c r="F465" s="324" t="n"/>
      <c r="G465" s="324" t="n"/>
      <c r="H465" s="324" t="n"/>
      <c r="I465" s="324" t="n"/>
      <c r="J465" s="324" t="n"/>
      <c r="K465" s="324" t="n"/>
      <c r="L465" s="324" t="n"/>
      <c r="M465" s="324" t="n"/>
      <c r="N465" s="1181">
        <f>IFERROR(VLOOKUP(B465,TE!$H$1:$Y$749,18,FALSE),"")</f>
        <v/>
      </c>
      <c r="T465" s="1181">
        <f>IFERROR(SUMIFS(TE!$O:$O,TE!$G:$G,$B$441,TE!$I:$I,B465,TE!$D:$D,$C$5),"")</f>
        <v/>
      </c>
      <c r="X465" s="1925">
        <f>IFERROR(VLOOKUP(B465,TE!$H$1:$Y$630,14,FALSE),"0")</f>
        <v/>
      </c>
      <c r="AA465" s="1796" t="n"/>
      <c r="AB465" s="1935">
        <f>T465*X465</f>
        <v/>
      </c>
      <c r="AD465" s="1738" t="n"/>
      <c r="AE465" s="416" t="n"/>
      <c r="AF465" s="416" t="n"/>
    </row>
    <row r="466" ht="15.75" customHeight="1" s="667">
      <c r="A466" s="416" t="n"/>
      <c r="B466" s="321" t="inlineStr">
        <is>
          <t>B00297B</t>
        </is>
      </c>
      <c r="C466" s="322" t="n"/>
      <c r="D466" s="322" t="n"/>
      <c r="E466" s="323">
        <f>IFERROR(VLOOKUP(B466,TE!$H$1:$Y$749,2,FALSE),"(Not on TE)")</f>
        <v/>
      </c>
      <c r="F466" s="324" t="n"/>
      <c r="G466" s="324" t="n"/>
      <c r="H466" s="324" t="n"/>
      <c r="I466" s="324" t="n"/>
      <c r="J466" s="324" t="n"/>
      <c r="K466" s="324" t="n"/>
      <c r="L466" s="324" t="n"/>
      <c r="M466" s="324" t="n"/>
      <c r="N466" s="1181">
        <f>IFERROR(VLOOKUP(B466,TE!$H$1:$Y$749,18,FALSE),"")</f>
        <v/>
      </c>
      <c r="T466" s="1181">
        <f>IFERROR(SUMIFS(TE!$O:$O,TE!$G:$G,$B$441,TE!$I:$I,B466,TE!$D:$D,$C$5),"")</f>
        <v/>
      </c>
      <c r="X466" s="1925">
        <f>IFERROR(VLOOKUP(B466,TE!$H$1:$Y$630,14,FALSE),"0")</f>
        <v/>
      </c>
      <c r="AA466" s="1796" t="n"/>
      <c r="AB466" s="1935">
        <f>T466*X466</f>
        <v/>
      </c>
      <c r="AD466" s="1738" t="n"/>
      <c r="AE466" s="416" t="n"/>
      <c r="AF466" s="416" t="n"/>
    </row>
    <row r="467" ht="15.75" customHeight="1" s="667">
      <c r="A467" s="416" t="n"/>
      <c r="B467" s="321" t="inlineStr">
        <is>
          <t>B00307B</t>
        </is>
      </c>
      <c r="C467" s="322" t="n"/>
      <c r="D467" s="322" t="n"/>
      <c r="E467" s="323">
        <f>IFERROR(VLOOKUP(B467,TE!$H$1:$Y$749,2,FALSE),"(Not on TE)")</f>
        <v/>
      </c>
      <c r="F467" s="324" t="n"/>
      <c r="G467" s="324" t="n"/>
      <c r="H467" s="324" t="n"/>
      <c r="I467" s="324" t="n"/>
      <c r="J467" s="324" t="n"/>
      <c r="K467" s="324" t="n"/>
      <c r="L467" s="324" t="n"/>
      <c r="M467" s="324" t="n"/>
      <c r="N467" s="1181">
        <f>IFERROR(VLOOKUP(B467,TE!$H$1:$Y$749,18,FALSE),"")</f>
        <v/>
      </c>
      <c r="T467" s="1181">
        <f>IFERROR(SUMIFS(TE!$O:$O,TE!$G:$G,$B$441,TE!$I:$I,B467,TE!$D:$D,$C$5),"")</f>
        <v/>
      </c>
      <c r="X467" s="1925">
        <f>IFERROR(VLOOKUP(B467,TE!$H$1:$Y$630,14,FALSE),"0")</f>
        <v/>
      </c>
      <c r="AA467" s="1796" t="n"/>
      <c r="AB467" s="1935">
        <f>T467*X467</f>
        <v/>
      </c>
      <c r="AD467" s="1738" t="n"/>
      <c r="AE467" s="416" t="n"/>
      <c r="AF467" s="416" t="n"/>
    </row>
    <row r="468" ht="15.75" customHeight="1" s="667">
      <c r="A468" s="416" t="n"/>
      <c r="B468" s="321" t="inlineStr">
        <is>
          <t>B00317B</t>
        </is>
      </c>
      <c r="C468" s="322" t="n"/>
      <c r="D468" s="322" t="n"/>
      <c r="E468" s="323">
        <f>IFERROR(VLOOKUP(B468,TE!$H$1:$Y$749,2,FALSE),"(Not on TE)")</f>
        <v/>
      </c>
      <c r="F468" s="324" t="n"/>
      <c r="G468" s="324" t="n"/>
      <c r="H468" s="324" t="n"/>
      <c r="I468" s="324" t="n"/>
      <c r="J468" s="324" t="n"/>
      <c r="K468" s="324" t="n"/>
      <c r="L468" s="324" t="n"/>
      <c r="M468" s="324" t="n"/>
      <c r="N468" s="1181">
        <f>IFERROR(VLOOKUP(B468,TE!$H$1:$Y$749,18,FALSE),"")</f>
        <v/>
      </c>
      <c r="T468" s="1181">
        <f>IFERROR(SUMIFS(TE!$O:$O,TE!$G:$G,$B$441,TE!$I:$I,B468,TE!$D:$D,$C$5),"")</f>
        <v/>
      </c>
      <c r="X468" s="1925">
        <f>IFERROR(VLOOKUP(B468,TE!$H$1:$Y$630,14,FALSE),"0")</f>
        <v/>
      </c>
      <c r="AA468" s="1796" t="n"/>
      <c r="AB468" s="1935">
        <f>T468*X468</f>
        <v/>
      </c>
      <c r="AD468" s="1738" t="n"/>
      <c r="AE468" s="416" t="n"/>
      <c r="AF468" s="416" t="n"/>
    </row>
    <row r="469" ht="15.75" customHeight="1" s="667">
      <c r="A469" s="416" t="n"/>
      <c r="B469" s="321" t="inlineStr">
        <is>
          <t>B00327B</t>
        </is>
      </c>
      <c r="C469" s="322" t="n"/>
      <c r="D469" s="322" t="n"/>
      <c r="E469" s="323">
        <f>IFERROR(VLOOKUP(B469,TE!$H$1:$Y$749,2,FALSE),"(Not on TE)")</f>
        <v/>
      </c>
      <c r="F469" s="324" t="n"/>
      <c r="G469" s="324" t="n"/>
      <c r="H469" s="324" t="n"/>
      <c r="I469" s="324" t="n"/>
      <c r="J469" s="324" t="n"/>
      <c r="K469" s="324" t="n"/>
      <c r="L469" s="324" t="n"/>
      <c r="M469" s="324" t="n"/>
      <c r="N469" s="1181">
        <f>IFERROR(VLOOKUP(B469,TE!$H$1:$Y$749,18,FALSE),"")</f>
        <v/>
      </c>
      <c r="T469" s="1181">
        <f>IFERROR(SUMIFS(TE!$O:$O,TE!$G:$G,$B$441,TE!$I:$I,B469,TE!$D:$D,$C$5),"")</f>
        <v/>
      </c>
      <c r="X469" s="1925">
        <f>IFERROR(VLOOKUP(B469,TE!$H$1:$Y$630,14,FALSE),"0")</f>
        <v/>
      </c>
      <c r="AA469" s="1796" t="n"/>
      <c r="AB469" s="1935">
        <f>T469*X469</f>
        <v/>
      </c>
      <c r="AD469" s="1738" t="n"/>
      <c r="AE469" s="416" t="n"/>
      <c r="AF469" s="416" t="n"/>
    </row>
    <row r="470" ht="15.75" customHeight="1" s="667">
      <c r="A470" s="416" t="n"/>
      <c r="B470" s="321" t="inlineStr">
        <is>
          <t>B00367B</t>
        </is>
      </c>
      <c r="C470" s="322" t="n"/>
      <c r="D470" s="322" t="n"/>
      <c r="E470" s="323">
        <f>IFERROR(VLOOKUP(B470,TE!$H$1:$Y$749,2,FALSE),"(Not on TE)")</f>
        <v/>
      </c>
      <c r="F470" s="324" t="n"/>
      <c r="G470" s="324" t="n"/>
      <c r="H470" s="324" t="n"/>
      <c r="I470" s="324" t="n"/>
      <c r="J470" s="324" t="n"/>
      <c r="K470" s="324" t="n"/>
      <c r="L470" s="324" t="n"/>
      <c r="M470" s="324" t="n"/>
      <c r="N470" s="1181">
        <f>IFERROR(VLOOKUP(B470,TE!$H$1:$Y$749,18,FALSE),"")</f>
        <v/>
      </c>
      <c r="T470" s="1181">
        <f>IFERROR(SUMIFS(TE!$O:$O,TE!$G:$G,$B$441,TE!$I:$I,B470,TE!$D:$D,$C$5),"")</f>
        <v/>
      </c>
      <c r="X470" s="1925">
        <f>IFERROR(VLOOKUP(B470,TE!$H$1:$Y$630,14,FALSE),"0")</f>
        <v/>
      </c>
      <c r="AA470" s="1796" t="n"/>
      <c r="AB470" s="1935">
        <f>T470*X470</f>
        <v/>
      </c>
      <c r="AD470" s="1738" t="n"/>
      <c r="AE470" s="416" t="n"/>
      <c r="AF470" s="416" t="n"/>
    </row>
    <row r="471" ht="15.75" customHeight="1" s="667">
      <c r="A471" s="416" t="n"/>
      <c r="B471" s="321" t="inlineStr">
        <is>
          <t>B00377B</t>
        </is>
      </c>
      <c r="C471" s="322" t="n"/>
      <c r="D471" s="322" t="n"/>
      <c r="E471" s="323">
        <f>IFERROR(VLOOKUP(B471,TE!$H$1:$Y$749,2,FALSE),"(Not on TE)")</f>
        <v/>
      </c>
      <c r="F471" s="324" t="n"/>
      <c r="G471" s="324" t="n"/>
      <c r="H471" s="324" t="n"/>
      <c r="I471" s="324" t="n"/>
      <c r="J471" s="324" t="n"/>
      <c r="K471" s="324" t="n"/>
      <c r="L471" s="324" t="n"/>
      <c r="M471" s="324" t="n"/>
      <c r="N471" s="1181">
        <f>IFERROR(VLOOKUP(B471,TE!$H$1:$Y$749,18,FALSE),"")</f>
        <v/>
      </c>
      <c r="T471" s="1181">
        <f>IFERROR(SUMIFS(TE!$O:$O,TE!$G:$G,$B$441,TE!$I:$I,B471,TE!$D:$D,$C$5),"")</f>
        <v/>
      </c>
      <c r="X471" s="1925">
        <f>IFERROR(VLOOKUP(B471,TE!$H$1:$Y$630,14,FALSE),"0")</f>
        <v/>
      </c>
      <c r="AA471" s="1796" t="n"/>
      <c r="AB471" s="1935">
        <f>T471*X471</f>
        <v/>
      </c>
      <c r="AD471" s="1738" t="n"/>
      <c r="AE471" s="416" t="n"/>
      <c r="AF471" s="416" t="n"/>
    </row>
    <row r="472" ht="15.75" customHeight="1" s="667">
      <c r="A472" s="416" t="n"/>
      <c r="B472" s="321" t="inlineStr">
        <is>
          <t>B00437B</t>
        </is>
      </c>
      <c r="C472" s="322" t="n"/>
      <c r="D472" s="322" t="n"/>
      <c r="E472" s="323">
        <f>IFERROR(VLOOKUP(B472,TE!$H$1:$Y$749,2,FALSE),"(Not on TE)")</f>
        <v/>
      </c>
      <c r="F472" s="324" t="n"/>
      <c r="G472" s="324" t="n"/>
      <c r="H472" s="324" t="n"/>
      <c r="I472" s="324" t="n"/>
      <c r="J472" s="324" t="n"/>
      <c r="K472" s="324" t="n"/>
      <c r="L472" s="324" t="n"/>
      <c r="M472" s="324" t="n"/>
      <c r="N472" s="1181">
        <f>IFERROR(VLOOKUP(B472,TE!$H$1:$Y$749,18,FALSE),"")</f>
        <v/>
      </c>
      <c r="T472" s="1181">
        <f>IFERROR(SUMIFS(TE!$O:$O,TE!$G:$G,$B$441,TE!$I:$I,B472,TE!$D:$D,$C$5),"")</f>
        <v/>
      </c>
      <c r="X472" s="1925">
        <f>IFERROR(VLOOKUP(B472,TE!$H$1:$Y$630,14,FALSE),"0")</f>
        <v/>
      </c>
      <c r="AA472" s="1796" t="n"/>
      <c r="AB472" s="1935">
        <f>T472*X472</f>
        <v/>
      </c>
      <c r="AD472" s="1738" t="n"/>
      <c r="AE472" s="416" t="n"/>
      <c r="AF472" s="416" t="n"/>
    </row>
    <row r="473" ht="15.75" customHeight="1" s="667">
      <c r="A473" s="416" t="n"/>
      <c r="B473" s="321" t="inlineStr">
        <is>
          <t>B00612E</t>
        </is>
      </c>
      <c r="C473" s="322" t="n"/>
      <c r="D473" s="322" t="n"/>
      <c r="E473" s="323">
        <f>IFERROR(VLOOKUP(B473,TE!$H$1:$Y$749,2,FALSE),"(Not on TE)")</f>
        <v/>
      </c>
      <c r="F473" s="324" t="n"/>
      <c r="G473" s="324" t="n"/>
      <c r="H473" s="324" t="n"/>
      <c r="I473" s="324" t="n"/>
      <c r="J473" s="324" t="n"/>
      <c r="K473" s="324" t="n"/>
      <c r="L473" s="324" t="n"/>
      <c r="M473" s="324" t="n"/>
      <c r="N473" s="1181">
        <f>IFERROR(VLOOKUP(B473,TE!$H$1:$Y$749,18,FALSE),"")</f>
        <v/>
      </c>
      <c r="T473" s="1181">
        <f>IFERROR(SUMIFS(TE!$O:$O,TE!$G:$G,$B$441,TE!$I:$I,B473,TE!$D:$D,$C$5),"")</f>
        <v/>
      </c>
      <c r="X473" s="1925">
        <f>IFERROR(VLOOKUP(B473,TE!$H$1:$Y$630,14,FALSE),"0")</f>
        <v/>
      </c>
      <c r="AA473" s="1796" t="n"/>
      <c r="AB473" s="1935">
        <f>T473*X473</f>
        <v/>
      </c>
      <c r="AD473" s="1738" t="n"/>
      <c r="AE473" s="416" t="n"/>
      <c r="AF473" s="416" t="n"/>
    </row>
    <row r="474" ht="15.75" customHeight="1" s="667">
      <c r="A474" s="416" t="n"/>
      <c r="B474" s="321" t="inlineStr">
        <is>
          <t>B00637B</t>
        </is>
      </c>
      <c r="C474" s="322" t="n"/>
      <c r="D474" s="322" t="n"/>
      <c r="E474" s="323">
        <f>IFERROR(VLOOKUP(B474,TE!$H$1:$Y$749,2,FALSE),"(Not on TE)")</f>
        <v/>
      </c>
      <c r="F474" s="324" t="n"/>
      <c r="G474" s="324" t="n"/>
      <c r="H474" s="324" t="n"/>
      <c r="I474" s="324" t="n"/>
      <c r="J474" s="324" t="n"/>
      <c r="K474" s="324" t="n"/>
      <c r="L474" s="324" t="n"/>
      <c r="M474" s="324" t="n"/>
      <c r="N474" s="1181">
        <f>IFERROR(VLOOKUP(B474,TE!$H$1:$Y$749,18,FALSE),"")</f>
        <v/>
      </c>
      <c r="T474" s="1181">
        <f>IFERROR(SUMIFS(TE!$O:$O,TE!$G:$G,$B$441,TE!$I:$I,B474,TE!$D:$D,$C$5),"")</f>
        <v/>
      </c>
      <c r="X474" s="1925">
        <f>IFERROR(VLOOKUP(B474,TE!$H$1:$Y$630,14,FALSE),"0")</f>
        <v/>
      </c>
      <c r="AA474" s="1796" t="n"/>
      <c r="AB474" s="1935">
        <f>T474*X474</f>
        <v/>
      </c>
      <c r="AD474" s="1738" t="n"/>
      <c r="AE474" s="416" t="n"/>
      <c r="AF474" s="416" t="n"/>
    </row>
    <row r="475" ht="15.75" customHeight="1" s="667">
      <c r="A475" s="416" t="n"/>
      <c r="B475" s="321" t="inlineStr">
        <is>
          <t>B00747BC</t>
        </is>
      </c>
      <c r="C475" s="322" t="n"/>
      <c r="D475" s="322" t="n"/>
      <c r="E475" s="323">
        <f>IFERROR(VLOOKUP(B475,TE!$H$1:$Y$749,2,FALSE),"(Not on TE)")</f>
        <v/>
      </c>
      <c r="F475" s="324" t="n"/>
      <c r="G475" s="324" t="n"/>
      <c r="H475" s="324" t="n"/>
      <c r="I475" s="324" t="n"/>
      <c r="J475" s="324" t="n"/>
      <c r="K475" s="324" t="n"/>
      <c r="L475" s="324" t="n"/>
      <c r="M475" s="324" t="n"/>
      <c r="N475" s="1181">
        <f>IFERROR(VLOOKUP(B475,TE!$H$1:$Y$749,18,FALSE),"")</f>
        <v/>
      </c>
      <c r="T475" s="1181">
        <f>IFERROR(SUMIFS(TE!$O:$O,TE!$G:$G,$B$441,TE!$I:$I,B475,TE!$D:$D,$C$5),"")</f>
        <v/>
      </c>
      <c r="X475" s="1925">
        <f>IFERROR(VLOOKUP(B475,TE!$H$1:$Y$630,14,FALSE),"0")</f>
        <v/>
      </c>
      <c r="AA475" s="1796" t="n"/>
      <c r="AB475" s="1935">
        <f>T475*X475</f>
        <v/>
      </c>
      <c r="AD475" s="1738" t="n"/>
      <c r="AE475" s="416" t="n"/>
      <c r="AF475" s="416" t="n"/>
    </row>
    <row r="476" ht="15.75" customHeight="1" s="667">
      <c r="A476" s="416" t="n"/>
      <c r="B476" s="321" t="inlineStr">
        <is>
          <t>B00777B</t>
        </is>
      </c>
      <c r="C476" s="322" t="n"/>
      <c r="D476" s="322" t="n"/>
      <c r="E476" s="323">
        <f>IFERROR(VLOOKUP(B476,TE!$H$1:$Y$749,2,FALSE),"(Not on TE)")</f>
        <v/>
      </c>
      <c r="F476" s="324" t="n"/>
      <c r="G476" s="324" t="n"/>
      <c r="H476" s="324" t="n"/>
      <c r="I476" s="324" t="n"/>
      <c r="J476" s="324" t="n"/>
      <c r="K476" s="324" t="n"/>
      <c r="L476" s="324" t="n"/>
      <c r="M476" s="324" t="n"/>
      <c r="N476" s="1181">
        <f>IFERROR(VLOOKUP(B476,TE!$H$1:$Y$749,18,FALSE),"")</f>
        <v/>
      </c>
      <c r="T476" s="1181">
        <f>IFERROR(SUMIFS(TE!$O:$O,TE!$G:$G,$B$441,TE!$I:$I,B476,TE!$D:$D,$C$5),"")</f>
        <v/>
      </c>
      <c r="X476" s="1925">
        <f>IFERROR(VLOOKUP(B476,TE!$H$1:$Y$630,14,FALSE),"0")</f>
        <v/>
      </c>
      <c r="AA476" s="1796" t="n"/>
      <c r="AB476" s="1935">
        <f>T476*X476</f>
        <v/>
      </c>
      <c r="AD476" s="1738" t="n"/>
      <c r="AE476" s="325" t="n"/>
      <c r="AF476" s="416" t="n"/>
    </row>
    <row r="477" ht="15.75" customHeight="1" s="667">
      <c r="A477" s="416" t="n"/>
      <c r="B477" s="321" t="inlineStr">
        <is>
          <t>B01427BA</t>
        </is>
      </c>
      <c r="C477" s="322" t="n"/>
      <c r="D477" s="322" t="n"/>
      <c r="E477" s="323">
        <f>IFERROR(VLOOKUP(B477,TE!$H$1:$Y$749,2,FALSE),"(Not on TE)")</f>
        <v/>
      </c>
      <c r="F477" s="324" t="n"/>
      <c r="G477" s="324" t="n"/>
      <c r="H477" s="324" t="n"/>
      <c r="I477" s="324" t="n"/>
      <c r="J477" s="324" t="n"/>
      <c r="K477" s="324" t="n"/>
      <c r="L477" s="324" t="n"/>
      <c r="M477" s="324" t="n"/>
      <c r="N477" s="1181">
        <f>IFERROR(VLOOKUP(B477,TE!$H$1:$Y$749,18,FALSE),"")</f>
        <v/>
      </c>
      <c r="T477" s="1181">
        <f>IFERROR(SUMIFS(TE!$O:$O,TE!$G:$G,$B$441,TE!$I:$I,B477,TE!$D:$D,$C$5),"")</f>
        <v/>
      </c>
      <c r="X477" s="1925">
        <f>IFERROR(VLOOKUP(B477,TE!$H$1:$Y$630,14,FALSE),"0")</f>
        <v/>
      </c>
      <c r="AA477" s="1796" t="n"/>
      <c r="AB477" s="1935">
        <f>T477*X477</f>
        <v/>
      </c>
      <c r="AD477" s="1738" t="n"/>
      <c r="AE477" s="325" t="n"/>
      <c r="AF477" s="416" t="n"/>
    </row>
    <row r="478" ht="15.75" customHeight="1" s="667">
      <c r="A478" s="416" t="n"/>
      <c r="B478" s="321" t="inlineStr">
        <is>
          <t>B01437B</t>
        </is>
      </c>
      <c r="C478" s="322" t="n"/>
      <c r="D478" s="322" t="n"/>
      <c r="E478" s="323">
        <f>IFERROR(VLOOKUP(B478,TE!$H$1:$Y$749,2,FALSE),"(Not on TE)")</f>
        <v/>
      </c>
      <c r="F478" s="324" t="n"/>
      <c r="G478" s="324" t="n"/>
      <c r="H478" s="324" t="n"/>
      <c r="I478" s="324" t="n"/>
      <c r="J478" s="324" t="n"/>
      <c r="K478" s="324" t="n"/>
      <c r="L478" s="324" t="n"/>
      <c r="M478" s="324" t="n"/>
      <c r="N478" s="1181">
        <f>IFERROR(VLOOKUP(B478,TE!$H$1:$Y$749,18,FALSE),"")</f>
        <v/>
      </c>
      <c r="T478" s="1181">
        <f>IFERROR(SUMIFS(TE!$O:$O,TE!$G:$G,$B$441,TE!$I:$I,B478,TE!$D:$D,$C$5),"")</f>
        <v/>
      </c>
      <c r="X478" s="1925">
        <f>IFERROR(VLOOKUP(B478,TE!$H$1:$Y$630,14,FALSE),"0")</f>
        <v/>
      </c>
      <c r="AA478" s="1796" t="n"/>
      <c r="AB478" s="1935">
        <f>T478*X478</f>
        <v/>
      </c>
      <c r="AD478" s="1738" t="n"/>
      <c r="AE478" s="325" t="n"/>
      <c r="AF478" s="416" t="n"/>
    </row>
    <row r="479" ht="15.75" customHeight="1" s="667">
      <c r="A479" s="416" t="n"/>
      <c r="B479" s="321" t="inlineStr">
        <is>
          <t>B02157BA</t>
        </is>
      </c>
      <c r="C479" s="322" t="n"/>
      <c r="D479" s="322" t="n"/>
      <c r="E479" s="323">
        <f>IFERROR(VLOOKUP(B479,TE!$H$1:$Y$749,2,FALSE),"(Not on TE)")</f>
        <v/>
      </c>
      <c r="F479" s="324" t="n"/>
      <c r="G479" s="324" t="n"/>
      <c r="H479" s="324" t="n"/>
      <c r="I479" s="324" t="n"/>
      <c r="J479" s="324" t="n"/>
      <c r="K479" s="324" t="n"/>
      <c r="L479" s="324" t="n"/>
      <c r="M479" s="324" t="n"/>
      <c r="N479" s="1181">
        <f>IFERROR(VLOOKUP(B479,TE!$H$1:$Y$749,18,FALSE),"")</f>
        <v/>
      </c>
      <c r="T479" s="1181">
        <f>IFERROR(SUMIFS(TE!$O:$O,TE!$G:$G,$B$441,TE!$I:$I,B479,TE!$D:$D,$C$5),"")</f>
        <v/>
      </c>
      <c r="X479" s="1925">
        <f>IFERROR(VLOOKUP(B479,TE!$H$1:$Y$630,14,FALSE),"0")</f>
        <v/>
      </c>
      <c r="AA479" s="1796" t="n"/>
      <c r="AB479" s="1935">
        <f>T479*X479</f>
        <v/>
      </c>
      <c r="AD479" s="1738" t="n"/>
      <c r="AE479" s="325" t="n"/>
      <c r="AF479" s="416" t="n"/>
    </row>
    <row r="480" ht="15.75" customHeight="1" s="667">
      <c r="A480" s="416" t="n"/>
      <c r="B480" s="326" t="inlineStr">
        <is>
          <t>B03957B</t>
        </is>
      </c>
      <c r="C480" s="327" t="n"/>
      <c r="D480" s="327" t="n"/>
      <c r="E480" s="328">
        <f>IFERROR(VLOOKUP(B480,TE!$H$1:$Y$749,2,FALSE),"(Not on TE)")</f>
        <v/>
      </c>
      <c r="F480" s="329" t="n"/>
      <c r="G480" s="329" t="n"/>
      <c r="H480" s="329" t="n"/>
      <c r="I480" s="329" t="n"/>
      <c r="J480" s="329" t="n"/>
      <c r="K480" s="329" t="n"/>
      <c r="L480" s="329" t="n"/>
      <c r="M480" s="329" t="n"/>
      <c r="N480" s="1187">
        <f>IFERROR(VLOOKUP(B480,TE!$H$1:$Y$749,18,FALSE),"")</f>
        <v/>
      </c>
      <c r="O480" s="1747" t="n"/>
      <c r="P480" s="1747" t="n"/>
      <c r="Q480" s="1747" t="n"/>
      <c r="R480" s="1747" t="n"/>
      <c r="S480" s="1747" t="n"/>
      <c r="T480" s="1187">
        <f>IFERROR(SUMIFS(TE!$O:$O,TE!$G:$G,$B$441,TE!$I:$I,B480,TE!$D:$D,$C$5),"")</f>
        <v/>
      </c>
      <c r="U480" s="1747" t="n"/>
      <c r="V480" s="1747" t="n"/>
      <c r="W480" s="1747" t="n"/>
      <c r="X480" s="1926">
        <f>IFERROR(VLOOKUP(B480,TE!$H$1:$Y$630,14,FALSE),"0")</f>
        <v/>
      </c>
      <c r="Y480" s="1747" t="n"/>
      <c r="Z480" s="1747" t="n"/>
      <c r="AA480" s="1797" t="n"/>
      <c r="AB480" s="1936">
        <f>T480*X480</f>
        <v/>
      </c>
      <c r="AC480" s="1747" t="n"/>
      <c r="AD480" s="1799" t="n"/>
      <c r="AE480" s="325" t="n"/>
      <c r="AF480" s="416" t="n"/>
    </row>
    <row r="481" ht="15.75" customHeight="1" s="667">
      <c r="A481" s="416" t="n"/>
      <c r="B481" s="322" t="n"/>
      <c r="C481" s="322" t="n"/>
      <c r="D481" s="322" t="n"/>
      <c r="E481" s="324" t="n"/>
      <c r="F481" s="324" t="n"/>
      <c r="G481" s="324" t="n"/>
      <c r="H481" s="324" t="n"/>
      <c r="I481" s="324" t="n"/>
      <c r="J481" s="324" t="n"/>
      <c r="K481" s="324" t="n"/>
      <c r="L481" s="324" t="n"/>
      <c r="M481" s="324" t="n"/>
      <c r="N481" s="1226" t="n"/>
      <c r="O481" s="1226" t="n"/>
      <c r="P481" s="1226" t="n"/>
      <c r="Q481" s="1226" t="n"/>
      <c r="R481" s="1226" t="n"/>
      <c r="S481" s="1226" t="n"/>
      <c r="T481" s="1226" t="n"/>
      <c r="U481" s="1226" t="n"/>
      <c r="V481" s="1226" t="n"/>
      <c r="W481" s="1226" t="n"/>
      <c r="X481" s="1937" t="n"/>
      <c r="Y481" s="1937" t="n"/>
      <c r="Z481" s="1938" t="inlineStr">
        <is>
          <t>Continued Below</t>
        </is>
      </c>
      <c r="AA481" s="1910" t="n"/>
      <c r="AB481" s="1910" t="n"/>
      <c r="AC481" s="1910" t="n"/>
      <c r="AD481" s="1910" t="n"/>
      <c r="AE481" s="325" t="n"/>
      <c r="AF481" s="416" t="n"/>
    </row>
    <row r="482" ht="15.75" customHeight="1" s="667">
      <c r="A482" s="417" t="n"/>
      <c r="B482" s="417" t="n"/>
      <c r="C482" s="417" t="n"/>
      <c r="D482" s="417" t="n"/>
      <c r="E482" s="417" t="n"/>
      <c r="F482" s="417" t="n"/>
      <c r="G482" s="417" t="n"/>
      <c r="H482" s="417" t="n"/>
      <c r="I482" s="417" t="n"/>
      <c r="J482" s="417" t="n"/>
      <c r="K482" s="417" t="n"/>
      <c r="L482" s="417" t="n"/>
      <c r="M482" s="417" t="n"/>
      <c r="N482" s="417" t="n"/>
      <c r="O482" s="417" t="n"/>
      <c r="P482" s="417" t="n"/>
      <c r="Q482" s="417" t="n"/>
      <c r="R482" s="417" t="n"/>
      <c r="S482" s="417" t="n"/>
      <c r="T482" s="417" t="n"/>
      <c r="U482" s="417" t="n"/>
      <c r="V482" s="417" t="n"/>
      <c r="W482" s="417" t="n"/>
      <c r="X482" s="417" t="n"/>
      <c r="Y482" s="417" t="n"/>
      <c r="Z482" s="417" t="n"/>
      <c r="AA482" s="417" t="n"/>
      <c r="AB482" s="418" t="n"/>
      <c r="AC482" s="418" t="n"/>
      <c r="AD482" s="418" t="n"/>
      <c r="AE482" s="418" t="n"/>
      <c r="AF482" s="418" t="n"/>
    </row>
    <row r="483" ht="15.75" customHeight="1" s="667">
      <c r="A483" s="1198" t="inlineStr">
        <is>
          <t>CCN:</t>
        </is>
      </c>
      <c r="C483" s="1199">
        <f>$C$5</f>
        <v/>
      </c>
      <c r="M483" s="1198" t="inlineStr">
        <is>
          <t>Nomenclature:</t>
        </is>
      </c>
      <c r="R483" s="1199">
        <f>$R$5</f>
        <v/>
      </c>
    </row>
    <row r="484" ht="15.75" customHeight="1" s="667">
      <c r="A484" s="416" t="n"/>
      <c r="B484" s="322" t="n"/>
      <c r="C484" s="322" t="n"/>
      <c r="D484" s="322" t="n"/>
      <c r="E484" s="324" t="n"/>
      <c r="F484" s="324" t="n"/>
      <c r="G484" s="324" t="n"/>
      <c r="H484" s="324" t="n"/>
      <c r="I484" s="324" t="n"/>
      <c r="J484" s="324" t="n"/>
      <c r="K484" s="324" t="n"/>
      <c r="L484" s="324" t="n"/>
      <c r="M484" s="324" t="n"/>
      <c r="N484" s="1226" t="n"/>
      <c r="O484" s="1226" t="n"/>
      <c r="P484" s="1226" t="n"/>
      <c r="Q484" s="1226" t="n"/>
      <c r="R484" s="1226" t="n"/>
      <c r="S484" s="1226" t="n"/>
      <c r="T484" s="1226" t="n"/>
      <c r="U484" s="1226" t="n"/>
      <c r="V484" s="1226" t="n"/>
      <c r="W484" s="1226" t="n"/>
      <c r="X484" s="1937" t="n"/>
      <c r="Y484" s="1937" t="n"/>
      <c r="Z484" s="1937" t="n"/>
      <c r="AA484" s="1937" t="n"/>
      <c r="AB484" s="1939" t="n"/>
      <c r="AC484" s="1939" t="n"/>
      <c r="AD484" s="1939" t="n"/>
      <c r="AE484" s="325" t="n"/>
      <c r="AF484" s="416" t="n"/>
    </row>
    <row r="485" ht="15.75" customHeight="1" s="667">
      <c r="A485" s="416" t="n"/>
      <c r="B485" s="419">
        <f>B441</f>
        <v/>
      </c>
      <c r="C485" s="327" t="n"/>
      <c r="D485" s="327" t="n"/>
      <c r="E485" s="328">
        <f>E441</f>
        <v/>
      </c>
      <c r="F485" s="329" t="n"/>
      <c r="G485" s="329" t="n"/>
      <c r="H485" s="329" t="n"/>
      <c r="I485" s="329" t="n"/>
      <c r="J485" s="329" t="n"/>
      <c r="K485" s="329" t="n"/>
      <c r="L485" s="329" t="n"/>
      <c r="M485" s="329" t="n"/>
      <c r="N485" s="1188" t="n"/>
      <c r="O485" s="1188" t="n"/>
      <c r="P485" s="1188" t="n"/>
      <c r="Q485" s="1188" t="n"/>
      <c r="R485" s="1188" t="n"/>
      <c r="S485" s="1188" t="n"/>
      <c r="T485" s="1188" t="n"/>
      <c r="U485" s="1188" t="n"/>
      <c r="V485" s="1188" t="n"/>
      <c r="W485" s="1188" t="n"/>
      <c r="X485" s="1940" t="n"/>
      <c r="Y485" s="1940" t="n"/>
      <c r="Z485" s="1940" t="n"/>
      <c r="AA485" s="1940" t="n"/>
      <c r="AB485" s="1941" t="n"/>
      <c r="AC485" s="1941" t="n"/>
      <c r="AD485" s="1941" t="n"/>
      <c r="AE485" s="325" t="n"/>
      <c r="AF485" s="416" t="n"/>
    </row>
    <row r="486" ht="15.75" customHeight="1" s="667">
      <c r="A486" s="416" t="n"/>
      <c r="B486" s="321" t="inlineStr">
        <is>
          <t>B04467B</t>
        </is>
      </c>
      <c r="C486" s="322" t="n"/>
      <c r="D486" s="322" t="n"/>
      <c r="E486" s="323">
        <f>IFERROR(VLOOKUP(B486,TE!$H$1:$Y$749,2,FALSE),"(Not on TE)")</f>
        <v/>
      </c>
      <c r="F486" s="324" t="n"/>
      <c r="G486" s="324" t="n"/>
      <c r="H486" s="324" t="n"/>
      <c r="I486" s="324" t="n"/>
      <c r="J486" s="324" t="n"/>
      <c r="K486" s="324" t="n"/>
      <c r="L486" s="324" t="n"/>
      <c r="M486" s="324" t="n"/>
      <c r="N486" s="1181">
        <f>IFERROR(VLOOKUP(B486,TE!$H$1:$Y$749,18,FALSE),"")</f>
        <v/>
      </c>
      <c r="T486" s="1181">
        <f>IFERROR(SUMIFS(TE!$O:$O,TE!$G:$G,$B$441,TE!$I:$I,B486,TE!$D:$D,$C$5),"")</f>
        <v/>
      </c>
      <c r="X486" s="1925">
        <f>IFERROR(VLOOKUP(B486,TE!$H$1:$Y$630,14,FALSE),"0")</f>
        <v/>
      </c>
      <c r="AA486" s="1796" t="n"/>
      <c r="AB486" s="1935">
        <f>T486*X486</f>
        <v/>
      </c>
      <c r="AD486" s="1738" t="n"/>
      <c r="AE486" s="325" t="n"/>
      <c r="AF486" s="416" t="n"/>
    </row>
    <row r="487" ht="15.75" customHeight="1" s="667">
      <c r="A487" s="416" t="n"/>
      <c r="B487" s="321" t="inlineStr">
        <is>
          <t>B05797B</t>
        </is>
      </c>
      <c r="C487" s="322" t="n"/>
      <c r="D487" s="322" t="n"/>
      <c r="E487" s="323">
        <f>IFERROR(VLOOKUP(B487,TE!$H$1:$Y$749,2,FALSE),"(Not on TE)")</f>
        <v/>
      </c>
      <c r="F487" s="324" t="n"/>
      <c r="G487" s="324" t="n"/>
      <c r="H487" s="324" t="n"/>
      <c r="I487" s="324" t="n"/>
      <c r="J487" s="324" t="n"/>
      <c r="K487" s="324" t="n"/>
      <c r="L487" s="324" t="n"/>
      <c r="M487" s="324" t="n"/>
      <c r="N487" s="1181">
        <f>IFERROR(VLOOKUP(B487,TE!$H$1:$Y$749,18,FALSE),"")</f>
        <v/>
      </c>
      <c r="T487" s="1181">
        <f>IFERROR(SUMIFS(TE!$O:$O,TE!$G:$G,$B$441,TE!$I:$I,B487,TE!$D:$D,$C$5),"")</f>
        <v/>
      </c>
      <c r="X487" s="1925">
        <f>IFERROR(VLOOKUP(B487,TE!$H$1:$Y$630,14,FALSE),"0")</f>
        <v/>
      </c>
      <c r="AA487" s="1796" t="n"/>
      <c r="AB487" s="1935">
        <f>T487*X487</f>
        <v/>
      </c>
      <c r="AD487" s="1738" t="n"/>
      <c r="AE487" s="325" t="n"/>
      <c r="AF487" s="416" t="n"/>
    </row>
    <row r="488" ht="15.75" customHeight="1" s="667">
      <c r="A488" s="416" t="n"/>
      <c r="B488" s="321" t="inlineStr">
        <is>
          <t>B06407B</t>
        </is>
      </c>
      <c r="C488" s="322" t="n"/>
      <c r="D488" s="322" t="n"/>
      <c r="E488" s="323">
        <f>IFERROR(VLOOKUP(B488,TE!$H$1:$Y$749,2,FALSE),"(Not on TE)")</f>
        <v/>
      </c>
      <c r="F488" s="324" t="n"/>
      <c r="G488" s="324" t="n"/>
      <c r="H488" s="324" t="n"/>
      <c r="I488" s="324" t="n"/>
      <c r="J488" s="324" t="n"/>
      <c r="K488" s="324" t="n"/>
      <c r="L488" s="324" t="n"/>
      <c r="M488" s="324" t="n"/>
      <c r="N488" s="1181">
        <f>IFERROR(VLOOKUP(B488,TE!$H$1:$Y$749,18,FALSE),"")</f>
        <v/>
      </c>
      <c r="T488" s="1181">
        <f>IFERROR(SUMIFS(TE!$O:$O,TE!$G:$G,$B$441,TE!$I:$I,B488,TE!$D:$D,$C$5),"")</f>
        <v/>
      </c>
      <c r="X488" s="1925">
        <f>IFERROR(VLOOKUP(B488,TE!$H$1:$Y$630,14,FALSE),"0")</f>
        <v/>
      </c>
      <c r="AA488" s="1796" t="n"/>
      <c r="AB488" s="1935">
        <f>T488*X488</f>
        <v/>
      </c>
      <c r="AD488" s="1738" t="n"/>
      <c r="AE488" s="325" t="n"/>
      <c r="AF488" s="416" t="n"/>
    </row>
    <row r="489" ht="15.75" customHeight="1" s="667">
      <c r="A489" s="416" t="n"/>
      <c r="B489" s="321" t="inlineStr">
        <is>
          <t>B06477BA</t>
        </is>
      </c>
      <c r="C489" s="322" t="n"/>
      <c r="D489" s="322" t="n"/>
      <c r="E489" s="323">
        <f>IFERROR(VLOOKUP(B489,TE!$H$1:$Y$749,2,FALSE),"(Not on TE)")</f>
        <v/>
      </c>
      <c r="F489" s="324" t="n"/>
      <c r="G489" s="324" t="n"/>
      <c r="H489" s="324" t="n"/>
      <c r="I489" s="324" t="n"/>
      <c r="J489" s="324" t="n"/>
      <c r="K489" s="324" t="n"/>
      <c r="L489" s="324" t="n"/>
      <c r="M489" s="324" t="n"/>
      <c r="N489" s="1181">
        <f>IFERROR(VLOOKUP(B489,TE!$H$1:$Y$749,18,FALSE),"")</f>
        <v/>
      </c>
      <c r="T489" s="1181">
        <f>IFERROR(SUMIFS(TE!$O:$O,TE!$G:$G,$B$441,TE!$I:$I,B489,TE!$D:$D,$C$5),"")</f>
        <v/>
      </c>
      <c r="X489" s="1925">
        <f>IFERROR(VLOOKUP(B489,TE!$H$1:$Y$630,14,FALSE),"0")</f>
        <v/>
      </c>
      <c r="AA489" s="1796" t="n"/>
      <c r="AB489" s="1935">
        <f>T489*X489</f>
        <v/>
      </c>
      <c r="AD489" s="1738" t="n"/>
      <c r="AE489" s="325" t="n"/>
      <c r="AF489" s="416" t="n"/>
    </row>
    <row r="490" ht="15.75" customHeight="1" s="667">
      <c r="A490" s="416" t="n"/>
      <c r="B490" s="321" t="inlineStr">
        <is>
          <t>B07307B</t>
        </is>
      </c>
      <c r="C490" s="322" t="n"/>
      <c r="D490" s="322" t="n"/>
      <c r="E490" s="323">
        <f>IFERROR(VLOOKUP(B490,TE!$H$1:$Y$749,2,FALSE),"(Not on TE)")</f>
        <v/>
      </c>
      <c r="F490" s="324" t="n"/>
      <c r="G490" s="324" t="n"/>
      <c r="H490" s="324" t="n"/>
      <c r="I490" s="324" t="n"/>
      <c r="J490" s="324" t="n"/>
      <c r="K490" s="324" t="n"/>
      <c r="L490" s="324" t="n"/>
      <c r="M490" s="324" t="n"/>
      <c r="N490" s="1181">
        <f>IFERROR(VLOOKUP(B490,TE!$H$1:$Y$749,18,FALSE),"")</f>
        <v/>
      </c>
      <c r="T490" s="1181">
        <f>IFERROR(SUMIFS(TE!$O:$O,TE!$G:$G,$B$441,TE!$I:$I,B490,TE!$D:$D,$C$5),"")</f>
        <v/>
      </c>
      <c r="X490" s="1925">
        <f>IFERROR(VLOOKUP(B490,TE!$H$1:$Y$630,14,FALSE),"0")</f>
        <v/>
      </c>
      <c r="AA490" s="1796" t="n"/>
      <c r="AB490" s="1935">
        <f>T490*X490</f>
        <v/>
      </c>
      <c r="AD490" s="1738" t="n"/>
      <c r="AE490" s="325" t="n"/>
      <c r="AF490" s="416" t="n"/>
    </row>
    <row r="491" ht="15.75" customHeight="1" s="667">
      <c r="A491" s="416" t="n"/>
      <c r="B491" s="321" t="inlineStr">
        <is>
          <t>B08917B</t>
        </is>
      </c>
      <c r="C491" s="322" t="n"/>
      <c r="D491" s="322" t="n"/>
      <c r="E491" s="323">
        <f>IFERROR(VLOOKUP(B491,TE!$H$1:$Y$749,2,FALSE),"(Not on TE)")</f>
        <v/>
      </c>
      <c r="F491" s="324" t="n"/>
      <c r="G491" s="324" t="n"/>
      <c r="H491" s="324" t="n"/>
      <c r="I491" s="324" t="n"/>
      <c r="J491" s="324" t="n"/>
      <c r="K491" s="324" t="n"/>
      <c r="L491" s="324" t="n"/>
      <c r="M491" s="324" t="n"/>
      <c r="N491" s="1181">
        <f>IFERROR(VLOOKUP(B491,TE!$H$1:$Y$749,18,FALSE),"")</f>
        <v/>
      </c>
      <c r="T491" s="1181">
        <f>IFERROR(SUMIFS(TE!$O:$O,TE!$G:$G,$B$441,TE!$I:$I,B491,TE!$D:$D,$C$5),"")</f>
        <v/>
      </c>
      <c r="X491" s="1925">
        <f>IFERROR(VLOOKUP(B491,TE!$H$1:$Y$630,14,FALSE),"0")</f>
        <v/>
      </c>
      <c r="AA491" s="1796" t="n"/>
      <c r="AB491" s="1935">
        <f>T491*X491</f>
        <v/>
      </c>
      <c r="AD491" s="1738" t="n"/>
      <c r="AE491" s="325" t="n"/>
      <c r="AF491" s="416" t="n"/>
    </row>
    <row r="492" ht="15.75" customHeight="1" s="667">
      <c r="A492" s="416" t="n"/>
      <c r="B492" s="321" t="inlineStr">
        <is>
          <t>B09537B</t>
        </is>
      </c>
      <c r="C492" s="322" t="n"/>
      <c r="D492" s="322" t="n"/>
      <c r="E492" s="323">
        <f>IFERROR(VLOOKUP(B492,TE!$H$1:$Y$749,2,FALSE),"(Not on TE)")</f>
        <v/>
      </c>
      <c r="F492" s="324" t="n"/>
      <c r="G492" s="324" t="n"/>
      <c r="H492" s="324" t="n"/>
      <c r="I492" s="324" t="n"/>
      <c r="J492" s="324" t="n"/>
      <c r="K492" s="324" t="n"/>
      <c r="L492" s="324" t="n"/>
      <c r="M492" s="324" t="n"/>
      <c r="N492" s="1181">
        <f>IFERROR(VLOOKUP(B492,TE!$H$1:$Y$749,18,FALSE),"")</f>
        <v/>
      </c>
      <c r="T492" s="1181">
        <f>IFERROR(SUMIFS(TE!$O:$O,TE!$G:$G,$B$441,TE!$I:$I,B492,TE!$D:$D,$C$5),"")</f>
        <v/>
      </c>
      <c r="X492" s="1925">
        <f>IFERROR(VLOOKUP(B492,TE!$H$1:$Y$630,14,FALSE),"0")</f>
        <v/>
      </c>
      <c r="AA492" s="1796" t="n"/>
      <c r="AB492" s="1935">
        <f>T492*X492</f>
        <v/>
      </c>
      <c r="AD492" s="1738" t="n"/>
      <c r="AE492" s="325" t="n"/>
      <c r="AF492" s="416" t="n"/>
    </row>
    <row r="493" ht="15.75" customHeight="1" s="667">
      <c r="A493" s="416" t="n"/>
      <c r="B493" s="321" t="inlineStr">
        <is>
          <t>B09537BB</t>
        </is>
      </c>
      <c r="C493" s="322" t="n"/>
      <c r="D493" s="322" t="n"/>
      <c r="E493" s="323">
        <f>IFERROR(VLOOKUP(B493,TE!$H$1:$Y$749,2,FALSE),"(Not on TE)")</f>
        <v/>
      </c>
      <c r="F493" s="324" t="n"/>
      <c r="G493" s="324" t="n"/>
      <c r="H493" s="324" t="n"/>
      <c r="I493" s="324" t="n"/>
      <c r="J493" s="324" t="n"/>
      <c r="K493" s="324" t="n"/>
      <c r="L493" s="324" t="n"/>
      <c r="M493" s="324" t="n"/>
      <c r="N493" s="1181">
        <f>IFERROR(VLOOKUP(B493,TE!$H$1:$Y$749,18,FALSE),"")</f>
        <v/>
      </c>
      <c r="T493" s="1181">
        <f>IFERROR(SUMIFS(TE!$O:$O,TE!$G:$G,$B$441,TE!$I:$I,B493,TE!$D:$D,$C$5),"")</f>
        <v/>
      </c>
      <c r="X493" s="1925">
        <f>IFERROR(VLOOKUP(B493,TE!$H$1:$Y$630,14,FALSE),"0")</f>
        <v/>
      </c>
      <c r="AA493" s="1796" t="n"/>
      <c r="AB493" s="1935">
        <f>T493*X493</f>
        <v/>
      </c>
      <c r="AD493" s="1738" t="n"/>
      <c r="AE493" s="325" t="n"/>
      <c r="AF493" s="416" t="n"/>
    </row>
    <row r="494" ht="15.75" customHeight="1" s="667">
      <c r="A494" s="416" t="n"/>
      <c r="B494" s="321" t="inlineStr">
        <is>
          <t>B09807B</t>
        </is>
      </c>
      <c r="C494" s="322" t="n"/>
      <c r="D494" s="322" t="n"/>
      <c r="E494" s="323">
        <f>IFERROR(VLOOKUP(B494,TE!$H$1:$Y$749,2,FALSE),"(Not on TE)")</f>
        <v/>
      </c>
      <c r="F494" s="324" t="n"/>
      <c r="G494" s="324" t="n"/>
      <c r="H494" s="324" t="n"/>
      <c r="I494" s="324" t="n"/>
      <c r="J494" s="324" t="n"/>
      <c r="K494" s="324" t="n"/>
      <c r="L494" s="324" t="n"/>
      <c r="M494" s="324" t="n"/>
      <c r="N494" s="1181">
        <f>IFERROR(VLOOKUP(B494,TE!$H$1:$Y$749,18,FALSE),"")</f>
        <v/>
      </c>
      <c r="T494" s="1181">
        <f>IFERROR(SUMIFS(TE!$O:$O,TE!$G:$G,$B$441,TE!$I:$I,B494,TE!$D:$D,$C$5),"")</f>
        <v/>
      </c>
      <c r="X494" s="1925">
        <f>IFERROR(VLOOKUP(B494,TE!$H$1:$Y$630,14,FALSE),"0")</f>
        <v/>
      </c>
      <c r="AA494" s="1796" t="n"/>
      <c r="AB494" s="1935">
        <f>T494*X494</f>
        <v/>
      </c>
      <c r="AD494" s="1738" t="n"/>
      <c r="AE494" s="325" t="n"/>
      <c r="AF494" s="416" t="n"/>
    </row>
    <row r="495" ht="15.75" customHeight="1" s="667">
      <c r="A495" s="416" t="n"/>
      <c r="B495" s="321" t="inlineStr">
        <is>
          <t>B10217B</t>
        </is>
      </c>
      <c r="C495" s="322" t="n"/>
      <c r="D495" s="322" t="n"/>
      <c r="E495" s="323">
        <f>IFERROR(VLOOKUP(B495,TE!$H$1:$Y$749,2,FALSE),"(Not on TE)")</f>
        <v/>
      </c>
      <c r="F495" s="324" t="n"/>
      <c r="G495" s="324" t="n"/>
      <c r="H495" s="324" t="n"/>
      <c r="I495" s="324" t="n"/>
      <c r="J495" s="324" t="n"/>
      <c r="K495" s="324" t="n"/>
      <c r="L495" s="324" t="n"/>
      <c r="M495" s="324" t="n"/>
      <c r="N495" s="1181">
        <f>IFERROR(VLOOKUP(B495,TE!$H$1:$Y$749,18,FALSE),"")</f>
        <v/>
      </c>
      <c r="T495" s="1181">
        <f>IFERROR(SUMIFS(TE!$O:$O,TE!$G:$G,$B$441,TE!$I:$I,B495,TE!$D:$D,$C$5),"")</f>
        <v/>
      </c>
      <c r="X495" s="1925">
        <f>IFERROR(VLOOKUP(B495,TE!$H$1:$Y$630,14,FALSE),"0")</f>
        <v/>
      </c>
      <c r="AA495" s="1796" t="n"/>
      <c r="AB495" s="1935">
        <f>T495*X495</f>
        <v/>
      </c>
      <c r="AD495" s="1738" t="n"/>
      <c r="AE495" s="325" t="n"/>
      <c r="AF495" s="416" t="n"/>
    </row>
    <row r="496" ht="15.75" customHeight="1" s="667">
      <c r="A496" s="416" t="n"/>
      <c r="B496" s="321" t="inlineStr">
        <is>
          <t>B10457B</t>
        </is>
      </c>
      <c r="C496" s="322" t="n"/>
      <c r="D496" s="322" t="n"/>
      <c r="E496" s="323">
        <f>IFERROR(VLOOKUP(B496,TE!$H$1:$Y$749,2,FALSE),"(Not on TE)")</f>
        <v/>
      </c>
      <c r="F496" s="324" t="n"/>
      <c r="G496" s="324" t="n"/>
      <c r="H496" s="324" t="n"/>
      <c r="I496" s="324" t="n"/>
      <c r="J496" s="324" t="n"/>
      <c r="K496" s="324" t="n"/>
      <c r="L496" s="324" t="n"/>
      <c r="M496" s="324" t="n"/>
      <c r="N496" s="1181">
        <f>IFERROR(VLOOKUP(B496,TE!$H$1:$Y$749,18,FALSE),"")</f>
        <v/>
      </c>
      <c r="T496" s="1181">
        <f>IFERROR(SUMIFS(TE!$O:$O,TE!$G:$G,$B$441,TE!$I:$I,B496,TE!$D:$D,$C$5),"")</f>
        <v/>
      </c>
      <c r="X496" s="1925">
        <f>IFERROR(VLOOKUP(B496,TE!$H$1:$Y$630,14,FALSE),"0")</f>
        <v/>
      </c>
      <c r="AA496" s="1796" t="n"/>
      <c r="AB496" s="1935">
        <f>T496*X496</f>
        <v/>
      </c>
      <c r="AD496" s="1738" t="n"/>
      <c r="AE496" s="325" t="n"/>
      <c r="AF496" s="416" t="n"/>
    </row>
    <row r="497" ht="15.75" customHeight="1" s="667">
      <c r="A497" s="416" t="n"/>
      <c r="B497" s="321" t="inlineStr">
        <is>
          <t>B15807B</t>
        </is>
      </c>
      <c r="C497" s="322" t="n"/>
      <c r="D497" s="322" t="n"/>
      <c r="E497" s="323">
        <f>IFERROR(VLOOKUP(B497,TE!$H$1:$Y$749,2,FALSE),"(Not on TE)")</f>
        <v/>
      </c>
      <c r="F497" s="324" t="n"/>
      <c r="G497" s="324" t="n"/>
      <c r="H497" s="324" t="n"/>
      <c r="I497" s="324" t="n"/>
      <c r="J497" s="324" t="n"/>
      <c r="K497" s="324" t="n"/>
      <c r="L497" s="324" t="n"/>
      <c r="M497" s="324" t="n"/>
      <c r="N497" s="1181">
        <f>IFERROR(VLOOKUP(B497,TE!$H$1:$Y$749,18,FALSE),"")</f>
        <v/>
      </c>
      <c r="T497" s="1181">
        <f>IFERROR(SUMIFS(TE!$O:$O,TE!$G:$G,$B$441,TE!$I:$I,B497,TE!$D:$D,$C$5),"")</f>
        <v/>
      </c>
      <c r="X497" s="1925">
        <f>IFERROR(VLOOKUP(B497,TE!$H$1:$Y$630,14,FALSE),"0")</f>
        <v/>
      </c>
      <c r="AA497" s="1796" t="n"/>
      <c r="AB497" s="1935">
        <f>T497*X497</f>
        <v/>
      </c>
      <c r="AD497" s="1738" t="n"/>
      <c r="AE497" s="325" t="n"/>
      <c r="AF497" s="416" t="n"/>
    </row>
    <row r="498" ht="15.75" customHeight="1" s="667">
      <c r="A498" s="416" t="n"/>
      <c r="B498" s="321" t="inlineStr">
        <is>
          <t>B20857B</t>
        </is>
      </c>
      <c r="C498" s="322" t="n"/>
      <c r="D498" s="322" t="n"/>
      <c r="E498" s="323">
        <f>IFERROR(VLOOKUP(B498,TE!$H$1:$Y$749,2,FALSE),"(Not on TE)")</f>
        <v/>
      </c>
      <c r="F498" s="324" t="n"/>
      <c r="G498" s="324" t="n"/>
      <c r="H498" s="324" t="n"/>
      <c r="I498" s="324" t="n"/>
      <c r="J498" s="324" t="n"/>
      <c r="K498" s="324" t="n"/>
      <c r="L498" s="324" t="n"/>
      <c r="M498" s="324" t="n"/>
      <c r="N498" s="1181">
        <f>IFERROR(VLOOKUP(B498,TE!$H$1:$Y$749,18,FALSE),"")</f>
        <v/>
      </c>
      <c r="T498" s="1181">
        <f>IFERROR(SUMIFS(TE!$O:$O,TE!$G:$G,$B$441,TE!$I:$I,B498,TE!$D:$D,$C$5),"")</f>
        <v/>
      </c>
      <c r="X498" s="1925">
        <f>IFERROR(VLOOKUP(B498,TE!$H$1:$Y$630,14,FALSE),"0")</f>
        <v/>
      </c>
      <c r="AA498" s="1796" t="n"/>
      <c r="AB498" s="1935">
        <f>T498*X498</f>
        <v/>
      </c>
      <c r="AD498" s="1738" t="n"/>
      <c r="AE498" s="325" t="n"/>
      <c r="AF498" s="416" t="n"/>
    </row>
    <row r="499" ht="15.75" customHeight="1" s="667">
      <c r="A499" s="416" t="n"/>
      <c r="B499" s="321" t="inlineStr">
        <is>
          <t>B20867B</t>
        </is>
      </c>
      <c r="C499" s="322" t="n"/>
      <c r="D499" s="322" t="n"/>
      <c r="E499" s="323">
        <f>IFERROR(VLOOKUP(B499,TE!$H$1:$Y$749,2,FALSE),"(Not on TE)")</f>
        <v/>
      </c>
      <c r="F499" s="324" t="n"/>
      <c r="G499" s="324" t="n"/>
      <c r="H499" s="324" t="n"/>
      <c r="I499" s="324" t="n"/>
      <c r="J499" s="324" t="n"/>
      <c r="K499" s="324" t="n"/>
      <c r="L499" s="324" t="n"/>
      <c r="M499" s="324" t="n"/>
      <c r="N499" s="1181">
        <f>IFERROR(VLOOKUP(B499,TE!$H$1:$Y$749,18,FALSE),"")</f>
        <v/>
      </c>
      <c r="T499" s="1181">
        <f>IFERROR(SUMIFS(TE!$O:$O,TE!$G:$G,$B$441,TE!$I:$I,B499,TE!$D:$D,$C$5),"")</f>
        <v/>
      </c>
      <c r="X499" s="1925">
        <f>IFERROR(VLOOKUP(B499,TE!$H$1:$Y$630,14,FALSE),"0")</f>
        <v/>
      </c>
      <c r="AA499" s="1796" t="n"/>
      <c r="AB499" s="1935">
        <f>T499*X499</f>
        <v/>
      </c>
      <c r="AD499" s="1738" t="n"/>
      <c r="AE499" s="325" t="n"/>
      <c r="AF499" s="416" t="n"/>
    </row>
    <row r="500" ht="15.75" customHeight="1" s="667">
      <c r="A500" s="416" t="n"/>
      <c r="B500" s="321" t="inlineStr">
        <is>
          <t>B25617B</t>
        </is>
      </c>
      <c r="C500" s="322" t="n"/>
      <c r="D500" s="322" t="n"/>
      <c r="E500" s="323">
        <f>IFERROR(VLOOKUP(B500,TE!$H$1:$Y$749,2,FALSE),"(Not on TE)")</f>
        <v/>
      </c>
      <c r="F500" s="324" t="n"/>
      <c r="G500" s="324" t="n"/>
      <c r="H500" s="324" t="n"/>
      <c r="I500" s="324" t="n"/>
      <c r="J500" s="324" t="n"/>
      <c r="K500" s="324" t="n"/>
      <c r="L500" s="324" t="n"/>
      <c r="M500" s="324" t="n"/>
      <c r="N500" s="1181">
        <f>IFERROR(VLOOKUP(B500,TE!$H$1:$Y$749,18,FALSE),"")</f>
        <v/>
      </c>
      <c r="T500" s="1181">
        <f>IFERROR(SUMIFS(TE!$O:$O,TE!$G:$G,$B$441,TE!$I:$I,B500,TE!$D:$D,$C$5),"")</f>
        <v/>
      </c>
      <c r="X500" s="1925">
        <f>IFERROR(VLOOKUP(B500,TE!$H$1:$Y$630,14,FALSE),"0")</f>
        <v/>
      </c>
      <c r="AA500" s="1796" t="n"/>
      <c r="AB500" s="1935">
        <f>T500*X500</f>
        <v/>
      </c>
      <c r="AD500" s="1738" t="n"/>
      <c r="AE500" s="325" t="n"/>
      <c r="AF500" s="416" t="n"/>
    </row>
    <row r="501" ht="15.75" customHeight="1" s="667">
      <c r="A501" s="416" t="n"/>
      <c r="B501" s="321" t="inlineStr">
        <is>
          <t>B25657K</t>
        </is>
      </c>
      <c r="C501" s="322" t="n"/>
      <c r="D501" s="322" t="n"/>
      <c r="E501" s="323">
        <f>IFERROR(VLOOKUP(B501,TE!$H$1:$Y$749,2,FALSE),"(Not on TE)")</f>
        <v/>
      </c>
      <c r="F501" s="324" t="n"/>
      <c r="G501" s="324" t="n"/>
      <c r="H501" s="324" t="n"/>
      <c r="I501" s="324" t="n"/>
      <c r="J501" s="324" t="n"/>
      <c r="K501" s="324" t="n"/>
      <c r="L501" s="324" t="n"/>
      <c r="M501" s="324" t="n"/>
      <c r="N501" s="1181">
        <f>IFERROR(VLOOKUP(B501,TE!$H$1:$Y$749,18,FALSE),"")</f>
        <v/>
      </c>
      <c r="T501" s="1181">
        <f>IFERROR(SUMIFS(TE!$O:$O,TE!$G:$G,$B$441,TE!$I:$I,B501,TE!$D:$D,$C$5),"")</f>
        <v/>
      </c>
      <c r="X501" s="1925">
        <f>IFERROR(VLOOKUP(B501,TE!$H$1:$Y$630,14,FALSE),"0")</f>
        <v/>
      </c>
      <c r="AA501" s="1796" t="n"/>
      <c r="AB501" s="1935">
        <f>T501*X501</f>
        <v/>
      </c>
      <c r="AD501" s="1738" t="n"/>
      <c r="AE501" s="325" t="n"/>
      <c r="AF501" s="416" t="n"/>
    </row>
    <row r="502" ht="15.75" customHeight="1" s="667">
      <c r="A502" s="416" t="n"/>
      <c r="B502" s="321" t="inlineStr">
        <is>
          <t>B25667B</t>
        </is>
      </c>
      <c r="C502" s="322" t="n"/>
      <c r="D502" s="322" t="n"/>
      <c r="E502" s="323">
        <f>IFERROR(VLOOKUP(B502,TE!$H$1:$Y$749,2,FALSE),"(Not on TE)")</f>
        <v/>
      </c>
      <c r="F502" s="324" t="n"/>
      <c r="G502" s="324" t="n"/>
      <c r="H502" s="324" t="n"/>
      <c r="I502" s="324" t="n"/>
      <c r="J502" s="324" t="n"/>
      <c r="K502" s="324" t="n"/>
      <c r="L502" s="324" t="n"/>
      <c r="M502" s="324" t="n"/>
      <c r="N502" s="1181">
        <f>IFERROR(VLOOKUP(B502,TE!$H$1:$Y$749,18,FALSE),"")</f>
        <v/>
      </c>
      <c r="T502" s="1181">
        <f>IFERROR(SUMIFS(TE!$O:$O,TE!$G:$G,$B$441,TE!$I:$I,B502,TE!$D:$D,$C$5),"")</f>
        <v/>
      </c>
      <c r="X502" s="1925">
        <f>IFERROR(VLOOKUP(B502,TE!$H$1:$Y$630,14,FALSE),"0")</f>
        <v/>
      </c>
      <c r="AA502" s="1796" t="n"/>
      <c r="AB502" s="1935">
        <f>T502*X502</f>
        <v/>
      </c>
      <c r="AD502" s="1738" t="n"/>
      <c r="AE502" s="325" t="n"/>
      <c r="AF502" s="416" t="n"/>
    </row>
    <row r="503" ht="15.75" customHeight="1" s="667">
      <c r="A503" s="416" t="n"/>
      <c r="B503" s="321" t="inlineStr">
        <is>
          <t>B26857B</t>
        </is>
      </c>
      <c r="C503" s="322" t="n"/>
      <c r="D503" s="322" t="n"/>
      <c r="E503" s="323">
        <f>IFERROR(VLOOKUP(B503,TE!$H$1:$Y$749,2,FALSE),"(Not on TE)")</f>
        <v/>
      </c>
      <c r="F503" s="324" t="n"/>
      <c r="G503" s="324" t="n"/>
      <c r="H503" s="324" t="n"/>
      <c r="I503" s="324" t="n"/>
      <c r="J503" s="324" t="n"/>
      <c r="K503" s="324" t="n"/>
      <c r="L503" s="324" t="n"/>
      <c r="M503" s="324" t="n"/>
      <c r="N503" s="1181">
        <f>IFERROR(VLOOKUP(B503,TE!$H$1:$Y$749,18,FALSE),"")</f>
        <v/>
      </c>
      <c r="T503" s="1181">
        <f>IFERROR(SUMIFS(TE!$O:$O,TE!$G:$G,$B$441,TE!$I:$I,B503,TE!$D:$D,$C$5),"")</f>
        <v/>
      </c>
      <c r="X503" s="1925">
        <f>IFERROR(VLOOKUP(B503,TE!$H$1:$Y$630,14,FALSE),"0")</f>
        <v/>
      </c>
      <c r="AA503" s="1796" t="n"/>
      <c r="AB503" s="1935">
        <f>T503*X503</f>
        <v/>
      </c>
      <c r="AD503" s="1738" t="n"/>
      <c r="AE503" s="325" t="n"/>
      <c r="AF503" s="416" t="n"/>
    </row>
    <row r="504" ht="15.75" customHeight="1" s="667">
      <c r="A504" s="416" t="n"/>
      <c r="B504" s="321" t="inlineStr">
        <is>
          <t>D00027K</t>
        </is>
      </c>
      <c r="C504" s="322" t="n"/>
      <c r="D504" s="322" t="n"/>
      <c r="E504" s="323">
        <f>IFERROR(VLOOKUP(B504,TE!$H$1:$Y$749,2,FALSE),"(Not on TE)")</f>
        <v/>
      </c>
      <c r="F504" s="324" t="n"/>
      <c r="G504" s="324" t="n"/>
      <c r="H504" s="324" t="n"/>
      <c r="I504" s="324" t="n"/>
      <c r="J504" s="324" t="n"/>
      <c r="K504" s="324" t="n"/>
      <c r="L504" s="324" t="n"/>
      <c r="M504" s="324" t="n"/>
      <c r="N504" s="1181">
        <f>IFERROR(VLOOKUP(B504,TE!$H$1:$Y$749,18,FALSE),"")</f>
        <v/>
      </c>
      <c r="T504" s="1181">
        <f>IFERROR(SUMIFS(TE!$O:$O,TE!$G:$G,$B$441,TE!$I:$I,B504,TE!$D:$D,$C$5),"")</f>
        <v/>
      </c>
      <c r="X504" s="1925">
        <f>IFERROR(VLOOKUP(B504,TE!$H$1:$Y$630,14,FALSE),"0")</f>
        <v/>
      </c>
      <c r="AA504" s="1796" t="n"/>
      <c r="AB504" s="1935">
        <f>T504*X504</f>
        <v/>
      </c>
      <c r="AD504" s="1738" t="n"/>
      <c r="AE504" s="325" t="n"/>
      <c r="AF504" s="416" t="n"/>
    </row>
    <row r="505" ht="15.75" customHeight="1" s="667">
      <c r="A505" s="416" t="n"/>
      <c r="B505" s="321" t="inlineStr">
        <is>
          <t>D00037K</t>
        </is>
      </c>
      <c r="C505" s="322" t="n"/>
      <c r="D505" s="322" t="n"/>
      <c r="E505" s="323">
        <f>IFERROR(VLOOKUP(B505,TE!$H$1:$Y$749,2,FALSE),"(Not on TE)")</f>
        <v/>
      </c>
      <c r="F505" s="324" t="n"/>
      <c r="G505" s="324" t="n"/>
      <c r="H505" s="324" t="n"/>
      <c r="I505" s="324" t="n"/>
      <c r="J505" s="324" t="n"/>
      <c r="K505" s="324" t="n"/>
      <c r="L505" s="324" t="n"/>
      <c r="M505" s="324" t="n"/>
      <c r="N505" s="1181">
        <f>IFERROR(VLOOKUP(B505,TE!$H$1:$Y$749,18,FALSE),"")</f>
        <v/>
      </c>
      <c r="T505" s="1181">
        <f>IFERROR(SUMIFS(TE!$O:$O,TE!$G:$G,$B$441,TE!$I:$I,B505,TE!$D:$D,$C$5),"")</f>
        <v/>
      </c>
      <c r="X505" s="1925">
        <f>IFERROR(VLOOKUP(B505,TE!$H$1:$Y$630,14,FALSE),"0")</f>
        <v/>
      </c>
      <c r="AA505" s="1796" t="n"/>
      <c r="AB505" s="1935">
        <f>T505*X505</f>
        <v/>
      </c>
      <c r="AD505" s="1738" t="n"/>
      <c r="AE505" s="325" t="n"/>
      <c r="AF505" s="416" t="n"/>
    </row>
    <row r="506" ht="15.75" customHeight="1" s="667">
      <c r="A506" s="416" t="n"/>
      <c r="B506" s="321" t="inlineStr">
        <is>
          <t>D00057K</t>
        </is>
      </c>
      <c r="C506" s="322" t="n"/>
      <c r="D506" s="322" t="n"/>
      <c r="E506" s="323">
        <f>IFERROR(VLOOKUP(B506,TE!$H$1:$Y$749,2,FALSE),"(Not on TE)")</f>
        <v/>
      </c>
      <c r="F506" s="324" t="n"/>
      <c r="G506" s="324" t="n"/>
      <c r="H506" s="324" t="n"/>
      <c r="I506" s="324" t="n"/>
      <c r="J506" s="324" t="n"/>
      <c r="K506" s="324" t="n"/>
      <c r="L506" s="324" t="n"/>
      <c r="M506" s="324" t="n"/>
      <c r="N506" s="1181">
        <f>IFERROR(VLOOKUP(B506,TE!$H$1:$Y$749,18,FALSE),"")</f>
        <v/>
      </c>
      <c r="T506" s="1181">
        <f>IFERROR(SUMIFS(TE!$O:$O,TE!$G:$G,$B$441,TE!$I:$I,B506,TE!$D:$D,$C$5),"")</f>
        <v/>
      </c>
      <c r="X506" s="1925">
        <f>IFERROR(VLOOKUP(B506,TE!$H$1:$Y$630,14,FALSE),"0")</f>
        <v/>
      </c>
      <c r="AA506" s="1796" t="n"/>
      <c r="AB506" s="1935">
        <f>T506*X506</f>
        <v/>
      </c>
      <c r="AD506" s="1738" t="n"/>
      <c r="AE506" s="325" t="n"/>
      <c r="AF506" s="416" t="n"/>
    </row>
    <row r="507" ht="15.75" customHeight="1" s="667">
      <c r="A507" s="416" t="n"/>
      <c r="B507" s="321" t="inlineStr">
        <is>
          <t>D00097K</t>
        </is>
      </c>
      <c r="C507" s="322" t="n"/>
      <c r="D507" s="322" t="n"/>
      <c r="E507" s="323">
        <f>IFERROR(VLOOKUP(B507,TE!$H$1:$Y$749,2,FALSE),"(Not on TE)")</f>
        <v/>
      </c>
      <c r="F507" s="324" t="n"/>
      <c r="G507" s="324" t="n"/>
      <c r="H507" s="324" t="n"/>
      <c r="I507" s="324" t="n"/>
      <c r="J507" s="324" t="n"/>
      <c r="K507" s="324" t="n"/>
      <c r="L507" s="324" t="n"/>
      <c r="M507" s="324" t="n"/>
      <c r="N507" s="1181">
        <f>IFERROR(VLOOKUP(B507,TE!$H$1:$Y$749,18,FALSE),"")</f>
        <v/>
      </c>
      <c r="T507" s="1181">
        <f>IFERROR(SUMIFS(TE!$O:$O,TE!$G:$G,$B$441,TE!$I:$I,B507,TE!$D:$D,$C$5),"")</f>
        <v/>
      </c>
      <c r="X507" s="1925">
        <f>IFERROR(VLOOKUP(B507,TE!$H$1:$Y$630,14,FALSE),"0")</f>
        <v/>
      </c>
      <c r="AA507" s="1796" t="n"/>
      <c r="AB507" s="1935">
        <f>T507*X507</f>
        <v/>
      </c>
      <c r="AD507" s="1738" t="n"/>
      <c r="AE507" s="416" t="n"/>
      <c r="AF507" s="416" t="n"/>
    </row>
    <row r="508" ht="15.75" customHeight="1" s="667">
      <c r="A508" s="416" t="n"/>
      <c r="B508" s="330" t="inlineStr">
        <is>
          <t>D00117K</t>
        </is>
      </c>
      <c r="C508" s="322" t="n"/>
      <c r="D508" s="322" t="n"/>
      <c r="E508" s="323">
        <f>IFERROR(VLOOKUP(B508,TE!$H$1:$Y$749,2,FALSE),"(Not on TE)")</f>
        <v/>
      </c>
      <c r="F508" s="324" t="n"/>
      <c r="G508" s="324" t="n"/>
      <c r="H508" s="324" t="n"/>
      <c r="I508" s="324" t="n"/>
      <c r="J508" s="324" t="n"/>
      <c r="K508" s="324" t="n"/>
      <c r="L508" s="324" t="n"/>
      <c r="M508" s="324" t="n"/>
      <c r="N508" s="1181">
        <f>IFERROR(VLOOKUP(B508,TE!$H$1:$Y$749,18,FALSE),"")</f>
        <v/>
      </c>
      <c r="T508" s="1181">
        <f>IFERROR(SUMIFS(TE!$O:$O,TE!$G:$G,$B$441,TE!$I:$I,B508,TE!$D:$D,$C$5),"")</f>
        <v/>
      </c>
      <c r="X508" s="1925">
        <f>IFERROR(VLOOKUP(B508,TE!$H$1:$Y$630,14,FALSE),"0")</f>
        <v/>
      </c>
      <c r="AA508" s="1796" t="n"/>
      <c r="AB508" s="1935">
        <f>T508*X508</f>
        <v/>
      </c>
      <c r="AD508" s="1738" t="n"/>
      <c r="AE508" s="416" t="n"/>
      <c r="AF508" s="416" t="n"/>
    </row>
    <row r="509" ht="15.75" customHeight="1" s="667">
      <c r="A509" s="416" t="n"/>
      <c r="B509" s="330" t="inlineStr">
        <is>
          <t>D00137K</t>
        </is>
      </c>
      <c r="C509" s="322" t="n"/>
      <c r="D509" s="322" t="n"/>
      <c r="E509" s="323">
        <f>IFERROR(VLOOKUP(B509,TE!$H$1:$Y$749,2,FALSE),"(Not on TE)")</f>
        <v/>
      </c>
      <c r="F509" s="324" t="n"/>
      <c r="G509" s="324" t="n"/>
      <c r="H509" s="324" t="n"/>
      <c r="I509" s="324" t="n"/>
      <c r="J509" s="324" t="n"/>
      <c r="K509" s="324" t="n"/>
      <c r="L509" s="324" t="n"/>
      <c r="M509" s="324" t="n"/>
      <c r="N509" s="1181">
        <f>IFERROR(VLOOKUP(B509,TE!$H$1:$Y$749,18,FALSE),"")</f>
        <v/>
      </c>
      <c r="T509" s="1181">
        <f>IFERROR(SUMIFS(TE!$O:$O,TE!$G:$G,$B$441,TE!$I:$I,B509,TE!$D:$D,$C$5),"")</f>
        <v/>
      </c>
      <c r="X509" s="1925">
        <f>IFERROR(VLOOKUP(B509,TE!$H$1:$Y$630,14,FALSE),"0")</f>
        <v/>
      </c>
      <c r="AA509" s="1796" t="n"/>
      <c r="AB509" s="1935">
        <f>T509*X509</f>
        <v/>
      </c>
      <c r="AD509" s="1738" t="n"/>
      <c r="AE509" s="416" t="n"/>
      <c r="AF509" s="416" t="n"/>
    </row>
    <row r="510" ht="15.75" customHeight="1" s="667">
      <c r="A510" s="416" t="n"/>
      <c r="B510" s="330" t="inlineStr">
        <is>
          <t>D00157K</t>
        </is>
      </c>
      <c r="C510" s="322" t="n"/>
      <c r="D510" s="322" t="n"/>
      <c r="E510" s="323">
        <f>IFERROR(VLOOKUP(B510,TE!$H$1:$Y$749,2,FALSE),"(Not on TE)")</f>
        <v/>
      </c>
      <c r="F510" s="324" t="n"/>
      <c r="G510" s="324" t="n"/>
      <c r="H510" s="324" t="n"/>
      <c r="I510" s="324" t="n"/>
      <c r="J510" s="324" t="n"/>
      <c r="K510" s="324" t="n"/>
      <c r="L510" s="324" t="n"/>
      <c r="M510" s="324" t="n"/>
      <c r="N510" s="1181">
        <f>IFERROR(VLOOKUP(B510,TE!$H$1:$Y$749,18,FALSE),"")</f>
        <v/>
      </c>
      <c r="T510" s="1181">
        <f>IFERROR(SUMIFS(TE!$O:$O,TE!$G:$G,$B$441,TE!$I:$I,B510,TE!$D:$D,$C$5),"")</f>
        <v/>
      </c>
      <c r="X510" s="1925">
        <f>IFERROR(VLOOKUP(B510,TE!$H$1:$Y$630,14,FALSE),"0")</f>
        <v/>
      </c>
      <c r="AA510" s="1796" t="n"/>
      <c r="AB510" s="1935">
        <f>T510*X510</f>
        <v/>
      </c>
      <c r="AD510" s="1738" t="n"/>
      <c r="AE510" s="416" t="n"/>
      <c r="AF510" s="416" t="n"/>
    </row>
    <row r="511" ht="15.75" customHeight="1" s="667">
      <c r="A511" s="416" t="n"/>
      <c r="B511" s="321" t="inlineStr">
        <is>
          <t>D00167K</t>
        </is>
      </c>
      <c r="C511" s="322" t="n"/>
      <c r="D511" s="322" t="n"/>
      <c r="E511" s="323">
        <f>IFERROR(VLOOKUP(B511,TE!$H$1:$Y$749,2,FALSE),"(Not on TE)")</f>
        <v/>
      </c>
      <c r="F511" s="324" t="n"/>
      <c r="G511" s="324" t="n"/>
      <c r="H511" s="324" t="n"/>
      <c r="I511" s="324" t="n"/>
      <c r="J511" s="324" t="n"/>
      <c r="K511" s="324" t="n"/>
      <c r="L511" s="324" t="n"/>
      <c r="M511" s="324" t="n"/>
      <c r="N511" s="1181">
        <f>IFERROR(VLOOKUP(B511,TE!$H$1:$Y$749,18,FALSE),"")</f>
        <v/>
      </c>
      <c r="T511" s="1181">
        <f>IFERROR(SUMIFS(TE!$O:$O,TE!$G:$G,$B$441,TE!$I:$I,B511,TE!$D:$D,$C$5),"")</f>
        <v/>
      </c>
      <c r="X511" s="1925">
        <f>IFERROR(VLOOKUP(B511,TE!$H$1:$Y$630,14,FALSE),"0")</f>
        <v/>
      </c>
      <c r="AA511" s="1796" t="n"/>
      <c r="AB511" s="1935">
        <f>T511*X511</f>
        <v/>
      </c>
      <c r="AD511" s="1738" t="n"/>
      <c r="AE511" s="416" t="n"/>
      <c r="AF511" s="416" t="n"/>
    </row>
    <row r="512" ht="15.75" customHeight="1" s="667">
      <c r="A512" s="416" t="n"/>
      <c r="B512" s="321" t="inlineStr">
        <is>
          <t>D00167KB</t>
        </is>
      </c>
      <c r="C512" s="322" t="n"/>
      <c r="D512" s="322" t="n"/>
      <c r="E512" s="323">
        <f>IFERROR(VLOOKUP(B512,TE!$H$1:$Y$749,2,FALSE),"(Not on TE)")</f>
        <v/>
      </c>
      <c r="F512" s="324" t="n"/>
      <c r="G512" s="324" t="n"/>
      <c r="H512" s="324" t="n"/>
      <c r="I512" s="324" t="n"/>
      <c r="J512" s="324" t="n"/>
      <c r="K512" s="324" t="n"/>
      <c r="L512" s="324" t="n"/>
      <c r="M512" s="324" t="n"/>
      <c r="N512" s="1181">
        <f>IFERROR(VLOOKUP(B512,TE!$H$1:$Y$749,18,FALSE),"")</f>
        <v/>
      </c>
      <c r="T512" s="1181">
        <f>IFERROR(SUMIFS(TE!$O:$O,TE!$G:$G,$B$441,TE!$I:$I,B512,TE!$D:$D,$C$5),"")</f>
        <v/>
      </c>
      <c r="X512" s="1925">
        <f>IFERROR(VLOOKUP(B512,TE!$H$1:$Y$630,14,FALSE),"0")</f>
        <v/>
      </c>
      <c r="AA512" s="1796" t="n"/>
      <c r="AB512" s="1935">
        <f>T512*X512</f>
        <v/>
      </c>
      <c r="AD512" s="1738" t="n"/>
      <c r="AE512" s="416" t="n"/>
      <c r="AF512" s="416" t="n"/>
    </row>
    <row r="513" ht="15.75" customHeight="1" s="667">
      <c r="A513" s="416" t="n"/>
      <c r="B513" s="421" t="inlineStr">
        <is>
          <t>D00177K</t>
        </is>
      </c>
      <c r="C513" s="11" t="n"/>
      <c r="D513" s="11" t="n"/>
      <c r="E513" s="323">
        <f>IFERROR(VLOOKUP(B513,TE!$H$1:$Y$749,2,FALSE),"(Not on TE)")</f>
        <v/>
      </c>
      <c r="F513" s="11" t="n"/>
      <c r="G513" s="11" t="n"/>
      <c r="H513" s="11" t="n"/>
      <c r="I513" s="11" t="n"/>
      <c r="J513" s="11" t="n"/>
      <c r="K513" s="11" t="n"/>
      <c r="L513" s="11" t="n"/>
      <c r="M513" s="11" t="n"/>
      <c r="N513" s="1181">
        <f>IFERROR(VLOOKUP(B513,TE!$H$1:$Y$749,18,FALSE),"")</f>
        <v/>
      </c>
      <c r="T513" s="1181">
        <f>IFERROR(SUMIFS(TE!$O:$O,TE!$G:$G,$B$441,TE!$I:$I,B513,TE!$D:$D,$C$5),"")</f>
        <v/>
      </c>
      <c r="X513" s="1925">
        <f>IFERROR(VLOOKUP(B513,TE!$H$1:$Y$630,14,FALSE),"0")</f>
        <v/>
      </c>
      <c r="AA513" s="1796" t="n"/>
      <c r="AB513" s="1935">
        <f>T513*X513</f>
        <v/>
      </c>
      <c r="AD513" s="1738" t="n"/>
      <c r="AE513" s="416" t="n"/>
      <c r="AF513" s="416" t="n"/>
    </row>
    <row r="514" ht="15.75" customHeight="1" s="667">
      <c r="A514" s="416" t="n"/>
      <c r="B514" s="421" t="inlineStr">
        <is>
          <t>D00227K</t>
        </is>
      </c>
      <c r="C514" s="1224" t="n"/>
      <c r="D514" s="1224" t="n"/>
      <c r="E514" s="323">
        <f>IFERROR(VLOOKUP(B514,TE!$H$1:$Y$749,2,FALSE),"(Not on TE)")</f>
        <v/>
      </c>
      <c r="F514" s="1224" t="n"/>
      <c r="G514" s="1207" t="n"/>
      <c r="H514" s="1207" t="n"/>
      <c r="I514" s="1207" t="n"/>
      <c r="J514" s="1207" t="n"/>
      <c r="K514" s="1207" t="n"/>
      <c r="L514" s="1207" t="n"/>
      <c r="M514" s="1207" t="n"/>
      <c r="N514" s="1181">
        <f>IFERROR(VLOOKUP(B514,TE!$H$1:$Y$749,18,FALSE),"")</f>
        <v/>
      </c>
      <c r="T514" s="1181">
        <f>IFERROR(SUMIFS(TE!$O:$O,TE!$G:$G,$B$441,TE!$I:$I,B514,TE!$D:$D,$C$5),"")</f>
        <v/>
      </c>
      <c r="X514" s="1925">
        <f>IFERROR(VLOOKUP(B514,TE!$H$1:$Y$630,14,FALSE),"0")</f>
        <v/>
      </c>
      <c r="AA514" s="1796" t="n"/>
      <c r="AB514" s="1935">
        <f>T514*X514</f>
        <v/>
      </c>
      <c r="AD514" s="1738" t="n"/>
      <c r="AE514" s="416" t="n"/>
      <c r="AF514" s="416" t="n"/>
    </row>
    <row r="515" ht="15.75" customHeight="1" s="667">
      <c r="A515" s="416" t="n"/>
      <c r="B515" s="211" t="inlineStr">
        <is>
          <t>D00227KA</t>
        </is>
      </c>
      <c r="C515" s="1224" t="n"/>
      <c r="D515" s="1224" t="n"/>
      <c r="E515" s="323">
        <f>IFERROR(VLOOKUP(B515,TE!$H$1:$Y$749,2,FALSE),"(Not on TE)")</f>
        <v/>
      </c>
      <c r="F515" s="1224" t="n"/>
      <c r="G515" s="1207" t="n"/>
      <c r="H515" s="1207" t="n"/>
      <c r="I515" s="1207" t="n"/>
      <c r="J515" s="1207" t="n"/>
      <c r="K515" s="1207" t="n"/>
      <c r="L515" s="1207" t="n"/>
      <c r="M515" s="1207" t="n"/>
      <c r="N515" s="1181">
        <f>IFERROR(VLOOKUP(B515,TE!$H$1:$Y$749,18,FALSE),"")</f>
        <v/>
      </c>
      <c r="T515" s="1181">
        <f>IFERROR(SUMIFS(TE!$O:$O,TE!$G:$G,$B$441,TE!$I:$I,B515,TE!$D:$D,$C$5),"")</f>
        <v/>
      </c>
      <c r="X515" s="1925">
        <f>IFERROR(VLOOKUP(B515,TE!$H$1:$Y$630,14,FALSE),"0")</f>
        <v/>
      </c>
      <c r="AA515" s="1796" t="n"/>
      <c r="AB515" s="1935">
        <f>T515*X515</f>
        <v/>
      </c>
      <c r="AD515" s="1738" t="n"/>
      <c r="AE515" s="416" t="n"/>
      <c r="AF515" s="416" t="n"/>
    </row>
    <row r="516" ht="15.75" customHeight="1" s="667">
      <c r="A516" s="416" t="n"/>
      <c r="B516" s="211" t="inlineStr">
        <is>
          <t>D00227KH</t>
        </is>
      </c>
      <c r="C516" s="1224" t="n"/>
      <c r="D516" s="1224" t="n"/>
      <c r="E516" s="323">
        <f>IFERROR(VLOOKUP(B516,TE!$H$1:$Y$749,2,FALSE),"(Not on TE)")</f>
        <v/>
      </c>
      <c r="F516" s="1224" t="n"/>
      <c r="G516" s="1207" t="n"/>
      <c r="H516" s="1207" t="n"/>
      <c r="I516" s="1207" t="n"/>
      <c r="J516" s="1207" t="n"/>
      <c r="K516" s="1207" t="n"/>
      <c r="L516" s="1207" t="n"/>
      <c r="M516" s="1207" t="n"/>
      <c r="N516" s="1181">
        <f>IFERROR(VLOOKUP(B516,TE!$H$1:$Y$749,18,FALSE),"")</f>
        <v/>
      </c>
      <c r="T516" s="1181">
        <f>IFERROR(SUMIFS(TE!$O:$O,TE!$G:$G,$B$441,TE!$I:$I,B516,TE!$D:$D,$C$5),"")</f>
        <v/>
      </c>
      <c r="X516" s="1925">
        <f>IFERROR(VLOOKUP(B516,TE!$H$1:$Y$630,14,FALSE),"0")</f>
        <v/>
      </c>
      <c r="AA516" s="1796" t="n"/>
      <c r="AB516" s="1935">
        <f>T516*X516</f>
        <v/>
      </c>
      <c r="AD516" s="1738" t="n"/>
      <c r="AE516" s="416" t="n"/>
      <c r="AF516" s="416" t="n"/>
    </row>
    <row r="517" ht="15.75" customHeight="1" s="667">
      <c r="A517" s="416" t="n"/>
      <c r="B517" s="421" t="inlineStr">
        <is>
          <t>D00257K</t>
        </is>
      </c>
      <c r="C517" s="1224" t="n"/>
      <c r="D517" s="1224" t="n"/>
      <c r="E517" s="323">
        <f>IFERROR(VLOOKUP(B517,TE!$H$1:$Y$749,2,FALSE),"(Not on TE)")</f>
        <v/>
      </c>
      <c r="F517" s="1224" t="n"/>
      <c r="G517" s="1207" t="n"/>
      <c r="H517" s="1207" t="n"/>
      <c r="I517" s="1207" t="n"/>
      <c r="J517" s="1207" t="n"/>
      <c r="K517" s="1207" t="n"/>
      <c r="L517" s="1207" t="n"/>
      <c r="M517" s="1207" t="n"/>
      <c r="N517" s="1181">
        <f>IFERROR(VLOOKUP(B517,TE!$H$1:$Y$749,18,FALSE),"")</f>
        <v/>
      </c>
      <c r="T517" s="1181">
        <f>IFERROR(SUMIFS(TE!$O:$O,TE!$G:$G,$B$441,TE!$I:$I,B517,TE!$D:$D,$C$5),"")</f>
        <v/>
      </c>
      <c r="X517" s="1925">
        <f>IFERROR(VLOOKUP(B517,TE!$H$1:$Y$630,14,FALSE),"0")</f>
        <v/>
      </c>
      <c r="AA517" s="1796" t="n"/>
      <c r="AB517" s="1935">
        <f>T517*X517</f>
        <v/>
      </c>
      <c r="AD517" s="1738" t="n"/>
      <c r="AE517" s="416" t="n"/>
      <c r="AF517" s="416" t="n"/>
    </row>
    <row r="518" ht="15.75" customHeight="1" s="667">
      <c r="A518" s="416" t="n"/>
      <c r="B518" s="421" t="inlineStr">
        <is>
          <t>D00277K</t>
        </is>
      </c>
      <c r="C518" s="1224" t="n"/>
      <c r="D518" s="1224" t="n"/>
      <c r="E518" s="323">
        <f>IFERROR(VLOOKUP(B518,TE!$H$1:$Y$749,2,FALSE),"(Not on TE)")</f>
        <v/>
      </c>
      <c r="F518" s="1224" t="n"/>
      <c r="G518" s="1207" t="n"/>
      <c r="H518" s="1207" t="n"/>
      <c r="I518" s="1207" t="n"/>
      <c r="J518" s="1207" t="n"/>
      <c r="K518" s="1207" t="n"/>
      <c r="L518" s="1207" t="n"/>
      <c r="M518" s="1207" t="n"/>
      <c r="N518" s="1181">
        <f>IFERROR(VLOOKUP(B518,TE!$H$1:$Y$749,18,FALSE),"")</f>
        <v/>
      </c>
      <c r="T518" s="1181">
        <f>IFERROR(SUMIFS(TE!$O:$O,TE!$G:$G,$B$441,TE!$I:$I,B518,TE!$D:$D,$C$5),"")</f>
        <v/>
      </c>
      <c r="X518" s="1925">
        <f>IFERROR(VLOOKUP(B518,TE!$H$1:$Y$630,14,FALSE),"0")</f>
        <v/>
      </c>
      <c r="AA518" s="1796" t="n"/>
      <c r="AB518" s="1935">
        <f>T518*X518</f>
        <v/>
      </c>
      <c r="AD518" s="1738" t="n"/>
      <c r="AE518" s="416" t="n"/>
      <c r="AF518" s="416" t="n"/>
    </row>
    <row r="519" ht="15.75" customHeight="1" s="667">
      <c r="A519" s="416" t="n"/>
      <c r="B519" s="421" t="inlineStr">
        <is>
          <t>D00307K</t>
        </is>
      </c>
      <c r="C519" s="1224" t="n"/>
      <c r="D519" s="1224" t="n"/>
      <c r="E519" s="323">
        <f>IFERROR(VLOOKUP(B519,TE!$H$1:$Y$749,2,FALSE),"(Not on TE)")</f>
        <v/>
      </c>
      <c r="F519" s="1224" t="n"/>
      <c r="G519" s="1207" t="n"/>
      <c r="H519" s="1207" t="n"/>
      <c r="I519" s="1207" t="n"/>
      <c r="J519" s="1207" t="n"/>
      <c r="K519" s="1207" t="n"/>
      <c r="L519" s="1207" t="n"/>
      <c r="M519" s="1207" t="n"/>
      <c r="N519" s="1181">
        <f>IFERROR(VLOOKUP(B519,TE!$H$1:$Y$749,18,FALSE),"")</f>
        <v/>
      </c>
      <c r="T519" s="1181">
        <f>IFERROR(SUMIFS(TE!$O:$O,TE!$G:$G,$B$441,TE!$I:$I,B519,TE!$D:$D,$C$5),"")</f>
        <v/>
      </c>
      <c r="X519" s="1925">
        <f>IFERROR(VLOOKUP(B519,TE!$H$1:$Y$630,14,FALSE),"0")</f>
        <v/>
      </c>
      <c r="AA519" s="1796" t="n"/>
      <c r="AB519" s="1935">
        <f>T519*X519</f>
        <v/>
      </c>
      <c r="AD519" s="1738" t="n"/>
      <c r="AE519" s="416" t="n"/>
      <c r="AF519" s="416" t="n"/>
    </row>
    <row r="520" ht="15.75" customHeight="1" s="667">
      <c r="A520" s="416" t="n"/>
      <c r="B520" s="421" t="inlineStr">
        <is>
          <t>D00317K</t>
        </is>
      </c>
      <c r="C520" s="1224" t="n"/>
      <c r="D520" s="1224" t="n"/>
      <c r="E520" s="323">
        <f>IFERROR(VLOOKUP(B520,TE!$H$1:$Y$749,2,FALSE),"(Not on TE)")</f>
        <v/>
      </c>
      <c r="F520" s="1224" t="n"/>
      <c r="G520" s="1207" t="n"/>
      <c r="H520" s="1207" t="n"/>
      <c r="I520" s="1207" t="n"/>
      <c r="J520" s="1207" t="n"/>
      <c r="K520" s="1207" t="n"/>
      <c r="L520" s="1207" t="n"/>
      <c r="M520" s="1207" t="n"/>
      <c r="N520" s="1181">
        <f>IFERROR(VLOOKUP(B520,TE!$H$1:$Y$749,18,FALSE),"")</f>
        <v/>
      </c>
      <c r="T520" s="1181">
        <f>IFERROR(SUMIFS(TE!$O:$O,TE!$G:$G,$B$441,TE!$I:$I,B520,TE!$D:$D,$C$5),"")</f>
        <v/>
      </c>
      <c r="X520" s="1925">
        <f>IFERROR(VLOOKUP(B520,TE!$H$1:$Y$630,14,FALSE),"0")</f>
        <v/>
      </c>
      <c r="AA520" s="1796" t="n"/>
      <c r="AB520" s="1935">
        <f>T520*X520</f>
        <v/>
      </c>
      <c r="AD520" s="1738" t="n"/>
      <c r="AE520" s="416" t="n"/>
      <c r="AF520" s="416" t="n"/>
    </row>
    <row r="521" ht="15.75" customHeight="1" s="667">
      <c r="A521" s="416" t="n"/>
      <c r="B521" s="421" t="inlineStr">
        <is>
          <t>D00327K</t>
        </is>
      </c>
      <c r="C521" s="1224" t="n"/>
      <c r="D521" s="1224" t="n"/>
      <c r="E521" s="323">
        <f>IFERROR(VLOOKUP(B521,TE!$H$1:$Y$749,2,FALSE),"(Not on TE)")</f>
        <v/>
      </c>
      <c r="F521" s="1224" t="n"/>
      <c r="G521" s="1207" t="n"/>
      <c r="H521" s="1207" t="n"/>
      <c r="I521" s="1207" t="n"/>
      <c r="J521" s="1207" t="n"/>
      <c r="K521" s="1207" t="n"/>
      <c r="L521" s="1207" t="n"/>
      <c r="M521" s="1207" t="n"/>
      <c r="N521" s="1181">
        <f>IFERROR(VLOOKUP(B521,TE!$H$1:$Y$749,18,FALSE),"")</f>
        <v/>
      </c>
      <c r="T521" s="1181">
        <f>IFERROR(SUMIFS(TE!$O:$O,TE!$G:$G,$B$441,TE!$I:$I,B521,TE!$D:$D,$C$5),"")</f>
        <v/>
      </c>
      <c r="X521" s="1925">
        <f>IFERROR(VLOOKUP(B521,TE!$H$1:$Y$630,14,FALSE),"0")</f>
        <v/>
      </c>
      <c r="AA521" s="1796" t="n"/>
      <c r="AB521" s="1935">
        <f>T521*X521</f>
        <v/>
      </c>
      <c r="AD521" s="1738" t="n"/>
      <c r="AE521" s="416" t="n"/>
      <c r="AF521" s="416" t="n"/>
    </row>
    <row r="522" ht="15.75" customHeight="1" s="667">
      <c r="A522" s="416" t="n"/>
      <c r="B522" s="422" t="inlineStr">
        <is>
          <t>D00337K</t>
        </is>
      </c>
      <c r="C522" s="331" t="n"/>
      <c r="D522" s="331" t="n"/>
      <c r="E522" s="328">
        <f>IFERROR(VLOOKUP(B522,TE!$H$1:$Y$749,2,FALSE),"(Not on TE)")</f>
        <v/>
      </c>
      <c r="F522" s="331" t="n"/>
      <c r="G522" s="1195" t="n"/>
      <c r="H522" s="1195" t="n"/>
      <c r="I522" s="1195" t="n"/>
      <c r="J522" s="1195" t="n"/>
      <c r="K522" s="1195" t="n"/>
      <c r="L522" s="1195" t="n"/>
      <c r="M522" s="1195" t="n"/>
      <c r="N522" s="1187">
        <f>IFERROR(VLOOKUP(B522,TE!$H$1:$Y$749,18,FALSE),"")</f>
        <v/>
      </c>
      <c r="O522" s="1747" t="n"/>
      <c r="P522" s="1747" t="n"/>
      <c r="Q522" s="1747" t="n"/>
      <c r="R522" s="1747" t="n"/>
      <c r="S522" s="1747" t="n"/>
      <c r="T522" s="1187">
        <f>IFERROR(SUMIFS(TE!$O:$O,TE!$G:$G,$B$441,TE!$I:$I,B522,TE!$D:$D,$C$5),"")</f>
        <v/>
      </c>
      <c r="U522" s="1747" t="n"/>
      <c r="V522" s="1747" t="n"/>
      <c r="W522" s="1747" t="n"/>
      <c r="X522" s="1926">
        <f>IFERROR(VLOOKUP(B522,TE!$H$1:$Y$630,14,FALSE),"0")</f>
        <v/>
      </c>
      <c r="Y522" s="1747" t="n"/>
      <c r="Z522" s="1747" t="n"/>
      <c r="AA522" s="1797" t="n"/>
      <c r="AB522" s="1936">
        <f>T522*X522</f>
        <v/>
      </c>
      <c r="AC522" s="1747" t="n"/>
      <c r="AD522" s="1799" t="n"/>
      <c r="AE522" s="416" t="n"/>
      <c r="AF522" s="416" t="n"/>
    </row>
    <row r="523" ht="15.75" customHeight="1" s="667">
      <c r="A523" s="416" t="n"/>
      <c r="B523" s="322" t="n"/>
      <c r="C523" s="1224" t="n"/>
      <c r="D523" s="1224" t="n"/>
      <c r="E523" s="1224" t="n"/>
      <c r="F523" s="1224" t="n"/>
      <c r="G523" s="1207" t="n"/>
      <c r="H523" s="1207" t="n"/>
      <c r="I523" s="1207" t="n"/>
      <c r="J523" s="1207" t="n"/>
      <c r="K523" s="1207" t="n"/>
      <c r="L523" s="1207" t="n"/>
      <c r="M523" s="1207" t="n"/>
      <c r="N523" s="1208" t="n"/>
      <c r="O523" s="1208" t="n"/>
      <c r="P523" s="1208" t="n"/>
      <c r="Q523" s="1208" t="n"/>
      <c r="R523" s="1942" t="n"/>
      <c r="S523" s="1942" t="n"/>
      <c r="T523" s="1942" t="n"/>
      <c r="U523" s="1942" t="n"/>
      <c r="V523" s="1942" t="n"/>
      <c r="W523" s="1942" t="n"/>
      <c r="X523" s="1942" t="n"/>
      <c r="Y523" s="1942" t="n"/>
      <c r="Z523" s="1943" t="inlineStr">
        <is>
          <t>Continued Below</t>
        </is>
      </c>
      <c r="AA523" s="1748" t="n"/>
      <c r="AB523" s="1748" t="n"/>
      <c r="AC523" s="1748" t="n"/>
      <c r="AD523" s="1748" t="n"/>
      <c r="AE523" s="416" t="n"/>
      <c r="AF523" s="416" t="n"/>
    </row>
    <row r="524" ht="15.75" customHeight="1" s="667">
      <c r="A524" s="416" t="n"/>
      <c r="B524" s="327" t="n"/>
      <c r="C524" s="1224" t="n"/>
      <c r="D524" s="1224" t="n"/>
      <c r="E524" s="1224" t="n"/>
      <c r="F524" s="1224" t="n"/>
      <c r="G524" s="1207" t="n"/>
      <c r="N524" s="1208" t="n"/>
      <c r="O524" s="1739" t="n"/>
      <c r="P524" s="1739" t="n"/>
      <c r="Q524" s="1739" t="n"/>
      <c r="R524" s="1942" t="n"/>
      <c r="S524" s="1739" t="n"/>
      <c r="T524" s="1739" t="n"/>
      <c r="U524" s="1739" t="n"/>
      <c r="V524" s="1942" t="n"/>
      <c r="W524" s="1739" t="n"/>
      <c r="X524" s="1739" t="n"/>
      <c r="Y524" s="1739" t="n"/>
      <c r="Z524" s="416" t="n"/>
      <c r="AA524" s="416" t="n"/>
      <c r="AB524" s="416" t="n"/>
      <c r="AC524" s="416" t="n"/>
      <c r="AD524" s="416" t="n"/>
      <c r="AE524" s="416" t="n"/>
      <c r="AF524" s="416" t="n"/>
    </row>
    <row r="525" ht="15.75" customHeight="1" s="667">
      <c r="A525" s="332" t="n"/>
      <c r="B525" s="4" t="n"/>
      <c r="C525" s="332" t="n"/>
      <c r="D525" s="332" t="n"/>
      <c r="E525" s="332" t="n"/>
      <c r="F525" s="332" t="n"/>
      <c r="G525" s="332" t="n"/>
      <c r="H525" s="332" t="n"/>
      <c r="I525" s="332" t="n"/>
      <c r="J525" s="332" t="n"/>
      <c r="K525" s="332" t="n"/>
      <c r="L525" s="332" t="n"/>
      <c r="M525" s="332" t="n"/>
      <c r="N525" s="332" t="n"/>
      <c r="O525" s="332" t="n"/>
      <c r="P525" s="332" t="n"/>
      <c r="Q525" s="332" t="n"/>
      <c r="R525" s="332" t="n"/>
      <c r="S525" s="332" t="n"/>
      <c r="T525" s="332" t="n"/>
      <c r="U525" s="332" t="n"/>
      <c r="V525" s="332" t="n"/>
      <c r="W525" s="332" t="n"/>
      <c r="X525" s="332" t="n"/>
      <c r="Y525" s="332" t="n"/>
      <c r="Z525" s="332" t="n"/>
      <c r="AA525" s="332" t="n"/>
      <c r="AB525" s="317" t="n"/>
      <c r="AC525" s="318" t="n"/>
      <c r="AD525" s="319" t="n"/>
      <c r="AE525" s="319" t="n"/>
      <c r="AF525" s="319" t="n"/>
    </row>
    <row r="526" ht="15.75" customHeight="1" s="667">
      <c r="A526" s="1198" t="inlineStr">
        <is>
          <t>CCN:</t>
        </is>
      </c>
      <c r="C526" s="1199">
        <f>$C$5</f>
        <v/>
      </c>
      <c r="M526" s="1198" t="inlineStr">
        <is>
          <t>Nomenclature:</t>
        </is>
      </c>
      <c r="R526" s="1199">
        <f>$R$5</f>
        <v/>
      </c>
    </row>
    <row r="527" ht="15.75" customHeight="1" s="667">
      <c r="A527" s="416" t="n"/>
      <c r="B527" s="322" t="n"/>
      <c r="C527" s="322" t="n"/>
      <c r="D527" s="322" t="n"/>
      <c r="E527" s="324" t="n"/>
      <c r="F527" s="324" t="n"/>
      <c r="G527" s="324" t="n"/>
      <c r="H527" s="324" t="n"/>
      <c r="I527" s="324" t="n"/>
      <c r="J527" s="324" t="n"/>
      <c r="K527" s="324" t="n"/>
      <c r="L527" s="324" t="n"/>
      <c r="M527" s="324" t="n"/>
      <c r="N527" s="1226" t="n"/>
      <c r="O527" s="1226" t="n"/>
      <c r="P527" s="1226" t="n"/>
      <c r="Q527" s="1226" t="n"/>
      <c r="R527" s="1226" t="n"/>
      <c r="S527" s="1226" t="n"/>
      <c r="T527" s="1226" t="n"/>
      <c r="U527" s="1226" t="n"/>
      <c r="V527" s="1226" t="n"/>
      <c r="W527" s="1226" t="n"/>
      <c r="X527" s="1937" t="n"/>
      <c r="Y527" s="1937" t="n"/>
      <c r="Z527" s="1937" t="n"/>
      <c r="AA527" s="1937" t="n"/>
      <c r="AB527" s="1939" t="n"/>
      <c r="AC527" s="1939" t="n"/>
      <c r="AD527" s="1939" t="n"/>
      <c r="AE527" s="325" t="n"/>
      <c r="AF527" s="416" t="n"/>
    </row>
    <row r="528" ht="15.75" customHeight="1" s="667">
      <c r="A528" s="416" t="n"/>
      <c r="B528" s="419">
        <f>B485</f>
        <v/>
      </c>
      <c r="C528" s="327" t="n"/>
      <c r="D528" s="327" t="n"/>
      <c r="E528" s="328">
        <f>E485</f>
        <v/>
      </c>
      <c r="F528" s="329" t="n"/>
      <c r="G528" s="329" t="n"/>
      <c r="H528" s="329" t="n"/>
      <c r="I528" s="329" t="n"/>
      <c r="J528" s="329" t="n"/>
      <c r="K528" s="329" t="n"/>
      <c r="L528" s="329" t="n"/>
      <c r="M528" s="329" t="n"/>
      <c r="N528" s="1188" t="n"/>
      <c r="O528" s="1188" t="n"/>
      <c r="P528" s="1188" t="n"/>
      <c r="Q528" s="1188" t="n"/>
      <c r="R528" s="1188" t="n"/>
      <c r="S528" s="1188" t="n"/>
      <c r="T528" s="1188" t="n"/>
      <c r="U528" s="1188" t="n"/>
      <c r="V528" s="1188" t="n"/>
      <c r="W528" s="1188" t="n"/>
      <c r="X528" s="1940" t="n"/>
      <c r="Y528" s="1940" t="n"/>
      <c r="Z528" s="1940" t="n"/>
      <c r="AA528" s="1940" t="n"/>
      <c r="AB528" s="1941" t="n"/>
      <c r="AC528" s="1941" t="n"/>
      <c r="AD528" s="1941" t="n"/>
      <c r="AE528" s="325" t="n"/>
      <c r="AF528" s="416" t="n"/>
    </row>
    <row r="529" ht="15.75" customHeight="1" s="667">
      <c r="A529" s="416" t="n"/>
      <c r="B529" s="423" t="inlineStr">
        <is>
          <t>D00347K</t>
        </is>
      </c>
      <c r="C529" s="322" t="n"/>
      <c r="D529" s="322" t="n"/>
      <c r="E529" s="323">
        <f>IFERROR(VLOOKUP(B529,TE!$H$1:$Y$749,2,FALSE),"(Not on TE)")</f>
        <v/>
      </c>
      <c r="F529" s="324" t="n"/>
      <c r="G529" s="324" t="n"/>
      <c r="H529" s="324" t="n"/>
      <c r="I529" s="324" t="n"/>
      <c r="J529" s="324" t="n"/>
      <c r="K529" s="324" t="n"/>
      <c r="L529" s="324" t="n"/>
      <c r="M529" s="324" t="n"/>
      <c r="N529" s="1200">
        <f>IFERROR(VLOOKUP(B529,TE!$H$1:$Y$749,18,FALSE),"")</f>
        <v/>
      </c>
      <c r="O529" s="1736" t="n"/>
      <c r="P529" s="1736" t="n"/>
      <c r="Q529" s="1736" t="n"/>
      <c r="R529" s="1736" t="n"/>
      <c r="S529" s="1736" t="n"/>
      <c r="T529" s="1200">
        <f>IFERROR(SUMIFS(TE!$O:$O,TE!$G:$G,$B$441,TE!$I:$I,B529,TE!$D:$D,$C$5),"")</f>
        <v/>
      </c>
      <c r="U529" s="1736" t="n"/>
      <c r="V529" s="1736" t="n"/>
      <c r="W529" s="1736" t="n"/>
      <c r="X529" s="1945">
        <f>IFERROR(VLOOKUP(B529,TE!$H$1:$Y$630,14,FALSE),"0")</f>
        <v/>
      </c>
      <c r="Y529" s="1736" t="n"/>
      <c r="Z529" s="1736" t="n"/>
      <c r="AA529" s="1794" t="n"/>
      <c r="AB529" s="1946">
        <f>T529*X529</f>
        <v/>
      </c>
      <c r="AC529" s="1736" t="n"/>
      <c r="AD529" s="1737" t="n"/>
      <c r="AE529" s="325" t="n"/>
      <c r="AF529" s="416" t="n"/>
    </row>
    <row r="530" ht="15.75" customHeight="1" s="667">
      <c r="A530" s="416" t="n"/>
      <c r="B530" s="424" t="inlineStr">
        <is>
          <t>D00357K</t>
        </is>
      </c>
      <c r="C530" s="322" t="n"/>
      <c r="D530" s="322" t="n"/>
      <c r="E530" s="323">
        <f>IFERROR(VLOOKUP(B530,TE!$H$1:$Y$749,2,FALSE),"(Not on TE)")</f>
        <v/>
      </c>
      <c r="F530" s="324" t="n"/>
      <c r="G530" s="324" t="n"/>
      <c r="H530" s="324" t="n"/>
      <c r="I530" s="324" t="n"/>
      <c r="J530" s="324" t="n"/>
      <c r="K530" s="324" t="n"/>
      <c r="L530" s="324" t="n"/>
      <c r="M530" s="324" t="n"/>
      <c r="N530" s="1181">
        <f>IFERROR(VLOOKUP(B530,TE!$H$1:$Y$749,18,FALSE),"")</f>
        <v/>
      </c>
      <c r="T530" s="1181">
        <f>IFERROR(SUMIFS(TE!$O:$O,TE!$G:$G,$B$441,TE!$I:$I,B530,TE!$D:$D,$C$5),"")</f>
        <v/>
      </c>
      <c r="X530" s="1925">
        <f>IFERROR(VLOOKUP(B530,TE!$H$1:$Y$630,14,FALSE),"0")</f>
        <v/>
      </c>
      <c r="AA530" s="1796" t="n"/>
      <c r="AB530" s="1935">
        <f>T530*X530</f>
        <v/>
      </c>
      <c r="AD530" s="1738" t="n"/>
      <c r="AE530" s="325" t="n"/>
      <c r="AF530" s="416" t="n"/>
    </row>
    <row r="531" ht="15.75" customHeight="1" s="667">
      <c r="A531" s="416" t="n"/>
      <c r="B531" s="424" t="inlineStr">
        <is>
          <t>D00367K</t>
        </is>
      </c>
      <c r="C531" s="322" t="n"/>
      <c r="D531" s="322" t="n"/>
      <c r="E531" s="323">
        <f>IFERROR(VLOOKUP(B531,TE!$H$1:$Y$749,2,FALSE),"(Not on TE)")</f>
        <v/>
      </c>
      <c r="F531" s="324" t="n"/>
      <c r="G531" s="324" t="n"/>
      <c r="H531" s="324" t="n"/>
      <c r="I531" s="324" t="n"/>
      <c r="J531" s="324" t="n"/>
      <c r="K531" s="324" t="n"/>
      <c r="L531" s="324" t="n"/>
      <c r="M531" s="324" t="n"/>
      <c r="N531" s="1181">
        <f>IFERROR(VLOOKUP(B531,TE!$H$1:$Y$749,18,FALSE),"")</f>
        <v/>
      </c>
      <c r="T531" s="1181">
        <f>IFERROR(SUMIFS(TE!$O:$O,TE!$G:$G,$B$441,TE!$I:$I,B531,TE!$D:$D,$C$5),"")</f>
        <v/>
      </c>
      <c r="X531" s="1925">
        <f>IFERROR(VLOOKUP(B531,TE!$H$1:$Y$630,14,FALSE),"0")</f>
        <v/>
      </c>
      <c r="AA531" s="1796" t="n"/>
      <c r="AB531" s="1935">
        <f>T531*X531</f>
        <v/>
      </c>
      <c r="AD531" s="1738" t="n"/>
      <c r="AE531" s="325" t="n"/>
      <c r="AF531" s="416" t="n"/>
    </row>
    <row r="532" ht="15.75" customHeight="1" s="667">
      <c r="A532" s="416" t="n"/>
      <c r="B532" s="424" t="inlineStr">
        <is>
          <t>D00457K</t>
        </is>
      </c>
      <c r="C532" s="322" t="n"/>
      <c r="D532" s="322" t="n"/>
      <c r="E532" s="323">
        <f>IFERROR(VLOOKUP(B532,TE!$H$1:$Y$749,2,FALSE),"(Not on TE)")</f>
        <v/>
      </c>
      <c r="F532" s="324" t="n"/>
      <c r="G532" s="324" t="n"/>
      <c r="H532" s="324" t="n"/>
      <c r="I532" s="324" t="n"/>
      <c r="J532" s="324" t="n"/>
      <c r="K532" s="324" t="n"/>
      <c r="L532" s="324" t="n"/>
      <c r="M532" s="324" t="n"/>
      <c r="N532" s="1181">
        <f>IFERROR(VLOOKUP(B532,TE!$H$1:$Y$749,18,FALSE),"")</f>
        <v/>
      </c>
      <c r="T532" s="1181">
        <f>IFERROR(SUMIFS(TE!$O:$O,TE!$G:$G,$B$441,TE!$I:$I,B532,TE!$D:$D,$C$5),"")</f>
        <v/>
      </c>
      <c r="X532" s="1925">
        <f>IFERROR(VLOOKUP(B532,TE!$H$1:$Y$630,14,FALSE),"0")</f>
        <v/>
      </c>
      <c r="AA532" s="1796" t="n"/>
      <c r="AB532" s="1935">
        <f>T532*X532</f>
        <v/>
      </c>
      <c r="AD532" s="1738" t="n"/>
      <c r="AE532" s="325" t="n"/>
      <c r="AF532" s="416" t="n"/>
    </row>
    <row r="533" ht="15.75" customHeight="1" s="667">
      <c r="A533" s="416" t="n"/>
      <c r="B533" s="424" t="inlineStr">
        <is>
          <t>D00467K</t>
        </is>
      </c>
      <c r="C533" s="322" t="n"/>
      <c r="D533" s="322" t="n"/>
      <c r="E533" s="323">
        <f>IFERROR(VLOOKUP(B533,TE!$H$1:$Y$749,2,FALSE),"(Not on TE)")</f>
        <v/>
      </c>
      <c r="F533" s="324" t="n"/>
      <c r="G533" s="324" t="n"/>
      <c r="H533" s="324" t="n"/>
      <c r="I533" s="324" t="n"/>
      <c r="J533" s="324" t="n"/>
      <c r="K533" s="324" t="n"/>
      <c r="L533" s="324" t="n"/>
      <c r="M533" s="324" t="n"/>
      <c r="N533" s="1181">
        <f>IFERROR(VLOOKUP(B533,TE!$H$1:$Y$749,18,FALSE),"")</f>
        <v/>
      </c>
      <c r="T533" s="1181">
        <f>IFERROR(SUMIFS(TE!$O:$O,TE!$G:$G,$B$441,TE!$I:$I,B533,TE!$D:$D,$C$5),"")</f>
        <v/>
      </c>
      <c r="X533" s="1925">
        <f>IFERROR(VLOOKUP(B533,TE!$H$1:$Y$630,14,FALSE),"0")</f>
        <v/>
      </c>
      <c r="AA533" s="1796" t="n"/>
      <c r="AB533" s="1935">
        <f>T533*X533</f>
        <v/>
      </c>
      <c r="AD533" s="1738" t="n"/>
      <c r="AE533" s="325" t="n"/>
      <c r="AF533" s="416" t="n"/>
    </row>
    <row r="534" ht="15.75" customHeight="1" s="667">
      <c r="A534" s="416" t="n"/>
      <c r="B534" s="424" t="inlineStr">
        <is>
          <t>D00487K</t>
        </is>
      </c>
      <c r="C534" s="322" t="n"/>
      <c r="D534" s="322" t="n"/>
      <c r="E534" s="323">
        <f>IFERROR(VLOOKUP(B534,TE!$H$1:$Y$749,2,FALSE),"(Not on TE)")</f>
        <v/>
      </c>
      <c r="F534" s="324" t="n"/>
      <c r="G534" s="324" t="n"/>
      <c r="H534" s="324" t="n"/>
      <c r="I534" s="324" t="n"/>
      <c r="J534" s="324" t="n"/>
      <c r="K534" s="324" t="n"/>
      <c r="L534" s="324" t="n"/>
      <c r="M534" s="324" t="n"/>
      <c r="N534" s="1181">
        <f>IFERROR(VLOOKUP(B534,TE!$H$1:$Y$749,18,FALSE),"")</f>
        <v/>
      </c>
      <c r="T534" s="1181">
        <f>IFERROR(SUMIFS(TE!$O:$O,TE!$G:$G,$B$441,TE!$I:$I,B534,TE!$D:$D,$C$5),"")</f>
        <v/>
      </c>
      <c r="X534" s="1925">
        <f>IFERROR(VLOOKUP(B534,TE!$H$1:$Y$630,14,FALSE),"0")</f>
        <v/>
      </c>
      <c r="AA534" s="1796" t="n"/>
      <c r="AB534" s="1935">
        <f>T534*X534</f>
        <v/>
      </c>
      <c r="AD534" s="1738" t="n"/>
      <c r="AE534" s="325" t="n"/>
      <c r="AF534" s="416" t="n"/>
    </row>
    <row r="535" ht="15.75" customHeight="1" s="667">
      <c r="A535" s="416" t="n"/>
      <c r="B535" s="424" t="inlineStr">
        <is>
          <t>D00527K</t>
        </is>
      </c>
      <c r="C535" s="322" t="n"/>
      <c r="D535" s="322" t="n"/>
      <c r="E535" s="323">
        <f>IFERROR(VLOOKUP(B535,TE!$H$1:$Y$749,2,FALSE),"(Not on TE)")</f>
        <v/>
      </c>
      <c r="F535" s="324" t="n"/>
      <c r="G535" s="324" t="n"/>
      <c r="H535" s="324" t="n"/>
      <c r="I535" s="324" t="n"/>
      <c r="J535" s="324" t="n"/>
      <c r="K535" s="324" t="n"/>
      <c r="L535" s="324" t="n"/>
      <c r="M535" s="324" t="n"/>
      <c r="N535" s="1181">
        <f>IFERROR(VLOOKUP(B535,TE!$H$1:$Y$749,18,FALSE),"")</f>
        <v/>
      </c>
      <c r="T535" s="1181">
        <f>IFERROR(SUMIFS(TE!$O:$O,TE!$G:$G,$B$441,TE!$I:$I,B535,TE!$D:$D,$C$5),"")</f>
        <v/>
      </c>
      <c r="X535" s="1925">
        <f>IFERROR(VLOOKUP(B535,TE!$H$1:$Y$630,14,FALSE),"0")</f>
        <v/>
      </c>
      <c r="AA535" s="1796" t="n"/>
      <c r="AB535" s="1935">
        <f>T535*X535</f>
        <v/>
      </c>
      <c r="AD535" s="1738" t="n"/>
      <c r="AE535" s="325" t="n"/>
      <c r="AF535" s="416" t="n"/>
    </row>
    <row r="536" ht="15.75" customHeight="1" s="667">
      <c r="A536" s="416" t="n"/>
      <c r="B536" s="424" t="inlineStr">
        <is>
          <t>D00537K</t>
        </is>
      </c>
      <c r="C536" s="322" t="n"/>
      <c r="D536" s="322" t="n"/>
      <c r="E536" s="323">
        <f>IFERROR(VLOOKUP(B536,TE!$H$1:$Y$749,2,FALSE),"(Not on TE)")</f>
        <v/>
      </c>
      <c r="F536" s="324" t="n"/>
      <c r="G536" s="324" t="n"/>
      <c r="H536" s="324" t="n"/>
      <c r="I536" s="324" t="n"/>
      <c r="J536" s="324" t="n"/>
      <c r="K536" s="324" t="n"/>
      <c r="L536" s="324" t="n"/>
      <c r="M536" s="324" t="n"/>
      <c r="N536" s="1181">
        <f>IFERROR(VLOOKUP(B536,TE!$H$1:$Y$749,18,FALSE),"")</f>
        <v/>
      </c>
      <c r="T536" s="1181">
        <f>IFERROR(SUMIFS(TE!$O:$O,TE!$G:$G,$B$441,TE!$I:$I,B536,TE!$D:$D,$C$5),"")</f>
        <v/>
      </c>
      <c r="X536" s="1925">
        <f>IFERROR(VLOOKUP(B536,TE!$H$1:$Y$630,14,FALSE),"0")</f>
        <v/>
      </c>
      <c r="AA536" s="1796" t="n"/>
      <c r="AB536" s="1935">
        <f>T536*X536</f>
        <v/>
      </c>
      <c r="AD536" s="1738" t="n"/>
      <c r="AE536" s="325" t="n"/>
      <c r="AF536" s="416" t="n"/>
    </row>
    <row r="537" ht="15.75" customHeight="1" s="667">
      <c r="A537" s="416" t="n"/>
      <c r="B537" s="424" t="inlineStr">
        <is>
          <t>D00547K</t>
        </is>
      </c>
      <c r="C537" s="322" t="n"/>
      <c r="D537" s="322" t="n"/>
      <c r="E537" s="323">
        <f>IFERROR(VLOOKUP(B537,TE!$H$1:$Y$749,2,FALSE),"(Not on TE)")</f>
        <v/>
      </c>
      <c r="F537" s="324" t="n"/>
      <c r="G537" s="324" t="n"/>
      <c r="H537" s="324" t="n"/>
      <c r="I537" s="324" t="n"/>
      <c r="J537" s="324" t="n"/>
      <c r="K537" s="324" t="n"/>
      <c r="L537" s="324" t="n"/>
      <c r="M537" s="324" t="n"/>
      <c r="N537" s="1181">
        <f>IFERROR(VLOOKUP(B537,TE!$H$1:$Y$749,18,FALSE),"")</f>
        <v/>
      </c>
      <c r="T537" s="1181">
        <f>IFERROR(SUMIFS(TE!$O:$O,TE!$G:$G,$B$441,TE!$I:$I,B537,TE!$D:$D,$C$5),"")</f>
        <v/>
      </c>
      <c r="X537" s="1925">
        <f>IFERROR(VLOOKUP(B537,TE!$H$1:$Y$630,14,FALSE),"0")</f>
        <v/>
      </c>
      <c r="AA537" s="1796" t="n"/>
      <c r="AB537" s="1935">
        <f>T537*X537</f>
        <v/>
      </c>
      <c r="AD537" s="1738" t="n"/>
      <c r="AE537" s="325" t="n"/>
      <c r="AF537" s="416" t="n"/>
    </row>
    <row r="538" ht="15.75" customHeight="1" s="667">
      <c r="A538" s="416" t="n"/>
      <c r="B538" s="424" t="inlineStr">
        <is>
          <t>D00557K</t>
        </is>
      </c>
      <c r="C538" s="322" t="n"/>
      <c r="D538" s="322" t="n"/>
      <c r="E538" s="323">
        <f>IFERROR(VLOOKUP(B538,TE!$H$1:$Y$749,2,FALSE),"(Not on TE)")</f>
        <v/>
      </c>
      <c r="F538" s="324" t="n"/>
      <c r="G538" s="324" t="n"/>
      <c r="H538" s="324" t="n"/>
      <c r="I538" s="324" t="n"/>
      <c r="J538" s="324" t="n"/>
      <c r="K538" s="324" t="n"/>
      <c r="L538" s="324" t="n"/>
      <c r="M538" s="324" t="n"/>
      <c r="N538" s="1181">
        <f>IFERROR(VLOOKUP(B538,TE!$H$1:$Y$749,18,FALSE),"")</f>
        <v/>
      </c>
      <c r="T538" s="1181">
        <f>IFERROR(SUMIFS(TE!$O:$O,TE!$G:$G,$B$441,TE!$I:$I,B538,TE!$D:$D,$C$5),"")</f>
        <v/>
      </c>
      <c r="X538" s="1925">
        <f>IFERROR(VLOOKUP(B538,TE!$H$1:$Y$630,14,FALSE),"0")</f>
        <v/>
      </c>
      <c r="AA538" s="1796" t="n"/>
      <c r="AB538" s="1935">
        <f>T538*X538</f>
        <v/>
      </c>
      <c r="AD538" s="1738" t="n"/>
      <c r="AE538" s="325" t="n"/>
      <c r="AF538" s="416" t="n"/>
    </row>
    <row r="539" ht="15.75" customHeight="1" s="667">
      <c r="A539" s="416" t="n"/>
      <c r="B539" s="321" t="inlineStr">
        <is>
          <t>D00807K</t>
        </is>
      </c>
      <c r="C539" s="322" t="n"/>
      <c r="D539" s="322" t="n"/>
      <c r="E539" s="323">
        <f>IFERROR(VLOOKUP(B539,TE!$H$1:$Y$749,2,FALSE),"(Not on TE)")</f>
        <v/>
      </c>
      <c r="F539" s="324" t="n"/>
      <c r="G539" s="324" t="n"/>
      <c r="H539" s="324" t="n"/>
      <c r="I539" s="324" t="n"/>
      <c r="J539" s="324" t="n"/>
      <c r="K539" s="324" t="n"/>
      <c r="L539" s="324" t="n"/>
      <c r="M539" s="324" t="n"/>
      <c r="N539" s="1181">
        <f>IFERROR(VLOOKUP(B539,TE!$H$1:$Y$749,18,FALSE),"")</f>
        <v/>
      </c>
      <c r="T539" s="1181">
        <f>IFERROR(SUMIFS(TE!$O:$O,TE!$G:$G,$B$441,TE!$I:$I,B539,TE!$D:$D,$C$5),"")</f>
        <v/>
      </c>
      <c r="X539" s="1925">
        <f>IFERROR(VLOOKUP(B539,TE!$H$1:$Y$630,14,FALSE),"0")</f>
        <v/>
      </c>
      <c r="AA539" s="1796" t="n"/>
      <c r="AB539" s="1935">
        <f>T539*X539</f>
        <v/>
      </c>
      <c r="AD539" s="1738" t="n"/>
      <c r="AE539" s="325" t="n"/>
      <c r="AF539" s="416" t="n"/>
    </row>
    <row r="540" ht="15.75" customHeight="1" s="667">
      <c r="A540" s="416" t="n"/>
      <c r="B540" s="321" t="inlineStr">
        <is>
          <t>D00857KM</t>
        </is>
      </c>
      <c r="C540" s="322" t="n"/>
      <c r="D540" s="322" t="n"/>
      <c r="E540" s="323">
        <f>IFERROR(VLOOKUP(B540,TE!$H$1:$Y$749,2,FALSE),"(Not on TE)")</f>
        <v/>
      </c>
      <c r="F540" s="324" t="n"/>
      <c r="G540" s="324" t="n"/>
      <c r="H540" s="324" t="n"/>
      <c r="I540" s="324" t="n"/>
      <c r="J540" s="324" t="n"/>
      <c r="K540" s="324" t="n"/>
      <c r="L540" s="324" t="n"/>
      <c r="M540" s="324" t="n"/>
      <c r="N540" s="1181">
        <f>IFERROR(VLOOKUP(B540,TE!$H$1:$Y$749,18,FALSE),"")</f>
        <v/>
      </c>
      <c r="T540" s="1181">
        <f>IFERROR(SUMIFS(TE!$O:$O,TE!$G:$G,$B$441,TE!$I:$I,B540,TE!$D:$D,$C$5),"")</f>
        <v/>
      </c>
      <c r="X540" s="1925">
        <f>IFERROR(VLOOKUP(B540,TE!$H$1:$Y$630,14,FALSE),"0")</f>
        <v/>
      </c>
      <c r="AA540" s="1796" t="n"/>
      <c r="AB540" s="1935">
        <f>T540*X540</f>
        <v/>
      </c>
      <c r="AD540" s="1738" t="n"/>
      <c r="AE540" s="325" t="n"/>
      <c r="AF540" s="416" t="n"/>
    </row>
    <row r="541" ht="15.75" customHeight="1" s="667">
      <c r="A541" s="416" t="n"/>
      <c r="B541" s="321" t="inlineStr">
        <is>
          <t>D01877K0</t>
        </is>
      </c>
      <c r="C541" s="322" t="n"/>
      <c r="D541" s="322" t="n"/>
      <c r="E541" s="323">
        <f>IFERROR(VLOOKUP(B541,TE!$H$1:$Y$749,2,FALSE),"(Not on TE)")</f>
        <v/>
      </c>
      <c r="F541" s="324" t="n"/>
      <c r="G541" s="324" t="n"/>
      <c r="H541" s="324" t="n"/>
      <c r="I541" s="324" t="n"/>
      <c r="J541" s="324" t="n"/>
      <c r="K541" s="324" t="n"/>
      <c r="L541" s="324" t="n"/>
      <c r="M541" s="324" t="n"/>
      <c r="N541" s="1181">
        <f>IFERROR(VLOOKUP(B541,TE!$H$1:$Y$749,18,FALSE),"")</f>
        <v/>
      </c>
      <c r="T541" s="1181">
        <f>IFERROR(SUMIFS(TE!$O:$O,TE!$G:$G,$B$441,TE!$I:$I,B541,TE!$D:$D,$C$5),"")</f>
        <v/>
      </c>
      <c r="X541" s="1925">
        <f>IFERROR(VLOOKUP(B541,TE!$H$1:$Y$630,14,FALSE),"0")</f>
        <v/>
      </c>
      <c r="AA541" s="1796" t="n"/>
      <c r="AB541" s="1935">
        <f>T541*X541</f>
        <v/>
      </c>
      <c r="AD541" s="1738" t="n"/>
      <c r="AE541" s="325" t="n"/>
      <c r="AF541" s="416" t="n"/>
    </row>
    <row r="542" ht="15.75" customHeight="1" s="667">
      <c r="A542" s="416" t="n"/>
      <c r="B542" s="321" t="inlineStr">
        <is>
          <t>D01957KA</t>
        </is>
      </c>
      <c r="C542" s="322" t="n"/>
      <c r="D542" s="322" t="n"/>
      <c r="E542" s="323">
        <f>IFERROR(VLOOKUP(B542,TE!$H$1:$Y$749,2,FALSE),"(Not on TE)")</f>
        <v/>
      </c>
      <c r="F542" s="324" t="n"/>
      <c r="G542" s="324" t="n"/>
      <c r="H542" s="324" t="n"/>
      <c r="I542" s="324" t="n"/>
      <c r="J542" s="324" t="n"/>
      <c r="K542" s="324" t="n"/>
      <c r="L542" s="324" t="n"/>
      <c r="M542" s="324" t="n"/>
      <c r="N542" s="1181">
        <f>IFERROR(VLOOKUP(B542,TE!$H$1:$Y$749,18,FALSE),"")</f>
        <v/>
      </c>
      <c r="T542" s="1181">
        <f>IFERROR(SUMIFS(TE!$O:$O,TE!$G:$G,$B$441,TE!$I:$I,B542,TE!$D:$D,$C$5),"")</f>
        <v/>
      </c>
      <c r="X542" s="1925">
        <f>IFERROR(VLOOKUP(B542,TE!$H$1:$Y$630,14,FALSE),"0")</f>
        <v/>
      </c>
      <c r="AA542" s="1796" t="n"/>
      <c r="AB542" s="1935">
        <f>T542*X542</f>
        <v/>
      </c>
      <c r="AD542" s="1738" t="n"/>
      <c r="AE542" s="325" t="n"/>
      <c r="AF542" s="416" t="n"/>
    </row>
    <row r="543" ht="15.75" customHeight="1" s="667">
      <c r="A543" s="416" t="n"/>
      <c r="B543" s="321" t="inlineStr">
        <is>
          <t>D01987K</t>
        </is>
      </c>
      <c r="C543" s="322" t="n"/>
      <c r="D543" s="322" t="n"/>
      <c r="E543" s="323">
        <f>IFERROR(VLOOKUP(B543,TE!$H$1:$Y$749,2,FALSE),"(Not on TE)")</f>
        <v/>
      </c>
      <c r="F543" s="324" t="n"/>
      <c r="G543" s="324" t="n"/>
      <c r="H543" s="324" t="n"/>
      <c r="I543" s="324" t="n"/>
      <c r="J543" s="324" t="n"/>
      <c r="K543" s="324" t="n"/>
      <c r="L543" s="324" t="n"/>
      <c r="M543" s="324" t="n"/>
      <c r="N543" s="1181">
        <f>IFERROR(VLOOKUP(B543,TE!$H$1:$Y$749,18,FALSE),"")</f>
        <v/>
      </c>
      <c r="T543" s="1181">
        <f>IFERROR(SUMIFS(TE!$O:$O,TE!$G:$G,$B$441,TE!$I:$I,B543,TE!$D:$D,$C$5),"")</f>
        <v/>
      </c>
      <c r="X543" s="1925">
        <f>IFERROR(VLOOKUP(B543,TE!$H$1:$Y$630,14,FALSE),"0")</f>
        <v/>
      </c>
      <c r="AA543" s="1796" t="n"/>
      <c r="AB543" s="1935">
        <f>T543*X543</f>
        <v/>
      </c>
      <c r="AD543" s="1738" t="n"/>
      <c r="AE543" s="325" t="n"/>
      <c r="AF543" s="416" t="n"/>
    </row>
    <row r="544" ht="15.75" customHeight="1" s="667">
      <c r="A544" s="416" t="n"/>
      <c r="B544" s="321" t="inlineStr">
        <is>
          <t>D02117K</t>
        </is>
      </c>
      <c r="C544" s="322" t="n"/>
      <c r="D544" s="322" t="n"/>
      <c r="E544" s="323">
        <f>IFERROR(VLOOKUP(B544,TE!$H$1:$Y$749,2,FALSE),"(Not on TE)")</f>
        <v/>
      </c>
      <c r="F544" s="324" t="n"/>
      <c r="G544" s="324" t="n"/>
      <c r="H544" s="324" t="n"/>
      <c r="I544" s="324" t="n"/>
      <c r="J544" s="324" t="n"/>
      <c r="K544" s="324" t="n"/>
      <c r="L544" s="324" t="n"/>
      <c r="M544" s="324" t="n"/>
      <c r="N544" s="1181">
        <f>IFERROR(VLOOKUP(B544,TE!$H$1:$Y$749,18,FALSE),"")</f>
        <v/>
      </c>
      <c r="T544" s="1181">
        <f>IFERROR(SUMIFS(TE!$O:$O,TE!$G:$G,$B$441,TE!$I:$I,B544,TE!$D:$D,$C$5),"")</f>
        <v/>
      </c>
      <c r="X544" s="1925">
        <f>IFERROR(VLOOKUP(B544,TE!$H$1:$Y$630,14,FALSE),"0")</f>
        <v/>
      </c>
      <c r="AA544" s="1796" t="n"/>
      <c r="AB544" s="1935">
        <f>T544*X544</f>
        <v/>
      </c>
      <c r="AD544" s="1738" t="n"/>
      <c r="AE544" s="325" t="n"/>
      <c r="AF544" s="416" t="n"/>
    </row>
    <row r="545" ht="15.75" customHeight="1" s="667">
      <c r="A545" s="416" t="n"/>
      <c r="B545" s="321" t="inlineStr">
        <is>
          <t>D02157K</t>
        </is>
      </c>
      <c r="C545" s="322" t="n"/>
      <c r="D545" s="322" t="n"/>
      <c r="E545" s="323">
        <f>IFERROR(VLOOKUP(B545,TE!$H$1:$Y$749,2,FALSE),"(Not on TE)")</f>
        <v/>
      </c>
      <c r="F545" s="324" t="n"/>
      <c r="G545" s="324" t="n"/>
      <c r="H545" s="324" t="n"/>
      <c r="I545" s="324" t="n"/>
      <c r="J545" s="324" t="n"/>
      <c r="K545" s="324" t="n"/>
      <c r="L545" s="324" t="n"/>
      <c r="M545" s="324" t="n"/>
      <c r="N545" s="1181">
        <f>IFERROR(VLOOKUP(B545,TE!$H$1:$Y$749,18,FALSE),"")</f>
        <v/>
      </c>
      <c r="T545" s="1181">
        <f>IFERROR(SUMIFS(TE!$O:$O,TE!$G:$G,$B$441,TE!$I:$I,B545,TE!$D:$D,$C$5),"")</f>
        <v/>
      </c>
      <c r="X545" s="1925">
        <f>IFERROR(VLOOKUP(B545,TE!$H$1:$Y$630,14,FALSE),"0")</f>
        <v/>
      </c>
      <c r="AA545" s="1796" t="n"/>
      <c r="AB545" s="1935">
        <f>T545*X545</f>
        <v/>
      </c>
      <c r="AD545" s="1738" t="n"/>
      <c r="AE545" s="325" t="n"/>
      <c r="AF545" s="416" t="n"/>
    </row>
    <row r="546" ht="15.75" customHeight="1" s="667">
      <c r="A546" s="416" t="n"/>
      <c r="B546" s="321" t="inlineStr">
        <is>
          <t>D02357K</t>
        </is>
      </c>
      <c r="C546" s="322" t="n"/>
      <c r="D546" s="322" t="n"/>
      <c r="E546" s="323">
        <f>IFERROR(VLOOKUP(B546,TE!$H$1:$Y$749,2,FALSE),"(Not on TE)")</f>
        <v/>
      </c>
      <c r="F546" s="324" t="n"/>
      <c r="G546" s="324" t="n"/>
      <c r="H546" s="324" t="n"/>
      <c r="I546" s="324" t="n"/>
      <c r="J546" s="324" t="n"/>
      <c r="K546" s="324" t="n"/>
      <c r="L546" s="324" t="n"/>
      <c r="M546" s="324" t="n"/>
      <c r="N546" s="1181">
        <f>IFERROR(VLOOKUP(B546,TE!$H$1:$Y$749,18,FALSE),"")</f>
        <v/>
      </c>
      <c r="T546" s="1181">
        <f>IFERROR(SUMIFS(TE!$O:$O,TE!$G:$G,$B$441,TE!$I:$I,B546,TE!$D:$D,$C$5),"")</f>
        <v/>
      </c>
      <c r="X546" s="1925">
        <f>IFERROR(VLOOKUP(B546,TE!$H$1:$Y$630,14,FALSE),"0")</f>
        <v/>
      </c>
      <c r="AA546" s="1796" t="n"/>
      <c r="AB546" s="1935">
        <f>T546*X546</f>
        <v/>
      </c>
      <c r="AD546" s="1738" t="n"/>
      <c r="AE546" s="325" t="n"/>
      <c r="AF546" s="416" t="n"/>
    </row>
    <row r="547" ht="15.75" customHeight="1" s="667">
      <c r="A547" s="416" t="n"/>
      <c r="B547" s="321" t="inlineStr">
        <is>
          <t>D08627K</t>
        </is>
      </c>
      <c r="C547" s="322" t="n"/>
      <c r="D547" s="322" t="n"/>
      <c r="E547" s="323">
        <f>IFERROR(VLOOKUP(B547,TE!$H$1:$Y$749,2,FALSE),"(Not on TE)")</f>
        <v/>
      </c>
      <c r="F547" s="324" t="n"/>
      <c r="G547" s="324" t="n"/>
      <c r="H547" s="324" t="n"/>
      <c r="I547" s="324" t="n"/>
      <c r="J547" s="324" t="n"/>
      <c r="K547" s="324" t="n"/>
      <c r="L547" s="324" t="n"/>
      <c r="M547" s="324" t="n"/>
      <c r="N547" s="1181">
        <f>IFERROR(VLOOKUP(B547,TE!$H$1:$Y$749,18,FALSE),"")</f>
        <v/>
      </c>
      <c r="T547" s="1181">
        <f>IFERROR(SUMIFS(TE!$O:$O,TE!$G:$G,$B$441,TE!$I:$I,B547,TE!$D:$D,$C$5),"")</f>
        <v/>
      </c>
      <c r="X547" s="1925">
        <f>IFERROR(VLOOKUP(B547,TE!$H$1:$Y$630,14,FALSE),"0")</f>
        <v/>
      </c>
      <c r="AA547" s="1796" t="n"/>
      <c r="AB547" s="1935">
        <f>T547*X547</f>
        <v/>
      </c>
      <c r="AD547" s="1738" t="n"/>
      <c r="AE547" s="325" t="n"/>
      <c r="AF547" s="416" t="n"/>
    </row>
    <row r="548" ht="15.75" customHeight="1" s="667">
      <c r="A548" s="416" t="n"/>
      <c r="B548" s="321" t="inlineStr">
        <is>
          <t>D08807K</t>
        </is>
      </c>
      <c r="C548" s="322" t="n"/>
      <c r="D548" s="322" t="n"/>
      <c r="E548" s="323">
        <f>IFERROR(VLOOKUP(B548,TE!$H$1:$Y$749,2,FALSE),"(Not on TE)")</f>
        <v/>
      </c>
      <c r="F548" s="324" t="n"/>
      <c r="G548" s="324" t="n"/>
      <c r="H548" s="324" t="n"/>
      <c r="I548" s="324" t="n"/>
      <c r="J548" s="324" t="n"/>
      <c r="K548" s="324" t="n"/>
      <c r="L548" s="324" t="n"/>
      <c r="M548" s="324" t="n"/>
      <c r="N548" s="1181">
        <f>IFERROR(VLOOKUP(B548,TE!$H$1:$Y$749,18,FALSE),"")</f>
        <v/>
      </c>
      <c r="T548" s="1181">
        <f>IFERROR(SUMIFS(TE!$O:$O,TE!$G:$G,$B$441,TE!$I:$I,B548,TE!$D:$D,$C$5),"")</f>
        <v/>
      </c>
      <c r="X548" s="1925">
        <f>IFERROR(VLOOKUP(B548,TE!$H$1:$Y$630,14,FALSE),"0")</f>
        <v/>
      </c>
      <c r="AA548" s="1796" t="n"/>
      <c r="AB548" s="1935">
        <f>T548*X548</f>
        <v/>
      </c>
      <c r="AD548" s="1738" t="n"/>
      <c r="AE548" s="325" t="n"/>
      <c r="AF548" s="416" t="n"/>
    </row>
    <row r="549" ht="15.75" customHeight="1" s="667">
      <c r="A549" s="416" t="n"/>
      <c r="B549" s="321" t="inlineStr">
        <is>
          <t>D08867K</t>
        </is>
      </c>
      <c r="C549" s="322" t="n"/>
      <c r="D549" s="322" t="n"/>
      <c r="E549" s="323">
        <f>IFERROR(VLOOKUP(B549,TE!$H$1:$Y$749,2,FALSE),"(Not on TE)")</f>
        <v/>
      </c>
      <c r="F549" s="324" t="n"/>
      <c r="G549" s="324" t="n"/>
      <c r="H549" s="324" t="n"/>
      <c r="I549" s="324" t="n"/>
      <c r="J549" s="324" t="n"/>
      <c r="K549" s="324" t="n"/>
      <c r="L549" s="324" t="n"/>
      <c r="M549" s="324" t="n"/>
      <c r="N549" s="1181">
        <f>IFERROR(VLOOKUP(B549,TE!$H$1:$Y$749,18,FALSE),"")</f>
        <v/>
      </c>
      <c r="T549" s="1181">
        <f>IFERROR(SUMIFS(TE!$O:$O,TE!$G:$G,$B$441,TE!$I:$I,B549,TE!$D:$D,$C$5),"")</f>
        <v/>
      </c>
      <c r="X549" s="1925">
        <f>IFERROR(VLOOKUP(B549,TE!$H$1:$Y$630,14,FALSE),"0")</f>
        <v/>
      </c>
      <c r="AA549" s="1796" t="n"/>
      <c r="AB549" s="1935">
        <f>T549*X549</f>
        <v/>
      </c>
      <c r="AD549" s="1738" t="n"/>
      <c r="AE549" s="325" t="n"/>
      <c r="AF549" s="416" t="n"/>
    </row>
    <row r="550" ht="15.75" customHeight="1" s="667">
      <c r="A550" s="416" t="n"/>
      <c r="B550" s="321" t="inlineStr">
        <is>
          <t>D08877K</t>
        </is>
      </c>
      <c r="C550" s="322" t="n"/>
      <c r="D550" s="322" t="n"/>
      <c r="E550" s="323">
        <f>IFERROR(VLOOKUP(B550,TE!$H$1:$Y$749,2,FALSE),"(Not on TE)")</f>
        <v/>
      </c>
      <c r="F550" s="324" t="n"/>
      <c r="G550" s="324" t="n"/>
      <c r="H550" s="324" t="n"/>
      <c r="I550" s="324" t="n"/>
      <c r="J550" s="324" t="n"/>
      <c r="K550" s="324" t="n"/>
      <c r="L550" s="324" t="n"/>
      <c r="M550" s="324" t="n"/>
      <c r="N550" s="1181">
        <f>IFERROR(VLOOKUP(B550,TE!$H$1:$Y$749,18,FALSE),"")</f>
        <v/>
      </c>
      <c r="T550" s="1181">
        <f>IFERROR(SUMIFS(TE!$O:$O,TE!$G:$G,$B$441,TE!$I:$I,B550,TE!$D:$D,$C$5),"")</f>
        <v/>
      </c>
      <c r="X550" s="1925">
        <f>IFERROR(VLOOKUP(B550,TE!$H$1:$Y$630,14,FALSE),"0")</f>
        <v/>
      </c>
      <c r="AA550" s="1796" t="n"/>
      <c r="AB550" s="1935">
        <f>T550*X550</f>
        <v/>
      </c>
      <c r="AD550" s="1738" t="n"/>
      <c r="AE550" s="416" t="n"/>
      <c r="AF550" s="416" t="n"/>
    </row>
    <row r="551" ht="15.75" customHeight="1" s="667">
      <c r="A551" s="416" t="n"/>
      <c r="B551" s="330" t="inlineStr">
        <is>
          <t>D10017K</t>
        </is>
      </c>
      <c r="C551" s="322" t="n"/>
      <c r="D551" s="322" t="n"/>
      <c r="E551" s="323">
        <f>IFERROR(VLOOKUP(B551,TE!$H$1:$Y$749,2,FALSE),"(Not on TE)")</f>
        <v/>
      </c>
      <c r="F551" s="324" t="n"/>
      <c r="G551" s="324" t="n"/>
      <c r="H551" s="324" t="n"/>
      <c r="I551" s="324" t="n"/>
      <c r="J551" s="324" t="n"/>
      <c r="K551" s="324" t="n"/>
      <c r="L551" s="324" t="n"/>
      <c r="M551" s="324" t="n"/>
      <c r="N551" s="1181">
        <f>IFERROR(VLOOKUP(B551,TE!$H$1:$Y$749,18,FALSE),"")</f>
        <v/>
      </c>
      <c r="T551" s="1181">
        <f>IFERROR(SUMIFS(TE!$O:$O,TE!$G:$G,$B$441,TE!$I:$I,B551,TE!$D:$D,$C$5),"")</f>
        <v/>
      </c>
      <c r="X551" s="1925">
        <f>IFERROR(VLOOKUP(B551,TE!$H$1:$Y$630,14,FALSE),"0")</f>
        <v/>
      </c>
      <c r="AA551" s="1796" t="n"/>
      <c r="AB551" s="1935">
        <f>T551*X551</f>
        <v/>
      </c>
      <c r="AD551" s="1738" t="n"/>
      <c r="AE551" s="416" t="n"/>
      <c r="AF551" s="416" t="n"/>
    </row>
    <row r="552" ht="15.75" customHeight="1" s="667">
      <c r="A552" s="416" t="n"/>
      <c r="B552" s="330" t="inlineStr">
        <is>
          <t>D10027K</t>
        </is>
      </c>
      <c r="C552" s="322" t="n"/>
      <c r="D552" s="322" t="n"/>
      <c r="E552" s="323">
        <f>IFERROR(VLOOKUP(B552,TE!$H$1:$Y$749,2,FALSE),"(Not on TE)")</f>
        <v/>
      </c>
      <c r="F552" s="324" t="n"/>
      <c r="G552" s="324" t="n"/>
      <c r="H552" s="324" t="n"/>
      <c r="I552" s="324" t="n"/>
      <c r="J552" s="324" t="n"/>
      <c r="K552" s="324" t="n"/>
      <c r="L552" s="324" t="n"/>
      <c r="M552" s="324" t="n"/>
      <c r="N552" s="1181">
        <f>IFERROR(VLOOKUP(B552,TE!$H$1:$Y$749,18,FALSE),"")</f>
        <v/>
      </c>
      <c r="T552" s="1181">
        <f>IFERROR(SUMIFS(TE!$O:$O,TE!$G:$G,$B$441,TE!$I:$I,B552,TE!$D:$D,$C$5),"")</f>
        <v/>
      </c>
      <c r="X552" s="1925">
        <f>IFERROR(VLOOKUP(B552,TE!$H$1:$Y$630,14,FALSE),"0")</f>
        <v/>
      </c>
      <c r="AA552" s="1796" t="n"/>
      <c r="AB552" s="1935">
        <f>T552*X552</f>
        <v/>
      </c>
      <c r="AD552" s="1738" t="n"/>
      <c r="AE552" s="416" t="n"/>
      <c r="AF552" s="416" t="n"/>
    </row>
    <row r="553" ht="15.75" customHeight="1" s="667">
      <c r="A553" s="416" t="n"/>
      <c r="B553" s="330" t="inlineStr">
        <is>
          <t>D10627K</t>
        </is>
      </c>
      <c r="C553" s="322" t="n"/>
      <c r="D553" s="322" t="n"/>
      <c r="E553" s="323">
        <f>IFERROR(VLOOKUP(B553,TE!$H$1:$Y$749,2,FALSE),"(Not on TE)")</f>
        <v/>
      </c>
      <c r="F553" s="324" t="n"/>
      <c r="G553" s="324" t="n"/>
      <c r="H553" s="324" t="n"/>
      <c r="I553" s="324" t="n"/>
      <c r="J553" s="324" t="n"/>
      <c r="K553" s="324" t="n"/>
      <c r="L553" s="324" t="n"/>
      <c r="M553" s="324" t="n"/>
      <c r="N553" s="1181">
        <f>IFERROR(VLOOKUP(B553,TE!$H$1:$Y$749,18,FALSE),"")</f>
        <v/>
      </c>
      <c r="T553" s="1181">
        <f>IFERROR(SUMIFS(TE!$O:$O,TE!$G:$G,$B$441,TE!$I:$I,B553,TE!$D:$D,$C$5),"")</f>
        <v/>
      </c>
      <c r="X553" s="1925">
        <f>IFERROR(VLOOKUP(B553,TE!$H$1:$Y$630,14,FALSE),"0")</f>
        <v/>
      </c>
      <c r="AA553" s="1796" t="n"/>
      <c r="AB553" s="1935">
        <f>T553*X553</f>
        <v/>
      </c>
      <c r="AD553" s="1738" t="n"/>
      <c r="AE553" s="416" t="n"/>
      <c r="AF553" s="416" t="n"/>
    </row>
    <row r="554" ht="15.75" customHeight="1" s="667">
      <c r="A554" s="416" t="n"/>
      <c r="B554" s="321" t="inlineStr">
        <is>
          <t>D11257K</t>
        </is>
      </c>
      <c r="C554" s="322" t="n"/>
      <c r="D554" s="322" t="n"/>
      <c r="E554" s="323">
        <f>IFERROR(VLOOKUP(B554,TE!$H$1:$Y$749,2,FALSE),"(Not on TE)")</f>
        <v/>
      </c>
      <c r="F554" s="324" t="n"/>
      <c r="G554" s="324" t="n"/>
      <c r="H554" s="324" t="n"/>
      <c r="I554" s="324" t="n"/>
      <c r="J554" s="324" t="n"/>
      <c r="K554" s="324" t="n"/>
      <c r="L554" s="324" t="n"/>
      <c r="M554" s="324" t="n"/>
      <c r="N554" s="1181">
        <f>IFERROR(VLOOKUP(B554,TE!$H$1:$Y$749,18,FALSE),"")</f>
        <v/>
      </c>
      <c r="T554" s="1181">
        <f>IFERROR(SUMIFS(TE!$O:$O,TE!$G:$G,$B$441,TE!$I:$I,B554,TE!$D:$D,$C$5),"")</f>
        <v/>
      </c>
      <c r="X554" s="1925">
        <f>IFERROR(VLOOKUP(B554,TE!$H$1:$Y$630,14,FALSE),"0")</f>
        <v/>
      </c>
      <c r="AA554" s="1796" t="n"/>
      <c r="AB554" s="1935">
        <f>T554*X554</f>
        <v/>
      </c>
      <c r="AD554" s="1738" t="n"/>
      <c r="AE554" s="416" t="n"/>
      <c r="AF554" s="416" t="n"/>
    </row>
    <row r="555" ht="15.75" customHeight="1" s="667">
      <c r="A555" s="416" t="n"/>
      <c r="B555" s="321" t="inlineStr">
        <is>
          <t>D11587K</t>
        </is>
      </c>
      <c r="C555" s="322" t="n"/>
      <c r="D555" s="322" t="n"/>
      <c r="E555" s="323">
        <f>IFERROR(VLOOKUP(B555,TE!$H$1:$Y$749,2,FALSE),"(Not on TE)")</f>
        <v/>
      </c>
      <c r="F555" s="324" t="n"/>
      <c r="G555" s="324" t="n"/>
      <c r="H555" s="324" t="n"/>
      <c r="I555" s="324" t="n"/>
      <c r="J555" s="324" t="n"/>
      <c r="K555" s="324" t="n"/>
      <c r="L555" s="324" t="n"/>
      <c r="M555" s="324" t="n"/>
      <c r="N555" s="1181">
        <f>IFERROR(VLOOKUP(B555,TE!$H$1:$Y$749,18,FALSE),"")</f>
        <v/>
      </c>
      <c r="T555" s="1181">
        <f>IFERROR(SUMIFS(TE!$O:$O,TE!$G:$G,$B$441,TE!$I:$I,B555,TE!$D:$D,$C$5),"")</f>
        <v/>
      </c>
      <c r="X555" s="1925">
        <f>IFERROR(VLOOKUP(B555,TE!$H$1:$Y$630,14,FALSE),"0")</f>
        <v/>
      </c>
      <c r="AA555" s="1796" t="n"/>
      <c r="AB555" s="1935">
        <f>T555*X555</f>
        <v/>
      </c>
      <c r="AD555" s="1738" t="n"/>
      <c r="AE555" s="416" t="n"/>
      <c r="AF555" s="416" t="n"/>
    </row>
    <row r="556" ht="15.75" customHeight="1" s="667">
      <c r="A556" s="416" t="n"/>
      <c r="B556" s="421" t="inlineStr">
        <is>
          <t>D11587KK</t>
        </is>
      </c>
      <c r="C556" s="11" t="n"/>
      <c r="D556" s="11" t="n"/>
      <c r="E556" s="323">
        <f>IFERROR(VLOOKUP(B556,TE!$H$1:$Y$749,2,FALSE),"(Not on TE)")</f>
        <v/>
      </c>
      <c r="F556" s="11" t="n"/>
      <c r="G556" s="11" t="n"/>
      <c r="H556" s="11" t="n"/>
      <c r="I556" s="11" t="n"/>
      <c r="J556" s="11" t="n"/>
      <c r="K556" s="11" t="n"/>
      <c r="L556" s="11" t="n"/>
      <c r="M556" s="11" t="n"/>
      <c r="N556" s="1181">
        <f>IFERROR(VLOOKUP(B556,TE!$H$1:$Y$749,18,FALSE),"")</f>
        <v/>
      </c>
      <c r="T556" s="1181">
        <f>IFERROR(SUMIFS(TE!$O:$O,TE!$G:$G,$B$441,TE!$I:$I,B556,TE!$D:$D,$C$5),"")</f>
        <v/>
      </c>
      <c r="X556" s="1925">
        <f>IFERROR(VLOOKUP(B556,TE!$H$1:$Y$630,14,FALSE),"0")</f>
        <v/>
      </c>
      <c r="AA556" s="1796" t="n"/>
      <c r="AB556" s="1935">
        <f>T556*X556</f>
        <v/>
      </c>
      <c r="AD556" s="1738" t="n"/>
      <c r="AE556" s="416" t="n"/>
      <c r="AF556" s="416" t="n"/>
    </row>
    <row r="557" ht="15.75" customHeight="1" s="667">
      <c r="A557" s="416" t="n"/>
      <c r="B557" s="421" t="inlineStr">
        <is>
          <t>D12147K</t>
        </is>
      </c>
      <c r="C557" s="1224" t="n"/>
      <c r="D557" s="1224" t="n"/>
      <c r="E557" s="323">
        <f>IFERROR(VLOOKUP(B557,TE!$H$1:$Y$749,2,FALSE),"(Not on TE)")</f>
        <v/>
      </c>
      <c r="F557" s="1224" t="n"/>
      <c r="G557" s="1207" t="n"/>
      <c r="H557" s="1207" t="n"/>
      <c r="I557" s="1207" t="n"/>
      <c r="J557" s="1207" t="n"/>
      <c r="K557" s="1207" t="n"/>
      <c r="L557" s="1207" t="n"/>
      <c r="M557" s="1207" t="n"/>
      <c r="N557" s="1181">
        <f>IFERROR(VLOOKUP(B557,TE!$H$1:$Y$749,18,FALSE),"")</f>
        <v/>
      </c>
      <c r="T557" s="1181">
        <f>IFERROR(SUMIFS(TE!$O:$O,TE!$G:$G,$B$441,TE!$I:$I,B557,TE!$D:$D,$C$5),"")</f>
        <v/>
      </c>
      <c r="X557" s="1925">
        <f>IFERROR(VLOOKUP(B557,TE!$H$1:$Y$630,14,FALSE),"0")</f>
        <v/>
      </c>
      <c r="AA557" s="1796" t="n"/>
      <c r="AB557" s="1935">
        <f>T557*X557</f>
        <v/>
      </c>
      <c r="AD557" s="1738" t="n"/>
      <c r="AE557" s="416" t="n"/>
      <c r="AF557" s="416" t="n"/>
    </row>
    <row r="558" ht="15.75" customHeight="1" s="667">
      <c r="A558" s="416" t="n"/>
      <c r="B558" s="211" t="inlineStr">
        <is>
          <t>E00697B</t>
        </is>
      </c>
      <c r="C558" s="1224" t="n"/>
      <c r="D558" s="1224" t="n"/>
      <c r="E558" s="323">
        <f>IFERROR(VLOOKUP(B558,TE!$H$1:$Y$749,2,FALSE),"(Not on TE)")</f>
        <v/>
      </c>
      <c r="F558" s="1224" t="n"/>
      <c r="G558" s="1207" t="n"/>
      <c r="H558" s="1207" t="n"/>
      <c r="I558" s="1207" t="n"/>
      <c r="J558" s="1207" t="n"/>
      <c r="K558" s="1207" t="n"/>
      <c r="L558" s="1207" t="n"/>
      <c r="M558" s="1207" t="n"/>
      <c r="N558" s="1181">
        <f>IFERROR(VLOOKUP(B558,TE!$H$1:$Y$749,18,FALSE),"")</f>
        <v/>
      </c>
      <c r="T558" s="1181">
        <f>IFERROR(SUMIFS(TE!$O:$O,TE!$G:$G,$B$441,TE!$I:$I,B558,TE!$D:$D,$C$5),"")</f>
        <v/>
      </c>
      <c r="X558" s="1925">
        <f>IFERROR(VLOOKUP(B558,TE!$H$1:$Y$630,14,FALSE),"0")</f>
        <v/>
      </c>
      <c r="AA558" s="1796" t="n"/>
      <c r="AB558" s="1935">
        <f>T558*X558</f>
        <v/>
      </c>
      <c r="AD558" s="1738" t="n"/>
      <c r="AE558" s="416" t="n"/>
      <c r="AF558" s="416" t="n"/>
    </row>
    <row r="559" ht="15.75" customHeight="1" s="667">
      <c r="A559" s="416" t="n"/>
      <c r="B559" s="211" t="inlineStr">
        <is>
          <t>E00707B</t>
        </is>
      </c>
      <c r="C559" s="1224" t="n"/>
      <c r="D559" s="1224" t="n"/>
      <c r="E559" s="323">
        <f>IFERROR(VLOOKUP(B559,TE!$H$1:$Y$749,2,FALSE),"(Not on TE)")</f>
        <v/>
      </c>
      <c r="F559" s="1224" t="n"/>
      <c r="G559" s="1207" t="n"/>
      <c r="H559" s="1207" t="n"/>
      <c r="I559" s="1207" t="n"/>
      <c r="J559" s="1207" t="n"/>
      <c r="K559" s="1207" t="n"/>
      <c r="L559" s="1207" t="n"/>
      <c r="M559" s="1207" t="n"/>
      <c r="N559" s="1181">
        <f>IFERROR(VLOOKUP(B559,TE!$H$1:$Y$749,18,FALSE),"")</f>
        <v/>
      </c>
      <c r="T559" s="1181">
        <f>IFERROR(SUMIFS(TE!$O:$O,TE!$G:$G,$B$441,TE!$I:$I,B559,TE!$D:$D,$C$5),"")</f>
        <v/>
      </c>
      <c r="X559" s="1925">
        <f>IFERROR(VLOOKUP(B559,TE!$H$1:$Y$630,14,FALSE),"0")</f>
        <v/>
      </c>
      <c r="AA559" s="1796" t="n"/>
      <c r="AB559" s="1935">
        <f>T559*X559</f>
        <v/>
      </c>
      <c r="AD559" s="1738" t="n"/>
      <c r="AE559" s="416" t="n"/>
      <c r="AF559" s="416" t="n"/>
    </row>
    <row r="560" ht="15.75" customHeight="1" s="667">
      <c r="A560" s="416" t="n"/>
      <c r="B560" s="421" t="inlineStr">
        <is>
          <t>E01337G</t>
        </is>
      </c>
      <c r="C560" s="1224" t="n"/>
      <c r="D560" s="1224" t="n"/>
      <c r="E560" s="323">
        <f>IFERROR(VLOOKUP(B560,TE!$H$1:$Y$749,2,FALSE),"(Not on TE)")</f>
        <v/>
      </c>
      <c r="F560" s="1224" t="n"/>
      <c r="G560" s="1207" t="n"/>
      <c r="H560" s="1207" t="n"/>
      <c r="I560" s="1207" t="n"/>
      <c r="J560" s="1207" t="n"/>
      <c r="K560" s="1207" t="n"/>
      <c r="L560" s="1207" t="n"/>
      <c r="M560" s="1207" t="n"/>
      <c r="N560" s="1181">
        <f>IFERROR(VLOOKUP(B560,TE!$H$1:$Y$749,18,FALSE),"")</f>
        <v/>
      </c>
      <c r="T560" s="1181">
        <f>IFERROR(SUMIFS(TE!$O:$O,TE!$G:$G,$B$441,TE!$I:$I,B560,TE!$D:$D,$C$5),"")</f>
        <v/>
      </c>
      <c r="X560" s="1925">
        <f>IFERROR(VLOOKUP(B560,TE!$H$1:$Y$630,14,FALSE),"0")</f>
        <v/>
      </c>
      <c r="AA560" s="1796" t="n"/>
      <c r="AB560" s="1935">
        <f>T560*X560</f>
        <v/>
      </c>
      <c r="AD560" s="1738" t="n"/>
      <c r="AE560" s="416" t="n"/>
      <c r="AF560" s="416" t="n"/>
    </row>
    <row r="561" ht="15.75" customHeight="1" s="667">
      <c r="A561" s="416" t="n"/>
      <c r="B561" s="421" t="inlineStr">
        <is>
          <t>B00557B</t>
        </is>
      </c>
      <c r="C561" s="1224" t="n"/>
      <c r="D561" s="1224" t="n"/>
      <c r="E561" s="323">
        <f>IFERROR(VLOOKUP(B561,TE!$H$1:$Y$749,2,FALSE),"(Not on TE)")</f>
        <v/>
      </c>
      <c r="F561" s="1224" t="n"/>
      <c r="G561" s="1207" t="n"/>
      <c r="H561" s="1207" t="n"/>
      <c r="I561" s="1207" t="n"/>
      <c r="J561" s="1207" t="n"/>
      <c r="K561" s="1207" t="n"/>
      <c r="L561" s="1207" t="n"/>
      <c r="M561" s="1207" t="n"/>
      <c r="N561" s="1181">
        <f>IFERROR(VLOOKUP(B561,TE!$H$1:$Y$749,18,FALSE),"")</f>
        <v/>
      </c>
      <c r="T561" s="1181">
        <f>IFERROR(SUMIFS(TE!$O:$O,TE!$G:$G,$B$441,TE!$I:$I,B561,TE!$D:$D,$C$5),"")</f>
        <v/>
      </c>
      <c r="X561" s="1925">
        <f>IFERROR(VLOOKUP(B561,TE!$H$1:$Y$630,14,FALSE),"0")</f>
        <v/>
      </c>
      <c r="AA561" s="1796" t="n"/>
      <c r="AB561" s="1935">
        <f>T561*X561</f>
        <v/>
      </c>
      <c r="AD561" s="1738" t="n"/>
      <c r="AE561" s="416" t="n"/>
      <c r="AF561" s="416" t="n"/>
    </row>
    <row r="562" ht="15.75" customHeight="1" s="667">
      <c r="A562" s="416" t="n"/>
      <c r="B562" s="421" t="inlineStr">
        <is>
          <t>B00757B</t>
        </is>
      </c>
      <c r="C562" s="1224" t="n"/>
      <c r="D562" s="1224" t="n"/>
      <c r="E562" s="323">
        <f>IFERROR(VLOOKUP(B562,TE!$H$1:$Y$749,2,FALSE),"(Not on TE)")</f>
        <v/>
      </c>
      <c r="F562" s="1224" t="n"/>
      <c r="G562" s="1207" t="n"/>
      <c r="H562" s="1207" t="n"/>
      <c r="I562" s="1207" t="n"/>
      <c r="J562" s="1207" t="n"/>
      <c r="K562" s="1207" t="n"/>
      <c r="L562" s="1207" t="n"/>
      <c r="M562" s="1207" t="n"/>
      <c r="N562" s="1181">
        <f>IFERROR(VLOOKUP(B562,TE!$H$1:$Y$749,18,FALSE),"")</f>
        <v/>
      </c>
      <c r="T562" s="1181">
        <f>IFERROR(SUMIFS(TE!$O:$O,TE!$G:$G,$B$441,TE!$I:$I,B562,TE!$D:$D,$C$5),"")</f>
        <v/>
      </c>
      <c r="X562" s="1925">
        <f>IFERROR(VLOOKUP(B562,TE!$H$1:$Y$630,14,FALSE),"0")</f>
        <v/>
      </c>
      <c r="AA562" s="1796" t="n"/>
      <c r="AB562" s="1935">
        <f>T562*X562</f>
        <v/>
      </c>
      <c r="AD562" s="1738" t="n"/>
      <c r="AE562" s="416" t="n"/>
      <c r="AF562" s="416" t="n"/>
    </row>
    <row r="563" ht="15.75" customHeight="1" s="667">
      <c r="A563" s="416" t="n"/>
      <c r="B563" s="421" t="inlineStr">
        <is>
          <t>B07307BA</t>
        </is>
      </c>
      <c r="C563" s="1224" t="n"/>
      <c r="D563" s="1224" t="n"/>
      <c r="E563" s="323">
        <f>IFERROR(VLOOKUP(B563,TE!$H$1:$Y$749,2,FALSE),"(Not on TE)")</f>
        <v/>
      </c>
      <c r="F563" s="1224" t="n"/>
      <c r="G563" s="1207" t="n"/>
      <c r="H563" s="1207" t="n"/>
      <c r="I563" s="1207" t="n"/>
      <c r="J563" s="1207" t="n"/>
      <c r="K563" s="1207" t="n"/>
      <c r="L563" s="1207" t="n"/>
      <c r="M563" s="1207" t="n"/>
      <c r="N563" s="1181">
        <f>IFERROR(VLOOKUP(B563,TE!$H$1:$Y$749,18,FALSE),"")</f>
        <v/>
      </c>
      <c r="T563" s="1181">
        <f>IFERROR(SUMIFS(TE!$O:$O,TE!$G:$G,$B$441,TE!$I:$I,B563,TE!$D:$D,$C$5),"")</f>
        <v/>
      </c>
      <c r="X563" s="1925">
        <f>IFERROR(VLOOKUP(B563,TE!$H$1:$Y$630,14,FALSE),"0")</f>
        <v/>
      </c>
      <c r="AA563" s="1796" t="n"/>
      <c r="AB563" s="1935">
        <f>T563*X563</f>
        <v/>
      </c>
      <c r="AD563" s="1738" t="n"/>
      <c r="AE563" s="416" t="n"/>
      <c r="AF563" s="416" t="n"/>
    </row>
    <row r="564" ht="15.75" customHeight="1" s="667">
      <c r="A564" s="416" t="n"/>
      <c r="B564" s="421" t="n"/>
      <c r="C564" s="1224" t="n"/>
      <c r="D564" s="1224" t="n"/>
      <c r="E564" s="323" t="n"/>
      <c r="F564" s="1224" t="n"/>
      <c r="G564" s="1207" t="n"/>
      <c r="H564" s="1207" t="n"/>
      <c r="I564" s="1207" t="n"/>
      <c r="J564" s="1207" t="n"/>
      <c r="K564" s="1207" t="n"/>
      <c r="L564" s="1207" t="n"/>
      <c r="M564" s="1207" t="n"/>
      <c r="N564" s="1181" t="n"/>
      <c r="O564" s="1181" t="n"/>
      <c r="P564" s="1181" t="n"/>
      <c r="Q564" s="1181" t="n"/>
      <c r="R564" s="1181" t="n"/>
      <c r="S564" s="1181" t="n"/>
      <c r="T564" s="1226" t="n"/>
      <c r="U564" s="1226" t="n"/>
      <c r="V564" s="1226" t="n"/>
      <c r="W564" s="1226" t="n"/>
      <c r="X564" s="1929" t="n"/>
      <c r="Y564" s="1929" t="n"/>
      <c r="Z564" s="1929" t="n"/>
      <c r="AA564" s="1925" t="n"/>
      <c r="AB564" s="1949" t="n"/>
      <c r="AC564" s="1939" t="n"/>
      <c r="AD564" s="1950" t="n"/>
      <c r="AE564" s="416" t="n"/>
      <c r="AF564" s="416" t="n"/>
    </row>
    <row r="565" ht="15.75" customHeight="1" s="667">
      <c r="A565" s="416" t="n"/>
      <c r="B565" s="422" t="n"/>
      <c r="C565" s="331" t="n"/>
      <c r="D565" s="331" t="n"/>
      <c r="E565" s="328" t="n"/>
      <c r="F565" s="331" t="n"/>
      <c r="G565" s="1195" t="n"/>
      <c r="H565" s="1195" t="n"/>
      <c r="I565" s="1195" t="n"/>
      <c r="J565" s="1195" t="n"/>
      <c r="K565" s="1195" t="n"/>
      <c r="L565" s="1195" t="n"/>
      <c r="M565" s="1195" t="n"/>
      <c r="N565" s="1187" t="n"/>
      <c r="O565" s="1747" t="n"/>
      <c r="P565" s="1747" t="n"/>
      <c r="Q565" s="1747" t="n"/>
      <c r="R565" s="1747" t="n"/>
      <c r="S565" s="1747" t="n"/>
      <c r="T565" s="1188" t="n"/>
      <c r="U565" s="1808" t="n"/>
      <c r="V565" s="1808" t="n"/>
      <c r="W565" s="1808" t="n"/>
      <c r="X565" s="1926" t="n"/>
      <c r="Y565" s="1747" t="n"/>
      <c r="Z565" s="1747" t="n"/>
      <c r="AA565" s="1797" t="n"/>
      <c r="AB565" s="1936" t="n"/>
      <c r="AC565" s="1747" t="n"/>
      <c r="AD565" s="1799" t="n"/>
      <c r="AE565" s="416" t="n"/>
      <c r="AF565" s="416" t="n"/>
    </row>
    <row r="566" ht="15.75" customHeight="1" s="667">
      <c r="A566" s="416" t="n"/>
      <c r="B566" s="322" t="n"/>
      <c r="C566" s="1224" t="n"/>
      <c r="D566" s="1224" t="n"/>
      <c r="E566" s="1224" t="n"/>
      <c r="F566" s="1224" t="n"/>
      <c r="G566" s="1207" t="n"/>
      <c r="H566" s="1207" t="n"/>
      <c r="I566" s="1207" t="n"/>
      <c r="J566" s="1207" t="n"/>
      <c r="K566" s="1207" t="n"/>
      <c r="L566" s="1207" t="n"/>
      <c r="M566" s="1207" t="n"/>
      <c r="N566" s="1208" t="n"/>
      <c r="O566" s="1208" t="n"/>
      <c r="P566" s="1208" t="n"/>
      <c r="Q566" s="1208" t="n"/>
      <c r="R566" s="1942" t="n"/>
      <c r="S566" s="1942" t="n"/>
      <c r="T566" s="1942" t="n"/>
      <c r="U566" s="1942" t="n"/>
      <c r="V566" s="1942" t="n"/>
      <c r="W566" s="1942" t="n"/>
      <c r="X566" s="1942" t="n"/>
      <c r="Y566" s="1942" t="n"/>
      <c r="Z566" s="416" t="n"/>
      <c r="AA566" s="11" t="inlineStr">
        <is>
          <t>Total =</t>
        </is>
      </c>
      <c r="AB566" s="1947">
        <f>SUM(AB444:AD480)+SUM(AB486:AD522)+SUM(AB529:AD565)</f>
        <v/>
      </c>
      <c r="AC566" s="1894" t="n"/>
      <c r="AD566" s="1894" t="n"/>
      <c r="AE566" s="416" t="n"/>
      <c r="AF566" s="416" t="n"/>
    </row>
    <row r="567" ht="15.75" customHeight="1" s="667">
      <c r="A567" s="416" t="n"/>
      <c r="B567" s="327" t="n"/>
      <c r="C567" s="1224" t="n"/>
      <c r="D567" s="1224" t="n"/>
      <c r="E567" s="1224" t="n"/>
      <c r="F567" s="1224" t="n"/>
      <c r="G567" s="1195" t="n"/>
      <c r="H567" s="1747" t="n"/>
      <c r="I567" s="1747" t="n"/>
      <c r="J567" s="1747" t="n"/>
      <c r="K567" s="1747" t="n"/>
      <c r="L567" s="1747" t="n"/>
      <c r="M567" s="1747" t="n"/>
      <c r="N567" s="1196" t="n"/>
      <c r="O567" s="1808" t="n"/>
      <c r="P567" s="1808" t="n"/>
      <c r="Q567" s="1808" t="n"/>
      <c r="R567" s="1948" t="n"/>
      <c r="S567" s="1808" t="n"/>
      <c r="T567" s="1808" t="n"/>
      <c r="U567" s="1808" t="n"/>
      <c r="V567" s="1948" t="n"/>
      <c r="W567" s="1808" t="n"/>
      <c r="X567" s="1808" t="n"/>
      <c r="Y567" s="1808" t="n"/>
      <c r="Z567" s="416" t="n"/>
      <c r="AA567" s="416" t="n"/>
      <c r="AB567" s="416" t="n"/>
      <c r="AC567" s="416" t="n"/>
      <c r="AD567" s="416" t="n"/>
      <c r="AE567" s="416" t="n"/>
      <c r="AF567" s="416" t="n"/>
    </row>
    <row r="568" ht="15.75" customHeight="1" s="667">
      <c r="A568" s="332" t="n"/>
      <c r="B568" s="4" t="n"/>
      <c r="C568" s="332" t="n"/>
      <c r="D568" s="332" t="n"/>
      <c r="E568" s="332" t="n"/>
      <c r="F568" s="332" t="n"/>
      <c r="G568" s="332" t="n"/>
      <c r="H568" s="332" t="n"/>
      <c r="I568" s="332" t="n"/>
      <c r="J568" s="332" t="n"/>
      <c r="K568" s="332" t="n"/>
      <c r="L568" s="332" t="n"/>
      <c r="M568" s="332" t="n"/>
      <c r="N568" s="332" t="n"/>
      <c r="O568" s="332" t="n"/>
      <c r="P568" s="332" t="n"/>
      <c r="Q568" s="332" t="n"/>
      <c r="R568" s="332" t="n"/>
      <c r="S568" s="332" t="n"/>
      <c r="T568" s="332" t="n"/>
      <c r="U568" s="332" t="n"/>
      <c r="V568" s="332" t="n"/>
      <c r="W568" s="332" t="n"/>
      <c r="X568" s="332" t="n"/>
      <c r="Y568" s="332" t="n"/>
      <c r="Z568" s="332" t="n"/>
      <c r="AA568" s="332" t="n"/>
      <c r="AB568" s="317" t="n"/>
      <c r="AC568" s="318" t="n"/>
      <c r="AD568" s="319" t="n"/>
      <c r="AE568" s="319" t="n"/>
      <c r="AF568" s="319" t="n"/>
    </row>
  </sheetData>
  <mergeCells count="1950">
    <mergeCell ref="AB99:AD99"/>
    <mergeCell ref="T479:W479"/>
    <mergeCell ref="T60:W60"/>
    <mergeCell ref="C526:L526"/>
    <mergeCell ref="N194:S194"/>
    <mergeCell ref="T52:W52"/>
    <mergeCell ref="X187:AA187"/>
    <mergeCell ref="X301:AA301"/>
    <mergeCell ref="T360:W360"/>
    <mergeCell ref="X487:AA487"/>
    <mergeCell ref="AB430:AD430"/>
    <mergeCell ref="X182:AA182"/>
    <mergeCell ref="AB125:AD125"/>
    <mergeCell ref="T505:W505"/>
    <mergeCell ref="N463:S463"/>
    <mergeCell ref="AB186:AD186"/>
    <mergeCell ref="X180:AA181"/>
    <mergeCell ref="T78:W78"/>
    <mergeCell ref="N334:S334"/>
    <mergeCell ref="AB152:AD152"/>
    <mergeCell ref="AB127:AD127"/>
    <mergeCell ref="T507:W507"/>
    <mergeCell ref="AB486:AD486"/>
    <mergeCell ref="X515:AA515"/>
    <mergeCell ref="N545:S545"/>
    <mergeCell ref="T80:W80"/>
    <mergeCell ref="C133:L133"/>
    <mergeCell ref="T378:W378"/>
    <mergeCell ref="N336:S336"/>
    <mergeCell ref="AB458:AD458"/>
    <mergeCell ref="T73:W73"/>
    <mergeCell ref="T411:W411"/>
    <mergeCell ref="X356:AA356"/>
    <mergeCell ref="X531:AA531"/>
    <mergeCell ref="AB56:AD56"/>
    <mergeCell ref="AB214:AD214"/>
    <mergeCell ref="AB512:AD512"/>
    <mergeCell ref="T406:W406"/>
    <mergeCell ref="X226:AA226"/>
    <mergeCell ref="N387:S387"/>
    <mergeCell ref="T518:W518"/>
    <mergeCell ref="N476:S476"/>
    <mergeCell ref="X228:AA228"/>
    <mergeCell ref="AB57:AD57"/>
    <mergeCell ref="N258:S258"/>
    <mergeCell ref="AB355:AD355"/>
    <mergeCell ref="T431:W431"/>
    <mergeCell ref="N260:S260"/>
    <mergeCell ref="T124:W124"/>
    <mergeCell ref="T422:W422"/>
    <mergeCell ref="X551:AA551"/>
    <mergeCell ref="T432:W432"/>
    <mergeCell ref="T117:W117"/>
    <mergeCell ref="X559:AA559"/>
    <mergeCell ref="N405:S405"/>
    <mergeCell ref="AB198:AD198"/>
    <mergeCell ref="X254:AA254"/>
    <mergeCell ref="AB356:AD356"/>
    <mergeCell ref="AB75:AD75"/>
    <mergeCell ref="AB227:AD227"/>
    <mergeCell ref="X256:AA256"/>
    <mergeCell ref="X554:AA554"/>
    <mergeCell ref="N102:S102"/>
    <mergeCell ref="AB199:AD199"/>
    <mergeCell ref="N400:S400"/>
    <mergeCell ref="AB497:AD497"/>
    <mergeCell ref="AB70:AD70"/>
    <mergeCell ref="T450:W450"/>
    <mergeCell ref="N402:S402"/>
    <mergeCell ref="T145:W145"/>
    <mergeCell ref="N103:S103"/>
    <mergeCell ref="A6:AF6"/>
    <mergeCell ref="X272:AA272"/>
    <mergeCell ref="T147:W147"/>
    <mergeCell ref="T445:W445"/>
    <mergeCell ref="Z219:AD219"/>
    <mergeCell ref="X292:AA292"/>
    <mergeCell ref="AB121:AD121"/>
    <mergeCell ref="X267:AA267"/>
    <mergeCell ref="T501:W501"/>
    <mergeCell ref="N428:S428"/>
    <mergeCell ref="AB428:AD428"/>
    <mergeCell ref="X478:AA478"/>
    <mergeCell ref="T74:W74"/>
    <mergeCell ref="T372:W372"/>
    <mergeCell ref="X269:AA269"/>
    <mergeCell ref="AB123:AD123"/>
    <mergeCell ref="T503:W503"/>
    <mergeCell ref="T163:W163"/>
    <mergeCell ref="B8:AE13"/>
    <mergeCell ref="T76:W76"/>
    <mergeCell ref="T374:W374"/>
    <mergeCell ref="N332:S332"/>
    <mergeCell ref="X325:AA325"/>
    <mergeCell ref="AB423:AD423"/>
    <mergeCell ref="T69:W69"/>
    <mergeCell ref="M176:Q176"/>
    <mergeCell ref="T340:W340"/>
    <mergeCell ref="T498:W498"/>
    <mergeCell ref="X196:AA196"/>
    <mergeCell ref="T158:W158"/>
    <mergeCell ref="AB297:AD297"/>
    <mergeCell ref="X198:AA198"/>
    <mergeCell ref="T160:W160"/>
    <mergeCell ref="X320:AA320"/>
    <mergeCell ref="N60:S60"/>
    <mergeCell ref="X191:AA191"/>
    <mergeCell ref="AB299:AD299"/>
    <mergeCell ref="Z392:AD392"/>
    <mergeCell ref="T216:W216"/>
    <mergeCell ref="T514:W514"/>
    <mergeCell ref="N472:S472"/>
    <mergeCell ref="AB292:AD292"/>
    <mergeCell ref="N360:S360"/>
    <mergeCell ref="T87:W87"/>
    <mergeCell ref="N343:S343"/>
    <mergeCell ref="T516:W516"/>
    <mergeCell ref="T59:W59"/>
    <mergeCell ref="N55:S55"/>
    <mergeCell ref="AB294:AD294"/>
    <mergeCell ref="N165:S165"/>
    <mergeCell ref="E179:O179"/>
    <mergeCell ref="T211:W211"/>
    <mergeCell ref="N345:S345"/>
    <mergeCell ref="X338:AA338"/>
    <mergeCell ref="X496:AA496"/>
    <mergeCell ref="T517:W517"/>
    <mergeCell ref="X340:AA340"/>
    <mergeCell ref="N71:S71"/>
    <mergeCell ref="X333:AA333"/>
    <mergeCell ref="X252:AA252"/>
    <mergeCell ref="AB521:AD521"/>
    <mergeCell ref="X550:AA550"/>
    <mergeCell ref="T115:W115"/>
    <mergeCell ref="N73:S73"/>
    <mergeCell ref="AB195:AD195"/>
    <mergeCell ref="N371:S371"/>
    <mergeCell ref="AB493:AD493"/>
    <mergeCell ref="T544:W544"/>
    <mergeCell ref="T229:W229"/>
    <mergeCell ref="AB529:AD529"/>
    <mergeCell ref="X552:AA552"/>
    <mergeCell ref="AB495:AD495"/>
    <mergeCell ref="T141:W141"/>
    <mergeCell ref="T230:W230"/>
    <mergeCell ref="T143:W143"/>
    <mergeCell ref="N213:S213"/>
    <mergeCell ref="AB549:AD549"/>
    <mergeCell ref="R524:U524"/>
    <mergeCell ref="AB242:AD242"/>
    <mergeCell ref="N513:S513"/>
    <mergeCell ref="N295:S295"/>
    <mergeCell ref="N432:S432"/>
    <mergeCell ref="X563:AA563"/>
    <mergeCell ref="AB252:AD252"/>
    <mergeCell ref="AB208:AD208"/>
    <mergeCell ref="AB550:AD550"/>
    <mergeCell ref="AB244:AD244"/>
    <mergeCell ref="A45:B45"/>
    <mergeCell ref="AB542:AD542"/>
    <mergeCell ref="T161:W161"/>
    <mergeCell ref="T283:W283"/>
    <mergeCell ref="AB210:AD210"/>
    <mergeCell ref="AB552:AD552"/>
    <mergeCell ref="AB237:AD237"/>
    <mergeCell ref="N427:S427"/>
    <mergeCell ref="T154:W154"/>
    <mergeCell ref="X105:AA105"/>
    <mergeCell ref="T461:W461"/>
    <mergeCell ref="F4:L4"/>
    <mergeCell ref="AB539:AD539"/>
    <mergeCell ref="T156:W156"/>
    <mergeCell ref="N456:S456"/>
    <mergeCell ref="X107:AA107"/>
    <mergeCell ref="X405:AA405"/>
    <mergeCell ref="AB234:AD234"/>
    <mergeCell ref="X293:AA293"/>
    <mergeCell ref="N145:S145"/>
    <mergeCell ref="N139:S139"/>
    <mergeCell ref="X407:AA407"/>
    <mergeCell ref="AB236:AD236"/>
    <mergeCell ref="T301:W301"/>
    <mergeCell ref="N138:S138"/>
    <mergeCell ref="A14:AF14"/>
    <mergeCell ref="T487:W487"/>
    <mergeCell ref="N445:S445"/>
    <mergeCell ref="N51:S51"/>
    <mergeCell ref="Z261:AD261"/>
    <mergeCell ref="AB290:AD290"/>
    <mergeCell ref="AB563:AD563"/>
    <mergeCell ref="T182:W182"/>
    <mergeCell ref="N140:S140"/>
    <mergeCell ref="B48:D48"/>
    <mergeCell ref="N474:S474"/>
    <mergeCell ref="T180:W181"/>
    <mergeCell ref="N499:S499"/>
    <mergeCell ref="C264:L264"/>
    <mergeCell ref="X373:AA373"/>
    <mergeCell ref="X329:AA329"/>
    <mergeCell ref="X331:AA331"/>
    <mergeCell ref="AB160:AD160"/>
    <mergeCell ref="N158:S158"/>
    <mergeCell ref="X362:AA362"/>
    <mergeCell ref="A5:B5"/>
    <mergeCell ref="T106:W106"/>
    <mergeCell ref="T226:W226"/>
    <mergeCell ref="N153:S153"/>
    <mergeCell ref="X65:AA65"/>
    <mergeCell ref="AB334:AD334"/>
    <mergeCell ref="T228:W228"/>
    <mergeCell ref="X357:AA357"/>
    <mergeCell ref="N209:S209"/>
    <mergeCell ref="X58:AA58"/>
    <mergeCell ref="T49:W50"/>
    <mergeCell ref="N543:S543"/>
    <mergeCell ref="AB336:AD336"/>
    <mergeCell ref="T253:W253"/>
    <mergeCell ref="N238:S238"/>
    <mergeCell ref="T551:W551"/>
    <mergeCell ref="X60:AA60"/>
    <mergeCell ref="AB329:AD329"/>
    <mergeCell ref="N82:S82"/>
    <mergeCell ref="N240:S240"/>
    <mergeCell ref="AB337:AD337"/>
    <mergeCell ref="N538:S538"/>
    <mergeCell ref="AB331:AD331"/>
    <mergeCell ref="X360:AA360"/>
    <mergeCell ref="T254:W254"/>
    <mergeCell ref="T248:W248"/>
    <mergeCell ref="AB548:AD548"/>
    <mergeCell ref="N540:S540"/>
    <mergeCell ref="T125:W125"/>
    <mergeCell ref="X533:AA533"/>
    <mergeCell ref="T256:W256"/>
    <mergeCell ref="C5:L5"/>
    <mergeCell ref="T554:W554"/>
    <mergeCell ref="AB476:AD476"/>
    <mergeCell ref="F24:I24"/>
    <mergeCell ref="X78:AA78"/>
    <mergeCell ref="T285:W285"/>
    <mergeCell ref="N108:S108"/>
    <mergeCell ref="AB230:AD230"/>
    <mergeCell ref="X376:AA376"/>
    <mergeCell ref="AB478:AD478"/>
    <mergeCell ref="AB259:AD259"/>
    <mergeCell ref="AB530:AD530"/>
    <mergeCell ref="AB566:AD566"/>
    <mergeCell ref="T424:W424"/>
    <mergeCell ref="N136:S136"/>
    <mergeCell ref="O44:Q44"/>
    <mergeCell ref="T267:W267"/>
    <mergeCell ref="N470:S470"/>
    <mergeCell ref="AB561:AD561"/>
    <mergeCell ref="T478:W478"/>
    <mergeCell ref="X300:AA300"/>
    <mergeCell ref="X458:AA458"/>
    <mergeCell ref="AB103:AD103"/>
    <mergeCell ref="AB279:AD279"/>
    <mergeCell ref="AB401:AD401"/>
    <mergeCell ref="T318:W318"/>
    <mergeCell ref="AB281:AD281"/>
    <mergeCell ref="AB403:AD403"/>
    <mergeCell ref="T320:W320"/>
    <mergeCell ref="N498:S498"/>
    <mergeCell ref="T347:W347"/>
    <mergeCell ref="AB274:AD274"/>
    <mergeCell ref="N193:S193"/>
    <mergeCell ref="T191:W191"/>
    <mergeCell ref="T51:W51"/>
    <mergeCell ref="X142:AA142"/>
    <mergeCell ref="T349:W349"/>
    <mergeCell ref="X476:AA476"/>
    <mergeCell ref="N151:S151"/>
    <mergeCell ref="X171:AA171"/>
    <mergeCell ref="N24:Q24"/>
    <mergeCell ref="N182:S182"/>
    <mergeCell ref="N480:S480"/>
    <mergeCell ref="X471:AA471"/>
    <mergeCell ref="T67:W67"/>
    <mergeCell ref="AB300:AD300"/>
    <mergeCell ref="T338:W338"/>
    <mergeCell ref="T496:W496"/>
    <mergeCell ref="N211:S211"/>
    <mergeCell ref="N509:S509"/>
    <mergeCell ref="AB327:AD327"/>
    <mergeCell ref="X473:AA473"/>
    <mergeCell ref="T367:W367"/>
    <mergeCell ref="T333:W333"/>
    <mergeCell ref="N511:S511"/>
    <mergeCell ref="T252:W252"/>
    <mergeCell ref="T550:W550"/>
    <mergeCell ref="N206:S206"/>
    <mergeCell ref="AB447:AD447"/>
    <mergeCell ref="X74:AA74"/>
    <mergeCell ref="X68:AA68"/>
    <mergeCell ref="X372:AA372"/>
    <mergeCell ref="AB474:AD474"/>
    <mergeCell ref="N53:S53"/>
    <mergeCell ref="B441:D441"/>
    <mergeCell ref="X76:AA76"/>
    <mergeCell ref="X374:AA374"/>
    <mergeCell ref="N562:S562"/>
    <mergeCell ref="X69:AA69"/>
    <mergeCell ref="X403:AA403"/>
    <mergeCell ref="AB346:AD346"/>
    <mergeCell ref="X542:AA542"/>
    <mergeCell ref="AB371:AD371"/>
    <mergeCell ref="T563:W563"/>
    <mergeCell ref="X87:AA87"/>
    <mergeCell ref="G262:M262"/>
    <mergeCell ref="X245:AA245"/>
    <mergeCell ref="AB74:AD74"/>
    <mergeCell ref="N275:S275"/>
    <mergeCell ref="X543:AA543"/>
    <mergeCell ref="AB372:AD372"/>
    <mergeCell ref="N406:S406"/>
    <mergeCell ref="M31:P31"/>
    <mergeCell ref="X456:AA456"/>
    <mergeCell ref="X431:AA431"/>
    <mergeCell ref="E49:M50"/>
    <mergeCell ref="N283:S283"/>
    <mergeCell ref="AB76:AD76"/>
    <mergeCell ref="N277:S277"/>
    <mergeCell ref="AB399:AD399"/>
    <mergeCell ref="AB374:AD374"/>
    <mergeCell ref="X545:AA545"/>
    <mergeCell ref="T291:W291"/>
    <mergeCell ref="N276:S276"/>
    <mergeCell ref="T293:W293"/>
    <mergeCell ref="X113:AA113"/>
    <mergeCell ref="N278:S278"/>
    <mergeCell ref="X115:AA115"/>
    <mergeCell ref="X167:AA167"/>
    <mergeCell ref="Z29:AB29"/>
    <mergeCell ref="N303:S303"/>
    <mergeCell ref="AB425:AD425"/>
    <mergeCell ref="B180:D181"/>
    <mergeCell ref="X169:AA169"/>
    <mergeCell ref="X144:AA144"/>
    <mergeCell ref="X467:AA467"/>
    <mergeCell ref="AB296:AD296"/>
    <mergeCell ref="AB544:AD544"/>
    <mergeCell ref="AB427:AD427"/>
    <mergeCell ref="AB112:AD112"/>
    <mergeCell ref="AB87:AD87"/>
    <mergeCell ref="N288:S288"/>
    <mergeCell ref="N425:S425"/>
    <mergeCell ref="X469:AA469"/>
    <mergeCell ref="AB298:AD298"/>
    <mergeCell ref="N296:S296"/>
    <mergeCell ref="AB456:AD456"/>
    <mergeCell ref="M45:Q45"/>
    <mergeCell ref="T373:W373"/>
    <mergeCell ref="M352:Q352"/>
    <mergeCell ref="X195:AA195"/>
    <mergeCell ref="X493:AA493"/>
    <mergeCell ref="M264:Q264"/>
    <mergeCell ref="N291:S291"/>
    <mergeCell ref="X197:AA197"/>
    <mergeCell ref="X501:AA501"/>
    <mergeCell ref="X495:AA495"/>
    <mergeCell ref="N347:S347"/>
    <mergeCell ref="AB140:AD140"/>
    <mergeCell ref="T391:W391"/>
    <mergeCell ref="N349:S349"/>
    <mergeCell ref="C438:L438"/>
    <mergeCell ref="T480:W480"/>
    <mergeCell ref="AB141:AD141"/>
    <mergeCell ref="T515:W515"/>
    <mergeCell ref="T234:W234"/>
    <mergeCell ref="T386:W386"/>
    <mergeCell ref="N344:S344"/>
    <mergeCell ref="N520:S520"/>
    <mergeCell ref="X337:AA337"/>
    <mergeCell ref="X513:AA513"/>
    <mergeCell ref="Y4:AD4"/>
    <mergeCell ref="X208:AA208"/>
    <mergeCell ref="N524:Q524"/>
    <mergeCell ref="N375:S375"/>
    <mergeCell ref="X339:AA339"/>
    <mergeCell ref="N246:S246"/>
    <mergeCell ref="X210:AA210"/>
    <mergeCell ref="AB368:AD368"/>
    <mergeCell ref="N377:S377"/>
    <mergeCell ref="T104:W104"/>
    <mergeCell ref="AB159:AD159"/>
    <mergeCell ref="AB153:AD153"/>
    <mergeCell ref="T533:W533"/>
    <mergeCell ref="AB72:AD72"/>
    <mergeCell ref="T70:W70"/>
    <mergeCell ref="N248:S248"/>
    <mergeCell ref="AB370:AD370"/>
    <mergeCell ref="X122:AA122"/>
    <mergeCell ref="AB364:AD364"/>
    <mergeCell ref="T404:W404"/>
    <mergeCell ref="T105:W105"/>
    <mergeCell ref="T376:W376"/>
    <mergeCell ref="T99:W99"/>
    <mergeCell ref="M5:Q5"/>
    <mergeCell ref="T316:W316"/>
    <mergeCell ref="T107:W107"/>
    <mergeCell ref="T101:W101"/>
    <mergeCell ref="T405:W405"/>
    <mergeCell ref="X111:AA111"/>
    <mergeCell ref="T430:W430"/>
    <mergeCell ref="N388:S388"/>
    <mergeCell ref="AB510:AD510"/>
    <mergeCell ref="X140:AA140"/>
    <mergeCell ref="AB540:AD540"/>
    <mergeCell ref="AB83:AD83"/>
    <mergeCell ref="N415:S415"/>
    <mergeCell ref="N390:S390"/>
    <mergeCell ref="AB85:AD85"/>
    <mergeCell ref="A1:AF2"/>
    <mergeCell ref="AB383:AD383"/>
    <mergeCell ref="AB541:AD541"/>
    <mergeCell ref="T300:W300"/>
    <mergeCell ref="T458:W458"/>
    <mergeCell ref="X280:AA280"/>
    <mergeCell ref="T331:W331"/>
    <mergeCell ref="N318:S318"/>
    <mergeCell ref="X282:AA282"/>
    <mergeCell ref="AB111:AD111"/>
    <mergeCell ref="AB225:AD225"/>
    <mergeCell ref="N320:S320"/>
    <mergeCell ref="N314:S314"/>
    <mergeCell ref="T476:W476"/>
    <mergeCell ref="N313:S313"/>
    <mergeCell ref="T171:W171"/>
    <mergeCell ref="J24:M24"/>
    <mergeCell ref="N315:S315"/>
    <mergeCell ref="T471:W471"/>
    <mergeCell ref="X335:AA335"/>
    <mergeCell ref="N460:S460"/>
    <mergeCell ref="X212:AA212"/>
    <mergeCell ref="X206:AA206"/>
    <mergeCell ref="X510:AA510"/>
    <mergeCell ref="N373:S373"/>
    <mergeCell ref="X504:AA504"/>
    <mergeCell ref="AB155:AD155"/>
    <mergeCell ref="AB193:AD193"/>
    <mergeCell ref="AB149:AD149"/>
    <mergeCell ref="AB491:AD491"/>
    <mergeCell ref="T529:W529"/>
    <mergeCell ref="N462:S462"/>
    <mergeCell ref="N489:S489"/>
    <mergeCell ref="N366:S366"/>
    <mergeCell ref="X506:AA506"/>
    <mergeCell ref="N333:S333"/>
    <mergeCell ref="AB151:AD151"/>
    <mergeCell ref="X207:AA207"/>
    <mergeCell ref="AB449:AD449"/>
    <mergeCell ref="N491:S491"/>
    <mergeCell ref="M90:Q90"/>
    <mergeCell ref="T103:W103"/>
    <mergeCell ref="AB480:AD480"/>
    <mergeCell ref="T97:W97"/>
    <mergeCell ref="T401:W401"/>
    <mergeCell ref="N180:S181"/>
    <mergeCell ref="N86:S86"/>
    <mergeCell ref="X217:AA217"/>
    <mergeCell ref="AB183:AD183"/>
    <mergeCell ref="N384:S384"/>
    <mergeCell ref="X348:AA348"/>
    <mergeCell ref="AB475:AD475"/>
    <mergeCell ref="AB511:AD511"/>
    <mergeCell ref="X225:AA225"/>
    <mergeCell ref="AB54:AD54"/>
    <mergeCell ref="T428:W428"/>
    <mergeCell ref="N386:S386"/>
    <mergeCell ref="AB212:AD212"/>
    <mergeCell ref="AB206:AD206"/>
    <mergeCell ref="X235:AA235"/>
    <mergeCell ref="T542:W542"/>
    <mergeCell ref="T129:W129"/>
    <mergeCell ref="N475:S475"/>
    <mergeCell ref="N81:S81"/>
    <mergeCell ref="X349:AA349"/>
    <mergeCell ref="T552:W552"/>
    <mergeCell ref="X250:AA250"/>
    <mergeCell ref="AB506:AD506"/>
    <mergeCell ref="T429:W429"/>
    <mergeCell ref="T423:W423"/>
    <mergeCell ref="N381:S381"/>
    <mergeCell ref="X380:AA380"/>
    <mergeCell ref="T543:W543"/>
    <mergeCell ref="T116:W116"/>
    <mergeCell ref="X251:AA251"/>
    <mergeCell ref="T414:W414"/>
    <mergeCell ref="X49:AA50"/>
    <mergeCell ref="T126:W126"/>
    <mergeCell ref="X253:AA253"/>
    <mergeCell ref="N99:S99"/>
    <mergeCell ref="AB196:AD196"/>
    <mergeCell ref="N555:S555"/>
    <mergeCell ref="T271:W271"/>
    <mergeCell ref="V29:Y29"/>
    <mergeCell ref="N101:S101"/>
    <mergeCell ref="X248:AA248"/>
    <mergeCell ref="T142:W142"/>
    <mergeCell ref="N100:S100"/>
    <mergeCell ref="N94:S94"/>
    <mergeCell ref="T273:W273"/>
    <mergeCell ref="T565:W565"/>
    <mergeCell ref="T144:W144"/>
    <mergeCell ref="N125:S125"/>
    <mergeCell ref="X418:AA418"/>
    <mergeCell ref="N127:S127"/>
    <mergeCell ref="AB276:AD276"/>
    <mergeCell ref="AB120:AD120"/>
    <mergeCell ref="N458:S458"/>
    <mergeCell ref="AB278:AD278"/>
    <mergeCell ref="T195:W195"/>
    <mergeCell ref="T493:W493"/>
    <mergeCell ref="N451:S451"/>
    <mergeCell ref="T197:W197"/>
    <mergeCell ref="T495:W495"/>
    <mergeCell ref="N453:S453"/>
    <mergeCell ref="T68:W68"/>
    <mergeCell ref="X317:AA317"/>
    <mergeCell ref="AB418:AD418"/>
    <mergeCell ref="X319:AA319"/>
    <mergeCell ref="N171:S171"/>
    <mergeCell ref="X477:AA477"/>
    <mergeCell ref="X318:AA318"/>
    <mergeCell ref="AB420:AD420"/>
    <mergeCell ref="AB202:AD202"/>
    <mergeCell ref="N515:S515"/>
    <mergeCell ref="T513:W513"/>
    <mergeCell ref="N471:S471"/>
    <mergeCell ref="N52:S52"/>
    <mergeCell ref="AB291:AD291"/>
    <mergeCell ref="T208:W208"/>
    <mergeCell ref="N166:S166"/>
    <mergeCell ref="AB508:AD508"/>
    <mergeCell ref="AB502:AD502"/>
    <mergeCell ref="T366:W366"/>
    <mergeCell ref="N473:S473"/>
    <mergeCell ref="M526:Q526"/>
    <mergeCell ref="T210:W210"/>
    <mergeCell ref="N466:S466"/>
    <mergeCell ref="X188:AA188"/>
    <mergeCell ref="T427:W427"/>
    <mergeCell ref="R395:AF395"/>
    <mergeCell ref="T122:W122"/>
    <mergeCell ref="N226:S226"/>
    <mergeCell ref="N497:S497"/>
    <mergeCell ref="X249:AA249"/>
    <mergeCell ref="X547:AA547"/>
    <mergeCell ref="N70:S70"/>
    <mergeCell ref="N192:S192"/>
    <mergeCell ref="AB192:AD192"/>
    <mergeCell ref="N228:S228"/>
    <mergeCell ref="N63:S63"/>
    <mergeCell ref="AB194:AD194"/>
    <mergeCell ref="N492:S492"/>
    <mergeCell ref="X244:AA244"/>
    <mergeCell ref="N553:S553"/>
    <mergeCell ref="T138:W138"/>
    <mergeCell ref="N96:S96"/>
    <mergeCell ref="V27:Y27"/>
    <mergeCell ref="T140:W140"/>
    <mergeCell ref="N98:S98"/>
    <mergeCell ref="AB189:AD189"/>
    <mergeCell ref="X389:AA389"/>
    <mergeCell ref="B29:D29"/>
    <mergeCell ref="X84:AA84"/>
    <mergeCell ref="N123:S123"/>
    <mergeCell ref="AB362:AD362"/>
    <mergeCell ref="X391:AA391"/>
    <mergeCell ref="N421:S421"/>
    <mergeCell ref="X385:AA385"/>
    <mergeCell ref="X86:AA86"/>
    <mergeCell ref="N423:S423"/>
    <mergeCell ref="AB249:AD249"/>
    <mergeCell ref="X420:AA420"/>
    <mergeCell ref="AB205:AD205"/>
    <mergeCell ref="AB243:AD243"/>
    <mergeCell ref="H44:K44"/>
    <mergeCell ref="N241:S241"/>
    <mergeCell ref="N124:S124"/>
    <mergeCell ref="AB363:AD363"/>
    <mergeCell ref="N118:S118"/>
    <mergeCell ref="X386:AA386"/>
    <mergeCell ref="N422:S422"/>
    <mergeCell ref="T280:W280"/>
    <mergeCell ref="G436:M436"/>
    <mergeCell ref="N126:S126"/>
    <mergeCell ref="N424:S424"/>
    <mergeCell ref="N109:S109"/>
    <mergeCell ref="T282:W282"/>
    <mergeCell ref="T153:W153"/>
    <mergeCell ref="X104:AA104"/>
    <mergeCell ref="X106:AA106"/>
    <mergeCell ref="X404:AA404"/>
    <mergeCell ref="N294:S294"/>
    <mergeCell ref="A526:B526"/>
    <mergeCell ref="AB287:AD287"/>
    <mergeCell ref="N137:S137"/>
    <mergeCell ref="AB289:AD289"/>
    <mergeCell ref="X430:AA430"/>
    <mergeCell ref="X186:AA186"/>
    <mergeCell ref="N493:S493"/>
    <mergeCell ref="AB313:AD313"/>
    <mergeCell ref="T207:W207"/>
    <mergeCell ref="AB444:AD444"/>
    <mergeCell ref="N188:S188"/>
    <mergeCell ref="AB321:AD321"/>
    <mergeCell ref="N522:S522"/>
    <mergeCell ref="X486:AA486"/>
    <mergeCell ref="AB315:AD315"/>
    <mergeCell ref="T380:W380"/>
    <mergeCell ref="M33:P33"/>
    <mergeCell ref="N488:S488"/>
    <mergeCell ref="N61:S61"/>
    <mergeCell ref="X54:AA54"/>
    <mergeCell ref="T532:W532"/>
    <mergeCell ref="AB316:AD316"/>
    <mergeCell ref="X56:AA56"/>
    <mergeCell ref="N519:S519"/>
    <mergeCell ref="X214:AA214"/>
    <mergeCell ref="X512:AA512"/>
    <mergeCell ref="T235:W235"/>
    <mergeCell ref="X468:AA468"/>
    <mergeCell ref="AB157:AD157"/>
    <mergeCell ref="AB455:AD455"/>
    <mergeCell ref="N208:S208"/>
    <mergeCell ref="X57:AA57"/>
    <mergeCell ref="AB326:AD326"/>
    <mergeCell ref="X355:AA355"/>
    <mergeCell ref="AB463:AD463"/>
    <mergeCell ref="AB457:AD457"/>
    <mergeCell ref="N201:S201"/>
    <mergeCell ref="N237:S237"/>
    <mergeCell ref="N535:S535"/>
    <mergeCell ref="X382:AA382"/>
    <mergeCell ref="T251:W251"/>
    <mergeCell ref="N203:S203"/>
    <mergeCell ref="T403:W403"/>
    <mergeCell ref="N239:S239"/>
    <mergeCell ref="N361:S361"/>
    <mergeCell ref="N537:S537"/>
    <mergeCell ref="N232:S232"/>
    <mergeCell ref="R438:AF438"/>
    <mergeCell ref="X75:AA75"/>
    <mergeCell ref="R133:AF133"/>
    <mergeCell ref="X227:AA227"/>
    <mergeCell ref="X444:AA444"/>
    <mergeCell ref="X129:AA129"/>
    <mergeCell ref="N229:S229"/>
    <mergeCell ref="AB468:AD468"/>
    <mergeCell ref="AB387:AD387"/>
    <mergeCell ref="N563:S563"/>
    <mergeCell ref="X95:AA95"/>
    <mergeCell ref="X70:AA70"/>
    <mergeCell ref="T421:W421"/>
    <mergeCell ref="X429:AA429"/>
    <mergeCell ref="AB258:AD258"/>
    <mergeCell ref="X281:AA281"/>
    <mergeCell ref="N565:S565"/>
    <mergeCell ref="X97:AA97"/>
    <mergeCell ref="AB260:AD260"/>
    <mergeCell ref="AB382:AD382"/>
    <mergeCell ref="AB558:AD558"/>
    <mergeCell ref="T475:W475"/>
    <mergeCell ref="X128:AA128"/>
    <mergeCell ref="T335:W335"/>
    <mergeCell ref="X155:AA155"/>
    <mergeCell ref="X426:AA426"/>
    <mergeCell ref="X121:AA121"/>
    <mergeCell ref="N164:S164"/>
    <mergeCell ref="X157:AA157"/>
    <mergeCell ref="X428:AA428"/>
    <mergeCell ref="X455:AA455"/>
    <mergeCell ref="AB100:AD100"/>
    <mergeCell ref="X123:AA123"/>
    <mergeCell ref="N189:S189"/>
    <mergeCell ref="X457:AA457"/>
    <mergeCell ref="AB102:AD102"/>
    <mergeCell ref="AB400:AD400"/>
    <mergeCell ref="X152:AA152"/>
    <mergeCell ref="X423:AA423"/>
    <mergeCell ref="T317:W317"/>
    <mergeCell ref="Z523:AD523"/>
    <mergeCell ref="AB95:AD95"/>
    <mergeCell ref="AB402:AD402"/>
    <mergeCell ref="N190:S190"/>
    <mergeCell ref="N146:S146"/>
    <mergeCell ref="T319:W319"/>
    <mergeCell ref="T346:W346"/>
    <mergeCell ref="N311:S312"/>
    <mergeCell ref="AB97:AD97"/>
    <mergeCell ref="T477:W477"/>
    <mergeCell ref="X297:AA297"/>
    <mergeCell ref="T442:W443"/>
    <mergeCell ref="N490:S490"/>
    <mergeCell ref="T348:W348"/>
    <mergeCell ref="X299:AA299"/>
    <mergeCell ref="AB128:AD128"/>
    <mergeCell ref="AB426:AD426"/>
    <mergeCell ref="X170:AA170"/>
    <mergeCell ref="X53:AA53"/>
    <mergeCell ref="N331:S331"/>
    <mergeCell ref="AB453:AD453"/>
    <mergeCell ref="N23:Q23"/>
    <mergeCell ref="B16:AE16"/>
    <mergeCell ref="N330:S330"/>
    <mergeCell ref="X172:AA172"/>
    <mergeCell ref="X55:AA55"/>
    <mergeCell ref="AB330:AD330"/>
    <mergeCell ref="B19:AF19"/>
    <mergeCell ref="N259:S259"/>
    <mergeCell ref="AB52:AD52"/>
    <mergeCell ref="X521:AA521"/>
    <mergeCell ref="T244:W244"/>
    <mergeCell ref="AB464:AD464"/>
    <mergeCell ref="X529:AA529"/>
    <mergeCell ref="N559:S559"/>
    <mergeCell ref="X66:AA66"/>
    <mergeCell ref="Z130:AD130"/>
    <mergeCell ref="AB472:AD472"/>
    <mergeCell ref="AB466:AD466"/>
    <mergeCell ref="N254:S254"/>
    <mergeCell ref="N561:S561"/>
    <mergeCell ref="AB167:AD167"/>
    <mergeCell ref="AB501:AD501"/>
    <mergeCell ref="AB55:AD55"/>
    <mergeCell ref="N256:S256"/>
    <mergeCell ref="N560:S560"/>
    <mergeCell ref="T418:W418"/>
    <mergeCell ref="AB169:AD169"/>
    <mergeCell ref="AB467:AD467"/>
    <mergeCell ref="X539:AA539"/>
    <mergeCell ref="T420:W420"/>
    <mergeCell ref="X549:AA549"/>
    <mergeCell ref="N401:S401"/>
    <mergeCell ref="AB492:AD492"/>
    <mergeCell ref="X242:AA242"/>
    <mergeCell ref="AB71:AD71"/>
    <mergeCell ref="N272:S272"/>
    <mergeCell ref="AB500:AD500"/>
    <mergeCell ref="AB494:AD494"/>
    <mergeCell ref="T415:W415"/>
    <mergeCell ref="N274:S274"/>
    <mergeCell ref="X148:AA148"/>
    <mergeCell ref="AB66:AD66"/>
    <mergeCell ref="T446:W446"/>
    <mergeCell ref="N398:S398"/>
    <mergeCell ref="AB93:AD93"/>
    <mergeCell ref="AB68:AD68"/>
    <mergeCell ref="N269:S269"/>
    <mergeCell ref="T448:W448"/>
    <mergeCell ref="AB124:AD124"/>
    <mergeCell ref="AB213:AD213"/>
    <mergeCell ref="N414:S414"/>
    <mergeCell ref="R393:U393"/>
    <mergeCell ref="AB424:AD424"/>
    <mergeCell ref="N416:S416"/>
    <mergeCell ref="AB513:AD513"/>
    <mergeCell ref="X290:AA290"/>
    <mergeCell ref="AB119:AD119"/>
    <mergeCell ref="G305:M305"/>
    <mergeCell ref="AB295:AD295"/>
    <mergeCell ref="T159:W159"/>
    <mergeCell ref="N117:S117"/>
    <mergeCell ref="T72:W72"/>
    <mergeCell ref="T370:W370"/>
    <mergeCell ref="N328:S328"/>
    <mergeCell ref="X321:AA321"/>
    <mergeCell ref="T459:W459"/>
    <mergeCell ref="N417:S417"/>
    <mergeCell ref="AE3:AF3"/>
    <mergeCell ref="N199:S199"/>
    <mergeCell ref="X192:AA192"/>
    <mergeCell ref="A133:B133"/>
    <mergeCell ref="A264:B264"/>
    <mergeCell ref="X158:AA158"/>
    <mergeCell ref="V436:Y436"/>
    <mergeCell ref="X194:AA194"/>
    <mergeCell ref="X316:AA316"/>
    <mergeCell ref="T357:W357"/>
    <mergeCell ref="X492:AA492"/>
    <mergeCell ref="AB137:AD137"/>
    <mergeCell ref="V131:Y131"/>
    <mergeCell ref="T58:W58"/>
    <mergeCell ref="T54:W54"/>
    <mergeCell ref="X494:AA494"/>
    <mergeCell ref="N346:S346"/>
    <mergeCell ref="AB139:AD139"/>
    <mergeCell ref="X189:AA189"/>
    <mergeCell ref="N442:S443"/>
    <mergeCell ref="T83:W83"/>
    <mergeCell ref="AB138:AD138"/>
    <mergeCell ref="T214:W214"/>
    <mergeCell ref="T512:W512"/>
    <mergeCell ref="M395:Q395"/>
    <mergeCell ref="T85:W85"/>
    <mergeCell ref="T389:W389"/>
    <mergeCell ref="T383:W383"/>
    <mergeCell ref="N341:S341"/>
    <mergeCell ref="X334:AA334"/>
    <mergeCell ref="T84:W84"/>
    <mergeCell ref="T355:W355"/>
    <mergeCell ref="T385:W385"/>
    <mergeCell ref="X205:AA205"/>
    <mergeCell ref="AB465:AD465"/>
    <mergeCell ref="X336:AA336"/>
    <mergeCell ref="T86:W86"/>
    <mergeCell ref="T384:W384"/>
    <mergeCell ref="N67:S67"/>
    <mergeCell ref="N59:S59"/>
    <mergeCell ref="AB490:AD490"/>
    <mergeCell ref="N69:S69"/>
    <mergeCell ref="AB69:AD69"/>
    <mergeCell ref="N367:S367"/>
    <mergeCell ref="AB489:AD489"/>
    <mergeCell ref="X119:AA119"/>
    <mergeCell ref="T225:W225"/>
    <mergeCell ref="N359:S359"/>
    <mergeCell ref="AB519:AD519"/>
    <mergeCell ref="X548:AA548"/>
    <mergeCell ref="X233:AA233"/>
    <mergeCell ref="AB62:AD62"/>
    <mergeCell ref="N369:S369"/>
    <mergeCell ref="T227:W227"/>
    <mergeCell ref="T531:W531"/>
    <mergeCell ref="X419:AA419"/>
    <mergeCell ref="AB64:AD64"/>
    <mergeCell ref="T444:W444"/>
    <mergeCell ref="X260:AA260"/>
    <mergeCell ref="X558:AA558"/>
    <mergeCell ref="T281:W281"/>
    <mergeCell ref="AB209:AD209"/>
    <mergeCell ref="X259:AA259"/>
    <mergeCell ref="AB537:AD537"/>
    <mergeCell ref="AB238:AD238"/>
    <mergeCell ref="AB509:AD509"/>
    <mergeCell ref="T155:W155"/>
    <mergeCell ref="AB82:AD82"/>
    <mergeCell ref="AB204:AD204"/>
    <mergeCell ref="AB240:AD240"/>
    <mergeCell ref="AB538:AD538"/>
    <mergeCell ref="N293:S293"/>
    <mergeCell ref="AB532:AD532"/>
    <mergeCell ref="T157:W157"/>
    <mergeCell ref="X561:AA561"/>
    <mergeCell ref="T455:W455"/>
    <mergeCell ref="N413:S413"/>
    <mergeCell ref="N407:S407"/>
    <mergeCell ref="AB233:AD233"/>
    <mergeCell ref="AB504:AD504"/>
    <mergeCell ref="T150:W150"/>
    <mergeCell ref="N284:S284"/>
    <mergeCell ref="T457:W457"/>
    <mergeCell ref="AB235:AD235"/>
    <mergeCell ref="T152:W152"/>
    <mergeCell ref="X103:AA103"/>
    <mergeCell ref="X279:AA279"/>
    <mergeCell ref="X401:AA401"/>
    <mergeCell ref="N141:S141"/>
    <mergeCell ref="T297:W297"/>
    <mergeCell ref="X185:AA185"/>
    <mergeCell ref="N469:S469"/>
    <mergeCell ref="AB224:AD224"/>
    <mergeCell ref="N143:S143"/>
    <mergeCell ref="X274:AA274"/>
    <mergeCell ref="T508:W508"/>
    <mergeCell ref="T299:W299"/>
    <mergeCell ref="AB217:AD217"/>
    <mergeCell ref="T56:W56"/>
    <mergeCell ref="T170:W170"/>
    <mergeCell ref="T292:W292"/>
    <mergeCell ref="T468:W468"/>
    <mergeCell ref="J23:M23"/>
    <mergeCell ref="X332:AA332"/>
    <mergeCell ref="AB250:AD250"/>
    <mergeCell ref="V567:Y567"/>
    <mergeCell ref="A3:E3"/>
    <mergeCell ref="N65:S65"/>
    <mergeCell ref="AB304:AD304"/>
    <mergeCell ref="N363:S363"/>
    <mergeCell ref="X327:AA327"/>
    <mergeCell ref="T196:W196"/>
    <mergeCell ref="N154:S154"/>
    <mergeCell ref="X204:AA204"/>
    <mergeCell ref="N365:S365"/>
    <mergeCell ref="T198:W198"/>
    <mergeCell ref="N156:S156"/>
    <mergeCell ref="T521:W521"/>
    <mergeCell ref="N454:S454"/>
    <mergeCell ref="N236:S236"/>
    <mergeCell ref="X343:AA343"/>
    <mergeCell ref="T66:W66"/>
    <mergeCell ref="T218:W218"/>
    <mergeCell ref="T522:W522"/>
    <mergeCell ref="X345:AA345"/>
    <mergeCell ref="T95:W95"/>
    <mergeCell ref="AB332:AD332"/>
    <mergeCell ref="N383:S383"/>
    <mergeCell ref="N84:S84"/>
    <mergeCell ref="T120:W120"/>
    <mergeCell ref="N78:S78"/>
    <mergeCell ref="X346:AA346"/>
    <mergeCell ref="N376:S376"/>
    <mergeCell ref="T549:W549"/>
    <mergeCell ref="N534:S534"/>
    <mergeCell ref="M438:Q438"/>
    <mergeCell ref="X557:AA557"/>
    <mergeCell ref="N80:S80"/>
    <mergeCell ref="N378:S378"/>
    <mergeCell ref="M133:Q133"/>
    <mergeCell ref="T242:W242"/>
    <mergeCell ref="X371:AA371"/>
    <mergeCell ref="N536:S536"/>
    <mergeCell ref="T121:W121"/>
    <mergeCell ref="N79:S79"/>
    <mergeCell ref="R307:AF307"/>
    <mergeCell ref="AB231:AD231"/>
    <mergeCell ref="T148:W148"/>
    <mergeCell ref="T123:W123"/>
    <mergeCell ref="AB343:AD343"/>
    <mergeCell ref="AB345:AD345"/>
    <mergeCell ref="N465:S465"/>
    <mergeCell ref="AB562:AD562"/>
    <mergeCell ref="N518:S518"/>
    <mergeCell ref="X270:AA270"/>
    <mergeCell ref="N554:S554"/>
    <mergeCell ref="N431:S431"/>
    <mergeCell ref="AB257:AD257"/>
    <mergeCell ref="AB101:AD101"/>
    <mergeCell ref="AB215:AD215"/>
    <mergeCell ref="N393:Q393"/>
    <mergeCell ref="AB557:AD557"/>
    <mergeCell ref="X303:AA303"/>
    <mergeCell ref="X417:AA417"/>
    <mergeCell ref="AB246:AD246"/>
    <mergeCell ref="X296:AA296"/>
    <mergeCell ref="AB275:AD275"/>
    <mergeCell ref="X298:AA298"/>
    <mergeCell ref="T192:W192"/>
    <mergeCell ref="N150:S150"/>
    <mergeCell ref="AB241:AD241"/>
    <mergeCell ref="AB277:AD277"/>
    <mergeCell ref="R436:U436"/>
    <mergeCell ref="T194:W194"/>
    <mergeCell ref="N152:S152"/>
    <mergeCell ref="T492:W492"/>
    <mergeCell ref="N450:S450"/>
    <mergeCell ref="AB270:AD270"/>
    <mergeCell ref="R131:U131"/>
    <mergeCell ref="T187:W187"/>
    <mergeCell ref="X138:AA138"/>
    <mergeCell ref="T494:W494"/>
    <mergeCell ref="N452:S452"/>
    <mergeCell ref="N479:S479"/>
    <mergeCell ref="X472:AA472"/>
    <mergeCell ref="T189:W189"/>
    <mergeCell ref="N147:S147"/>
    <mergeCell ref="AB328:AD328"/>
    <mergeCell ref="X474:AA474"/>
    <mergeCell ref="AB417:AD417"/>
    <mergeCell ref="A438:B438"/>
    <mergeCell ref="T334:W334"/>
    <mergeCell ref="N468:S468"/>
    <mergeCell ref="N506:S506"/>
    <mergeCell ref="AB288:AD288"/>
    <mergeCell ref="AB171:AD171"/>
    <mergeCell ref="E310:O310"/>
    <mergeCell ref="AB419:AD419"/>
    <mergeCell ref="N207:S207"/>
    <mergeCell ref="N478:S478"/>
    <mergeCell ref="T205:W205"/>
    <mergeCell ref="N505:S505"/>
    <mergeCell ref="N163:S163"/>
    <mergeCell ref="E311:M312"/>
    <mergeCell ref="T65:W65"/>
    <mergeCell ref="T363:W363"/>
    <mergeCell ref="AB173:AD173"/>
    <mergeCell ref="T329:W329"/>
    <mergeCell ref="N507:S507"/>
    <mergeCell ref="T365:W365"/>
    <mergeCell ref="T546:W546"/>
    <mergeCell ref="X369:AA369"/>
    <mergeCell ref="V393:Y393"/>
    <mergeCell ref="T119:W119"/>
    <mergeCell ref="N77:S77"/>
    <mergeCell ref="T548:W548"/>
    <mergeCell ref="X368:AA368"/>
    <mergeCell ref="X398:AA398"/>
    <mergeCell ref="X153:AA153"/>
    <mergeCell ref="T419:W419"/>
    <mergeCell ref="AB347:AD347"/>
    <mergeCell ref="X72:AA72"/>
    <mergeCell ref="AB341:AD341"/>
    <mergeCell ref="X370:AA370"/>
    <mergeCell ref="E48:O48"/>
    <mergeCell ref="X364:AA364"/>
    <mergeCell ref="N191:S191"/>
    <mergeCell ref="N514:S514"/>
    <mergeCell ref="X241:AA241"/>
    <mergeCell ref="X399:AA399"/>
    <mergeCell ref="AB184:AD184"/>
    <mergeCell ref="T260:W260"/>
    <mergeCell ref="B310:D310"/>
    <mergeCell ref="N245:S245"/>
    <mergeCell ref="T558:W558"/>
    <mergeCell ref="AB342:AD342"/>
    <mergeCell ref="N552:S552"/>
    <mergeCell ref="T259:W259"/>
    <mergeCell ref="X82:AA82"/>
    <mergeCell ref="AB344:AD344"/>
    <mergeCell ref="T559:W559"/>
    <mergeCell ref="X540:AA540"/>
    <mergeCell ref="AB369:AD369"/>
    <mergeCell ref="X83:AA83"/>
    <mergeCell ref="T290:W290"/>
    <mergeCell ref="T561:W561"/>
    <mergeCell ref="A352:B352"/>
    <mergeCell ref="M27:P27"/>
    <mergeCell ref="N121:S121"/>
    <mergeCell ref="X85:AA85"/>
    <mergeCell ref="N115:S115"/>
    <mergeCell ref="X383:AA383"/>
    <mergeCell ref="N273:S273"/>
    <mergeCell ref="X541:AA541"/>
    <mergeCell ref="B24:E24"/>
    <mergeCell ref="X114:AA114"/>
    <mergeCell ref="T279:W279"/>
    <mergeCell ref="N116:S116"/>
    <mergeCell ref="T272:W272"/>
    <mergeCell ref="AB268:AD268"/>
    <mergeCell ref="X139:AA139"/>
    <mergeCell ref="T489:W489"/>
    <mergeCell ref="T274:W274"/>
    <mergeCell ref="X470:AA470"/>
    <mergeCell ref="AB413:AD413"/>
    <mergeCell ref="AB388:AD388"/>
    <mergeCell ref="X463:AA463"/>
    <mergeCell ref="AB415:AD415"/>
    <mergeCell ref="N501:S501"/>
    <mergeCell ref="X465:AA465"/>
    <mergeCell ref="B49:D50"/>
    <mergeCell ref="AB110:AD110"/>
    <mergeCell ref="N292:S292"/>
    <mergeCell ref="N286:S286"/>
    <mergeCell ref="AB408:AD408"/>
    <mergeCell ref="T325:W325"/>
    <mergeCell ref="N503:S503"/>
    <mergeCell ref="T361:W361"/>
    <mergeCell ref="T336:W336"/>
    <mergeCell ref="AB410:AD410"/>
    <mergeCell ref="X183:AA183"/>
    <mergeCell ref="X193:AA193"/>
    <mergeCell ref="T356:W356"/>
    <mergeCell ref="X491:AA491"/>
    <mergeCell ref="X447:AA447"/>
    <mergeCell ref="AB136:AD136"/>
    <mergeCell ref="AB434:AD434"/>
    <mergeCell ref="V262:Y262"/>
    <mergeCell ref="N187:S187"/>
    <mergeCell ref="T387:W387"/>
    <mergeCell ref="T343:W343"/>
    <mergeCell ref="N521:S521"/>
    <mergeCell ref="AB314:AD314"/>
    <mergeCell ref="N216:S216"/>
    <mergeCell ref="N487:S487"/>
    <mergeCell ref="X209:AA209"/>
    <mergeCell ref="T345:W345"/>
    <mergeCell ref="T382:W382"/>
    <mergeCell ref="N218:S218"/>
    <mergeCell ref="N516:S516"/>
    <mergeCell ref="X509:AA509"/>
    <mergeCell ref="X511:AA511"/>
    <mergeCell ref="AB454:AD454"/>
    <mergeCell ref="N58:S58"/>
    <mergeCell ref="T371:W371"/>
    <mergeCell ref="N244:S244"/>
    <mergeCell ref="AB366:AD366"/>
    <mergeCell ref="T102:W102"/>
    <mergeCell ref="T400:W400"/>
    <mergeCell ref="N358:S358"/>
    <mergeCell ref="X110:AA110"/>
    <mergeCell ref="X408:AA408"/>
    <mergeCell ref="E28:L28"/>
    <mergeCell ref="AB53:AD53"/>
    <mergeCell ref="N544:S544"/>
    <mergeCell ref="T402:W402"/>
    <mergeCell ref="X410:AA410"/>
    <mergeCell ref="AB239:AD239"/>
    <mergeCell ref="E30:L30"/>
    <mergeCell ref="B35:AE42"/>
    <mergeCell ref="N114:S114"/>
    <mergeCell ref="X224:AA224"/>
    <mergeCell ref="X555:AA555"/>
    <mergeCell ref="AB80:AD80"/>
    <mergeCell ref="AB384:AD384"/>
    <mergeCell ref="X136:AA136"/>
    <mergeCell ref="AB378:AD378"/>
    <mergeCell ref="X434:AA434"/>
    <mergeCell ref="AB79:AD79"/>
    <mergeCell ref="N255:S255"/>
    <mergeCell ref="T113:W113"/>
    <mergeCell ref="AB81:AD81"/>
    <mergeCell ref="N282:S282"/>
    <mergeCell ref="AB379:AD379"/>
    <mergeCell ref="T296:W296"/>
    <mergeCell ref="T332:W332"/>
    <mergeCell ref="N290:S290"/>
    <mergeCell ref="C352:L352"/>
    <mergeCell ref="AB381:AD381"/>
    <mergeCell ref="T298:W298"/>
    <mergeCell ref="R567:U567"/>
    <mergeCell ref="T456:W456"/>
    <mergeCell ref="X276:AA276"/>
    <mergeCell ref="R483:AF483"/>
    <mergeCell ref="X120:AA120"/>
    <mergeCell ref="N285:S285"/>
    <mergeCell ref="T327:W327"/>
    <mergeCell ref="X278:AA278"/>
    <mergeCell ref="AB520:AD520"/>
    <mergeCell ref="X454:AA454"/>
    <mergeCell ref="Z28:AB28"/>
    <mergeCell ref="N131:Q131"/>
    <mergeCell ref="X149:AA149"/>
    <mergeCell ref="N316:S316"/>
    <mergeCell ref="AB555:AD555"/>
    <mergeCell ref="AB432:AD432"/>
    <mergeCell ref="Z30:AB30"/>
    <mergeCell ref="T472:W472"/>
    <mergeCell ref="C221:L221"/>
    <mergeCell ref="X151:AA151"/>
    <mergeCell ref="X449:AA449"/>
    <mergeCell ref="T167:W167"/>
    <mergeCell ref="N301:S301"/>
    <mergeCell ref="AB94:AD94"/>
    <mergeCell ref="T474:W474"/>
    <mergeCell ref="T169:W169"/>
    <mergeCell ref="X505:AA505"/>
    <mergeCell ref="T467:W467"/>
    <mergeCell ref="AB150:AD150"/>
    <mergeCell ref="X507:AA507"/>
    <mergeCell ref="T469:W469"/>
    <mergeCell ref="AB450:AD450"/>
    <mergeCell ref="X202:AA202"/>
    <mergeCell ref="X500:AA500"/>
    <mergeCell ref="X291:AA291"/>
    <mergeCell ref="AB452:AD452"/>
    <mergeCell ref="X508:AA508"/>
    <mergeCell ref="X502:AA502"/>
    <mergeCell ref="N329:S329"/>
    <mergeCell ref="AB147:AD147"/>
    <mergeCell ref="AB451:AD451"/>
    <mergeCell ref="AB445:AD445"/>
    <mergeCell ref="T398:W398"/>
    <mergeCell ref="N356:S356"/>
    <mergeCell ref="AB148:AD148"/>
    <mergeCell ref="X518:AA518"/>
    <mergeCell ref="AB163:AD163"/>
    <mergeCell ref="T399:W399"/>
    <mergeCell ref="N380:S380"/>
    <mergeCell ref="X344:AA344"/>
    <mergeCell ref="X520:AA520"/>
    <mergeCell ref="AB471:AD471"/>
    <mergeCell ref="X63:AA63"/>
    <mergeCell ref="AB165:AD165"/>
    <mergeCell ref="AB507:AD507"/>
    <mergeCell ref="N224:S224"/>
    <mergeCell ref="N251:S251"/>
    <mergeCell ref="X215:AA215"/>
    <mergeCell ref="N382:S382"/>
    <mergeCell ref="N49:S50"/>
    <mergeCell ref="N558:S558"/>
    <mergeCell ref="AB473:AD473"/>
    <mergeCell ref="AB158:AD158"/>
    <mergeCell ref="N253:S253"/>
    <mergeCell ref="N551:S551"/>
    <mergeCell ref="T111:W111"/>
    <mergeCell ref="A44:G44"/>
    <mergeCell ref="AB166:AD166"/>
    <mergeCell ref="T409:W409"/>
    <mergeCell ref="T540:W540"/>
    <mergeCell ref="T417:W417"/>
    <mergeCell ref="AB191:AD191"/>
    <mergeCell ref="T112:W112"/>
    <mergeCell ref="T541:W541"/>
    <mergeCell ref="T323:W323"/>
    <mergeCell ref="T114:W114"/>
    <mergeCell ref="X243:AA243"/>
    <mergeCell ref="T412:W412"/>
    <mergeCell ref="N95:S95"/>
    <mergeCell ref="X363:AA363"/>
    <mergeCell ref="X145:AA145"/>
    <mergeCell ref="X234:AA234"/>
    <mergeCell ref="AB63:AD63"/>
    <mergeCell ref="T139:W139"/>
    <mergeCell ref="N97:S97"/>
    <mergeCell ref="X147:AA147"/>
    <mergeCell ref="X445:AA445"/>
    <mergeCell ref="AB553:AD553"/>
    <mergeCell ref="Q28:T31"/>
    <mergeCell ref="T470:W470"/>
    <mergeCell ref="AB546:AD546"/>
    <mergeCell ref="T463:W463"/>
    <mergeCell ref="AB390:AD390"/>
    <mergeCell ref="B311:D312"/>
    <mergeCell ref="T465:W465"/>
    <mergeCell ref="AB421:AD421"/>
    <mergeCell ref="AB535:AD535"/>
    <mergeCell ref="X287:AA287"/>
    <mergeCell ref="AB116:AD116"/>
    <mergeCell ref="AB414:AD414"/>
    <mergeCell ref="N325:S325"/>
    <mergeCell ref="X289:AA289"/>
    <mergeCell ref="AB118:AD118"/>
    <mergeCell ref="T183:W183"/>
    <mergeCell ref="AB416:AD416"/>
    <mergeCell ref="T62:W62"/>
    <mergeCell ref="AB117:AD117"/>
    <mergeCell ref="T193:W193"/>
    <mergeCell ref="X160:AA160"/>
    <mergeCell ref="T491:W491"/>
    <mergeCell ref="T369:W369"/>
    <mergeCell ref="N327:S327"/>
    <mergeCell ref="Q32:T33"/>
    <mergeCell ref="T64:W64"/>
    <mergeCell ref="T362:W362"/>
    <mergeCell ref="F23:I23"/>
    <mergeCell ref="X313:AA313"/>
    <mergeCell ref="Q27:T27"/>
    <mergeCell ref="T364:W364"/>
    <mergeCell ref="X315:AA315"/>
    <mergeCell ref="T209:W209"/>
    <mergeCell ref="N167:S167"/>
    <mergeCell ref="AB503:AD503"/>
    <mergeCell ref="AB556:AD556"/>
    <mergeCell ref="AB469:AD469"/>
    <mergeCell ref="T509:W509"/>
    <mergeCell ref="N467:S467"/>
    <mergeCell ref="T82:W82"/>
    <mergeCell ref="N162:S162"/>
    <mergeCell ref="T204:W204"/>
    <mergeCell ref="N338:S338"/>
    <mergeCell ref="AB498:AD498"/>
    <mergeCell ref="T511:W511"/>
    <mergeCell ref="N496:S496"/>
    <mergeCell ref="T212:W212"/>
    <mergeCell ref="T206:W206"/>
    <mergeCell ref="T510:W510"/>
    <mergeCell ref="T504:W504"/>
    <mergeCell ref="N340:S340"/>
    <mergeCell ref="X544:AA544"/>
    <mergeCell ref="T506:W506"/>
    <mergeCell ref="X326:AA326"/>
    <mergeCell ref="A4:E4"/>
    <mergeCell ref="AB487:AD487"/>
    <mergeCell ref="X239:AA239"/>
    <mergeCell ref="N66:S66"/>
    <mergeCell ref="AB188:AD188"/>
    <mergeCell ref="AB218:AD218"/>
    <mergeCell ref="AB522:AD522"/>
    <mergeCell ref="AB516:AD516"/>
    <mergeCell ref="AB59:AD59"/>
    <mergeCell ref="N93:S93"/>
    <mergeCell ref="N68:S68"/>
    <mergeCell ref="AB190:AD190"/>
    <mergeCell ref="X361:AA361"/>
    <mergeCell ref="N391:S391"/>
    <mergeCell ref="AB488:AD488"/>
    <mergeCell ref="T224:W224"/>
    <mergeCell ref="AB61:AD61"/>
    <mergeCell ref="AB359:AD359"/>
    <mergeCell ref="T217:W217"/>
    <mergeCell ref="AB517:AD517"/>
    <mergeCell ref="T136:W136"/>
    <mergeCell ref="T434:W434"/>
    <mergeCell ref="AB185:AD185"/>
    <mergeCell ref="X415:AA415"/>
    <mergeCell ref="X387:AA387"/>
    <mergeCell ref="X258:AA258"/>
    <mergeCell ref="X556:AA556"/>
    <mergeCell ref="N419:S419"/>
    <mergeCell ref="N104:S104"/>
    <mergeCell ref="AB201:AD201"/>
    <mergeCell ref="N567:Q567"/>
    <mergeCell ref="T276:W276"/>
    <mergeCell ref="N112:S112"/>
    <mergeCell ref="N106:S106"/>
    <mergeCell ref="AB203:AD203"/>
    <mergeCell ref="N404:S404"/>
    <mergeCell ref="N122:S122"/>
    <mergeCell ref="AB361:AD361"/>
    <mergeCell ref="N105:S105"/>
    <mergeCell ref="T278:W278"/>
    <mergeCell ref="T454:W454"/>
    <mergeCell ref="AB232:AD232"/>
    <mergeCell ref="T149:W149"/>
    <mergeCell ref="N107:S107"/>
    <mergeCell ref="T447:W447"/>
    <mergeCell ref="X100:AA100"/>
    <mergeCell ref="T151:W151"/>
    <mergeCell ref="T449:W449"/>
    <mergeCell ref="X102:AA102"/>
    <mergeCell ref="X400:AA400"/>
    <mergeCell ref="AB229:AD229"/>
    <mergeCell ref="N430:S430"/>
    <mergeCell ref="A7:AF7"/>
    <mergeCell ref="X402:AA402"/>
    <mergeCell ref="AB283:AD283"/>
    <mergeCell ref="C45:L45"/>
    <mergeCell ref="N436:Q436"/>
    <mergeCell ref="AB285:AD285"/>
    <mergeCell ref="G174:M174"/>
    <mergeCell ref="R176:AF176"/>
    <mergeCell ref="T202:W202"/>
    <mergeCell ref="A395:B395"/>
    <mergeCell ref="T500:W500"/>
    <mergeCell ref="T79:W79"/>
    <mergeCell ref="T502:W502"/>
    <mergeCell ref="X322:AA322"/>
    <mergeCell ref="M28:P28"/>
    <mergeCell ref="AE4:AF4"/>
    <mergeCell ref="N62:S62"/>
    <mergeCell ref="AB301:AD301"/>
    <mergeCell ref="X330:AA330"/>
    <mergeCell ref="X324:AA324"/>
    <mergeCell ref="M29:P29"/>
    <mergeCell ref="N64:S64"/>
    <mergeCell ref="AB303:AD303"/>
    <mergeCell ref="N362:S362"/>
    <mergeCell ref="N57:S57"/>
    <mergeCell ref="N364:S364"/>
    <mergeCell ref="T213:W213"/>
    <mergeCell ref="T520:W520"/>
    <mergeCell ref="AB311:AD312"/>
    <mergeCell ref="X52:AA52"/>
    <mergeCell ref="T215:W215"/>
    <mergeCell ref="AB515:AD515"/>
    <mergeCell ref="T246:W246"/>
    <mergeCell ref="N204:S204"/>
    <mergeCell ref="AB322:AD322"/>
    <mergeCell ref="N75:S75"/>
    <mergeCell ref="N233:S233"/>
    <mergeCell ref="N531:S531"/>
    <mergeCell ref="AB324:AD324"/>
    <mergeCell ref="G393:M393"/>
    <mergeCell ref="T247:W247"/>
    <mergeCell ref="T241:W241"/>
    <mergeCell ref="N444:S444"/>
    <mergeCell ref="N235:S235"/>
    <mergeCell ref="N533:S533"/>
    <mergeCell ref="T249:W249"/>
    <mergeCell ref="T243:W243"/>
    <mergeCell ref="V305:Y305"/>
    <mergeCell ref="T547:W547"/>
    <mergeCell ref="AB228:AD228"/>
    <mergeCell ref="X96:AA96"/>
    <mergeCell ref="X71:AA71"/>
    <mergeCell ref="X98:AA98"/>
    <mergeCell ref="N217:S217"/>
    <mergeCell ref="AB559:AD559"/>
    <mergeCell ref="N434:S434"/>
    <mergeCell ref="X425:AA425"/>
    <mergeCell ref="AB254:AD254"/>
    <mergeCell ref="N129:S129"/>
    <mergeCell ref="B31:D31"/>
    <mergeCell ref="X427:AA427"/>
    <mergeCell ref="AB256:AD256"/>
    <mergeCell ref="T321:W321"/>
    <mergeCell ref="M483:Q483"/>
    <mergeCell ref="AB554:AD554"/>
    <mergeCell ref="N429:S429"/>
    <mergeCell ref="T287:W287"/>
    <mergeCell ref="X422:AA422"/>
    <mergeCell ref="X117:AA117"/>
    <mergeCell ref="T473:W473"/>
    <mergeCell ref="T289:W289"/>
    <mergeCell ref="X109:AA109"/>
    <mergeCell ref="X451:AA451"/>
    <mergeCell ref="R45:AF45"/>
    <mergeCell ref="AB96:AD96"/>
    <mergeCell ref="AB272:AD272"/>
    <mergeCell ref="X295:AA295"/>
    <mergeCell ref="X453:AA453"/>
    <mergeCell ref="X409:AA409"/>
    <mergeCell ref="AB98:AD98"/>
    <mergeCell ref="T313:W313"/>
    <mergeCell ref="N149:S149"/>
    <mergeCell ref="N447:S447"/>
    <mergeCell ref="AB267:AD267"/>
    <mergeCell ref="AB398:AD398"/>
    <mergeCell ref="T184:W184"/>
    <mergeCell ref="N142:S142"/>
    <mergeCell ref="T315:W315"/>
    <mergeCell ref="T342:W342"/>
    <mergeCell ref="AB269:AD269"/>
    <mergeCell ref="N144:S144"/>
    <mergeCell ref="X137:AA137"/>
    <mergeCell ref="N302:S302"/>
    <mergeCell ref="T344:W344"/>
    <mergeCell ref="X442:AA443"/>
    <mergeCell ref="AB325:AD325"/>
    <mergeCell ref="X166:AA166"/>
    <mergeCell ref="X464:AA464"/>
    <mergeCell ref="AB109:AD109"/>
    <mergeCell ref="X168:AA168"/>
    <mergeCell ref="X51:AA51"/>
    <mergeCell ref="AB320:AD320"/>
    <mergeCell ref="X466:AA466"/>
    <mergeCell ref="N170:S170"/>
    <mergeCell ref="AB409:AD409"/>
    <mergeCell ref="N231:S231"/>
    <mergeCell ref="T326:W326"/>
    <mergeCell ref="N504:S504"/>
    <mergeCell ref="N529:S529"/>
    <mergeCell ref="B15:AF15"/>
    <mergeCell ref="T245:W245"/>
    <mergeCell ref="T239:W239"/>
    <mergeCell ref="N172:S172"/>
    <mergeCell ref="T537:W537"/>
    <mergeCell ref="T57:W57"/>
    <mergeCell ref="X67:AA67"/>
    <mergeCell ref="T545:W545"/>
    <mergeCell ref="X61:AA61"/>
    <mergeCell ref="AB323:AD323"/>
    <mergeCell ref="X359:AA359"/>
    <mergeCell ref="T240:W240"/>
    <mergeCell ref="AB338:AD338"/>
    <mergeCell ref="X367:AA367"/>
    <mergeCell ref="R5:AF5"/>
    <mergeCell ref="N257:S257"/>
    <mergeCell ref="AB496:AD496"/>
    <mergeCell ref="X519:AA519"/>
    <mergeCell ref="X62:AA62"/>
    <mergeCell ref="AB164:AD164"/>
    <mergeCell ref="AB340:AD340"/>
    <mergeCell ref="AB462:AD462"/>
    <mergeCell ref="N557:S557"/>
    <mergeCell ref="N242:S242"/>
    <mergeCell ref="X64:AA64"/>
    <mergeCell ref="AB333:AD333"/>
    <mergeCell ref="AB470:AD470"/>
    <mergeCell ref="A176:B176"/>
    <mergeCell ref="N252:S252"/>
    <mergeCell ref="N542:S542"/>
    <mergeCell ref="X93:AA93"/>
    <mergeCell ref="X535:AA535"/>
    <mergeCell ref="T258:W258"/>
    <mergeCell ref="T556:W556"/>
    <mergeCell ref="V174:Y174"/>
    <mergeCell ref="T410:W410"/>
    <mergeCell ref="X537:AA537"/>
    <mergeCell ref="C307:L307"/>
    <mergeCell ref="X238:AA238"/>
    <mergeCell ref="AB67:AD67"/>
    <mergeCell ref="N539:S539"/>
    <mergeCell ref="N399:S399"/>
    <mergeCell ref="X530:AA530"/>
    <mergeCell ref="X240:AA240"/>
    <mergeCell ref="N270:S270"/>
    <mergeCell ref="X538:AA538"/>
    <mergeCell ref="AB367:AD367"/>
    <mergeCell ref="X532:AA532"/>
    <mergeCell ref="N113:S113"/>
    <mergeCell ref="B23:E23"/>
    <mergeCell ref="N271:S271"/>
    <mergeCell ref="C176:L176"/>
    <mergeCell ref="C483:L483"/>
    <mergeCell ref="X108:AA108"/>
    <mergeCell ref="AB565:AD565"/>
    <mergeCell ref="N169:S169"/>
    <mergeCell ref="X162:AA162"/>
    <mergeCell ref="X460:AA460"/>
    <mergeCell ref="AB122:AD122"/>
    <mergeCell ref="AB105:AD105"/>
    <mergeCell ref="N412:S412"/>
    <mergeCell ref="N200:S200"/>
    <mergeCell ref="X164:AA164"/>
    <mergeCell ref="X462:AA462"/>
    <mergeCell ref="AB107:AD107"/>
    <mergeCell ref="AB405:AD405"/>
    <mergeCell ref="N202:S202"/>
    <mergeCell ref="T322:W322"/>
    <mergeCell ref="N500:S500"/>
    <mergeCell ref="AB293:AD293"/>
    <mergeCell ref="N494:S494"/>
    <mergeCell ref="T358:W358"/>
    <mergeCell ref="N168:S168"/>
    <mergeCell ref="AB407:AD407"/>
    <mergeCell ref="N195:S195"/>
    <mergeCell ref="T53:W53"/>
    <mergeCell ref="T324:W324"/>
    <mergeCell ref="N502:S502"/>
    <mergeCell ref="N197:S197"/>
    <mergeCell ref="T55:W55"/>
    <mergeCell ref="X190:AA190"/>
    <mergeCell ref="X146:AA146"/>
    <mergeCell ref="X488:AA488"/>
    <mergeCell ref="X311:AA312"/>
    <mergeCell ref="X480:AA480"/>
    <mergeCell ref="N184:S184"/>
    <mergeCell ref="X490:AA490"/>
    <mergeCell ref="N342:S342"/>
    <mergeCell ref="X475:AA475"/>
    <mergeCell ref="AB435:AD435"/>
    <mergeCell ref="T81:W81"/>
    <mergeCell ref="T379:W379"/>
    <mergeCell ref="N215:S215"/>
    <mergeCell ref="N337:S337"/>
    <mergeCell ref="T381:W381"/>
    <mergeCell ref="N339:S339"/>
    <mergeCell ref="X201:AA201"/>
    <mergeCell ref="N210:S210"/>
    <mergeCell ref="X203:AA203"/>
    <mergeCell ref="AB146:AD146"/>
    <mergeCell ref="AB65:AD65"/>
    <mergeCell ref="T63:W63"/>
    <mergeCell ref="R305:U305"/>
    <mergeCell ref="X534:AA534"/>
    <mergeCell ref="AB357:AD357"/>
    <mergeCell ref="N355:S355"/>
    <mergeCell ref="AB58:AD58"/>
    <mergeCell ref="T71:W71"/>
    <mergeCell ref="N268:S268"/>
    <mergeCell ref="N243:S243"/>
    <mergeCell ref="AB365:AD365"/>
    <mergeCell ref="X536:AA536"/>
    <mergeCell ref="X73:AA73"/>
    <mergeCell ref="N357:S357"/>
    <mergeCell ref="AB479:AD479"/>
    <mergeCell ref="X231:AA231"/>
    <mergeCell ref="AB60:AD60"/>
    <mergeCell ref="T100:W100"/>
    <mergeCell ref="T94:W94"/>
    <mergeCell ref="AB360:AD360"/>
    <mergeCell ref="T425:W425"/>
    <mergeCell ref="X560:AA560"/>
    <mergeCell ref="AB533:AD533"/>
    <mergeCell ref="X562:AA562"/>
    <mergeCell ref="X247:AA247"/>
    <mergeCell ref="X99:AA99"/>
    <mergeCell ref="N408:S408"/>
    <mergeCell ref="AB505:AD505"/>
    <mergeCell ref="X257:AA257"/>
    <mergeCell ref="AB499:AD499"/>
    <mergeCell ref="T539:W539"/>
    <mergeCell ref="AB78:AD78"/>
    <mergeCell ref="AB200:AD200"/>
    <mergeCell ref="N279:S279"/>
    <mergeCell ref="AB376:AD376"/>
    <mergeCell ref="X101:AA101"/>
    <mergeCell ref="N410:S410"/>
    <mergeCell ref="T452:W452"/>
    <mergeCell ref="AB534:AD534"/>
    <mergeCell ref="T451:W451"/>
    <mergeCell ref="N281:S281"/>
    <mergeCell ref="N403:S403"/>
    <mergeCell ref="M307:Q307"/>
    <mergeCell ref="AB536:AD536"/>
    <mergeCell ref="T295:W295"/>
    <mergeCell ref="N280:S280"/>
    <mergeCell ref="AB73:AD73"/>
    <mergeCell ref="T453:W453"/>
    <mergeCell ref="N411:S411"/>
    <mergeCell ref="M30:P30"/>
    <mergeCell ref="AB129:AD129"/>
    <mergeCell ref="X275:AA275"/>
    <mergeCell ref="X302:AA302"/>
    <mergeCell ref="X277:AA277"/>
    <mergeCell ref="B179:D179"/>
    <mergeCell ref="AB429:AD429"/>
    <mergeCell ref="AB247:AD247"/>
    <mergeCell ref="AB518:AD518"/>
    <mergeCell ref="AB431:AD431"/>
    <mergeCell ref="T77:W77"/>
    <mergeCell ref="T375:W375"/>
    <mergeCell ref="AB547:AD547"/>
    <mergeCell ref="AB126:AD126"/>
    <mergeCell ref="T166:W166"/>
    <mergeCell ref="T464:W464"/>
    <mergeCell ref="T377:W377"/>
    <mergeCell ref="N335:S335"/>
    <mergeCell ref="X328:AA328"/>
    <mergeCell ref="T168:W168"/>
    <mergeCell ref="R264:AF264"/>
    <mergeCell ref="T466:W466"/>
    <mergeCell ref="X199:AA199"/>
    <mergeCell ref="X497:AA497"/>
    <mergeCell ref="AB142:AD142"/>
    <mergeCell ref="X288:AA288"/>
    <mergeCell ref="N449:S449"/>
    <mergeCell ref="X323:AA323"/>
    <mergeCell ref="X499:AA499"/>
    <mergeCell ref="R221:AF221"/>
    <mergeCell ref="N326:S326"/>
    <mergeCell ref="AB144:AD144"/>
    <mergeCell ref="X200:AA200"/>
    <mergeCell ref="AB302:AD302"/>
    <mergeCell ref="T61:W61"/>
    <mergeCell ref="T359:W359"/>
    <mergeCell ref="M44:N44"/>
    <mergeCell ref="T96:W96"/>
    <mergeCell ref="AB145:AD145"/>
    <mergeCell ref="T388:W388"/>
    <mergeCell ref="T519:W519"/>
    <mergeCell ref="B27:L27"/>
    <mergeCell ref="T98:W98"/>
    <mergeCell ref="T390:W390"/>
    <mergeCell ref="N348:S348"/>
    <mergeCell ref="X347:AA347"/>
    <mergeCell ref="X341:AA341"/>
    <mergeCell ref="AB170:AD170"/>
    <mergeCell ref="N379:S379"/>
    <mergeCell ref="AB172:AD172"/>
    <mergeCell ref="T93:W93"/>
    <mergeCell ref="X184:AA184"/>
    <mergeCell ref="T535:W535"/>
    <mergeCell ref="A307:B307"/>
    <mergeCell ref="N74:S74"/>
    <mergeCell ref="X342:AA342"/>
    <mergeCell ref="N250:S250"/>
    <mergeCell ref="R174:U174"/>
    <mergeCell ref="N372:S372"/>
    <mergeCell ref="E180:M181"/>
    <mergeCell ref="T108:W108"/>
    <mergeCell ref="X553:AA553"/>
    <mergeCell ref="X213:AA213"/>
    <mergeCell ref="T118:W118"/>
    <mergeCell ref="N76:S76"/>
    <mergeCell ref="T416:W416"/>
    <mergeCell ref="N374:S374"/>
    <mergeCell ref="T238:W238"/>
    <mergeCell ref="X126:AA126"/>
    <mergeCell ref="T232:W232"/>
    <mergeCell ref="T530:W530"/>
    <mergeCell ref="T109:W109"/>
    <mergeCell ref="T538:W538"/>
    <mergeCell ref="T75:W75"/>
    <mergeCell ref="X271:AA271"/>
    <mergeCell ref="T233:W233"/>
    <mergeCell ref="X246:AA246"/>
    <mergeCell ref="X273:AA273"/>
    <mergeCell ref="X565:AA565"/>
    <mergeCell ref="AB216:AD216"/>
    <mergeCell ref="AB514:AD514"/>
    <mergeCell ref="E441:O441"/>
    <mergeCell ref="N550:S550"/>
    <mergeCell ref="N87:S87"/>
    <mergeCell ref="AB245:AD245"/>
    <mergeCell ref="AB543:AD543"/>
    <mergeCell ref="X268:AA268"/>
    <mergeCell ref="T162:W162"/>
    <mergeCell ref="T137:W137"/>
    <mergeCell ref="T460:W460"/>
    <mergeCell ref="N418:S418"/>
    <mergeCell ref="AB545:AD545"/>
    <mergeCell ref="T164:W164"/>
    <mergeCell ref="T462:W462"/>
    <mergeCell ref="N420:S420"/>
    <mergeCell ref="X413:AA413"/>
    <mergeCell ref="N234:S234"/>
    <mergeCell ref="N262:Q262"/>
    <mergeCell ref="X284:AA284"/>
    <mergeCell ref="AB113:AD113"/>
    <mergeCell ref="AB271:AD271"/>
    <mergeCell ref="X294:AA294"/>
    <mergeCell ref="T188:W188"/>
    <mergeCell ref="N322:S322"/>
    <mergeCell ref="Z350:AD350"/>
    <mergeCell ref="AB115:AD115"/>
    <mergeCell ref="X286:AA286"/>
    <mergeCell ref="AB273:AD273"/>
    <mergeCell ref="T190:W190"/>
    <mergeCell ref="N148:S148"/>
    <mergeCell ref="B442:D443"/>
    <mergeCell ref="N446:S446"/>
    <mergeCell ref="T488:W488"/>
    <mergeCell ref="N317:S317"/>
    <mergeCell ref="T490:W490"/>
    <mergeCell ref="N448:S448"/>
    <mergeCell ref="T185:W185"/>
    <mergeCell ref="N319:S319"/>
    <mergeCell ref="N477:S477"/>
    <mergeCell ref="AB255:AD255"/>
    <mergeCell ref="AB168:AD168"/>
    <mergeCell ref="X314:AA314"/>
    <mergeCell ref="T330:W330"/>
    <mergeCell ref="N160:S160"/>
    <mergeCell ref="N464:S464"/>
    <mergeCell ref="AB284:AD284"/>
    <mergeCell ref="T201:W201"/>
    <mergeCell ref="N159:S159"/>
    <mergeCell ref="AB197:AD197"/>
    <mergeCell ref="M221:Q221"/>
    <mergeCell ref="N72:S72"/>
    <mergeCell ref="AB286:AD286"/>
    <mergeCell ref="N370:S370"/>
    <mergeCell ref="T203:W203"/>
    <mergeCell ref="N161:S161"/>
    <mergeCell ref="N459:S459"/>
    <mergeCell ref="R90:AF90"/>
    <mergeCell ref="N495:S495"/>
    <mergeCell ref="AB154:AD154"/>
    <mergeCell ref="X365:AA365"/>
    <mergeCell ref="T534:W534"/>
    <mergeCell ref="N461:S461"/>
    <mergeCell ref="X236:AA236"/>
    <mergeCell ref="T231:W231"/>
    <mergeCell ref="X366:AA366"/>
    <mergeCell ref="X358:AA358"/>
    <mergeCell ref="AB187:AD187"/>
    <mergeCell ref="X237:AA237"/>
    <mergeCell ref="N546:S546"/>
    <mergeCell ref="AB339:AD339"/>
    <mergeCell ref="N83:S83"/>
    <mergeCell ref="T560:W560"/>
    <mergeCell ref="N548:S548"/>
    <mergeCell ref="T127:W127"/>
    <mergeCell ref="N85:S85"/>
    <mergeCell ref="N389:S389"/>
    <mergeCell ref="AB182:AD182"/>
    <mergeCell ref="T562:W562"/>
    <mergeCell ref="N541:S541"/>
    <mergeCell ref="T257:W257"/>
    <mergeCell ref="N385:S385"/>
    <mergeCell ref="AB211:AD211"/>
    <mergeCell ref="X80:AA80"/>
    <mergeCell ref="X384:AA384"/>
    <mergeCell ref="X378:AA378"/>
    <mergeCell ref="T128:W128"/>
    <mergeCell ref="X79:AA79"/>
    <mergeCell ref="T557:W557"/>
    <mergeCell ref="X255:AA255"/>
    <mergeCell ref="X81:AA81"/>
    <mergeCell ref="N111:S111"/>
    <mergeCell ref="X379:AA379"/>
    <mergeCell ref="G131:M131"/>
    <mergeCell ref="T186:W186"/>
    <mergeCell ref="N119:S119"/>
    <mergeCell ref="AB358:AD358"/>
    <mergeCell ref="X381:AA381"/>
    <mergeCell ref="T275:W275"/>
    <mergeCell ref="T269:W269"/>
    <mergeCell ref="T486:W486"/>
    <mergeCell ref="T146:W146"/>
    <mergeCell ref="T277:W277"/>
    <mergeCell ref="T311:W312"/>
    <mergeCell ref="T270:W270"/>
    <mergeCell ref="V28:Y28"/>
    <mergeCell ref="AB251:AD251"/>
    <mergeCell ref="N287:S287"/>
    <mergeCell ref="V30:Y30"/>
    <mergeCell ref="AB280:AD280"/>
    <mergeCell ref="AB551:AD551"/>
    <mergeCell ref="AB411:AD411"/>
    <mergeCell ref="N155:S155"/>
    <mergeCell ref="X94:AA94"/>
    <mergeCell ref="AB282:AD282"/>
    <mergeCell ref="T199:W199"/>
    <mergeCell ref="N157:S157"/>
    <mergeCell ref="T497:W497"/>
    <mergeCell ref="N455:S455"/>
    <mergeCell ref="T288:W288"/>
    <mergeCell ref="AB406:AD406"/>
    <mergeCell ref="N186:S186"/>
    <mergeCell ref="N457:S457"/>
    <mergeCell ref="T499:W499"/>
    <mergeCell ref="T200:W200"/>
    <mergeCell ref="N305:Q305"/>
    <mergeCell ref="N486:S486"/>
    <mergeCell ref="X479:AA479"/>
    <mergeCell ref="N300:S300"/>
    <mergeCell ref="N183:S183"/>
    <mergeCell ref="AB422:AD422"/>
    <mergeCell ref="N517:S517"/>
    <mergeCell ref="AB335:AD335"/>
    <mergeCell ref="Z88:AD88"/>
    <mergeCell ref="N54:S54"/>
    <mergeCell ref="N212:S212"/>
    <mergeCell ref="N510:S510"/>
    <mergeCell ref="C90:L90"/>
    <mergeCell ref="T368:W368"/>
    <mergeCell ref="N56:S56"/>
    <mergeCell ref="G524:M524"/>
    <mergeCell ref="R526:AF526"/>
    <mergeCell ref="N214:S214"/>
    <mergeCell ref="N512:S512"/>
    <mergeCell ref="X163:AA163"/>
    <mergeCell ref="AB207:AD207"/>
    <mergeCell ref="T553:W553"/>
    <mergeCell ref="E29:L29"/>
    <mergeCell ref="N230:S230"/>
    <mergeCell ref="X77:AA77"/>
    <mergeCell ref="X375:AA375"/>
    <mergeCell ref="X411:AA411"/>
    <mergeCell ref="N196:S196"/>
    <mergeCell ref="E31:L31"/>
    <mergeCell ref="AB442:AD443"/>
    <mergeCell ref="N530:S530"/>
    <mergeCell ref="AB348:AD348"/>
    <mergeCell ref="X377:AA377"/>
    <mergeCell ref="N198:S198"/>
    <mergeCell ref="N225:S225"/>
    <mergeCell ref="N532:S532"/>
    <mergeCell ref="X406:AA406"/>
    <mergeCell ref="AB51:AD51"/>
    <mergeCell ref="N227:S227"/>
    <mergeCell ref="N110:S110"/>
    <mergeCell ref="AB349:AD349"/>
    <mergeCell ref="T302:W302"/>
    <mergeCell ref="AB380:AD380"/>
    <mergeCell ref="N556:S556"/>
    <mergeCell ref="T268:W268"/>
    <mergeCell ref="X124:AA124"/>
    <mergeCell ref="AB49:AD50"/>
    <mergeCell ref="M32:P32"/>
    <mergeCell ref="X432:AA432"/>
    <mergeCell ref="N120:S120"/>
    <mergeCell ref="X388:AA388"/>
    <mergeCell ref="AB77:AD77"/>
    <mergeCell ref="B28:D28"/>
    <mergeCell ref="X424:AA424"/>
    <mergeCell ref="AB253:AD253"/>
    <mergeCell ref="AB375:AD375"/>
    <mergeCell ref="X546:AA546"/>
    <mergeCell ref="A90:B90"/>
    <mergeCell ref="N128:S128"/>
    <mergeCell ref="N426:S426"/>
    <mergeCell ref="X390:AA390"/>
    <mergeCell ref="T328:W328"/>
    <mergeCell ref="T284:W284"/>
    <mergeCell ref="B30:D30"/>
    <mergeCell ref="AB377:AD377"/>
    <mergeCell ref="T172:W172"/>
    <mergeCell ref="T294:W294"/>
    <mergeCell ref="X150:AA150"/>
    <mergeCell ref="AB248:AD248"/>
    <mergeCell ref="T286:W286"/>
    <mergeCell ref="X421:AA421"/>
    <mergeCell ref="T165:W165"/>
    <mergeCell ref="X116:AA116"/>
    <mergeCell ref="X414:AA414"/>
    <mergeCell ref="X450:AA450"/>
    <mergeCell ref="X118:AA118"/>
    <mergeCell ref="X416:AA416"/>
    <mergeCell ref="R352:AF352"/>
    <mergeCell ref="X452:AA452"/>
    <mergeCell ref="N298:S298"/>
    <mergeCell ref="N297:S297"/>
    <mergeCell ref="C395:L395"/>
    <mergeCell ref="N185:S185"/>
    <mergeCell ref="N508:S508"/>
    <mergeCell ref="T314:W314"/>
    <mergeCell ref="T341:W341"/>
    <mergeCell ref="N299:S299"/>
    <mergeCell ref="X503:AA503"/>
    <mergeCell ref="N324:S324"/>
    <mergeCell ref="AB446:AD446"/>
    <mergeCell ref="N174:Q174"/>
    <mergeCell ref="X165:AA165"/>
    <mergeCell ref="AB317:AD317"/>
    <mergeCell ref="AB448:AD448"/>
    <mergeCell ref="AB108:AD108"/>
    <mergeCell ref="X498:AA498"/>
    <mergeCell ref="AB143:AD143"/>
    <mergeCell ref="AB319:AD319"/>
    <mergeCell ref="AB477:AD477"/>
    <mergeCell ref="T236:W236"/>
    <mergeCell ref="X489:AA489"/>
    <mergeCell ref="AB318:AD318"/>
    <mergeCell ref="R262:U262"/>
    <mergeCell ref="X216:AA216"/>
    <mergeCell ref="X514:AA514"/>
    <mergeCell ref="T237:W237"/>
    <mergeCell ref="X218:AA218"/>
    <mergeCell ref="X522:AA522"/>
    <mergeCell ref="X516:AA516"/>
    <mergeCell ref="X59:AA59"/>
    <mergeCell ref="N368:S368"/>
    <mergeCell ref="AB161:AD161"/>
    <mergeCell ref="AB459:AD459"/>
    <mergeCell ref="N247:S247"/>
    <mergeCell ref="X211:AA211"/>
    <mergeCell ref="AB461:AD461"/>
    <mergeCell ref="N249:S249"/>
    <mergeCell ref="X517:AA517"/>
    <mergeCell ref="N205:S205"/>
    <mergeCell ref="N547:S547"/>
    <mergeCell ref="AB162:AD162"/>
    <mergeCell ref="AB156:AD156"/>
    <mergeCell ref="AB460:AD460"/>
    <mergeCell ref="E442:M443"/>
    <mergeCell ref="T536:W536"/>
    <mergeCell ref="G567:M567"/>
    <mergeCell ref="T255:W255"/>
    <mergeCell ref="AB373:AD373"/>
    <mergeCell ref="N549:S549"/>
    <mergeCell ref="T413:W413"/>
    <mergeCell ref="T407:W407"/>
    <mergeCell ref="A483:B483"/>
    <mergeCell ref="Z27:AB27"/>
    <mergeCell ref="X229:AA229"/>
    <mergeCell ref="X112:AA112"/>
    <mergeCell ref="T250:W250"/>
    <mergeCell ref="Z481:AD481"/>
    <mergeCell ref="T110:W110"/>
    <mergeCell ref="X446:AA446"/>
    <mergeCell ref="T408:W408"/>
    <mergeCell ref="N267:S267"/>
    <mergeCell ref="AB389:AD389"/>
    <mergeCell ref="X141:AA141"/>
    <mergeCell ref="X412:AA412"/>
    <mergeCell ref="X448:AA448"/>
    <mergeCell ref="AB84:AD84"/>
    <mergeCell ref="X230:AA230"/>
    <mergeCell ref="AB391:AD391"/>
    <mergeCell ref="X143:AA143"/>
    <mergeCell ref="AB180:AD181"/>
    <mergeCell ref="AB385:AD385"/>
    <mergeCell ref="AB86:AD86"/>
    <mergeCell ref="X232:AA232"/>
    <mergeCell ref="A221:B221"/>
    <mergeCell ref="T555:W555"/>
    <mergeCell ref="T337:W337"/>
    <mergeCell ref="N289:S289"/>
    <mergeCell ref="AB386:AD386"/>
    <mergeCell ref="V524:Y524"/>
    <mergeCell ref="T426:W426"/>
    <mergeCell ref="T303:W303"/>
    <mergeCell ref="T339:W339"/>
    <mergeCell ref="X159:AA159"/>
    <mergeCell ref="X125:AA125"/>
    <mergeCell ref="N409:S409"/>
    <mergeCell ref="AB531:AD531"/>
    <mergeCell ref="X161:AA161"/>
    <mergeCell ref="X283:AA283"/>
    <mergeCell ref="X459:AA459"/>
    <mergeCell ref="AB104:AD104"/>
    <mergeCell ref="AB226:AD226"/>
    <mergeCell ref="X127:AA127"/>
    <mergeCell ref="X154:AA154"/>
    <mergeCell ref="N321:S321"/>
    <mergeCell ref="X285:AA285"/>
    <mergeCell ref="AB114:AD114"/>
    <mergeCell ref="AB560:AD560"/>
    <mergeCell ref="X461:AA461"/>
    <mergeCell ref="AB412:AD412"/>
    <mergeCell ref="AB106:AD106"/>
    <mergeCell ref="AB404:AD404"/>
    <mergeCell ref="X156:AA156"/>
    <mergeCell ref="N323:S323"/>
  </mergeCells>
  <conditionalFormatting sqref="B24:Q24">
    <cfRule type="cellIs" priority="8" operator="equal" dxfId="0">
      <formula>0</formula>
    </cfRule>
  </conditionalFormatting>
  <conditionalFormatting sqref="M28:P34">
    <cfRule type="cellIs" priority="9" operator="equal" dxfId="0">
      <formula>0</formula>
    </cfRule>
  </conditionalFormatting>
  <conditionalFormatting sqref="N130:S131">
    <cfRule type="cellIs" priority="11" operator="equal" dxfId="0">
      <formula>0</formula>
    </cfRule>
  </conditionalFormatting>
  <conditionalFormatting sqref="N173:S174">
    <cfRule type="cellIs" priority="7" operator="equal" dxfId="0">
      <formula>0</formula>
    </cfRule>
  </conditionalFormatting>
  <conditionalFormatting sqref="N261:S262">
    <cfRule type="cellIs" priority="6" operator="equal" dxfId="0">
      <formula>0</formula>
    </cfRule>
  </conditionalFormatting>
  <conditionalFormatting sqref="N304:S305">
    <cfRule type="cellIs" priority="5" operator="equal" dxfId="0">
      <formula>0</formula>
    </cfRule>
  </conditionalFormatting>
  <conditionalFormatting sqref="N392:S393">
    <cfRule type="cellIs" priority="4" operator="equal" dxfId="0">
      <formula>0</formula>
    </cfRule>
  </conditionalFormatting>
  <conditionalFormatting sqref="N435:S436">
    <cfRule type="cellIs" priority="3" operator="equal" dxfId="0">
      <formula>0</formula>
    </cfRule>
  </conditionalFormatting>
  <conditionalFormatting sqref="N523:S524">
    <cfRule type="cellIs" priority="2" operator="equal" dxfId="0">
      <formula>0</formula>
    </cfRule>
  </conditionalFormatting>
  <conditionalFormatting sqref="N566:S567">
    <cfRule type="cellIs" priority="1" operator="equal" dxfId="0">
      <formula>0</formula>
    </cfRule>
  </conditionalFormatting>
  <pageMargins left="0.75" right="0.5" top="0.75" bottom="0.5" header="0" footer="0.3"/>
  <pageSetup orientation="portrait" scale="96"/>
  <headerFooter alignWithMargins="0">
    <oddHeader>&amp;C&amp;"-,Bold"STANDARD UNIT BFR - MEDICAL BATTALION</oddHeader>
    <oddFooter>&amp;C&amp;"-,Bold"&amp;A&amp;R&amp;"-,Bold"&amp;P OF &amp;N</oddFooter>
    <evenHeader/>
    <evenFooter/>
    <firstHeader/>
    <firstFooter/>
  </headerFooter>
  <rowBreaks count="12" manualBreakCount="12">
    <brk id="44" min="0" max="16383" man="1"/>
    <brk id="89" min="0" max="16383" man="1"/>
    <brk id="132" min="0" max="16383" man="1"/>
    <brk id="175" min="0" max="16383" man="1"/>
    <brk id="220" min="0" max="16383" man="1"/>
    <brk id="263" min="0" max="16383" man="1"/>
    <brk id="306" min="0" max="16383" man="1"/>
    <brk id="351" min="0" max="16383" man="1"/>
    <brk id="394" min="0" max="16383" man="1"/>
    <brk id="437" min="0" max="16383" man="1"/>
    <brk id="482" min="0" max="16383" man="1"/>
    <brk id="525" min="0" max="16383" man="1"/>
  </rowBreaks>
</worksheet>
</file>

<file path=xl/worksheets/sheet11.xml><?xml version="1.0" encoding="utf-8"?>
<worksheet xmlns="http://schemas.openxmlformats.org/spreadsheetml/2006/main">
  <sheetPr codeName="Sheet11">
    <tabColor rgb="FF00B050"/>
    <outlinePr summaryBelow="1" summaryRight="1"/>
    <pageSetUpPr/>
  </sheetPr>
  <dimension ref="A1:AF96"/>
  <sheetViews>
    <sheetView showGridLines="0" view="pageBreakPreview" zoomScale="80" zoomScaleNormal="100" zoomScaleSheetLayoutView="80" workbookViewId="0">
      <selection activeCell="B21" sqref="B21:AF21"/>
    </sheetView>
  </sheetViews>
  <sheetFormatPr baseColWidth="8" defaultColWidth="2.85546875" defaultRowHeight="15.75" customHeight="1"/>
  <cols>
    <col width="2.85546875" customWidth="1" style="135" min="1" max="12"/>
    <col width="4.5703125" customWidth="1" style="135" min="13" max="15"/>
    <col width="2.85546875" customWidth="1" style="135" min="16" max="16384"/>
  </cols>
  <sheetData>
    <row r="1" ht="15.75" customHeight="1" s="667">
      <c r="A1" s="725" t="inlineStr">
        <is>
          <t>BASIC FACILITY REQUIREMENTS WORKSHEET</t>
        </is>
      </c>
    </row>
    <row r="2" ht="15.75" customHeight="1" s="667"/>
    <row r="3" ht="15.75" customFormat="1" customHeight="1" s="32">
      <c r="A3" s="728" t="inlineStr">
        <is>
          <t>Installation:</t>
        </is>
      </c>
      <c r="F3" s="1301" t="inlineStr">
        <is>
          <t>MCB Camp Butler</t>
        </is>
      </c>
      <c r="G3" s="1739" t="n"/>
      <c r="H3" s="1739" t="n"/>
      <c r="I3" s="1739" t="n"/>
      <c r="J3" s="1739" t="n"/>
      <c r="K3" s="1739" t="n"/>
      <c r="L3" s="1739" t="n"/>
      <c r="M3" s="728" t="inlineStr">
        <is>
          <t>Tenant:</t>
        </is>
      </c>
      <c r="R3" s="1301" t="inlineStr">
        <is>
          <t>3d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1301" t="inlineStr">
        <is>
          <t>M67400</t>
        </is>
      </c>
      <c r="G4" s="1739" t="n"/>
      <c r="H4" s="1739" t="n"/>
      <c r="I4" s="1739" t="n"/>
      <c r="J4" s="1739" t="n"/>
      <c r="K4" s="1739" t="n"/>
      <c r="L4" s="1739" t="n"/>
      <c r="M4" s="728" t="inlineStr">
        <is>
          <t>Tenant UIC:</t>
        </is>
      </c>
      <c r="R4" s="1301" t="inlineStr">
        <is>
          <t>M13020</t>
        </is>
      </c>
      <c r="S4" s="1739" t="n"/>
      <c r="T4" s="1739" t="n"/>
      <c r="U4" s="1739" t="n"/>
      <c r="V4" s="1739" t="n"/>
      <c r="W4" s="1739" t="n"/>
      <c r="X4" s="1739" t="n"/>
      <c r="Y4" s="742" t="n"/>
      <c r="AE4" s="732" t="n"/>
      <c r="AF4" s="1739" t="n"/>
    </row>
    <row r="5" ht="15.75" customHeight="1" s="667">
      <c r="A5" s="800" t="inlineStr">
        <is>
          <t>CCN:</t>
        </is>
      </c>
      <c r="C5" s="801" t="n">
        <v>21710</v>
      </c>
      <c r="D5" s="1739" t="n"/>
      <c r="E5" s="1739" t="n"/>
      <c r="F5" s="1739" t="n"/>
      <c r="G5" s="1739" t="n"/>
      <c r="H5" s="1739" t="n"/>
      <c r="I5" s="1739" t="n"/>
      <c r="J5" s="1739" t="n"/>
      <c r="K5" s="1739" t="n"/>
      <c r="L5" s="1739" t="n"/>
      <c r="M5" s="800" t="inlineStr">
        <is>
          <t>Nomenclature:</t>
        </is>
      </c>
      <c r="R5" s="801" t="inlineStr">
        <is>
          <t>Electronic/Communications Maintenance Shop</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798" t="n"/>
      <c r="B8" s="944" t="inlineStr">
        <is>
          <t>Mission: Provide health service support to the Marine expeditionary force (MEF).
CCN: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Space for the MEU, LAV/EW, and MAGTF Platoons and teams are also included.
Justification: An Electronics/Communications Maintenance Shop is required to provide maintenance/storage space for electronics and communications equipment as well as administration space as well as admin, training, and storage space for the support teams.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Height="1" s="667">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798" t="n"/>
      <c r="B16" s="1739" t="n"/>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798" t="n"/>
      <c r="B17" s="1739" t="n"/>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28" t="inlineStr">
        <is>
          <t>Planning Criteria:</t>
        </is>
      </c>
    </row>
    <row r="19" ht="15.75" customHeight="1" s="667">
      <c r="A19" s="798" t="n"/>
      <c r="B19" s="1145" t="inlineStr">
        <is>
          <t xml:space="preserve">UFC 2-000-05N
</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8" t="n"/>
      <c r="B20" s="1145" t="inlineStr">
        <is>
          <t>NAVFAC Infrastructure Reset BFR Consistency Guide</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Loading:</t>
        </is>
      </c>
      <c r="B21" s="137" t="n"/>
      <c r="C21" s="798" t="n"/>
      <c r="D21" s="798" t="n"/>
      <c r="E21" s="798" t="n"/>
      <c r="F21" s="798" t="n"/>
      <c r="G21" s="798" t="n"/>
      <c r="H21" s="798" t="n"/>
      <c r="I21" s="798" t="n"/>
      <c r="J21" s="798" t="n"/>
      <c r="K21" s="798" t="n"/>
      <c r="L21" s="798" t="n"/>
      <c r="M21" s="798" t="n"/>
      <c r="N21" s="798" t="n"/>
      <c r="O21" s="798" t="n"/>
      <c r="P21" s="798" t="n"/>
      <c r="Q21" s="798" t="n"/>
      <c r="R21" s="798" t="n"/>
      <c r="S21" s="798" t="n"/>
      <c r="T21" s="798" t="n"/>
      <c r="U21" s="798" t="n"/>
      <c r="V21" s="798" t="n"/>
      <c r="W21" s="798" t="n"/>
      <c r="X21" s="798" t="n"/>
      <c r="Y21" s="798" t="n"/>
      <c r="Z21" s="798" t="n"/>
      <c r="AA21" s="798" t="n"/>
      <c r="AB21" s="798" t="n"/>
      <c r="AC21" s="798" t="n"/>
      <c r="AD21" s="798" t="n"/>
      <c r="AE21" s="798" t="n"/>
      <c r="AF21" s="798" t="n"/>
    </row>
    <row r="22" ht="15.75" customHeight="1" s="667">
      <c r="A22" s="23" t="n"/>
      <c r="B22" s="944" t="inlineStr">
        <is>
          <t xml:space="preserve">FY2025 Tables of Organization and Equipment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Height="1" s="667">
      <c r="A23" s="1301" t="n"/>
      <c r="B23" s="1302" t="n"/>
      <c r="C23" s="1739" t="n"/>
      <c r="D23" s="1739" t="n"/>
      <c r="E23" s="1739" t="n"/>
      <c r="F23" s="1739" t="n"/>
      <c r="G23" s="1739" t="n"/>
      <c r="H23" s="1739" t="n"/>
      <c r="I23" s="1739" t="n"/>
      <c r="J23" s="1739" t="n"/>
      <c r="K23" s="1739" t="n"/>
      <c r="L23" s="1739" t="n"/>
      <c r="M23" s="1739" t="n"/>
      <c r="N23" s="1739" t="n"/>
      <c r="O23" s="1739" t="n"/>
      <c r="P23" s="1739" t="n"/>
      <c r="Q23" s="1739" t="n"/>
      <c r="R23" s="1739" t="n"/>
      <c r="S23" s="1739" t="n"/>
      <c r="T23" s="1739" t="n"/>
      <c r="U23" s="1739" t="n"/>
      <c r="V23" s="1739" t="n"/>
      <c r="W23" s="1739" t="n"/>
      <c r="X23" s="1739" t="n"/>
      <c r="Y23" s="1739" t="n"/>
      <c r="Z23" s="1739" t="n"/>
      <c r="AA23" s="1739" t="n"/>
      <c r="AB23" s="1739" t="n"/>
      <c r="AC23" s="1739" t="n"/>
      <c r="AD23" s="1739" t="n"/>
      <c r="AE23" s="1739" t="n"/>
      <c r="AF23" s="1739" t="n"/>
    </row>
    <row r="24" ht="15.75" customHeight="1" s="667">
      <c r="A24" s="2" t="inlineStr">
        <is>
          <t>Analysis:</t>
        </is>
      </c>
      <c r="B24" s="23" t="n"/>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row>
    <row r="25" ht="15.75" customHeight="1" s="667">
      <c r="A25" s="2" t="n"/>
      <c r="B25" s="34" t="inlineStr">
        <is>
          <t>Total Space Requirement (from tables below)</t>
        </is>
      </c>
      <c r="C25" s="1301" t="n"/>
      <c r="D25" s="1301" t="n"/>
      <c r="E25" s="1301" t="n"/>
      <c r="F25" s="1301" t="n"/>
      <c r="G25" s="1301" t="n"/>
      <c r="H25" s="1301" t="n"/>
      <c r="I25" s="1301" t="n"/>
      <c r="J25" s="1301" t="n"/>
      <c r="K25" s="1301" t="n"/>
      <c r="L25" s="1301" t="n"/>
      <c r="M25" s="35" t="n"/>
      <c r="N25" s="23" t="n"/>
      <c r="O25" s="23" t="n"/>
      <c r="P25" s="23" t="n"/>
      <c r="Q25" s="23" t="n"/>
      <c r="R25" s="23" t="n"/>
      <c r="S25" s="23" t="n"/>
      <c r="T25" s="23" t="n"/>
      <c r="U25" s="23" t="n"/>
      <c r="V25" s="23" t="n"/>
      <c r="W25" s="23" t="n"/>
      <c r="X25" s="23" t="n"/>
      <c r="Y25" s="23" t="n"/>
      <c r="Z25" s="23" t="n"/>
      <c r="AA25" s="23" t="n"/>
      <c r="AB25" s="2" t="n"/>
      <c r="AC25" s="2" t="n"/>
      <c r="AD25" s="2" t="n"/>
      <c r="AE25" s="2" t="n"/>
      <c r="AF25" s="2" t="n"/>
    </row>
    <row r="26" ht="15.75" customHeight="1" s="667">
      <c r="A26" s="23" t="n"/>
      <c r="B26" s="138" t="inlineStr">
        <is>
          <t>Subordinate Unit</t>
        </is>
      </c>
      <c r="C26" s="139" t="n"/>
      <c r="D26" s="139" t="n"/>
      <c r="E26" s="139" t="n"/>
      <c r="F26" s="139" t="n"/>
      <c r="G26" s="139" t="n"/>
      <c r="H26" s="139" t="n"/>
      <c r="I26" s="139" t="n"/>
      <c r="J26" s="139" t="n"/>
      <c r="K26" s="139" t="n"/>
      <c r="L26" s="140" t="n"/>
      <c r="M26" s="1303" t="inlineStr">
        <is>
          <t>Admin</t>
        </is>
      </c>
      <c r="N26" s="1910" t="n"/>
      <c r="O26" s="1910" t="n"/>
      <c r="P26" s="1304" t="inlineStr">
        <is>
          <t>Storage</t>
        </is>
      </c>
      <c r="Q26" s="1910" t="n"/>
      <c r="R26" s="1910" t="n"/>
      <c r="S26" s="1910" t="n"/>
      <c r="T26" s="1304" t="inlineStr">
        <is>
          <t>Shop Space</t>
        </is>
      </c>
      <c r="U26" s="1910" t="n"/>
      <c r="V26" s="1910" t="n"/>
      <c r="W26" s="1910" t="n"/>
      <c r="X26" s="1305" t="inlineStr">
        <is>
          <t>Maint Bays</t>
        </is>
      </c>
      <c r="Y26" s="1910" t="n"/>
      <c r="Z26" s="1910" t="n"/>
      <c r="AA26" s="1951" t="n"/>
      <c r="AB26" s="1952" t="inlineStr">
        <is>
          <t>Total</t>
        </is>
      </c>
      <c r="AC26" s="1910" t="n"/>
      <c r="AD26" s="1910" t="n"/>
      <c r="AE26" s="1912" t="n"/>
      <c r="AF26" s="23" t="n"/>
    </row>
    <row r="27" ht="15.75" customHeight="1" s="667">
      <c r="A27" s="23" t="n"/>
      <c r="B27" s="1319" t="inlineStr">
        <is>
          <t>M28261</t>
        </is>
      </c>
      <c r="C27" s="1736" t="n"/>
      <c r="D27" s="1736" t="n"/>
      <c r="E27" s="1321" t="inlineStr">
        <is>
          <t>H&amp;S CO</t>
        </is>
      </c>
      <c r="F27" s="1736" t="n"/>
      <c r="G27" s="1736" t="n"/>
      <c r="H27" s="1736" t="n"/>
      <c r="I27" s="1736" t="n"/>
      <c r="J27" s="1736" t="n"/>
      <c r="K27" s="1736" t="n"/>
      <c r="L27" s="1736" t="n"/>
      <c r="M27" s="1953">
        <f>S37</f>
        <v/>
      </c>
      <c r="N27" s="1736" t="n"/>
      <c r="O27" s="1736" t="n"/>
      <c r="P27" s="1954">
        <f>AB53</f>
        <v/>
      </c>
      <c r="Q27" s="1736" t="n"/>
      <c r="R27" s="1736" t="n"/>
      <c r="S27" s="1736" t="n"/>
      <c r="T27" s="1955">
        <f>AA70</f>
        <v/>
      </c>
      <c r="U27" s="1736" t="n"/>
      <c r="V27" s="1736" t="n"/>
      <c r="W27" s="1736" t="n"/>
      <c r="X27" s="1956">
        <f>N80</f>
        <v/>
      </c>
      <c r="Y27" s="1736" t="n"/>
      <c r="Z27" s="1736" t="n"/>
      <c r="AA27" s="1794" t="n"/>
      <c r="AB27" s="1957">
        <f>SUM(M27:AA27)</f>
        <v/>
      </c>
      <c r="AC27" s="1736" t="n"/>
      <c r="AD27" s="1736" t="n"/>
      <c r="AE27" s="1737" t="n"/>
      <c r="AF27" s="23" t="n"/>
    </row>
    <row r="28" ht="15.75" customHeight="1" s="667">
      <c r="A28" s="23" t="n"/>
      <c r="B28" s="1310" t="inlineStr">
        <is>
          <t>M28263</t>
        </is>
      </c>
      <c r="E28" s="1312" t="inlineStr">
        <is>
          <t>SURGICAL CO A</t>
        </is>
      </c>
      <c r="M28" s="1958">
        <f>S38</f>
        <v/>
      </c>
      <c r="P28" s="1959">
        <f>AB54</f>
        <v/>
      </c>
      <c r="T28" s="1960">
        <f>AA71</f>
        <v/>
      </c>
      <c r="X28" s="1961">
        <f>N81</f>
        <v/>
      </c>
      <c r="AA28" s="1796" t="n"/>
      <c r="AB28" s="1962">
        <f>SUM(M28:AA28)</f>
        <v/>
      </c>
      <c r="AE28" s="1738" t="n"/>
      <c r="AF28" s="23" t="n"/>
    </row>
    <row r="29" ht="15.75" customHeight="1" s="667">
      <c r="A29" s="23" t="n"/>
      <c r="B29" s="1310" t="inlineStr">
        <is>
          <t>M28262</t>
        </is>
      </c>
      <c r="E29" s="1312" t="inlineStr">
        <is>
          <t>SURGICAL CO B</t>
        </is>
      </c>
      <c r="M29" s="1958">
        <f>S39</f>
        <v/>
      </c>
      <c r="P29" s="1959">
        <f>AB55</f>
        <v/>
      </c>
      <c r="T29" s="1960">
        <f>AA72</f>
        <v/>
      </c>
      <c r="X29" s="1961">
        <f>N82</f>
        <v/>
      </c>
      <c r="AA29" s="1796" t="n"/>
      <c r="AB29" s="1962">
        <f>SUM(M29:AA29)</f>
        <v/>
      </c>
      <c r="AE29" s="1738" t="n"/>
      <c r="AF29" s="23" t="n"/>
    </row>
    <row r="30" ht="15.75" customHeight="1" s="667">
      <c r="A30" s="23" t="n"/>
      <c r="B30" s="1325" t="n"/>
      <c r="C30" s="1747" t="n"/>
      <c r="D30" s="1747" t="n"/>
      <c r="E30" s="1327" t="n"/>
      <c r="F30" s="1747" t="n"/>
      <c r="G30" s="1747" t="n"/>
      <c r="H30" s="1747" t="n"/>
      <c r="I30" s="1747" t="n"/>
      <c r="J30" s="1747" t="n"/>
      <c r="K30" s="1747" t="n"/>
      <c r="L30" s="1747" t="n"/>
      <c r="M30" s="1963">
        <f>S40</f>
        <v/>
      </c>
      <c r="N30" s="1747" t="n"/>
      <c r="O30" s="1747" t="n"/>
      <c r="P30" s="1964">
        <f>AB56</f>
        <v/>
      </c>
      <c r="Q30" s="1747" t="n"/>
      <c r="R30" s="1747" t="n"/>
      <c r="S30" s="1747" t="n"/>
      <c r="T30" s="1965">
        <f>AA73</f>
        <v/>
      </c>
      <c r="U30" s="1747" t="n"/>
      <c r="V30" s="1747" t="n"/>
      <c r="W30" s="1747" t="n"/>
      <c r="X30" s="1966">
        <f>N83</f>
        <v/>
      </c>
      <c r="Y30" s="1747" t="n"/>
      <c r="Z30" s="1747" t="n"/>
      <c r="AA30" s="1797" t="n"/>
      <c r="AB30" s="1967">
        <f>SUM(M30:AA30)</f>
        <v/>
      </c>
      <c r="AC30" s="1747" t="n"/>
      <c r="AD30" s="1747" t="n"/>
      <c r="AE30" s="1799" t="n"/>
      <c r="AF30" s="23" t="n"/>
    </row>
    <row r="31" ht="15.75" customHeight="1" s="667">
      <c r="A31" s="23" t="n"/>
      <c r="B31" s="334" t="n"/>
      <c r="C31" s="334" t="n"/>
      <c r="D31" s="334" t="n"/>
      <c r="E31" s="334" t="n"/>
      <c r="F31" s="334" t="n"/>
      <c r="G31" s="334" t="n"/>
      <c r="H31" s="334" t="n"/>
      <c r="I31" s="334" t="n"/>
      <c r="J31" s="334" t="n"/>
      <c r="K31" s="334" t="n"/>
      <c r="L31" s="334" t="n"/>
      <c r="M31" s="1968">
        <f>S41</f>
        <v/>
      </c>
      <c r="N31" s="1968" t="n"/>
      <c r="O31" s="1968" t="n"/>
      <c r="P31" s="1969" t="n"/>
      <c r="Q31" s="1969" t="n"/>
      <c r="R31" s="1969" t="n"/>
      <c r="S31" s="1969" t="n"/>
      <c r="T31" s="1969" t="n"/>
      <c r="U31" s="1969" t="n"/>
      <c r="V31" s="1969" t="n"/>
      <c r="W31" s="1969" t="n"/>
      <c r="X31" s="1969" t="n"/>
      <c r="Y31" s="1969" t="n"/>
      <c r="Z31" s="1969" t="n"/>
      <c r="AA31" s="1548" t="inlineStr">
        <is>
          <t>Total =</t>
        </is>
      </c>
      <c r="AB31" s="1970">
        <f>SUM(AB27:AE30)</f>
        <v/>
      </c>
      <c r="AF31" s="23" t="n"/>
    </row>
    <row r="32" ht="15.75" customHeight="1" s="667">
      <c r="A32" s="23" t="n"/>
      <c r="B32" s="23" t="n"/>
      <c r="C32" s="23" t="n"/>
      <c r="D32" s="23" t="n"/>
      <c r="E32" s="23" t="n"/>
      <c r="F32" s="23" t="n"/>
      <c r="G32" s="23" t="n"/>
      <c r="H32" s="23" t="n"/>
      <c r="I32" s="23" t="n"/>
      <c r="J32" s="23" t="n"/>
      <c r="K32" s="23" t="n"/>
      <c r="L32" s="23" t="n"/>
      <c r="M32" s="23" t="n"/>
      <c r="N32" s="23" t="n"/>
      <c r="O32" s="36" t="n"/>
      <c r="P32" s="36" t="n"/>
      <c r="Q32" s="36" t="n"/>
      <c r="R32" s="23" t="n"/>
      <c r="S32" s="1548" t="n"/>
      <c r="T32" s="36" t="n"/>
      <c r="U32" s="36" t="n"/>
      <c r="V32" s="23" t="n"/>
      <c r="W32" s="23" t="n"/>
      <c r="X32" s="23" t="n"/>
      <c r="Y32" s="23" t="n"/>
      <c r="Z32" s="23" t="n"/>
      <c r="AF32" s="23" t="n"/>
    </row>
    <row r="33" ht="15.75" customHeight="1" s="667">
      <c r="A33" s="23" t="n"/>
      <c r="B33" s="23" t="n"/>
      <c r="C33" s="23" t="n"/>
      <c r="D33" s="23" t="n"/>
      <c r="E33" s="23" t="n"/>
      <c r="F33" s="23" t="n"/>
      <c r="G33" s="23" t="n"/>
      <c r="H33" s="23" t="n"/>
      <c r="I33" s="23" t="n"/>
      <c r="J33" s="23" t="n"/>
      <c r="K33" s="23" t="n"/>
      <c r="L33" s="23" t="n"/>
      <c r="M33" s="23" t="n"/>
      <c r="N33" s="23" t="n"/>
      <c r="O33" s="36" t="n"/>
      <c r="P33" s="36" t="n"/>
      <c r="Q33" s="36" t="n"/>
      <c r="R33" s="23" t="n"/>
      <c r="S33" s="1548" t="n"/>
      <c r="T33" s="36" t="n"/>
      <c r="U33" s="36" t="n"/>
      <c r="V33" s="23" t="n"/>
      <c r="W33" s="23" t="n"/>
      <c r="X33" s="23" t="n"/>
      <c r="Y33" s="23" t="n"/>
      <c r="Z33" s="23" t="n"/>
      <c r="AA33" s="1548" t="n"/>
      <c r="AB33" s="1970" t="n"/>
      <c r="AC33" s="1970" t="n"/>
      <c r="AD33" s="1970" t="n"/>
      <c r="AE33" s="1970" t="n"/>
      <c r="AF33" s="23" t="n"/>
    </row>
    <row r="34" ht="15.75" customHeight="1" s="667">
      <c r="A34" s="23" t="n"/>
      <c r="B34" s="38" t="inlineStr">
        <is>
          <t>Admin Space see attached TO for billet breakdown</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row>
    <row r="35" ht="15.75" customHeight="1" s="667">
      <c r="A35" s="23" t="n"/>
      <c r="B35" s="1971" t="inlineStr">
        <is>
          <t>Subordinate Unit</t>
        </is>
      </c>
      <c r="C35" s="1736" t="n"/>
      <c r="D35" s="1736" t="n"/>
      <c r="E35" s="1736" t="n"/>
      <c r="F35" s="1736" t="n"/>
      <c r="G35" s="1736" t="n"/>
      <c r="H35" s="1736" t="n"/>
      <c r="I35" s="1736" t="n"/>
      <c r="J35" s="1736" t="n"/>
      <c r="K35" s="1736" t="n"/>
      <c r="L35" s="1794" t="n"/>
      <c r="M35" s="1972" t="inlineStr">
        <is>
          <t>Off &amp; ≥ E61</t>
        </is>
      </c>
      <c r="N35" s="1736" t="n"/>
      <c r="O35" s="1794" t="n"/>
      <c r="P35" s="1972" t="inlineStr">
        <is>
          <t>≤ E52</t>
        </is>
      </c>
      <c r="Q35" s="1736" t="n"/>
      <c r="R35" s="1794" t="n"/>
      <c r="S35" s="1952" t="inlineStr">
        <is>
          <t>Total</t>
        </is>
      </c>
      <c r="T35" s="1748" t="n"/>
      <c r="U35" s="1748" t="n"/>
      <c r="V35" s="1973" t="n"/>
      <c r="W35" s="23" t="n"/>
      <c r="X35" s="23" t="n"/>
      <c r="Y35" s="23" t="n"/>
      <c r="Z35" s="23" t="n"/>
      <c r="AA35" s="23" t="n"/>
      <c r="AB35" s="23" t="n"/>
      <c r="AC35" s="23" t="n"/>
      <c r="AD35" s="23" t="n"/>
      <c r="AE35" s="23" t="n"/>
      <c r="AF35" s="23" t="n"/>
    </row>
    <row r="36" ht="15.75" customHeight="1" s="667">
      <c r="A36" s="23" t="n"/>
      <c r="B36" s="1829" t="n"/>
      <c r="C36" s="1747" t="n"/>
      <c r="D36" s="1747" t="n"/>
      <c r="E36" s="1747" t="n"/>
      <c r="F36" s="1747" t="n"/>
      <c r="G36" s="1747" t="n"/>
      <c r="H36" s="1747" t="n"/>
      <c r="I36" s="1747" t="n"/>
      <c r="J36" s="1747" t="n"/>
      <c r="K36" s="1747" t="n"/>
      <c r="L36" s="1797" t="n"/>
      <c r="M36" s="1974" t="n">
        <v>120</v>
      </c>
      <c r="N36" s="1831" t="n"/>
      <c r="O36" s="1975" t="n"/>
      <c r="P36" s="1974" t="n">
        <v>90</v>
      </c>
      <c r="Q36" s="1831" t="n"/>
      <c r="R36" s="1975" t="n"/>
      <c r="S36" s="1976" t="n"/>
      <c r="T36" s="1808" t="n"/>
      <c r="U36" s="1808" t="n"/>
      <c r="V36" s="1977" t="n"/>
      <c r="W36" s="23" t="n"/>
      <c r="X36" s="23" t="n"/>
      <c r="Y36" s="23" t="n"/>
      <c r="Z36" s="23" t="n"/>
      <c r="AA36" s="23" t="n"/>
      <c r="AB36" s="23" t="n"/>
      <c r="AC36" s="23" t="n"/>
      <c r="AD36" s="23" t="n"/>
      <c r="AE36" s="23" t="n"/>
      <c r="AF36" s="23" t="n"/>
    </row>
    <row r="37" ht="15.75" customHeight="1" s="667">
      <c r="A37" s="23" t="n"/>
      <c r="B37" s="1319">
        <f>B27</f>
        <v/>
      </c>
      <c r="C37" s="1736" t="n"/>
      <c r="D37" s="1736" t="n"/>
      <c r="E37" s="1321">
        <f>E27</f>
        <v/>
      </c>
      <c r="F37" s="1736" t="n"/>
      <c r="G37" s="1736" t="n"/>
      <c r="H37" s="1736" t="n"/>
      <c r="I37" s="1736" t="n"/>
      <c r="J37" s="1736" t="n"/>
      <c r="K37" s="1736" t="n"/>
      <c r="L37" s="1736" t="n"/>
      <c r="M37" s="1978">
        <f>COUNTIFS(TO!C:C,"21710o",TO!F:F,B37)</f>
        <v/>
      </c>
      <c r="N37" s="1736" t="n"/>
      <c r="O37" s="1736" t="n"/>
      <c r="P37" s="1978">
        <f>COUNTIFS(TO!C:C,"21710c",TO!F:F,B37)</f>
        <v/>
      </c>
      <c r="Q37" s="1736" t="n"/>
      <c r="R37" s="1736" t="n"/>
      <c r="S37" s="1979">
        <f>M37*M$36+P37*P$36</f>
        <v/>
      </c>
      <c r="T37" s="1736" t="n"/>
      <c r="U37" s="1736" t="n"/>
      <c r="V37" s="1737" t="n"/>
      <c r="W37" s="23" t="n"/>
      <c r="X37" s="23" t="n"/>
      <c r="Y37" s="23" t="n"/>
      <c r="Z37" s="23" t="n"/>
      <c r="AA37" s="23" t="n"/>
      <c r="AB37" s="23" t="n"/>
      <c r="AC37" s="23" t="n"/>
      <c r="AD37" s="23" t="n"/>
      <c r="AE37" s="23" t="n"/>
      <c r="AF37" s="23" t="n"/>
    </row>
    <row r="38" ht="15.75" customHeight="1" s="667">
      <c r="A38" s="23" t="n"/>
      <c r="B38" s="1310">
        <f>B28</f>
        <v/>
      </c>
      <c r="E38" s="1312">
        <f>E28</f>
        <v/>
      </c>
      <c r="M38" s="1980">
        <f>COUNTIFS(TO!C:C,"21710o",TO!F:F,B38)</f>
        <v/>
      </c>
      <c r="P38" s="1980">
        <f>COUNTIFS(TO!C:C,"21710c",TO!F:F,B38)</f>
        <v/>
      </c>
      <c r="S38" s="1981">
        <f>M38*M$36+P38*P$36</f>
        <v/>
      </c>
      <c r="V38" s="1738" t="n"/>
      <c r="W38" s="23" t="n"/>
      <c r="X38" s="23" t="n"/>
      <c r="Y38" s="23" t="n"/>
      <c r="Z38" s="23" t="n"/>
      <c r="AA38" s="23" t="n"/>
      <c r="AB38" s="23" t="n"/>
      <c r="AC38" s="23" t="n"/>
      <c r="AD38" s="23" t="n"/>
      <c r="AE38" s="23" t="n"/>
      <c r="AF38" s="23" t="n"/>
    </row>
    <row r="39" ht="15.75" customHeight="1" s="667">
      <c r="A39" s="23" t="n"/>
      <c r="B39" s="1310">
        <f>B29</f>
        <v/>
      </c>
      <c r="E39" s="1312">
        <f>E29</f>
        <v/>
      </c>
      <c r="M39" s="1980">
        <f>COUNTIFS(TO!C:C,"21710o",TO!F:F,B39)</f>
        <v/>
      </c>
      <c r="P39" s="1980">
        <f>COUNTIFS(TO!C:C,"21710c",TO!F:F,B39)</f>
        <v/>
      </c>
      <c r="S39" s="1981">
        <f>M39*M$36+P39*P$36</f>
        <v/>
      </c>
      <c r="V39" s="1738" t="n"/>
      <c r="W39" s="23" t="n"/>
      <c r="X39" s="23" t="n"/>
      <c r="Y39" s="23" t="n"/>
      <c r="Z39" s="23" t="n"/>
      <c r="AA39" s="23" t="n"/>
      <c r="AB39" s="23" t="n"/>
      <c r="AC39" s="23" t="n"/>
      <c r="AD39" s="23" t="n"/>
      <c r="AE39" s="23" t="n"/>
      <c r="AF39" s="23" t="n"/>
    </row>
    <row r="40" ht="15.75" customHeight="1" s="667">
      <c r="A40" s="23" t="n"/>
      <c r="B40" s="1325">
        <f>B30</f>
        <v/>
      </c>
      <c r="C40" s="1747" t="n"/>
      <c r="D40" s="1747" t="n"/>
      <c r="E40" s="1327">
        <f>E30</f>
        <v/>
      </c>
      <c r="F40" s="1747" t="n"/>
      <c r="G40" s="1747" t="n"/>
      <c r="H40" s="1747" t="n"/>
      <c r="I40" s="1747" t="n"/>
      <c r="J40" s="1747" t="n"/>
      <c r="K40" s="1747" t="n"/>
      <c r="L40" s="1747" t="n"/>
      <c r="M40" s="1982">
        <f>COUNTIFS(TO!C:C,"21710o",TO!F:F,B40)</f>
        <v/>
      </c>
      <c r="N40" s="1747" t="n"/>
      <c r="O40" s="1747" t="n"/>
      <c r="P40" s="1982">
        <f>COUNTIFS(TO!C:C,"21710c",TO!F:F,B40)</f>
        <v/>
      </c>
      <c r="Q40" s="1747" t="n"/>
      <c r="R40" s="1747" t="n"/>
      <c r="S40" s="1983">
        <f>M40*M$36+P40*P$36</f>
        <v/>
      </c>
      <c r="T40" s="1747" t="n"/>
      <c r="U40" s="1747" t="n"/>
      <c r="V40" s="1799" t="n"/>
      <c r="W40" s="23" t="n"/>
      <c r="X40" s="23" t="n"/>
      <c r="Y40" s="23" t="n"/>
      <c r="Z40" s="23" t="n"/>
      <c r="AA40" s="23" t="n"/>
      <c r="AB40" s="23" t="n"/>
      <c r="AC40" s="23" t="n"/>
      <c r="AD40" s="23" t="n"/>
      <c r="AE40" s="23" t="n"/>
      <c r="AF40" s="23" t="n"/>
    </row>
    <row r="41" ht="15.75" customHeight="1" s="667">
      <c r="A41" s="23" t="n"/>
      <c r="B41" s="333" t="n"/>
      <c r="C41" s="333" t="n"/>
      <c r="D41" s="333" t="n"/>
      <c r="E41" s="333" t="n"/>
      <c r="F41" s="333" t="n"/>
      <c r="G41" s="333" t="n"/>
      <c r="H41" s="333" t="n"/>
      <c r="I41" s="333" t="n"/>
      <c r="J41" s="333" t="n"/>
      <c r="K41" s="333" t="n"/>
      <c r="L41" s="159" t="inlineStr">
        <is>
          <t>Totals =</t>
        </is>
      </c>
      <c r="M41" s="1984">
        <f>SUM(M37:O40)*M36</f>
        <v/>
      </c>
      <c r="P41" s="1985" t="n"/>
      <c r="Q41" s="1985" t="n"/>
      <c r="R41" s="1985" t="n"/>
      <c r="S41" s="1969" t="n"/>
      <c r="T41" s="1969" t="n"/>
      <c r="U41" s="1969" t="n"/>
      <c r="V41" s="1969" t="n"/>
      <c r="W41" s="23" t="n"/>
      <c r="X41" s="23" t="n"/>
      <c r="Y41" s="23" t="n"/>
      <c r="Z41" s="23" t="n"/>
      <c r="AA41" s="23" t="n"/>
      <c r="AB41" s="23" t="n"/>
      <c r="AC41" s="23" t="n"/>
      <c r="AD41" s="23" t="n"/>
      <c r="AE41" s="23" t="n"/>
      <c r="AF41" s="23" t="n"/>
    </row>
    <row r="42" ht="15.75" customHeight="1" s="667">
      <c r="A42" s="728" t="n"/>
      <c r="B42" s="142" t="n"/>
      <c r="C42" s="158" t="n"/>
      <c r="D42" s="158" t="n"/>
      <c r="E42" s="158" t="n"/>
      <c r="F42" s="158" t="n"/>
      <c r="G42" s="158" t="n"/>
      <c r="H42" s="158" t="n"/>
      <c r="I42" s="158" t="n"/>
      <c r="J42" s="158" t="n"/>
      <c r="K42" s="158" t="n"/>
      <c r="P42" s="1984">
        <f>SUM(P37:R41)*P36</f>
        <v/>
      </c>
      <c r="S42" s="1984">
        <f>SUM(S37:V41)</f>
        <v/>
      </c>
      <c r="W42" s="23" t="n"/>
      <c r="X42" s="23" t="n"/>
      <c r="Y42" s="23" t="n"/>
      <c r="Z42" s="23" t="n"/>
      <c r="AA42" s="23" t="n"/>
      <c r="AB42" s="23" t="n"/>
      <c r="AC42" s="23" t="n"/>
      <c r="AD42" s="23" t="n"/>
      <c r="AE42" s="23" t="n"/>
      <c r="AF42" s="23" t="n"/>
    </row>
    <row r="43" ht="15" customHeight="1" s="667">
      <c r="A43" s="728" t="n"/>
      <c r="B43" s="1378" t="inlineStr">
        <is>
          <t xml:space="preserve">1 Shown as 21710o (o = office) in TO.  120GSF = 90 NSF * 1.33 NTG
2 Shown as 21710c (c = cubicle) in TO.  90 GSF = 45 NSF * 1.33 NTG. This label does NOT include marines in the shop spaces; it's intended for Data section type marines who sit at a computer full time. </t>
        </is>
      </c>
      <c r="C43" s="1751" t="n"/>
      <c r="D43" s="1751" t="n"/>
      <c r="E43" s="1751" t="n"/>
      <c r="F43" s="1751" t="n"/>
      <c r="G43" s="1751" t="n"/>
      <c r="H43" s="1751" t="n"/>
      <c r="I43" s="1751" t="n"/>
      <c r="J43" s="1751" t="n"/>
      <c r="K43" s="1751" t="n"/>
      <c r="L43" s="1751" t="n"/>
      <c r="M43" s="1751" t="n"/>
      <c r="N43" s="1751" t="n"/>
      <c r="O43" s="1751" t="n"/>
      <c r="P43" s="1751" t="n"/>
      <c r="Q43" s="1751" t="n"/>
      <c r="R43" s="1751" t="n"/>
      <c r="S43" s="1751" t="n"/>
      <c r="T43" s="1751" t="n"/>
      <c r="U43" s="1751" t="n"/>
      <c r="V43" s="1751" t="n"/>
      <c r="W43" s="1751" t="n"/>
      <c r="X43" s="1751" t="n"/>
      <c r="Y43" s="1751" t="n"/>
      <c r="Z43" s="1751" t="n"/>
      <c r="AA43" s="1751" t="n"/>
      <c r="AB43" s="1751" t="n"/>
      <c r="AC43" s="1751" t="n"/>
      <c r="AD43" s="1751" t="n"/>
      <c r="AE43" s="1751" t="n"/>
      <c r="AF43" s="1751" t="n"/>
    </row>
    <row r="44" ht="15" customHeight="1" s="667">
      <c r="A44" s="728" t="n"/>
      <c r="B44" s="1751" t="n"/>
      <c r="C44" s="1751" t="n"/>
      <c r="D44" s="1751" t="n"/>
      <c r="E44" s="1751" t="n"/>
      <c r="F44" s="1751" t="n"/>
      <c r="G44" s="1751" t="n"/>
      <c r="H44" s="1751" t="n"/>
      <c r="I44" s="1751" t="n"/>
      <c r="J44" s="1751" t="n"/>
      <c r="K44" s="1751" t="n"/>
      <c r="L44" s="1751" t="n"/>
      <c r="M44" s="1751" t="n"/>
      <c r="N44" s="1751" t="n"/>
      <c r="O44" s="1751" t="n"/>
      <c r="P44" s="1751" t="n"/>
      <c r="Q44" s="1751" t="n"/>
      <c r="R44" s="1751" t="n"/>
      <c r="S44" s="1751" t="n"/>
      <c r="T44" s="1751" t="n"/>
      <c r="U44" s="1751" t="n"/>
      <c r="V44" s="1751" t="n"/>
      <c r="W44" s="1751" t="n"/>
      <c r="X44" s="1751" t="n"/>
      <c r="Y44" s="1751" t="n"/>
      <c r="Z44" s="1751" t="n"/>
      <c r="AA44" s="1751" t="n"/>
      <c r="AB44" s="1751" t="n"/>
      <c r="AC44" s="1751" t="n"/>
      <c r="AD44" s="1751" t="n"/>
      <c r="AE44" s="1751" t="n"/>
      <c r="AF44" s="1751" t="n"/>
    </row>
    <row r="45" ht="15" customHeight="1" s="667">
      <c r="A45" s="728" t="n"/>
      <c r="B45" s="1751" t="n"/>
      <c r="C45" s="1751" t="n"/>
      <c r="D45" s="1751" t="n"/>
      <c r="E45" s="1751" t="n"/>
      <c r="F45" s="1751" t="n"/>
      <c r="G45" s="1751" t="n"/>
      <c r="H45" s="1751" t="n"/>
      <c r="I45" s="1751" t="n"/>
      <c r="J45" s="1751" t="n"/>
      <c r="K45" s="1751" t="n"/>
      <c r="L45" s="1751" t="n"/>
      <c r="M45" s="1751" t="n"/>
      <c r="N45" s="1751" t="n"/>
      <c r="O45" s="1751" t="n"/>
      <c r="P45" s="1751" t="n"/>
      <c r="Q45" s="1751" t="n"/>
      <c r="R45" s="1751" t="n"/>
      <c r="S45" s="1751" t="n"/>
      <c r="T45" s="1751" t="n"/>
      <c r="U45" s="1751" t="n"/>
      <c r="V45" s="1751" t="n"/>
      <c r="W45" s="1751" t="n"/>
      <c r="X45" s="1751" t="n"/>
      <c r="Y45" s="1751" t="n"/>
      <c r="Z45" s="1751" t="n"/>
      <c r="AA45" s="1751" t="n"/>
      <c r="AB45" s="1751" t="n"/>
      <c r="AC45" s="1751" t="n"/>
      <c r="AD45" s="1751" t="n"/>
      <c r="AE45" s="1751" t="n"/>
      <c r="AF45" s="1751" t="n"/>
    </row>
    <row r="46" ht="15.75" customHeight="1" s="667">
      <c r="A46" s="728" t="n"/>
      <c r="B46" s="143" t="n"/>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c r="AA46" s="143" t="n"/>
      <c r="AB46" s="143" t="n"/>
      <c r="AC46" s="143" t="n"/>
      <c r="AD46" s="143" t="n"/>
      <c r="AE46" s="143" t="n"/>
      <c r="AF46" s="143" t="n"/>
    </row>
    <row r="47" ht="15.75" customHeight="1" s="667">
      <c r="A47" s="806" t="inlineStr">
        <is>
          <t>TOTAL REQUIREMENT:</t>
        </is>
      </c>
      <c r="B47" s="1736" t="n"/>
      <c r="C47" s="1736" t="n"/>
      <c r="D47" s="1736" t="n"/>
      <c r="E47" s="1736" t="n"/>
      <c r="F47" s="1736" t="n"/>
      <c r="G47" s="1736" t="n"/>
      <c r="H47" s="1483">
        <f>AB31</f>
        <v/>
      </c>
      <c r="I47" s="1736" t="n"/>
      <c r="J47" s="1736" t="n"/>
      <c r="K47" s="1736" t="n"/>
      <c r="L47" s="1736" t="n"/>
      <c r="M47" s="144" t="inlineStr">
        <is>
          <t>SF</t>
        </is>
      </c>
      <c r="N47" s="144" t="n"/>
      <c r="O47" s="810" t="n"/>
      <c r="P47" s="1748" t="n"/>
      <c r="Q47" s="1748" t="n"/>
      <c r="R47" s="144" t="n"/>
      <c r="S47" s="144" t="n"/>
      <c r="T47" s="144" t="n"/>
      <c r="U47" s="144" t="n"/>
      <c r="V47" s="144" t="n"/>
      <c r="W47" s="144" t="n"/>
      <c r="X47" s="144" t="n"/>
      <c r="Y47" s="145" t="n"/>
      <c r="Z47" s="146" t="n"/>
      <c r="AA47" s="146" t="n"/>
      <c r="AB47" s="146" t="n"/>
      <c r="AC47" s="147" t="n"/>
      <c r="AD47" s="148" t="n"/>
      <c r="AE47" s="148" t="n"/>
      <c r="AF47" s="148" t="n"/>
    </row>
    <row r="48" ht="15.75" customHeight="1" s="667">
      <c r="A48" s="800" t="inlineStr">
        <is>
          <t>CCN:</t>
        </is>
      </c>
      <c r="C48" s="830">
        <f>C5</f>
        <v/>
      </c>
      <c r="M48" s="800" t="inlineStr">
        <is>
          <t>Nomenclature:</t>
        </is>
      </c>
      <c r="R48" s="830">
        <f>R5</f>
        <v/>
      </c>
    </row>
    <row r="49" ht="15.75" customHeight="1" s="667">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row>
    <row r="50" ht="15.75" customHeight="1" s="667">
      <c r="A50" s="23" t="n"/>
      <c r="B50" s="38" t="inlineStr">
        <is>
          <t>Storage Space (4-Step Method of UFC 2-000-05N, Section 440-2.2), see attached TE for item breakdown</t>
        </is>
      </c>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23" t="n"/>
      <c r="AE50" s="23" t="n"/>
      <c r="AF50" s="23" t="n"/>
    </row>
    <row r="51" ht="15.75" customHeight="1" s="667">
      <c r="A51" s="23" t="n"/>
      <c r="B51" s="1986" t="inlineStr">
        <is>
          <t>Subordinate Unit</t>
        </is>
      </c>
      <c r="C51" s="1736" t="n"/>
      <c r="D51" s="1736" t="n"/>
      <c r="E51" s="1736" t="n"/>
      <c r="F51" s="1736" t="n"/>
      <c r="G51" s="1736" t="n"/>
      <c r="H51" s="1736" t="n"/>
      <c r="I51" s="1736" t="n"/>
      <c r="J51" s="1736" t="n"/>
      <c r="K51" s="1794" t="n"/>
      <c r="L51" s="1987" t="inlineStr">
        <is>
          <t>Net Volume (NV)</t>
        </is>
      </c>
      <c r="M51" s="1736" t="n"/>
      <c r="N51" s="1736" t="n"/>
      <c r="O51" s="1736" t="n"/>
      <c r="P51" s="1882" t="inlineStr">
        <is>
          <t>Gross Vol (NV*1.96)</t>
        </is>
      </c>
      <c r="Q51" s="1736" t="n"/>
      <c r="R51" s="1736" t="n"/>
      <c r="S51" s="1736" t="n"/>
      <c r="T51" s="1988" t="inlineStr">
        <is>
          <t>NSF w/ 7ft1 SH</t>
        </is>
      </c>
      <c r="U51" s="1736" t="n"/>
      <c r="V51" s="1736" t="n"/>
      <c r="W51" s="1794" t="n"/>
      <c r="X51" s="1989" t="inlineStr">
        <is>
          <t>Non-TE Storage</t>
        </is>
      </c>
      <c r="Y51" s="1894" t="n"/>
      <c r="Z51" s="1894" t="n"/>
      <c r="AA51" s="1990" t="n"/>
      <c r="AB51" s="1991" t="inlineStr">
        <is>
          <t>Gross SF</t>
        </is>
      </c>
      <c r="AC51" s="1827" t="n"/>
      <c r="AD51" s="1827" t="n"/>
      <c r="AE51" s="1828" t="n"/>
      <c r="AF51" s="23" t="n"/>
    </row>
    <row r="52" ht="15.75" customHeight="1" s="667">
      <c r="A52" s="23" t="n"/>
      <c r="B52" s="1829" t="n"/>
      <c r="C52" s="1747" t="n"/>
      <c r="D52" s="1747" t="n"/>
      <c r="E52" s="1747" t="n"/>
      <c r="F52" s="1747" t="n"/>
      <c r="G52" s="1747" t="n"/>
      <c r="H52" s="1747" t="n"/>
      <c r="I52" s="1747" t="n"/>
      <c r="J52" s="1747" t="n"/>
      <c r="K52" s="1797" t="n"/>
      <c r="L52" s="1874" t="n"/>
      <c r="M52" s="1747" t="n"/>
      <c r="N52" s="1747" t="n"/>
      <c r="O52" s="1747" t="n"/>
      <c r="P52" s="1747" t="n"/>
      <c r="Q52" s="1747" t="n"/>
      <c r="R52" s="1747" t="n"/>
      <c r="S52" s="1747" t="n"/>
      <c r="T52" s="1747" t="n"/>
      <c r="U52" s="1747" t="n"/>
      <c r="V52" s="1747" t="n"/>
      <c r="W52" s="1797" t="n"/>
      <c r="X52" s="1992" t="n"/>
      <c r="Y52" s="1841" t="n"/>
      <c r="Z52" s="1841" t="n"/>
      <c r="AA52" s="1993" t="n"/>
      <c r="AB52" s="1994" t="n">
        <v>2</v>
      </c>
      <c r="AC52" s="1831" t="n"/>
      <c r="AD52" s="1831" t="n"/>
      <c r="AE52" s="1832" t="n"/>
      <c r="AF52" s="23" t="n"/>
    </row>
    <row r="53" ht="15.75" customHeight="1" s="667">
      <c r="A53" s="23" t="n"/>
      <c r="B53" s="1319">
        <f>B27</f>
        <v/>
      </c>
      <c r="C53" s="1736" t="n"/>
      <c r="D53" s="1736" t="n"/>
      <c r="E53" s="1392">
        <f>E27</f>
        <v/>
      </c>
      <c r="F53" s="1736" t="n"/>
      <c r="G53" s="1736" t="n"/>
      <c r="H53" s="1736" t="n"/>
      <c r="I53" s="1736" t="n"/>
      <c r="J53" s="1736" t="n"/>
      <c r="K53" s="1737" t="n"/>
      <c r="L53" s="1382">
        <f>SUMIFS(TE!U:U,TE!D:D,$C$5,TE!G:G,B53,TE!U:U,"&lt;&gt;#N/A")</f>
        <v/>
      </c>
      <c r="M53" s="1736" t="n"/>
      <c r="N53" s="1736" t="n"/>
      <c r="O53" s="1736" t="n"/>
      <c r="P53" s="1171">
        <f>1.96*L53</f>
        <v/>
      </c>
      <c r="Q53" s="1736" t="n"/>
      <c r="R53" s="1736" t="n"/>
      <c r="S53" s="1736" t="n"/>
      <c r="T53" s="1393">
        <f>P53/7</f>
        <v/>
      </c>
      <c r="U53" s="1736" t="n"/>
      <c r="V53" s="1736" t="n"/>
      <c r="W53" s="1794" t="n"/>
      <c r="X53" s="1995">
        <f>AB64</f>
        <v/>
      </c>
      <c r="Y53" s="1736" t="n"/>
      <c r="Z53" s="1736" t="n"/>
      <c r="AA53" s="1737" t="n"/>
      <c r="AB53" s="1996">
        <f>T53*$AB$52+X53</f>
        <v/>
      </c>
      <c r="AC53" s="1736" t="n"/>
      <c r="AD53" s="1736" t="n"/>
      <c r="AE53" s="1737" t="n"/>
      <c r="AF53" s="23" t="n"/>
    </row>
    <row r="54" ht="15.75" customHeight="1" s="667">
      <c r="A54" s="23" t="n"/>
      <c r="B54" s="1310">
        <f>B28</f>
        <v/>
      </c>
      <c r="E54" s="1384">
        <f>E28</f>
        <v/>
      </c>
      <c r="K54" s="1738" t="n"/>
      <c r="L54" s="1385">
        <f>SUMIFS(TE!U:U,TE!D:D,$C$5,TE!G:G,B54,TE!U:U,"&lt;&gt;#N/A")</f>
        <v/>
      </c>
      <c r="P54" s="1166">
        <f>1.96*L54</f>
        <v/>
      </c>
      <c r="T54" s="1386">
        <f>P54/7</f>
        <v/>
      </c>
      <c r="W54" s="1796" t="n"/>
      <c r="X54" s="1997" t="n"/>
      <c r="AA54" s="1738" t="n"/>
      <c r="AB54" s="1998">
        <f>T54*$AB$52+X54</f>
        <v/>
      </c>
      <c r="AE54" s="1738" t="n"/>
      <c r="AF54" s="23" t="n"/>
    </row>
    <row r="55" ht="15.75" customHeight="1" s="667">
      <c r="A55" s="23" t="n"/>
      <c r="B55" s="1310">
        <f>B29</f>
        <v/>
      </c>
      <c r="E55" s="1384">
        <f>E29</f>
        <v/>
      </c>
      <c r="K55" s="1738" t="n"/>
      <c r="L55" s="1385">
        <f>SUMIFS(TE!U:U,TE!D:D,$C$5,TE!G:G,B55,TE!U:U,"&lt;&gt;#N/A")</f>
        <v/>
      </c>
      <c r="P55" s="1166">
        <f>1.96*L55</f>
        <v/>
      </c>
      <c r="T55" s="1386">
        <f>P55/7</f>
        <v/>
      </c>
      <c r="W55" s="1796" t="n"/>
      <c r="X55" s="1997" t="n"/>
      <c r="AA55" s="1738" t="n"/>
      <c r="AB55" s="1998">
        <f>T55*$AB$52+X55</f>
        <v/>
      </c>
      <c r="AE55" s="1738" t="n"/>
      <c r="AF55" s="23" t="n"/>
    </row>
    <row r="56" ht="15.75" customHeight="1" s="667">
      <c r="A56" s="23" t="n"/>
      <c r="B56" s="1325">
        <f>B30</f>
        <v/>
      </c>
      <c r="C56" s="1747" t="n"/>
      <c r="D56" s="1747" t="n"/>
      <c r="E56" s="1397">
        <f>E30</f>
        <v/>
      </c>
      <c r="F56" s="1747" t="n"/>
      <c r="G56" s="1747" t="n"/>
      <c r="H56" s="1747" t="n"/>
      <c r="I56" s="1747" t="n"/>
      <c r="J56" s="1747" t="n"/>
      <c r="K56" s="1799" t="n"/>
      <c r="L56" s="1398">
        <f>SUMIFS(TE!U:U,TE!D:D,$C$5,TE!G:G,B56,TE!U:U,"&lt;&gt;#N/A")</f>
        <v/>
      </c>
      <c r="M56" s="1747" t="n"/>
      <c r="N56" s="1747" t="n"/>
      <c r="O56" s="1747" t="n"/>
      <c r="P56" s="1157">
        <f>1.96*L56</f>
        <v/>
      </c>
      <c r="Q56" s="1747" t="n"/>
      <c r="R56" s="1747" t="n"/>
      <c r="S56" s="1747" t="n"/>
      <c r="T56" s="1399">
        <f>P56/7</f>
        <v/>
      </c>
      <c r="U56" s="1747" t="n"/>
      <c r="V56" s="1747" t="n"/>
      <c r="W56" s="1797" t="n"/>
      <c r="X56" s="1999" t="n"/>
      <c r="Y56" s="1747" t="n"/>
      <c r="Z56" s="1747" t="n"/>
      <c r="AA56" s="1799" t="n"/>
      <c r="AB56" s="2000">
        <f>T56*$AB$52+X56</f>
        <v/>
      </c>
      <c r="AC56" s="1747" t="n"/>
      <c r="AD56" s="1747" t="n"/>
      <c r="AE56" s="1799" t="n"/>
      <c r="AF56" s="23" t="n"/>
    </row>
    <row r="57" ht="15.75" customHeight="1" s="667">
      <c r="A57" s="23" t="n"/>
      <c r="B57" s="333" t="n"/>
      <c r="C57" s="333" t="n"/>
      <c r="D57" s="333" t="n"/>
      <c r="E57" s="333" t="n"/>
      <c r="F57" s="333" t="n"/>
      <c r="G57" s="333" t="n"/>
      <c r="H57" s="333" t="n"/>
      <c r="I57" s="333" t="n"/>
      <c r="J57" s="333" t="n"/>
      <c r="K57" s="333" t="n"/>
      <c r="L57" s="36" t="n"/>
      <c r="M57" s="36" t="n"/>
      <c r="N57" s="36" t="n"/>
      <c r="O57" s="36" t="n"/>
      <c r="P57" s="341" t="n"/>
      <c r="Q57" s="341" t="n"/>
      <c r="R57" s="341" t="n"/>
      <c r="S57" s="341" t="n"/>
      <c r="T57" s="341" t="n"/>
      <c r="U57" s="341" t="n"/>
      <c r="V57" s="341" t="n"/>
      <c r="W57" s="341" t="n"/>
      <c r="X57" s="2001" t="n"/>
      <c r="Y57" s="2001" t="n"/>
      <c r="Z57" s="2001" t="n"/>
      <c r="AA57" s="1548" t="inlineStr">
        <is>
          <t>Total =</t>
        </is>
      </c>
      <c r="AB57" s="1405">
        <f>SUM(AB53:AE56)</f>
        <v/>
      </c>
      <c r="AC57" s="1751" t="n"/>
      <c r="AD57" s="1751" t="n"/>
      <c r="AE57" s="1751" t="n"/>
      <c r="AF57" s="23" t="n"/>
    </row>
    <row r="58" ht="15.75" customHeight="1" s="667">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002" t="n"/>
      <c r="Z58" s="2002" t="n"/>
      <c r="AF58" s="23" t="n"/>
    </row>
    <row r="59" ht="15.75" customHeight="1" s="667">
      <c r="A59" s="23" t="n"/>
      <c r="B59" s="38" t="inlineStr">
        <is>
          <t>Warehouse Space for Non-TE Items2</t>
        </is>
      </c>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23" t="n"/>
      <c r="AD59" s="23" t="n"/>
      <c r="AE59" s="23" t="n"/>
      <c r="AF59" s="23" t="n"/>
    </row>
    <row r="60" ht="15.75" customHeight="1" s="667">
      <c r="A60" s="23" t="n"/>
      <c r="B60" s="2003" t="inlineStr">
        <is>
          <t>Description</t>
        </is>
      </c>
      <c r="C60" s="1736" t="n"/>
      <c r="D60" s="1736" t="n"/>
      <c r="E60" s="1736" t="n"/>
      <c r="F60" s="1736" t="n"/>
      <c r="G60" s="1736" t="n"/>
      <c r="H60" s="1736" t="n"/>
      <c r="I60" s="1736" t="n"/>
      <c r="J60" s="1736" t="n"/>
      <c r="K60" s="2004" t="inlineStr">
        <is>
          <t>Qty</t>
        </is>
      </c>
      <c r="L60" s="1894" t="n"/>
      <c r="M60" s="2004" t="inlineStr">
        <is>
          <t>L, in</t>
        </is>
      </c>
      <c r="N60" s="1894" t="n"/>
      <c r="O60" s="2004" t="inlineStr">
        <is>
          <t>W, in</t>
        </is>
      </c>
      <c r="P60" s="1894" t="n"/>
      <c r="Q60" s="2004" t="inlineStr">
        <is>
          <t>H, in</t>
        </is>
      </c>
      <c r="R60" s="1894" t="n"/>
      <c r="S60" s="2005" t="inlineStr">
        <is>
          <t>Univ Fact3</t>
        </is>
      </c>
      <c r="T60" s="1894" t="n"/>
      <c r="U60" s="1882" t="inlineStr">
        <is>
          <t>Packed Vol CF</t>
        </is>
      </c>
      <c r="V60" s="1736" t="n"/>
      <c r="W60" s="1736" t="n"/>
      <c r="X60" s="1882" t="inlineStr">
        <is>
          <t>NSF w/ 12ft SH</t>
        </is>
      </c>
      <c r="Y60" s="1736" t="n"/>
      <c r="Z60" s="1736" t="n"/>
      <c r="AA60" s="1736" t="n"/>
      <c r="AB60" s="1991" t="inlineStr">
        <is>
          <t>Gross SF</t>
        </is>
      </c>
      <c r="AC60" s="1827" t="n"/>
      <c r="AD60" s="1827" t="n"/>
      <c r="AE60" s="1828" t="n"/>
      <c r="AF60" s="23" t="n"/>
    </row>
    <row r="61" ht="15.75" customHeight="1" s="667">
      <c r="A61" s="23" t="n"/>
      <c r="B61" s="1829" t="n"/>
      <c r="C61" s="1747" t="n"/>
      <c r="D61" s="1747" t="n"/>
      <c r="E61" s="1747" t="n"/>
      <c r="F61" s="1747" t="n"/>
      <c r="G61" s="1747" t="n"/>
      <c r="H61" s="1747" t="n"/>
      <c r="I61" s="1747" t="n"/>
      <c r="J61" s="1747" t="n"/>
      <c r="K61" s="1841" t="n"/>
      <c r="L61" s="1841" t="n"/>
      <c r="M61" s="1841" t="n"/>
      <c r="N61" s="1841" t="n"/>
      <c r="O61" s="1841" t="n"/>
      <c r="P61" s="1841" t="n"/>
      <c r="Q61" s="1841" t="n"/>
      <c r="R61" s="1841" t="n"/>
      <c r="S61" s="1841" t="n"/>
      <c r="T61" s="1841" t="n"/>
      <c r="U61" s="1747" t="n"/>
      <c r="V61" s="1747" t="n"/>
      <c r="W61" s="1747" t="n"/>
      <c r="X61" s="1747" t="n"/>
      <c r="Y61" s="1747" t="n"/>
      <c r="Z61" s="1747" t="n"/>
      <c r="AA61" s="1747" t="n"/>
      <c r="AB61" s="1994" t="n">
        <v>2</v>
      </c>
      <c r="AC61" s="1831" t="n"/>
      <c r="AD61" s="1831" t="n"/>
      <c r="AE61" s="1832" t="n"/>
      <c r="AF61" s="23" t="n"/>
    </row>
    <row r="62" ht="15.75" customHeight="1" s="667">
      <c r="A62" s="23" t="n"/>
      <c r="B62" s="64" t="n"/>
      <c r="C62" s="65" t="n"/>
      <c r="D62" s="65" t="n"/>
      <c r="E62" s="65" t="n"/>
      <c r="F62" s="65" t="n"/>
      <c r="G62" s="65" t="n"/>
      <c r="H62" s="65" t="n"/>
      <c r="I62" s="65" t="n"/>
      <c r="J62" s="65" t="n"/>
      <c r="K62" s="1546" t="n"/>
      <c r="L62" s="1736" t="n"/>
      <c r="M62" s="1546" t="n"/>
      <c r="N62" s="1736" t="n"/>
      <c r="O62" s="1546" t="n"/>
      <c r="P62" s="1736" t="n"/>
      <c r="Q62" s="1546" t="n"/>
      <c r="R62" s="1736" t="n"/>
      <c r="S62" s="1546" t="n"/>
      <c r="T62" s="1736" t="n"/>
      <c r="U62" s="1171">
        <f>K62*(M62*O62*Q62/1728)*S62</f>
        <v/>
      </c>
      <c r="V62" s="1736" t="n"/>
      <c r="W62" s="1736" t="n"/>
      <c r="X62" s="1393">
        <f>U62/12</f>
        <v/>
      </c>
      <c r="Y62" s="1736" t="n"/>
      <c r="Z62" s="1736" t="n"/>
      <c r="AA62" s="1794" t="n"/>
      <c r="AB62" s="2006">
        <f>X62*AB61</f>
        <v/>
      </c>
      <c r="AC62" s="1736" t="n"/>
      <c r="AD62" s="1736" t="n"/>
      <c r="AE62" s="1737" t="n"/>
      <c r="AF62" s="23" t="n"/>
    </row>
    <row r="63" ht="15.75" customHeight="1" s="667">
      <c r="A63" s="23" t="n"/>
      <c r="B63" s="66" t="n"/>
      <c r="C63" s="48" t="n"/>
      <c r="D63" s="48" t="n"/>
      <c r="E63" s="48" t="n"/>
      <c r="F63" s="48" t="n"/>
      <c r="G63" s="48" t="n"/>
      <c r="H63" s="48" t="n"/>
      <c r="I63" s="48" t="n"/>
      <c r="J63" s="48" t="n"/>
      <c r="K63" s="1435" t="n"/>
      <c r="L63" s="1747" t="n"/>
      <c r="M63" s="1435" t="n"/>
      <c r="N63" s="1747" t="n"/>
      <c r="O63" s="1435" t="n"/>
      <c r="P63" s="1747" t="n"/>
      <c r="Q63" s="1435" t="n"/>
      <c r="R63" s="1747" t="n"/>
      <c r="S63" s="1435" t="n"/>
      <c r="T63" s="1747" t="n"/>
      <c r="U63" s="1157">
        <f>K63*(M63*O63*Q63/1728)*S63</f>
        <v/>
      </c>
      <c r="V63" s="1747" t="n"/>
      <c r="W63" s="1747" t="n"/>
      <c r="X63" s="1399">
        <f>U63/12</f>
        <v/>
      </c>
      <c r="Y63" s="1747" t="n"/>
      <c r="Z63" s="1747" t="n"/>
      <c r="AA63" s="1797" t="n"/>
      <c r="AB63" s="2007">
        <f>X63*AB61</f>
        <v/>
      </c>
      <c r="AC63" s="1747" t="n"/>
      <c r="AD63" s="1747" t="n"/>
      <c r="AE63" s="1799" t="n"/>
      <c r="AF63" s="23" t="n"/>
    </row>
    <row r="64" ht="15.75" customHeight="1" s="667">
      <c r="A64" s="23" t="n"/>
      <c r="B64" s="150" t="n"/>
      <c r="C64" s="150" t="n"/>
      <c r="D64" s="150" t="n"/>
      <c r="E64" s="150" t="n"/>
      <c r="F64" s="150" t="n"/>
      <c r="G64" s="150" t="n"/>
      <c r="H64" s="150" t="n"/>
      <c r="I64" s="150" t="n"/>
      <c r="J64" s="23" t="n"/>
      <c r="K64" s="23" t="n"/>
      <c r="L64" s="23" t="n"/>
      <c r="M64" s="23" t="n"/>
      <c r="N64" s="23" t="n"/>
      <c r="O64" s="23" t="n"/>
      <c r="P64" s="23" t="n"/>
      <c r="Q64" s="23" t="n"/>
      <c r="R64" s="23" t="n"/>
      <c r="S64" s="23" t="n"/>
      <c r="T64" s="23" t="n"/>
      <c r="U64" s="23" t="n"/>
      <c r="V64" s="23" t="n"/>
      <c r="W64" s="23" t="n"/>
      <c r="X64" s="23" t="n"/>
      <c r="Y64" s="23" t="n"/>
      <c r="Z64" s="23" t="n"/>
      <c r="AA64" s="1548" t="inlineStr">
        <is>
          <t>Total =</t>
        </is>
      </c>
      <c r="AB64" s="1984">
        <f>SUM(AB62:AE63)</f>
        <v/>
      </c>
      <c r="AF64" s="23" t="n"/>
    </row>
    <row r="65" ht="15.75" customHeight="1" s="667">
      <c r="A65" s="23" t="n"/>
      <c r="B65" s="151" t="n"/>
      <c r="C65" s="151" t="n"/>
      <c r="D65" s="151" t="n"/>
      <c r="E65" s="151" t="n"/>
      <c r="F65" s="151" t="n"/>
      <c r="G65" s="151" t="n"/>
      <c r="H65" s="151" t="n"/>
      <c r="I65" s="151" t="n"/>
      <c r="J65" s="151" t="n"/>
      <c r="K65" s="151" t="n"/>
      <c r="L65" s="151" t="n"/>
      <c r="M65" s="151" t="n"/>
      <c r="N65" s="151" t="n"/>
      <c r="O65" s="151" t="n"/>
      <c r="P65" s="151" t="n"/>
      <c r="Q65" s="151" t="n"/>
      <c r="R65" s="151" t="n"/>
      <c r="S65" s="151" t="n"/>
      <c r="T65" s="151" t="n"/>
      <c r="U65" s="151" t="n"/>
      <c r="V65" s="151" t="n"/>
      <c r="W65" s="151" t="n"/>
      <c r="X65" s="151" t="n"/>
      <c r="Y65" s="151" t="n"/>
      <c r="Z65" s="23" t="n"/>
      <c r="AA65" s="23" t="n"/>
      <c r="AB65" s="23" t="n"/>
      <c r="AC65" s="23" t="n"/>
      <c r="AD65" s="23" t="n"/>
      <c r="AE65" s="23" t="n"/>
      <c r="AF65" s="23" t="n"/>
    </row>
    <row r="66" ht="15.75" customHeight="1" s="667">
      <c r="A66" s="23" t="n"/>
      <c r="B66" s="34" t="inlineStr">
        <is>
          <t>Shop Spaces</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row>
    <row r="67" ht="15.75" customHeight="1" s="667">
      <c r="A67" s="23" t="n"/>
      <c r="B67" s="2008" t="inlineStr">
        <is>
          <t>Subordinate Unit</t>
        </is>
      </c>
      <c r="C67" s="1736" t="n"/>
      <c r="D67" s="1736" t="n"/>
      <c r="E67" s="1736" t="n"/>
      <c r="F67" s="1736" t="n"/>
      <c r="G67" s="1736" t="n"/>
      <c r="H67" s="1736" t="n"/>
      <c r="I67" s="1736" t="n"/>
      <c r="J67" s="1736" t="n"/>
      <c r="K67" s="2009" t="n"/>
      <c r="L67" s="2010" t="inlineStr">
        <is>
          <t>Section4</t>
        </is>
      </c>
      <c r="M67" s="2011" t="n"/>
      <c r="N67" s="2011" t="n"/>
      <c r="O67" s="2011" t="n"/>
      <c r="P67" s="2011" t="n"/>
      <c r="Q67" s="2011" t="n"/>
      <c r="R67" s="2011" t="n"/>
      <c r="S67" s="2011" t="n"/>
      <c r="T67" s="2011" t="n"/>
      <c r="U67" s="2011" t="n"/>
      <c r="V67" s="2011" t="n"/>
      <c r="W67" s="2012" t="n"/>
      <c r="X67" s="2013" t="inlineStr">
        <is>
          <t>Total 
NSF</t>
        </is>
      </c>
      <c r="Y67" s="1736" t="n"/>
      <c r="Z67" s="1737" t="n"/>
      <c r="AA67" s="2014" t="n">
        <v>1.33</v>
      </c>
      <c r="AB67" s="1736" t="n"/>
      <c r="AC67" s="1736" t="n"/>
      <c r="AD67" s="1737" t="n"/>
      <c r="AE67" s="23" t="n"/>
      <c r="AF67" s="23" t="n"/>
    </row>
    <row r="68" ht="15.75" customHeight="1" s="667">
      <c r="A68" s="23" t="n"/>
      <c r="B68" s="424" t="n"/>
      <c r="K68" s="2015" t="n"/>
      <c r="L68" s="1432" t="inlineStr">
        <is>
          <t>Radio</t>
        </is>
      </c>
      <c r="M68" s="2016" t="n"/>
      <c r="N68" s="1433" t="inlineStr">
        <is>
          <t>Comm</t>
        </is>
      </c>
      <c r="O68" s="2016" t="n"/>
      <c r="P68" s="1434" t="inlineStr">
        <is>
          <t>Data</t>
        </is>
      </c>
      <c r="Q68" s="2016" t="n"/>
      <c r="R68" s="1433" t="inlineStr">
        <is>
          <t>Wire</t>
        </is>
      </c>
      <c r="S68" s="2016" t="n"/>
      <c r="T68" s="1433" t="inlineStr">
        <is>
          <t>SHF</t>
        </is>
      </c>
      <c r="U68" s="2016" t="n"/>
      <c r="V68" s="1436" t="inlineStr">
        <is>
          <t>Maint</t>
        </is>
      </c>
      <c r="W68" s="2017" t="n"/>
      <c r="Z68" s="1738" t="n"/>
      <c r="AA68" s="2018" t="inlineStr">
        <is>
          <t>Total 
GSF</t>
        </is>
      </c>
      <c r="AD68" s="1738" t="n"/>
      <c r="AE68" s="23" t="n"/>
      <c r="AF68" s="23" t="n"/>
    </row>
    <row r="69" ht="15.75" customHeight="1" s="667">
      <c r="A69" s="23" t="n"/>
      <c r="B69" s="1829" t="n"/>
      <c r="C69" s="1747" t="n"/>
      <c r="D69" s="1747" t="n"/>
      <c r="E69" s="1747" t="n"/>
      <c r="F69" s="1747" t="n"/>
      <c r="G69" s="1747" t="n"/>
      <c r="H69" s="1747" t="n"/>
      <c r="I69" s="1747" t="n"/>
      <c r="J69" s="1747" t="n"/>
      <c r="K69" s="2019" t="n"/>
      <c r="L69" s="2020" t="n">
        <v>600</v>
      </c>
      <c r="M69" s="1747" t="n"/>
      <c r="N69" s="2021" t="n">
        <v>600</v>
      </c>
      <c r="O69" s="1747" t="n"/>
      <c r="P69" s="2021" t="n">
        <v>600</v>
      </c>
      <c r="Q69" s="1747" t="n"/>
      <c r="R69" s="2021" t="n">
        <v>600</v>
      </c>
      <c r="S69" s="1747" t="n"/>
      <c r="T69" s="2021" t="n">
        <v>600</v>
      </c>
      <c r="U69" s="1747" t="n"/>
      <c r="V69" s="2022" t="n">
        <v>950</v>
      </c>
      <c r="W69" s="1797" t="n"/>
      <c r="X69" s="1747" t="n"/>
      <c r="Y69" s="1747" t="n"/>
      <c r="Z69" s="1799" t="n"/>
      <c r="AA69" s="2023" t="n"/>
      <c r="AB69" s="1747" t="n"/>
      <c r="AC69" s="1747" t="n"/>
      <c r="AD69" s="1799" t="n"/>
      <c r="AE69" s="23" t="n"/>
      <c r="AF69" s="23" t="n"/>
    </row>
    <row r="70" ht="15.75" customHeight="1" s="667">
      <c r="A70" s="23" t="n"/>
      <c r="B70" s="1319">
        <f>B27</f>
        <v/>
      </c>
      <c r="C70" s="1736" t="n"/>
      <c r="D70" s="1736" t="n"/>
      <c r="E70" s="1442">
        <f>E27</f>
        <v/>
      </c>
      <c r="F70" s="1736" t="n"/>
      <c r="G70" s="1736" t="n"/>
      <c r="H70" s="1736" t="n"/>
      <c r="I70" s="1736" t="n"/>
      <c r="J70" s="1736" t="n"/>
      <c r="K70" s="1794" t="n"/>
      <c r="L70" s="1443">
        <f>ROUNDUP((COUNTIFS(TO!C:C,"21710rs",TO!F:F,B70)/15),0)</f>
        <v/>
      </c>
      <c r="M70" s="1736" t="n"/>
      <c r="N70" s="1445">
        <f>ROUNDUP((COUNTIFS(TO!C:C,"21710cs",TO!F:F,B70)/15),0)</f>
        <v/>
      </c>
      <c r="O70" s="1736" t="n"/>
      <c r="P70" s="1445">
        <f>ROUNDUP((COUNTIFS(TO!C:C,"21710ds",TO!F:F,D70)/15),0)</f>
        <v/>
      </c>
      <c r="Q70" s="1736" t="n"/>
      <c r="R70" s="1445">
        <f>ROUNDUP((COUNTIFS(TO!C:C,"21710ws",TO!F:F,F70)/15),0)</f>
        <v/>
      </c>
      <c r="S70" s="1736" t="n"/>
      <c r="T70" s="1445">
        <f>ROUNDUP((COUNTIFS(TO!C:C,"21710es",TO!F:F,B70)/15),0)</f>
        <v/>
      </c>
      <c r="U70" s="1736" t="n"/>
      <c r="V70" s="1446">
        <f>ROUNDUP((COUNTIFS(TO!C:C,"21710ms",TO!F:F,B70)/15),0)</f>
        <v/>
      </c>
      <c r="W70" s="1737" t="n"/>
      <c r="X70" s="1448">
        <f>L70*$L$69+N70*$N$69+P70*$P$69+R70*$R$69+T70*T69+V70*$V$69</f>
        <v/>
      </c>
      <c r="Y70" s="1894" t="n"/>
      <c r="Z70" s="1895" t="n"/>
      <c r="AA70" s="2024">
        <f>X70*$AA$67</f>
        <v/>
      </c>
      <c r="AB70" s="1894" t="n"/>
      <c r="AC70" s="1894" t="n"/>
      <c r="AD70" s="1895" t="n"/>
      <c r="AE70" s="23" t="n"/>
      <c r="AF70" s="23" t="n"/>
    </row>
    <row r="71" ht="15.75" customHeight="1" s="667">
      <c r="A71" s="23" t="n"/>
      <c r="B71" s="1310">
        <f>B28</f>
        <v/>
      </c>
      <c r="E71" s="1453">
        <f>E28</f>
        <v/>
      </c>
      <c r="K71" s="1796" t="n"/>
      <c r="L71" s="1454">
        <f>ROUNDUP((COUNTIFS(TO!C:C,"21710rs",TO!F:F,B71)/15),0)</f>
        <v/>
      </c>
      <c r="N71" s="1456">
        <f>ROUNDUP((COUNTIFS(TO!C:C,"21710cs",TO!F:F,B71)/15),0)</f>
        <v/>
      </c>
      <c r="P71" s="1456">
        <f>ROUNDUP((COUNTIFS(TO!C:C,"21710ds",TO!F:F,D71)/15),0)</f>
        <v/>
      </c>
      <c r="R71" s="1456">
        <f>ROUNDUP((COUNTIFS(TO!C:C,"21710ws",TO!F:F,F71)/15),0)</f>
        <v/>
      </c>
      <c r="T71" s="1456">
        <f>ROUNDUP((COUNTIFS(TO!C:C,"21710es",TO!F:F,B71)/15),0)</f>
        <v/>
      </c>
      <c r="V71" s="1457">
        <f>ROUNDUP((COUNTIFS(TO!C:C,"21710ms",TO!F:F,B71)/15),0)</f>
        <v/>
      </c>
      <c r="W71" s="1738" t="n"/>
      <c r="X71" s="1452">
        <f>L71*$L$69+N71*$N$69+P71*$P$69+R71*$R$69+T71*T70+V71*$V$69</f>
        <v/>
      </c>
      <c r="Y71" s="1751" t="n"/>
      <c r="Z71" s="1906" t="n"/>
      <c r="AA71" s="2025">
        <f>X71*$AA$67</f>
        <v/>
      </c>
      <c r="AB71" s="1751" t="n"/>
      <c r="AC71" s="1751" t="n"/>
      <c r="AD71" s="1906" t="n"/>
      <c r="AE71" s="23" t="n"/>
      <c r="AF71" s="23" t="n"/>
    </row>
    <row r="72" ht="15.75" customHeight="1" s="667">
      <c r="A72" s="23" t="n"/>
      <c r="B72" s="1310">
        <f>B29</f>
        <v/>
      </c>
      <c r="E72" s="1453">
        <f>E29</f>
        <v/>
      </c>
      <c r="K72" s="1796" t="n"/>
      <c r="L72" s="1454">
        <f>ROUNDUP((COUNTIFS(TO!C:C,"21710rs",TO!F:F,B72)/15),0)</f>
        <v/>
      </c>
      <c r="N72" s="1456">
        <f>ROUNDUP((COUNTIFS(TO!C:C,"21710cs",TO!F:F,B72)/15),0)</f>
        <v/>
      </c>
      <c r="P72" s="1456">
        <f>ROUNDUP((COUNTIFS(TO!C:C,"21710ds",TO!F:F,D72)/15),0)</f>
        <v/>
      </c>
      <c r="R72" s="1456">
        <f>ROUNDUP((COUNTIFS(TO!C:C,"21710ws",TO!F:F,F72)/15),0)</f>
        <v/>
      </c>
      <c r="T72" s="1456">
        <f>ROUNDUP((COUNTIFS(TO!C:C,"21710es",TO!F:F,B72)/15),0)</f>
        <v/>
      </c>
      <c r="V72" s="1457">
        <f>ROUNDUP((COUNTIFS(TO!C:C,"21710ms",TO!F:F,B72)/15),0)</f>
        <v/>
      </c>
      <c r="W72" s="1738" t="n"/>
      <c r="X72" s="1452">
        <f>L72*$L$69+N72*$N$69+P72*$P$69+R72*$R$69+T72*T71+V72*$V$69</f>
        <v/>
      </c>
      <c r="Y72" s="1751" t="n"/>
      <c r="Z72" s="1906" t="n"/>
      <c r="AA72" s="2025">
        <f>X72*$AA$67</f>
        <v/>
      </c>
      <c r="AB72" s="1751" t="n"/>
      <c r="AC72" s="1751" t="n"/>
      <c r="AD72" s="1906" t="n"/>
      <c r="AE72" s="23" t="n"/>
      <c r="AF72" s="23" t="n"/>
    </row>
    <row r="73" ht="15.75" customHeight="1" s="667">
      <c r="A73" s="23" t="n"/>
      <c r="B73" s="1325">
        <f>B30</f>
        <v/>
      </c>
      <c r="C73" s="1747" t="n"/>
      <c r="D73" s="1747" t="n"/>
      <c r="E73" s="1465">
        <f>E30</f>
        <v/>
      </c>
      <c r="F73" s="1747" t="n"/>
      <c r="G73" s="1747" t="n"/>
      <c r="H73" s="1747" t="n"/>
      <c r="I73" s="1747" t="n"/>
      <c r="J73" s="1747" t="n"/>
      <c r="K73" s="1797" t="n"/>
      <c r="L73" s="1466">
        <f>ROUNDUP((COUNTIFS(TO!C:C,"21710rs",TO!F:F,B73)/15),0)</f>
        <v/>
      </c>
      <c r="M73" s="1747" t="n"/>
      <c r="N73" s="1468">
        <f>ROUNDUP((COUNTIFS(TO!C:C,"21710cs",TO!F:F,B73)/15),0)</f>
        <v/>
      </c>
      <c r="O73" s="1747" t="n"/>
      <c r="P73" s="1468">
        <f>ROUNDUP((COUNTIFS(TO!C:C,"21710ds",TO!F:F,D73)/15),0)</f>
        <v/>
      </c>
      <c r="Q73" s="1747" t="n"/>
      <c r="R73" s="1468">
        <f>ROUNDUP((COUNTIFS(TO!C:C,"21710ws",TO!F:F,F73)/15),0)</f>
        <v/>
      </c>
      <c r="S73" s="1747" t="n"/>
      <c r="T73" s="1468">
        <f>ROUNDUP((COUNTIFS(TO!C:C,"21710es",TO!F:F,B73)/15),0)</f>
        <v/>
      </c>
      <c r="U73" s="1747" t="n"/>
      <c r="V73" s="1469">
        <f>ROUNDUP((COUNTIFS(TO!C:C,"21710ms",TO!F:F,B73)/15),0)</f>
        <v/>
      </c>
      <c r="W73" s="1799" t="n"/>
      <c r="X73" s="1464">
        <f>L73*$L$69+N73*$N$69+P73*$P$69+R73*$R$69+T73*T72+V73*$V$69</f>
        <v/>
      </c>
      <c r="Y73" s="1841" t="n"/>
      <c r="Z73" s="1899" t="n"/>
      <c r="AA73" s="2026">
        <f>X73*$AA$67</f>
        <v/>
      </c>
      <c r="AB73" s="1841" t="n"/>
      <c r="AC73" s="1841" t="n"/>
      <c r="AD73" s="1899" t="n"/>
      <c r="AE73" s="23" t="n"/>
      <c r="AF73" s="23" t="n"/>
    </row>
    <row r="74" ht="15.75" customHeight="1" s="667">
      <c r="A74" s="23" t="n"/>
      <c r="B74" s="333" t="n"/>
      <c r="C74" s="333" t="n"/>
      <c r="D74" s="333" t="n"/>
      <c r="E74" s="333" t="n"/>
      <c r="F74" s="333" t="n"/>
      <c r="G74" s="333" t="n"/>
      <c r="H74" s="333" t="n"/>
      <c r="I74" s="333" t="n"/>
      <c r="J74" s="333" t="n"/>
      <c r="K74" s="333" t="n"/>
      <c r="L74" s="338" t="n"/>
      <c r="M74" s="338" t="n"/>
      <c r="N74" s="338" t="n"/>
      <c r="O74" s="338" t="n"/>
      <c r="P74" s="338" t="n"/>
      <c r="Q74" s="338" t="n"/>
      <c r="R74" s="338" t="n"/>
      <c r="S74" s="338" t="n"/>
      <c r="T74" s="338" t="n"/>
      <c r="U74" s="338" t="n"/>
      <c r="V74" s="339" t="n"/>
      <c r="W74" s="2027" t="inlineStr">
        <is>
          <t>Total =</t>
        </is>
      </c>
      <c r="Z74" s="340" t="n"/>
      <c r="AA74" s="2028">
        <f>SUM(AA70:AC73)</f>
        <v/>
      </c>
      <c r="AE74" s="23" t="n"/>
      <c r="AF74" s="23" t="n"/>
    </row>
    <row r="75" ht="15.75" customHeight="1" s="667">
      <c r="A75" s="23" t="n"/>
      <c r="B75" s="152" t="n"/>
      <c r="C75" s="152" t="n"/>
      <c r="D75" s="152" t="n"/>
      <c r="E75" s="152" t="n"/>
      <c r="F75" s="152" t="n"/>
      <c r="G75" s="152" t="n"/>
      <c r="H75" s="152" t="n"/>
      <c r="I75" s="152" t="n"/>
      <c r="J75" s="152" t="n"/>
      <c r="K75" s="152" t="n"/>
      <c r="L75" s="152" t="n"/>
      <c r="M75" s="152" t="n"/>
      <c r="N75" s="152" t="n"/>
      <c r="O75" s="152" t="n"/>
      <c r="P75" s="152" t="n"/>
      <c r="Q75" s="152" t="n"/>
      <c r="R75" s="152" t="n"/>
      <c r="S75" s="152" t="n"/>
      <c r="T75" s="152" t="n"/>
      <c r="U75" s="152" t="n"/>
      <c r="V75" s="152" t="n"/>
      <c r="Z75" s="23" t="n"/>
      <c r="AE75" s="23" t="n"/>
      <c r="AF75" s="23" t="n"/>
    </row>
    <row r="76" ht="15.75" customHeight="1" s="667">
      <c r="A76" s="23" t="n"/>
      <c r="B76" s="34" t="inlineStr">
        <is>
          <t>Maintenance Bays</t>
        </is>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row>
    <row r="77" ht="15.75" customHeight="1" s="667">
      <c r="A77" s="23" t="n"/>
      <c r="B77" s="2008" t="inlineStr">
        <is>
          <t>Subordinate Unit</t>
        </is>
      </c>
      <c r="C77" s="1736" t="n"/>
      <c r="D77" s="1736" t="n"/>
      <c r="E77" s="1736" t="n"/>
      <c r="F77" s="1736" t="n"/>
      <c r="G77" s="1736" t="n"/>
      <c r="H77" s="1736" t="n"/>
      <c r="I77" s="1736" t="n"/>
      <c r="J77" s="1736" t="n"/>
      <c r="K77" s="2009" t="n"/>
      <c r="L77" s="2029" t="inlineStr">
        <is>
          <t>Maint Bay5</t>
        </is>
      </c>
      <c r="M77" s="1794" t="n"/>
      <c r="N77" s="1883" t="inlineStr">
        <is>
          <t>Total 
GSF</t>
        </is>
      </c>
      <c r="O77" s="1736" t="n"/>
      <c r="P77" s="1737" t="n"/>
      <c r="Q77" s="2030" t="n"/>
      <c r="R77" s="1459" t="inlineStr">
        <is>
          <t>Bay Length</t>
        </is>
      </c>
      <c r="S77" s="1919" t="n"/>
      <c r="T77" s="1919" t="n"/>
      <c r="U77" s="1919" t="n"/>
      <c r="V77" s="1461" t="n">
        <v>34</v>
      </c>
      <c r="W77" s="1921" t="n"/>
      <c r="X77" s="23" t="inlineStr">
        <is>
          <t>FT</t>
        </is>
      </c>
      <c r="Y77" s="23" t="n"/>
      <c r="Z77" s="23" t="n"/>
      <c r="AA77" s="23" t="n"/>
      <c r="AB77" s="23" t="n"/>
      <c r="AC77" s="23" t="n"/>
      <c r="AD77" s="23" t="n"/>
      <c r="AE77" s="23" t="n"/>
      <c r="AF77" s="23" t="n"/>
    </row>
    <row r="78" ht="15.75" customHeight="1" s="667">
      <c r="A78" s="23" t="n"/>
      <c r="B78" s="424" t="n"/>
      <c r="K78" s="2015" t="n"/>
      <c r="L78" s="1847" t="n"/>
      <c r="M78" s="1796" t="n"/>
      <c r="N78" s="1847" t="n"/>
      <c r="P78" s="1738" t="n"/>
      <c r="Q78" s="154" t="n"/>
      <c r="R78" s="1459" t="inlineStr">
        <is>
          <t>Bay Width</t>
        </is>
      </c>
      <c r="S78" s="1919" t="n"/>
      <c r="T78" s="1919" t="n"/>
      <c r="U78" s="1919" t="n"/>
      <c r="V78" s="1461" t="n">
        <v>16</v>
      </c>
      <c r="W78" s="1921" t="n"/>
      <c r="X78" s="23" t="inlineStr">
        <is>
          <t>FT</t>
        </is>
      </c>
      <c r="Y78" s="23" t="n"/>
      <c r="Z78" s="23" t="n"/>
      <c r="AA78" s="23" t="n"/>
      <c r="AB78" s="23" t="n"/>
      <c r="AC78" s="23" t="n"/>
      <c r="AD78" s="23" t="n"/>
      <c r="AE78" s="23" t="n"/>
      <c r="AF78" s="23" t="n"/>
    </row>
    <row r="79" ht="15.75" customHeight="1" s="667">
      <c r="A79" s="23" t="n"/>
      <c r="B79" s="1829" t="n"/>
      <c r="C79" s="1747" t="n"/>
      <c r="D79" s="1747" t="n"/>
      <c r="E79" s="1747" t="n"/>
      <c r="F79" s="1747" t="n"/>
      <c r="G79" s="1747" t="n"/>
      <c r="H79" s="1747" t="n"/>
      <c r="I79" s="1747" t="n"/>
      <c r="J79" s="1747" t="n"/>
      <c r="K79" s="2019" t="n"/>
      <c r="L79" s="2031">
        <f>V77*V78</f>
        <v/>
      </c>
      <c r="M79" s="1797" t="n"/>
      <c r="N79" s="1874" t="n"/>
      <c r="O79" s="1747" t="n"/>
      <c r="P79" s="1799" t="n"/>
      <c r="Q79" s="154" t="n"/>
      <c r="R79" s="154" t="n"/>
      <c r="S79" s="154" t="n"/>
      <c r="T79" s="1300" t="n"/>
      <c r="U79" s="23" t="n"/>
      <c r="V79" s="23" t="n"/>
      <c r="W79" s="23" t="n"/>
      <c r="X79" s="23" t="n"/>
      <c r="Y79" s="23" t="n"/>
      <c r="Z79" s="23" t="n"/>
      <c r="AA79" s="23" t="n"/>
      <c r="AB79" s="23" t="n"/>
      <c r="AC79" s="23" t="n"/>
      <c r="AD79" s="23" t="n"/>
      <c r="AE79" s="23" t="n"/>
      <c r="AF79" s="23" t="n"/>
    </row>
    <row r="80" ht="15.75" customHeight="1" s="667">
      <c r="A80" s="23" t="n"/>
      <c r="B80" s="1319">
        <f>B27</f>
        <v/>
      </c>
      <c r="C80" s="1736" t="n"/>
      <c r="D80" s="1736" t="n"/>
      <c r="E80" s="1442">
        <f>E27</f>
        <v/>
      </c>
      <c r="F80" s="1736" t="n"/>
      <c r="G80" s="1736" t="n"/>
      <c r="H80" s="1736" t="n"/>
      <c r="I80" s="1736" t="n"/>
      <c r="J80" s="1736" t="n"/>
      <c r="K80" s="1794" t="n"/>
      <c r="L80" s="2032">
        <f>ROUNDUP(((SUM(L70:U70)*0.5+V70)),0)</f>
        <v/>
      </c>
      <c r="M80" s="1990" t="n"/>
      <c r="N80" s="2033">
        <f>L80*$L$79</f>
        <v/>
      </c>
      <c r="O80" s="1894" t="n"/>
      <c r="P80" s="1895" t="n"/>
      <c r="Q80" s="1451" t="n"/>
      <c r="R80" s="1451" t="n"/>
      <c r="S80" s="1451" t="n"/>
      <c r="T80" s="1300" t="n"/>
      <c r="U80" s="23" t="n"/>
      <c r="V80" s="23" t="n"/>
      <c r="W80" s="23" t="n"/>
      <c r="X80" s="23" t="n"/>
      <c r="Y80" s="23" t="n"/>
      <c r="Z80" s="23" t="n"/>
      <c r="AA80" s="23" t="n"/>
      <c r="AB80" s="23" t="n"/>
      <c r="AC80" s="23" t="n"/>
      <c r="AD80" s="23" t="n"/>
      <c r="AE80" s="23" t="n"/>
      <c r="AF80" s="23" t="n"/>
    </row>
    <row r="81" ht="15.75" customHeight="1" s="667">
      <c r="A81" s="23" t="n"/>
      <c r="B81" s="1310">
        <f>B28</f>
        <v/>
      </c>
      <c r="E81" s="1453">
        <f>E28</f>
        <v/>
      </c>
      <c r="K81" s="1796" t="n"/>
      <c r="L81" s="1473">
        <f>ROUNDUP(((SUM(L71:U71)*0.5+V71)),0)</f>
        <v/>
      </c>
      <c r="M81" s="2034" t="n"/>
      <c r="N81" s="2035">
        <f>L81*$L$79</f>
        <v/>
      </c>
      <c r="O81" s="1751" t="n"/>
      <c r="P81" s="1906" t="n"/>
      <c r="Q81" s="1451" t="n"/>
      <c r="R81" s="1451" t="n"/>
      <c r="S81" s="1451" t="n"/>
      <c r="T81" s="1300" t="n"/>
      <c r="U81" s="23" t="n"/>
      <c r="V81" s="23" t="n"/>
      <c r="W81" s="23" t="n"/>
      <c r="X81" s="23" t="n"/>
      <c r="Y81" s="23" t="n"/>
      <c r="Z81" s="23" t="n"/>
      <c r="AA81" s="23" t="n"/>
      <c r="AB81" s="23" t="n"/>
      <c r="AC81" s="23" t="n"/>
      <c r="AD81" s="23" t="n"/>
      <c r="AE81" s="23" t="n"/>
      <c r="AF81" s="23" t="n"/>
    </row>
    <row r="82" ht="15.75" customHeight="1" s="667">
      <c r="A82" s="23" t="n"/>
      <c r="B82" s="1310">
        <f>B29</f>
        <v/>
      </c>
      <c r="E82" s="1453">
        <f>E29</f>
        <v/>
      </c>
      <c r="K82" s="1796" t="n"/>
      <c r="L82" s="1473">
        <f>ROUNDUP(((SUM(L72:U72)*0.5+V72)),0)</f>
        <v/>
      </c>
      <c r="M82" s="2034" t="n"/>
      <c r="N82" s="2035">
        <f>L82*$L$79</f>
        <v/>
      </c>
      <c r="O82" s="1751" t="n"/>
      <c r="P82" s="1906" t="n"/>
      <c r="Q82" s="1451" t="n"/>
      <c r="R82" s="1451" t="n"/>
      <c r="S82" s="1451" t="n"/>
      <c r="T82" s="1300" t="n"/>
      <c r="U82" s="23" t="n"/>
      <c r="V82" s="23" t="n"/>
      <c r="W82" s="23" t="n"/>
      <c r="X82" s="23" t="n"/>
      <c r="Y82" s="23" t="n"/>
      <c r="Z82" s="23" t="n"/>
      <c r="AA82" s="23" t="n"/>
      <c r="AB82" s="23" t="n"/>
      <c r="AC82" s="23" t="n"/>
      <c r="AD82" s="23" t="n"/>
      <c r="AE82" s="23" t="n"/>
      <c r="AF82" s="23" t="n"/>
    </row>
    <row r="83" ht="15.75" customHeight="1" s="667">
      <c r="A83" s="23" t="n"/>
      <c r="B83" s="1325">
        <f>B30</f>
        <v/>
      </c>
      <c r="C83" s="1747" t="n"/>
      <c r="D83" s="1747" t="n"/>
      <c r="E83" s="1465">
        <f>E30</f>
        <v/>
      </c>
      <c r="F83" s="1747" t="n"/>
      <c r="G83" s="1747" t="n"/>
      <c r="H83" s="1747" t="n"/>
      <c r="I83" s="1747" t="n"/>
      <c r="J83" s="1747" t="n"/>
      <c r="K83" s="1797" t="n"/>
      <c r="L83" s="1476">
        <f>ROUNDUP(((SUM(L73:U73)*0.5+V73)),0)</f>
        <v/>
      </c>
      <c r="M83" s="1993" t="n"/>
      <c r="N83" s="2036">
        <f>L83*$L$79</f>
        <v/>
      </c>
      <c r="O83" s="1841" t="n"/>
      <c r="P83" s="1899" t="n"/>
      <c r="Q83" s="1451" t="n"/>
      <c r="R83" s="1451" t="n"/>
      <c r="S83" s="1451" t="n"/>
      <c r="T83" s="1300" t="n"/>
      <c r="U83" s="23" t="n"/>
      <c r="V83" s="23" t="n"/>
      <c r="W83" s="23" t="n"/>
      <c r="X83" s="23" t="n"/>
      <c r="Y83" s="23" t="n"/>
      <c r="Z83" s="23" t="n"/>
      <c r="AA83" s="23" t="n"/>
      <c r="AB83" s="23" t="n"/>
      <c r="AC83" s="23" t="n"/>
      <c r="AD83" s="23" t="n"/>
      <c r="AE83" s="23" t="n"/>
      <c r="AF83" s="23" t="n"/>
    </row>
    <row r="84" ht="15.75" customHeight="1" s="667">
      <c r="A84" s="23" t="n"/>
      <c r="B84" s="333" t="n"/>
      <c r="C84" s="333" t="n"/>
      <c r="D84" s="333" t="n"/>
      <c r="E84" s="333" t="n"/>
      <c r="F84" s="333" t="n"/>
      <c r="G84" s="333" t="n"/>
      <c r="H84" s="333" t="n"/>
      <c r="I84" s="333" t="n"/>
      <c r="J84" s="2027" t="inlineStr">
        <is>
          <t>Total =</t>
        </is>
      </c>
      <c r="M84" s="2028">
        <f>SUM(N80:P83)</f>
        <v/>
      </c>
      <c r="Q84" s="1451" t="n"/>
      <c r="R84" s="1451" t="n"/>
      <c r="S84" s="1451" t="n"/>
      <c r="T84" s="1300" t="n"/>
      <c r="U84" s="23" t="n"/>
      <c r="V84" s="23" t="n"/>
      <c r="W84" s="23" t="n"/>
      <c r="X84" s="23" t="n"/>
      <c r="Y84" s="23" t="n"/>
      <c r="Z84" s="23" t="n"/>
      <c r="AA84" s="23" t="n"/>
      <c r="AB84" s="23" t="n"/>
      <c r="AC84" s="23" t="n"/>
      <c r="AD84" s="23" t="n"/>
      <c r="AE84" s="23" t="n"/>
      <c r="AF84" s="23" t="n"/>
    </row>
    <row r="85" ht="15.75" customHeight="1" s="667">
      <c r="A85" s="23" t="n"/>
      <c r="B85" s="1300" t="inlineStr">
        <is>
          <t xml:space="preserve">1 A warehouse rack system is typically unavailable in small communications/electronics shops. As such, a standard 6 ft. shelf with 1 ft. of storage (7 ft. stacking height) was used. 
2 All Non-TE items were assumed to be under the UIC that controls the Supply Warehouse (typically H&amp;S) as there is no way to verify which piece of equipment belongs to each subordinate unit.
3 Universal Loss Factorr per UFC 2-000-05N  section 440-2.2.1 Step 1. Palletized Items or items in crates are given a loss factor of 1.2 as they are already "boxed" but the boxes require racking or shelving. 
4 Taken from the Consistency Guide analysis, it was determined that a standardized space allocation could be used for the Comm/Elec Shop spaces for each of the Sections within the command/unit.  All Sections will have a 600 NSF space allowance unless it is a Maintenance Section that will require 950 NSF.  Each bay is sized for approximately 15 PN. These billets are indicated in the TO with: 21710rs (rs = radio section), 21710cs (cs = comm section), 2170ds (ds = data section), 21710ws (ws = wire section), 21710es (es = ELPRS section), and 21710ms (ms = maintenance section).
5 Maintenance Bay size based on size of largest vehicle on TE (26.24x8 FT). A standard 30x16 FT bay is not large enough to accommodate this vehicle. A 4 FT clearance was added to both the front and the rear to accommodate for personnel access.  </t>
        </is>
      </c>
      <c r="AF85" s="1300" t="n"/>
    </row>
    <row r="86" ht="15.75" customHeight="1" s="667">
      <c r="A86" s="23" t="n"/>
      <c r="AF86" s="23" t="n"/>
    </row>
    <row r="87" ht="15.75" customHeight="1" s="667">
      <c r="A87" s="23" t="n"/>
      <c r="AF87" s="23" t="n"/>
    </row>
    <row r="88" ht="15.75" customHeight="1" s="667">
      <c r="A88" s="23" t="n"/>
      <c r="AF88" s="23" t="n"/>
    </row>
    <row r="89" ht="15.75" customHeight="1" s="667">
      <c r="A89" s="23" t="n"/>
      <c r="AF89" s="23" t="n"/>
    </row>
    <row r="90" ht="15.75" customHeight="1" s="667">
      <c r="A90" s="23" t="n"/>
      <c r="AF90" s="23" t="n"/>
    </row>
    <row r="91" ht="15.75" customHeight="1" s="667">
      <c r="A91" s="23" t="n"/>
      <c r="AF91" s="23" t="n"/>
    </row>
    <row r="92" ht="15.75" customHeight="1" s="667">
      <c r="A92" s="23" t="n"/>
      <c r="AF92" s="23" t="n"/>
    </row>
    <row r="93" ht="15.75" customHeight="1" s="667">
      <c r="A93" s="23" t="n"/>
      <c r="AF93" s="23" t="n"/>
    </row>
    <row r="94" ht="15.75" customHeight="1" s="667">
      <c r="A94" s="23" t="n"/>
      <c r="AF94" s="23" t="n"/>
    </row>
    <row r="95" ht="15.75" customHeight="1" s="667">
      <c r="A95" s="15" t="n"/>
      <c r="B95" s="157" t="n"/>
      <c r="C95" s="157" t="n"/>
      <c r="D95" s="157" t="n"/>
      <c r="E95" s="157" t="n"/>
      <c r="F95" s="157" t="n"/>
      <c r="G95" s="157" t="n"/>
      <c r="H95" s="157" t="n"/>
      <c r="I95" s="157" t="n"/>
      <c r="J95" s="157" t="n"/>
      <c r="K95" s="157" t="n"/>
      <c r="L95" s="157" t="n"/>
      <c r="M95" s="157" t="n"/>
      <c r="N95" s="157" t="n"/>
      <c r="O95" s="157" t="n"/>
      <c r="P95" s="157" t="n"/>
      <c r="Q95" s="157" t="n"/>
      <c r="R95" s="157" t="n"/>
      <c r="S95" s="157" t="n"/>
      <c r="T95" s="157" t="n"/>
      <c r="U95" s="157" t="n"/>
      <c r="V95" s="157" t="n"/>
      <c r="W95" s="157" t="n"/>
      <c r="X95" s="157" t="n"/>
      <c r="Y95" s="157" t="n"/>
      <c r="Z95" s="157" t="n"/>
      <c r="AA95" s="157" t="n"/>
      <c r="AB95" s="157" t="n"/>
      <c r="AC95" s="157" t="n"/>
      <c r="AD95" s="157" t="n"/>
      <c r="AE95" s="157" t="n"/>
      <c r="AF95" s="15" t="n"/>
    </row>
    <row r="96" ht="15.75" customHeight="1" s="667">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43" t="n"/>
      <c r="AC96" s="44" t="n"/>
      <c r="AD96" s="45" t="n"/>
      <c r="AE96" s="45" t="n"/>
      <c r="AF96" s="45" t="n"/>
    </row>
  </sheetData>
  <mergeCells count="246">
    <mergeCell ref="L82:M82"/>
    <mergeCell ref="X26:AA26"/>
    <mergeCell ref="V73:W73"/>
    <mergeCell ref="P51:S52"/>
    <mergeCell ref="AB57:AE57"/>
    <mergeCell ref="P36:R36"/>
    <mergeCell ref="L56:O56"/>
    <mergeCell ref="B19:AF19"/>
    <mergeCell ref="M40:O40"/>
    <mergeCell ref="Q62:R62"/>
    <mergeCell ref="S62:T62"/>
    <mergeCell ref="B53:D53"/>
    <mergeCell ref="P69:Q69"/>
    <mergeCell ref="R69:S69"/>
    <mergeCell ref="AA67:AD67"/>
    <mergeCell ref="B28:D28"/>
    <mergeCell ref="E53:K53"/>
    <mergeCell ref="B37:D37"/>
    <mergeCell ref="L68:M68"/>
    <mergeCell ref="V72:W72"/>
    <mergeCell ref="U62:W62"/>
    <mergeCell ref="N68:O68"/>
    <mergeCell ref="X27:AA27"/>
    <mergeCell ref="O47:Q47"/>
    <mergeCell ref="L77:M78"/>
    <mergeCell ref="B20:AF20"/>
    <mergeCell ref="M41:O41"/>
    <mergeCell ref="P37:R37"/>
    <mergeCell ref="E28:L28"/>
    <mergeCell ref="O63:P63"/>
    <mergeCell ref="B30:D30"/>
    <mergeCell ref="Q63:R63"/>
    <mergeCell ref="E55:K55"/>
    <mergeCell ref="P70:Q70"/>
    <mergeCell ref="R70:S70"/>
    <mergeCell ref="B80:D80"/>
    <mergeCell ref="L53:O53"/>
    <mergeCell ref="E30:L30"/>
    <mergeCell ref="U63:W63"/>
    <mergeCell ref="X60:AA61"/>
    <mergeCell ref="R78:U78"/>
    <mergeCell ref="AB60:AE60"/>
    <mergeCell ref="B8:AF17"/>
    <mergeCell ref="L79:M79"/>
    <mergeCell ref="AA73:AD73"/>
    <mergeCell ref="T70:U70"/>
    <mergeCell ref="V70:W70"/>
    <mergeCell ref="Y4:AD4"/>
    <mergeCell ref="B54:D54"/>
    <mergeCell ref="P38:R38"/>
    <mergeCell ref="B72:D72"/>
    <mergeCell ref="AB31:AE31"/>
    <mergeCell ref="K60:L61"/>
    <mergeCell ref="L72:M72"/>
    <mergeCell ref="M60:N61"/>
    <mergeCell ref="L81:M81"/>
    <mergeCell ref="M62:N62"/>
    <mergeCell ref="J84:L84"/>
    <mergeCell ref="L55:O55"/>
    <mergeCell ref="AB61:AE61"/>
    <mergeCell ref="B56:D56"/>
    <mergeCell ref="B51:K52"/>
    <mergeCell ref="M39:O39"/>
    <mergeCell ref="B70:D70"/>
    <mergeCell ref="P40:R40"/>
    <mergeCell ref="B23:AF23"/>
    <mergeCell ref="AA68:AD68"/>
    <mergeCell ref="N81:P81"/>
    <mergeCell ref="X29:AA29"/>
    <mergeCell ref="P73:Q73"/>
    <mergeCell ref="A48:B48"/>
    <mergeCell ref="R73:S73"/>
    <mergeCell ref="C48:L48"/>
    <mergeCell ref="B73:D73"/>
    <mergeCell ref="T56:W56"/>
    <mergeCell ref="X54:AA54"/>
    <mergeCell ref="B82:D82"/>
    <mergeCell ref="M5:Q5"/>
    <mergeCell ref="N82:P82"/>
    <mergeCell ref="X73:Z73"/>
    <mergeCell ref="M48:Q48"/>
    <mergeCell ref="M28:O28"/>
    <mergeCell ref="T27:W27"/>
    <mergeCell ref="M37:O37"/>
    <mergeCell ref="X56:AA56"/>
    <mergeCell ref="T68:U68"/>
    <mergeCell ref="V77:W77"/>
    <mergeCell ref="P26:S26"/>
    <mergeCell ref="K63:L63"/>
    <mergeCell ref="F4:L4"/>
    <mergeCell ref="B83:D83"/>
    <mergeCell ref="AA72:AD72"/>
    <mergeCell ref="M26:O26"/>
    <mergeCell ref="L83:M83"/>
    <mergeCell ref="A3:E3"/>
    <mergeCell ref="AB63:AE63"/>
    <mergeCell ref="M29:O29"/>
    <mergeCell ref="E83:K83"/>
    <mergeCell ref="M38:O38"/>
    <mergeCell ref="L51:O52"/>
    <mergeCell ref="T53:W53"/>
    <mergeCell ref="S39:V39"/>
    <mergeCell ref="X51:AA52"/>
    <mergeCell ref="O62:P62"/>
    <mergeCell ref="B22:AF22"/>
    <mergeCell ref="L69:M69"/>
    <mergeCell ref="T55:W55"/>
    <mergeCell ref="N69:O69"/>
    <mergeCell ref="S38:V38"/>
    <mergeCell ref="X28:AA28"/>
    <mergeCell ref="A4:E4"/>
    <mergeCell ref="R72:S72"/>
    <mergeCell ref="L67:W67"/>
    <mergeCell ref="T72:U72"/>
    <mergeCell ref="AA70:AD70"/>
    <mergeCell ref="A1:AF2"/>
    <mergeCell ref="S63:T63"/>
    <mergeCell ref="S40:V40"/>
    <mergeCell ref="L80:M80"/>
    <mergeCell ref="P71:Q71"/>
    <mergeCell ref="W74:Y74"/>
    <mergeCell ref="M63:N63"/>
    <mergeCell ref="R71:S71"/>
    <mergeCell ref="M35:O35"/>
    <mergeCell ref="X30:AA30"/>
    <mergeCell ref="B39:D39"/>
    <mergeCell ref="E37:L37"/>
    <mergeCell ref="E80:K80"/>
    <mergeCell ref="L70:M70"/>
    <mergeCell ref="N70:O70"/>
    <mergeCell ref="Q60:R61"/>
    <mergeCell ref="AA74:AD74"/>
    <mergeCell ref="E70:K70"/>
    <mergeCell ref="P30:S30"/>
    <mergeCell ref="E54:K54"/>
    <mergeCell ref="U60:W61"/>
    <mergeCell ref="E72:K72"/>
    <mergeCell ref="M30:O30"/>
    <mergeCell ref="E81:K81"/>
    <mergeCell ref="AB62:AE62"/>
    <mergeCell ref="AE3:AF3"/>
    <mergeCell ref="E56:K56"/>
    <mergeCell ref="P55:S55"/>
    <mergeCell ref="A6:AF6"/>
    <mergeCell ref="AB55:AE55"/>
    <mergeCell ref="AB64:AE64"/>
    <mergeCell ref="T29:W29"/>
    <mergeCell ref="T71:U71"/>
    <mergeCell ref="AB51:AE51"/>
    <mergeCell ref="X72:Z72"/>
    <mergeCell ref="S42:V42"/>
    <mergeCell ref="AB54:AE54"/>
    <mergeCell ref="P42:R42"/>
    <mergeCell ref="T51:W52"/>
    <mergeCell ref="R4:X4"/>
    <mergeCell ref="AB26:AE26"/>
    <mergeCell ref="E82:K82"/>
    <mergeCell ref="P56:S56"/>
    <mergeCell ref="X71:Z71"/>
    <mergeCell ref="N83:P83"/>
    <mergeCell ref="T54:W54"/>
    <mergeCell ref="F3:L3"/>
    <mergeCell ref="B35:L36"/>
    <mergeCell ref="B85:AE94"/>
    <mergeCell ref="A5:B5"/>
    <mergeCell ref="E27:L27"/>
    <mergeCell ref="P35:R35"/>
    <mergeCell ref="M3:Q3"/>
    <mergeCell ref="H47:L47"/>
    <mergeCell ref="T69:U69"/>
    <mergeCell ref="P27:S27"/>
    <mergeCell ref="B43:AF45"/>
    <mergeCell ref="S37:V37"/>
    <mergeCell ref="P68:Q68"/>
    <mergeCell ref="B77:K79"/>
    <mergeCell ref="R68:S68"/>
    <mergeCell ref="AB27:AE27"/>
    <mergeCell ref="X67:Z69"/>
    <mergeCell ref="A47:G47"/>
    <mergeCell ref="X63:AA63"/>
    <mergeCell ref="M4:Q4"/>
    <mergeCell ref="V68:W68"/>
    <mergeCell ref="R3:X3"/>
    <mergeCell ref="P53:S53"/>
    <mergeCell ref="AB52:AE52"/>
    <mergeCell ref="P28:S28"/>
    <mergeCell ref="AB53:AE53"/>
    <mergeCell ref="R77:U77"/>
    <mergeCell ref="P39:R39"/>
    <mergeCell ref="B29:D29"/>
    <mergeCell ref="N77:P79"/>
    <mergeCell ref="AB28:AE28"/>
    <mergeCell ref="B38:D38"/>
    <mergeCell ref="AA71:AD71"/>
    <mergeCell ref="E39:L39"/>
    <mergeCell ref="T28:W28"/>
    <mergeCell ref="N72:O72"/>
    <mergeCell ref="V69:W69"/>
    <mergeCell ref="O60:P61"/>
    <mergeCell ref="P72:Q72"/>
    <mergeCell ref="V78:W78"/>
    <mergeCell ref="M27:O27"/>
    <mergeCell ref="E29:L29"/>
    <mergeCell ref="P54:S54"/>
    <mergeCell ref="M36:O36"/>
    <mergeCell ref="E38:L38"/>
    <mergeCell ref="AB30:AE30"/>
    <mergeCell ref="B40:D40"/>
    <mergeCell ref="L71:M71"/>
    <mergeCell ref="T30:W30"/>
    <mergeCell ref="P29:S29"/>
    <mergeCell ref="N71:O71"/>
    <mergeCell ref="B55:D55"/>
    <mergeCell ref="AB29:AE29"/>
    <mergeCell ref="E71:K71"/>
    <mergeCell ref="S60:T61"/>
    <mergeCell ref="A7:AF7"/>
    <mergeCell ref="E40:L40"/>
    <mergeCell ref="T73:U73"/>
    <mergeCell ref="C5:L5"/>
    <mergeCell ref="L73:M73"/>
    <mergeCell ref="N80:P80"/>
    <mergeCell ref="N73:O73"/>
    <mergeCell ref="E73:K73"/>
    <mergeCell ref="A18:AF18"/>
    <mergeCell ref="R5:AF5"/>
    <mergeCell ref="X70:Z70"/>
    <mergeCell ref="R48:AF48"/>
    <mergeCell ref="X53:AA53"/>
    <mergeCell ref="B81:D81"/>
    <mergeCell ref="X62:AA62"/>
    <mergeCell ref="B60:J61"/>
    <mergeCell ref="M84:P84"/>
    <mergeCell ref="B67:K69"/>
    <mergeCell ref="A8:A15"/>
    <mergeCell ref="S35:V36"/>
    <mergeCell ref="AB56:AE56"/>
    <mergeCell ref="B71:D71"/>
    <mergeCell ref="AA69:AD69"/>
    <mergeCell ref="X55:AA55"/>
    <mergeCell ref="B27:D27"/>
    <mergeCell ref="T26:W26"/>
    <mergeCell ref="V71:W71"/>
    <mergeCell ref="K62:L62"/>
    <mergeCell ref="L54:O54"/>
    <mergeCell ref="AE4:AF4"/>
  </mergeCells>
  <conditionalFormatting sqref="L38:L40">
    <cfRule type="cellIs" priority="1" operator="equal" dxfId="0">
      <formula>0</formula>
    </cfRule>
  </conditionalFormatting>
  <conditionalFormatting sqref="L67:L69">
    <cfRule type="cellIs" priority="17" operator="equal" dxfId="0">
      <formula>0</formula>
    </cfRule>
  </conditionalFormatting>
  <conditionalFormatting sqref="L51:W57">
    <cfRule type="cellIs" priority="18" operator="equal" dxfId="0">
      <formula>0</formula>
    </cfRule>
  </conditionalFormatting>
  <conditionalFormatting sqref="L59:AB59">
    <cfRule type="cellIs" priority="10" operator="equal" dxfId="0">
      <formula>0</formula>
    </cfRule>
  </conditionalFormatting>
  <conditionalFormatting sqref="L28:AE30">
    <cfRule type="cellIs" priority="3" operator="equal" dxfId="0">
      <formula>0</formula>
    </cfRule>
  </conditionalFormatting>
  <conditionalFormatting sqref="M41 P42">
    <cfRule type="cellIs" priority="14" operator="equal" dxfId="0">
      <formula>0</formula>
    </cfRule>
  </conditionalFormatting>
  <conditionalFormatting sqref="M27:AE27">
    <cfRule type="cellIs" priority="16" operator="equal" dxfId="0">
      <formula>0</formula>
    </cfRule>
  </conditionalFormatting>
  <conditionalFormatting sqref="L50:AB50 M31:AE31 M37:R41 X53:AA57 Y58:Z58 AB33:AE33">
    <cfRule type="cellIs" priority="25" operator="equal" dxfId="0">
      <formula>0</formula>
    </cfRule>
  </conditionalFormatting>
  <conditionalFormatting sqref="O32:Q33">
    <cfRule type="cellIs" priority="24" operator="equal" dxfId="0">
      <formula>0</formula>
    </cfRule>
  </conditionalFormatting>
  <conditionalFormatting sqref="S37:V42">
    <cfRule type="cellIs" priority="12" operator="equal" dxfId="0">
      <formula>0</formula>
    </cfRule>
  </conditionalFormatting>
  <conditionalFormatting sqref="T32:U33">
    <cfRule type="cellIs" priority="21" operator="equal" dxfId="0">
      <formula>0</formula>
    </cfRule>
  </conditionalFormatting>
  <conditionalFormatting sqref="U63 X63:Y63">
    <cfRule type="cellIs" priority="9" operator="equal" dxfId="0">
      <formula>0</formula>
    </cfRule>
  </conditionalFormatting>
  <conditionalFormatting sqref="U60:AA62">
    <cfRule type="cellIs" priority="11" operator="equal" dxfId="0">
      <formula>0</formula>
    </cfRule>
  </conditionalFormatting>
  <conditionalFormatting sqref="AB51:AB52">
    <cfRule type="cellIs" priority="5" operator="equal" dxfId="0">
      <formula>0</formula>
    </cfRule>
  </conditionalFormatting>
  <conditionalFormatting sqref="AB60:AB61">
    <cfRule type="cellIs" priority="8" operator="equal" dxfId="0">
      <formula>0</formula>
    </cfRule>
  </conditionalFormatting>
  <conditionalFormatting sqref="AB62:AE64">
    <cfRule type="cellIs" priority="6" operator="equal" dxfId="0">
      <formula>0</formula>
    </cfRule>
  </conditionalFormatting>
  <pageMargins left="0.75" right="0.5" top="0.75" bottom="0.5" header="0" footer="0.3"/>
  <pageSetup orientation="portrait" scale="89"/>
  <headerFooter alignWithMargins="0">
    <oddHeader>&amp;C&amp;"-,Bold"STANDARD UNIT BFR - MEDICAL BATTALION</oddHeader>
    <oddFooter>&amp;C&amp;"-,Bold"&amp;A&amp;R&amp;"-,Bold"&amp;P OF &amp;N</oddFooter>
    <evenHeader/>
    <evenFooter/>
    <firstHeader/>
    <firstFooter/>
  </headerFooter>
  <rowBreaks count="1" manualBreakCount="1">
    <brk id="47" min="0" max="31" man="1"/>
  </rowBreaks>
</worksheet>
</file>

<file path=xl/worksheets/sheet12.xml><?xml version="1.0" encoding="utf-8"?>
<worksheet xmlns="http://schemas.openxmlformats.org/spreadsheetml/2006/main">
  <sheetPr codeName="Sheet12">
    <tabColor rgb="FF00B050"/>
    <outlinePr summaryBelow="1" summaryRight="1"/>
    <pageSetUpPr/>
  </sheetPr>
  <dimension ref="A1:AH88"/>
  <sheetViews>
    <sheetView view="pageBreakPreview" zoomScaleNormal="100" zoomScaleSheetLayoutView="100" workbookViewId="0">
      <selection activeCell="B54" sqref="B54:AC56"/>
    </sheetView>
  </sheetViews>
  <sheetFormatPr baseColWidth="8" defaultColWidth="2.85546875" defaultRowHeight="15.75" customHeight="1"/>
  <cols>
    <col width="2.85546875" customWidth="1" style="55" min="1" max="15"/>
    <col width="4" customWidth="1" style="55" min="16" max="21"/>
    <col width="2.85546875" customWidth="1" style="55" min="22" max="16384"/>
  </cols>
  <sheetData>
    <row r="1" ht="15.75" customHeight="1" s="667">
      <c r="A1" s="725"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44112</v>
      </c>
      <c r="D5" s="1739" t="n"/>
      <c r="E5" s="1739" t="n"/>
      <c r="F5" s="1739" t="n"/>
      <c r="G5" s="1739" t="n"/>
      <c r="H5" s="1739" t="n"/>
      <c r="I5" s="1739" t="n"/>
      <c r="J5" s="1739" t="n"/>
      <c r="K5" s="1739" t="n"/>
      <c r="L5" s="1739" t="n"/>
      <c r="M5" s="800" t="inlineStr">
        <is>
          <t>Nomenclature:</t>
        </is>
      </c>
      <c r="R5" s="801" t="inlineStr">
        <is>
          <t>Storage of Air or Ground Organic Units - USMC</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1144" t="n"/>
      <c r="B8" s="944" t="inlineStr">
        <is>
          <t xml:space="preserve">Mission: Provide health service support to the III Marine expeditionary force (IIIMEF).
CCN: Provides general purpose storage facilities assigned to the 3D MED BN for organic materials. 
Justification: Organic Supply Storage space is required to provide storage for the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Height="1" s="667">
      <c r="A15" s="1144" t="n"/>
      <c r="B15" s="1609" t="inlineStr">
        <is>
          <t xml:space="preserve">FC 2-000-05N 440 4-step method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144" t="n"/>
      <c r="B16" s="1302" t="inlineStr">
        <is>
          <t xml:space="preserve">NAVFAC Infrastructure Reset BFR Consistency Guide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2" t="inlineStr">
        <is>
          <t>Loading:</t>
        </is>
      </c>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row>
    <row r="18" ht="15.75" customHeight="1" s="667">
      <c r="A18" s="1301" t="n"/>
      <c r="B18" s="944" t="inlineStr">
        <is>
          <t>FY2029 Tables of Organization and Equipment</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76">
      <c r="A19" s="79" t="n"/>
      <c r="B19" s="877" t="inlineStr">
        <is>
          <t>FY2029 Tables of Organization and Equipment, with Surgical Co B (M28262) per CG MCIPAC endorsement 30 Apr 2026 relocating from MCBH Kaneohe Bay to MCB Camp Butler. Surg B inclusion in 44112 calculation pending structural row-add (see Phase C-bis follow-up note).</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1301" t="n"/>
      <c r="B20" s="944" t="inlineStr">
        <is>
          <t xml:space="preserve">Interview walkthrough with 3D Medical Battalion, S-4 Logistics OIC and Supply Officer on October 30, 2024.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Analysis:</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75" customHeight="1" s="667">
      <c r="A22" s="728" t="n"/>
      <c r="B22" s="34" t="inlineStr">
        <is>
          <t>Total Space Requirement</t>
        </is>
      </c>
      <c r="C22" s="1301" t="n"/>
      <c r="D22" s="1301" t="n"/>
      <c r="E22" s="1301" t="n"/>
      <c r="F22" s="1301" t="n"/>
      <c r="G22" s="1301" t="n"/>
      <c r="H22" s="1301" t="n"/>
      <c r="I22" s="1301" t="n"/>
      <c r="J22" s="1301" t="n"/>
      <c r="K22" s="1301" t="n"/>
      <c r="L22" s="1301" t="n"/>
      <c r="M22" s="35" t="n"/>
      <c r="N22" s="23" t="n"/>
      <c r="O22" s="23" t="n"/>
      <c r="P22" s="23" t="n"/>
      <c r="Q22" s="23" t="n"/>
      <c r="R22" s="23" t="n"/>
      <c r="S22" s="23" t="n"/>
      <c r="T22" s="23" t="n"/>
      <c r="U22" s="23" t="n"/>
      <c r="V22" s="23" t="n"/>
      <c r="W22" s="23" t="n"/>
      <c r="X22" s="728" t="n"/>
      <c r="Y22" s="728" t="n"/>
      <c r="Z22" s="728" t="n"/>
      <c r="AA22" s="728" t="n"/>
      <c r="AB22" s="728" t="n"/>
      <c r="AC22" s="728" t="n"/>
      <c r="AD22" s="728" t="n"/>
      <c r="AE22" s="728" t="n"/>
      <c r="AF22" s="728" t="n"/>
    </row>
    <row r="23" ht="15.75" customHeight="1" s="667">
      <c r="A23" s="728" t="n"/>
      <c r="B23" s="2037" t="inlineStr">
        <is>
          <t>Subordinate Unit</t>
        </is>
      </c>
      <c r="C23" s="1736" t="n"/>
      <c r="D23" s="1736" t="n"/>
      <c r="E23" s="1736" t="n"/>
      <c r="F23" s="1736" t="n"/>
      <c r="G23" s="1736" t="n"/>
      <c r="H23" s="1736" t="n"/>
      <c r="I23" s="1736" t="n"/>
      <c r="J23" s="1736" t="n"/>
      <c r="K23" s="1736" t="n"/>
      <c r="L23" s="1736" t="n"/>
      <c r="M23" s="2038" t="inlineStr">
        <is>
          <t>Admin</t>
        </is>
      </c>
      <c r="N23" s="1748" t="n"/>
      <c r="O23" s="2039" t="n"/>
      <c r="P23" s="2040" t="inlineStr">
        <is>
          <t>Warehouse Space</t>
        </is>
      </c>
      <c r="Q23" s="2041" t="n"/>
      <c r="R23" s="2041" t="n"/>
      <c r="S23" s="2041" t="n"/>
      <c r="T23" s="2041" t="n"/>
      <c r="U23" s="2042" t="n"/>
      <c r="V23" s="2038" t="inlineStr">
        <is>
          <t>Support</t>
        </is>
      </c>
      <c r="W23" s="1748" t="n"/>
      <c r="X23" s="2039" t="n"/>
      <c r="Y23" s="2038" t="inlineStr">
        <is>
          <t>Pn Effects</t>
        </is>
      </c>
      <c r="Z23" s="1748" t="n"/>
      <c r="AA23" s="2039" t="n"/>
      <c r="AB23" s="1306" t="inlineStr">
        <is>
          <t>Total</t>
        </is>
      </c>
      <c r="AC23" s="1748" t="n"/>
      <c r="AD23" s="1748" t="n"/>
      <c r="AE23" s="1973" t="n"/>
      <c r="AF23" s="728" t="n"/>
    </row>
    <row r="24" ht="15.75" customHeight="1" s="667">
      <c r="A24" s="728" t="n"/>
      <c r="B24" s="1829" t="n"/>
      <c r="C24" s="1747" t="n"/>
      <c r="D24" s="1747" t="n"/>
      <c r="E24" s="1747" t="n"/>
      <c r="F24" s="1747" t="n"/>
      <c r="G24" s="1747" t="n"/>
      <c r="H24" s="1747" t="n"/>
      <c r="I24" s="1747" t="n"/>
      <c r="J24" s="1747" t="n"/>
      <c r="K24" s="1747" t="n"/>
      <c r="L24" s="1747" t="n"/>
      <c r="M24" s="2043" t="n"/>
      <c r="N24" s="1739" t="n"/>
      <c r="O24" s="2044" t="n"/>
      <c r="P24" s="1599" t="inlineStr">
        <is>
          <t>On TE</t>
        </is>
      </c>
      <c r="Q24" s="1739" t="n"/>
      <c r="R24" s="1739" t="n"/>
      <c r="S24" s="2045" t="inlineStr">
        <is>
          <t>Non-TE</t>
        </is>
      </c>
      <c r="T24" s="2046" t="n"/>
      <c r="U24" s="2047" t="n"/>
      <c r="V24" s="2043" t="n"/>
      <c r="W24" s="1739" t="n"/>
      <c r="X24" s="2044" t="n"/>
      <c r="Y24" s="2043" t="n"/>
      <c r="Z24" s="1739" t="n"/>
      <c r="AA24" s="2044" t="n"/>
      <c r="AB24" s="1808" t="n"/>
      <c r="AC24" s="1808" t="n"/>
      <c r="AD24" s="1808" t="n"/>
      <c r="AE24" s="1977" t="n"/>
      <c r="AF24" s="16" t="n"/>
    </row>
    <row r="25" ht="15.75" customHeight="1" s="667">
      <c r="A25" s="728" t="n"/>
      <c r="B25" s="1584" t="inlineStr">
        <is>
          <t>M28261</t>
        </is>
      </c>
      <c r="C25" s="1736" t="n"/>
      <c r="D25" s="1736" t="n"/>
      <c r="E25" s="1586" t="inlineStr">
        <is>
          <t>H&amp;S CO</t>
        </is>
      </c>
      <c r="F25" s="1736" t="n"/>
      <c r="G25" s="1736" t="n"/>
      <c r="H25" s="1736" t="n"/>
      <c r="I25" s="1736" t="n"/>
      <c r="J25" s="1736" t="n"/>
      <c r="K25" s="1736" t="n"/>
      <c r="L25" s="1736" t="n"/>
      <c r="M25" s="2048">
        <f>V32</f>
        <v/>
      </c>
      <c r="N25" s="1736" t="n"/>
      <c r="O25" s="2049" t="n"/>
      <c r="P25" s="2050">
        <f>AB46</f>
        <v/>
      </c>
      <c r="Q25" s="1736" t="n"/>
      <c r="R25" s="2049" t="n"/>
      <c r="S25" s="2050">
        <f>SUM(Z54:AC55)</f>
        <v/>
      </c>
      <c r="T25" s="1736" t="n"/>
      <c r="U25" s="2049" t="n"/>
      <c r="V25" s="2050">
        <f>AA64</f>
        <v/>
      </c>
      <c r="W25" s="1736" t="n"/>
      <c r="X25" s="2049" t="n"/>
      <c r="Y25" s="2050">
        <f>INDEX($P$69:$P$72,MATCH(B25,$B$69:$B$72,0))</f>
        <v/>
      </c>
      <c r="Z25" s="1736" t="n"/>
      <c r="AA25" s="2049" t="n"/>
      <c r="AB25" s="1979">
        <f>SUM(M25:AA25)</f>
        <v/>
      </c>
      <c r="AC25" s="1736" t="n"/>
      <c r="AD25" s="1736" t="n"/>
      <c r="AE25" s="1737" t="n"/>
      <c r="AF25" s="16" t="n"/>
    </row>
    <row r="26" ht="15.75" customHeight="1" s="667">
      <c r="A26" s="728" t="n"/>
      <c r="B26" s="1578" t="inlineStr">
        <is>
          <t>M28263</t>
        </is>
      </c>
      <c r="C26" s="1747" t="n"/>
      <c r="D26" s="1747" t="n"/>
      <c r="E26" s="1580" t="inlineStr">
        <is>
          <t>SURGICAL CO A</t>
        </is>
      </c>
      <c r="F26" s="1747" t="n"/>
      <c r="G26" s="1747" t="n"/>
      <c r="H26" s="1747" t="n"/>
      <c r="I26" s="1747" t="n"/>
      <c r="J26" s="1747" t="n"/>
      <c r="K26" s="1747" t="n"/>
      <c r="L26" s="1747" t="n"/>
      <c r="M26" s="2051">
        <f>V33</f>
        <v/>
      </c>
      <c r="N26" s="1747" t="n"/>
      <c r="O26" s="1811" t="n"/>
      <c r="P26" s="2052">
        <f>AB47</f>
        <v/>
      </c>
      <c r="Q26" s="1747" t="n"/>
      <c r="R26" s="1811" t="n"/>
      <c r="S26" s="2052" t="n"/>
      <c r="T26" s="1747" t="n"/>
      <c r="U26" s="1811" t="n"/>
      <c r="V26" s="2052">
        <f>Z62</f>
        <v/>
      </c>
      <c r="W26" s="1747" t="n"/>
      <c r="X26" s="1811" t="n"/>
      <c r="Y26" s="2052">
        <f>INDEX($P$69:$P$72,MATCH(B26,$B$69:$B$72,0))</f>
        <v/>
      </c>
      <c r="Z26" s="1747" t="n"/>
      <c r="AA26" s="1811" t="n"/>
      <c r="AB26" s="1983">
        <f>SUM(M26:AA26)</f>
        <v/>
      </c>
      <c r="AC26" s="1747" t="n"/>
      <c r="AD26" s="1747" t="n"/>
      <c r="AE26" s="1799" t="n"/>
      <c r="AF26" s="16" t="n"/>
    </row>
    <row r="27" ht="15.75" customHeight="1" s="667">
      <c r="A27" s="728" t="n"/>
      <c r="B27" s="334" t="n"/>
      <c r="C27" s="334" t="n"/>
      <c r="D27" s="334" t="n"/>
      <c r="E27" s="334" t="n"/>
      <c r="F27" s="334" t="n"/>
      <c r="G27" s="334" t="n"/>
      <c r="H27" s="334" t="n"/>
      <c r="I27" s="334" t="n"/>
      <c r="J27" s="334" t="n"/>
      <c r="K27" s="334" t="n"/>
      <c r="L27" s="334" t="n"/>
      <c r="M27" s="1968" t="n"/>
      <c r="N27" s="1968" t="n"/>
      <c r="O27" s="1968" t="n"/>
      <c r="P27" s="1969" t="n"/>
      <c r="Q27" s="1969" t="n"/>
      <c r="R27" s="1969" t="n"/>
      <c r="S27" s="1969" t="n"/>
      <c r="T27" s="1969" t="n"/>
      <c r="U27" s="1969" t="n"/>
      <c r="V27" s="1969" t="n"/>
      <c r="W27" s="1969" t="n"/>
      <c r="X27" s="1969" t="n"/>
      <c r="Y27" s="2053" t="n"/>
      <c r="Z27" s="2053" t="n"/>
      <c r="AA27" s="1548" t="inlineStr">
        <is>
          <t>Total =</t>
        </is>
      </c>
      <c r="AB27" s="2054">
        <f>SUM(AB25:AE26)+AB28</f>
        <v/>
      </c>
      <c r="AF27" s="16" t="n"/>
    </row>
    <row r="28" ht="15.75" customHeight="1" s="667">
      <c r="A28" s="728" t="n"/>
      <c r="B28" s="2152" t="inlineStr">
        <is>
          <t>M28262</t>
        </is>
      </c>
      <c r="C28" s="1841" t="n"/>
      <c r="D28" s="1841" t="n"/>
      <c r="E28" s="2153" t="inlineStr">
        <is>
          <t>SURGICAL CO B</t>
        </is>
      </c>
      <c r="F28" s="1841" t="n"/>
      <c r="G28" s="1841" t="n"/>
      <c r="H28" s="1841" t="n"/>
      <c r="I28" s="1841" t="n"/>
      <c r="J28" s="1841" t="n"/>
      <c r="K28" s="1841" t="n"/>
      <c r="L28" s="1841" t="n"/>
      <c r="M28" s="2154">
        <f>V35</f>
        <v/>
      </c>
      <c r="N28" s="1841" t="n"/>
      <c r="O28" s="2170" t="n"/>
      <c r="P28" s="2052">
        <f>AB49</f>
        <v/>
      </c>
      <c r="Q28" s="1747" t="n"/>
      <c r="R28" s="1811" t="n"/>
      <c r="S28" s="23" t="n"/>
      <c r="T28" s="1751" t="n"/>
      <c r="U28" s="1751" t="n"/>
      <c r="V28" s="2155">
        <f>Z62</f>
        <v/>
      </c>
      <c r="W28" s="1841" t="n"/>
      <c r="X28" s="2170" t="n"/>
      <c r="Y28" s="2155">
        <f>INDEX($P$69:$P$72,MATCH(B28,$B$69:$B$72,0))</f>
        <v/>
      </c>
      <c r="Z28" s="1841" t="n"/>
      <c r="AA28" s="2170" t="n"/>
      <c r="AB28" s="2156">
        <f>SUM(M28:AA28)</f>
        <v/>
      </c>
      <c r="AC28" s="1747" t="n"/>
      <c r="AD28" s="1747" t="n"/>
      <c r="AE28" s="1799" t="n"/>
      <c r="AF28" s="23" t="n"/>
    </row>
    <row r="29" ht="15.75" customHeight="1" s="667">
      <c r="A29" s="728" t="n"/>
      <c r="B29" s="38" t="inlineStr">
        <is>
          <t>Warehouse  Admin Space see attached TO for billet breakdown</t>
        </is>
      </c>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23" t="n"/>
      <c r="X29" s="23" t="n"/>
      <c r="Y29" s="23" t="n"/>
      <c r="Z29" s="23" t="n"/>
      <c r="AA29" s="16" t="n"/>
      <c r="AB29" s="16" t="n"/>
      <c r="AC29" s="39" t="n"/>
      <c r="AD29" s="23" t="n"/>
      <c r="AE29" s="23" t="n"/>
      <c r="AF29" s="23" t="n"/>
    </row>
    <row r="30" ht="15.75" customHeight="1" s="667">
      <c r="A30" s="728" t="n"/>
      <c r="B30" s="2055" t="inlineStr">
        <is>
          <t>Subordinate Unit</t>
        </is>
      </c>
      <c r="C30" s="1736" t="n"/>
      <c r="D30" s="1736" t="n"/>
      <c r="E30" s="1736" t="n"/>
      <c r="F30" s="1736" t="n"/>
      <c r="G30" s="1736" t="n"/>
      <c r="H30" s="1736" t="n"/>
      <c r="I30" s="1736" t="n"/>
      <c r="J30" s="1736" t="n"/>
      <c r="K30" s="1736" t="n"/>
      <c r="L30" s="1794" t="n"/>
      <c r="M30" s="2056" t="inlineStr">
        <is>
          <t>Off &amp; ≥ E61</t>
        </is>
      </c>
      <c r="N30" s="1736" t="n"/>
      <c r="O30" s="1794" t="n"/>
      <c r="P30" s="2056" t="inlineStr">
        <is>
          <t>≤ E52</t>
        </is>
      </c>
      <c r="Q30" s="1736" t="n"/>
      <c r="R30" s="1794" t="n"/>
      <c r="S30" s="1509" t="inlineStr">
        <is>
          <t>Clerks3</t>
        </is>
      </c>
      <c r="T30" s="1736" t="n"/>
      <c r="U30" s="1794" t="n"/>
      <c r="V30" s="1952" t="inlineStr">
        <is>
          <t>Total</t>
        </is>
      </c>
      <c r="W30" s="1748" t="n"/>
      <c r="X30" s="1748" t="n"/>
      <c r="Y30" s="1973" t="n"/>
      <c r="Z30" s="23" t="n"/>
      <c r="AA30" s="23" t="n"/>
      <c r="AB30" s="23" t="n"/>
      <c r="AC30" s="23" t="n"/>
      <c r="AD30" s="23" t="n"/>
      <c r="AE30" s="23" t="n"/>
      <c r="AF30" s="23" t="n"/>
    </row>
    <row r="31" ht="15.75" customHeight="1" s="667">
      <c r="A31" s="728" t="n"/>
      <c r="B31" s="1829" t="n"/>
      <c r="C31" s="1747" t="n"/>
      <c r="D31" s="1747" t="n"/>
      <c r="E31" s="1747" t="n"/>
      <c r="F31" s="1747" t="n"/>
      <c r="G31" s="1747" t="n"/>
      <c r="H31" s="1747" t="n"/>
      <c r="I31" s="1747" t="n"/>
      <c r="J31" s="1747" t="n"/>
      <c r="K31" s="1747" t="n"/>
      <c r="L31" s="1797" t="n"/>
      <c r="M31" s="2057" t="n">
        <v>120</v>
      </c>
      <c r="N31" s="2058" t="n"/>
      <c r="O31" s="2059" t="n"/>
      <c r="P31" s="2057" t="n">
        <v>60</v>
      </c>
      <c r="Q31" s="2058" t="n"/>
      <c r="R31" s="2059" t="n"/>
      <c r="S31" s="2060" t="n">
        <v>60</v>
      </c>
      <c r="T31" s="2058" t="n"/>
      <c r="U31" s="2059" t="n"/>
      <c r="V31" s="1976" t="n"/>
      <c r="W31" s="1808" t="n"/>
      <c r="X31" s="1808" t="n"/>
      <c r="Y31" s="1977" t="n"/>
      <c r="Z31" s="23" t="n"/>
      <c r="AA31" s="23" t="n"/>
      <c r="AB31" s="23" t="n"/>
      <c r="AC31" s="23" t="n"/>
      <c r="AD31" s="23" t="n"/>
      <c r="AE31" s="23" t="n"/>
      <c r="AF31" s="23" t="n"/>
    </row>
    <row r="32" ht="15.75" customHeight="1" s="667">
      <c r="A32" s="728" t="n"/>
      <c r="B32" s="1584" t="inlineStr">
        <is>
          <t>M28261</t>
        </is>
      </c>
      <c r="C32" s="1736" t="n"/>
      <c r="D32" s="1736" t="n"/>
      <c r="E32" s="1586" t="inlineStr">
        <is>
          <t>H&amp;S CO</t>
        </is>
      </c>
      <c r="F32" s="1736" t="n"/>
      <c r="G32" s="1736" t="n"/>
      <c r="H32" s="1736" t="n"/>
      <c r="I32" s="1736" t="n"/>
      <c r="J32" s="1736" t="n"/>
      <c r="K32" s="1736" t="n"/>
      <c r="L32" s="1736" t="n"/>
      <c r="M32" s="2061">
        <f>COUNTIFS(TO!C:C,"44112o",TO!F:F,$B$32)</f>
        <v/>
      </c>
      <c r="N32" s="1736" t="n"/>
      <c r="O32" s="2049" t="n"/>
      <c r="P32" s="2061">
        <f>COUNTIFS(TO!C:C,"44112c",TO!F:F,$B$32)</f>
        <v/>
      </c>
      <c r="Q32" s="1736" t="n"/>
      <c r="R32" s="2049" t="n"/>
      <c r="S32" s="2061">
        <f>COUNTIFS(TO!C:C,"44112w",TO!F:F,$B$32)</f>
        <v/>
      </c>
      <c r="T32" s="1736" t="n"/>
      <c r="U32" s="2049" t="n"/>
      <c r="V32" s="1979">
        <f>M32*$M$31+P32*$P$31+S32*$S$31</f>
        <v/>
      </c>
      <c r="W32" s="1736" t="n"/>
      <c r="X32" s="1736" t="n"/>
      <c r="Y32" s="1737" t="n"/>
      <c r="Z32" s="23" t="n"/>
      <c r="AA32" s="23" t="n"/>
      <c r="AB32" s="23" t="n"/>
      <c r="AC32" s="23" t="n"/>
      <c r="AD32" s="23" t="n"/>
      <c r="AE32" s="23" t="n"/>
      <c r="AF32" s="23" t="n"/>
    </row>
    <row r="33" ht="15.75" customHeight="1" s="667">
      <c r="A33" s="728" t="n"/>
      <c r="B33" s="1578" t="inlineStr">
        <is>
          <t>M28263</t>
        </is>
      </c>
      <c r="C33" s="1747" t="n"/>
      <c r="D33" s="1747" t="n"/>
      <c r="E33" s="1580" t="inlineStr">
        <is>
          <t>SURGICAL CO A</t>
        </is>
      </c>
      <c r="F33" s="1747" t="n"/>
      <c r="G33" s="1747" t="n"/>
      <c r="H33" s="1747" t="n"/>
      <c r="I33" s="1747" t="n"/>
      <c r="J33" s="1747" t="n"/>
      <c r="K33" s="1747" t="n"/>
      <c r="L33" s="1747" t="n"/>
      <c r="M33" s="2062">
        <f>COUNTIFS(TO!C:C,"44112o",TO!F:F,$B$33)</f>
        <v/>
      </c>
      <c r="N33" s="1747" t="n"/>
      <c r="O33" s="1811" t="n"/>
      <c r="P33" s="2062">
        <f>COUNTIFS(TO!C:C,"44112c",TO!F:F,$B$33)</f>
        <v/>
      </c>
      <c r="Q33" s="1747" t="n"/>
      <c r="R33" s="1811" t="n"/>
      <c r="S33" s="2062">
        <f>COUNTIFS(TO!C:C,"44112w",TO!F:F,$B$33)</f>
        <v/>
      </c>
      <c r="T33" s="1747" t="n"/>
      <c r="U33" s="1811" t="n"/>
      <c r="V33" s="1983">
        <f>M33*$M$31+P33*$P$31+S33*$S$31</f>
        <v/>
      </c>
      <c r="W33" s="1747" t="n"/>
      <c r="X33" s="1747" t="n"/>
      <c r="Y33" s="1799" t="n"/>
      <c r="Z33" s="23" t="n"/>
      <c r="AA33" s="23" t="n"/>
      <c r="AB33" s="23" t="n"/>
      <c r="AC33" s="23" t="n"/>
      <c r="AD33" s="23" t="n"/>
      <c r="AE33" s="23" t="n"/>
      <c r="AF33" s="23" t="n"/>
    </row>
    <row r="34" ht="15.75" customHeight="1" s="667">
      <c r="A34" s="728" t="n"/>
      <c r="B34" s="334" t="n"/>
      <c r="C34" s="334" t="n"/>
      <c r="D34" s="334" t="n"/>
      <c r="E34" s="334" t="n"/>
      <c r="F34" s="334" t="n"/>
      <c r="G34" s="334" t="n"/>
      <c r="H34" s="334" t="n"/>
      <c r="I34" s="334" t="n"/>
      <c r="J34" s="334" t="n"/>
      <c r="K34" s="334" t="n"/>
      <c r="L34" s="334" t="n"/>
      <c r="M34" s="2063" t="n"/>
      <c r="N34" s="2063" t="n"/>
      <c r="O34" s="2063" t="n"/>
      <c r="P34" s="2063" t="n"/>
      <c r="Q34" s="2063" t="n"/>
      <c r="R34" s="2063" t="n"/>
      <c r="S34" s="2054" t="inlineStr">
        <is>
          <t>Total=</t>
        </is>
      </c>
      <c r="V34" s="2054">
        <f>SUM(V32:Y35)</f>
        <v/>
      </c>
      <c r="Z34" s="23" t="n"/>
      <c r="AA34" s="23" t="n"/>
      <c r="AB34" s="23" t="n"/>
      <c r="AC34" s="23" t="n"/>
      <c r="AD34" s="23" t="n"/>
      <c r="AE34" s="23" t="n"/>
      <c r="AF34" s="23" t="n"/>
    </row>
    <row r="35" ht="15.75" customHeight="1" s="667">
      <c r="A35" s="728" t="n"/>
      <c r="B35" s="2157" t="inlineStr">
        <is>
          <t>M28262</t>
        </is>
      </c>
      <c r="C35" s="1747" t="n"/>
      <c r="D35" s="1747" t="n"/>
      <c r="E35" s="2158" t="inlineStr">
        <is>
          <t>SURGICAL CO B</t>
        </is>
      </c>
      <c r="F35" s="1747" t="n"/>
      <c r="G35" s="1747" t="n"/>
      <c r="H35" s="1747" t="n"/>
      <c r="I35" s="1747" t="n"/>
      <c r="J35" s="1747" t="n"/>
      <c r="K35" s="1747" t="n"/>
      <c r="L35" s="1747" t="n"/>
      <c r="M35" s="2062">
        <f>COUNTIFS(TO!C:C,"44112o",TO!F:F,$B$35)</f>
        <v/>
      </c>
      <c r="N35" s="1747" t="n"/>
      <c r="O35" s="1811" t="n"/>
      <c r="P35" s="2062">
        <f>COUNTIFS(TO!C:C,"44112c",TO!F:F,$B$35)</f>
        <v/>
      </c>
      <c r="Q35" s="1747" t="n"/>
      <c r="R35" s="1811" t="n"/>
      <c r="S35" s="2159">
        <f>COUNTIFS(TO!C:C,"44112w",TO!F:F,$B$35)</f>
        <v/>
      </c>
      <c r="T35" s="1747" t="n"/>
      <c r="U35" s="1811" t="n"/>
      <c r="V35" s="2156">
        <f>M35*$M$31+P35*$P$31+S35*$S$31</f>
        <v/>
      </c>
      <c r="W35" s="1747" t="n"/>
      <c r="X35" s="1747" t="n"/>
      <c r="Y35" s="1799" t="n"/>
      <c r="Z35" s="2064" t="n"/>
      <c r="AC35" s="23" t="n"/>
      <c r="AD35" s="23" t="n"/>
      <c r="AE35" s="23" t="n"/>
      <c r="AF35" s="23" t="n"/>
    </row>
    <row r="36" ht="15.75" customHeight="1" s="667">
      <c r="A36" s="728" t="n"/>
      <c r="B36" s="2065" t="inlineStr">
        <is>
          <t xml:space="preserve">1Shown as 44112o (o = office) in TO Note Column. 
2Shown as 44112c (c = cubicle) in TO Note Column. 
3Shown as 44112w (w = warehouse) in TO Note Column.  Assumes 1/3 of the warehouse clerks require a computer station for data entry within the warehouse. The total is calculated in the "Total SF" column and the number of admin spaces is rounded up.  Ex. 4 clerks * 1/3  = 1.33 desks. Therefore round up to 2 desks. </t>
        </is>
      </c>
      <c r="C36" s="1751" t="n"/>
      <c r="D36" s="1751" t="n"/>
      <c r="E36" s="1751" t="n"/>
      <c r="F36" s="1751" t="n"/>
      <c r="G36" s="1751" t="n"/>
      <c r="H36" s="1751" t="n"/>
      <c r="I36" s="1751" t="n"/>
      <c r="J36" s="1751" t="n"/>
      <c r="K36" s="1751" t="n"/>
      <c r="L36" s="1751" t="n"/>
      <c r="M36" s="1751" t="n"/>
      <c r="N36" s="1751" t="n"/>
      <c r="O36" s="1751" t="n"/>
      <c r="P36" s="1751" t="n"/>
      <c r="Q36" s="1751" t="n"/>
      <c r="R36" s="1751" t="n"/>
      <c r="S36" s="1751" t="n"/>
      <c r="T36" s="1751" t="n"/>
      <c r="U36" s="1751" t="n"/>
      <c r="V36" s="1751" t="n"/>
      <c r="W36" s="1751" t="n"/>
      <c r="X36" s="1751" t="n"/>
      <c r="Y36" s="1751" t="n"/>
      <c r="Z36" s="1751" t="n"/>
      <c r="AA36" s="1751" t="n"/>
      <c r="AB36" s="1751" t="n"/>
      <c r="AC36" s="1751" t="n"/>
      <c r="AD36" s="1751" t="n"/>
      <c r="AE36" s="1751" t="n"/>
      <c r="AF36" s="1564" t="n"/>
    </row>
    <row r="37" ht="15.75" customHeight="1" s="667">
      <c r="A37" s="728" t="n"/>
      <c r="B37" s="1751" t="n"/>
      <c r="C37" s="1751" t="n"/>
      <c r="D37" s="1751" t="n"/>
      <c r="E37" s="1751" t="n"/>
      <c r="F37" s="1751" t="n"/>
      <c r="G37" s="1751" t="n"/>
      <c r="H37" s="1751" t="n"/>
      <c r="I37" s="1751" t="n"/>
      <c r="J37" s="1751" t="n"/>
      <c r="K37" s="1751" t="n"/>
      <c r="L37" s="1751" t="n"/>
      <c r="M37" s="1751" t="n"/>
      <c r="N37" s="1751" t="n"/>
      <c r="O37" s="1751" t="n"/>
      <c r="P37" s="1751" t="n"/>
      <c r="Q37" s="1751" t="n"/>
      <c r="R37" s="1751" t="n"/>
      <c r="S37" s="1751" t="n"/>
      <c r="T37" s="1751" t="n"/>
      <c r="U37" s="1751" t="n"/>
      <c r="V37" s="1751" t="n"/>
      <c r="W37" s="1751" t="n"/>
      <c r="X37" s="1751" t="n"/>
      <c r="Y37" s="1751" t="n"/>
      <c r="Z37" s="1751" t="n"/>
      <c r="AA37" s="1751" t="n"/>
      <c r="AB37" s="1751" t="n"/>
      <c r="AC37" s="1751" t="n"/>
      <c r="AD37" s="1751" t="n"/>
      <c r="AE37" s="1751" t="n"/>
      <c r="AF37" s="1564" t="n"/>
    </row>
    <row r="38" ht="15.75" customHeight="1" s="667">
      <c r="A38" s="728" t="n"/>
      <c r="B38" s="1751" t="n"/>
      <c r="C38" s="1751" t="n"/>
      <c r="D38" s="1751" t="n"/>
      <c r="E38" s="1751" t="n"/>
      <c r="F38" s="1751" t="n"/>
      <c r="G38" s="1751" t="n"/>
      <c r="H38" s="1751" t="n"/>
      <c r="I38" s="1751" t="n"/>
      <c r="J38" s="1751" t="n"/>
      <c r="K38" s="1751" t="n"/>
      <c r="L38" s="1751" t="n"/>
      <c r="M38" s="1751" t="n"/>
      <c r="N38" s="1751" t="n"/>
      <c r="O38" s="1751" t="n"/>
      <c r="P38" s="1751" t="n"/>
      <c r="Q38" s="1751" t="n"/>
      <c r="R38" s="1751" t="n"/>
      <c r="S38" s="1751" t="n"/>
      <c r="T38" s="1751" t="n"/>
      <c r="U38" s="1751" t="n"/>
      <c r="V38" s="1751" t="n"/>
      <c r="W38" s="1751" t="n"/>
      <c r="X38" s="1751" t="n"/>
      <c r="Y38" s="1751" t="n"/>
      <c r="Z38" s="1751" t="n"/>
      <c r="AA38" s="1751" t="n"/>
      <c r="AB38" s="1751" t="n"/>
      <c r="AC38" s="1751" t="n"/>
      <c r="AD38" s="1751" t="n"/>
      <c r="AE38" s="1751" t="n"/>
      <c r="AF38" s="1564" t="n"/>
    </row>
    <row r="39" ht="15.75" customHeight="1" s="667">
      <c r="A39" s="40" t="n"/>
      <c r="B39" s="1841" t="n"/>
      <c r="C39" s="1841" t="n"/>
      <c r="D39" s="1841" t="n"/>
      <c r="E39" s="1841" t="n"/>
      <c r="F39" s="1841" t="n"/>
      <c r="G39" s="1841" t="n"/>
      <c r="H39" s="1841" t="n"/>
      <c r="I39" s="1841" t="n"/>
      <c r="J39" s="1841" t="n"/>
      <c r="K39" s="1841" t="n"/>
      <c r="L39" s="1841" t="n"/>
      <c r="M39" s="1841" t="n"/>
      <c r="N39" s="1841" t="n"/>
      <c r="O39" s="1841" t="n"/>
      <c r="P39" s="1841" t="n"/>
      <c r="Q39" s="1841" t="n"/>
      <c r="R39" s="1841" t="n"/>
      <c r="S39" s="1841" t="n"/>
      <c r="T39" s="1841" t="n"/>
      <c r="U39" s="1841" t="n"/>
      <c r="V39" s="1841" t="n"/>
      <c r="W39" s="1841" t="n"/>
      <c r="X39" s="1841" t="n"/>
      <c r="Y39" s="1841" t="n"/>
      <c r="Z39" s="1841" t="n"/>
      <c r="AA39" s="1841" t="n"/>
      <c r="AB39" s="1841" t="n"/>
      <c r="AC39" s="1841" t="n"/>
      <c r="AD39" s="1841" t="n"/>
      <c r="AE39" s="1841" t="n"/>
      <c r="AF39" s="1565" t="n"/>
    </row>
    <row r="40" ht="15.75" customHeight="1" s="667">
      <c r="A40" s="1571" t="inlineStr">
        <is>
          <t>TOTAL REQUIREMENT:</t>
        </is>
      </c>
      <c r="H40" s="1572">
        <f>AB27</f>
        <v/>
      </c>
      <c r="L40" s="41" t="inlineStr">
        <is>
          <t>SF</t>
        </is>
      </c>
      <c r="M40" s="1573" t="n"/>
      <c r="N40" s="1739" t="n"/>
      <c r="O40" s="1574" t="n"/>
      <c r="P40" s="1739" t="n"/>
      <c r="Q40" s="1739" t="n"/>
      <c r="R40" s="41" t="n"/>
      <c r="S40" s="41" t="n"/>
      <c r="T40" s="41" t="n"/>
      <c r="U40" s="41" t="n"/>
      <c r="V40" s="41" t="n"/>
      <c r="W40" s="41" t="n"/>
      <c r="X40" s="41" t="n"/>
      <c r="Y40" s="42" t="n"/>
      <c r="Z40" s="43" t="n"/>
      <c r="AA40" s="43" t="n"/>
      <c r="AB40" s="682" t="n"/>
      <c r="AC40" s="683" t="inlineStr">
        <is>
          <t xml:space="preserve">Page </t>
        </is>
      </c>
      <c r="AD40" s="684" t="n">
        <v>1</v>
      </c>
      <c r="AE40" s="684" t="inlineStr">
        <is>
          <t>of</t>
        </is>
      </c>
      <c r="AF40" s="684" t="n">
        <v>2</v>
      </c>
    </row>
    <row r="41" ht="15.75" customHeight="1" s="667">
      <c r="A41" s="1569" t="inlineStr">
        <is>
          <t>CCN:</t>
        </is>
      </c>
      <c r="C41" s="1570">
        <f>C5</f>
        <v/>
      </c>
      <c r="M41" s="1569" t="inlineStr">
        <is>
          <t>Nomenclature:</t>
        </is>
      </c>
      <c r="R41" s="1570">
        <f>R5</f>
        <v/>
      </c>
    </row>
    <row r="42" ht="15.75" customHeight="1" s="667">
      <c r="A42" s="23" t="n"/>
      <c r="B42" s="23" t="n"/>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row>
    <row r="43" ht="15.75" customHeight="1" s="667">
      <c r="A43" s="23" t="n"/>
      <c r="B43" s="38" t="inlineStr">
        <is>
          <t>Warehouse Space TE (4-Step Method of UFC 2-000-05N  Section 440-2.2), see attached TE for item breakdown</t>
        </is>
      </c>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23" t="n"/>
      <c r="AD43" s="23" t="n"/>
      <c r="AE43" s="23" t="n"/>
      <c r="AF43" s="23" t="n"/>
    </row>
    <row r="44" ht="15.75" customHeight="1" s="667">
      <c r="A44" s="23" t="n"/>
      <c r="B44" s="2066" t="inlineStr">
        <is>
          <t>Subordinate Unit</t>
        </is>
      </c>
      <c r="C44" s="1736" t="n"/>
      <c r="D44" s="1736" t="n"/>
      <c r="E44" s="1736" t="n"/>
      <c r="F44" s="1736" t="n"/>
      <c r="G44" s="1736" t="n"/>
      <c r="H44" s="1736" t="n"/>
      <c r="I44" s="1736" t="n"/>
      <c r="J44" s="1736" t="n"/>
      <c r="K44" s="1794" t="n"/>
      <c r="L44" s="1176" t="inlineStr">
        <is>
          <t>Net Volume (NV)1</t>
        </is>
      </c>
      <c r="M44" s="1736" t="n"/>
      <c r="N44" s="1736" t="n"/>
      <c r="O44" s="1736" t="n"/>
      <c r="P44" s="1174" t="inlineStr">
        <is>
          <t>Gross Vol (NV*1.96)</t>
        </is>
      </c>
      <c r="Q44" s="1736" t="n"/>
      <c r="R44" s="1736" t="n"/>
      <c r="S44" s="1736" t="n"/>
      <c r="T44" s="1364" t="inlineStr">
        <is>
          <t>NSF w/ 12ft SH (CF)</t>
        </is>
      </c>
      <c r="U44" s="1736" t="n"/>
      <c r="V44" s="1736" t="n"/>
      <c r="W44" s="1794" t="n"/>
      <c r="X44" s="2067" t="inlineStr">
        <is>
          <t>NSF *</t>
        </is>
      </c>
      <c r="Y44" s="1827" t="n"/>
      <c r="Z44" s="1827" t="n"/>
      <c r="AA44" s="2068" t="n"/>
      <c r="AB44" s="1374" t="inlineStr">
        <is>
          <t>Total SF2</t>
        </is>
      </c>
      <c r="AC44" s="1827" t="n"/>
      <c r="AD44" s="1827" t="n"/>
      <c r="AE44" s="1828" t="n"/>
      <c r="AF44" s="23" t="n"/>
    </row>
    <row r="45" ht="15.75" customHeight="1" s="667">
      <c r="A45" s="23" t="n"/>
      <c r="B45" s="1829" t="n"/>
      <c r="C45" s="1747" t="n"/>
      <c r="D45" s="1747" t="n"/>
      <c r="E45" s="1747" t="n"/>
      <c r="F45" s="1747" t="n"/>
      <c r="G45" s="1747" t="n"/>
      <c r="H45" s="1747" t="n"/>
      <c r="I45" s="1747" t="n"/>
      <c r="J45" s="1747" t="n"/>
      <c r="K45" s="1797" t="n"/>
      <c r="L45" s="1847" t="n"/>
      <c r="W45" s="1796" t="n"/>
      <c r="X45" s="2069" t="n">
        <v>2.5</v>
      </c>
      <c r="Y45" s="1831" t="n"/>
      <c r="Z45" s="1831" t="n"/>
      <c r="AA45" s="1975" t="n"/>
      <c r="AB45" s="1568" t="n">
        <v>1.1</v>
      </c>
      <c r="AC45" s="1831" t="n"/>
      <c r="AD45" s="1831" t="n"/>
      <c r="AE45" s="1832" t="n"/>
      <c r="AF45" s="23" t="n"/>
    </row>
    <row r="46" ht="15.75" customHeight="1" s="667">
      <c r="A46" s="23" t="n"/>
      <c r="B46" s="1513" t="inlineStr">
        <is>
          <t>M28261</t>
        </is>
      </c>
      <c r="C46" s="1736" t="n"/>
      <c r="D46" s="1736" t="n"/>
      <c r="E46" s="1321" t="inlineStr">
        <is>
          <t>H&amp;S CO</t>
        </is>
      </c>
      <c r="F46" s="1736" t="n"/>
      <c r="G46" s="1736" t="n"/>
      <c r="H46" s="1736" t="n"/>
      <c r="I46" s="1736" t="n"/>
      <c r="J46" s="1736" t="n"/>
      <c r="K46" s="1736" t="n"/>
      <c r="L46" s="1575">
        <f>SUMIFS(TE!U:U,TE!D:D,$C$5,TE!G:G,B46,TE!U:U,"&lt;&gt;#N/A")</f>
        <v/>
      </c>
      <c r="M46" s="1736" t="n"/>
      <c r="N46" s="1736" t="n"/>
      <c r="O46" s="1736" t="n"/>
      <c r="P46" s="1171">
        <f>1.96*L46</f>
        <v/>
      </c>
      <c r="Q46" s="1736" t="n"/>
      <c r="R46" s="1736" t="n"/>
      <c r="S46" s="1736" t="n"/>
      <c r="T46" s="1393">
        <f>P46/12</f>
        <v/>
      </c>
      <c r="U46" s="1736" t="n"/>
      <c r="V46" s="1736" t="n"/>
      <c r="W46" s="1794" t="n"/>
      <c r="X46" s="2070">
        <f>T46*$X$45</f>
        <v/>
      </c>
      <c r="Y46" s="1736" t="n"/>
      <c r="Z46" s="1736" t="n"/>
      <c r="AA46" s="1794" t="n"/>
      <c r="AB46" s="2071">
        <f>X46*$AB$45</f>
        <v/>
      </c>
      <c r="AC46" s="1736" t="n"/>
      <c r="AD46" s="1736" t="n"/>
      <c r="AE46" s="1737" t="n"/>
      <c r="AF46" s="23" t="n"/>
    </row>
    <row r="47" ht="15.75" customHeight="1" s="667">
      <c r="A47" s="23" t="n"/>
      <c r="B47" s="1503" t="inlineStr">
        <is>
          <t>M28263</t>
        </is>
      </c>
      <c r="C47" s="1747" t="n"/>
      <c r="D47" s="1747" t="n"/>
      <c r="E47" s="1327" t="inlineStr">
        <is>
          <t>SURGICAL CO A</t>
        </is>
      </c>
      <c r="F47" s="1747" t="n"/>
      <c r="G47" s="1747" t="n"/>
      <c r="H47" s="1747" t="n"/>
      <c r="I47" s="1747" t="n"/>
      <c r="J47" s="1747" t="n"/>
      <c r="K47" s="1747" t="n"/>
      <c r="L47" s="1560">
        <f>SUMIFS(TE!U:U,TE!D:D,$C$5,TE!G:G,B47,TE!U:U,"&lt;&gt;#N/A")</f>
        <v/>
      </c>
      <c r="M47" s="1747" t="n"/>
      <c r="N47" s="1747" t="n"/>
      <c r="O47" s="1747" t="n"/>
      <c r="P47" s="1157">
        <f>1.96*L47</f>
        <v/>
      </c>
      <c r="Q47" s="1747" t="n"/>
      <c r="R47" s="1747" t="n"/>
      <c r="S47" s="1747" t="n"/>
      <c r="T47" s="1399">
        <f>P47/12</f>
        <v/>
      </c>
      <c r="U47" s="1747" t="n"/>
      <c r="V47" s="1747" t="n"/>
      <c r="W47" s="1797" t="n"/>
      <c r="X47" s="2072">
        <f>T47*$X$45</f>
        <v/>
      </c>
      <c r="Y47" s="1747" t="n"/>
      <c r="Z47" s="1747" t="n"/>
      <c r="AA47" s="1797" t="n"/>
      <c r="AB47" s="2073">
        <f>X47*$AB$45</f>
        <v/>
      </c>
      <c r="AC47" s="1747" t="n"/>
      <c r="AD47" s="1747" t="n"/>
      <c r="AE47" s="1799" t="n"/>
      <c r="AF47" s="23" t="n"/>
    </row>
    <row r="48" ht="15.75" customHeight="1" s="667">
      <c r="A48" s="23" t="n"/>
      <c r="B48" s="334" t="n"/>
      <c r="C48" s="334" t="n"/>
      <c r="D48" s="334" t="n"/>
      <c r="E48" s="334" t="n"/>
      <c r="F48" s="334" t="n"/>
      <c r="G48" s="334" t="n"/>
      <c r="H48" s="334" t="n"/>
      <c r="I48" s="334" t="n"/>
      <c r="J48" s="334" t="n"/>
      <c r="K48" s="334" t="n"/>
      <c r="L48" s="36" t="n"/>
      <c r="M48" s="36" t="n"/>
      <c r="N48" s="36" t="n"/>
      <c r="O48" s="36" t="n"/>
      <c r="P48" s="341" t="n"/>
      <c r="Q48" s="341" t="n"/>
      <c r="R48" s="341" t="n"/>
      <c r="S48" s="341" t="n"/>
      <c r="T48" s="341" t="n"/>
      <c r="U48" s="341" t="n"/>
      <c r="V48" s="341" t="n"/>
      <c r="W48" s="341" t="n"/>
      <c r="X48" s="2074" t="n"/>
      <c r="Y48" s="2074" t="n"/>
      <c r="Z48" s="1549" t="inlineStr">
        <is>
          <t>Total =</t>
        </is>
      </c>
      <c r="AA48" s="2074" t="n"/>
      <c r="AB48" s="2064">
        <f>SUM(AB46:AE49)</f>
        <v/>
      </c>
      <c r="AC48" s="1751" t="n"/>
      <c r="AD48" s="1751" t="n"/>
      <c r="AE48" s="1751" t="n"/>
      <c r="AF48" s="23" t="n"/>
    </row>
    <row r="49" ht="15.75" customHeight="1" s="667">
      <c r="A49" s="23" t="n"/>
      <c r="B49" s="2160" t="inlineStr">
        <is>
          <t>M28262</t>
        </is>
      </c>
      <c r="C49" s="1841" t="n"/>
      <c r="D49" s="1841" t="n"/>
      <c r="E49" s="2161" t="inlineStr">
        <is>
          <t>SURGICAL CO B</t>
        </is>
      </c>
      <c r="F49" s="1841" t="n"/>
      <c r="G49" s="1841" t="n"/>
      <c r="H49" s="1841" t="n"/>
      <c r="I49" s="1841" t="n"/>
      <c r="J49" s="1841" t="n"/>
      <c r="K49" s="1841" t="n"/>
      <c r="L49" s="2162">
        <f>SUMIFS(TE!U:U,TE!D:D,$C$5,TE!G:G,B49,TE!U:U,"&lt;&gt;#N/A")</f>
        <v/>
      </c>
      <c r="M49" s="1841" t="n"/>
      <c r="N49" s="1841" t="n"/>
      <c r="O49" s="1841" t="n"/>
      <c r="P49" s="2163">
        <f>1.96*L49</f>
        <v/>
      </c>
      <c r="Q49" s="1747" t="n"/>
      <c r="R49" s="1747" t="n"/>
      <c r="S49" s="1747" t="n"/>
      <c r="T49" s="2164">
        <f>P49/12</f>
        <v/>
      </c>
      <c r="U49" s="1747" t="n"/>
      <c r="V49" s="1747" t="n"/>
      <c r="W49" s="1797" t="n"/>
      <c r="X49" s="2165">
        <f>T49*$X$45</f>
        <v/>
      </c>
      <c r="Y49" s="1841" t="n"/>
      <c r="Z49" s="1841" t="n"/>
      <c r="AA49" s="1993" t="n"/>
      <c r="AB49" s="2166">
        <f>X49*$AB$45</f>
        <v/>
      </c>
      <c r="AC49" s="1747" t="n"/>
      <c r="AD49" s="1747" t="n"/>
      <c r="AE49" s="1799" t="n"/>
      <c r="AF49" s="2054" t="n"/>
    </row>
    <row r="50" ht="15.75" customHeight="1" s="667">
      <c r="A50" s="23" t="n"/>
      <c r="B50" s="2075"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row>
    <row r="51" ht="15.75" customHeight="1" s="667">
      <c r="A51" s="23" t="n"/>
      <c r="B51" s="38" t="inlineStr">
        <is>
          <t>Warehouse Space for Non-TE Items3</t>
        </is>
      </c>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23" t="n"/>
      <c r="AD51" s="23" t="n"/>
      <c r="AE51" s="23" t="n"/>
      <c r="AF51" s="23" t="n"/>
    </row>
    <row r="52" ht="15.75" customHeight="1" s="667">
      <c r="A52" s="23" t="n"/>
      <c r="B52" s="2076" t="inlineStr">
        <is>
          <t>Description</t>
        </is>
      </c>
      <c r="C52" s="1736" t="n"/>
      <c r="D52" s="1736" t="n"/>
      <c r="E52" s="1736" t="n"/>
      <c r="F52" s="1736" t="n"/>
      <c r="G52" s="1736" t="n"/>
      <c r="H52" s="1736" t="n"/>
      <c r="I52" s="2004" t="inlineStr">
        <is>
          <t>Qty</t>
        </is>
      </c>
      <c r="J52" s="1894" t="n"/>
      <c r="K52" s="2004" t="inlineStr">
        <is>
          <t>L, in</t>
        </is>
      </c>
      <c r="L52" s="1894" t="n"/>
      <c r="M52" s="2004" t="inlineStr">
        <is>
          <t>W, in</t>
        </is>
      </c>
      <c r="N52" s="1894" t="n"/>
      <c r="O52" s="2004" t="inlineStr">
        <is>
          <t>H, in</t>
        </is>
      </c>
      <c r="P52" s="1894" t="n"/>
      <c r="Q52" s="2077" t="inlineStr">
        <is>
          <t>Univ Fact4</t>
        </is>
      </c>
      <c r="R52" s="1894" t="n"/>
      <c r="S52" s="1882" t="inlineStr">
        <is>
          <t>Packed Vol CF</t>
        </is>
      </c>
      <c r="T52" s="1736" t="n"/>
      <c r="U52" s="1736" t="n"/>
      <c r="V52" s="1364" t="inlineStr">
        <is>
          <t>NSF w/ 12ft SH</t>
        </is>
      </c>
      <c r="W52" s="1736" t="n"/>
      <c r="X52" s="1736" t="n"/>
      <c r="Y52" s="1794" t="n"/>
      <c r="Z52" s="1991" t="inlineStr">
        <is>
          <t>Gross SF</t>
        </is>
      </c>
      <c r="AA52" s="1827" t="n"/>
      <c r="AB52" s="1827" t="n"/>
      <c r="AC52" s="1828" t="n"/>
      <c r="AD52" s="23" t="n"/>
      <c r="AE52" s="23" t="n"/>
      <c r="AF52" s="23" t="n"/>
    </row>
    <row r="53" ht="15.75" customHeight="1" s="667">
      <c r="A53" s="23" t="n"/>
      <c r="B53" s="1829" t="n"/>
      <c r="C53" s="1747" t="n"/>
      <c r="D53" s="1747" t="n"/>
      <c r="E53" s="1747" t="n"/>
      <c r="F53" s="1747" t="n"/>
      <c r="G53" s="1747" t="n"/>
      <c r="H53" s="1747" t="n"/>
      <c r="I53" s="1841" t="n"/>
      <c r="J53" s="1841" t="n"/>
      <c r="K53" s="1841" t="n"/>
      <c r="L53" s="1841" t="n"/>
      <c r="M53" s="1841" t="n"/>
      <c r="N53" s="1841" t="n"/>
      <c r="O53" s="1841" t="n"/>
      <c r="P53" s="1841" t="n"/>
      <c r="Q53" s="1841" t="n"/>
      <c r="R53" s="1841" t="n"/>
      <c r="S53" s="1747" t="n"/>
      <c r="T53" s="1747" t="n"/>
      <c r="U53" s="1747" t="n"/>
      <c r="Y53" s="1796" t="n"/>
      <c r="Z53" s="1994" t="n">
        <v>2.5</v>
      </c>
      <c r="AA53" s="1831" t="n"/>
      <c r="AB53" s="1831" t="n"/>
      <c r="AC53" s="1832" t="n"/>
      <c r="AD53" s="23" t="n"/>
      <c r="AE53" s="23" t="n"/>
      <c r="AF53" s="23" t="n"/>
    </row>
    <row r="54" ht="15.75" customHeight="1" s="667">
      <c r="A54" s="23" t="n"/>
      <c r="B54" s="1543" t="n"/>
      <c r="C54" s="1736" t="n"/>
      <c r="D54" s="1736" t="n"/>
      <c r="E54" s="1736" t="n"/>
      <c r="F54" s="1736" t="n"/>
      <c r="G54" s="1736" t="n"/>
      <c r="H54" s="1544" t="n"/>
      <c r="I54" s="1545" t="n"/>
      <c r="J54" s="1736" t="n"/>
      <c r="K54" s="1545" t="n"/>
      <c r="L54" s="1736" t="n"/>
      <c r="M54" s="1545" t="n"/>
      <c r="N54" s="1736" t="n"/>
      <c r="O54" s="1545" t="n"/>
      <c r="P54" s="1736" t="n"/>
      <c r="Q54" s="1546" t="n"/>
      <c r="R54" s="1736" t="n"/>
      <c r="S54" s="1171" t="n"/>
      <c r="T54" s="1736" t="n"/>
      <c r="U54" s="1736" t="n"/>
      <c r="V54" s="1547" t="n"/>
      <c r="W54" s="1736" t="n"/>
      <c r="X54" s="1736" t="n"/>
      <c r="Y54" s="2049" t="n"/>
      <c r="Z54" s="2071" t="n"/>
      <c r="AA54" s="1736" t="n"/>
      <c r="AB54" s="1736" t="n"/>
      <c r="AC54" s="1737" t="n"/>
      <c r="AD54" s="23" t="n"/>
      <c r="AE54" s="23" t="n"/>
      <c r="AF54" s="23" t="n"/>
    </row>
    <row r="55" ht="15.75" customHeight="1" s="667">
      <c r="A55" s="23" t="n"/>
      <c r="B55" s="460" t="n"/>
      <c r="C55" s="685" t="n"/>
      <c r="D55" s="685" t="n"/>
      <c r="E55" s="685" t="n"/>
      <c r="F55" s="685" t="n"/>
      <c r="G55" s="685" t="n"/>
      <c r="H55" s="685" t="n"/>
      <c r="I55" s="1524" t="n"/>
      <c r="K55" s="1524" t="n"/>
      <c r="M55" s="1524" t="n"/>
      <c r="O55" s="1524" t="n"/>
      <c r="Q55" s="1525" t="n"/>
      <c r="S55" s="1166" t="n"/>
      <c r="V55" s="1533" t="n"/>
      <c r="Y55" s="1809" t="n"/>
      <c r="Z55" s="2078" t="n"/>
      <c r="AC55" s="1738" t="n"/>
      <c r="AD55" s="23" t="n"/>
      <c r="AE55" s="23" t="n"/>
      <c r="AF55" s="23" t="n"/>
    </row>
    <row r="56" ht="15.75" customFormat="1" customHeight="1" s="54">
      <c r="A56" s="23" t="n"/>
      <c r="B56" s="461" t="n"/>
      <c r="C56" s="686" t="n"/>
      <c r="D56" s="686" t="n"/>
      <c r="E56" s="686" t="n"/>
      <c r="F56" s="686" t="n"/>
      <c r="G56" s="686" t="n"/>
      <c r="H56" s="686" t="n"/>
      <c r="I56" s="1487" t="n"/>
      <c r="J56" s="1747" t="n"/>
      <c r="K56" s="1487" t="n"/>
      <c r="L56" s="1747" t="n"/>
      <c r="M56" s="1487" t="n"/>
      <c r="N56" s="1747" t="n"/>
      <c r="O56" s="1488" t="n"/>
      <c r="P56" s="1747" t="n"/>
      <c r="Q56" s="2079" t="n"/>
      <c r="R56" s="1747" t="n"/>
      <c r="S56" s="1157" t="n"/>
      <c r="T56" s="1747" t="n"/>
      <c r="U56" s="1747" t="n"/>
      <c r="V56" s="1490" t="n"/>
      <c r="W56" s="1747" t="n"/>
      <c r="X56" s="1747" t="n"/>
      <c r="Y56" s="1811" t="n"/>
      <c r="Z56" s="2073" t="n"/>
      <c r="AA56" s="1747" t="n"/>
      <c r="AB56" s="1747" t="n"/>
      <c r="AC56" s="1799" t="n"/>
      <c r="AD56" s="23" t="n"/>
      <c r="AE56" s="23" t="n"/>
      <c r="AF56" s="23" t="n"/>
    </row>
    <row r="57" ht="15.75" customFormat="1" customHeight="1" s="54">
      <c r="A57" s="23" t="n"/>
      <c r="B57" s="273" t="n"/>
      <c r="C57" s="273" t="n"/>
      <c r="D57" s="273" t="n"/>
      <c r="E57" s="273" t="n"/>
      <c r="F57" s="273" t="n"/>
      <c r="G57" s="273" t="n"/>
      <c r="H57" s="53" t="n"/>
      <c r="I57" s="273" t="n"/>
      <c r="J57" s="273" t="n"/>
      <c r="K57" s="273" t="n"/>
      <c r="L57" s="273" t="n"/>
      <c r="M57" s="273" t="n"/>
      <c r="N57" s="273" t="n"/>
      <c r="O57" s="273" t="n"/>
      <c r="P57" s="273" t="n"/>
      <c r="Q57" s="273" t="n"/>
      <c r="R57" s="273" t="n"/>
      <c r="S57" s="341" t="n"/>
      <c r="T57" s="341" t="n"/>
      <c r="U57" s="341" t="n"/>
      <c r="V57" s="341" t="n"/>
      <c r="W57" s="341" t="n"/>
      <c r="X57" s="341" t="n"/>
      <c r="Y57" s="1548" t="inlineStr">
        <is>
          <t>Total =</t>
        </is>
      </c>
      <c r="Z57" s="2054">
        <f>SUM(Z54:AC56)</f>
        <v/>
      </c>
      <c r="AD57" s="23" t="n"/>
      <c r="AE57" s="23" t="n"/>
      <c r="AF57" s="23" t="n"/>
    </row>
    <row r="58" ht="15.75" customHeight="1" s="667">
      <c r="A58" s="23" t="n"/>
      <c r="B58" s="67" t="n"/>
      <c r="C58" s="67" t="n"/>
      <c r="D58" s="67" t="n"/>
      <c r="E58" s="67" t="n"/>
      <c r="F58" s="67" t="n"/>
      <c r="G58" s="67" t="n"/>
      <c r="H58" s="67" t="n"/>
      <c r="I58" s="67" t="n"/>
      <c r="J58" s="23" t="n"/>
      <c r="K58" s="23" t="n"/>
      <c r="L58" s="23" t="n"/>
      <c r="M58" s="23" t="n"/>
      <c r="N58" s="23" t="n"/>
      <c r="O58" s="23" t="n"/>
      <c r="P58" s="23" t="n"/>
      <c r="Q58" s="23" t="n"/>
      <c r="R58" s="23" t="n"/>
      <c r="S58" s="23" t="n"/>
      <c r="T58" s="23" t="n"/>
      <c r="U58" s="23" t="n"/>
      <c r="V58" s="23" t="n"/>
      <c r="W58" s="23" t="n"/>
      <c r="X58" s="23" t="n"/>
      <c r="AD58" s="23" t="n"/>
      <c r="AE58" s="23" t="n"/>
      <c r="AF58" s="23" t="n"/>
    </row>
    <row r="59" ht="15.75" customHeight="1" s="667">
      <c r="A59" s="23" t="n"/>
      <c r="B59" s="67" t="n"/>
      <c r="C59" s="67" t="n"/>
      <c r="D59" s="67" t="n"/>
      <c r="E59" s="67" t="n"/>
      <c r="F59" s="67" t="n"/>
      <c r="G59" s="67" t="n"/>
      <c r="H59" s="67" t="n"/>
      <c r="I59" s="67" t="n"/>
      <c r="J59" s="23" t="n"/>
      <c r="K59" s="23" t="n"/>
      <c r="L59" s="23" t="n"/>
      <c r="M59" s="23" t="n"/>
      <c r="N59" s="23" t="n"/>
      <c r="O59" s="23" t="n"/>
      <c r="P59" s="23" t="n"/>
      <c r="Q59" s="23" t="n"/>
      <c r="R59" s="23" t="n"/>
      <c r="S59" s="23" t="n"/>
      <c r="T59" s="23" t="n"/>
      <c r="U59" s="23" t="n"/>
      <c r="V59" s="23" t="n"/>
      <c r="W59" s="23" t="n"/>
      <c r="X59" s="23" t="n"/>
      <c r="Y59" s="1548" t="n"/>
      <c r="Z59" s="2054" t="n"/>
      <c r="AA59" s="2054" t="n"/>
      <c r="AB59" s="2054" t="n"/>
      <c r="AC59" s="2054" t="n"/>
      <c r="AD59" s="23" t="n"/>
      <c r="AE59" s="23" t="n"/>
      <c r="AF59" s="23" t="n"/>
    </row>
    <row r="60" ht="15.75" customHeight="1" s="667">
      <c r="A60" s="23" t="n"/>
      <c r="B60" s="38" t="inlineStr">
        <is>
          <t>Support Space Headquarters Company only, Engineering Analysis</t>
        </is>
      </c>
      <c r="C60" s="68" t="n"/>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1536" t="n"/>
      <c r="AB60" s="1747" t="n"/>
      <c r="AC60" s="1747" t="n"/>
      <c r="AD60" s="23" t="n"/>
      <c r="AE60" s="23" t="n"/>
      <c r="AF60" s="23" t="n"/>
    </row>
    <row r="61" ht="15.75" customHeight="1" s="667">
      <c r="A61" s="23" t="n"/>
      <c r="B61" s="1537" t="inlineStr">
        <is>
          <t>Function</t>
        </is>
      </c>
      <c r="C61" s="1910" t="n"/>
      <c r="D61" s="1910" t="n"/>
      <c r="E61" s="1910" t="n"/>
      <c r="F61" s="1910" t="n"/>
      <c r="G61" s="1910" t="n"/>
      <c r="H61" s="1910" t="n"/>
      <c r="I61" s="1910" t="n"/>
      <c r="J61" s="1910" t="n"/>
      <c r="K61" s="1910" t="n"/>
      <c r="L61" s="1539" t="inlineStr">
        <is>
          <t>Length</t>
        </is>
      </c>
      <c r="M61" s="1910" t="n"/>
      <c r="N61" s="1539" t="inlineStr">
        <is>
          <t>Width</t>
        </is>
      </c>
      <c r="O61" s="1910" t="n"/>
      <c r="P61" s="1539" t="inlineStr">
        <is>
          <t>Area Ea (NSF)5</t>
        </is>
      </c>
      <c r="Q61" s="1910" t="n"/>
      <c r="R61" s="1910" t="n"/>
      <c r="S61" s="1910" t="n"/>
      <c r="T61" s="1539" t="inlineStr">
        <is>
          <t>Quantity</t>
        </is>
      </c>
      <c r="U61" s="1910" t="n"/>
      <c r="V61" s="1910" t="n"/>
      <c r="W61" s="1539" t="inlineStr">
        <is>
          <t>Area (NSF)</t>
        </is>
      </c>
      <c r="X61" s="1910" t="n"/>
      <c r="Y61" s="1910" t="n"/>
      <c r="Z61" s="2080" t="n">
        <v>1.33</v>
      </c>
      <c r="AA61" s="1743" t="n"/>
      <c r="AB61" s="1743" t="n"/>
      <c r="AC61" s="1744" t="n"/>
      <c r="AD61" s="23" t="n"/>
      <c r="AE61" s="23" t="n"/>
      <c r="AF61" s="23" t="n"/>
    </row>
    <row r="62" ht="15.75" customFormat="1" customHeight="1" s="23">
      <c r="B62" s="1528" t="inlineStr">
        <is>
          <t>Shipping, Receiving &amp; Staging Area</t>
        </is>
      </c>
      <c r="C62" s="1748" t="n"/>
      <c r="D62" s="1748" t="n"/>
      <c r="E62" s="1748" t="n"/>
      <c r="F62" s="1748" t="n"/>
      <c r="G62" s="1748" t="n"/>
      <c r="H62" s="1748" t="n"/>
      <c r="I62" s="1748" t="n"/>
      <c r="J62" s="1748" t="n"/>
      <c r="K62" s="1748" t="n"/>
      <c r="L62" s="2081" t="n">
        <v>80</v>
      </c>
      <c r="M62" s="1748" t="n"/>
      <c r="N62" s="2081" t="n">
        <v>20</v>
      </c>
      <c r="O62" s="1748" t="n"/>
      <c r="P62" s="1532">
        <f>L62*N62</f>
        <v/>
      </c>
      <c r="Q62" s="1748" t="n"/>
      <c r="R62" s="1748" t="n"/>
      <c r="S62" s="1748" t="n"/>
      <c r="T62" s="1532" t="n">
        <v>1</v>
      </c>
      <c r="U62" s="1748" t="n"/>
      <c r="V62" s="1748" t="n"/>
      <c r="W62" s="1498">
        <f>T62*P62</f>
        <v/>
      </c>
      <c r="X62" s="1736" t="n"/>
      <c r="Y62" s="1736" t="n"/>
      <c r="Z62" s="1737" t="n"/>
      <c r="AA62" s="2082">
        <f>W62*Z61</f>
        <v/>
      </c>
      <c r="AB62" s="1736" t="n"/>
      <c r="AC62" s="1737" t="n"/>
      <c r="AG62" s="260" t="n"/>
      <c r="AH62" s="260" t="n"/>
    </row>
    <row r="63" ht="15.75" customFormat="1" customHeight="1" s="23">
      <c r="B63" s="1519" t="n"/>
      <c r="C63" s="1808" t="n"/>
      <c r="D63" s="1808" t="n"/>
      <c r="E63" s="1808" t="n"/>
      <c r="F63" s="1808" t="n"/>
      <c r="G63" s="1808" t="n"/>
      <c r="H63" s="1808" t="n"/>
      <c r="I63" s="1808" t="n"/>
      <c r="J63" s="1808" t="n"/>
      <c r="K63" s="1808" t="n"/>
      <c r="L63" s="2083" t="n"/>
      <c r="M63" s="1808" t="n"/>
      <c r="N63" s="2083" t="n"/>
      <c r="O63" s="1808" t="n"/>
      <c r="P63" s="1523" t="n"/>
      <c r="Q63" s="1808" t="n"/>
      <c r="R63" s="1808" t="n"/>
      <c r="S63" s="1808" t="n"/>
      <c r="T63" s="1496" t="n"/>
      <c r="U63" s="1808" t="n"/>
      <c r="V63" s="1808" t="n"/>
      <c r="W63" s="1500" t="n"/>
      <c r="X63" s="1747" t="n"/>
      <c r="Y63" s="1747" t="n"/>
      <c r="Z63" s="1799" t="n"/>
      <c r="AA63" s="2084" t="n"/>
      <c r="AB63" s="1747" t="n"/>
      <c r="AC63" s="1799" t="n"/>
      <c r="AG63" s="260" t="n"/>
      <c r="AH63" s="260" t="n"/>
    </row>
    <row r="64" ht="15.75" customFormat="1" customHeight="1" s="23">
      <c r="B64" s="346" t="n"/>
      <c r="C64" s="346" t="n"/>
      <c r="D64" s="346" t="n"/>
      <c r="E64" s="346" t="n"/>
      <c r="F64" s="346" t="n"/>
      <c r="G64" s="346" t="n"/>
      <c r="H64" s="346" t="n"/>
      <c r="I64" s="346" t="n"/>
      <c r="J64" s="346" t="n"/>
      <c r="K64" s="346" t="n"/>
      <c r="L64" s="2085" t="n"/>
      <c r="M64" s="2086" t="n"/>
      <c r="N64" s="2085" t="n"/>
      <c r="O64" s="2086" t="n"/>
      <c r="P64" s="349" t="n"/>
      <c r="Q64" s="349" t="n"/>
      <c r="R64" s="349" t="n"/>
      <c r="S64" s="349" t="n"/>
      <c r="T64" s="349" t="n"/>
      <c r="U64" s="349" t="n"/>
      <c r="V64" s="349" t="n"/>
      <c r="W64" s="350" t="n"/>
      <c r="X64" s="350" t="n"/>
      <c r="Y64" s="1548" t="inlineStr">
        <is>
          <t>Total =</t>
        </is>
      </c>
      <c r="Z64" s="2054">
        <f>SUM(AA62:AC63)</f>
        <v/>
      </c>
      <c r="AG64" s="260" t="n"/>
      <c r="AH64" s="260" t="n"/>
    </row>
    <row r="65" ht="15.75" customHeight="1" s="667">
      <c r="A65" s="23" t="n"/>
      <c r="B65" s="69" t="n"/>
      <c r="C65" s="69" t="n"/>
      <c r="D65" s="69" t="n"/>
      <c r="E65" s="69" t="n"/>
      <c r="F65" s="69" t="n"/>
      <c r="G65" s="69" t="n"/>
      <c r="H65" s="69" t="n"/>
      <c r="I65" s="69" t="n"/>
      <c r="J65" s="69" t="n"/>
      <c r="K65" s="69" t="n"/>
      <c r="L65" s="69" t="n"/>
      <c r="M65" s="69" t="n"/>
      <c r="N65" s="69" t="n"/>
      <c r="O65" s="69" t="n"/>
      <c r="P65" s="69" t="n"/>
      <c r="Q65" s="69" t="n"/>
      <c r="R65" s="69" t="n"/>
      <c r="S65" s="69" t="n"/>
      <c r="T65" s="69" t="n"/>
      <c r="U65" s="69" t="n"/>
      <c r="V65" s="69" t="n"/>
      <c r="W65" s="69" t="n"/>
      <c r="X65" s="23" t="n"/>
      <c r="AD65" s="23" t="n"/>
      <c r="AE65" s="23" t="n"/>
      <c r="AF65" s="23" t="n"/>
    </row>
    <row r="66" ht="15.75" customHeight="1" s="667">
      <c r="A66" s="23" t="n"/>
      <c r="B66" s="57" t="n"/>
      <c r="C66" s="70"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c r="AA66" s="71" t="n"/>
      <c r="AB66" s="71" t="n"/>
      <c r="AC66" s="71" t="n"/>
      <c r="AD66" s="23" t="n"/>
      <c r="AE66" s="23" t="n"/>
      <c r="AF66" s="23" t="n"/>
    </row>
    <row r="67" ht="15.75" customHeight="1" s="667">
      <c r="A67" s="23" t="n"/>
      <c r="B67" s="38" t="inlineStr">
        <is>
          <t xml:space="preserve">Personal Effects Cages Engineering Analysis - 1.33 GSF per chargeable and deployable billet </t>
        </is>
      </c>
      <c r="C67" s="39" t="n"/>
      <c r="D67" s="39" t="n"/>
      <c r="E67" s="39" t="n"/>
      <c r="F67" s="39" t="n"/>
      <c r="G67" s="39" t="n"/>
      <c r="H67" s="39" t="n"/>
      <c r="I67" s="39" t="n"/>
      <c r="J67" s="39" t="n"/>
      <c r="K67" s="39" t="n"/>
      <c r="L67" s="39" t="n"/>
      <c r="M67" s="39" t="n"/>
      <c r="N67" s="39" t="n"/>
      <c r="O67" s="39" t="n"/>
      <c r="P67" s="39" t="n"/>
      <c r="Q67" s="39" t="n"/>
      <c r="R67" s="39" t="n"/>
      <c r="S67" s="39" t="n"/>
      <c r="T67" s="68" t="n"/>
      <c r="U67" s="23" t="n"/>
      <c r="V67" s="23" t="n"/>
      <c r="W67" s="23" t="n"/>
      <c r="X67" s="23" t="n"/>
      <c r="Y67" s="23" t="n"/>
      <c r="Z67" s="23" t="n"/>
      <c r="AA67" s="23" t="n"/>
      <c r="AB67" s="23" t="n"/>
      <c r="AC67" s="23" t="n"/>
      <c r="AD67" s="23" t="n"/>
      <c r="AE67" s="23" t="n"/>
      <c r="AF67" s="23" t="n"/>
    </row>
    <row r="68" ht="15.75" customHeight="1" s="667">
      <c r="A68" s="23" t="n"/>
      <c r="B68" s="72" t="inlineStr">
        <is>
          <t>Subordinate Unit</t>
        </is>
      </c>
      <c r="C68" s="73" t="n"/>
      <c r="D68" s="73" t="n"/>
      <c r="E68" s="73" t="n"/>
      <c r="F68" s="73" t="n"/>
      <c r="G68" s="73" t="n"/>
      <c r="H68" s="73" t="n"/>
      <c r="I68" s="73" t="n"/>
      <c r="J68" s="73" t="n"/>
      <c r="K68" s="73" t="n"/>
      <c r="L68" s="73" t="n"/>
      <c r="M68" s="2056" t="inlineStr">
        <is>
          <t>PN</t>
        </is>
      </c>
      <c r="N68" s="1736" t="n"/>
      <c r="O68" s="1794" t="n"/>
      <c r="P68" s="2087" t="inlineStr">
        <is>
          <t>Area</t>
        </is>
      </c>
      <c r="Q68" s="1743" t="n"/>
      <c r="R68" s="1743" t="n"/>
      <c r="S68" s="1744" t="n"/>
      <c r="T68" s="74" t="n"/>
      <c r="U68" s="68" t="n"/>
      <c r="V68" s="68" t="n"/>
      <c r="W68" s="68" t="n"/>
      <c r="X68" s="68" t="n"/>
      <c r="Y68" s="68" t="n"/>
      <c r="Z68" s="68" t="n"/>
      <c r="AA68" s="16" t="n"/>
      <c r="AB68" s="16" t="n"/>
      <c r="AC68" s="16" t="n"/>
      <c r="AD68" s="23" t="n"/>
      <c r="AE68" s="23" t="n"/>
      <c r="AF68" s="23" t="n"/>
    </row>
    <row r="69" ht="15.75" customHeight="1" s="667">
      <c r="A69" s="23" t="n"/>
      <c r="B69" s="1513" t="inlineStr">
        <is>
          <t>M28261</t>
        </is>
      </c>
      <c r="C69" s="1736" t="n"/>
      <c r="D69" s="1736" t="n"/>
      <c r="E69" s="1442" t="inlineStr">
        <is>
          <t>H&amp;S CO</t>
        </is>
      </c>
      <c r="F69" s="1736" t="n"/>
      <c r="G69" s="1736" t="n"/>
      <c r="H69" s="1736" t="n"/>
      <c r="I69" s="1736" t="n"/>
      <c r="J69" s="1736" t="n"/>
      <c r="K69" s="1736" t="n"/>
      <c r="L69" s="1794" t="n"/>
      <c r="M69" s="2088">
        <f>COUNTIFS(TO!AP:AP,"1",TO!F:F,"M28261")</f>
        <v/>
      </c>
      <c r="N69" s="1736" t="n"/>
      <c r="O69" s="1737" t="n"/>
      <c r="P69" s="2071">
        <f>M69*1.33</f>
        <v/>
      </c>
      <c r="Q69" s="1736" t="n"/>
      <c r="R69" s="1736" t="n"/>
      <c r="S69" s="1737" t="n"/>
      <c r="T69" s="49" t="n"/>
      <c r="U69" s="74" t="n"/>
      <c r="V69" s="74" t="n"/>
      <c r="W69" s="74" t="n"/>
      <c r="X69" s="74" t="n"/>
      <c r="Y69" s="74" t="n"/>
      <c r="Z69" s="74" t="n"/>
      <c r="AA69" s="2089" t="n"/>
      <c r="AB69" s="2089" t="n"/>
      <c r="AC69" s="2089" t="n"/>
      <c r="AD69" s="23" t="n"/>
      <c r="AE69" s="70" t="n"/>
      <c r="AF69" s="23" t="n"/>
    </row>
    <row r="70" ht="15.75" customHeight="1" s="667">
      <c r="A70" s="23" t="n"/>
      <c r="B70" s="1503" t="inlineStr">
        <is>
          <t>M28263</t>
        </is>
      </c>
      <c r="C70" s="1747" t="n"/>
      <c r="D70" s="1747" t="n"/>
      <c r="E70" s="1465" t="inlineStr">
        <is>
          <t>SURGICAL CO A</t>
        </is>
      </c>
      <c r="F70" s="1747" t="n"/>
      <c r="G70" s="1747" t="n"/>
      <c r="H70" s="1747" t="n"/>
      <c r="I70" s="1747" t="n"/>
      <c r="J70" s="1747" t="n"/>
      <c r="K70" s="1747" t="n"/>
      <c r="L70" s="1797" t="n"/>
      <c r="M70" s="2090">
        <f>COUNTIFS(TO!AP:AP,"1",TO!F:F,"M28263")</f>
        <v/>
      </c>
      <c r="N70" s="1747" t="n"/>
      <c r="O70" s="1799" t="n"/>
      <c r="P70" s="2073">
        <f>M70*1.33</f>
        <v/>
      </c>
      <c r="Q70" s="1747" t="n"/>
      <c r="R70" s="1747" t="n"/>
      <c r="S70" s="1799" t="n"/>
      <c r="T70" s="74" t="n"/>
      <c r="U70" s="49" t="n"/>
      <c r="V70" s="49" t="n"/>
      <c r="W70" s="51" t="n"/>
      <c r="X70" s="51" t="n"/>
      <c r="Y70" s="51" t="n"/>
      <c r="Z70" s="51" t="n"/>
      <c r="AA70" s="52" t="n"/>
      <c r="AB70" s="52" t="n"/>
      <c r="AC70" s="52" t="n"/>
      <c r="AD70" s="23" t="n"/>
      <c r="AE70" s="23" t="n"/>
      <c r="AF70" s="23" t="n"/>
    </row>
    <row r="71" ht="15.75" customHeight="1" s="667">
      <c r="A71" s="23" t="n"/>
      <c r="B71" s="1493" t="inlineStr">
        <is>
          <t>Totals =</t>
        </is>
      </c>
      <c r="M71" s="2091">
        <f>SUM(M69:O72)</f>
        <v/>
      </c>
      <c r="P71" s="2054">
        <f>SUM(P69:S72)</f>
        <v/>
      </c>
      <c r="T71" s="74" t="n"/>
      <c r="U71" s="74" t="n"/>
      <c r="V71" s="74" t="n"/>
      <c r="W71" s="51" t="n"/>
      <c r="X71" s="51" t="n"/>
      <c r="Y71" s="51" t="n"/>
      <c r="Z71" s="51" t="n"/>
      <c r="AA71" s="52" t="n"/>
      <c r="AB71" s="52" t="n"/>
      <c r="AC71" s="52" t="n"/>
      <c r="AD71" s="23" t="n"/>
      <c r="AE71" s="23" t="n"/>
      <c r="AF71" s="23" t="n"/>
    </row>
    <row r="72" ht="15.75" customHeight="1" s="667">
      <c r="A72" s="23" t="n"/>
      <c r="B72" s="2167" t="inlineStr">
        <is>
          <t>M28262</t>
        </is>
      </c>
      <c r="C72" s="1747" t="n"/>
      <c r="D72" s="1747" t="n"/>
      <c r="E72" s="2168" t="inlineStr">
        <is>
          <t>SURGICAL CO B</t>
        </is>
      </c>
      <c r="F72" s="1747" t="n"/>
      <c r="G72" s="1747" t="n"/>
      <c r="H72" s="1747" t="n"/>
      <c r="I72" s="1747" t="n"/>
      <c r="J72" s="1747" t="n"/>
      <c r="K72" s="1747" t="n"/>
      <c r="L72" s="1797" t="n"/>
      <c r="M72" s="2169">
        <f>COUNTIFS(TO!AP:AP,"1",TO!F:F,"M28262")</f>
        <v/>
      </c>
      <c r="N72" s="1747" t="n"/>
      <c r="O72" s="1799" t="n"/>
      <c r="P72" s="2166">
        <f>M72*1.33</f>
        <v/>
      </c>
      <c r="Q72" s="1747" t="n"/>
      <c r="R72" s="1747" t="n"/>
      <c r="S72" s="1799" t="n"/>
      <c r="T72" s="75" t="n"/>
      <c r="U72" s="23" t="n"/>
      <c r="V72" s="23" t="n"/>
      <c r="W72" s="23" t="n"/>
      <c r="X72" s="23" t="n"/>
      <c r="Y72" s="23" t="n"/>
      <c r="Z72" s="23" t="n"/>
      <c r="AA72" s="23" t="n"/>
      <c r="AB72" s="23" t="n"/>
      <c r="AC72" s="23" t="n"/>
      <c r="AD72" s="23" t="n"/>
      <c r="AE72" s="23" t="n"/>
      <c r="AF72" s="23" t="n"/>
    </row>
    <row r="73" ht="15.75" customHeight="1" s="667">
      <c r="A73" s="23" t="n"/>
      <c r="B73" s="2092" t="inlineStr">
        <is>
          <t>1 Each TAMCN on the TE tab with a 44112 in the CCN column is calculated in this table. The net volume was calculated using the organizational quantities shown on the TE and the dimensions listed in TFSMS, in USMC technical manuals, or through field verification.  These dimensions are shown on the TE tab. Individual equipment was assumed TE be supported by the LOGCOM Supply Program (IIF) or stored in the Armory. 
2 The % factor was applied TE account for consumables and small garrison equipment.
3 All Non-TE items were assumed TE be under the UIC that controls the Supply Warehouse (typically H&amp;S) as there is no way TE verify which piece of equipment belongs TE each subordinate unit.
4 Universal Loss Factorr per UFC 2-000-05N  section 440-2.2.1 Step 1. Palletized Items or items in crates are given a loss factor of 1.2 as they are already "boxed" but the boxes require racking or shelving. 
5 400 NSF for shipping/receiving is allocated per Headquarters Company based on BFR Consistency Guide.</t>
        </is>
      </c>
      <c r="C73" s="1739" t="n"/>
      <c r="D73" s="1739" t="n"/>
      <c r="E73" s="1739" t="n"/>
      <c r="F73" s="1739" t="n"/>
      <c r="G73" s="1739" t="n"/>
      <c r="H73" s="1739" t="n"/>
      <c r="I73" s="1739" t="n"/>
      <c r="J73" s="1739" t="n"/>
      <c r="K73" s="1739" t="n"/>
      <c r="L73" s="1739" t="n"/>
      <c r="M73" s="1739" t="n"/>
      <c r="N73" s="1739" t="n"/>
      <c r="O73" s="1739" t="n"/>
      <c r="P73" s="1739" t="n"/>
      <c r="Q73" s="1739" t="n"/>
      <c r="R73" s="1739" t="n"/>
      <c r="S73" s="1739" t="n"/>
      <c r="T73" s="1739" t="n"/>
      <c r="U73" s="1739" t="n"/>
      <c r="V73" s="1739" t="n"/>
      <c r="W73" s="1739" t="n"/>
      <c r="X73" s="1739" t="n"/>
      <c r="Y73" s="1739" t="n"/>
      <c r="Z73" s="1739" t="n"/>
      <c r="AA73" s="1739" t="n"/>
      <c r="AB73" s="1739" t="n"/>
      <c r="AC73" s="1739" t="n"/>
      <c r="AD73" s="1739" t="n"/>
      <c r="AE73" s="1739" t="n"/>
      <c r="AF73" s="23" t="n"/>
    </row>
    <row r="74" ht="15.75" customHeight="1" s="667">
      <c r="A74" s="23" t="n"/>
      <c r="B74" s="1739" t="n"/>
      <c r="C74" s="1739" t="n"/>
      <c r="D74" s="1739" t="n"/>
      <c r="E74" s="1739" t="n"/>
      <c r="F74" s="1739" t="n"/>
      <c r="G74" s="1739" t="n"/>
      <c r="H74" s="1739" t="n"/>
      <c r="I74" s="1739" t="n"/>
      <c r="J74" s="1739" t="n"/>
      <c r="K74" s="1739" t="n"/>
      <c r="L74" s="1739" t="n"/>
      <c r="M74" s="1739" t="n"/>
      <c r="N74" s="1739" t="n"/>
      <c r="O74" s="1739" t="n"/>
      <c r="P74" s="1739" t="n"/>
      <c r="Q74" s="1739" t="n"/>
      <c r="R74" s="1739" t="n"/>
      <c r="S74" s="1739" t="n"/>
      <c r="T74" s="1739" t="n"/>
      <c r="U74" s="1739" t="n"/>
      <c r="V74" s="1739" t="n"/>
      <c r="W74" s="1739" t="n"/>
      <c r="X74" s="1739" t="n"/>
      <c r="Y74" s="1739" t="n"/>
      <c r="Z74" s="1739" t="n"/>
      <c r="AA74" s="1739" t="n"/>
      <c r="AB74" s="1739" t="n"/>
      <c r="AC74" s="1739" t="n"/>
      <c r="AD74" s="1739" t="n"/>
      <c r="AE74" s="1739" t="n"/>
      <c r="AF74" s="23" t="n"/>
    </row>
    <row r="75" ht="15.75" customHeight="1" s="667">
      <c r="A75" s="23" t="n"/>
      <c r="B75" s="1739" t="n"/>
      <c r="C75" s="1739" t="n"/>
      <c r="D75" s="1739" t="n"/>
      <c r="E75" s="1739" t="n"/>
      <c r="F75" s="1739" t="n"/>
      <c r="G75" s="1739" t="n"/>
      <c r="H75" s="1739" t="n"/>
      <c r="I75" s="1739" t="n"/>
      <c r="J75" s="1739" t="n"/>
      <c r="K75" s="1739" t="n"/>
      <c r="L75" s="1739" t="n"/>
      <c r="M75" s="1739" t="n"/>
      <c r="N75" s="1739" t="n"/>
      <c r="O75" s="1739" t="n"/>
      <c r="P75" s="1739" t="n"/>
      <c r="Q75" s="1739" t="n"/>
      <c r="R75" s="1739" t="n"/>
      <c r="S75" s="1739" t="n"/>
      <c r="T75" s="1739" t="n"/>
      <c r="U75" s="1739" t="n"/>
      <c r="V75" s="1739" t="n"/>
      <c r="W75" s="1739" t="n"/>
      <c r="X75" s="1739" t="n"/>
      <c r="Y75" s="1739" t="n"/>
      <c r="Z75" s="1739" t="n"/>
      <c r="AA75" s="1739" t="n"/>
      <c r="AB75" s="1739" t="n"/>
      <c r="AC75" s="1739" t="n"/>
      <c r="AD75" s="1739" t="n"/>
      <c r="AE75" s="1739" t="n"/>
      <c r="AF75" s="23" t="n"/>
    </row>
    <row r="76" ht="15.75" customHeight="1" s="667">
      <c r="A76" s="23" t="n"/>
      <c r="B76" s="1739" t="n"/>
      <c r="C76" s="1739" t="n"/>
      <c r="D76" s="1739" t="n"/>
      <c r="E76" s="1739" t="n"/>
      <c r="F76" s="1739" t="n"/>
      <c r="G76" s="1739" t="n"/>
      <c r="H76" s="1739" t="n"/>
      <c r="I76" s="1739" t="n"/>
      <c r="J76" s="1739" t="n"/>
      <c r="K76" s="1739" t="n"/>
      <c r="L76" s="1739" t="n"/>
      <c r="M76" s="1739" t="n"/>
      <c r="N76" s="1739" t="n"/>
      <c r="O76" s="1739" t="n"/>
      <c r="P76" s="1739" t="n"/>
      <c r="Q76" s="1739" t="n"/>
      <c r="R76" s="1739" t="n"/>
      <c r="S76" s="1739" t="n"/>
      <c r="T76" s="1739" t="n"/>
      <c r="U76" s="1739" t="n"/>
      <c r="V76" s="1739" t="n"/>
      <c r="W76" s="1739" t="n"/>
      <c r="X76" s="1739" t="n"/>
      <c r="Y76" s="1739" t="n"/>
      <c r="Z76" s="1739" t="n"/>
      <c r="AA76" s="1739" t="n"/>
      <c r="AB76" s="1739" t="n"/>
      <c r="AC76" s="1739" t="n"/>
      <c r="AD76" s="1739" t="n"/>
      <c r="AE76" s="1739" t="n"/>
      <c r="AF76" s="23" t="n"/>
    </row>
    <row r="77" ht="15.75" customHeight="1" s="667">
      <c r="A77" s="23" t="n"/>
      <c r="B77" s="1739" t="n"/>
      <c r="C77" s="1739" t="n"/>
      <c r="D77" s="1739" t="n"/>
      <c r="E77" s="1739" t="n"/>
      <c r="F77" s="1739" t="n"/>
      <c r="G77" s="1739" t="n"/>
      <c r="H77" s="1739" t="n"/>
      <c r="I77" s="1739" t="n"/>
      <c r="J77" s="1739" t="n"/>
      <c r="K77" s="1739" t="n"/>
      <c r="L77" s="1739" t="n"/>
      <c r="M77" s="1739" t="n"/>
      <c r="N77" s="1739" t="n"/>
      <c r="O77" s="1739" t="n"/>
      <c r="P77" s="1739" t="n"/>
      <c r="Q77" s="1739" t="n"/>
      <c r="R77" s="1739" t="n"/>
      <c r="S77" s="1739" t="n"/>
      <c r="T77" s="1739" t="n"/>
      <c r="U77" s="1739" t="n"/>
      <c r="V77" s="1739" t="n"/>
      <c r="W77" s="1739" t="n"/>
      <c r="X77" s="1739" t="n"/>
      <c r="Y77" s="1739" t="n"/>
      <c r="Z77" s="1739" t="n"/>
      <c r="AA77" s="1739" t="n"/>
      <c r="AB77" s="1739" t="n"/>
      <c r="AC77" s="1739" t="n"/>
      <c r="AD77" s="1739" t="n"/>
      <c r="AE77" s="1739" t="n"/>
      <c r="AF77" s="23" t="n"/>
    </row>
    <row r="78" ht="15.75" customHeight="1" s="667">
      <c r="A78" s="23" t="n"/>
      <c r="B78" s="1739" t="n"/>
      <c r="C78" s="1739" t="n"/>
      <c r="D78" s="1739" t="n"/>
      <c r="E78" s="1739" t="n"/>
      <c r="F78" s="1739" t="n"/>
      <c r="G78" s="1739" t="n"/>
      <c r="H78" s="1739" t="n"/>
      <c r="I78" s="1739" t="n"/>
      <c r="J78" s="1739" t="n"/>
      <c r="K78" s="1739" t="n"/>
      <c r="L78" s="1739" t="n"/>
      <c r="M78" s="1739" t="n"/>
      <c r="N78" s="1739" t="n"/>
      <c r="O78" s="1739" t="n"/>
      <c r="P78" s="1739" t="n"/>
      <c r="Q78" s="1739" t="n"/>
      <c r="R78" s="1739" t="n"/>
      <c r="S78" s="1739" t="n"/>
      <c r="T78" s="1739" t="n"/>
      <c r="U78" s="1739" t="n"/>
      <c r="V78" s="1739" t="n"/>
      <c r="W78" s="1739" t="n"/>
      <c r="X78" s="1739" t="n"/>
      <c r="Y78" s="1739" t="n"/>
      <c r="Z78" s="1739" t="n"/>
      <c r="AA78" s="1739" t="n"/>
      <c r="AB78" s="1739" t="n"/>
      <c r="AC78" s="1739" t="n"/>
      <c r="AD78" s="1739" t="n"/>
      <c r="AE78" s="1739" t="n"/>
      <c r="AF78" s="23" t="n"/>
    </row>
    <row r="79" ht="15.75" customHeight="1" s="667">
      <c r="A79" s="23" t="n"/>
      <c r="B79" s="1739" t="n"/>
      <c r="C79" s="1739" t="n"/>
      <c r="D79" s="1739" t="n"/>
      <c r="E79" s="1739" t="n"/>
      <c r="F79" s="1739" t="n"/>
      <c r="G79" s="1739" t="n"/>
      <c r="H79" s="1739" t="n"/>
      <c r="I79" s="1739" t="n"/>
      <c r="J79" s="1739" t="n"/>
      <c r="K79" s="1739" t="n"/>
      <c r="L79" s="1739" t="n"/>
      <c r="M79" s="1739" t="n"/>
      <c r="N79" s="1739" t="n"/>
      <c r="O79" s="1739" t="n"/>
      <c r="P79" s="1739" t="n"/>
      <c r="Q79" s="1739" t="n"/>
      <c r="R79" s="1739" t="n"/>
      <c r="S79" s="1739" t="n"/>
      <c r="T79" s="1739" t="n"/>
      <c r="U79" s="1739" t="n"/>
      <c r="V79" s="1739" t="n"/>
      <c r="W79" s="1739" t="n"/>
      <c r="X79" s="1739" t="n"/>
      <c r="Y79" s="1739" t="n"/>
      <c r="Z79" s="1739" t="n"/>
      <c r="AA79" s="1739" t="n"/>
      <c r="AB79" s="1739" t="n"/>
      <c r="AC79" s="1739" t="n"/>
      <c r="AD79" s="1739" t="n"/>
      <c r="AE79" s="1739" t="n"/>
      <c r="AF79" s="23" t="n"/>
    </row>
    <row r="80" ht="15.75" customHeight="1" s="667">
      <c r="A80" s="23" t="n"/>
      <c r="B80" s="1739" t="n"/>
      <c r="C80" s="1739" t="n"/>
      <c r="D80" s="1739" t="n"/>
      <c r="E80" s="1739" t="n"/>
      <c r="F80" s="1739" t="n"/>
      <c r="G80" s="1739" t="n"/>
      <c r="H80" s="1739" t="n"/>
      <c r="I80" s="1739" t="n"/>
      <c r="J80" s="1739" t="n"/>
      <c r="K80" s="1739" t="n"/>
      <c r="L80" s="1739" t="n"/>
      <c r="M80" s="1739" t="n"/>
      <c r="N80" s="1739" t="n"/>
      <c r="O80" s="1739" t="n"/>
      <c r="P80" s="1739" t="n"/>
      <c r="Q80" s="1739" t="n"/>
      <c r="R80" s="1739" t="n"/>
      <c r="S80" s="1739" t="n"/>
      <c r="T80" s="1739" t="n"/>
      <c r="U80" s="1739" t="n"/>
      <c r="V80" s="1739" t="n"/>
      <c r="W80" s="1739" t="n"/>
      <c r="X80" s="1739" t="n"/>
      <c r="Y80" s="1739" t="n"/>
      <c r="Z80" s="1739" t="n"/>
      <c r="AA80" s="1739" t="n"/>
      <c r="AB80" s="1739" t="n"/>
      <c r="AC80" s="1739" t="n"/>
      <c r="AD80" s="1739" t="n"/>
      <c r="AE80" s="1739" t="n"/>
      <c r="AF80" s="23" t="n"/>
    </row>
    <row r="81" ht="15.75" customHeight="1" s="667">
      <c r="A81" s="23" t="n"/>
      <c r="B81" s="2092" t="n"/>
      <c r="C81" s="2092" t="n"/>
      <c r="D81" s="2092" t="n"/>
      <c r="E81" s="2092" t="n"/>
      <c r="F81" s="2092" t="n"/>
      <c r="G81" s="2092" t="n"/>
      <c r="H81" s="2092" t="n"/>
      <c r="I81" s="2092" t="n"/>
      <c r="J81" s="2092" t="n"/>
      <c r="K81" s="2092" t="n"/>
      <c r="L81" s="2092" t="n"/>
      <c r="M81" s="2092" t="n"/>
      <c r="N81" s="2092" t="n"/>
      <c r="O81" s="2092" t="n"/>
      <c r="P81" s="2092" t="n"/>
      <c r="Q81" s="2092" t="n"/>
      <c r="R81" s="2092" t="n"/>
      <c r="S81" s="2092" t="n"/>
      <c r="T81" s="2092" t="n"/>
      <c r="U81" s="2092" t="n"/>
      <c r="V81" s="2092" t="n"/>
      <c r="W81" s="2092" t="n"/>
      <c r="X81" s="2092" t="n"/>
      <c r="Y81" s="2092" t="n"/>
      <c r="Z81" s="2092" t="n"/>
      <c r="AA81" s="2092" t="n"/>
      <c r="AB81" s="2092" t="n"/>
      <c r="AC81" s="2092" t="n"/>
      <c r="AD81" s="2092" t="n"/>
      <c r="AE81" s="2092" t="n"/>
      <c r="AF81" s="23" t="n"/>
    </row>
    <row r="82" ht="15.75" customHeight="1" s="667">
      <c r="A82" s="23" t="n"/>
      <c r="B82" s="2092" t="n"/>
      <c r="C82" s="2092" t="n"/>
      <c r="D82" s="2092" t="n"/>
      <c r="E82" s="2092" t="n"/>
      <c r="F82" s="2092" t="n"/>
      <c r="G82" s="2092" t="n"/>
      <c r="H82" s="2092" t="n"/>
      <c r="I82" s="2092" t="n"/>
      <c r="J82" s="2092" t="n"/>
      <c r="K82" s="2092" t="n"/>
      <c r="L82" s="2092" t="n"/>
      <c r="M82" s="2092" t="n"/>
      <c r="N82" s="2092" t="n"/>
      <c r="O82" s="2092" t="n"/>
      <c r="P82" s="2092" t="n"/>
      <c r="Q82" s="2092" t="n"/>
      <c r="R82" s="2092" t="n"/>
      <c r="S82" s="2092" t="n"/>
      <c r="T82" s="2092" t="n"/>
      <c r="U82" s="2092" t="n"/>
      <c r="V82" s="2092" t="n"/>
      <c r="W82" s="2092" t="n"/>
      <c r="X82" s="2092" t="n"/>
      <c r="Y82" s="2092" t="n"/>
      <c r="Z82" s="2092" t="n"/>
      <c r="AA82" s="2092" t="n"/>
      <c r="AB82" s="2092" t="n"/>
      <c r="AC82" s="2092" t="n"/>
      <c r="AD82" s="2092" t="n"/>
      <c r="AE82" s="2092" t="n"/>
      <c r="AF82" s="23" t="n"/>
    </row>
    <row r="83" ht="15.75" customHeight="1" s="667">
      <c r="A83" s="23" t="n"/>
      <c r="B83" s="2092" t="n"/>
      <c r="C83" s="2092" t="n"/>
      <c r="D83" s="2092" t="n"/>
      <c r="E83" s="2092" t="n"/>
      <c r="F83" s="2092" t="n"/>
      <c r="G83" s="2092" t="n"/>
      <c r="H83" s="2092" t="n"/>
      <c r="I83" s="2092" t="n"/>
      <c r="J83" s="2092" t="n"/>
      <c r="K83" s="2092" t="n"/>
      <c r="L83" s="2092" t="n"/>
      <c r="M83" s="2092" t="n"/>
      <c r="N83" s="2092" t="n"/>
      <c r="O83" s="2092" t="n"/>
      <c r="P83" s="2092" t="n"/>
      <c r="Q83" s="2092" t="n"/>
      <c r="R83" s="2092" t="n"/>
      <c r="S83" s="2092" t="n"/>
      <c r="T83" s="2092" t="n"/>
      <c r="U83" s="2092" t="n"/>
      <c r="V83" s="2092" t="n"/>
      <c r="W83" s="2092" t="n"/>
      <c r="X83" s="2092" t="n"/>
      <c r="Y83" s="2092" t="n"/>
      <c r="Z83" s="2092" t="n"/>
      <c r="AA83" s="2092" t="n"/>
      <c r="AB83" s="2092" t="n"/>
      <c r="AC83" s="2092" t="n"/>
      <c r="AD83" s="2092" t="n"/>
      <c r="AE83" s="2092" t="n"/>
      <c r="AF83" s="23" t="n"/>
    </row>
    <row r="84" ht="15.75" customHeight="1" s="667">
      <c r="A84" s="23" t="n"/>
      <c r="B84" s="2092" t="n"/>
      <c r="C84" s="2092" t="n"/>
      <c r="D84" s="2092" t="n"/>
      <c r="E84" s="2092" t="n"/>
      <c r="F84" s="2092" t="n"/>
      <c r="G84" s="2092" t="n"/>
      <c r="H84" s="2092" t="n"/>
      <c r="I84" s="2092" t="n"/>
      <c r="J84" s="2092" t="n"/>
      <c r="K84" s="2092" t="n"/>
      <c r="L84" s="2092" t="n"/>
      <c r="M84" s="2092" t="n"/>
      <c r="N84" s="2092" t="n"/>
      <c r="O84" s="2092" t="n"/>
      <c r="P84" s="2092" t="n"/>
      <c r="Q84" s="2092" t="n"/>
      <c r="R84" s="2092" t="n"/>
      <c r="S84" s="2092" t="n"/>
      <c r="T84" s="2092" t="n"/>
      <c r="U84" s="2092" t="n"/>
      <c r="V84" s="2092" t="n"/>
      <c r="W84" s="2092" t="n"/>
      <c r="X84" s="2092" t="n"/>
      <c r="Y84" s="2092" t="n"/>
      <c r="Z84" s="2092" t="n"/>
      <c r="AA84" s="2092" t="n"/>
      <c r="AB84" s="2092" t="n"/>
      <c r="AC84" s="2092" t="n"/>
      <c r="AD84" s="2092" t="n"/>
      <c r="AE84" s="2092" t="n"/>
      <c r="AF84" s="23" t="n"/>
    </row>
    <row r="85" ht="15.75" customHeight="1" s="667">
      <c r="A85" s="23" t="n"/>
      <c r="B85" s="2092" t="n"/>
      <c r="C85" s="2092" t="n"/>
      <c r="D85" s="2092" t="n"/>
      <c r="E85" s="2092" t="n"/>
      <c r="F85" s="2092" t="n"/>
      <c r="G85" s="2092" t="n"/>
      <c r="H85" s="2092" t="n"/>
      <c r="I85" s="2092" t="n"/>
      <c r="J85" s="2092" t="n"/>
      <c r="K85" s="2092" t="n"/>
      <c r="L85" s="2092" t="n"/>
      <c r="M85" s="2092" t="n"/>
      <c r="N85" s="2092" t="n"/>
      <c r="O85" s="2092" t="n"/>
      <c r="P85" s="2092" t="n"/>
      <c r="Q85" s="2092" t="n"/>
      <c r="R85" s="2092" t="n"/>
      <c r="S85" s="2092" t="n"/>
      <c r="T85" s="2092" t="n"/>
      <c r="U85" s="2092" t="n"/>
      <c r="V85" s="2092" t="n"/>
      <c r="W85" s="2092" t="n"/>
      <c r="X85" s="2092" t="n"/>
      <c r="Y85" s="2092" t="n"/>
      <c r="Z85" s="2092" t="n"/>
      <c r="AA85" s="2092" t="n"/>
      <c r="AB85" s="2092" t="n"/>
      <c r="AC85" s="2092" t="n"/>
      <c r="AD85" s="2092" t="n"/>
      <c r="AE85" s="2092" t="n"/>
      <c r="AF85" s="23" t="n"/>
    </row>
    <row r="86" ht="15.75" customHeight="1" s="667">
      <c r="A86" s="705" t="n"/>
      <c r="B86" s="706" t="n"/>
      <c r="C86" s="707" t="n"/>
      <c r="D86" s="707" t="n"/>
      <c r="E86" s="707" t="n"/>
      <c r="F86" s="707" t="n"/>
      <c r="G86" s="707" t="n"/>
      <c r="H86" s="707" t="n"/>
      <c r="I86" s="707" t="n"/>
      <c r="J86" s="707" t="n"/>
      <c r="K86" s="707" t="n"/>
      <c r="L86" s="707" t="n"/>
      <c r="M86" s="707" t="n"/>
      <c r="N86" s="707" t="n"/>
      <c r="O86" s="707" t="n"/>
      <c r="P86" s="707" t="n"/>
      <c r="Q86" s="707" t="n"/>
      <c r="R86" s="707" t="n"/>
      <c r="S86" s="707" t="n"/>
      <c r="T86" s="707" t="n"/>
      <c r="U86" s="707" t="n"/>
      <c r="V86" s="707" t="n"/>
      <c r="W86" s="707" t="n"/>
      <c r="X86" s="707" t="n"/>
      <c r="Y86" s="707" t="n"/>
      <c r="Z86" s="707" t="n"/>
      <c r="AA86" s="707" t="n"/>
      <c r="AB86" s="682" t="n"/>
      <c r="AC86" s="683" t="inlineStr">
        <is>
          <t xml:space="preserve">Page </t>
        </is>
      </c>
      <c r="AD86" s="684" t="n">
        <v>2</v>
      </c>
      <c r="AE86" s="684" t="inlineStr">
        <is>
          <t>of</t>
        </is>
      </c>
      <c r="AF86" s="684" t="n">
        <v>2</v>
      </c>
    </row>
    <row r="87" ht="15.75" customHeight="1" s="667">
      <c r="B87" s="703" t="n"/>
      <c r="C87" s="703" t="n"/>
      <c r="D87" s="703" t="n"/>
      <c r="E87" s="703" t="n"/>
      <c r="F87" s="703" t="n"/>
      <c r="G87" s="703" t="n"/>
      <c r="H87" s="703" t="n"/>
      <c r="I87" s="703" t="n"/>
      <c r="J87" s="703" t="n"/>
      <c r="K87" s="703" t="n"/>
      <c r="L87" s="703" t="n"/>
      <c r="M87" s="703" t="n"/>
      <c r="N87" s="703" t="n"/>
      <c r="O87" s="703" t="n"/>
      <c r="P87" s="703" t="n"/>
      <c r="Q87" s="703" t="n"/>
      <c r="R87" s="703" t="n"/>
      <c r="S87" s="703" t="n"/>
      <c r="T87" s="703" t="n"/>
      <c r="U87" s="703" t="n"/>
      <c r="V87" s="703" t="n"/>
      <c r="W87" s="703" t="n"/>
      <c r="X87" s="703" t="n"/>
      <c r="Y87" s="703" t="n"/>
      <c r="Z87" s="703" t="n"/>
      <c r="AA87" s="703" t="n"/>
      <c r="AB87" s="703" t="n"/>
      <c r="AC87" s="703" t="n"/>
      <c r="AD87" s="703" t="n"/>
      <c r="AE87" s="703" t="n"/>
    </row>
    <row r="88" ht="15.75" customHeight="1" s="667">
      <c r="B88" s="703" t="n"/>
      <c r="C88" s="703" t="n"/>
      <c r="D88" s="703" t="n"/>
      <c r="E88" s="703" t="n"/>
      <c r="F88" s="703" t="n"/>
      <c r="G88" s="703" t="n"/>
      <c r="H88" s="703" t="n"/>
      <c r="I88" s="703" t="n"/>
      <c r="J88" s="703" t="n"/>
      <c r="K88" s="703" t="n"/>
      <c r="L88" s="703" t="n"/>
      <c r="M88" s="703" t="n"/>
      <c r="N88" s="703" t="n"/>
      <c r="O88" s="703" t="n"/>
      <c r="P88" s="703" t="n"/>
      <c r="Q88" s="703" t="n"/>
      <c r="R88" s="703" t="n"/>
      <c r="S88" s="703" t="n"/>
      <c r="T88" s="703" t="n"/>
      <c r="U88" s="703" t="n"/>
      <c r="V88" s="703" t="n"/>
      <c r="W88" s="703" t="n"/>
      <c r="X88" s="703" t="n"/>
      <c r="Y88" s="703" t="n"/>
      <c r="Z88" s="703" t="n"/>
      <c r="AA88" s="703" t="n"/>
      <c r="AB88" s="703" t="n"/>
      <c r="AC88" s="703" t="n"/>
      <c r="AD88" s="703" t="n"/>
      <c r="AE88" s="703" t="n"/>
    </row>
  </sheetData>
  <mergeCells count="199">
    <mergeCell ref="V32:Y32"/>
    <mergeCell ref="B19:AF19"/>
    <mergeCell ref="E33:L33"/>
    <mergeCell ref="P23:U23"/>
    <mergeCell ref="Y26:AA26"/>
    <mergeCell ref="L49:O49"/>
    <mergeCell ref="B28:D28"/>
    <mergeCell ref="B36:AE39"/>
    <mergeCell ref="Q55:R55"/>
    <mergeCell ref="E35:L35"/>
    <mergeCell ref="S24:U24"/>
    <mergeCell ref="A41:B41"/>
    <mergeCell ref="B20:AF20"/>
    <mergeCell ref="M54:N54"/>
    <mergeCell ref="P28:R28"/>
    <mergeCell ref="O54:P54"/>
    <mergeCell ref="E28:L28"/>
    <mergeCell ref="N61:O61"/>
    <mergeCell ref="T49:W49"/>
    <mergeCell ref="B30:L31"/>
    <mergeCell ref="E69:L69"/>
    <mergeCell ref="AB45:AE45"/>
    <mergeCell ref="B8:AF13"/>
    <mergeCell ref="P30:R30"/>
    <mergeCell ref="S54:U54"/>
    <mergeCell ref="P69:S69"/>
    <mergeCell ref="L44:O45"/>
    <mergeCell ref="O55:P55"/>
    <mergeCell ref="Z53:AC53"/>
    <mergeCell ref="AB47:AE47"/>
    <mergeCell ref="S56:U56"/>
    <mergeCell ref="P46:S46"/>
    <mergeCell ref="Y4:AD4"/>
    <mergeCell ref="S25:U25"/>
    <mergeCell ref="AB44:AE44"/>
    <mergeCell ref="M41:Q41"/>
    <mergeCell ref="W63:Z63"/>
    <mergeCell ref="M68:O68"/>
    <mergeCell ref="A8:A13"/>
    <mergeCell ref="B72:D72"/>
    <mergeCell ref="AB46:AE46"/>
    <mergeCell ref="P61:S61"/>
    <mergeCell ref="Z52:AC52"/>
    <mergeCell ref="V52:Y53"/>
    <mergeCell ref="P70:S70"/>
    <mergeCell ref="E32:L32"/>
    <mergeCell ref="E72:L72"/>
    <mergeCell ref="B70:D70"/>
    <mergeCell ref="AB48:AE48"/>
    <mergeCell ref="M69:O69"/>
    <mergeCell ref="I52:J53"/>
    <mergeCell ref="P47:S47"/>
    <mergeCell ref="N63:O63"/>
    <mergeCell ref="B52:H53"/>
    <mergeCell ref="S28:U28"/>
    <mergeCell ref="M31:O31"/>
    <mergeCell ref="M5:Q5"/>
    <mergeCell ref="K55:L55"/>
    <mergeCell ref="M28:O28"/>
    <mergeCell ref="Q54:R54"/>
    <mergeCell ref="V56:Y56"/>
    <mergeCell ref="I54:J54"/>
    <mergeCell ref="Y28:AA28"/>
    <mergeCell ref="R41:AF41"/>
    <mergeCell ref="W61:Y61"/>
    <mergeCell ref="M26:O26"/>
    <mergeCell ref="B62:K62"/>
    <mergeCell ref="V33:Y33"/>
    <mergeCell ref="S55:U55"/>
    <mergeCell ref="V25:X25"/>
    <mergeCell ref="I56:J56"/>
    <mergeCell ref="A3:E3"/>
    <mergeCell ref="K56:L56"/>
    <mergeCell ref="M72:O72"/>
    <mergeCell ref="B44:K45"/>
    <mergeCell ref="AA62:AC62"/>
    <mergeCell ref="Z57:AC57"/>
    <mergeCell ref="S32:U32"/>
    <mergeCell ref="V35:Y35"/>
    <mergeCell ref="S26:U26"/>
    <mergeCell ref="M71:O71"/>
    <mergeCell ref="O56:P56"/>
    <mergeCell ref="V34:Y34"/>
    <mergeCell ref="B47:D47"/>
    <mergeCell ref="E49:K49"/>
    <mergeCell ref="A14:AF14"/>
    <mergeCell ref="B46:D46"/>
    <mergeCell ref="A1:AF2"/>
    <mergeCell ref="M70:O70"/>
    <mergeCell ref="P31:R31"/>
    <mergeCell ref="M35:O35"/>
    <mergeCell ref="E46:K46"/>
    <mergeCell ref="L61:M61"/>
    <mergeCell ref="X45:AA45"/>
    <mergeCell ref="P44:S45"/>
    <mergeCell ref="T62:V62"/>
    <mergeCell ref="M23:O24"/>
    <mergeCell ref="M55:N55"/>
    <mergeCell ref="M25:O25"/>
    <mergeCell ref="L46:O46"/>
    <mergeCell ref="K54:L54"/>
    <mergeCell ref="M30:O30"/>
    <mergeCell ref="P62:S62"/>
    <mergeCell ref="P71:S71"/>
    <mergeCell ref="Y25:AA25"/>
    <mergeCell ref="S34:U34"/>
    <mergeCell ref="X46:AA46"/>
    <mergeCell ref="B71:L71"/>
    <mergeCell ref="O52:P53"/>
    <mergeCell ref="B63:K63"/>
    <mergeCell ref="AE3:AF3"/>
    <mergeCell ref="E47:K47"/>
    <mergeCell ref="M33:O33"/>
    <mergeCell ref="A40:G40"/>
    <mergeCell ref="AB49:AE49"/>
    <mergeCell ref="B49:D49"/>
    <mergeCell ref="A6:AF6"/>
    <mergeCell ref="Z55:AC55"/>
    <mergeCell ref="V26:X26"/>
    <mergeCell ref="S30:U30"/>
    <mergeCell ref="S52:U53"/>
    <mergeCell ref="M40:N40"/>
    <mergeCell ref="V23:X24"/>
    <mergeCell ref="P63:S63"/>
    <mergeCell ref="Z54:AC54"/>
    <mergeCell ref="B16:AF16"/>
    <mergeCell ref="P33:R33"/>
    <mergeCell ref="M32:O32"/>
    <mergeCell ref="H40:K40"/>
    <mergeCell ref="AB26:AE26"/>
    <mergeCell ref="L47:O47"/>
    <mergeCell ref="R4:X4"/>
    <mergeCell ref="B35:D35"/>
    <mergeCell ref="A5:B5"/>
    <mergeCell ref="S31:U31"/>
    <mergeCell ref="B18:AF18"/>
    <mergeCell ref="M3:Q3"/>
    <mergeCell ref="AB25:AE25"/>
    <mergeCell ref="B25:D25"/>
    <mergeCell ref="P35:R35"/>
    <mergeCell ref="P49:S49"/>
    <mergeCell ref="C41:L41"/>
    <mergeCell ref="B61:K61"/>
    <mergeCell ref="P25:R25"/>
    <mergeCell ref="AB27:AE27"/>
    <mergeCell ref="E25:L25"/>
    <mergeCell ref="B23:L24"/>
    <mergeCell ref="M4:Q4"/>
    <mergeCell ref="Q56:R56"/>
    <mergeCell ref="V28:X28"/>
    <mergeCell ref="AA60:AC60"/>
    <mergeCell ref="B73:AE80"/>
    <mergeCell ref="P68:S68"/>
    <mergeCell ref="B69:D69"/>
    <mergeCell ref="T46:W46"/>
    <mergeCell ref="AB28:AE28"/>
    <mergeCell ref="K52:L53"/>
    <mergeCell ref="X44:AA44"/>
    <mergeCell ref="Y23:AA24"/>
    <mergeCell ref="T44:W45"/>
    <mergeCell ref="AA63:AC63"/>
    <mergeCell ref="AE4:AF4"/>
    <mergeCell ref="B15:AF15"/>
    <mergeCell ref="S33:U33"/>
    <mergeCell ref="P32:R32"/>
    <mergeCell ref="O40:Q40"/>
    <mergeCell ref="V55:Y55"/>
    <mergeCell ref="T61:V61"/>
    <mergeCell ref="L62:M62"/>
    <mergeCell ref="N62:O62"/>
    <mergeCell ref="A7:AF7"/>
    <mergeCell ref="S35:U35"/>
    <mergeCell ref="B33:D33"/>
    <mergeCell ref="C5:L5"/>
    <mergeCell ref="M52:N53"/>
    <mergeCell ref="V30:Y31"/>
    <mergeCell ref="AB23:AE24"/>
    <mergeCell ref="Z61:AC61"/>
    <mergeCell ref="P24:R24"/>
    <mergeCell ref="T47:W47"/>
    <mergeCell ref="I55:J55"/>
    <mergeCell ref="B32:D32"/>
    <mergeCell ref="B26:D26"/>
    <mergeCell ref="P72:S72"/>
    <mergeCell ref="L63:M63"/>
    <mergeCell ref="R5:AF5"/>
    <mergeCell ref="Q52:R53"/>
    <mergeCell ref="E70:L70"/>
    <mergeCell ref="P26:R26"/>
    <mergeCell ref="X47:AA47"/>
    <mergeCell ref="E26:L26"/>
    <mergeCell ref="B54:G54"/>
    <mergeCell ref="Z56:AC56"/>
    <mergeCell ref="X49:AA49"/>
    <mergeCell ref="W62:Z62"/>
    <mergeCell ref="Z64:AC64"/>
    <mergeCell ref="T63:V63"/>
    <mergeCell ref="M56:N56"/>
    <mergeCell ref="V54:Y54"/>
  </mergeCells>
  <conditionalFormatting sqref="L70">
    <cfRule type="cellIs" priority="9" operator="equal" dxfId="0">
      <formula>0</formula>
    </cfRule>
  </conditionalFormatting>
  <conditionalFormatting sqref="L51:AB51">
    <cfRule type="cellIs" priority="17" operator="equal" dxfId="0">
      <formula>0</formula>
    </cfRule>
  </conditionalFormatting>
  <conditionalFormatting sqref="L46:AE48">
    <cfRule type="cellIs" priority="30" operator="equal" dxfId="0">
      <formula>0</formula>
    </cfRule>
  </conditionalFormatting>
  <conditionalFormatting sqref="M32:Y34">
    <cfRule type="cellIs" priority="18" operator="equal" dxfId="0">
      <formula>0</formula>
    </cfRule>
  </conditionalFormatting>
  <conditionalFormatting sqref="L43:AB43 L44:X45 L71:M71 M25:AE27 M69:S71 O28:P28 S52:Y56 V55:Y57 Z59:AC59">
    <cfRule type="cellIs" priority="32" operator="equal" dxfId="0">
      <formula>0</formula>
    </cfRule>
  </conditionalFormatting>
  <conditionalFormatting sqref="M35 P35 S34">
    <cfRule type="cellIs" priority="19" operator="equal" dxfId="0">
      <formula>0</formula>
    </cfRule>
  </conditionalFormatting>
  <conditionalFormatting sqref="S57:U57">
    <cfRule type="cellIs" priority="4" operator="equal" dxfId="0">
      <formula>0</formula>
    </cfRule>
  </conditionalFormatting>
  <conditionalFormatting sqref="Z52:Z53">
    <cfRule type="cellIs" priority="15" operator="equal" dxfId="0">
      <formula>0</formula>
    </cfRule>
  </conditionalFormatting>
  <conditionalFormatting sqref="Z61:Z63">
    <cfRule type="cellIs" priority="1" operator="equal" dxfId="0">
      <formula>0</formula>
    </cfRule>
  </conditionalFormatting>
  <conditionalFormatting sqref="Z70:Z71">
    <cfRule type="cellIs" priority="25" operator="equal" dxfId="0">
      <formula>0</formula>
    </cfRule>
  </conditionalFormatting>
  <conditionalFormatting sqref="Z54:AC57">
    <cfRule type="cellIs" priority="14" operator="equal" dxfId="0">
      <formula>0</formula>
    </cfRule>
  </conditionalFormatting>
  <conditionalFormatting sqref="Z64:AC64">
    <cfRule type="cellIs" priority="8" operator="equal" dxfId="0">
      <formula>0</formula>
    </cfRule>
  </conditionalFormatting>
  <conditionalFormatting sqref="AA69">
    <cfRule type="cellIs" priority="26" operator="equal" dxfId="0">
      <formula>0</formula>
    </cfRule>
  </conditionalFormatting>
  <conditionalFormatting sqref="AB44:AB45">
    <cfRule type="cellIs" priority="22" operator="equal" dxfId="0">
      <formula>0</formula>
    </cfRule>
  </conditionalFormatting>
  <conditionalFormatting sqref="AB27:AE27">
    <cfRule type="cellIs" priority="29" operator="equal" dxfId="0">
      <formula>0</formula>
    </cfRule>
  </conditionalFormatting>
  <conditionalFormatting sqref="AF49">
    <cfRule type="cellIs" priority="21"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3.xml><?xml version="1.0" encoding="utf-8"?>
<worksheet xmlns="http://schemas.openxmlformats.org/spreadsheetml/2006/main">
  <sheetPr codeName="Sheet13">
    <tabColor rgb="FF00B050"/>
    <outlinePr summaryBelow="1" summaryRight="1"/>
    <pageSetUpPr/>
  </sheetPr>
  <dimension ref="A1:AI50"/>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4.42578125" customWidth="1" style="667" min="20" max="20"/>
  </cols>
  <sheetData>
    <row r="1" ht="15.75" customHeight="1" s="667">
      <c r="A1" s="725" t="inlineStr">
        <is>
          <t>BASIC FACILITY REQUIREMENTS WORKSHEET</t>
        </is>
      </c>
    </row>
    <row r="2" ht="15.75" customHeight="1" s="667"/>
    <row r="3" ht="15.75" customHeight="1" s="667">
      <c r="A3" s="728" t="inlineStr">
        <is>
          <t>Installation:</t>
        </is>
      </c>
      <c r="F3" s="1301" t="inlineStr">
        <is>
          <t>MCB Camp Butler</t>
        </is>
      </c>
      <c r="G3" s="1739" t="n"/>
      <c r="H3" s="1739" t="n"/>
      <c r="I3" s="1739" t="n"/>
      <c r="J3" s="1739" t="n"/>
      <c r="K3" s="1739" t="n"/>
      <c r="L3" s="1739" t="n"/>
      <c r="M3" s="728" t="inlineStr">
        <is>
          <t>Tenant:</t>
        </is>
      </c>
      <c r="R3" s="781" t="inlineStr">
        <is>
          <t>3d MED BN</t>
        </is>
      </c>
      <c r="S3" s="1739" t="n"/>
      <c r="T3" s="1739" t="n"/>
      <c r="U3" s="1739" t="n"/>
      <c r="V3" s="1739" t="n"/>
      <c r="W3" s="1739" t="n"/>
      <c r="X3" s="1739" t="n"/>
      <c r="Y3" s="1739" t="n"/>
      <c r="Z3" s="1739" t="n"/>
      <c r="AA3" s="1739" t="n"/>
      <c r="AB3" s="1739" t="n"/>
      <c r="AC3" s="23" t="n"/>
      <c r="AD3" s="23" t="n"/>
      <c r="AE3" s="1610" t="n"/>
      <c r="AF3" s="1739" t="n"/>
    </row>
    <row r="4" ht="15.75" customHeight="1" s="667">
      <c r="A4" s="728" t="inlineStr">
        <is>
          <t>Installation UIC:</t>
        </is>
      </c>
      <c r="F4" s="1301" t="inlineStr">
        <is>
          <t>M67400</t>
        </is>
      </c>
      <c r="G4" s="1739" t="n"/>
      <c r="H4" s="1739" t="n"/>
      <c r="I4" s="1739" t="n"/>
      <c r="J4" s="1739" t="n"/>
      <c r="K4" s="1739" t="n"/>
      <c r="L4" s="1739" t="n"/>
      <c r="M4" s="728" t="inlineStr">
        <is>
          <t>Tenant UIC:</t>
        </is>
      </c>
      <c r="R4" s="781" t="inlineStr">
        <is>
          <t>M13020</t>
        </is>
      </c>
      <c r="S4" s="1739" t="n"/>
      <c r="T4" s="1739" t="n"/>
      <c r="U4" s="1739" t="n"/>
      <c r="V4" s="1739" t="n"/>
      <c r="W4" s="1739" t="n"/>
      <c r="X4" s="1739" t="n"/>
      <c r="Y4" s="742" t="n"/>
      <c r="AE4" s="732" t="n"/>
      <c r="AF4" s="1739" t="n"/>
    </row>
    <row r="5" ht="15.75" customHeight="1" s="667">
      <c r="A5" s="800" t="inlineStr">
        <is>
          <t>CCN:</t>
        </is>
      </c>
      <c r="C5" s="801" t="n">
        <v>45110</v>
      </c>
      <c r="D5" s="1739" t="n"/>
      <c r="E5" s="1739" t="n"/>
      <c r="F5" s="1739" t="n"/>
      <c r="G5" s="1739" t="n"/>
      <c r="H5" s="1739" t="n"/>
      <c r="I5" s="1739" t="n"/>
      <c r="J5" s="1739" t="n"/>
      <c r="K5" s="1739" t="n"/>
      <c r="L5" s="1739" t="n"/>
      <c r="M5" s="800" t="inlineStr">
        <is>
          <t>Nomenclature:</t>
        </is>
      </c>
      <c r="R5" s="801" t="inlineStr">
        <is>
          <t>Open Storage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802" t="n"/>
      <c r="B7" s="802" t="n"/>
      <c r="C7" s="802" t="n"/>
      <c r="D7" s="802" t="n"/>
      <c r="E7" s="802" t="n"/>
      <c r="F7" s="802" t="n"/>
      <c r="G7" s="802" t="n"/>
      <c r="H7" s="802" t="n"/>
      <c r="I7" s="802" t="n"/>
      <c r="J7" s="802" t="n"/>
      <c r="K7" s="802" t="n"/>
      <c r="L7" s="802" t="n"/>
      <c r="M7" s="802" t="n"/>
      <c r="N7" s="802" t="n"/>
      <c r="O7" s="802" t="n"/>
      <c r="P7" s="802" t="n"/>
      <c r="Q7" s="802" t="n"/>
      <c r="R7" s="802" t="n"/>
      <c r="S7" s="802" t="n"/>
      <c r="T7" s="802" t="n"/>
      <c r="U7" s="802" t="n"/>
      <c r="V7" s="802" t="n"/>
      <c r="W7" s="802" t="n"/>
      <c r="X7" s="802" t="n"/>
      <c r="Y7" s="802" t="n"/>
      <c r="Z7" s="802" t="n"/>
      <c r="AA7" s="802" t="n"/>
      <c r="AB7" s="802" t="n"/>
      <c r="AC7" s="802" t="n"/>
      <c r="AD7" s="802" t="n"/>
      <c r="AE7" s="802" t="n"/>
      <c r="AF7" s="802" t="n"/>
    </row>
    <row r="8" ht="15.75" customHeight="1" s="667">
      <c r="A8" s="728" t="inlineStr">
        <is>
          <t>Description:</t>
        </is>
      </c>
    </row>
    <row r="9" ht="15.75" customHeight="1" s="667">
      <c r="A9" s="728" t="n"/>
      <c r="B9" s="798" t="inlineStr">
        <is>
          <t>Mission: Provide health service support to the Marine expeditionary force (MEF).
CCN: This category group consists of non-covered storage areas, paved or otherwise established, for storage of General Supply Materials.
Justification: Open Storage Areas are required by 3d MED BN to provide laydown area for shipping containers and other items not required to be stored indoors.</t>
        </is>
      </c>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798" t="n"/>
    </row>
    <row r="10" ht="15.75" customHeight="1" s="667">
      <c r="A10" s="728"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798" t="n"/>
    </row>
    <row r="11" ht="15.75" customHeight="1" s="667">
      <c r="A11" s="728"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798" t="n"/>
    </row>
    <row r="12" ht="15.75" customHeight="1" s="667">
      <c r="A12" s="728"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798" t="n"/>
    </row>
    <row r="13" ht="15.75" customHeight="1" s="667">
      <c r="A13" s="728"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798" t="n"/>
    </row>
    <row r="14" ht="15.75" customHeight="1" s="667">
      <c r="A14" s="728"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798" t="n"/>
    </row>
    <row r="15" ht="15.75" customHeight="1" s="667">
      <c r="A15" s="798" t="n"/>
      <c r="B15" s="798" t="n"/>
      <c r="C15" s="798" t="n"/>
      <c r="D15" s="798" t="n"/>
      <c r="E15" s="798" t="n"/>
      <c r="F15" s="798" t="n"/>
      <c r="G15" s="798" t="n"/>
      <c r="H15" s="798" t="n"/>
      <c r="I15" s="798" t="n"/>
      <c r="J15" s="798" t="n"/>
      <c r="K15" s="798" t="n"/>
      <c r="L15" s="798" t="n"/>
      <c r="M15" s="798" t="n"/>
      <c r="N15" s="798" t="n"/>
      <c r="O15" s="798" t="n"/>
      <c r="P15" s="798" t="n"/>
      <c r="Q15" s="798" t="n"/>
      <c r="R15" s="798" t="n"/>
      <c r="S15" s="798" t="n"/>
      <c r="T15" s="798" t="n"/>
      <c r="U15" s="798" t="n"/>
      <c r="V15" s="798" t="n"/>
      <c r="W15" s="798" t="n"/>
      <c r="X15" s="798" t="n"/>
      <c r="Y15" s="798" t="n"/>
      <c r="Z15" s="798" t="n"/>
      <c r="AA15" s="798" t="n"/>
      <c r="AB15" s="798" t="n"/>
      <c r="AC15" s="798" t="n"/>
      <c r="AD15" s="798" t="n"/>
      <c r="AE15" s="798" t="n"/>
      <c r="AF15" s="798" t="n"/>
    </row>
    <row r="16" ht="15.75" customHeight="1" s="667">
      <c r="A16" s="728" t="inlineStr">
        <is>
          <t>Planning Criteria:</t>
        </is>
      </c>
    </row>
    <row r="17" ht="15.75" customHeight="1" s="667">
      <c r="A17" s="798" t="n"/>
      <c r="B17" s="943" t="inlineStr">
        <is>
          <t xml:space="preserve">UFC 2-000-05N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98" t="n"/>
      <c r="B18" s="943"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386" t="n"/>
    </row>
    <row r="19" ht="15.75" customHeight="1" s="667">
      <c r="A19" s="2" t="inlineStr">
        <is>
          <t>Loading:</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5.75" customHeight="1" s="667">
      <c r="A20" s="1301" t="n"/>
      <c r="B20" s="1291" t="inlineStr">
        <is>
          <t>FY2025 Table of Organization &amp; Equipment (attached)</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1301" t="n"/>
      <c r="B21" s="1611" t="n"/>
    </row>
    <row r="22" ht="15.75" customHeight="1" s="667">
      <c r="A22" s="2" t="inlineStr">
        <is>
          <t>Analysis:</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75" customHeight="1" s="667">
      <c r="A23" s="2" t="n"/>
      <c r="B23" s="34" t="inlineStr">
        <is>
          <t>Total Space Requirement</t>
        </is>
      </c>
      <c r="C23" s="1301" t="n"/>
      <c r="D23" s="1301" t="n"/>
      <c r="E23" s="1301" t="n"/>
      <c r="F23" s="1301" t="n"/>
      <c r="G23" s="1301" t="n"/>
      <c r="H23" s="1301" t="n"/>
      <c r="I23" s="1301" t="n"/>
      <c r="J23" s="1301" t="n"/>
      <c r="K23" s="1301" t="n"/>
      <c r="L23" s="1301" t="n"/>
      <c r="M23" s="35" t="n"/>
      <c r="N23" s="23" t="n"/>
      <c r="O23" s="23" t="n"/>
      <c r="P23" s="23" t="n"/>
      <c r="Q23" s="23" t="n"/>
      <c r="R23" s="2" t="n"/>
      <c r="S23" s="2" t="n"/>
      <c r="T23" s="2" t="n"/>
      <c r="U23" s="2" t="n"/>
      <c r="V23" s="2" t="n"/>
      <c r="W23" s="2" t="n"/>
      <c r="X23" s="2" t="n"/>
      <c r="Y23" s="2" t="n"/>
      <c r="Z23" s="2" t="n"/>
      <c r="AA23" s="2" t="n"/>
      <c r="AB23" s="2" t="n"/>
      <c r="AC23" s="2" t="n"/>
      <c r="AD23" s="2" t="n"/>
      <c r="AE23" s="2" t="n"/>
      <c r="AF23" s="2" t="n"/>
    </row>
    <row r="24" ht="15.75" customHeight="1" s="667">
      <c r="A24" s="2" t="n"/>
      <c r="B24" s="1612" t="inlineStr">
        <is>
          <t>Shipping Containers</t>
        </is>
      </c>
      <c r="C24" s="1910" t="n"/>
      <c r="D24" s="1910" t="n"/>
      <c r="E24" s="1910" t="n"/>
      <c r="F24" s="1910" t="n"/>
      <c r="G24" s="1614" t="inlineStr">
        <is>
          <t>Additional Storage</t>
        </is>
      </c>
      <c r="H24" s="1743" t="n"/>
      <c r="I24" s="1743" t="n"/>
      <c r="J24" s="1743" t="n"/>
      <c r="K24" s="1743" t="n"/>
      <c r="L24" s="387" t="n"/>
      <c r="M24" s="1306" t="inlineStr">
        <is>
          <t>Total</t>
        </is>
      </c>
      <c r="N24" s="1910" t="n"/>
      <c r="O24" s="1910" t="n"/>
      <c r="P24" s="1910" t="n"/>
      <c r="Q24" s="1912" t="n"/>
      <c r="R24" s="2" t="n"/>
      <c r="S24" s="2" t="n"/>
      <c r="T24" s="2" t="n"/>
      <c r="U24" s="2" t="n"/>
      <c r="V24" s="2" t="n"/>
      <c r="W24" s="2" t="n"/>
      <c r="X24" s="2" t="n"/>
      <c r="Y24" s="2" t="n"/>
      <c r="Z24" s="2" t="n"/>
      <c r="AA24" s="2" t="n"/>
      <c r="AB24" s="2" t="n"/>
      <c r="AC24" s="2" t="n"/>
      <c r="AD24" s="2" t="n"/>
      <c r="AE24" s="2" t="n"/>
      <c r="AF24" s="2" t="n"/>
    </row>
    <row r="25" ht="15.75" customHeight="1" s="667">
      <c r="A25" s="2" t="n"/>
      <c r="B25" s="2093">
        <f>R32*0.11111</f>
        <v/>
      </c>
      <c r="C25" s="1743" t="n"/>
      <c r="D25" s="1743" t="n"/>
      <c r="E25" s="1743" t="n"/>
      <c r="F25" s="1743" t="n"/>
      <c r="G25" s="2094">
        <f>AA46*0.11111</f>
        <v/>
      </c>
      <c r="H25" s="1743" t="n"/>
      <c r="I25" s="1743" t="n"/>
      <c r="J25" s="1743" t="n"/>
      <c r="K25" s="1743" t="n"/>
      <c r="L25" s="2095" t="n"/>
      <c r="M25" s="2096">
        <f>SUM(B25:K25)</f>
        <v/>
      </c>
      <c r="N25" s="1743" t="n"/>
      <c r="O25" s="1743" t="n"/>
      <c r="P25" s="1743" t="n"/>
      <c r="Q25" s="1744" t="n"/>
      <c r="R25" s="2" t="n"/>
      <c r="S25" s="2" t="n"/>
      <c r="T25" s="2" t="n"/>
      <c r="U25" s="2" t="n"/>
      <c r="V25" s="2" t="n"/>
      <c r="W25" s="2" t="n"/>
      <c r="X25" s="2" t="n"/>
      <c r="Y25" s="2" t="n"/>
      <c r="Z25" s="2" t="n"/>
      <c r="AA25" s="2" t="n"/>
      <c r="AB25" s="2" t="n"/>
      <c r="AC25" s="2" t="n"/>
      <c r="AD25" s="2" t="n"/>
      <c r="AE25" s="2" t="n"/>
      <c r="AF25" s="2" t="n"/>
    </row>
    <row r="26" ht="15.75" customHeight="1" s="66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5.75" customHeight="1" s="667">
      <c r="A27" s="2" t="n"/>
      <c r="B27" s="34" t="inlineStr">
        <is>
          <t>Summary of Shipping Container Space Requirement</t>
        </is>
      </c>
      <c r="C27" s="1301" t="n"/>
      <c r="D27" s="1301" t="n"/>
      <c r="E27" s="1301" t="n"/>
      <c r="F27" s="1301" t="n"/>
      <c r="G27" s="1301" t="n"/>
      <c r="H27" s="1301" t="n"/>
      <c r="I27" s="1301" t="n"/>
      <c r="J27" s="1301" t="n"/>
      <c r="K27" s="1301" t="n"/>
      <c r="L27" s="1301" t="n"/>
      <c r="M27" s="35" t="n"/>
      <c r="N27" s="23" t="n"/>
      <c r="O27" s="23" t="n"/>
      <c r="P27" s="23" t="n"/>
      <c r="Q27" s="23" t="n"/>
      <c r="R27" s="2" t="n"/>
      <c r="S27" s="2" t="n"/>
      <c r="T27" s="2" t="n"/>
      <c r="U27" s="2" t="n"/>
      <c r="V27" s="2" t="n"/>
      <c r="W27" s="2" t="n"/>
      <c r="X27" s="2" t="n"/>
      <c r="Y27" s="2" t="n"/>
      <c r="Z27" s="2" t="n"/>
      <c r="AA27" s="2" t="n"/>
      <c r="AB27" s="2" t="n"/>
      <c r="AC27" s="2" t="n"/>
      <c r="AD27" s="2" t="n"/>
      <c r="AE27" s="2" t="n"/>
      <c r="AF27" s="2" t="n"/>
    </row>
    <row r="28" ht="15.75" customHeight="1" s="667">
      <c r="A28" s="2" t="n"/>
      <c r="B28" s="1626" t="inlineStr">
        <is>
          <t>ITEM</t>
        </is>
      </c>
      <c r="C28" s="1910" t="n"/>
      <c r="D28" s="1910" t="n"/>
      <c r="E28" s="1910" t="n"/>
      <c r="F28" s="1627" t="inlineStr">
        <is>
          <t>Total Stacks1</t>
        </is>
      </c>
      <c r="G28" s="1743" t="n"/>
      <c r="H28" s="1743" t="n"/>
      <c r="I28" s="1744" t="n"/>
      <c r="J28" s="1628" t="inlineStr">
        <is>
          <t>NSF per Stack</t>
        </is>
      </c>
      <c r="K28" s="1743" t="n"/>
      <c r="L28" s="1743" t="n"/>
      <c r="M28" s="1743" t="n"/>
      <c r="N28" s="1952" t="inlineStr">
        <is>
          <t>Total NSF</t>
        </is>
      </c>
      <c r="O28" s="1910" t="n"/>
      <c r="P28" s="1910" t="n"/>
      <c r="Q28" s="1912" t="n"/>
      <c r="R28" s="2097" t="n">
        <v>2.5</v>
      </c>
      <c r="S28" s="1910" t="n"/>
      <c r="T28" s="1912" t="n"/>
      <c r="U28" s="389" t="n"/>
      <c r="V28" s="2" t="n"/>
      <c r="W28" s="2" t="n"/>
      <c r="X28" s="2" t="n"/>
      <c r="Y28" s="2" t="n"/>
      <c r="Z28" s="2" t="n"/>
      <c r="AA28" s="2" t="n"/>
      <c r="AB28" s="2" t="n"/>
      <c r="AC28" s="2" t="n"/>
      <c r="AD28" s="2" t="n"/>
      <c r="AE28" s="2" t="n"/>
      <c r="AF28" s="2" t="n"/>
    </row>
    <row r="29" ht="15.75" customHeight="1" s="667">
      <c r="A29" s="2" t="n"/>
      <c r="B29" s="2098" t="inlineStr">
        <is>
          <t>PALCON</t>
        </is>
      </c>
      <c r="C29" s="2099" t="n"/>
      <c r="D29" s="2099" t="n"/>
      <c r="E29" s="2100" t="n"/>
      <c r="F29" s="1634">
        <f>M42</f>
        <v/>
      </c>
      <c r="G29" s="2101" t="n"/>
      <c r="H29" s="2101" t="n"/>
      <c r="I29" s="2102" t="n"/>
      <c r="J29" s="1634" t="n">
        <v>13.34</v>
      </c>
      <c r="K29" s="2101" t="n"/>
      <c r="L29" s="2101" t="n"/>
      <c r="M29" s="2102" t="n"/>
      <c r="N29" s="2103">
        <f>F29*J29</f>
        <v/>
      </c>
      <c r="O29" s="2101" t="n"/>
      <c r="P29" s="2101" t="n"/>
      <c r="Q29" s="2102" t="n"/>
      <c r="R29" s="1634">
        <f>N29*R28</f>
        <v/>
      </c>
      <c r="S29" s="2101" t="n"/>
      <c r="T29" s="2102" t="n"/>
      <c r="U29" s="389" t="n"/>
      <c r="V29" s="2" t="n"/>
      <c r="W29" s="2" t="n"/>
      <c r="X29" s="2" t="n"/>
      <c r="Y29" s="2" t="n"/>
      <c r="Z29" s="2" t="n"/>
      <c r="AA29" s="2" t="n"/>
      <c r="AB29" s="2" t="n"/>
      <c r="AC29" s="2" t="n"/>
      <c r="AD29" s="2" t="n"/>
      <c r="AE29" s="2" t="n"/>
      <c r="AF29" s="2" t="n"/>
    </row>
    <row r="30" ht="15.75" customHeight="1" s="667">
      <c r="A30" s="2" t="n"/>
      <c r="B30" s="2104" t="inlineStr">
        <is>
          <t>QUADCON</t>
        </is>
      </c>
      <c r="C30" s="2105" t="n"/>
      <c r="D30" s="2105" t="n"/>
      <c r="E30" s="2106" t="n"/>
      <c r="F30" s="1622">
        <f>Q42</f>
        <v/>
      </c>
      <c r="G30" s="2107" t="n"/>
      <c r="H30" s="2107" t="n"/>
      <c r="I30" s="2108" t="n"/>
      <c r="J30" s="1622" t="n">
        <v>38</v>
      </c>
      <c r="K30" s="2107" t="n"/>
      <c r="L30" s="2107" t="n"/>
      <c r="M30" s="2108" t="n"/>
      <c r="N30" s="2109">
        <f>F30*J30</f>
        <v/>
      </c>
      <c r="O30" s="2107" t="n"/>
      <c r="P30" s="2107" t="n"/>
      <c r="Q30" s="2108" t="n"/>
      <c r="R30" s="1622">
        <f>N30*R28</f>
        <v/>
      </c>
      <c r="S30" s="2107" t="n"/>
      <c r="T30" s="2108" t="n"/>
      <c r="U30" s="389" t="n"/>
      <c r="V30" s="2" t="n"/>
      <c r="W30" s="2" t="n"/>
      <c r="X30" s="2" t="n"/>
      <c r="Y30" s="2" t="n"/>
      <c r="Z30" s="2" t="n"/>
      <c r="AA30" s="2" t="n"/>
      <c r="AB30" s="2" t="n"/>
      <c r="AC30" s="2" t="n"/>
      <c r="AD30" s="2" t="n"/>
      <c r="AE30" s="2" t="n"/>
      <c r="AF30" s="2" t="n"/>
    </row>
    <row r="31" ht="15.75" customHeight="1" s="667">
      <c r="A31" s="2" t="n"/>
      <c r="B31" s="2110" t="inlineStr">
        <is>
          <t>JMIC</t>
        </is>
      </c>
      <c r="C31" s="1808" t="n"/>
      <c r="D31" s="1808" t="n"/>
      <c r="E31" s="2111" t="n"/>
      <c r="F31" s="1683">
        <f>U42</f>
        <v/>
      </c>
      <c r="G31" s="1747" t="n"/>
      <c r="H31" s="1747" t="n"/>
      <c r="I31" s="1811" t="n"/>
      <c r="J31" s="1683" t="n">
        <v>16</v>
      </c>
      <c r="K31" s="1747" t="n"/>
      <c r="L31" s="1747" t="n"/>
      <c r="M31" s="1811" t="n"/>
      <c r="N31" s="2052">
        <f>F31*J31</f>
        <v/>
      </c>
      <c r="O31" s="1747" t="n"/>
      <c r="P31" s="1747" t="n"/>
      <c r="Q31" s="1811" t="n"/>
      <c r="R31" s="1683">
        <f>N31*R28</f>
        <v/>
      </c>
      <c r="S31" s="1747" t="n"/>
      <c r="T31" s="1811" t="n"/>
      <c r="U31" s="389" t="n"/>
      <c r="V31" s="2" t="n"/>
      <c r="W31" s="2" t="n"/>
      <c r="X31" s="2" t="n"/>
      <c r="Y31" s="2" t="n"/>
      <c r="Z31" s="2" t="n"/>
      <c r="AA31" s="2" t="n"/>
      <c r="AB31" s="2" t="n"/>
      <c r="AC31" s="2" t="n"/>
      <c r="AD31" s="2" t="n"/>
      <c r="AE31" s="2" t="n"/>
      <c r="AF31" s="2" t="n"/>
    </row>
    <row r="32" ht="15.75" customHeight="1" s="667">
      <c r="A32" s="2" t="n"/>
      <c r="B32" s="1804" t="n"/>
      <c r="C32" s="1804" t="n"/>
      <c r="D32" s="1804" t="n"/>
      <c r="E32" s="1804" t="n"/>
      <c r="F32" s="390" t="n"/>
      <c r="G32" s="390" t="n"/>
      <c r="H32" s="390" t="n"/>
      <c r="I32" s="390" t="n"/>
      <c r="J32" s="390" t="n"/>
      <c r="K32" s="390" t="n"/>
      <c r="L32" s="390" t="n"/>
      <c r="M32" s="390" t="n"/>
      <c r="N32" s="1804" t="n"/>
      <c r="O32" s="1804" t="n"/>
      <c r="P32" s="1804" t="n"/>
      <c r="Q32" s="1804" t="n"/>
      <c r="R32" s="2112">
        <f>SUM(R29:T31)</f>
        <v/>
      </c>
      <c r="S32" s="1736" t="n"/>
      <c r="T32" s="1736" t="n"/>
      <c r="U32" s="389" t="n"/>
      <c r="V32" s="2" t="n"/>
      <c r="W32" s="2" t="n"/>
      <c r="X32" s="2" t="n"/>
      <c r="Y32" s="2" t="n"/>
      <c r="Z32" s="2" t="n"/>
      <c r="AA32" s="2" t="n"/>
      <c r="AB32" s="2" t="n"/>
      <c r="AC32" s="2" t="n"/>
      <c r="AD32" s="2" t="n"/>
      <c r="AE32" s="2" t="n"/>
      <c r="AF32" s="2" t="n"/>
    </row>
    <row r="33" ht="15.75" customHeight="1" s="667">
      <c r="A33" s="728" t="n"/>
      <c r="B33" s="391" t="inlineStr">
        <is>
          <t>Calculation of Outdoor Shipping Container Stacks</t>
        </is>
      </c>
      <c r="C33" s="15" t="n"/>
      <c r="D33" s="15" t="n"/>
      <c r="E33" s="15" t="n"/>
      <c r="F33" s="15" t="n"/>
      <c r="G33" s="15" t="n"/>
      <c r="H33" s="15" t="n"/>
      <c r="I33" s="15" t="n"/>
      <c r="J33" s="15" t="n"/>
      <c r="K33" s="15" t="n"/>
      <c r="L33" s="15" t="n"/>
      <c r="M33" s="1646" t="n"/>
      <c r="N33" s="1841" t="n"/>
      <c r="O33" s="1841" t="n"/>
      <c r="P33" s="1841" t="n"/>
      <c r="Q33" s="1647" t="n"/>
      <c r="R33" s="1841" t="n"/>
      <c r="S33" s="1841" t="n"/>
      <c r="T33" s="1841" t="n"/>
      <c r="U33" s="23" t="n"/>
      <c r="V33" s="23" t="n"/>
      <c r="W33" s="23" t="n"/>
      <c r="X33" s="23" t="n"/>
      <c r="Y33" s="23" t="n"/>
      <c r="Z33" s="23" t="n"/>
      <c r="AA33" s="23" t="n"/>
      <c r="AB33" s="23" t="n"/>
      <c r="AC33" s="23" t="n"/>
      <c r="AD33" s="23" t="n"/>
      <c r="AE33" s="23" t="n"/>
      <c r="AF33" s="23" t="n"/>
    </row>
    <row r="34" ht="15.75" customHeight="1" s="667">
      <c r="A34" s="728" t="n"/>
      <c r="B34" s="2113" t="inlineStr">
        <is>
          <t>Subordinate Unit</t>
        </is>
      </c>
      <c r="C34" s="1736" t="n"/>
      <c r="D34" s="1736" t="n"/>
      <c r="E34" s="1736" t="n"/>
      <c r="F34" s="1736" t="n"/>
      <c r="G34" s="1736" t="n"/>
      <c r="H34" s="1736" t="n"/>
      <c r="I34" s="1736" t="n"/>
      <c r="J34" s="1736" t="n"/>
      <c r="K34" s="1736" t="n"/>
      <c r="L34" s="1736" t="n"/>
      <c r="M34" s="1652" t="inlineStr">
        <is>
          <t>PALCON</t>
        </is>
      </c>
      <c r="N34" s="2114" t="n"/>
      <c r="O34" s="2114" t="n"/>
      <c r="P34" s="2115" t="n"/>
      <c r="Q34" s="1652" t="inlineStr">
        <is>
          <t>QUADCON</t>
        </is>
      </c>
      <c r="R34" s="2114" t="n"/>
      <c r="S34" s="2114" t="n"/>
      <c r="T34" s="2115" t="n"/>
      <c r="U34" s="1657" t="inlineStr">
        <is>
          <t>JMIC</t>
        </is>
      </c>
      <c r="V34" s="2114" t="n"/>
      <c r="W34" s="2114" t="n"/>
      <c r="X34" s="2115" t="n"/>
      <c r="Y34" s="23" t="n"/>
      <c r="Z34" s="23" t="n"/>
      <c r="AA34" s="23" t="n"/>
      <c r="AB34" s="23" t="n"/>
      <c r="AC34" s="23" t="n"/>
      <c r="AD34" s="23" t="n"/>
      <c r="AE34" s="23" t="n"/>
      <c r="AF34" s="23" t="n"/>
    </row>
    <row r="35" ht="15.75" customHeight="1" s="667">
      <c r="A35" s="728" t="n"/>
      <c r="B35" s="1829" t="n"/>
      <c r="C35" s="1747" t="n"/>
      <c r="D35" s="1747" t="n"/>
      <c r="E35" s="1747" t="n"/>
      <c r="F35" s="1747" t="n"/>
      <c r="G35" s="1747" t="n"/>
      <c r="H35" s="1747" t="n"/>
      <c r="I35" s="1747" t="n"/>
      <c r="J35" s="1747" t="n"/>
      <c r="K35" s="1747" t="n"/>
      <c r="L35" s="1747" t="n"/>
      <c r="M35" s="2116" t="inlineStr">
        <is>
          <t>(none)</t>
        </is>
      </c>
      <c r="N35" s="1747" t="n"/>
      <c r="O35" s="1747" t="n"/>
      <c r="P35" s="1797" t="n"/>
      <c r="Q35" s="2117" t="inlineStr">
        <is>
          <t>(none)</t>
        </is>
      </c>
      <c r="R35" s="2118" t="n"/>
      <c r="S35" s="2118" t="n"/>
      <c r="T35" s="2119" t="n"/>
      <c r="U35" s="2117" t="inlineStr">
        <is>
          <t>C00772EA</t>
        </is>
      </c>
      <c r="V35" s="2118" t="n"/>
      <c r="W35" s="2118" t="n"/>
      <c r="X35" s="2119" t="n"/>
      <c r="Y35" s="16" t="n"/>
      <c r="Z35" s="2120" t="n"/>
      <c r="AA35" s="2120" t="n"/>
      <c r="AB35" s="2120" t="n"/>
      <c r="AC35" s="392" t="n"/>
      <c r="AD35" s="392" t="n"/>
      <c r="AE35" s="392" t="n"/>
      <c r="AF35" s="23" t="n"/>
    </row>
    <row r="36" ht="15.75" customHeight="1" s="667">
      <c r="A36" s="728" t="n"/>
      <c r="B36" s="787" t="inlineStr">
        <is>
          <t>M28261</t>
        </is>
      </c>
      <c r="C36" s="1736" t="n"/>
      <c r="D36" s="1736" t="n"/>
      <c r="E36" s="790" t="inlineStr">
        <is>
          <t>H&amp;S CO</t>
        </is>
      </c>
      <c r="F36" s="1736" t="n"/>
      <c r="G36" s="1736" t="n"/>
      <c r="H36" s="1736" t="n"/>
      <c r="I36" s="1736" t="n"/>
      <c r="J36" s="1736" t="n"/>
      <c r="K36" s="1736" t="n"/>
      <c r="L36" s="1794" t="n"/>
      <c r="M36" s="2121">
        <f>SUMIFS(TE!O:O,TE!I:I,'45110'!$M$35,TE!G:G,B36,TE!D:D,$C$5)</f>
        <v/>
      </c>
      <c r="N36" s="1736" t="n"/>
      <c r="O36" s="1736" t="n"/>
      <c r="P36" s="1794" t="n"/>
      <c r="Q36" s="2122">
        <f>SUMIFS(TE!O:O,TE!I:I,'45110'!$Q$35,TE!G:G,B36,TE!D:D,$C$5)</f>
        <v/>
      </c>
      <c r="R36" s="1736" t="n"/>
      <c r="S36" s="1736" t="n"/>
      <c r="T36" s="1737" t="n"/>
      <c r="U36" s="2122">
        <f>SUMIFS(TE!O:O,TE!I:I,'45110'!$U$35,TE!G:G,B36,TE!D:D,$C$5)</f>
        <v/>
      </c>
      <c r="V36" s="1736" t="n"/>
      <c r="W36" s="1736" t="n"/>
      <c r="X36" s="1737" t="n"/>
      <c r="Y36" s="393" t="n"/>
      <c r="Z36" s="744" t="n"/>
      <c r="AA36" s="744" t="n"/>
      <c r="AB36" s="744" t="n"/>
      <c r="AC36" s="392" t="n"/>
      <c r="AD36" s="392" t="n"/>
      <c r="AE36" s="392" t="n"/>
      <c r="AF36" s="23" t="n"/>
    </row>
    <row r="37" ht="15.75" customHeight="1" s="667">
      <c r="A37" s="728" t="n"/>
      <c r="B37" s="794" t="inlineStr">
        <is>
          <t>M28263</t>
        </is>
      </c>
      <c r="E37" s="797" t="inlineStr">
        <is>
          <t>SURGICAL CO A</t>
        </is>
      </c>
      <c r="L37" s="1796" t="n"/>
      <c r="M37" s="1658">
        <f>SUMIFS(TE!O:O,TE!I:I,'45110'!$M$35,TE!G:G,B37,TE!D:D,$C$5)</f>
        <v/>
      </c>
      <c r="Q37" s="2123">
        <f>SUMIFS(TE!O:O,TE!I:I,'45110'!$Q$35,TE!G:G,B37,TE!D:D,$C$5)</f>
        <v/>
      </c>
      <c r="T37" s="1738" t="n"/>
      <c r="U37" s="2123">
        <f>SUMIFS(TE!O:O,TE!I:I,'45110'!$U$35,TE!G:G,B37,TE!D:D,$C$5)</f>
        <v/>
      </c>
      <c r="X37" s="1738" t="n"/>
      <c r="Y37" s="393" t="n"/>
      <c r="Z37" s="744" t="n"/>
      <c r="AA37" s="744" t="n"/>
      <c r="AB37" s="744" t="n"/>
      <c r="AC37" s="392" t="n"/>
      <c r="AD37" s="392" t="n"/>
      <c r="AE37" s="392" t="n"/>
      <c r="AF37" s="23" t="n"/>
    </row>
    <row r="38" ht="15.75" customHeight="1" s="667">
      <c r="A38" s="728" t="n"/>
      <c r="B38" s="794" t="inlineStr">
        <is>
          <t>M28262</t>
        </is>
      </c>
      <c r="E38" s="797" t="inlineStr">
        <is>
          <t>SURGICAL CO B</t>
        </is>
      </c>
      <c r="L38" s="1796" t="n"/>
      <c r="M38" s="1658">
        <f>SUMIFS(TE!O:O,TE!I:I,'45110'!$M$35,TE!G:G,B38,TE!D:D,$C$5)</f>
        <v/>
      </c>
      <c r="Q38" s="2123">
        <f>SUMIFS(TE!O:O,TE!I:I,'45110'!$Q$35,TE!G:G,B38,TE!D:D,$C$5)</f>
        <v/>
      </c>
      <c r="T38" s="1738" t="n"/>
      <c r="U38" s="2123">
        <f>SUMIFS(TE!O:O,TE!I:I,'45110'!$U$35,TE!G:G,B38,TE!D:D,$C$5)</f>
        <v/>
      </c>
      <c r="X38" s="1738" t="n"/>
      <c r="Y38" s="393" t="n"/>
      <c r="Z38" s="744" t="n"/>
      <c r="AA38" s="744" t="n"/>
      <c r="AB38" s="744" t="n"/>
      <c r="AC38" s="392" t="n"/>
      <c r="AD38" s="392" t="n"/>
      <c r="AE38" s="392" t="n"/>
      <c r="AF38" s="23" t="n"/>
    </row>
    <row r="39" ht="15.75" customHeight="1" s="667">
      <c r="A39" s="728" t="n"/>
      <c r="B39" s="794" t="n"/>
      <c r="E39" s="797" t="n"/>
      <c r="L39" s="1796" t="n"/>
      <c r="M39" s="1658" t="n"/>
      <c r="Q39" s="2123" t="n"/>
      <c r="T39" s="1738" t="n"/>
      <c r="U39" s="2123" t="n"/>
      <c r="X39" s="1738" t="n"/>
      <c r="Y39" s="393" t="n"/>
      <c r="Z39" s="744" t="n"/>
      <c r="AA39" s="744" t="n"/>
      <c r="AB39" s="744" t="n"/>
      <c r="AC39" s="392" t="n"/>
      <c r="AD39" s="392" t="n"/>
      <c r="AE39" s="392" t="n"/>
      <c r="AF39" s="23" t="n"/>
    </row>
    <row r="40" ht="15.75" customHeight="1" s="667">
      <c r="A40" s="728" t="n"/>
      <c r="B40" s="1666" t="n"/>
      <c r="C40" s="1747" t="n"/>
      <c r="D40" s="1747" t="n"/>
      <c r="E40" s="1669" t="n"/>
      <c r="F40" s="1747" t="n"/>
      <c r="G40" s="1747" t="n"/>
      <c r="H40" s="1747" t="n"/>
      <c r="I40" s="1747" t="n"/>
      <c r="J40" s="1747" t="n"/>
      <c r="K40" s="1747" t="n"/>
      <c r="L40" s="1797" t="n"/>
      <c r="M40" s="1658" t="n"/>
      <c r="Q40" s="2123" t="n"/>
      <c r="T40" s="1738" t="n"/>
      <c r="U40" s="2124" t="n"/>
      <c r="V40" s="1747" t="n"/>
      <c r="W40" s="1747" t="n"/>
      <c r="X40" s="1799" t="n"/>
      <c r="Y40" s="393" t="n"/>
      <c r="Z40" s="744" t="n"/>
      <c r="AA40" s="744" t="n"/>
      <c r="AB40" s="744" t="n"/>
      <c r="AC40" s="392" t="n"/>
      <c r="AD40" s="392" t="n"/>
      <c r="AE40" s="392" t="n"/>
      <c r="AF40" s="23" t="n"/>
    </row>
    <row r="41" ht="15.75" customHeight="1" s="667">
      <c r="A41" s="728" t="n"/>
      <c r="B41" s="23" t="n"/>
      <c r="C41" s="23" t="n"/>
      <c r="D41" s="23" t="n"/>
      <c r="E41" s="23" t="n"/>
      <c r="F41" s="23" t="n"/>
      <c r="G41" s="23" t="n"/>
      <c r="H41" s="23" t="n"/>
      <c r="I41" s="23" t="n"/>
      <c r="J41" s="23" t="n"/>
      <c r="K41" s="23" t="n"/>
      <c r="L41" s="438" t="inlineStr">
        <is>
          <t>Total Containers2 =</t>
        </is>
      </c>
      <c r="M41" s="1675">
        <f>SUM(M36:P40)</f>
        <v/>
      </c>
      <c r="N41" s="1894" t="n"/>
      <c r="O41" s="1894" t="n"/>
      <c r="P41" s="1894" t="n"/>
      <c r="Q41" s="1675">
        <f>SUM(Q36:T40)</f>
        <v/>
      </c>
      <c r="R41" s="1894" t="n"/>
      <c r="S41" s="1894" t="n"/>
      <c r="T41" s="1894" t="n"/>
      <c r="U41" s="1675">
        <f>SUM(U36:X40)</f>
        <v/>
      </c>
      <c r="V41" s="1894" t="n"/>
      <c r="W41" s="1894" t="n"/>
      <c r="X41" s="1894" t="n"/>
      <c r="Y41" s="23" t="n"/>
      <c r="Z41" s="23" t="n"/>
      <c r="AA41" s="23" t="n"/>
      <c r="AB41" s="392" t="n"/>
      <c r="AC41" s="392" t="n"/>
      <c r="AD41" s="392" t="n"/>
      <c r="AE41" s="392" t="n"/>
      <c r="AF41" s="23" t="n"/>
    </row>
    <row r="42" ht="15.75" customHeight="1" s="667">
      <c r="A42" s="728" t="n"/>
      <c r="B42" s="23" t="n"/>
      <c r="C42" s="23" t="n"/>
      <c r="D42" s="23" t="n"/>
      <c r="E42" s="23" t="n"/>
      <c r="F42" s="23" t="n"/>
      <c r="G42" s="23" t="n"/>
      <c r="H42" s="23" t="n"/>
      <c r="I42" s="23" t="n"/>
      <c r="J42" s="23" t="n"/>
      <c r="K42" s="23" t="n"/>
      <c r="L42" s="438" t="inlineStr">
        <is>
          <t>Total Stacks1 =</t>
        </is>
      </c>
      <c r="M42" s="1676">
        <f>ROUNDUP((M41/2),0)</f>
        <v/>
      </c>
      <c r="Q42" s="1676">
        <f>ROUNDUP((Q41/2),0)</f>
        <v/>
      </c>
      <c r="U42" s="1676">
        <f>ROUNDUP((U41/2),0)</f>
        <v/>
      </c>
      <c r="Y42" s="23" t="n"/>
      <c r="Z42" s="23" t="n"/>
      <c r="AA42" s="23" t="n"/>
      <c r="AB42" s="392" t="n"/>
      <c r="AC42" s="392" t="n"/>
      <c r="AD42" s="392" t="n"/>
      <c r="AE42" s="392" t="n"/>
      <c r="AF42" s="23" t="n"/>
    </row>
    <row r="43" ht="15.75" customHeight="1" s="667">
      <c r="A43" s="728" t="n"/>
      <c r="B43" s="23" t="n"/>
      <c r="C43" s="23" t="n"/>
      <c r="D43" s="23" t="n"/>
      <c r="E43" s="23" t="n"/>
      <c r="F43" s="23" t="n"/>
      <c r="G43" s="23" t="n"/>
      <c r="H43" s="23" t="n"/>
      <c r="I43" s="23" t="n"/>
      <c r="J43" s="23" t="n"/>
      <c r="K43" s="23" t="n"/>
      <c r="L43" s="1548" t="n"/>
      <c r="M43" s="1676" t="n"/>
      <c r="N43" s="1676" t="n"/>
      <c r="O43" s="1676" t="n"/>
      <c r="P43" s="1676" t="n"/>
      <c r="Q43" s="1676" t="n"/>
      <c r="R43" s="1676" t="n"/>
      <c r="S43" s="1676" t="n"/>
      <c r="T43" s="1676" t="n"/>
      <c r="U43" s="23" t="n"/>
      <c r="V43" s="23" t="n"/>
      <c r="W43" s="23" t="n"/>
      <c r="X43" s="23" t="n"/>
      <c r="Y43" s="23" t="n"/>
      <c r="Z43" s="23" t="n"/>
      <c r="AA43" s="23" t="n"/>
      <c r="AB43" s="392" t="n"/>
      <c r="AC43" s="392" t="n"/>
      <c r="AD43" s="392" t="n"/>
      <c r="AE43" s="392" t="n"/>
      <c r="AF43" s="23" t="n"/>
    </row>
    <row r="44" ht="15.75" customHeight="1" s="667">
      <c r="A44" s="728" t="n"/>
      <c r="B44" s="38" t="inlineStr">
        <is>
          <t>Additional Storage Requirements</t>
        </is>
      </c>
      <c r="C44" s="395" t="n"/>
      <c r="D44" s="395" t="n"/>
      <c r="E44" s="395" t="n"/>
      <c r="F44" s="395" t="n"/>
      <c r="G44" s="395" t="n"/>
      <c r="H44" s="395" t="n"/>
      <c r="I44" s="395" t="n"/>
      <c r="J44" s="395" t="n"/>
      <c r="K44" s="395" t="n"/>
      <c r="L44" s="395" t="n"/>
      <c r="M44" s="395" t="n"/>
      <c r="N44" s="395" t="n"/>
      <c r="O44" s="395" t="n"/>
      <c r="P44" s="395" t="n"/>
      <c r="Q44" s="395" t="n"/>
      <c r="R44" s="395" t="n"/>
      <c r="S44" s="395" t="n"/>
      <c r="T44" s="395" t="n"/>
      <c r="U44" s="395" t="n"/>
      <c r="V44" s="395" t="n"/>
      <c r="W44" s="395" t="n"/>
      <c r="X44" s="395" t="n"/>
      <c r="Y44" s="395" t="n"/>
      <c r="Z44" s="395" t="n"/>
      <c r="AA44" s="1536" t="n"/>
      <c r="AB44" s="1747" t="n"/>
      <c r="AC44" s="1747" t="n"/>
      <c r="AD44" s="396" t="n"/>
      <c r="AE44" s="23" t="n"/>
      <c r="AF44" s="23" t="n"/>
    </row>
    <row r="45" ht="15.75" customHeight="1" s="667">
      <c r="A45" s="728" t="n"/>
      <c r="B45" s="1663" t="inlineStr">
        <is>
          <t>Function</t>
        </is>
      </c>
      <c r="C45" s="1910" t="n"/>
      <c r="D45" s="1910" t="n"/>
      <c r="E45" s="1910" t="n"/>
      <c r="F45" s="1910" t="n"/>
      <c r="G45" s="1910" t="n"/>
      <c r="H45" s="1910" t="n"/>
      <c r="I45" s="1910" t="n"/>
      <c r="J45" s="1910" t="n"/>
      <c r="K45" s="1910" t="n"/>
      <c r="L45" s="1665" t="inlineStr">
        <is>
          <t>Length</t>
        </is>
      </c>
      <c r="M45" s="1910" t="n"/>
      <c r="N45" s="1665" t="inlineStr">
        <is>
          <t>Width</t>
        </is>
      </c>
      <c r="O45" s="1910" t="n"/>
      <c r="P45" s="1665" t="inlineStr">
        <is>
          <t>Area Ea (NSF)</t>
        </is>
      </c>
      <c r="Q45" s="1910" t="n"/>
      <c r="R45" s="1910" t="n"/>
      <c r="S45" s="1910" t="n"/>
      <c r="T45" s="1665" t="inlineStr">
        <is>
          <t>Quantity</t>
        </is>
      </c>
      <c r="U45" s="1910" t="n"/>
      <c r="V45" s="1910" t="n"/>
      <c r="W45" s="1692" t="inlineStr">
        <is>
          <t>Area (NSF)</t>
        </is>
      </c>
      <c r="X45" s="1910" t="n"/>
      <c r="Y45" s="1910" t="n"/>
      <c r="Z45" s="1912" t="n"/>
      <c r="AA45" s="2125" t="n">
        <v>2.5</v>
      </c>
      <c r="AB45" s="1743" t="n"/>
      <c r="AC45" s="1744" t="n"/>
      <c r="AD45" s="397" t="n"/>
      <c r="AE45" s="23" t="n"/>
      <c r="AF45" s="23" t="n"/>
    </row>
    <row r="46" ht="15.75" customHeight="1" s="667">
      <c r="A46" s="728" t="n"/>
      <c r="B46" s="1694" t="n"/>
      <c r="C46" s="1748" t="n"/>
      <c r="D46" s="1748" t="n"/>
      <c r="E46" s="1748" t="n"/>
      <c r="F46" s="1748" t="n"/>
      <c r="G46" s="1748" t="n"/>
      <c r="H46" s="1748" t="n"/>
      <c r="I46" s="1748" t="n"/>
      <c r="J46" s="1748" t="n"/>
      <c r="K46" s="1748" t="n"/>
      <c r="L46" s="2126" t="n"/>
      <c r="M46" s="1748" t="n"/>
      <c r="N46" s="2126" t="n"/>
      <c r="O46" s="1748" t="n"/>
      <c r="P46" s="1700" t="n"/>
      <c r="Q46" s="1748" t="n"/>
      <c r="R46" s="1748" t="n"/>
      <c r="S46" s="1748" t="n"/>
      <c r="T46" s="1700" t="n"/>
      <c r="U46" s="1748" t="n"/>
      <c r="V46" s="1748" t="n"/>
      <c r="W46" s="1674" t="n"/>
      <c r="X46" s="1748" t="n"/>
      <c r="Y46" s="1748" t="n"/>
      <c r="Z46" s="1973" t="n"/>
      <c r="AA46" s="2082">
        <f>$AA$55*W46</f>
        <v/>
      </c>
      <c r="AB46" s="1736" t="n"/>
      <c r="AC46" s="1737" t="n"/>
      <c r="AD46" s="23" t="n"/>
      <c r="AE46" s="23" t="n"/>
      <c r="AF46" s="23" t="n"/>
    </row>
    <row r="47" ht="15.75" customHeight="1" s="667">
      <c r="A47" s="728" t="n"/>
      <c r="B47" s="1685" t="n"/>
      <c r="C47" s="1808" t="n"/>
      <c r="D47" s="1808" t="n"/>
      <c r="E47" s="1808" t="n"/>
      <c r="F47" s="1808" t="n"/>
      <c r="G47" s="1808" t="n"/>
      <c r="H47" s="1808" t="n"/>
      <c r="I47" s="1808" t="n"/>
      <c r="J47" s="1808" t="n"/>
      <c r="K47" s="1808" t="n"/>
      <c r="L47" s="2127" t="n"/>
      <c r="M47" s="1808" t="n"/>
      <c r="N47" s="2127" t="n"/>
      <c r="O47" s="1808" t="n"/>
      <c r="P47" s="1689" t="n"/>
      <c r="Q47" s="1808" t="n"/>
      <c r="R47" s="1808" t="n"/>
      <c r="S47" s="1808" t="n"/>
      <c r="T47" s="1689" t="n"/>
      <c r="U47" s="1808" t="n"/>
      <c r="V47" s="1808" t="n"/>
      <c r="W47" s="1691" t="n"/>
      <c r="X47" s="1808" t="n"/>
      <c r="Y47" s="1808" t="n"/>
      <c r="Z47" s="1977" t="n"/>
      <c r="AA47" s="2084" t="n"/>
      <c r="AB47" s="1747" t="n"/>
      <c r="AC47" s="1799" t="n"/>
      <c r="AD47" s="23" t="n"/>
      <c r="AE47" s="398" t="n"/>
      <c r="AF47" s="23" t="n"/>
    </row>
    <row r="48" ht="15.75" customHeight="1" s="667">
      <c r="A48" s="728" t="n"/>
      <c r="B48" s="1699" t="inlineStr">
        <is>
          <t>1 All shipping containers can be stacked two high when stored outside.  
2 Numbers below reflect the actual units located in 45110 minus the numbers being stored in 44112.</t>
        </is>
      </c>
      <c r="C48" s="1739" t="n"/>
      <c r="D48" s="1739" t="n"/>
      <c r="E48" s="1739" t="n"/>
      <c r="F48" s="1739" t="n"/>
      <c r="G48" s="1739" t="n"/>
      <c r="H48" s="1739" t="n"/>
      <c r="I48" s="1739" t="n"/>
      <c r="J48" s="1739" t="n"/>
      <c r="K48" s="1739" t="n"/>
      <c r="L48" s="1739" t="n"/>
      <c r="M48" s="1739" t="n"/>
      <c r="N48" s="1739" t="n"/>
      <c r="O48" s="1739" t="n"/>
      <c r="P48" s="1739" t="n"/>
      <c r="Q48" s="1739" t="n"/>
      <c r="R48" s="1739" t="n"/>
      <c r="S48" s="1739" t="n"/>
      <c r="T48" s="1739" t="n"/>
      <c r="U48" s="1739" t="n"/>
      <c r="V48" s="1739" t="n"/>
      <c r="W48" s="1739" t="n"/>
      <c r="X48" s="1739" t="n"/>
      <c r="Y48" s="1739" t="n"/>
      <c r="Z48" s="1739" t="n"/>
      <c r="AA48" s="1739" t="n"/>
      <c r="AB48" s="1739" t="n"/>
      <c r="AC48" s="1739" t="n"/>
      <c r="AD48" s="1739" t="n"/>
      <c r="AE48" s="1739" t="n"/>
      <c r="AF48" s="1739" t="n"/>
      <c r="AG48" s="1739" t="n"/>
      <c r="AH48" s="1739" t="n"/>
      <c r="AI48" s="399" t="n"/>
    </row>
    <row r="49" ht="15.75" customHeight="1" s="667">
      <c r="A49" s="728" t="n"/>
      <c r="B49" s="1808" t="n"/>
      <c r="C49" s="1808" t="n"/>
      <c r="D49" s="1808" t="n"/>
      <c r="E49" s="1808" t="n"/>
      <c r="F49" s="1808" t="n"/>
      <c r="G49" s="1808" t="n"/>
      <c r="H49" s="1808" t="n"/>
      <c r="I49" s="1808" t="n"/>
      <c r="J49" s="1808" t="n"/>
      <c r="K49" s="1808" t="n"/>
      <c r="L49" s="1808" t="n"/>
      <c r="M49" s="1808" t="n"/>
      <c r="N49" s="1808" t="n"/>
      <c r="O49" s="1808" t="n"/>
      <c r="P49" s="1808" t="n"/>
      <c r="Q49" s="1808" t="n"/>
      <c r="R49" s="1808" t="n"/>
      <c r="S49" s="1808" t="n"/>
      <c r="T49" s="1808" t="n"/>
      <c r="U49" s="1808" t="n"/>
      <c r="V49" s="1808" t="n"/>
      <c r="W49" s="1808" t="n"/>
      <c r="X49" s="1808" t="n"/>
      <c r="Y49" s="1808" t="n"/>
      <c r="Z49" s="1808" t="n"/>
      <c r="AA49" s="1808" t="n"/>
      <c r="AB49" s="1808" t="n"/>
      <c r="AC49" s="1808" t="n"/>
      <c r="AD49" s="1808" t="n"/>
      <c r="AE49" s="1808" t="n"/>
      <c r="AF49" s="1808" t="n"/>
      <c r="AG49" s="1808" t="n"/>
      <c r="AH49" s="1808" t="n"/>
      <c r="AI49" s="435" t="n"/>
    </row>
    <row r="50" ht="15.75" customHeight="1" s="667">
      <c r="A50" s="1677" t="inlineStr">
        <is>
          <t>TOTAL REQUIREMENT:</t>
        </is>
      </c>
      <c r="B50" s="1743" t="n"/>
      <c r="C50" s="1743" t="n"/>
      <c r="D50" s="1743" t="n"/>
      <c r="E50" s="1743" t="n"/>
      <c r="F50" s="1743" t="n"/>
      <c r="G50" s="1743" t="n"/>
      <c r="H50" s="1679">
        <f>M25</f>
        <v/>
      </c>
      <c r="I50" s="1747" t="n"/>
      <c r="J50" s="1747" t="n"/>
      <c r="K50" s="1747" t="n"/>
      <c r="L50" s="430" t="inlineStr">
        <is>
          <t>SY</t>
        </is>
      </c>
      <c r="M50" s="430" t="n"/>
      <c r="N50" s="430" t="n"/>
      <c r="O50" s="1680" t="n"/>
      <c r="P50" s="1808" t="n"/>
      <c r="Q50" s="1808" t="n"/>
      <c r="R50" s="430" t="n"/>
      <c r="S50" s="430" t="n"/>
      <c r="T50" s="430" t="n"/>
      <c r="U50" s="430" t="n"/>
      <c r="V50" s="430" t="n"/>
      <c r="W50" s="430" t="n"/>
      <c r="X50" s="430" t="n"/>
      <c r="Y50" s="431" t="n"/>
      <c r="Z50" s="432" t="n"/>
      <c r="AA50" s="432" t="n"/>
      <c r="AB50" s="432" t="n"/>
      <c r="AC50" s="433" t="n"/>
      <c r="AD50" s="434" t="n"/>
      <c r="AE50" s="434" t="n"/>
      <c r="AF50" s="434" t="n"/>
    </row>
  </sheetData>
  <mergeCells count="117">
    <mergeCell ref="B18:AE18"/>
    <mergeCell ref="U39:X39"/>
    <mergeCell ref="B25:F25"/>
    <mergeCell ref="U38:X38"/>
    <mergeCell ref="B37:D37"/>
    <mergeCell ref="AA46:AC46"/>
    <mergeCell ref="N46:O46"/>
    <mergeCell ref="B20:AF20"/>
    <mergeCell ref="U40:X40"/>
    <mergeCell ref="F29:I29"/>
    <mergeCell ref="L45:M45"/>
    <mergeCell ref="B31:E31"/>
    <mergeCell ref="T46:V46"/>
    <mergeCell ref="J28:M28"/>
    <mergeCell ref="G24:K24"/>
    <mergeCell ref="M35:P35"/>
    <mergeCell ref="J30:M30"/>
    <mergeCell ref="P46:S46"/>
    <mergeCell ref="Y4:AD4"/>
    <mergeCell ref="B21:AF21"/>
    <mergeCell ref="M24:Q24"/>
    <mergeCell ref="Q35:T35"/>
    <mergeCell ref="A8:AF8"/>
    <mergeCell ref="G25:K25"/>
    <mergeCell ref="Q34:T34"/>
    <mergeCell ref="M33:P33"/>
    <mergeCell ref="U42:X42"/>
    <mergeCell ref="N31:Q31"/>
    <mergeCell ref="P47:S47"/>
    <mergeCell ref="Q36:T36"/>
    <mergeCell ref="AA45:AC45"/>
    <mergeCell ref="B34:L35"/>
    <mergeCell ref="M5:Q5"/>
    <mergeCell ref="O50:Q50"/>
    <mergeCell ref="B45:K45"/>
    <mergeCell ref="F4:L4"/>
    <mergeCell ref="B47:K47"/>
    <mergeCell ref="Q37:T37"/>
    <mergeCell ref="A3:E3"/>
    <mergeCell ref="H50:K50"/>
    <mergeCell ref="B46:K46"/>
    <mergeCell ref="B36:D36"/>
    <mergeCell ref="Q39:T39"/>
    <mergeCell ref="F30:I30"/>
    <mergeCell ref="E36:L36"/>
    <mergeCell ref="Q38:T38"/>
    <mergeCell ref="U41:X41"/>
    <mergeCell ref="R29:T29"/>
    <mergeCell ref="A4:E4"/>
    <mergeCell ref="T45:V45"/>
    <mergeCell ref="L46:M46"/>
    <mergeCell ref="Q40:T40"/>
    <mergeCell ref="A1:AF2"/>
    <mergeCell ref="B29:E29"/>
    <mergeCell ref="T47:V47"/>
    <mergeCell ref="R31:T31"/>
    <mergeCell ref="B39:D39"/>
    <mergeCell ref="N29:Q29"/>
    <mergeCell ref="E37:L37"/>
    <mergeCell ref="F28:I28"/>
    <mergeCell ref="M37:P37"/>
    <mergeCell ref="M36:P36"/>
    <mergeCell ref="J31:M31"/>
    <mergeCell ref="L47:M47"/>
    <mergeCell ref="AE3:AF3"/>
    <mergeCell ref="A6:AF6"/>
    <mergeCell ref="M34:P34"/>
    <mergeCell ref="Q42:T42"/>
    <mergeCell ref="M39:P39"/>
    <mergeCell ref="U36:X36"/>
    <mergeCell ref="AA47:AC47"/>
    <mergeCell ref="W45:Z45"/>
    <mergeCell ref="R4:X4"/>
    <mergeCell ref="F3:L3"/>
    <mergeCell ref="A5:B5"/>
    <mergeCell ref="M3:Q3"/>
    <mergeCell ref="W47:Z47"/>
    <mergeCell ref="B48:AH49"/>
    <mergeCell ref="M40:P40"/>
    <mergeCell ref="U37:X37"/>
    <mergeCell ref="R28:T28"/>
    <mergeCell ref="AA44:AC44"/>
    <mergeCell ref="A50:G50"/>
    <mergeCell ref="N45:O45"/>
    <mergeCell ref="B28:E28"/>
    <mergeCell ref="M4:Q4"/>
    <mergeCell ref="R30:T30"/>
    <mergeCell ref="F31:I31"/>
    <mergeCell ref="N28:Q28"/>
    <mergeCell ref="M41:P41"/>
    <mergeCell ref="N47:O47"/>
    <mergeCell ref="B30:E30"/>
    <mergeCell ref="M38:P38"/>
    <mergeCell ref="N30:Q30"/>
    <mergeCell ref="E39:L39"/>
    <mergeCell ref="B38:D38"/>
    <mergeCell ref="B9:AE14"/>
    <mergeCell ref="Q41:T41"/>
    <mergeCell ref="P45:S45"/>
    <mergeCell ref="U35:X35"/>
    <mergeCell ref="R32:T32"/>
    <mergeCell ref="E38:L38"/>
    <mergeCell ref="B40:D40"/>
    <mergeCell ref="U34:X34"/>
    <mergeCell ref="J29:M29"/>
    <mergeCell ref="A16:AF16"/>
    <mergeCell ref="Q33:T33"/>
    <mergeCell ref="E40:L40"/>
    <mergeCell ref="C5:L5"/>
    <mergeCell ref="M25:Q25"/>
    <mergeCell ref="R5:AF5"/>
    <mergeCell ref="R3:AB3"/>
    <mergeCell ref="B24:F24"/>
    <mergeCell ref="B17:AF17"/>
    <mergeCell ref="M42:P42"/>
    <mergeCell ref="W46:Z46"/>
    <mergeCell ref="AE4:AF4"/>
  </mergeCells>
  <conditionalFormatting sqref="B25">
    <cfRule type="cellIs" priority="7" operator="equal" dxfId="0">
      <formula>0</formula>
    </cfRule>
  </conditionalFormatting>
  <conditionalFormatting sqref="B29:M29 F30:F32">
    <cfRule type="cellIs" priority="9" operator="equal" dxfId="0">
      <formula>0</formula>
    </cfRule>
  </conditionalFormatting>
  <conditionalFormatting sqref="G25">
    <cfRule type="cellIs" priority="5" operator="equal" dxfId="0">
      <formula>0</formula>
    </cfRule>
  </conditionalFormatting>
  <conditionalFormatting sqref="J30:J32">
    <cfRule type="cellIs" priority="10" operator="equal" dxfId="0">
      <formula>0</formula>
    </cfRule>
  </conditionalFormatting>
  <conditionalFormatting sqref="L37:L39">
    <cfRule type="cellIs" priority="1" operator="equal" dxfId="0">
      <formula>0</formula>
    </cfRule>
  </conditionalFormatting>
  <conditionalFormatting sqref="L25:M25">
    <cfRule type="cellIs" priority="6" operator="equal" dxfId="0">
      <formula>0</formula>
    </cfRule>
  </conditionalFormatting>
  <conditionalFormatting sqref="M36:P40 Z46:Z47">
    <cfRule type="cellIs" priority="12" operator="equal" dxfId="0">
      <formula>0</formula>
    </cfRule>
  </conditionalFormatting>
  <conditionalFormatting sqref="B30:B32 N29:Q32">
    <cfRule type="cellIs" priority="11" operator="equal" dxfId="0">
      <formula>0</formula>
    </cfRule>
  </conditionalFormatting>
  <conditionalFormatting sqref="AA45">
    <cfRule type="cellIs" priority="8" operator="equal" dxfId="0">
      <formula>0</formula>
    </cfRule>
  </conditionalFormatting>
  <pageMargins left="0.75" right="0.5" top="0.75" bottom="0.5" header="0" footer="0.3"/>
  <pageSetup orientation="portrait" scale="86"/>
  <headerFooter alignWithMargins="0">
    <oddHeader>&amp;C&amp;"-,Bold"STANDARD UNIT BFR - MEDICAL BATTALION</oddHeader>
    <oddFooter>&amp;C&amp;"-,Bold"&amp;A&amp;R&amp;"-,Bold"&amp;P OF &amp;N</oddFooter>
    <evenHeader/>
    <evenFooter/>
    <firstHeader/>
    <firstFooter/>
  </headerFooter>
</worksheet>
</file>

<file path=xl/worksheets/sheet14.xml><?xml version="1.0" encoding="utf-8"?>
<worksheet xmlns="http://schemas.openxmlformats.org/spreadsheetml/2006/main">
  <sheetPr codeName="Sheet14">
    <tabColor rgb="FF00B050"/>
    <outlinePr summaryBelow="1" summaryRight="1"/>
    <pageSetUpPr autoPageBreaks="0"/>
  </sheetPr>
  <dimension ref="A1:XFD40"/>
  <sheetViews>
    <sheetView showGridLines="0" tabSelected="1" view="pageBreakPreview" topLeftCell="A5" zoomScaleNormal="100" zoomScaleSheetLayoutView="100" workbookViewId="0">
      <selection activeCell="W32" sqref="W32"/>
    </sheetView>
  </sheetViews>
  <sheetFormatPr baseColWidth="8" defaultColWidth="0" defaultRowHeight="0" customHeight="1" zeroHeight="1"/>
  <cols>
    <col width="2.85546875" customWidth="1" style="76" min="1" max="31"/>
    <col width="4.28515625" customWidth="1" style="76" min="32" max="32"/>
    <col hidden="1" width="9.140625" customWidth="1" style="76" min="33" max="16384"/>
  </cols>
  <sheetData>
    <row r="1" ht="15.75" customHeight="1" s="667">
      <c r="A1" s="1701"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61072</v>
      </c>
      <c r="D5" s="1739" t="n"/>
      <c r="E5" s="1739" t="n"/>
      <c r="F5" s="1739" t="n"/>
      <c r="G5" s="1739" t="n"/>
      <c r="H5" s="1739" t="n"/>
      <c r="I5" s="1739" t="n"/>
      <c r="J5" s="1739" t="n"/>
      <c r="K5" s="1739" t="n"/>
      <c r="L5" s="1739" t="n"/>
      <c r="M5" s="937" t="inlineStr">
        <is>
          <t>Nomenclature:</t>
        </is>
      </c>
      <c r="R5" s="939" t="inlineStr">
        <is>
          <t>Battalion /Squadron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c r="A6" s="940" t="inlineStr">
        <is>
          <t>LOADING ANALYSIS / JUSTIFICATION OF REQUIREMENT</t>
        </is>
      </c>
    </row>
    <row r="7" ht="15.75" customHeight="1" s="667">
      <c r="A7" s="77" t="inlineStr">
        <is>
          <t>Description:</t>
        </is>
      </c>
      <c r="B7" s="77" t="n"/>
      <c r="C7" s="77" t="n"/>
      <c r="D7" s="77" t="n"/>
      <c r="E7" s="77" t="n"/>
      <c r="F7" s="77" t="n"/>
      <c r="G7" s="77" t="n"/>
      <c r="H7" s="77" t="n"/>
      <c r="I7" s="77" t="n"/>
      <c r="J7" s="77" t="n"/>
      <c r="K7" s="77" t="n"/>
      <c r="L7" s="77" t="n"/>
      <c r="M7" s="77" t="n"/>
      <c r="N7" s="77" t="n"/>
      <c r="O7" s="77" t="n"/>
      <c r="P7" s="77" t="n"/>
      <c r="Q7" s="77" t="n"/>
      <c r="R7" s="77" t="n"/>
      <c r="S7" s="77" t="n"/>
      <c r="T7" s="77" t="n"/>
      <c r="U7" s="77" t="n"/>
      <c r="V7" s="77" t="n"/>
      <c r="W7" s="77" t="n"/>
      <c r="X7" s="77" t="n"/>
      <c r="Y7" s="77" t="n"/>
      <c r="Z7" s="77" t="n"/>
      <c r="AA7" s="77" t="n"/>
      <c r="AB7" s="77" t="n"/>
      <c r="AC7" s="77" t="n"/>
      <c r="AD7" s="77" t="n"/>
      <c r="AE7" s="77" t="n"/>
      <c r="AF7" s="77" t="n"/>
    </row>
    <row r="8" ht="15.75" customFormat="1" customHeight="1" s="942">
      <c r="A8" s="911" t="n"/>
      <c r="B8" s="942" t="inlineStr">
        <is>
          <t>Mission: Provide health service support to the III Marine expeditionary force (IIIMEF).
CCN: Provides the necessary administrative space to conduct the day-to-day operations of a company or battery sized unit requiring separate administrative facilities.
Justification: Company/Battery Headquarters space is required to accommodate personnel whose billet is primarily administrative in nature.</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c r="AG8" s="1739" t="n"/>
      <c r="AH8" s="1739" t="n"/>
      <c r="AI8" s="1739" t="n"/>
      <c r="AJ8" s="1739" t="n"/>
      <c r="AK8" s="1739" t="n"/>
      <c r="AL8" s="1739" t="n"/>
      <c r="AM8" s="1739" t="n"/>
      <c r="AN8" s="1739" t="n"/>
      <c r="AO8" s="1739" t="n"/>
      <c r="AP8" s="1739" t="n"/>
      <c r="AQ8" s="1739" t="n"/>
      <c r="AR8" s="1739" t="n"/>
      <c r="AS8" s="1739" t="n"/>
      <c r="AT8" s="1739" t="n"/>
      <c r="AU8" s="1739" t="n"/>
      <c r="AV8" s="1739" t="n"/>
      <c r="AW8" s="1739" t="n"/>
      <c r="AX8" s="1739" t="n"/>
      <c r="AY8" s="1739" t="n"/>
      <c r="AZ8" s="1739" t="n"/>
      <c r="BA8" s="1739" t="n"/>
      <c r="BB8" s="1739" t="n"/>
      <c r="BC8" s="1739" t="n"/>
      <c r="BD8" s="1739" t="n"/>
      <c r="BE8" s="1739" t="n"/>
      <c r="BF8" s="1739" t="n"/>
      <c r="BG8" s="1739" t="n"/>
      <c r="BH8" s="1739" t="n"/>
      <c r="BI8" s="1739" t="n"/>
      <c r="BJ8" s="1739" t="n"/>
      <c r="BK8" s="1739" t="n"/>
      <c r="BL8" s="1739" t="n"/>
      <c r="BM8" s="1739" t="n"/>
      <c r="BN8" s="1739" t="n"/>
      <c r="BO8" s="1739" t="n"/>
      <c r="BP8" s="1739" t="n"/>
      <c r="BQ8" s="1739" t="n"/>
      <c r="BR8" s="1739" t="n"/>
      <c r="BS8" s="1739" t="n"/>
      <c r="BT8" s="1739" t="n"/>
      <c r="BU8" s="1739" t="n"/>
      <c r="BV8" s="1739" t="n"/>
      <c r="BW8" s="1739" t="n"/>
      <c r="BX8" s="1739" t="n"/>
      <c r="BY8" s="1739" t="n"/>
      <c r="BZ8" s="1739" t="n"/>
      <c r="CA8" s="1739" t="n"/>
      <c r="CB8" s="1739" t="n"/>
      <c r="CC8" s="1739" t="n"/>
      <c r="CD8" s="1739" t="n"/>
      <c r="CE8" s="1739" t="n"/>
      <c r="CF8" s="1739" t="n"/>
      <c r="CG8" s="1739" t="n"/>
      <c r="CH8" s="1739" t="n"/>
      <c r="CI8" s="1739" t="n"/>
      <c r="CJ8" s="1739" t="n"/>
      <c r="CK8" s="1739" t="n"/>
      <c r="CL8" s="1739" t="n"/>
      <c r="CM8" s="1739" t="n"/>
      <c r="CN8" s="1739" t="n"/>
      <c r="CO8" s="1739" t="n"/>
      <c r="CP8" s="1739" t="n"/>
      <c r="CQ8" s="1739" t="n"/>
      <c r="CR8" s="1739" t="n"/>
      <c r="CS8" s="1739" t="n"/>
      <c r="CT8" s="1739" t="n"/>
      <c r="CU8" s="1739" t="n"/>
      <c r="CV8" s="1739" t="n"/>
      <c r="CW8" s="1739" t="n"/>
      <c r="CX8" s="1739" t="n"/>
      <c r="CY8" s="1739" t="n"/>
      <c r="CZ8" s="1739" t="n"/>
      <c r="DA8" s="1739" t="n"/>
      <c r="DB8" s="1739" t="n"/>
      <c r="DC8" s="1739" t="n"/>
      <c r="DD8" s="1739" t="n"/>
      <c r="DE8" s="1739" t="n"/>
      <c r="DF8" s="1739" t="n"/>
      <c r="DG8" s="1739" t="n"/>
      <c r="DH8" s="1739" t="n"/>
      <c r="DI8" s="1739" t="n"/>
      <c r="DJ8" s="1739" t="n"/>
      <c r="DK8" s="1739" t="n"/>
      <c r="DL8" s="1739" t="n"/>
      <c r="DM8" s="1739" t="n"/>
      <c r="DN8" s="1739" t="n"/>
      <c r="DO8" s="1739" t="n"/>
      <c r="DP8" s="1739" t="n"/>
      <c r="DQ8" s="1739" t="n"/>
      <c r="DR8" s="1739" t="n"/>
      <c r="DS8" s="1739" t="n"/>
      <c r="DT8" s="1739" t="n"/>
      <c r="DU8" s="1739" t="n"/>
      <c r="DV8" s="1739" t="n"/>
      <c r="DW8" s="1739" t="n"/>
      <c r="DX8" s="1739" t="n"/>
      <c r="DY8" s="1739" t="n"/>
      <c r="DZ8" s="1739" t="n"/>
      <c r="EA8" s="1739" t="n"/>
      <c r="EB8" s="1739" t="n"/>
      <c r="EC8" s="1739" t="n"/>
      <c r="ED8" s="1739" t="n"/>
      <c r="EE8" s="1739" t="n"/>
      <c r="EF8" s="1739" t="n"/>
      <c r="EG8" s="1739" t="n"/>
      <c r="EH8" s="1739" t="n"/>
      <c r="EI8" s="1739" t="n"/>
      <c r="EJ8" s="1739" t="n"/>
      <c r="EK8" s="1739" t="n"/>
      <c r="EL8" s="1739" t="n"/>
      <c r="EM8" s="1739" t="n"/>
      <c r="EN8" s="1739" t="n"/>
      <c r="EO8" s="1739" t="n"/>
      <c r="EP8" s="1739" t="n"/>
      <c r="EQ8" s="1739" t="n"/>
      <c r="ER8" s="1739" t="n"/>
      <c r="ES8" s="1739" t="n"/>
      <c r="ET8" s="1739" t="n"/>
      <c r="EU8" s="1739" t="n"/>
      <c r="EV8" s="1739" t="n"/>
      <c r="EW8" s="1739" t="n"/>
      <c r="EX8" s="1739" t="n"/>
      <c r="EY8" s="1739" t="n"/>
      <c r="EZ8" s="1739" t="n"/>
      <c r="FA8" s="1739" t="n"/>
      <c r="FB8" s="1739" t="n"/>
      <c r="FC8" s="1739" t="n"/>
      <c r="FD8" s="1739" t="n"/>
      <c r="FE8" s="1739" t="n"/>
      <c r="FF8" s="1739" t="n"/>
      <c r="FG8" s="1739" t="n"/>
      <c r="FH8" s="1739" t="n"/>
      <c r="FI8" s="1739" t="n"/>
      <c r="FJ8" s="1739" t="n"/>
      <c r="FK8" s="1739" t="n"/>
      <c r="FL8" s="1739" t="n"/>
      <c r="FM8" s="1739" t="n"/>
      <c r="FN8" s="1739" t="n"/>
      <c r="FO8" s="1739" t="n"/>
      <c r="FP8" s="1739" t="n"/>
      <c r="FQ8" s="1739" t="n"/>
      <c r="FR8" s="1739" t="n"/>
      <c r="FS8" s="1739" t="n"/>
      <c r="FT8" s="1739" t="n"/>
      <c r="FU8" s="1739" t="n"/>
      <c r="FV8" s="1739" t="n"/>
      <c r="FW8" s="1739" t="n"/>
      <c r="FX8" s="1739" t="n"/>
      <c r="FY8" s="1739" t="n"/>
      <c r="FZ8" s="1739" t="n"/>
      <c r="GA8" s="1739" t="n"/>
      <c r="GB8" s="1739" t="n"/>
      <c r="GC8" s="1739" t="n"/>
      <c r="GD8" s="1739" t="n"/>
      <c r="GE8" s="1739" t="n"/>
      <c r="GF8" s="1739" t="n"/>
      <c r="GG8" s="1739" t="n"/>
      <c r="GH8" s="1739" t="n"/>
      <c r="GI8" s="1739" t="n"/>
      <c r="GJ8" s="1739" t="n"/>
      <c r="GK8" s="1739" t="n"/>
      <c r="GL8" s="1739" t="n"/>
      <c r="GM8" s="1739" t="n"/>
      <c r="GN8" s="1739" t="n"/>
      <c r="GO8" s="1739" t="n"/>
      <c r="GP8" s="1739" t="n"/>
      <c r="GQ8" s="1739" t="n"/>
      <c r="GR8" s="1739" t="n"/>
      <c r="GS8" s="1739" t="n"/>
      <c r="GT8" s="1739" t="n"/>
      <c r="GU8" s="1739" t="n"/>
      <c r="GV8" s="1739" t="n"/>
      <c r="GW8" s="1739" t="n"/>
      <c r="GX8" s="1739" t="n"/>
      <c r="GY8" s="1739" t="n"/>
      <c r="GZ8" s="1739" t="n"/>
      <c r="HA8" s="1739" t="n"/>
      <c r="HB8" s="1739" t="n"/>
      <c r="HC8" s="1739" t="n"/>
      <c r="HD8" s="1739" t="n"/>
      <c r="HE8" s="1739" t="n"/>
      <c r="HF8" s="1739" t="n"/>
      <c r="HG8" s="1739" t="n"/>
      <c r="HH8" s="1739" t="n"/>
      <c r="HI8" s="1739" t="n"/>
      <c r="HJ8" s="1739" t="n"/>
      <c r="HK8" s="1739" t="n"/>
      <c r="HL8" s="1739" t="n"/>
      <c r="HM8" s="1739" t="n"/>
      <c r="HN8" s="1739" t="n"/>
      <c r="HO8" s="1739" t="n"/>
      <c r="HP8" s="1739" t="n"/>
      <c r="HQ8" s="1739" t="n"/>
      <c r="HR8" s="1739" t="n"/>
      <c r="HS8" s="1739" t="n"/>
      <c r="HT8" s="1739" t="n"/>
      <c r="HU8" s="1739" t="n"/>
      <c r="HV8" s="1739" t="n"/>
      <c r="HW8" s="1739" t="n"/>
      <c r="HX8" s="1739" t="n"/>
      <c r="HY8" s="1739" t="n"/>
      <c r="HZ8" s="1739" t="n"/>
      <c r="IA8" s="1739" t="n"/>
      <c r="IB8" s="1739" t="n"/>
      <c r="IC8" s="1739" t="n"/>
      <c r="ID8" s="1739" t="n"/>
      <c r="IE8" s="1739" t="n"/>
      <c r="IF8" s="1739" t="n"/>
      <c r="IG8" s="1739" t="n"/>
      <c r="IH8" s="1739" t="n"/>
      <c r="II8" s="1739" t="n"/>
      <c r="IJ8" s="1739" t="n"/>
      <c r="IK8" s="1739" t="n"/>
      <c r="IL8" s="1739" t="n"/>
      <c r="IM8" s="1739" t="n"/>
      <c r="IN8" s="1739" t="n"/>
      <c r="IO8" s="1739" t="n"/>
      <c r="IP8" s="1739" t="n"/>
      <c r="IQ8" s="1739" t="n"/>
      <c r="IR8" s="1739" t="n"/>
      <c r="IS8" s="1739" t="n"/>
      <c r="IT8" s="1739" t="n"/>
      <c r="IU8" s="1739" t="n"/>
      <c r="IV8" s="1739" t="n"/>
      <c r="IW8" s="1739" t="n"/>
      <c r="IX8" s="1739" t="n"/>
      <c r="IY8" s="1739" t="n"/>
      <c r="IZ8" s="1739" t="n"/>
      <c r="JA8" s="1739" t="n"/>
      <c r="JB8" s="1739" t="n"/>
      <c r="JC8" s="1739" t="n"/>
      <c r="JD8" s="1739" t="n"/>
      <c r="JE8" s="1739" t="n"/>
      <c r="JF8" s="1739" t="n"/>
      <c r="JG8" s="1739" t="n"/>
      <c r="JH8" s="1739" t="n"/>
      <c r="JI8" s="1739" t="n"/>
      <c r="JJ8" s="1739" t="n"/>
      <c r="JK8" s="1739" t="n"/>
      <c r="JL8" s="1739" t="n"/>
      <c r="JM8" s="1739" t="n"/>
      <c r="JN8" s="1739" t="n"/>
      <c r="JO8" s="1739" t="n"/>
      <c r="JP8" s="1739" t="n"/>
      <c r="JQ8" s="1739" t="n"/>
      <c r="JR8" s="1739" t="n"/>
      <c r="JS8" s="1739" t="n"/>
      <c r="JT8" s="1739" t="n"/>
      <c r="JU8" s="1739" t="n"/>
      <c r="JV8" s="1739" t="n"/>
      <c r="JW8" s="1739" t="n"/>
      <c r="JX8" s="1739" t="n"/>
      <c r="JY8" s="1739" t="n"/>
      <c r="JZ8" s="1739" t="n"/>
      <c r="KA8" s="1739" t="n"/>
      <c r="KB8" s="1739" t="n"/>
      <c r="KC8" s="1739" t="n"/>
      <c r="KD8" s="1739" t="n"/>
      <c r="KE8" s="1739" t="n"/>
      <c r="KF8" s="1739" t="n"/>
      <c r="KG8" s="1739" t="n"/>
      <c r="KH8" s="1739" t="n"/>
      <c r="KI8" s="1739" t="n"/>
      <c r="KJ8" s="1739" t="n"/>
      <c r="KK8" s="1739" t="n"/>
      <c r="KL8" s="1739" t="n"/>
      <c r="KM8" s="1739" t="n"/>
      <c r="KN8" s="1739" t="n"/>
      <c r="KO8" s="1739" t="n"/>
      <c r="KP8" s="1739" t="n"/>
      <c r="KQ8" s="1739" t="n"/>
      <c r="KR8" s="1739" t="n"/>
      <c r="KS8" s="1739" t="n"/>
      <c r="KT8" s="1739" t="n"/>
      <c r="KU8" s="1739" t="n"/>
      <c r="KV8" s="1739" t="n"/>
      <c r="KW8" s="1739" t="n"/>
      <c r="KX8" s="1739" t="n"/>
      <c r="KY8" s="1739" t="n"/>
      <c r="KZ8" s="1739" t="n"/>
      <c r="LA8" s="1739" t="n"/>
      <c r="LB8" s="1739" t="n"/>
      <c r="LC8" s="1739" t="n"/>
      <c r="LD8" s="1739" t="n"/>
      <c r="LE8" s="1739" t="n"/>
      <c r="LF8" s="1739" t="n"/>
      <c r="LG8" s="1739" t="n"/>
      <c r="LH8" s="1739" t="n"/>
      <c r="LI8" s="1739" t="n"/>
      <c r="LJ8" s="1739" t="n"/>
      <c r="LK8" s="1739" t="n"/>
      <c r="LL8" s="1739" t="n"/>
      <c r="LM8" s="1739" t="n"/>
      <c r="LN8" s="1739" t="n"/>
      <c r="LO8" s="1739" t="n"/>
      <c r="LP8" s="1739" t="n"/>
      <c r="LQ8" s="1739" t="n"/>
      <c r="LR8" s="1739" t="n"/>
      <c r="LS8" s="1739" t="n"/>
      <c r="LT8" s="1739" t="n"/>
      <c r="LU8" s="1739" t="n"/>
      <c r="LV8" s="1739" t="n"/>
      <c r="LW8" s="1739" t="n"/>
      <c r="LX8" s="1739" t="n"/>
      <c r="LY8" s="1739" t="n"/>
      <c r="LZ8" s="1739" t="n"/>
      <c r="MA8" s="1739" t="n"/>
      <c r="MB8" s="1739" t="n"/>
      <c r="MC8" s="1739" t="n"/>
      <c r="MD8" s="1739" t="n"/>
      <c r="ME8" s="1739" t="n"/>
      <c r="MF8" s="1739" t="n"/>
      <c r="MG8" s="1739" t="n"/>
      <c r="MH8" s="1739" t="n"/>
      <c r="MI8" s="1739" t="n"/>
      <c r="MJ8" s="1739" t="n"/>
      <c r="MK8" s="1739" t="n"/>
      <c r="ML8" s="1739" t="n"/>
      <c r="MM8" s="1739" t="n"/>
      <c r="MN8" s="1739" t="n"/>
      <c r="MO8" s="1739" t="n"/>
      <c r="MP8" s="1739" t="n"/>
      <c r="MQ8" s="1739" t="n"/>
      <c r="MR8" s="1739" t="n"/>
      <c r="MS8" s="1739" t="n"/>
      <c r="MT8" s="1739" t="n"/>
      <c r="MU8" s="1739" t="n"/>
      <c r="MV8" s="1739" t="n"/>
      <c r="MW8" s="1739" t="n"/>
      <c r="MX8" s="1739" t="n"/>
      <c r="MY8" s="1739" t="n"/>
      <c r="MZ8" s="1739" t="n"/>
      <c r="NA8" s="1739" t="n"/>
      <c r="NB8" s="1739" t="n"/>
      <c r="NC8" s="1739" t="n"/>
      <c r="ND8" s="1739" t="n"/>
      <c r="NE8" s="1739" t="n"/>
      <c r="NF8" s="1739" t="n"/>
      <c r="NG8" s="1739" t="n"/>
      <c r="NH8" s="1739" t="n"/>
      <c r="NI8" s="1739" t="n"/>
      <c r="NJ8" s="1739" t="n"/>
      <c r="NK8" s="1739" t="n"/>
      <c r="NL8" s="1739" t="n"/>
      <c r="NM8" s="1739" t="n"/>
      <c r="NN8" s="1739" t="n"/>
      <c r="NO8" s="1739" t="n"/>
      <c r="NP8" s="1739" t="n"/>
      <c r="NQ8" s="1739" t="n"/>
      <c r="NR8" s="1739" t="n"/>
      <c r="NS8" s="1739" t="n"/>
      <c r="NT8" s="1739" t="n"/>
      <c r="NU8" s="1739" t="n"/>
      <c r="NV8" s="1739" t="n"/>
      <c r="NW8" s="1739" t="n"/>
      <c r="NX8" s="1739" t="n"/>
      <c r="NY8" s="1739" t="n"/>
      <c r="NZ8" s="1739" t="n"/>
      <c r="OA8" s="1739" t="n"/>
      <c r="OB8" s="1739" t="n"/>
      <c r="OC8" s="1739" t="n"/>
      <c r="OD8" s="1739" t="n"/>
      <c r="OE8" s="1739" t="n"/>
      <c r="OF8" s="1739" t="n"/>
      <c r="OG8" s="1739" t="n"/>
      <c r="OH8" s="1739" t="n"/>
      <c r="OI8" s="1739" t="n"/>
      <c r="OJ8" s="1739" t="n"/>
      <c r="OK8" s="1739" t="n"/>
      <c r="OL8" s="1739" t="n"/>
      <c r="OM8" s="1739" t="n"/>
      <c r="ON8" s="1739" t="n"/>
      <c r="OO8" s="1739" t="n"/>
      <c r="OP8" s="1739" t="n"/>
      <c r="OQ8" s="1739" t="n"/>
      <c r="OR8" s="1739" t="n"/>
      <c r="OS8" s="1739" t="n"/>
      <c r="OT8" s="1739" t="n"/>
      <c r="OU8" s="1739" t="n"/>
      <c r="OV8" s="1739" t="n"/>
      <c r="OW8" s="1739" t="n"/>
      <c r="OX8" s="1739" t="n"/>
      <c r="OY8" s="1739" t="n"/>
      <c r="OZ8" s="1739" t="n"/>
      <c r="PA8" s="1739" t="n"/>
      <c r="PB8" s="1739" t="n"/>
      <c r="PC8" s="1739" t="n"/>
      <c r="PD8" s="1739" t="n"/>
      <c r="PE8" s="1739" t="n"/>
      <c r="PF8" s="1739" t="n"/>
      <c r="PG8" s="1739" t="n"/>
      <c r="PH8" s="1739" t="n"/>
      <c r="PI8" s="1739" t="n"/>
      <c r="PJ8" s="1739" t="n"/>
      <c r="PK8" s="1739" t="n"/>
      <c r="PL8" s="1739" t="n"/>
      <c r="PM8" s="1739" t="n"/>
      <c r="PN8" s="1739" t="n"/>
      <c r="PO8" s="1739" t="n"/>
      <c r="PP8" s="1739" t="n"/>
      <c r="PQ8" s="1739" t="n"/>
      <c r="PR8" s="1739" t="n"/>
      <c r="PS8" s="1739" t="n"/>
      <c r="PT8" s="1739" t="n"/>
      <c r="PU8" s="1739" t="n"/>
      <c r="PV8" s="1739" t="n"/>
      <c r="PW8" s="1739" t="n"/>
      <c r="PX8" s="1739" t="n"/>
      <c r="PY8" s="1739" t="n"/>
      <c r="PZ8" s="1739" t="n"/>
      <c r="QA8" s="1739" t="n"/>
      <c r="QB8" s="1739" t="n"/>
      <c r="QC8" s="1739" t="n"/>
      <c r="QD8" s="1739" t="n"/>
      <c r="QE8" s="1739" t="n"/>
      <c r="QF8" s="1739" t="n"/>
      <c r="QG8" s="1739" t="n"/>
      <c r="QH8" s="1739" t="n"/>
      <c r="QI8" s="1739" t="n"/>
      <c r="QJ8" s="1739" t="n"/>
      <c r="QK8" s="1739" t="n"/>
      <c r="QL8" s="1739" t="n"/>
      <c r="QM8" s="1739" t="n"/>
      <c r="QN8" s="1739" t="n"/>
      <c r="QO8" s="1739" t="n"/>
      <c r="QP8" s="1739" t="n"/>
      <c r="QQ8" s="1739" t="n"/>
      <c r="QR8" s="1739" t="n"/>
      <c r="QS8" s="1739" t="n"/>
      <c r="QT8" s="1739" t="n"/>
      <c r="QU8" s="1739" t="n"/>
      <c r="QV8" s="1739" t="n"/>
      <c r="QW8" s="1739" t="n"/>
      <c r="QX8" s="1739" t="n"/>
      <c r="QY8" s="1739" t="n"/>
      <c r="QZ8" s="1739" t="n"/>
      <c r="RA8" s="1739" t="n"/>
      <c r="RB8" s="1739" t="n"/>
      <c r="RC8" s="1739" t="n"/>
      <c r="RD8" s="1739" t="n"/>
      <c r="RE8" s="1739" t="n"/>
      <c r="RF8" s="1739" t="n"/>
      <c r="RG8" s="1739" t="n"/>
      <c r="RH8" s="1739" t="n"/>
      <c r="RI8" s="1739" t="n"/>
      <c r="RJ8" s="1739" t="n"/>
      <c r="RK8" s="1739" t="n"/>
      <c r="RL8" s="1739" t="n"/>
      <c r="RM8" s="1739" t="n"/>
      <c r="RN8" s="1739" t="n"/>
      <c r="RO8" s="1739" t="n"/>
      <c r="RP8" s="1739" t="n"/>
      <c r="RQ8" s="1739" t="n"/>
      <c r="RR8" s="1739" t="n"/>
      <c r="RS8" s="1739" t="n"/>
      <c r="RT8" s="1739" t="n"/>
      <c r="RU8" s="1739" t="n"/>
      <c r="RV8" s="1739" t="n"/>
      <c r="RW8" s="1739" t="n"/>
      <c r="RX8" s="1739" t="n"/>
      <c r="RY8" s="1739" t="n"/>
      <c r="RZ8" s="1739" t="n"/>
      <c r="SA8" s="1739" t="n"/>
      <c r="SB8" s="1739" t="n"/>
      <c r="SC8" s="1739" t="n"/>
      <c r="SD8" s="1739" t="n"/>
      <c r="SE8" s="1739" t="n"/>
      <c r="SF8" s="1739" t="n"/>
      <c r="SG8" s="1739" t="n"/>
      <c r="SH8" s="1739" t="n"/>
      <c r="SI8" s="1739" t="n"/>
      <c r="SJ8" s="1739" t="n"/>
      <c r="SK8" s="1739" t="n"/>
      <c r="SL8" s="1739" t="n"/>
      <c r="SM8" s="1739" t="n"/>
      <c r="SN8" s="1739" t="n"/>
      <c r="SO8" s="1739" t="n"/>
      <c r="SP8" s="1739" t="n"/>
      <c r="SQ8" s="1739" t="n"/>
      <c r="SR8" s="1739" t="n"/>
      <c r="SS8" s="1739" t="n"/>
      <c r="ST8" s="1739" t="n"/>
      <c r="SU8" s="1739" t="n"/>
      <c r="SV8" s="1739" t="n"/>
      <c r="SW8" s="1739" t="n"/>
      <c r="SX8" s="1739" t="n"/>
      <c r="SY8" s="1739" t="n"/>
      <c r="SZ8" s="1739" t="n"/>
      <c r="TA8" s="1739" t="n"/>
      <c r="TB8" s="1739" t="n"/>
      <c r="TC8" s="1739" t="n"/>
      <c r="TD8" s="1739" t="n"/>
      <c r="TE8" s="1739" t="n"/>
      <c r="TF8" s="1739" t="n"/>
      <c r="TG8" s="1739" t="n"/>
      <c r="TH8" s="1739" t="n"/>
      <c r="TI8" s="1739" t="n"/>
      <c r="TJ8" s="1739" t="n"/>
      <c r="TK8" s="1739" t="n"/>
      <c r="TL8" s="1739" t="n"/>
      <c r="TM8" s="1739" t="n"/>
      <c r="TN8" s="1739" t="n"/>
      <c r="TO8" s="1739" t="n"/>
      <c r="TP8" s="1739" t="n"/>
      <c r="TQ8" s="1739" t="n"/>
      <c r="TR8" s="1739" t="n"/>
      <c r="TS8" s="1739" t="n"/>
      <c r="TT8" s="1739" t="n"/>
      <c r="TU8" s="1739" t="n"/>
      <c r="TV8" s="1739" t="n"/>
      <c r="TW8" s="1739" t="n"/>
      <c r="TX8" s="1739" t="n"/>
      <c r="TY8" s="1739" t="n"/>
      <c r="TZ8" s="1739" t="n"/>
      <c r="UA8" s="1739" t="n"/>
      <c r="UB8" s="1739" t="n"/>
      <c r="UC8" s="1739" t="n"/>
      <c r="UD8" s="1739" t="n"/>
      <c r="UE8" s="1739" t="n"/>
      <c r="UF8" s="1739" t="n"/>
      <c r="UG8" s="1739" t="n"/>
      <c r="UH8" s="1739" t="n"/>
      <c r="UI8" s="1739" t="n"/>
      <c r="UJ8" s="1739" t="n"/>
      <c r="UK8" s="1739" t="n"/>
      <c r="UL8" s="1739" t="n"/>
      <c r="UM8" s="1739" t="n"/>
      <c r="UN8" s="1739" t="n"/>
      <c r="UO8" s="1739" t="n"/>
      <c r="UP8" s="1739" t="n"/>
      <c r="UQ8" s="1739" t="n"/>
      <c r="UR8" s="1739" t="n"/>
      <c r="US8" s="1739" t="n"/>
      <c r="UT8" s="1739" t="n"/>
      <c r="UU8" s="1739" t="n"/>
      <c r="UV8" s="1739" t="n"/>
      <c r="UW8" s="1739" t="n"/>
      <c r="UX8" s="1739" t="n"/>
      <c r="UY8" s="1739" t="n"/>
      <c r="UZ8" s="1739" t="n"/>
      <c r="VA8" s="1739" t="n"/>
      <c r="VB8" s="1739" t="n"/>
      <c r="VC8" s="1739" t="n"/>
      <c r="VD8" s="1739" t="n"/>
      <c r="VE8" s="1739" t="n"/>
      <c r="VF8" s="1739" t="n"/>
      <c r="VG8" s="1739" t="n"/>
      <c r="VH8" s="1739" t="n"/>
      <c r="VI8" s="1739" t="n"/>
      <c r="VJ8" s="1739" t="n"/>
      <c r="VK8" s="1739" t="n"/>
      <c r="VL8" s="1739" t="n"/>
      <c r="VM8" s="1739" t="n"/>
      <c r="VN8" s="1739" t="n"/>
      <c r="VO8" s="1739" t="n"/>
      <c r="VP8" s="1739" t="n"/>
      <c r="VQ8" s="1739" t="n"/>
      <c r="VR8" s="1739" t="n"/>
      <c r="VS8" s="1739" t="n"/>
      <c r="VT8" s="1739" t="n"/>
      <c r="VU8" s="1739" t="n"/>
      <c r="VV8" s="1739" t="n"/>
      <c r="VW8" s="1739" t="n"/>
      <c r="VX8" s="1739" t="n"/>
      <c r="VY8" s="1739" t="n"/>
      <c r="VZ8" s="1739" t="n"/>
      <c r="WA8" s="1739" t="n"/>
      <c r="WB8" s="1739" t="n"/>
      <c r="WC8" s="1739" t="n"/>
      <c r="WD8" s="1739" t="n"/>
      <c r="WE8" s="1739" t="n"/>
      <c r="WF8" s="1739" t="n"/>
      <c r="WG8" s="1739" t="n"/>
      <c r="WH8" s="1739" t="n"/>
      <c r="WI8" s="1739" t="n"/>
      <c r="WJ8" s="1739" t="n"/>
      <c r="WK8" s="1739" t="n"/>
      <c r="WL8" s="1739" t="n"/>
      <c r="WM8" s="1739" t="n"/>
      <c r="WN8" s="1739" t="n"/>
      <c r="WO8" s="1739" t="n"/>
      <c r="WP8" s="1739" t="n"/>
      <c r="WQ8" s="1739" t="n"/>
      <c r="WR8" s="1739" t="n"/>
      <c r="WS8" s="1739" t="n"/>
      <c r="WT8" s="1739" t="n"/>
      <c r="WU8" s="1739" t="n"/>
      <c r="WV8" s="1739" t="n"/>
      <c r="WW8" s="1739" t="n"/>
      <c r="WX8" s="1739" t="n"/>
      <c r="WY8" s="1739" t="n"/>
      <c r="WZ8" s="1739" t="n"/>
      <c r="XA8" s="1739" t="n"/>
      <c r="XB8" s="1739" t="n"/>
      <c r="XC8" s="1739" t="n"/>
      <c r="XD8" s="1739" t="n"/>
      <c r="XE8" s="1739" t="n"/>
      <c r="XF8" s="1739" t="n"/>
      <c r="XG8" s="1739" t="n"/>
      <c r="XH8" s="1739" t="n"/>
      <c r="XI8" s="1739" t="n"/>
      <c r="XJ8" s="1739" t="n"/>
      <c r="XK8" s="1739" t="n"/>
      <c r="XL8" s="1739" t="n"/>
      <c r="XM8" s="1739" t="n"/>
      <c r="XN8" s="1739" t="n"/>
      <c r="XO8" s="1739" t="n"/>
      <c r="XP8" s="1739" t="n"/>
      <c r="XQ8" s="1739" t="n"/>
      <c r="XR8" s="1739" t="n"/>
      <c r="XS8" s="1739" t="n"/>
      <c r="XT8" s="1739" t="n"/>
      <c r="XU8" s="1739" t="n"/>
      <c r="XV8" s="1739" t="n"/>
      <c r="XW8" s="1739" t="n"/>
      <c r="XX8" s="1739" t="n"/>
      <c r="XY8" s="1739" t="n"/>
      <c r="XZ8" s="1739" t="n"/>
      <c r="YA8" s="1739" t="n"/>
      <c r="YB8" s="1739" t="n"/>
      <c r="YC8" s="1739" t="n"/>
      <c r="YD8" s="1739" t="n"/>
      <c r="YE8" s="1739" t="n"/>
      <c r="YF8" s="1739" t="n"/>
      <c r="YG8" s="1739" t="n"/>
      <c r="YH8" s="1739" t="n"/>
      <c r="YI8" s="1739" t="n"/>
      <c r="YJ8" s="1739" t="n"/>
      <c r="YK8" s="1739" t="n"/>
      <c r="YL8" s="1739" t="n"/>
      <c r="YM8" s="1739" t="n"/>
      <c r="YN8" s="1739" t="n"/>
      <c r="YO8" s="1739" t="n"/>
      <c r="YP8" s="1739" t="n"/>
      <c r="YQ8" s="1739" t="n"/>
      <c r="YR8" s="1739" t="n"/>
      <c r="YS8" s="1739" t="n"/>
      <c r="YT8" s="1739" t="n"/>
      <c r="YU8" s="1739" t="n"/>
      <c r="YV8" s="1739" t="n"/>
      <c r="YW8" s="1739" t="n"/>
      <c r="YX8" s="1739" t="n"/>
      <c r="YY8" s="1739" t="n"/>
      <c r="YZ8" s="1739" t="n"/>
      <c r="ZA8" s="1739" t="n"/>
      <c r="ZB8" s="1739" t="n"/>
      <c r="ZC8" s="1739" t="n"/>
      <c r="ZD8" s="1739" t="n"/>
      <c r="ZE8" s="1739" t="n"/>
      <c r="ZF8" s="1739" t="n"/>
      <c r="ZG8" s="1739" t="n"/>
      <c r="ZH8" s="1739" t="n"/>
      <c r="ZI8" s="1739" t="n"/>
      <c r="ZJ8" s="1739" t="n"/>
      <c r="ZK8" s="1739" t="n"/>
      <c r="ZL8" s="1739" t="n"/>
      <c r="ZM8" s="1739" t="n"/>
      <c r="ZN8" s="1739" t="n"/>
      <c r="ZO8" s="1739" t="n"/>
      <c r="ZP8" s="1739" t="n"/>
      <c r="ZQ8" s="1739" t="n"/>
      <c r="ZR8" s="1739" t="n"/>
      <c r="ZS8" s="1739" t="n"/>
      <c r="ZT8" s="1739" t="n"/>
      <c r="ZU8" s="1739" t="n"/>
      <c r="ZV8" s="1739" t="n"/>
      <c r="ZW8" s="1739" t="n"/>
      <c r="ZX8" s="1739" t="n"/>
      <c r="ZY8" s="1739" t="n"/>
      <c r="ZZ8" s="1739" t="n"/>
      <c r="AAA8" s="1739" t="n"/>
      <c r="AAB8" s="1739" t="n"/>
      <c r="AAC8" s="1739" t="n"/>
      <c r="AAD8" s="1739" t="n"/>
      <c r="AAE8" s="1739" t="n"/>
      <c r="AAF8" s="1739" t="n"/>
      <c r="AAG8" s="1739" t="n"/>
      <c r="AAH8" s="1739" t="n"/>
      <c r="AAI8" s="1739" t="n"/>
      <c r="AAJ8" s="1739" t="n"/>
      <c r="AAK8" s="1739" t="n"/>
      <c r="AAL8" s="1739" t="n"/>
      <c r="AAM8" s="1739" t="n"/>
      <c r="AAN8" s="1739" t="n"/>
      <c r="AAO8" s="1739" t="n"/>
      <c r="AAP8" s="1739" t="n"/>
      <c r="AAQ8" s="1739" t="n"/>
      <c r="AAR8" s="1739" t="n"/>
      <c r="AAS8" s="1739" t="n"/>
      <c r="AAT8" s="1739" t="n"/>
      <c r="AAU8" s="1739" t="n"/>
      <c r="AAV8" s="1739" t="n"/>
      <c r="AAW8" s="1739" t="n"/>
      <c r="AAX8" s="1739" t="n"/>
      <c r="AAY8" s="1739" t="n"/>
      <c r="AAZ8" s="1739" t="n"/>
      <c r="ABA8" s="1739" t="n"/>
      <c r="ABB8" s="1739" t="n"/>
      <c r="ABC8" s="1739" t="n"/>
      <c r="ABD8" s="1739" t="n"/>
      <c r="ABE8" s="1739" t="n"/>
      <c r="ABF8" s="1739" t="n"/>
      <c r="ABG8" s="1739" t="n"/>
      <c r="ABH8" s="1739" t="n"/>
      <c r="ABI8" s="1739" t="n"/>
      <c r="ABJ8" s="1739" t="n"/>
      <c r="ABK8" s="1739" t="n"/>
      <c r="ABL8" s="1739" t="n"/>
      <c r="ABM8" s="1739" t="n"/>
      <c r="ABN8" s="1739" t="n"/>
      <c r="ABO8" s="1739" t="n"/>
      <c r="ABP8" s="1739" t="n"/>
      <c r="ABQ8" s="1739" t="n"/>
      <c r="ABR8" s="1739" t="n"/>
      <c r="ABS8" s="1739" t="n"/>
      <c r="ABT8" s="1739" t="n"/>
      <c r="ABU8" s="1739" t="n"/>
      <c r="ABV8" s="1739" t="n"/>
      <c r="ABW8" s="1739" t="n"/>
      <c r="ABX8" s="1739" t="n"/>
      <c r="ABY8" s="1739" t="n"/>
      <c r="ABZ8" s="1739" t="n"/>
      <c r="ACA8" s="1739" t="n"/>
      <c r="ACB8" s="1739" t="n"/>
      <c r="ACC8" s="1739" t="n"/>
      <c r="ACD8" s="1739" t="n"/>
      <c r="ACE8" s="1739" t="n"/>
      <c r="ACF8" s="1739" t="n"/>
      <c r="ACG8" s="1739" t="n"/>
      <c r="ACH8" s="1739" t="n"/>
      <c r="ACI8" s="1739" t="n"/>
      <c r="ACJ8" s="1739" t="n"/>
      <c r="ACK8" s="1739" t="n"/>
      <c r="ACL8" s="1739" t="n"/>
      <c r="ACM8" s="1739" t="n"/>
      <c r="ACN8" s="1739" t="n"/>
      <c r="ACO8" s="1739" t="n"/>
      <c r="ACP8" s="1739" t="n"/>
      <c r="ACQ8" s="1739" t="n"/>
      <c r="ACR8" s="1739" t="n"/>
      <c r="ACS8" s="1739" t="n"/>
      <c r="ACT8" s="1739" t="n"/>
      <c r="ACU8" s="1739" t="n"/>
      <c r="ACV8" s="1739" t="n"/>
      <c r="ACW8" s="1739" t="n"/>
      <c r="ACX8" s="1739" t="n"/>
      <c r="ACY8" s="1739" t="n"/>
      <c r="ACZ8" s="1739" t="n"/>
      <c r="ADA8" s="1739" t="n"/>
      <c r="ADB8" s="1739" t="n"/>
      <c r="ADC8" s="1739" t="n"/>
      <c r="ADD8" s="1739" t="n"/>
      <c r="ADE8" s="1739" t="n"/>
      <c r="ADF8" s="1739" t="n"/>
      <c r="ADG8" s="1739" t="n"/>
      <c r="ADH8" s="1739" t="n"/>
      <c r="ADI8" s="1739" t="n"/>
      <c r="ADJ8" s="1739" t="n"/>
      <c r="ADK8" s="1739" t="n"/>
      <c r="ADL8" s="1739" t="n"/>
      <c r="ADM8" s="1739" t="n"/>
      <c r="ADN8" s="1739" t="n"/>
      <c r="ADO8" s="1739" t="n"/>
      <c r="ADP8" s="1739" t="n"/>
      <c r="ADQ8" s="1739" t="n"/>
      <c r="ADR8" s="1739" t="n"/>
      <c r="ADS8" s="1739" t="n"/>
      <c r="ADT8" s="1739" t="n"/>
      <c r="ADU8" s="1739" t="n"/>
      <c r="ADV8" s="1739" t="n"/>
      <c r="ADW8" s="1739" t="n"/>
      <c r="ADX8" s="1739" t="n"/>
      <c r="ADY8" s="1739" t="n"/>
      <c r="ADZ8" s="1739" t="n"/>
      <c r="AEA8" s="1739" t="n"/>
      <c r="AEB8" s="1739" t="n"/>
      <c r="AEC8" s="1739" t="n"/>
      <c r="AED8" s="1739" t="n"/>
      <c r="AEE8" s="1739" t="n"/>
      <c r="AEF8" s="1739" t="n"/>
      <c r="AEG8" s="1739" t="n"/>
      <c r="AEH8" s="1739" t="n"/>
      <c r="AEI8" s="1739" t="n"/>
      <c r="AEJ8" s="1739" t="n"/>
      <c r="AEK8" s="1739" t="n"/>
      <c r="AEL8" s="1739" t="n"/>
      <c r="AEM8" s="1739" t="n"/>
      <c r="AEN8" s="1739" t="n"/>
      <c r="AEO8" s="1739" t="n"/>
      <c r="AEP8" s="1739" t="n"/>
      <c r="AEQ8" s="1739" t="n"/>
      <c r="AER8" s="1739" t="n"/>
      <c r="AES8" s="1739" t="n"/>
      <c r="AET8" s="1739" t="n"/>
      <c r="AEU8" s="1739" t="n"/>
      <c r="AEV8" s="1739" t="n"/>
      <c r="AEW8" s="1739" t="n"/>
      <c r="AEX8" s="1739" t="n"/>
      <c r="AEY8" s="1739" t="n"/>
      <c r="AEZ8" s="1739" t="n"/>
      <c r="AFA8" s="1739" t="n"/>
      <c r="AFB8" s="1739" t="n"/>
      <c r="AFC8" s="1739" t="n"/>
      <c r="AFD8" s="1739" t="n"/>
      <c r="AFE8" s="1739" t="n"/>
      <c r="AFF8" s="1739" t="n"/>
      <c r="AFG8" s="1739" t="n"/>
      <c r="AFH8" s="1739" t="n"/>
      <c r="AFI8" s="1739" t="n"/>
      <c r="AFJ8" s="1739" t="n"/>
      <c r="AFK8" s="1739" t="n"/>
      <c r="AFL8" s="1739" t="n"/>
      <c r="AFM8" s="1739" t="n"/>
      <c r="AFN8" s="1739" t="n"/>
      <c r="AFO8" s="1739" t="n"/>
      <c r="AFP8" s="1739" t="n"/>
      <c r="AFQ8" s="1739" t="n"/>
      <c r="AFR8" s="1739" t="n"/>
      <c r="AFS8" s="1739" t="n"/>
      <c r="AFT8" s="1739" t="n"/>
      <c r="AFU8" s="1739" t="n"/>
      <c r="AFV8" s="1739" t="n"/>
      <c r="AFW8" s="1739" t="n"/>
      <c r="AFX8" s="1739" t="n"/>
      <c r="AFY8" s="1739" t="n"/>
      <c r="AFZ8" s="1739" t="n"/>
      <c r="AGA8" s="1739" t="n"/>
      <c r="AGB8" s="1739" t="n"/>
      <c r="AGC8" s="1739" t="n"/>
      <c r="AGD8" s="1739" t="n"/>
      <c r="AGE8" s="1739" t="n"/>
      <c r="AGF8" s="1739" t="n"/>
      <c r="AGG8" s="1739" t="n"/>
      <c r="AGH8" s="1739" t="n"/>
      <c r="AGI8" s="1739" t="n"/>
      <c r="AGJ8" s="1739" t="n"/>
      <c r="AGK8" s="1739" t="n"/>
      <c r="AGL8" s="1739" t="n"/>
      <c r="AGM8" s="1739" t="n"/>
      <c r="AGN8" s="1739" t="n"/>
      <c r="AGO8" s="1739" t="n"/>
      <c r="AGP8" s="1739" t="n"/>
      <c r="AGQ8" s="1739" t="n"/>
      <c r="AGR8" s="1739" t="n"/>
      <c r="AGS8" s="1739" t="n"/>
      <c r="AGT8" s="1739" t="n"/>
      <c r="AGU8" s="1739" t="n"/>
      <c r="AGV8" s="1739" t="n"/>
      <c r="AGW8" s="1739" t="n"/>
      <c r="AGX8" s="1739" t="n"/>
      <c r="AGY8" s="1739" t="n"/>
      <c r="AGZ8" s="1739" t="n"/>
      <c r="AHA8" s="1739" t="n"/>
      <c r="AHB8" s="1739" t="n"/>
      <c r="AHC8" s="1739" t="n"/>
      <c r="AHD8" s="1739" t="n"/>
      <c r="AHE8" s="1739" t="n"/>
      <c r="AHF8" s="1739" t="n"/>
      <c r="AHG8" s="1739" t="n"/>
      <c r="AHH8" s="1739" t="n"/>
      <c r="AHI8" s="1739" t="n"/>
      <c r="AHJ8" s="1739" t="n"/>
      <c r="AHK8" s="1739" t="n"/>
      <c r="AHL8" s="1739" t="n"/>
      <c r="AHM8" s="1739" t="n"/>
      <c r="AHN8" s="1739" t="n"/>
      <c r="AHO8" s="1739" t="n"/>
      <c r="AHP8" s="1739" t="n"/>
      <c r="AHQ8" s="1739" t="n"/>
      <c r="AHR8" s="1739" t="n"/>
      <c r="AHS8" s="1739" t="n"/>
      <c r="AHT8" s="1739" t="n"/>
      <c r="AHU8" s="1739" t="n"/>
      <c r="AHV8" s="1739" t="n"/>
      <c r="AHW8" s="1739" t="n"/>
      <c r="AHX8" s="1739" t="n"/>
      <c r="AHY8" s="1739" t="n"/>
      <c r="AHZ8" s="1739" t="n"/>
      <c r="AIA8" s="1739" t="n"/>
      <c r="AIB8" s="1739" t="n"/>
      <c r="AIC8" s="1739" t="n"/>
      <c r="AID8" s="1739" t="n"/>
      <c r="AIE8" s="1739" t="n"/>
      <c r="AIF8" s="1739" t="n"/>
      <c r="AIG8" s="1739" t="n"/>
      <c r="AIH8" s="1739" t="n"/>
      <c r="AII8" s="1739" t="n"/>
      <c r="AIJ8" s="1739" t="n"/>
      <c r="AIK8" s="1739" t="n"/>
      <c r="AIL8" s="1739" t="n"/>
      <c r="AIM8" s="1739" t="n"/>
      <c r="AIN8" s="1739" t="n"/>
      <c r="AIO8" s="1739" t="n"/>
      <c r="AIP8" s="1739" t="n"/>
      <c r="AIQ8" s="1739" t="n"/>
      <c r="AIR8" s="1739" t="n"/>
      <c r="AIS8" s="1739" t="n"/>
      <c r="AIT8" s="1739" t="n"/>
      <c r="AIU8" s="1739" t="n"/>
      <c r="AIV8" s="1739" t="n"/>
      <c r="AIW8" s="1739" t="n"/>
      <c r="AIX8" s="1739" t="n"/>
      <c r="AIY8" s="1739" t="n"/>
      <c r="AIZ8" s="1739" t="n"/>
      <c r="AJA8" s="1739" t="n"/>
      <c r="AJB8" s="1739" t="n"/>
      <c r="AJC8" s="1739" t="n"/>
      <c r="AJD8" s="1739" t="n"/>
      <c r="AJE8" s="1739" t="n"/>
      <c r="AJF8" s="1739" t="n"/>
      <c r="AJG8" s="1739" t="n"/>
      <c r="AJH8" s="1739" t="n"/>
      <c r="AJI8" s="1739" t="n"/>
      <c r="AJJ8" s="1739" t="n"/>
      <c r="AJK8" s="1739" t="n"/>
      <c r="AJL8" s="1739" t="n"/>
      <c r="AJM8" s="1739" t="n"/>
      <c r="AJN8" s="1739" t="n"/>
      <c r="AJO8" s="1739" t="n"/>
      <c r="AJP8" s="1739" t="n"/>
      <c r="AJQ8" s="1739" t="n"/>
      <c r="AJR8" s="1739" t="n"/>
      <c r="AJS8" s="1739" t="n"/>
      <c r="AJT8" s="1739" t="n"/>
      <c r="AJU8" s="1739" t="n"/>
      <c r="AJV8" s="1739" t="n"/>
      <c r="AJW8" s="1739" t="n"/>
      <c r="AJX8" s="1739" t="n"/>
      <c r="AJY8" s="1739" t="n"/>
      <c r="AJZ8" s="1739" t="n"/>
      <c r="AKA8" s="1739" t="n"/>
      <c r="AKB8" s="1739" t="n"/>
      <c r="AKC8" s="1739" t="n"/>
      <c r="AKD8" s="1739" t="n"/>
      <c r="AKE8" s="1739" t="n"/>
      <c r="AKF8" s="1739" t="n"/>
      <c r="AKG8" s="1739" t="n"/>
      <c r="AKH8" s="1739" t="n"/>
      <c r="AKI8" s="1739" t="n"/>
      <c r="AKJ8" s="1739" t="n"/>
      <c r="AKK8" s="1739" t="n"/>
      <c r="AKL8" s="1739" t="n"/>
      <c r="AKM8" s="1739" t="n"/>
      <c r="AKN8" s="1739" t="n"/>
      <c r="AKO8" s="1739" t="n"/>
      <c r="AKP8" s="1739" t="n"/>
      <c r="AKQ8" s="1739" t="n"/>
      <c r="AKR8" s="1739" t="n"/>
      <c r="AKS8" s="1739" t="n"/>
      <c r="AKT8" s="1739" t="n"/>
      <c r="AKU8" s="1739" t="n"/>
      <c r="AKV8" s="1739" t="n"/>
      <c r="AKW8" s="1739" t="n"/>
      <c r="AKX8" s="1739" t="n"/>
      <c r="AKY8" s="1739" t="n"/>
      <c r="AKZ8" s="1739" t="n"/>
      <c r="ALA8" s="1739" t="n"/>
      <c r="ALB8" s="1739" t="n"/>
      <c r="ALC8" s="1739" t="n"/>
      <c r="ALD8" s="1739" t="n"/>
      <c r="ALE8" s="1739" t="n"/>
      <c r="ALF8" s="1739" t="n"/>
      <c r="ALG8" s="1739" t="n"/>
      <c r="ALH8" s="1739" t="n"/>
      <c r="ALI8" s="1739" t="n"/>
      <c r="ALJ8" s="1739" t="n"/>
      <c r="ALK8" s="1739" t="n"/>
      <c r="ALL8" s="1739" t="n"/>
      <c r="ALM8" s="1739" t="n"/>
      <c r="ALN8" s="1739" t="n"/>
      <c r="ALO8" s="1739" t="n"/>
      <c r="ALP8" s="1739" t="n"/>
      <c r="ALQ8" s="1739" t="n"/>
      <c r="ALR8" s="1739" t="n"/>
      <c r="ALS8" s="1739" t="n"/>
      <c r="ALT8" s="1739" t="n"/>
      <c r="ALU8" s="1739" t="n"/>
      <c r="ALV8" s="1739" t="n"/>
      <c r="ALW8" s="1739" t="n"/>
      <c r="ALX8" s="1739" t="n"/>
      <c r="ALY8" s="1739" t="n"/>
      <c r="ALZ8" s="1739" t="n"/>
      <c r="AMA8" s="1739" t="n"/>
      <c r="AMB8" s="1739" t="n"/>
      <c r="AMC8" s="1739" t="n"/>
      <c r="AMD8" s="1739" t="n"/>
      <c r="AME8" s="1739" t="n"/>
      <c r="AMF8" s="1739" t="n"/>
      <c r="AMG8" s="1739" t="n"/>
      <c r="AMH8" s="1739" t="n"/>
      <c r="AMI8" s="1739" t="n"/>
      <c r="AMJ8" s="1739" t="n"/>
      <c r="AMK8" s="1739" t="n"/>
      <c r="AML8" s="1739" t="n"/>
      <c r="AMM8" s="1739" t="n"/>
      <c r="AMN8" s="1739" t="n"/>
      <c r="AMO8" s="1739" t="n"/>
      <c r="AMP8" s="1739" t="n"/>
      <c r="AMQ8" s="1739" t="n"/>
      <c r="AMR8" s="1739" t="n"/>
      <c r="AMS8" s="1739" t="n"/>
      <c r="AMT8" s="1739" t="n"/>
      <c r="AMU8" s="1739" t="n"/>
      <c r="AMV8" s="1739" t="n"/>
      <c r="AMW8" s="1739" t="n"/>
      <c r="AMX8" s="1739" t="n"/>
      <c r="AMY8" s="1739" t="n"/>
      <c r="AMZ8" s="1739" t="n"/>
      <c r="ANA8" s="1739" t="n"/>
      <c r="ANB8" s="1739" t="n"/>
      <c r="ANC8" s="1739" t="n"/>
      <c r="AND8" s="1739" t="n"/>
      <c r="ANE8" s="1739" t="n"/>
      <c r="ANF8" s="1739" t="n"/>
      <c r="ANG8" s="1739" t="n"/>
      <c r="ANH8" s="1739" t="n"/>
      <c r="ANI8" s="1739" t="n"/>
      <c r="ANJ8" s="1739" t="n"/>
      <c r="ANK8" s="1739" t="n"/>
      <c r="ANL8" s="1739" t="n"/>
      <c r="ANM8" s="1739" t="n"/>
      <c r="ANN8" s="1739" t="n"/>
      <c r="ANO8" s="1739" t="n"/>
      <c r="ANP8" s="1739" t="n"/>
      <c r="ANQ8" s="1739" t="n"/>
      <c r="ANR8" s="1739" t="n"/>
      <c r="ANS8" s="1739" t="n"/>
      <c r="ANT8" s="1739" t="n"/>
      <c r="ANU8" s="1739" t="n"/>
      <c r="ANV8" s="1739" t="n"/>
      <c r="ANW8" s="1739" t="n"/>
      <c r="ANX8" s="1739" t="n"/>
      <c r="ANY8" s="1739" t="n"/>
      <c r="ANZ8" s="1739" t="n"/>
      <c r="AOA8" s="1739" t="n"/>
      <c r="AOB8" s="1739" t="n"/>
      <c r="AOC8" s="1739" t="n"/>
      <c r="AOD8" s="1739" t="n"/>
      <c r="AOE8" s="1739" t="n"/>
      <c r="AOF8" s="1739" t="n"/>
      <c r="AOG8" s="1739" t="n"/>
      <c r="AOH8" s="1739" t="n"/>
      <c r="AOI8" s="1739" t="n"/>
      <c r="AOJ8" s="1739" t="n"/>
      <c r="AOK8" s="1739" t="n"/>
      <c r="AOL8" s="1739" t="n"/>
      <c r="AOM8" s="1739" t="n"/>
      <c r="AON8" s="1739" t="n"/>
      <c r="AOO8" s="1739" t="n"/>
      <c r="AOP8" s="1739" t="n"/>
      <c r="AOQ8" s="1739" t="n"/>
      <c r="AOR8" s="1739" t="n"/>
      <c r="AOS8" s="1739" t="n"/>
      <c r="AOT8" s="1739" t="n"/>
      <c r="AOU8" s="1739" t="n"/>
      <c r="AOV8" s="1739" t="n"/>
      <c r="AOW8" s="1739" t="n"/>
      <c r="AOX8" s="1739" t="n"/>
      <c r="AOY8" s="1739" t="n"/>
      <c r="AOZ8" s="1739" t="n"/>
      <c r="APA8" s="1739" t="n"/>
      <c r="APB8" s="1739" t="n"/>
      <c r="APC8" s="1739" t="n"/>
      <c r="APD8" s="1739" t="n"/>
      <c r="APE8" s="1739" t="n"/>
      <c r="APF8" s="1739" t="n"/>
      <c r="APG8" s="1739" t="n"/>
      <c r="APH8" s="1739" t="n"/>
      <c r="API8" s="1739" t="n"/>
      <c r="APJ8" s="1739" t="n"/>
      <c r="APK8" s="1739" t="n"/>
      <c r="APL8" s="1739" t="n"/>
      <c r="APM8" s="1739" t="n"/>
      <c r="APN8" s="1739" t="n"/>
      <c r="APO8" s="1739" t="n"/>
      <c r="APP8" s="1739" t="n"/>
      <c r="APQ8" s="1739" t="n"/>
      <c r="APR8" s="1739" t="n"/>
      <c r="APS8" s="1739" t="n"/>
      <c r="APT8" s="1739" t="n"/>
      <c r="APU8" s="1739" t="n"/>
      <c r="APV8" s="1739" t="n"/>
      <c r="APW8" s="1739" t="n"/>
      <c r="APX8" s="1739" t="n"/>
      <c r="APY8" s="1739" t="n"/>
      <c r="APZ8" s="1739" t="n"/>
      <c r="AQA8" s="1739" t="n"/>
      <c r="AQB8" s="1739" t="n"/>
      <c r="AQC8" s="1739" t="n"/>
      <c r="AQD8" s="1739" t="n"/>
      <c r="AQE8" s="1739" t="n"/>
      <c r="AQF8" s="1739" t="n"/>
      <c r="AQG8" s="1739" t="n"/>
      <c r="AQH8" s="1739" t="n"/>
      <c r="AQI8" s="1739" t="n"/>
      <c r="AQJ8" s="1739" t="n"/>
      <c r="AQK8" s="1739" t="n"/>
      <c r="AQL8" s="1739" t="n"/>
      <c r="AQM8" s="1739" t="n"/>
      <c r="AQN8" s="1739" t="n"/>
      <c r="AQO8" s="1739" t="n"/>
      <c r="AQP8" s="1739" t="n"/>
      <c r="AQQ8" s="1739" t="n"/>
      <c r="AQR8" s="1739" t="n"/>
      <c r="AQS8" s="1739" t="n"/>
      <c r="AQT8" s="1739" t="n"/>
      <c r="AQU8" s="1739" t="n"/>
      <c r="AQV8" s="1739" t="n"/>
      <c r="AQW8" s="1739" t="n"/>
      <c r="AQX8" s="1739" t="n"/>
      <c r="AQY8" s="1739" t="n"/>
      <c r="AQZ8" s="1739" t="n"/>
      <c r="ARA8" s="1739" t="n"/>
      <c r="ARB8" s="1739" t="n"/>
      <c r="ARC8" s="1739" t="n"/>
      <c r="ARD8" s="1739" t="n"/>
      <c r="ARE8" s="1739" t="n"/>
      <c r="ARF8" s="1739" t="n"/>
      <c r="ARG8" s="1739" t="n"/>
      <c r="ARH8" s="1739" t="n"/>
      <c r="ARI8" s="1739" t="n"/>
      <c r="ARJ8" s="1739" t="n"/>
      <c r="ARK8" s="1739" t="n"/>
      <c r="ARL8" s="1739" t="n"/>
      <c r="ARM8" s="1739" t="n"/>
      <c r="ARN8" s="1739" t="n"/>
      <c r="ARO8" s="1739" t="n"/>
      <c r="ARP8" s="1739" t="n"/>
      <c r="ARQ8" s="1739" t="n"/>
      <c r="ARR8" s="1739" t="n"/>
      <c r="ARS8" s="1739" t="n"/>
      <c r="ART8" s="1739" t="n"/>
      <c r="ARU8" s="1739" t="n"/>
      <c r="ARV8" s="1739" t="n"/>
      <c r="ARW8" s="1739" t="n"/>
      <c r="ARX8" s="1739" t="n"/>
      <c r="ARY8" s="1739" t="n"/>
      <c r="ARZ8" s="1739" t="n"/>
      <c r="ASA8" s="1739" t="n"/>
      <c r="ASB8" s="1739" t="n"/>
      <c r="ASC8" s="1739" t="n"/>
      <c r="ASD8" s="1739" t="n"/>
      <c r="ASE8" s="1739" t="n"/>
      <c r="ASF8" s="1739" t="n"/>
      <c r="ASG8" s="1739" t="n"/>
      <c r="ASH8" s="1739" t="n"/>
      <c r="ASI8" s="1739" t="n"/>
      <c r="ASJ8" s="1739" t="n"/>
      <c r="ASK8" s="1739" t="n"/>
      <c r="ASL8" s="1739" t="n"/>
      <c r="ASM8" s="1739" t="n"/>
      <c r="ASN8" s="1739" t="n"/>
      <c r="ASO8" s="1739" t="n"/>
      <c r="ASP8" s="1739" t="n"/>
      <c r="ASQ8" s="1739" t="n"/>
      <c r="ASR8" s="1739" t="n"/>
      <c r="ASS8" s="1739" t="n"/>
      <c r="AST8" s="1739" t="n"/>
      <c r="ASU8" s="1739" t="n"/>
      <c r="ASV8" s="1739" t="n"/>
      <c r="ASW8" s="1739" t="n"/>
      <c r="ASX8" s="1739" t="n"/>
      <c r="ASY8" s="1739" t="n"/>
      <c r="ASZ8" s="1739" t="n"/>
      <c r="ATA8" s="1739" t="n"/>
      <c r="ATB8" s="1739" t="n"/>
      <c r="ATC8" s="1739" t="n"/>
      <c r="ATD8" s="1739" t="n"/>
      <c r="ATE8" s="1739" t="n"/>
      <c r="ATF8" s="1739" t="n"/>
      <c r="ATG8" s="1739" t="n"/>
      <c r="ATH8" s="1739" t="n"/>
      <c r="ATI8" s="1739" t="n"/>
      <c r="ATJ8" s="1739" t="n"/>
      <c r="ATK8" s="1739" t="n"/>
      <c r="ATL8" s="1739" t="n"/>
      <c r="ATM8" s="1739" t="n"/>
      <c r="ATN8" s="1739" t="n"/>
      <c r="ATO8" s="1739" t="n"/>
      <c r="ATP8" s="1739" t="n"/>
      <c r="ATQ8" s="1739" t="n"/>
      <c r="ATR8" s="1739" t="n"/>
      <c r="ATS8" s="1739" t="n"/>
      <c r="ATT8" s="1739" t="n"/>
      <c r="ATU8" s="1739" t="n"/>
      <c r="ATV8" s="1739" t="n"/>
      <c r="ATW8" s="1739" t="n"/>
      <c r="ATX8" s="1739" t="n"/>
      <c r="ATY8" s="1739" t="n"/>
      <c r="ATZ8" s="1739" t="n"/>
      <c r="AUA8" s="1739" t="n"/>
      <c r="AUB8" s="1739" t="n"/>
      <c r="AUC8" s="1739" t="n"/>
      <c r="AUD8" s="1739" t="n"/>
      <c r="AUE8" s="1739" t="n"/>
      <c r="AUF8" s="1739" t="n"/>
      <c r="AUG8" s="1739" t="n"/>
      <c r="AUH8" s="1739" t="n"/>
      <c r="AUI8" s="1739" t="n"/>
      <c r="AUJ8" s="1739" t="n"/>
      <c r="AUK8" s="1739" t="n"/>
      <c r="AUL8" s="1739" t="n"/>
      <c r="AUM8" s="1739" t="n"/>
      <c r="AUN8" s="1739" t="n"/>
      <c r="AUO8" s="1739" t="n"/>
      <c r="AUP8" s="1739" t="n"/>
      <c r="AUQ8" s="1739" t="n"/>
      <c r="AUR8" s="1739" t="n"/>
      <c r="AUS8" s="1739" t="n"/>
      <c r="AUT8" s="1739" t="n"/>
      <c r="AUU8" s="1739" t="n"/>
      <c r="AUV8" s="1739" t="n"/>
      <c r="AUW8" s="1739" t="n"/>
      <c r="AUX8" s="1739" t="n"/>
      <c r="AUY8" s="1739" t="n"/>
      <c r="AUZ8" s="1739" t="n"/>
      <c r="AVA8" s="1739" t="n"/>
      <c r="AVB8" s="1739" t="n"/>
      <c r="AVC8" s="1739" t="n"/>
      <c r="AVD8" s="1739" t="n"/>
      <c r="AVE8" s="1739" t="n"/>
      <c r="AVF8" s="1739" t="n"/>
      <c r="AVG8" s="1739" t="n"/>
      <c r="AVH8" s="1739" t="n"/>
      <c r="AVI8" s="1739" t="n"/>
      <c r="AVJ8" s="1739" t="n"/>
      <c r="AVK8" s="1739" t="n"/>
      <c r="AVL8" s="1739" t="n"/>
      <c r="AVM8" s="1739" t="n"/>
      <c r="AVN8" s="1739" t="n"/>
      <c r="AVO8" s="1739" t="n"/>
      <c r="AVP8" s="1739" t="n"/>
      <c r="AVQ8" s="1739" t="n"/>
      <c r="AVR8" s="1739" t="n"/>
      <c r="AVS8" s="1739" t="n"/>
      <c r="AVT8" s="1739" t="n"/>
      <c r="AVU8" s="1739" t="n"/>
      <c r="AVV8" s="1739" t="n"/>
      <c r="AVW8" s="1739" t="n"/>
      <c r="AVX8" s="1739" t="n"/>
      <c r="AVY8" s="1739" t="n"/>
      <c r="AVZ8" s="1739" t="n"/>
      <c r="AWA8" s="1739" t="n"/>
      <c r="AWB8" s="1739" t="n"/>
      <c r="AWC8" s="1739" t="n"/>
      <c r="AWD8" s="1739" t="n"/>
      <c r="AWE8" s="1739" t="n"/>
      <c r="AWF8" s="1739" t="n"/>
      <c r="AWG8" s="1739" t="n"/>
      <c r="AWH8" s="1739" t="n"/>
      <c r="AWI8" s="1739" t="n"/>
      <c r="AWJ8" s="1739" t="n"/>
      <c r="AWK8" s="1739" t="n"/>
      <c r="AWL8" s="1739" t="n"/>
      <c r="AWM8" s="1739" t="n"/>
      <c r="AWN8" s="1739" t="n"/>
      <c r="AWO8" s="1739" t="n"/>
      <c r="AWP8" s="1739" t="n"/>
      <c r="AWQ8" s="1739" t="n"/>
      <c r="AWR8" s="1739" t="n"/>
      <c r="AWS8" s="1739" t="n"/>
      <c r="AWT8" s="1739" t="n"/>
      <c r="AWU8" s="1739" t="n"/>
      <c r="AWV8" s="1739" t="n"/>
      <c r="AWW8" s="1739" t="n"/>
      <c r="AWX8" s="1739" t="n"/>
      <c r="AWY8" s="1739" t="n"/>
      <c r="AWZ8" s="1739" t="n"/>
      <c r="AXA8" s="1739" t="n"/>
      <c r="AXB8" s="1739" t="n"/>
      <c r="AXC8" s="1739" t="n"/>
      <c r="AXD8" s="1739" t="n"/>
      <c r="AXE8" s="1739" t="n"/>
      <c r="AXF8" s="1739" t="n"/>
      <c r="AXG8" s="1739" t="n"/>
      <c r="AXH8" s="1739" t="n"/>
      <c r="AXI8" s="1739" t="n"/>
      <c r="AXJ8" s="1739" t="n"/>
      <c r="AXK8" s="1739" t="n"/>
      <c r="AXL8" s="1739" t="n"/>
      <c r="AXM8" s="1739" t="n"/>
      <c r="AXN8" s="1739" t="n"/>
      <c r="AXO8" s="1739" t="n"/>
      <c r="AXP8" s="1739" t="n"/>
      <c r="AXQ8" s="1739" t="n"/>
      <c r="AXR8" s="1739" t="n"/>
      <c r="AXS8" s="1739" t="n"/>
      <c r="AXT8" s="1739" t="n"/>
      <c r="AXU8" s="1739" t="n"/>
      <c r="AXV8" s="1739" t="n"/>
      <c r="AXW8" s="1739" t="n"/>
      <c r="AXX8" s="1739" t="n"/>
      <c r="AXY8" s="1739" t="n"/>
      <c r="AXZ8" s="1739" t="n"/>
      <c r="AYA8" s="1739" t="n"/>
      <c r="AYB8" s="1739" t="n"/>
      <c r="AYC8" s="1739" t="n"/>
      <c r="AYD8" s="1739" t="n"/>
      <c r="AYE8" s="1739" t="n"/>
      <c r="AYF8" s="1739" t="n"/>
      <c r="AYG8" s="1739" t="n"/>
      <c r="AYH8" s="1739" t="n"/>
      <c r="AYI8" s="1739" t="n"/>
      <c r="AYJ8" s="1739" t="n"/>
      <c r="AYK8" s="1739" t="n"/>
      <c r="AYL8" s="1739" t="n"/>
      <c r="AYM8" s="1739" t="n"/>
      <c r="AYN8" s="1739" t="n"/>
      <c r="AYO8" s="1739" t="n"/>
      <c r="AYP8" s="1739" t="n"/>
      <c r="AYQ8" s="1739" t="n"/>
      <c r="AYR8" s="1739" t="n"/>
      <c r="AYS8" s="1739" t="n"/>
      <c r="AYT8" s="1739" t="n"/>
      <c r="AYU8" s="1739" t="n"/>
      <c r="AYV8" s="1739" t="n"/>
      <c r="AYW8" s="1739" t="n"/>
      <c r="AYX8" s="1739" t="n"/>
      <c r="AYY8" s="1739" t="n"/>
      <c r="AYZ8" s="1739" t="n"/>
      <c r="AZA8" s="1739" t="n"/>
      <c r="AZB8" s="1739" t="n"/>
      <c r="AZC8" s="1739" t="n"/>
      <c r="AZD8" s="1739" t="n"/>
      <c r="AZE8" s="1739" t="n"/>
      <c r="AZF8" s="1739" t="n"/>
      <c r="AZG8" s="1739" t="n"/>
      <c r="AZH8" s="1739" t="n"/>
      <c r="AZI8" s="1739" t="n"/>
      <c r="AZJ8" s="1739" t="n"/>
      <c r="AZK8" s="1739" t="n"/>
      <c r="AZL8" s="1739" t="n"/>
      <c r="AZM8" s="1739" t="n"/>
      <c r="AZN8" s="1739" t="n"/>
      <c r="AZO8" s="1739" t="n"/>
      <c r="AZP8" s="1739" t="n"/>
      <c r="AZQ8" s="1739" t="n"/>
      <c r="AZR8" s="1739" t="n"/>
      <c r="AZS8" s="1739" t="n"/>
      <c r="AZT8" s="1739" t="n"/>
      <c r="AZU8" s="1739" t="n"/>
      <c r="AZV8" s="1739" t="n"/>
      <c r="AZW8" s="1739" t="n"/>
      <c r="AZX8" s="1739" t="n"/>
      <c r="AZY8" s="1739" t="n"/>
      <c r="AZZ8" s="1739" t="n"/>
      <c r="BAA8" s="1739" t="n"/>
      <c r="BAB8" s="1739" t="n"/>
      <c r="BAC8" s="1739" t="n"/>
      <c r="BAD8" s="1739" t="n"/>
      <c r="BAE8" s="1739" t="n"/>
      <c r="BAF8" s="1739" t="n"/>
      <c r="BAG8" s="1739" t="n"/>
      <c r="BAH8" s="1739" t="n"/>
      <c r="BAI8" s="1739" t="n"/>
      <c r="BAJ8" s="1739" t="n"/>
      <c r="BAK8" s="1739" t="n"/>
      <c r="BAL8" s="1739" t="n"/>
      <c r="BAM8" s="1739" t="n"/>
      <c r="BAN8" s="1739" t="n"/>
      <c r="BAO8" s="1739" t="n"/>
      <c r="BAP8" s="1739" t="n"/>
      <c r="BAQ8" s="1739" t="n"/>
      <c r="BAR8" s="1739" t="n"/>
      <c r="BAS8" s="1739" t="n"/>
      <c r="BAT8" s="1739" t="n"/>
      <c r="BAU8" s="1739" t="n"/>
      <c r="BAV8" s="1739" t="n"/>
      <c r="BAW8" s="1739" t="n"/>
      <c r="BAX8" s="1739" t="n"/>
      <c r="BAY8" s="1739" t="n"/>
      <c r="BAZ8" s="1739" t="n"/>
      <c r="BBA8" s="1739" t="n"/>
      <c r="BBB8" s="1739" t="n"/>
      <c r="BBC8" s="1739" t="n"/>
      <c r="BBD8" s="1739" t="n"/>
      <c r="BBE8" s="1739" t="n"/>
      <c r="BBF8" s="1739" t="n"/>
      <c r="BBG8" s="1739" t="n"/>
      <c r="BBH8" s="1739" t="n"/>
      <c r="BBI8" s="1739" t="n"/>
      <c r="BBJ8" s="1739" t="n"/>
      <c r="BBK8" s="1739" t="n"/>
      <c r="BBL8" s="1739" t="n"/>
      <c r="BBM8" s="1739" t="n"/>
      <c r="BBN8" s="1739" t="n"/>
      <c r="BBO8" s="1739" t="n"/>
      <c r="BBP8" s="1739" t="n"/>
      <c r="BBQ8" s="1739" t="n"/>
      <c r="BBR8" s="1739" t="n"/>
      <c r="BBS8" s="1739" t="n"/>
      <c r="BBT8" s="1739" t="n"/>
      <c r="BBU8" s="1739" t="n"/>
      <c r="BBV8" s="1739" t="n"/>
      <c r="BBW8" s="1739" t="n"/>
      <c r="BBX8" s="1739" t="n"/>
      <c r="BBY8" s="1739" t="n"/>
      <c r="BBZ8" s="1739" t="n"/>
      <c r="BCA8" s="1739" t="n"/>
      <c r="BCB8" s="1739" t="n"/>
      <c r="BCC8" s="1739" t="n"/>
      <c r="BCD8" s="1739" t="n"/>
      <c r="BCE8" s="1739" t="n"/>
      <c r="BCF8" s="1739" t="n"/>
      <c r="BCG8" s="1739" t="n"/>
      <c r="BCH8" s="1739" t="n"/>
      <c r="BCI8" s="1739" t="n"/>
      <c r="BCJ8" s="1739" t="n"/>
      <c r="BCK8" s="1739" t="n"/>
      <c r="BCL8" s="1739" t="n"/>
      <c r="BCM8" s="1739" t="n"/>
      <c r="BCN8" s="1739" t="n"/>
      <c r="BCO8" s="1739" t="n"/>
      <c r="BCP8" s="1739" t="n"/>
      <c r="BCQ8" s="1739" t="n"/>
      <c r="BCR8" s="1739" t="n"/>
      <c r="BCS8" s="1739" t="n"/>
      <c r="BCT8" s="1739" t="n"/>
      <c r="BCU8" s="1739" t="n"/>
      <c r="BCV8" s="1739" t="n"/>
      <c r="BCW8" s="1739" t="n"/>
      <c r="BCX8" s="1739" t="n"/>
      <c r="BCY8" s="1739" t="n"/>
      <c r="BCZ8" s="1739" t="n"/>
      <c r="BDA8" s="1739" t="n"/>
      <c r="BDB8" s="1739" t="n"/>
      <c r="BDC8" s="1739" t="n"/>
      <c r="BDD8" s="1739" t="n"/>
      <c r="BDE8" s="1739" t="n"/>
      <c r="BDF8" s="1739" t="n"/>
      <c r="BDG8" s="1739" t="n"/>
      <c r="BDH8" s="1739" t="n"/>
      <c r="BDI8" s="1739" t="n"/>
      <c r="BDJ8" s="1739" t="n"/>
      <c r="BDK8" s="1739" t="n"/>
      <c r="BDL8" s="1739" t="n"/>
      <c r="BDM8" s="1739" t="n"/>
      <c r="BDN8" s="1739" t="n"/>
      <c r="BDO8" s="1739" t="n"/>
      <c r="BDP8" s="1739" t="n"/>
      <c r="BDQ8" s="1739" t="n"/>
      <c r="BDR8" s="1739" t="n"/>
      <c r="BDS8" s="1739" t="n"/>
      <c r="BDT8" s="1739" t="n"/>
      <c r="BDU8" s="1739" t="n"/>
      <c r="BDV8" s="1739" t="n"/>
      <c r="BDW8" s="1739" t="n"/>
      <c r="BDX8" s="1739" t="n"/>
      <c r="BDY8" s="1739" t="n"/>
      <c r="BDZ8" s="1739" t="n"/>
      <c r="BEA8" s="1739" t="n"/>
      <c r="BEB8" s="1739" t="n"/>
      <c r="BEC8" s="1739" t="n"/>
      <c r="BED8" s="1739" t="n"/>
      <c r="BEE8" s="1739" t="n"/>
      <c r="BEF8" s="1739" t="n"/>
      <c r="BEG8" s="1739" t="n"/>
      <c r="BEH8" s="1739" t="n"/>
      <c r="BEI8" s="1739" t="n"/>
      <c r="BEJ8" s="1739" t="n"/>
      <c r="BEK8" s="1739" t="n"/>
      <c r="BEL8" s="1739" t="n"/>
      <c r="BEM8" s="1739" t="n"/>
      <c r="BEN8" s="1739" t="n"/>
      <c r="BEO8" s="1739" t="n"/>
      <c r="BEP8" s="1739" t="n"/>
      <c r="BEQ8" s="1739" t="n"/>
      <c r="BER8" s="1739" t="n"/>
      <c r="BES8" s="1739" t="n"/>
      <c r="BET8" s="1739" t="n"/>
      <c r="BEU8" s="1739" t="n"/>
      <c r="BEV8" s="1739" t="n"/>
      <c r="BEW8" s="1739" t="n"/>
      <c r="BEX8" s="1739" t="n"/>
      <c r="BEY8" s="1739" t="n"/>
      <c r="BEZ8" s="1739" t="n"/>
      <c r="BFA8" s="1739" t="n"/>
      <c r="BFB8" s="1739" t="n"/>
      <c r="BFC8" s="1739" t="n"/>
      <c r="BFD8" s="1739" t="n"/>
      <c r="BFE8" s="1739" t="n"/>
      <c r="BFF8" s="1739" t="n"/>
      <c r="BFG8" s="1739" t="n"/>
      <c r="BFH8" s="1739" t="n"/>
      <c r="BFI8" s="1739" t="n"/>
      <c r="BFJ8" s="1739" t="n"/>
      <c r="BFK8" s="1739" t="n"/>
      <c r="BFL8" s="1739" t="n"/>
      <c r="BFM8" s="1739" t="n"/>
      <c r="BFN8" s="1739" t="n"/>
      <c r="BFO8" s="1739" t="n"/>
      <c r="BFP8" s="1739" t="n"/>
      <c r="BFQ8" s="1739" t="n"/>
      <c r="BFR8" s="1739" t="n"/>
      <c r="BFS8" s="1739" t="n"/>
      <c r="BFT8" s="1739" t="n"/>
      <c r="BFU8" s="1739" t="n"/>
      <c r="BFV8" s="1739" t="n"/>
      <c r="BFW8" s="1739" t="n"/>
      <c r="BFX8" s="1739" t="n"/>
      <c r="BFY8" s="1739" t="n"/>
      <c r="BFZ8" s="1739" t="n"/>
      <c r="BGA8" s="1739" t="n"/>
      <c r="BGB8" s="1739" t="n"/>
      <c r="BGC8" s="1739" t="n"/>
      <c r="BGD8" s="1739" t="n"/>
      <c r="BGE8" s="1739" t="n"/>
      <c r="BGF8" s="1739" t="n"/>
      <c r="BGG8" s="1739" t="n"/>
      <c r="BGH8" s="1739" t="n"/>
      <c r="BGI8" s="1739" t="n"/>
      <c r="BGJ8" s="1739" t="n"/>
      <c r="BGK8" s="1739" t="n"/>
      <c r="BGL8" s="1739" t="n"/>
      <c r="BGM8" s="1739" t="n"/>
      <c r="BGN8" s="1739" t="n"/>
      <c r="BGO8" s="1739" t="n"/>
      <c r="BGP8" s="1739" t="n"/>
      <c r="BGQ8" s="1739" t="n"/>
      <c r="BGR8" s="1739" t="n"/>
      <c r="BGS8" s="1739" t="n"/>
      <c r="BGT8" s="1739" t="n"/>
      <c r="BGU8" s="1739" t="n"/>
      <c r="BGV8" s="1739" t="n"/>
      <c r="BGW8" s="1739" t="n"/>
      <c r="BGX8" s="1739" t="n"/>
      <c r="BGY8" s="1739" t="n"/>
      <c r="BGZ8" s="1739" t="n"/>
      <c r="BHA8" s="1739" t="n"/>
      <c r="BHB8" s="1739" t="n"/>
      <c r="BHC8" s="1739" t="n"/>
      <c r="BHD8" s="1739" t="n"/>
      <c r="BHE8" s="1739" t="n"/>
      <c r="BHF8" s="1739" t="n"/>
      <c r="BHG8" s="1739" t="n"/>
      <c r="BHH8" s="1739" t="n"/>
      <c r="BHI8" s="1739" t="n"/>
      <c r="BHJ8" s="1739" t="n"/>
      <c r="BHK8" s="1739" t="n"/>
      <c r="BHL8" s="1739" t="n"/>
      <c r="BHM8" s="1739" t="n"/>
      <c r="BHN8" s="1739" t="n"/>
      <c r="BHO8" s="1739" t="n"/>
      <c r="BHP8" s="1739" t="n"/>
      <c r="BHQ8" s="1739" t="n"/>
      <c r="BHR8" s="1739" t="n"/>
      <c r="BHS8" s="1739" t="n"/>
      <c r="BHT8" s="1739" t="n"/>
      <c r="BHU8" s="1739" t="n"/>
      <c r="BHV8" s="1739" t="n"/>
      <c r="BHW8" s="1739" t="n"/>
      <c r="BHX8" s="1739" t="n"/>
      <c r="BHY8" s="1739" t="n"/>
      <c r="BHZ8" s="1739" t="n"/>
      <c r="BIA8" s="1739" t="n"/>
      <c r="BIB8" s="1739" t="n"/>
      <c r="BIC8" s="1739" t="n"/>
      <c r="BID8" s="1739" t="n"/>
      <c r="BIE8" s="1739" t="n"/>
      <c r="BIF8" s="1739" t="n"/>
      <c r="BIG8" s="1739" t="n"/>
      <c r="BIH8" s="1739" t="n"/>
      <c r="BII8" s="1739" t="n"/>
      <c r="BIJ8" s="1739" t="n"/>
      <c r="BIK8" s="1739" t="n"/>
      <c r="BIL8" s="1739" t="n"/>
      <c r="BIM8" s="1739" t="n"/>
      <c r="BIN8" s="1739" t="n"/>
      <c r="BIO8" s="1739" t="n"/>
      <c r="BIP8" s="1739" t="n"/>
      <c r="BIQ8" s="1739" t="n"/>
      <c r="BIR8" s="1739" t="n"/>
      <c r="BIS8" s="1739" t="n"/>
      <c r="BIT8" s="1739" t="n"/>
      <c r="BIU8" s="1739" t="n"/>
      <c r="BIV8" s="1739" t="n"/>
      <c r="BIW8" s="1739" t="n"/>
      <c r="BIX8" s="1739" t="n"/>
      <c r="BIY8" s="1739" t="n"/>
      <c r="BIZ8" s="1739" t="n"/>
      <c r="BJA8" s="1739" t="n"/>
      <c r="BJB8" s="1739" t="n"/>
      <c r="BJC8" s="1739" t="n"/>
      <c r="BJD8" s="1739" t="n"/>
      <c r="BJE8" s="1739" t="n"/>
      <c r="BJF8" s="1739" t="n"/>
      <c r="BJG8" s="1739" t="n"/>
      <c r="BJH8" s="1739" t="n"/>
      <c r="BJI8" s="1739" t="n"/>
      <c r="BJJ8" s="1739" t="n"/>
      <c r="BJK8" s="1739" t="n"/>
      <c r="BJL8" s="1739" t="n"/>
      <c r="BJM8" s="1739" t="n"/>
      <c r="BJN8" s="1739" t="n"/>
      <c r="BJO8" s="1739" t="n"/>
      <c r="BJP8" s="1739" t="n"/>
      <c r="BJQ8" s="1739" t="n"/>
      <c r="BJR8" s="1739" t="n"/>
      <c r="BJS8" s="1739" t="n"/>
      <c r="BJT8" s="1739" t="n"/>
      <c r="BJU8" s="1739" t="n"/>
      <c r="BJV8" s="1739" t="n"/>
      <c r="BJW8" s="1739" t="n"/>
      <c r="BJX8" s="1739" t="n"/>
      <c r="BJY8" s="1739" t="n"/>
      <c r="BJZ8" s="1739" t="n"/>
      <c r="BKA8" s="1739" t="n"/>
      <c r="BKB8" s="1739" t="n"/>
      <c r="BKC8" s="1739" t="n"/>
      <c r="BKD8" s="1739" t="n"/>
      <c r="BKE8" s="1739" t="n"/>
      <c r="BKF8" s="1739" t="n"/>
      <c r="BKG8" s="1739" t="n"/>
      <c r="BKH8" s="1739" t="n"/>
      <c r="BKI8" s="1739" t="n"/>
      <c r="BKJ8" s="1739" t="n"/>
      <c r="BKK8" s="1739" t="n"/>
      <c r="BKL8" s="1739" t="n"/>
      <c r="BKM8" s="1739" t="n"/>
      <c r="BKN8" s="1739" t="n"/>
      <c r="BKO8" s="1739" t="n"/>
      <c r="BKP8" s="1739" t="n"/>
      <c r="BKQ8" s="1739" t="n"/>
      <c r="BKR8" s="1739" t="n"/>
      <c r="BKS8" s="1739" t="n"/>
      <c r="BKT8" s="1739" t="n"/>
      <c r="BKU8" s="1739" t="n"/>
      <c r="BKV8" s="1739" t="n"/>
      <c r="BKW8" s="1739" t="n"/>
      <c r="BKX8" s="1739" t="n"/>
      <c r="BKY8" s="1739" t="n"/>
      <c r="BKZ8" s="1739" t="n"/>
      <c r="BLA8" s="1739" t="n"/>
      <c r="BLB8" s="1739" t="n"/>
      <c r="BLC8" s="1739" t="n"/>
      <c r="BLD8" s="1739" t="n"/>
      <c r="BLE8" s="1739" t="n"/>
      <c r="BLF8" s="1739" t="n"/>
      <c r="BLG8" s="1739" t="n"/>
      <c r="BLH8" s="1739" t="n"/>
      <c r="BLI8" s="1739" t="n"/>
      <c r="BLJ8" s="1739" t="n"/>
      <c r="BLK8" s="1739" t="n"/>
      <c r="BLL8" s="1739" t="n"/>
      <c r="BLM8" s="1739" t="n"/>
      <c r="BLN8" s="1739" t="n"/>
      <c r="BLO8" s="1739" t="n"/>
      <c r="BLP8" s="1739" t="n"/>
      <c r="BLQ8" s="1739" t="n"/>
      <c r="BLR8" s="1739" t="n"/>
      <c r="BLS8" s="1739" t="n"/>
      <c r="BLT8" s="1739" t="n"/>
      <c r="BLU8" s="1739" t="n"/>
      <c r="BLV8" s="1739" t="n"/>
      <c r="BLW8" s="1739" t="n"/>
      <c r="BLX8" s="1739" t="n"/>
      <c r="BLY8" s="1739" t="n"/>
      <c r="BLZ8" s="1739" t="n"/>
      <c r="BMA8" s="1739" t="n"/>
      <c r="BMB8" s="1739" t="n"/>
      <c r="BMC8" s="1739" t="n"/>
      <c r="BMD8" s="1739" t="n"/>
      <c r="BME8" s="1739" t="n"/>
      <c r="BMF8" s="1739" t="n"/>
      <c r="BMG8" s="1739" t="n"/>
      <c r="BMH8" s="1739" t="n"/>
      <c r="BMI8" s="1739" t="n"/>
      <c r="BMJ8" s="1739" t="n"/>
      <c r="BMK8" s="1739" t="n"/>
      <c r="BML8" s="1739" t="n"/>
      <c r="BMM8" s="1739" t="n"/>
      <c r="BMN8" s="1739" t="n"/>
      <c r="BMO8" s="1739" t="n"/>
      <c r="BMP8" s="1739" t="n"/>
      <c r="BMQ8" s="1739" t="n"/>
      <c r="BMR8" s="1739" t="n"/>
      <c r="BMS8" s="1739" t="n"/>
      <c r="BMT8" s="1739" t="n"/>
      <c r="BMU8" s="1739" t="n"/>
      <c r="BMV8" s="1739" t="n"/>
      <c r="BMW8" s="1739" t="n"/>
      <c r="BMX8" s="1739" t="n"/>
      <c r="BMY8" s="1739" t="n"/>
      <c r="BMZ8" s="1739" t="n"/>
      <c r="BNA8" s="1739" t="n"/>
      <c r="BNB8" s="1739" t="n"/>
      <c r="BNC8" s="1739" t="n"/>
      <c r="BND8" s="1739" t="n"/>
      <c r="BNE8" s="1739" t="n"/>
      <c r="BNF8" s="1739" t="n"/>
      <c r="BNG8" s="1739" t="n"/>
      <c r="BNH8" s="1739" t="n"/>
      <c r="BNI8" s="1739" t="n"/>
      <c r="BNJ8" s="1739" t="n"/>
      <c r="BNK8" s="1739" t="n"/>
      <c r="BNL8" s="1739" t="n"/>
      <c r="BNM8" s="1739" t="n"/>
      <c r="BNN8" s="1739" t="n"/>
      <c r="BNO8" s="1739" t="n"/>
      <c r="BNP8" s="1739" t="n"/>
      <c r="BNQ8" s="1739" t="n"/>
      <c r="BNR8" s="1739" t="n"/>
      <c r="BNS8" s="1739" t="n"/>
      <c r="BNT8" s="1739" t="n"/>
      <c r="BNU8" s="1739" t="n"/>
      <c r="BNV8" s="1739" t="n"/>
      <c r="BNW8" s="1739" t="n"/>
      <c r="BNX8" s="1739" t="n"/>
      <c r="BNY8" s="1739" t="n"/>
      <c r="BNZ8" s="1739" t="n"/>
      <c r="BOA8" s="1739" t="n"/>
      <c r="BOB8" s="1739" t="n"/>
      <c r="BOC8" s="1739" t="n"/>
      <c r="BOD8" s="1739" t="n"/>
      <c r="BOE8" s="1739" t="n"/>
      <c r="BOF8" s="1739" t="n"/>
      <c r="BOG8" s="1739" t="n"/>
      <c r="BOH8" s="1739" t="n"/>
      <c r="BOI8" s="1739" t="n"/>
      <c r="BOJ8" s="1739" t="n"/>
      <c r="BOK8" s="1739" t="n"/>
      <c r="BOL8" s="1739" t="n"/>
      <c r="BOM8" s="1739" t="n"/>
      <c r="BON8" s="1739" t="n"/>
      <c r="BOO8" s="1739" t="n"/>
      <c r="BOP8" s="1739" t="n"/>
      <c r="BOQ8" s="1739" t="n"/>
      <c r="BOR8" s="1739" t="n"/>
      <c r="BOS8" s="1739" t="n"/>
      <c r="BOT8" s="1739" t="n"/>
      <c r="BOU8" s="1739" t="n"/>
      <c r="BOV8" s="1739" t="n"/>
      <c r="BOW8" s="1739" t="n"/>
      <c r="BOX8" s="1739" t="n"/>
      <c r="BOY8" s="1739" t="n"/>
      <c r="BOZ8" s="1739" t="n"/>
      <c r="BPA8" s="1739" t="n"/>
      <c r="BPB8" s="1739" t="n"/>
      <c r="BPC8" s="1739" t="n"/>
      <c r="BPD8" s="1739" t="n"/>
      <c r="BPE8" s="1739" t="n"/>
      <c r="BPF8" s="1739" t="n"/>
      <c r="BPG8" s="1739" t="n"/>
      <c r="BPH8" s="1739" t="n"/>
      <c r="BPI8" s="1739" t="n"/>
      <c r="BPJ8" s="1739" t="n"/>
      <c r="BPK8" s="1739" t="n"/>
      <c r="BPL8" s="1739" t="n"/>
      <c r="BPM8" s="1739" t="n"/>
      <c r="BPN8" s="1739" t="n"/>
      <c r="BPO8" s="1739" t="n"/>
      <c r="BPP8" s="1739" t="n"/>
      <c r="BPQ8" s="1739" t="n"/>
      <c r="BPR8" s="1739" t="n"/>
      <c r="BPS8" s="1739" t="n"/>
      <c r="BPT8" s="1739" t="n"/>
      <c r="BPU8" s="1739" t="n"/>
      <c r="BPV8" s="1739" t="n"/>
      <c r="BPW8" s="1739" t="n"/>
      <c r="BPX8" s="1739" t="n"/>
      <c r="BPY8" s="1739" t="n"/>
      <c r="BPZ8" s="1739" t="n"/>
      <c r="BQA8" s="1739" t="n"/>
      <c r="BQB8" s="1739" t="n"/>
      <c r="BQC8" s="1739" t="n"/>
      <c r="BQD8" s="1739" t="n"/>
      <c r="BQE8" s="1739" t="n"/>
      <c r="BQF8" s="1739" t="n"/>
      <c r="BQG8" s="1739" t="n"/>
      <c r="BQH8" s="1739" t="n"/>
      <c r="BQI8" s="1739" t="n"/>
      <c r="BQJ8" s="1739" t="n"/>
      <c r="BQK8" s="1739" t="n"/>
      <c r="BQL8" s="1739" t="n"/>
      <c r="BQM8" s="1739" t="n"/>
      <c r="BQN8" s="1739" t="n"/>
      <c r="BQO8" s="1739" t="n"/>
      <c r="BQP8" s="1739" t="n"/>
      <c r="BQQ8" s="1739" t="n"/>
      <c r="BQR8" s="1739" t="n"/>
      <c r="BQS8" s="1739" t="n"/>
      <c r="BQT8" s="1739" t="n"/>
      <c r="BQU8" s="1739" t="n"/>
      <c r="BQV8" s="1739" t="n"/>
      <c r="BQW8" s="1739" t="n"/>
      <c r="BQX8" s="1739" t="n"/>
      <c r="BQY8" s="1739" t="n"/>
      <c r="BQZ8" s="1739" t="n"/>
      <c r="BRA8" s="1739" t="n"/>
      <c r="BRB8" s="1739" t="n"/>
      <c r="BRC8" s="1739" t="n"/>
      <c r="BRD8" s="1739" t="n"/>
      <c r="BRE8" s="1739" t="n"/>
      <c r="BRF8" s="1739" t="n"/>
      <c r="BRG8" s="1739" t="n"/>
      <c r="BRH8" s="1739" t="n"/>
      <c r="BRI8" s="1739" t="n"/>
      <c r="BRJ8" s="1739" t="n"/>
      <c r="BRK8" s="1739" t="n"/>
      <c r="BRL8" s="1739" t="n"/>
      <c r="BRM8" s="1739" t="n"/>
      <c r="BRN8" s="1739" t="n"/>
      <c r="BRO8" s="1739" t="n"/>
      <c r="BRP8" s="1739" t="n"/>
      <c r="BRQ8" s="1739" t="n"/>
      <c r="BRR8" s="1739" t="n"/>
      <c r="BRS8" s="1739" t="n"/>
      <c r="BRT8" s="1739" t="n"/>
      <c r="BRU8" s="1739" t="n"/>
      <c r="BRV8" s="1739" t="n"/>
      <c r="BRW8" s="1739" t="n"/>
      <c r="BRX8" s="1739" t="n"/>
      <c r="BRY8" s="1739" t="n"/>
      <c r="BRZ8" s="1739" t="n"/>
      <c r="BSA8" s="1739" t="n"/>
      <c r="BSB8" s="1739" t="n"/>
      <c r="BSC8" s="1739" t="n"/>
      <c r="BSD8" s="1739" t="n"/>
      <c r="BSE8" s="1739" t="n"/>
      <c r="BSF8" s="1739" t="n"/>
      <c r="BSG8" s="1739" t="n"/>
      <c r="BSH8" s="1739" t="n"/>
      <c r="BSI8" s="1739" t="n"/>
      <c r="BSJ8" s="1739" t="n"/>
      <c r="BSK8" s="1739" t="n"/>
      <c r="BSL8" s="1739" t="n"/>
      <c r="BSM8" s="1739" t="n"/>
      <c r="BSN8" s="1739" t="n"/>
      <c r="BSO8" s="1739" t="n"/>
      <c r="BSP8" s="1739" t="n"/>
      <c r="BSQ8" s="1739" t="n"/>
      <c r="BSR8" s="1739" t="n"/>
      <c r="BSS8" s="1739" t="n"/>
      <c r="BST8" s="1739" t="n"/>
      <c r="BSU8" s="1739" t="n"/>
      <c r="BSV8" s="1739" t="n"/>
      <c r="BSW8" s="1739" t="n"/>
      <c r="BSX8" s="1739" t="n"/>
      <c r="BSY8" s="1739" t="n"/>
      <c r="BSZ8" s="1739" t="n"/>
      <c r="BTA8" s="1739" t="n"/>
      <c r="BTB8" s="1739" t="n"/>
      <c r="BTC8" s="1739" t="n"/>
      <c r="BTD8" s="1739" t="n"/>
      <c r="BTE8" s="1739" t="n"/>
      <c r="BTF8" s="1739" t="n"/>
      <c r="BTG8" s="1739" t="n"/>
      <c r="BTH8" s="1739" t="n"/>
      <c r="BTI8" s="1739" t="n"/>
      <c r="BTJ8" s="1739" t="n"/>
      <c r="BTK8" s="1739" t="n"/>
      <c r="BTL8" s="1739" t="n"/>
      <c r="BTM8" s="1739" t="n"/>
      <c r="BTN8" s="1739" t="n"/>
      <c r="BTO8" s="1739" t="n"/>
      <c r="BTP8" s="1739" t="n"/>
      <c r="BTQ8" s="1739" t="n"/>
      <c r="BTR8" s="1739" t="n"/>
      <c r="BTS8" s="1739" t="n"/>
      <c r="BTT8" s="1739" t="n"/>
      <c r="BTU8" s="1739" t="n"/>
      <c r="BTV8" s="1739" t="n"/>
      <c r="BTW8" s="1739" t="n"/>
      <c r="BTX8" s="1739" t="n"/>
      <c r="BTY8" s="1739" t="n"/>
      <c r="BTZ8" s="1739" t="n"/>
      <c r="BUA8" s="1739" t="n"/>
      <c r="BUB8" s="1739" t="n"/>
      <c r="BUC8" s="1739" t="n"/>
      <c r="BUD8" s="1739" t="n"/>
      <c r="BUE8" s="1739" t="n"/>
      <c r="BUF8" s="1739" t="n"/>
      <c r="BUG8" s="1739" t="n"/>
      <c r="BUH8" s="1739" t="n"/>
      <c r="BUI8" s="1739" t="n"/>
      <c r="BUJ8" s="1739" t="n"/>
      <c r="BUK8" s="1739" t="n"/>
      <c r="BUL8" s="1739" t="n"/>
      <c r="BUM8" s="1739" t="n"/>
      <c r="BUN8" s="1739" t="n"/>
      <c r="BUO8" s="1739" t="n"/>
      <c r="BUP8" s="1739" t="n"/>
      <c r="BUQ8" s="1739" t="n"/>
      <c r="BUR8" s="1739" t="n"/>
      <c r="BUS8" s="1739" t="n"/>
      <c r="BUT8" s="1739" t="n"/>
      <c r="BUU8" s="1739" t="n"/>
      <c r="BUV8" s="1739" t="n"/>
      <c r="BUW8" s="1739" t="n"/>
      <c r="BUX8" s="1739" t="n"/>
      <c r="BUY8" s="1739" t="n"/>
      <c r="BUZ8" s="1739" t="n"/>
      <c r="BVA8" s="1739" t="n"/>
      <c r="BVB8" s="1739" t="n"/>
      <c r="BVC8" s="1739" t="n"/>
      <c r="BVD8" s="1739" t="n"/>
      <c r="BVE8" s="1739" t="n"/>
      <c r="BVF8" s="1739" t="n"/>
      <c r="BVG8" s="1739" t="n"/>
      <c r="BVH8" s="1739" t="n"/>
      <c r="BVI8" s="1739" t="n"/>
      <c r="BVJ8" s="1739" t="n"/>
      <c r="BVK8" s="1739" t="n"/>
      <c r="BVL8" s="1739" t="n"/>
      <c r="BVM8" s="1739" t="n"/>
      <c r="BVN8" s="1739" t="n"/>
      <c r="BVO8" s="1739" t="n"/>
      <c r="BVP8" s="1739" t="n"/>
      <c r="BVQ8" s="1739" t="n"/>
      <c r="BVR8" s="1739" t="n"/>
      <c r="BVS8" s="1739" t="n"/>
      <c r="BVT8" s="1739" t="n"/>
      <c r="BVU8" s="1739" t="n"/>
      <c r="BVV8" s="1739" t="n"/>
      <c r="BVW8" s="1739" t="n"/>
      <c r="BVX8" s="1739" t="n"/>
      <c r="BVY8" s="1739" t="n"/>
      <c r="BVZ8" s="1739" t="n"/>
      <c r="BWA8" s="1739" t="n"/>
      <c r="BWB8" s="1739" t="n"/>
      <c r="BWC8" s="1739" t="n"/>
      <c r="BWD8" s="1739" t="n"/>
      <c r="BWE8" s="1739" t="n"/>
      <c r="BWF8" s="1739" t="n"/>
      <c r="BWG8" s="1739" t="n"/>
      <c r="BWH8" s="1739" t="n"/>
      <c r="BWI8" s="1739" t="n"/>
      <c r="BWJ8" s="1739" t="n"/>
      <c r="BWK8" s="1739" t="n"/>
      <c r="BWL8" s="1739" t="n"/>
      <c r="BWM8" s="1739" t="n"/>
      <c r="BWN8" s="1739" t="n"/>
      <c r="BWO8" s="1739" t="n"/>
      <c r="BWP8" s="1739" t="n"/>
      <c r="BWQ8" s="1739" t="n"/>
      <c r="BWR8" s="1739" t="n"/>
      <c r="BWS8" s="1739" t="n"/>
      <c r="BWT8" s="1739" t="n"/>
      <c r="BWU8" s="1739" t="n"/>
      <c r="BWV8" s="1739" t="n"/>
      <c r="BWW8" s="1739" t="n"/>
      <c r="BWX8" s="1739" t="n"/>
      <c r="BWY8" s="1739" t="n"/>
      <c r="BWZ8" s="1739" t="n"/>
      <c r="BXA8" s="1739" t="n"/>
      <c r="BXB8" s="1739" t="n"/>
      <c r="BXC8" s="1739" t="n"/>
      <c r="BXD8" s="1739" t="n"/>
      <c r="BXE8" s="1739" t="n"/>
      <c r="BXF8" s="1739" t="n"/>
      <c r="BXG8" s="1739" t="n"/>
      <c r="BXH8" s="1739" t="n"/>
      <c r="BXI8" s="1739" t="n"/>
      <c r="BXJ8" s="1739" t="n"/>
      <c r="BXK8" s="1739" t="n"/>
      <c r="BXL8" s="1739" t="n"/>
      <c r="BXM8" s="1739" t="n"/>
      <c r="BXN8" s="1739" t="n"/>
      <c r="BXO8" s="1739" t="n"/>
      <c r="BXP8" s="1739" t="n"/>
      <c r="BXQ8" s="1739" t="n"/>
      <c r="BXR8" s="1739" t="n"/>
      <c r="BXS8" s="1739" t="n"/>
      <c r="BXT8" s="1739" t="n"/>
      <c r="BXU8" s="1739" t="n"/>
      <c r="BXV8" s="1739" t="n"/>
      <c r="BXW8" s="1739" t="n"/>
      <c r="BXX8" s="1739" t="n"/>
      <c r="BXY8" s="1739" t="n"/>
      <c r="BXZ8" s="1739" t="n"/>
      <c r="BYA8" s="1739" t="n"/>
      <c r="BYB8" s="1739" t="n"/>
      <c r="BYC8" s="1739" t="n"/>
      <c r="BYD8" s="1739" t="n"/>
      <c r="BYE8" s="1739" t="n"/>
      <c r="BYF8" s="1739" t="n"/>
      <c r="BYG8" s="1739" t="n"/>
      <c r="BYH8" s="1739" t="n"/>
      <c r="BYI8" s="1739" t="n"/>
      <c r="BYJ8" s="1739" t="n"/>
      <c r="BYK8" s="1739" t="n"/>
      <c r="BYL8" s="1739" t="n"/>
      <c r="BYM8" s="1739" t="n"/>
      <c r="BYN8" s="1739" t="n"/>
      <c r="BYO8" s="1739" t="n"/>
      <c r="BYP8" s="1739" t="n"/>
      <c r="BYQ8" s="1739" t="n"/>
      <c r="BYR8" s="1739" t="n"/>
      <c r="BYS8" s="1739" t="n"/>
      <c r="BYT8" s="1739" t="n"/>
      <c r="BYU8" s="1739" t="n"/>
      <c r="BYV8" s="1739" t="n"/>
      <c r="BYW8" s="1739" t="n"/>
      <c r="BYX8" s="1739" t="n"/>
      <c r="BYY8" s="1739" t="n"/>
      <c r="BYZ8" s="1739" t="n"/>
      <c r="BZA8" s="1739" t="n"/>
      <c r="BZB8" s="1739" t="n"/>
      <c r="BZC8" s="1739" t="n"/>
      <c r="BZD8" s="1739" t="n"/>
      <c r="BZE8" s="1739" t="n"/>
      <c r="BZF8" s="1739" t="n"/>
      <c r="BZG8" s="1739" t="n"/>
      <c r="BZH8" s="1739" t="n"/>
      <c r="BZI8" s="1739" t="n"/>
      <c r="BZJ8" s="1739" t="n"/>
      <c r="BZK8" s="1739" t="n"/>
      <c r="BZL8" s="1739" t="n"/>
      <c r="BZM8" s="1739" t="n"/>
      <c r="BZN8" s="1739" t="n"/>
      <c r="BZO8" s="1739" t="n"/>
      <c r="BZP8" s="1739" t="n"/>
      <c r="BZQ8" s="1739" t="n"/>
      <c r="BZR8" s="1739" t="n"/>
      <c r="BZS8" s="1739" t="n"/>
      <c r="BZT8" s="1739" t="n"/>
      <c r="BZU8" s="1739" t="n"/>
      <c r="BZV8" s="1739" t="n"/>
      <c r="BZW8" s="1739" t="n"/>
      <c r="BZX8" s="1739" t="n"/>
      <c r="BZY8" s="1739" t="n"/>
      <c r="BZZ8" s="1739" t="n"/>
      <c r="CAA8" s="1739" t="n"/>
      <c r="CAB8" s="1739" t="n"/>
      <c r="CAC8" s="1739" t="n"/>
      <c r="CAD8" s="1739" t="n"/>
      <c r="CAE8" s="1739" t="n"/>
      <c r="CAF8" s="1739" t="n"/>
      <c r="CAG8" s="1739" t="n"/>
      <c r="CAH8" s="1739" t="n"/>
      <c r="CAI8" s="1739" t="n"/>
      <c r="CAJ8" s="1739" t="n"/>
      <c r="CAK8" s="1739" t="n"/>
      <c r="CAL8" s="1739" t="n"/>
      <c r="CAM8" s="1739" t="n"/>
      <c r="CAN8" s="1739" t="n"/>
      <c r="CAO8" s="1739" t="n"/>
      <c r="CAP8" s="1739" t="n"/>
      <c r="CAQ8" s="1739" t="n"/>
      <c r="CAR8" s="1739" t="n"/>
      <c r="CAS8" s="1739" t="n"/>
      <c r="CAT8" s="1739" t="n"/>
      <c r="CAU8" s="1739" t="n"/>
      <c r="CAV8" s="1739" t="n"/>
      <c r="CAW8" s="1739" t="n"/>
      <c r="CAX8" s="1739" t="n"/>
      <c r="CAY8" s="1739" t="n"/>
      <c r="CAZ8" s="1739" t="n"/>
      <c r="CBA8" s="1739" t="n"/>
      <c r="CBB8" s="1739" t="n"/>
      <c r="CBC8" s="1739" t="n"/>
      <c r="CBD8" s="1739" t="n"/>
      <c r="CBE8" s="1739" t="n"/>
      <c r="CBF8" s="1739" t="n"/>
      <c r="CBG8" s="1739" t="n"/>
      <c r="CBH8" s="1739" t="n"/>
      <c r="CBI8" s="1739" t="n"/>
      <c r="CBJ8" s="1739" t="n"/>
      <c r="CBK8" s="1739" t="n"/>
      <c r="CBL8" s="1739" t="n"/>
      <c r="CBM8" s="1739" t="n"/>
      <c r="CBN8" s="1739" t="n"/>
      <c r="CBO8" s="1739" t="n"/>
      <c r="CBP8" s="1739" t="n"/>
      <c r="CBQ8" s="1739" t="n"/>
      <c r="CBR8" s="1739" t="n"/>
      <c r="CBS8" s="1739" t="n"/>
      <c r="CBT8" s="1739" t="n"/>
      <c r="CBU8" s="1739" t="n"/>
      <c r="CBV8" s="1739" t="n"/>
      <c r="CBW8" s="1739" t="n"/>
      <c r="CBX8" s="1739" t="n"/>
      <c r="CBY8" s="1739" t="n"/>
      <c r="CBZ8" s="1739" t="n"/>
      <c r="CCA8" s="1739" t="n"/>
      <c r="CCB8" s="1739" t="n"/>
      <c r="CCC8" s="1739" t="n"/>
      <c r="CCD8" s="1739" t="n"/>
      <c r="CCE8" s="1739" t="n"/>
      <c r="CCF8" s="1739" t="n"/>
      <c r="CCG8" s="1739" t="n"/>
      <c r="CCH8" s="1739" t="n"/>
      <c r="CCI8" s="1739" t="n"/>
      <c r="CCJ8" s="1739" t="n"/>
      <c r="CCK8" s="1739" t="n"/>
      <c r="CCL8" s="1739" t="n"/>
      <c r="CCM8" s="1739" t="n"/>
      <c r="CCN8" s="1739" t="n"/>
      <c r="CCO8" s="1739" t="n"/>
      <c r="CCP8" s="1739" t="n"/>
      <c r="CCQ8" s="1739" t="n"/>
      <c r="CCR8" s="1739" t="n"/>
      <c r="CCS8" s="1739" t="n"/>
      <c r="CCT8" s="1739" t="n"/>
      <c r="CCU8" s="1739" t="n"/>
      <c r="CCV8" s="1739" t="n"/>
      <c r="CCW8" s="1739" t="n"/>
      <c r="CCX8" s="1739" t="n"/>
      <c r="CCY8" s="1739" t="n"/>
      <c r="CCZ8" s="1739" t="n"/>
      <c r="CDA8" s="1739" t="n"/>
      <c r="CDB8" s="1739" t="n"/>
      <c r="CDC8" s="1739" t="n"/>
      <c r="CDD8" s="1739" t="n"/>
      <c r="CDE8" s="1739" t="n"/>
      <c r="CDF8" s="1739" t="n"/>
      <c r="CDG8" s="1739" t="n"/>
      <c r="CDH8" s="1739" t="n"/>
      <c r="CDI8" s="1739" t="n"/>
      <c r="CDJ8" s="1739" t="n"/>
      <c r="CDK8" s="1739" t="n"/>
      <c r="CDL8" s="1739" t="n"/>
      <c r="CDM8" s="1739" t="n"/>
      <c r="CDN8" s="1739" t="n"/>
      <c r="CDO8" s="1739" t="n"/>
      <c r="CDP8" s="1739" t="n"/>
      <c r="CDQ8" s="1739" t="n"/>
      <c r="CDR8" s="1739" t="n"/>
      <c r="CDS8" s="1739" t="n"/>
      <c r="CDT8" s="1739" t="n"/>
      <c r="CDU8" s="1739" t="n"/>
      <c r="CDV8" s="1739" t="n"/>
      <c r="CDW8" s="1739" t="n"/>
      <c r="CDX8" s="1739" t="n"/>
      <c r="CDY8" s="1739" t="n"/>
      <c r="CDZ8" s="1739" t="n"/>
      <c r="CEA8" s="1739" t="n"/>
      <c r="CEB8" s="1739" t="n"/>
      <c r="CEC8" s="1739" t="n"/>
      <c r="CED8" s="1739" t="n"/>
      <c r="CEE8" s="1739" t="n"/>
      <c r="CEF8" s="1739" t="n"/>
      <c r="CEG8" s="1739" t="n"/>
      <c r="CEH8" s="1739" t="n"/>
      <c r="CEI8" s="1739" t="n"/>
      <c r="CEJ8" s="1739" t="n"/>
      <c r="CEK8" s="1739" t="n"/>
      <c r="CEL8" s="1739" t="n"/>
      <c r="CEM8" s="1739" t="n"/>
      <c r="CEN8" s="1739" t="n"/>
      <c r="CEO8" s="1739" t="n"/>
      <c r="CEP8" s="1739" t="n"/>
      <c r="CEQ8" s="1739" t="n"/>
      <c r="CER8" s="1739" t="n"/>
      <c r="CES8" s="1739" t="n"/>
      <c r="CET8" s="1739" t="n"/>
      <c r="CEU8" s="1739" t="n"/>
      <c r="CEV8" s="1739" t="n"/>
      <c r="CEW8" s="1739" t="n"/>
      <c r="CEX8" s="1739" t="n"/>
      <c r="CEY8" s="1739" t="n"/>
      <c r="CEZ8" s="1739" t="n"/>
      <c r="CFA8" s="1739" t="n"/>
      <c r="CFB8" s="1739" t="n"/>
      <c r="CFC8" s="1739" t="n"/>
      <c r="CFD8" s="1739" t="n"/>
      <c r="CFE8" s="1739" t="n"/>
      <c r="CFF8" s="1739" t="n"/>
      <c r="CFG8" s="1739" t="n"/>
      <c r="CFH8" s="1739" t="n"/>
      <c r="CFI8" s="1739" t="n"/>
      <c r="CFJ8" s="1739" t="n"/>
      <c r="CFK8" s="1739" t="n"/>
      <c r="CFL8" s="1739" t="n"/>
      <c r="CFM8" s="1739" t="n"/>
      <c r="CFN8" s="1739" t="n"/>
      <c r="CFO8" s="1739" t="n"/>
      <c r="CFP8" s="1739" t="n"/>
      <c r="CFQ8" s="1739" t="n"/>
      <c r="CFR8" s="1739" t="n"/>
      <c r="CFS8" s="1739" t="n"/>
      <c r="CFT8" s="1739" t="n"/>
      <c r="CFU8" s="1739" t="n"/>
      <c r="CFV8" s="1739" t="n"/>
      <c r="CFW8" s="1739" t="n"/>
      <c r="CFX8" s="1739" t="n"/>
      <c r="CFY8" s="1739" t="n"/>
      <c r="CFZ8" s="1739" t="n"/>
      <c r="CGA8" s="1739" t="n"/>
      <c r="CGB8" s="1739" t="n"/>
      <c r="CGC8" s="1739" t="n"/>
      <c r="CGD8" s="1739" t="n"/>
      <c r="CGE8" s="1739" t="n"/>
      <c r="CGF8" s="1739" t="n"/>
      <c r="CGG8" s="1739" t="n"/>
      <c r="CGH8" s="1739" t="n"/>
      <c r="CGI8" s="1739" t="n"/>
      <c r="CGJ8" s="1739" t="n"/>
      <c r="CGK8" s="1739" t="n"/>
      <c r="CGL8" s="1739" t="n"/>
      <c r="CGM8" s="1739" t="n"/>
      <c r="CGN8" s="1739" t="n"/>
      <c r="CGO8" s="1739" t="n"/>
      <c r="CGP8" s="1739" t="n"/>
      <c r="CGQ8" s="1739" t="n"/>
      <c r="CGR8" s="1739" t="n"/>
      <c r="CGS8" s="1739" t="n"/>
      <c r="CGT8" s="1739" t="n"/>
      <c r="CGU8" s="1739" t="n"/>
      <c r="CGV8" s="1739" t="n"/>
      <c r="CGW8" s="1739" t="n"/>
      <c r="CGX8" s="1739" t="n"/>
      <c r="CGY8" s="1739" t="n"/>
      <c r="CGZ8" s="1739" t="n"/>
      <c r="CHA8" s="1739" t="n"/>
      <c r="CHB8" s="1739" t="n"/>
      <c r="CHC8" s="1739" t="n"/>
      <c r="CHD8" s="1739" t="n"/>
      <c r="CHE8" s="1739" t="n"/>
      <c r="CHF8" s="1739" t="n"/>
      <c r="CHG8" s="1739" t="n"/>
      <c r="CHH8" s="1739" t="n"/>
      <c r="CHI8" s="1739" t="n"/>
      <c r="CHJ8" s="1739" t="n"/>
      <c r="CHK8" s="1739" t="n"/>
      <c r="CHL8" s="1739" t="n"/>
      <c r="CHM8" s="1739" t="n"/>
      <c r="CHN8" s="1739" t="n"/>
      <c r="CHO8" s="1739" t="n"/>
      <c r="CHP8" s="1739" t="n"/>
      <c r="CHQ8" s="1739" t="n"/>
      <c r="CHR8" s="1739" t="n"/>
      <c r="CHS8" s="1739" t="n"/>
      <c r="CHT8" s="1739" t="n"/>
      <c r="CHU8" s="1739" t="n"/>
      <c r="CHV8" s="1739" t="n"/>
      <c r="CHW8" s="1739" t="n"/>
      <c r="CHX8" s="1739" t="n"/>
      <c r="CHY8" s="1739" t="n"/>
      <c r="CHZ8" s="1739" t="n"/>
      <c r="CIA8" s="1739" t="n"/>
      <c r="CIB8" s="1739" t="n"/>
      <c r="CIC8" s="1739" t="n"/>
      <c r="CID8" s="1739" t="n"/>
      <c r="CIE8" s="1739" t="n"/>
      <c r="CIF8" s="1739" t="n"/>
      <c r="CIG8" s="1739" t="n"/>
      <c r="CIH8" s="1739" t="n"/>
      <c r="CII8" s="1739" t="n"/>
      <c r="CIJ8" s="1739" t="n"/>
      <c r="CIK8" s="1739" t="n"/>
      <c r="CIL8" s="1739" t="n"/>
      <c r="CIM8" s="1739" t="n"/>
      <c r="CIN8" s="1739" t="n"/>
      <c r="CIO8" s="1739" t="n"/>
      <c r="CIP8" s="1739" t="n"/>
      <c r="CIQ8" s="1739" t="n"/>
      <c r="CIR8" s="1739" t="n"/>
      <c r="CIS8" s="1739" t="n"/>
      <c r="CIT8" s="1739" t="n"/>
      <c r="CIU8" s="1739" t="n"/>
      <c r="CIV8" s="1739" t="n"/>
      <c r="CIW8" s="1739" t="n"/>
      <c r="CIX8" s="1739" t="n"/>
      <c r="CIY8" s="1739" t="n"/>
      <c r="CIZ8" s="1739" t="n"/>
      <c r="CJA8" s="1739" t="n"/>
      <c r="CJB8" s="1739" t="n"/>
      <c r="CJC8" s="1739" t="n"/>
      <c r="CJD8" s="1739" t="n"/>
      <c r="CJE8" s="1739" t="n"/>
      <c r="CJF8" s="1739" t="n"/>
      <c r="CJG8" s="1739" t="n"/>
      <c r="CJH8" s="1739" t="n"/>
      <c r="CJI8" s="1739" t="n"/>
      <c r="CJJ8" s="1739" t="n"/>
      <c r="CJK8" s="1739" t="n"/>
      <c r="CJL8" s="1739" t="n"/>
      <c r="CJM8" s="1739" t="n"/>
      <c r="CJN8" s="1739" t="n"/>
      <c r="CJO8" s="1739" t="n"/>
      <c r="CJP8" s="1739" t="n"/>
      <c r="CJQ8" s="1739" t="n"/>
      <c r="CJR8" s="1739" t="n"/>
      <c r="CJS8" s="1739" t="n"/>
      <c r="CJT8" s="1739" t="n"/>
      <c r="CJU8" s="1739" t="n"/>
      <c r="CJV8" s="1739" t="n"/>
      <c r="CJW8" s="1739" t="n"/>
      <c r="CJX8" s="1739" t="n"/>
      <c r="CJY8" s="1739" t="n"/>
      <c r="CJZ8" s="1739" t="n"/>
      <c r="CKA8" s="1739" t="n"/>
      <c r="CKB8" s="1739" t="n"/>
      <c r="CKC8" s="1739" t="n"/>
      <c r="CKD8" s="1739" t="n"/>
      <c r="CKE8" s="1739" t="n"/>
      <c r="CKF8" s="1739" t="n"/>
      <c r="CKG8" s="1739" t="n"/>
      <c r="CKH8" s="1739" t="n"/>
      <c r="CKI8" s="1739" t="n"/>
      <c r="CKJ8" s="1739" t="n"/>
      <c r="CKK8" s="1739" t="n"/>
      <c r="CKL8" s="1739" t="n"/>
      <c r="CKM8" s="1739" t="n"/>
      <c r="CKN8" s="1739" t="n"/>
      <c r="CKO8" s="1739" t="n"/>
      <c r="CKP8" s="1739" t="n"/>
      <c r="CKQ8" s="1739" t="n"/>
      <c r="CKR8" s="1739" t="n"/>
      <c r="CKS8" s="1739" t="n"/>
      <c r="CKT8" s="1739" t="n"/>
      <c r="CKU8" s="1739" t="n"/>
      <c r="CKV8" s="1739" t="n"/>
      <c r="CKW8" s="1739" t="n"/>
      <c r="CKX8" s="1739" t="n"/>
      <c r="CKY8" s="1739" t="n"/>
      <c r="CKZ8" s="1739" t="n"/>
      <c r="CLA8" s="1739" t="n"/>
      <c r="CLB8" s="1739" t="n"/>
      <c r="CLC8" s="1739" t="n"/>
      <c r="CLD8" s="1739" t="n"/>
      <c r="CLE8" s="1739" t="n"/>
      <c r="CLF8" s="1739" t="n"/>
      <c r="CLG8" s="1739" t="n"/>
      <c r="CLH8" s="1739" t="n"/>
      <c r="CLI8" s="1739" t="n"/>
      <c r="CLJ8" s="1739" t="n"/>
      <c r="CLK8" s="1739" t="n"/>
      <c r="CLL8" s="1739" t="n"/>
      <c r="CLM8" s="1739" t="n"/>
      <c r="CLN8" s="1739" t="n"/>
      <c r="CLO8" s="1739" t="n"/>
      <c r="CLP8" s="1739" t="n"/>
      <c r="CLQ8" s="1739" t="n"/>
      <c r="CLR8" s="1739" t="n"/>
      <c r="CLS8" s="1739" t="n"/>
      <c r="CLT8" s="1739" t="n"/>
      <c r="CLU8" s="1739" t="n"/>
      <c r="CLV8" s="1739" t="n"/>
      <c r="CLW8" s="1739" t="n"/>
      <c r="CLX8" s="1739" t="n"/>
      <c r="CLY8" s="1739" t="n"/>
      <c r="CLZ8" s="1739" t="n"/>
      <c r="CMA8" s="1739" t="n"/>
      <c r="CMB8" s="1739" t="n"/>
      <c r="CMC8" s="1739" t="n"/>
      <c r="CMD8" s="1739" t="n"/>
      <c r="CME8" s="1739" t="n"/>
      <c r="CMF8" s="1739" t="n"/>
      <c r="CMG8" s="1739" t="n"/>
      <c r="CMH8" s="1739" t="n"/>
      <c r="CMI8" s="1739" t="n"/>
      <c r="CMJ8" s="1739" t="n"/>
      <c r="CMK8" s="1739" t="n"/>
      <c r="CML8" s="1739" t="n"/>
      <c r="CMM8" s="1739" t="n"/>
      <c r="CMN8" s="1739" t="n"/>
      <c r="CMO8" s="1739" t="n"/>
      <c r="CMP8" s="1739" t="n"/>
      <c r="CMQ8" s="1739" t="n"/>
      <c r="CMR8" s="1739" t="n"/>
      <c r="CMS8" s="1739" t="n"/>
      <c r="CMT8" s="1739" t="n"/>
      <c r="CMU8" s="1739" t="n"/>
      <c r="CMV8" s="1739" t="n"/>
      <c r="CMW8" s="1739" t="n"/>
      <c r="CMX8" s="1739" t="n"/>
      <c r="CMY8" s="1739" t="n"/>
      <c r="CMZ8" s="1739" t="n"/>
      <c r="CNA8" s="1739" t="n"/>
      <c r="CNB8" s="1739" t="n"/>
      <c r="CNC8" s="1739" t="n"/>
      <c r="CND8" s="1739" t="n"/>
      <c r="CNE8" s="1739" t="n"/>
      <c r="CNF8" s="1739" t="n"/>
      <c r="CNG8" s="1739" t="n"/>
      <c r="CNH8" s="1739" t="n"/>
      <c r="CNI8" s="1739" t="n"/>
      <c r="CNJ8" s="1739" t="n"/>
      <c r="CNK8" s="1739" t="n"/>
      <c r="CNL8" s="1739" t="n"/>
      <c r="CNM8" s="1739" t="n"/>
      <c r="CNN8" s="1739" t="n"/>
      <c r="CNO8" s="1739" t="n"/>
      <c r="CNP8" s="1739" t="n"/>
      <c r="CNQ8" s="1739" t="n"/>
      <c r="CNR8" s="1739" t="n"/>
      <c r="CNS8" s="1739" t="n"/>
      <c r="CNT8" s="1739" t="n"/>
      <c r="CNU8" s="1739" t="n"/>
      <c r="CNV8" s="1739" t="n"/>
      <c r="CNW8" s="1739" t="n"/>
      <c r="CNX8" s="1739" t="n"/>
      <c r="CNY8" s="1739" t="n"/>
      <c r="CNZ8" s="1739" t="n"/>
      <c r="COA8" s="1739" t="n"/>
      <c r="COB8" s="1739" t="n"/>
      <c r="COC8" s="1739" t="n"/>
      <c r="COD8" s="1739" t="n"/>
      <c r="COE8" s="1739" t="n"/>
      <c r="COF8" s="1739" t="n"/>
      <c r="COG8" s="1739" t="n"/>
      <c r="COH8" s="1739" t="n"/>
      <c r="COI8" s="1739" t="n"/>
      <c r="COJ8" s="1739" t="n"/>
      <c r="COK8" s="1739" t="n"/>
      <c r="COL8" s="1739" t="n"/>
      <c r="COM8" s="1739" t="n"/>
      <c r="CON8" s="1739" t="n"/>
      <c r="COO8" s="1739" t="n"/>
      <c r="COP8" s="1739" t="n"/>
      <c r="COQ8" s="1739" t="n"/>
      <c r="COR8" s="1739" t="n"/>
      <c r="COS8" s="1739" t="n"/>
      <c r="COT8" s="1739" t="n"/>
      <c r="COU8" s="1739" t="n"/>
      <c r="COV8" s="1739" t="n"/>
      <c r="COW8" s="1739" t="n"/>
      <c r="COX8" s="1739" t="n"/>
      <c r="COY8" s="1739" t="n"/>
      <c r="COZ8" s="1739" t="n"/>
      <c r="CPA8" s="1739" t="n"/>
      <c r="CPB8" s="1739" t="n"/>
      <c r="CPC8" s="1739" t="n"/>
      <c r="CPD8" s="1739" t="n"/>
      <c r="CPE8" s="1739" t="n"/>
      <c r="CPF8" s="1739" t="n"/>
      <c r="CPG8" s="1739" t="n"/>
      <c r="CPH8" s="1739" t="n"/>
      <c r="CPI8" s="1739" t="n"/>
      <c r="CPJ8" s="1739" t="n"/>
      <c r="CPK8" s="1739" t="n"/>
      <c r="CPL8" s="1739" t="n"/>
      <c r="CPM8" s="1739" t="n"/>
      <c r="CPN8" s="1739" t="n"/>
      <c r="CPO8" s="1739" t="n"/>
      <c r="CPP8" s="1739" t="n"/>
      <c r="CPQ8" s="1739" t="n"/>
      <c r="CPR8" s="1739" t="n"/>
      <c r="CPS8" s="1739" t="n"/>
      <c r="CPT8" s="1739" t="n"/>
      <c r="CPU8" s="1739" t="n"/>
      <c r="CPV8" s="1739" t="n"/>
      <c r="CPW8" s="1739" t="n"/>
      <c r="CPX8" s="1739" t="n"/>
      <c r="CPY8" s="1739" t="n"/>
      <c r="CPZ8" s="1739" t="n"/>
      <c r="CQA8" s="1739" t="n"/>
      <c r="CQB8" s="1739" t="n"/>
      <c r="CQC8" s="1739" t="n"/>
      <c r="CQD8" s="1739" t="n"/>
      <c r="CQE8" s="1739" t="n"/>
      <c r="CQF8" s="1739" t="n"/>
      <c r="CQG8" s="1739" t="n"/>
      <c r="CQH8" s="1739" t="n"/>
      <c r="CQI8" s="1739" t="n"/>
      <c r="CQJ8" s="1739" t="n"/>
      <c r="CQK8" s="1739" t="n"/>
      <c r="CQL8" s="1739" t="n"/>
      <c r="CQM8" s="1739" t="n"/>
      <c r="CQN8" s="1739" t="n"/>
      <c r="CQO8" s="1739" t="n"/>
      <c r="CQP8" s="1739" t="n"/>
      <c r="CQQ8" s="1739" t="n"/>
      <c r="CQR8" s="1739" t="n"/>
      <c r="CQS8" s="1739" t="n"/>
      <c r="CQT8" s="1739" t="n"/>
      <c r="CQU8" s="1739" t="n"/>
      <c r="CQV8" s="1739" t="n"/>
      <c r="CQW8" s="1739" t="n"/>
      <c r="CQX8" s="1739" t="n"/>
      <c r="CQY8" s="1739" t="n"/>
      <c r="CQZ8" s="1739" t="n"/>
      <c r="CRA8" s="1739" t="n"/>
      <c r="CRB8" s="1739" t="n"/>
      <c r="CRC8" s="1739" t="n"/>
      <c r="CRD8" s="1739" t="n"/>
      <c r="CRE8" s="1739" t="n"/>
      <c r="CRF8" s="1739" t="n"/>
      <c r="CRG8" s="1739" t="n"/>
      <c r="CRH8" s="1739" t="n"/>
      <c r="CRI8" s="1739" t="n"/>
      <c r="CRJ8" s="1739" t="n"/>
      <c r="CRK8" s="1739" t="n"/>
      <c r="CRL8" s="1739" t="n"/>
      <c r="CRM8" s="1739" t="n"/>
      <c r="CRN8" s="1739" t="n"/>
      <c r="CRO8" s="1739" t="n"/>
      <c r="CRP8" s="1739" t="n"/>
      <c r="CRQ8" s="1739" t="n"/>
      <c r="CRR8" s="1739" t="n"/>
      <c r="CRS8" s="1739" t="n"/>
      <c r="CRT8" s="1739" t="n"/>
      <c r="CRU8" s="1739" t="n"/>
      <c r="CRV8" s="1739" t="n"/>
      <c r="CRW8" s="1739" t="n"/>
      <c r="CRX8" s="1739" t="n"/>
      <c r="CRY8" s="1739" t="n"/>
      <c r="CRZ8" s="1739" t="n"/>
      <c r="CSA8" s="1739" t="n"/>
      <c r="CSB8" s="1739" t="n"/>
      <c r="CSC8" s="1739" t="n"/>
      <c r="CSD8" s="1739" t="n"/>
      <c r="CSE8" s="1739" t="n"/>
      <c r="CSF8" s="1739" t="n"/>
      <c r="CSG8" s="1739" t="n"/>
      <c r="CSH8" s="1739" t="n"/>
      <c r="CSI8" s="1739" t="n"/>
      <c r="CSJ8" s="1739" t="n"/>
      <c r="CSK8" s="1739" t="n"/>
      <c r="CSL8" s="1739" t="n"/>
      <c r="CSM8" s="1739" t="n"/>
      <c r="CSN8" s="1739" t="n"/>
      <c r="CSO8" s="1739" t="n"/>
      <c r="CSP8" s="1739" t="n"/>
      <c r="CSQ8" s="1739" t="n"/>
      <c r="CSR8" s="1739" t="n"/>
      <c r="CSS8" s="1739" t="n"/>
      <c r="CST8" s="1739" t="n"/>
      <c r="CSU8" s="1739" t="n"/>
      <c r="CSV8" s="1739" t="n"/>
      <c r="CSW8" s="1739" t="n"/>
      <c r="CSX8" s="1739" t="n"/>
      <c r="CSY8" s="1739" t="n"/>
      <c r="CSZ8" s="1739" t="n"/>
      <c r="CTA8" s="1739" t="n"/>
      <c r="CTB8" s="1739" t="n"/>
      <c r="CTC8" s="1739" t="n"/>
      <c r="CTD8" s="1739" t="n"/>
      <c r="CTE8" s="1739" t="n"/>
      <c r="CTF8" s="1739" t="n"/>
      <c r="CTG8" s="1739" t="n"/>
      <c r="CTH8" s="1739" t="n"/>
      <c r="CTI8" s="1739" t="n"/>
      <c r="CTJ8" s="1739" t="n"/>
      <c r="CTK8" s="1739" t="n"/>
      <c r="CTL8" s="1739" t="n"/>
      <c r="CTM8" s="1739" t="n"/>
      <c r="CTN8" s="1739" t="n"/>
      <c r="CTO8" s="1739" t="n"/>
      <c r="CTP8" s="1739" t="n"/>
      <c r="CTQ8" s="1739" t="n"/>
      <c r="CTR8" s="1739" t="n"/>
      <c r="CTS8" s="1739" t="n"/>
      <c r="CTT8" s="1739" t="n"/>
      <c r="CTU8" s="1739" t="n"/>
      <c r="CTV8" s="1739" t="n"/>
      <c r="CTW8" s="1739" t="n"/>
      <c r="CTX8" s="1739" t="n"/>
      <c r="CTY8" s="1739" t="n"/>
      <c r="CTZ8" s="1739" t="n"/>
      <c r="CUA8" s="1739" t="n"/>
      <c r="CUB8" s="1739" t="n"/>
      <c r="CUC8" s="1739" t="n"/>
      <c r="CUD8" s="1739" t="n"/>
      <c r="CUE8" s="1739" t="n"/>
      <c r="CUF8" s="1739" t="n"/>
      <c r="CUG8" s="1739" t="n"/>
      <c r="CUH8" s="1739" t="n"/>
      <c r="CUI8" s="1739" t="n"/>
      <c r="CUJ8" s="1739" t="n"/>
      <c r="CUK8" s="1739" t="n"/>
      <c r="CUL8" s="1739" t="n"/>
      <c r="CUM8" s="1739" t="n"/>
      <c r="CUN8" s="1739" t="n"/>
      <c r="CUO8" s="1739" t="n"/>
      <c r="CUP8" s="1739" t="n"/>
      <c r="CUQ8" s="1739" t="n"/>
      <c r="CUR8" s="1739" t="n"/>
      <c r="CUS8" s="1739" t="n"/>
      <c r="CUT8" s="1739" t="n"/>
      <c r="CUU8" s="1739" t="n"/>
      <c r="CUV8" s="1739" t="n"/>
      <c r="CUW8" s="1739" t="n"/>
      <c r="CUX8" s="1739" t="n"/>
      <c r="CUY8" s="1739" t="n"/>
      <c r="CUZ8" s="1739" t="n"/>
      <c r="CVA8" s="1739" t="n"/>
      <c r="CVB8" s="1739" t="n"/>
      <c r="CVC8" s="1739" t="n"/>
      <c r="CVD8" s="1739" t="n"/>
      <c r="CVE8" s="1739" t="n"/>
      <c r="CVF8" s="1739" t="n"/>
      <c r="CVG8" s="1739" t="n"/>
      <c r="CVH8" s="1739" t="n"/>
      <c r="CVI8" s="1739" t="n"/>
      <c r="CVJ8" s="1739" t="n"/>
      <c r="CVK8" s="1739" t="n"/>
      <c r="CVL8" s="1739" t="n"/>
      <c r="CVM8" s="1739" t="n"/>
      <c r="CVN8" s="1739" t="n"/>
      <c r="CVO8" s="1739" t="n"/>
      <c r="CVP8" s="1739" t="n"/>
      <c r="CVQ8" s="1739" t="n"/>
      <c r="CVR8" s="1739" t="n"/>
      <c r="CVS8" s="1739" t="n"/>
      <c r="CVT8" s="1739" t="n"/>
      <c r="CVU8" s="1739" t="n"/>
      <c r="CVV8" s="1739" t="n"/>
      <c r="CVW8" s="1739" t="n"/>
      <c r="CVX8" s="1739" t="n"/>
      <c r="CVY8" s="1739" t="n"/>
      <c r="CVZ8" s="1739" t="n"/>
      <c r="CWA8" s="1739" t="n"/>
      <c r="CWB8" s="1739" t="n"/>
      <c r="CWC8" s="1739" t="n"/>
      <c r="CWD8" s="1739" t="n"/>
      <c r="CWE8" s="1739" t="n"/>
      <c r="CWF8" s="1739" t="n"/>
      <c r="CWG8" s="1739" t="n"/>
      <c r="CWH8" s="1739" t="n"/>
      <c r="CWI8" s="1739" t="n"/>
      <c r="CWJ8" s="1739" t="n"/>
      <c r="CWK8" s="1739" t="n"/>
      <c r="CWL8" s="1739" t="n"/>
      <c r="CWM8" s="1739" t="n"/>
      <c r="CWN8" s="1739" t="n"/>
      <c r="CWO8" s="1739" t="n"/>
      <c r="CWP8" s="1739" t="n"/>
      <c r="CWQ8" s="1739" t="n"/>
      <c r="CWR8" s="1739" t="n"/>
      <c r="CWS8" s="1739" t="n"/>
      <c r="CWT8" s="1739" t="n"/>
      <c r="CWU8" s="1739" t="n"/>
      <c r="CWV8" s="1739" t="n"/>
      <c r="CWW8" s="1739" t="n"/>
      <c r="CWX8" s="1739" t="n"/>
      <c r="CWY8" s="1739" t="n"/>
      <c r="CWZ8" s="1739" t="n"/>
      <c r="CXA8" s="1739" t="n"/>
      <c r="CXB8" s="1739" t="n"/>
      <c r="CXC8" s="1739" t="n"/>
      <c r="CXD8" s="1739" t="n"/>
      <c r="CXE8" s="1739" t="n"/>
      <c r="CXF8" s="1739" t="n"/>
      <c r="CXG8" s="1739" t="n"/>
      <c r="CXH8" s="1739" t="n"/>
      <c r="CXI8" s="1739" t="n"/>
      <c r="CXJ8" s="1739" t="n"/>
      <c r="CXK8" s="1739" t="n"/>
      <c r="CXL8" s="1739" t="n"/>
      <c r="CXM8" s="1739" t="n"/>
      <c r="CXN8" s="1739" t="n"/>
      <c r="CXO8" s="1739" t="n"/>
      <c r="CXP8" s="1739" t="n"/>
      <c r="CXQ8" s="1739" t="n"/>
      <c r="CXR8" s="1739" t="n"/>
      <c r="CXS8" s="1739" t="n"/>
      <c r="CXT8" s="1739" t="n"/>
      <c r="CXU8" s="1739" t="n"/>
      <c r="CXV8" s="1739" t="n"/>
      <c r="CXW8" s="1739" t="n"/>
      <c r="CXX8" s="1739" t="n"/>
      <c r="CXY8" s="1739" t="n"/>
      <c r="CXZ8" s="1739" t="n"/>
      <c r="CYA8" s="1739" t="n"/>
      <c r="CYB8" s="1739" t="n"/>
      <c r="CYC8" s="1739" t="n"/>
      <c r="CYD8" s="1739" t="n"/>
      <c r="CYE8" s="1739" t="n"/>
      <c r="CYF8" s="1739" t="n"/>
      <c r="CYG8" s="1739" t="n"/>
      <c r="CYH8" s="1739" t="n"/>
      <c r="CYI8" s="1739" t="n"/>
      <c r="CYJ8" s="1739" t="n"/>
      <c r="CYK8" s="1739" t="n"/>
      <c r="CYL8" s="1739" t="n"/>
      <c r="CYM8" s="1739" t="n"/>
      <c r="CYN8" s="1739" t="n"/>
      <c r="CYO8" s="1739" t="n"/>
      <c r="CYP8" s="1739" t="n"/>
      <c r="CYQ8" s="1739" t="n"/>
      <c r="CYR8" s="1739" t="n"/>
      <c r="CYS8" s="1739" t="n"/>
      <c r="CYT8" s="1739" t="n"/>
      <c r="CYU8" s="1739" t="n"/>
      <c r="CYV8" s="1739" t="n"/>
      <c r="CYW8" s="1739" t="n"/>
      <c r="CYX8" s="1739" t="n"/>
      <c r="CYY8" s="1739" t="n"/>
      <c r="CYZ8" s="1739" t="n"/>
      <c r="CZA8" s="1739" t="n"/>
      <c r="CZB8" s="1739" t="n"/>
      <c r="CZC8" s="1739" t="n"/>
      <c r="CZD8" s="1739" t="n"/>
      <c r="CZE8" s="1739" t="n"/>
      <c r="CZF8" s="1739" t="n"/>
      <c r="CZG8" s="1739" t="n"/>
      <c r="CZH8" s="1739" t="n"/>
      <c r="CZI8" s="1739" t="n"/>
      <c r="CZJ8" s="1739" t="n"/>
      <c r="CZK8" s="1739" t="n"/>
      <c r="CZL8" s="1739" t="n"/>
      <c r="CZM8" s="1739" t="n"/>
      <c r="CZN8" s="1739" t="n"/>
      <c r="CZO8" s="1739" t="n"/>
      <c r="CZP8" s="1739" t="n"/>
      <c r="CZQ8" s="1739" t="n"/>
      <c r="CZR8" s="1739" t="n"/>
      <c r="CZS8" s="1739" t="n"/>
      <c r="CZT8" s="1739" t="n"/>
      <c r="CZU8" s="1739" t="n"/>
      <c r="CZV8" s="1739" t="n"/>
      <c r="CZW8" s="1739" t="n"/>
      <c r="CZX8" s="1739" t="n"/>
      <c r="CZY8" s="1739" t="n"/>
      <c r="CZZ8" s="1739" t="n"/>
      <c r="DAA8" s="1739" t="n"/>
      <c r="DAB8" s="1739" t="n"/>
      <c r="DAC8" s="1739" t="n"/>
      <c r="DAD8" s="1739" t="n"/>
      <c r="DAE8" s="1739" t="n"/>
      <c r="DAF8" s="1739" t="n"/>
      <c r="DAG8" s="1739" t="n"/>
      <c r="DAH8" s="1739" t="n"/>
      <c r="DAI8" s="1739" t="n"/>
      <c r="DAJ8" s="1739" t="n"/>
      <c r="DAK8" s="1739" t="n"/>
      <c r="DAL8" s="1739" t="n"/>
      <c r="DAM8" s="1739" t="n"/>
      <c r="DAN8" s="1739" t="n"/>
      <c r="DAO8" s="1739" t="n"/>
      <c r="DAP8" s="1739" t="n"/>
      <c r="DAQ8" s="1739" t="n"/>
      <c r="DAR8" s="1739" t="n"/>
      <c r="DAS8" s="1739" t="n"/>
      <c r="DAT8" s="1739" t="n"/>
      <c r="DAU8" s="1739" t="n"/>
      <c r="DAV8" s="1739" t="n"/>
      <c r="DAW8" s="1739" t="n"/>
      <c r="DAX8" s="1739" t="n"/>
      <c r="DAY8" s="1739" t="n"/>
      <c r="DAZ8" s="1739" t="n"/>
      <c r="DBA8" s="1739" t="n"/>
      <c r="DBB8" s="1739" t="n"/>
      <c r="DBC8" s="1739" t="n"/>
      <c r="DBD8" s="1739" t="n"/>
      <c r="DBE8" s="1739" t="n"/>
      <c r="DBF8" s="1739" t="n"/>
      <c r="DBG8" s="1739" t="n"/>
      <c r="DBH8" s="1739" t="n"/>
      <c r="DBI8" s="1739" t="n"/>
      <c r="DBJ8" s="1739" t="n"/>
      <c r="DBK8" s="1739" t="n"/>
      <c r="DBL8" s="1739" t="n"/>
      <c r="DBM8" s="1739" t="n"/>
      <c r="DBN8" s="1739" t="n"/>
      <c r="DBO8" s="1739" t="n"/>
      <c r="DBP8" s="1739" t="n"/>
      <c r="DBQ8" s="1739" t="n"/>
      <c r="DBR8" s="1739" t="n"/>
      <c r="DBS8" s="1739" t="n"/>
      <c r="DBT8" s="1739" t="n"/>
      <c r="DBU8" s="1739" t="n"/>
      <c r="DBV8" s="1739" t="n"/>
      <c r="DBW8" s="1739" t="n"/>
      <c r="DBX8" s="1739" t="n"/>
      <c r="DBY8" s="1739" t="n"/>
      <c r="DBZ8" s="1739" t="n"/>
      <c r="DCA8" s="1739" t="n"/>
      <c r="DCB8" s="1739" t="n"/>
      <c r="DCC8" s="1739" t="n"/>
      <c r="DCD8" s="1739" t="n"/>
      <c r="DCE8" s="1739" t="n"/>
      <c r="DCF8" s="1739" t="n"/>
      <c r="DCG8" s="1739" t="n"/>
      <c r="DCH8" s="1739" t="n"/>
      <c r="DCI8" s="1739" t="n"/>
      <c r="DCJ8" s="1739" t="n"/>
      <c r="DCK8" s="1739" t="n"/>
      <c r="DCL8" s="1739" t="n"/>
      <c r="DCM8" s="1739" t="n"/>
      <c r="DCN8" s="1739" t="n"/>
      <c r="DCO8" s="1739" t="n"/>
      <c r="DCP8" s="1739" t="n"/>
      <c r="DCQ8" s="1739" t="n"/>
      <c r="DCR8" s="1739" t="n"/>
      <c r="DCS8" s="1739" t="n"/>
      <c r="DCT8" s="1739" t="n"/>
      <c r="DCU8" s="1739" t="n"/>
      <c r="DCV8" s="1739" t="n"/>
      <c r="DCW8" s="1739" t="n"/>
      <c r="DCX8" s="1739" t="n"/>
      <c r="DCY8" s="1739" t="n"/>
      <c r="DCZ8" s="1739" t="n"/>
      <c r="DDA8" s="1739" t="n"/>
      <c r="DDB8" s="1739" t="n"/>
      <c r="DDC8" s="1739" t="n"/>
      <c r="DDD8" s="1739" t="n"/>
      <c r="DDE8" s="1739" t="n"/>
      <c r="DDF8" s="1739" t="n"/>
      <c r="DDG8" s="1739" t="n"/>
      <c r="DDH8" s="1739" t="n"/>
      <c r="DDI8" s="1739" t="n"/>
      <c r="DDJ8" s="1739" t="n"/>
      <c r="DDK8" s="1739" t="n"/>
      <c r="DDL8" s="1739" t="n"/>
      <c r="DDM8" s="1739" t="n"/>
      <c r="DDN8" s="1739" t="n"/>
      <c r="DDO8" s="1739" t="n"/>
      <c r="DDP8" s="1739" t="n"/>
      <c r="DDQ8" s="1739" t="n"/>
      <c r="DDR8" s="1739" t="n"/>
      <c r="DDS8" s="1739" t="n"/>
      <c r="DDT8" s="1739" t="n"/>
      <c r="DDU8" s="1739" t="n"/>
      <c r="DDV8" s="1739" t="n"/>
      <c r="DDW8" s="1739" t="n"/>
      <c r="DDX8" s="1739" t="n"/>
      <c r="DDY8" s="1739" t="n"/>
      <c r="DDZ8" s="1739" t="n"/>
      <c r="DEA8" s="1739" t="n"/>
      <c r="DEB8" s="1739" t="n"/>
      <c r="DEC8" s="1739" t="n"/>
      <c r="DED8" s="1739" t="n"/>
      <c r="DEE8" s="1739" t="n"/>
      <c r="DEF8" s="1739" t="n"/>
      <c r="DEG8" s="1739" t="n"/>
      <c r="DEH8" s="1739" t="n"/>
      <c r="DEI8" s="1739" t="n"/>
      <c r="DEJ8" s="1739" t="n"/>
      <c r="DEK8" s="1739" t="n"/>
      <c r="DEL8" s="1739" t="n"/>
      <c r="DEM8" s="1739" t="n"/>
      <c r="DEN8" s="1739" t="n"/>
      <c r="DEO8" s="1739" t="n"/>
      <c r="DEP8" s="1739" t="n"/>
      <c r="DEQ8" s="1739" t="n"/>
      <c r="DER8" s="1739" t="n"/>
      <c r="DES8" s="1739" t="n"/>
      <c r="DET8" s="1739" t="n"/>
      <c r="DEU8" s="1739" t="n"/>
      <c r="DEV8" s="1739" t="n"/>
      <c r="DEW8" s="1739" t="n"/>
      <c r="DEX8" s="1739" t="n"/>
      <c r="DEY8" s="1739" t="n"/>
      <c r="DEZ8" s="1739" t="n"/>
      <c r="DFA8" s="1739" t="n"/>
      <c r="DFB8" s="1739" t="n"/>
      <c r="DFC8" s="1739" t="n"/>
      <c r="DFD8" s="1739" t="n"/>
      <c r="DFE8" s="1739" t="n"/>
      <c r="DFF8" s="1739" t="n"/>
      <c r="DFG8" s="1739" t="n"/>
      <c r="DFH8" s="1739" t="n"/>
      <c r="DFI8" s="1739" t="n"/>
      <c r="DFJ8" s="1739" t="n"/>
      <c r="DFK8" s="1739" t="n"/>
      <c r="DFL8" s="1739" t="n"/>
      <c r="DFM8" s="1739" t="n"/>
      <c r="DFN8" s="1739" t="n"/>
      <c r="DFO8" s="1739" t="n"/>
      <c r="DFP8" s="1739" t="n"/>
      <c r="DFQ8" s="1739" t="n"/>
      <c r="DFR8" s="1739" t="n"/>
      <c r="DFS8" s="1739" t="n"/>
      <c r="DFT8" s="1739" t="n"/>
      <c r="DFU8" s="1739" t="n"/>
      <c r="DFV8" s="1739" t="n"/>
      <c r="DFW8" s="1739" t="n"/>
      <c r="DFX8" s="1739" t="n"/>
      <c r="DFY8" s="1739" t="n"/>
      <c r="DFZ8" s="1739" t="n"/>
      <c r="DGA8" s="1739" t="n"/>
      <c r="DGB8" s="1739" t="n"/>
      <c r="DGC8" s="1739" t="n"/>
      <c r="DGD8" s="1739" t="n"/>
      <c r="DGE8" s="1739" t="n"/>
      <c r="DGF8" s="1739" t="n"/>
      <c r="DGG8" s="1739" t="n"/>
      <c r="DGH8" s="1739" t="n"/>
      <c r="DGI8" s="1739" t="n"/>
      <c r="DGJ8" s="1739" t="n"/>
      <c r="DGK8" s="1739" t="n"/>
      <c r="DGL8" s="1739" t="n"/>
      <c r="DGM8" s="1739" t="n"/>
      <c r="DGN8" s="1739" t="n"/>
      <c r="DGO8" s="1739" t="n"/>
      <c r="DGP8" s="1739" t="n"/>
      <c r="DGQ8" s="1739" t="n"/>
      <c r="DGR8" s="1739" t="n"/>
      <c r="DGS8" s="1739" t="n"/>
      <c r="DGT8" s="1739" t="n"/>
      <c r="DGU8" s="1739" t="n"/>
      <c r="DGV8" s="1739" t="n"/>
      <c r="DGW8" s="1739" t="n"/>
      <c r="DGX8" s="1739" t="n"/>
      <c r="DGY8" s="1739" t="n"/>
      <c r="DGZ8" s="1739" t="n"/>
      <c r="DHA8" s="1739" t="n"/>
      <c r="DHB8" s="1739" t="n"/>
      <c r="DHC8" s="1739" t="n"/>
      <c r="DHD8" s="1739" t="n"/>
      <c r="DHE8" s="1739" t="n"/>
      <c r="DHF8" s="1739" t="n"/>
      <c r="DHG8" s="1739" t="n"/>
      <c r="DHH8" s="1739" t="n"/>
      <c r="DHI8" s="1739" t="n"/>
      <c r="DHJ8" s="1739" t="n"/>
      <c r="DHK8" s="1739" t="n"/>
      <c r="DHL8" s="1739" t="n"/>
      <c r="DHM8" s="1739" t="n"/>
      <c r="DHN8" s="1739" t="n"/>
      <c r="DHO8" s="1739" t="n"/>
      <c r="DHP8" s="1739" t="n"/>
      <c r="DHQ8" s="1739" t="n"/>
      <c r="DHR8" s="1739" t="n"/>
      <c r="DHS8" s="1739" t="n"/>
      <c r="DHT8" s="1739" t="n"/>
      <c r="DHU8" s="1739" t="n"/>
      <c r="DHV8" s="1739" t="n"/>
      <c r="DHW8" s="1739" t="n"/>
      <c r="DHX8" s="1739" t="n"/>
      <c r="DHY8" s="1739" t="n"/>
      <c r="DHZ8" s="1739" t="n"/>
      <c r="DIA8" s="1739" t="n"/>
      <c r="DIB8" s="1739" t="n"/>
      <c r="DIC8" s="1739" t="n"/>
      <c r="DID8" s="1739" t="n"/>
      <c r="DIE8" s="1739" t="n"/>
      <c r="DIF8" s="1739" t="n"/>
      <c r="DIG8" s="1739" t="n"/>
      <c r="DIH8" s="1739" t="n"/>
      <c r="DII8" s="1739" t="n"/>
      <c r="DIJ8" s="1739" t="n"/>
      <c r="DIK8" s="1739" t="n"/>
      <c r="DIL8" s="1739" t="n"/>
      <c r="DIM8" s="1739" t="n"/>
      <c r="DIN8" s="1739" t="n"/>
      <c r="DIO8" s="1739" t="n"/>
      <c r="DIP8" s="1739" t="n"/>
      <c r="DIQ8" s="1739" t="n"/>
      <c r="DIR8" s="1739" t="n"/>
      <c r="DIS8" s="1739" t="n"/>
      <c r="DIT8" s="1739" t="n"/>
      <c r="DIU8" s="1739" t="n"/>
      <c r="DIV8" s="1739" t="n"/>
      <c r="DIW8" s="1739" t="n"/>
      <c r="DIX8" s="1739" t="n"/>
      <c r="DIY8" s="1739" t="n"/>
      <c r="DIZ8" s="1739" t="n"/>
      <c r="DJA8" s="1739" t="n"/>
      <c r="DJB8" s="1739" t="n"/>
      <c r="DJC8" s="1739" t="n"/>
      <c r="DJD8" s="1739" t="n"/>
      <c r="DJE8" s="1739" t="n"/>
      <c r="DJF8" s="1739" t="n"/>
      <c r="DJG8" s="1739" t="n"/>
      <c r="DJH8" s="1739" t="n"/>
      <c r="DJI8" s="1739" t="n"/>
      <c r="DJJ8" s="1739" t="n"/>
      <c r="DJK8" s="1739" t="n"/>
      <c r="DJL8" s="1739" t="n"/>
      <c r="DJM8" s="1739" t="n"/>
      <c r="DJN8" s="1739" t="n"/>
      <c r="DJO8" s="1739" t="n"/>
      <c r="DJP8" s="1739" t="n"/>
      <c r="DJQ8" s="1739" t="n"/>
      <c r="DJR8" s="1739" t="n"/>
      <c r="DJS8" s="1739" t="n"/>
      <c r="DJT8" s="1739" t="n"/>
      <c r="DJU8" s="1739" t="n"/>
      <c r="DJV8" s="1739" t="n"/>
      <c r="DJW8" s="1739" t="n"/>
      <c r="DJX8" s="1739" t="n"/>
      <c r="DJY8" s="1739" t="n"/>
      <c r="DJZ8" s="1739" t="n"/>
      <c r="DKA8" s="1739" t="n"/>
      <c r="DKB8" s="1739" t="n"/>
      <c r="DKC8" s="1739" t="n"/>
      <c r="DKD8" s="1739" t="n"/>
      <c r="DKE8" s="1739" t="n"/>
      <c r="DKF8" s="1739" t="n"/>
      <c r="DKG8" s="1739" t="n"/>
      <c r="DKH8" s="1739" t="n"/>
      <c r="DKI8" s="1739" t="n"/>
      <c r="DKJ8" s="1739" t="n"/>
      <c r="DKK8" s="1739" t="n"/>
      <c r="DKL8" s="1739" t="n"/>
      <c r="DKM8" s="1739" t="n"/>
      <c r="DKN8" s="1739" t="n"/>
      <c r="DKO8" s="1739" t="n"/>
      <c r="DKP8" s="1739" t="n"/>
      <c r="DKQ8" s="1739" t="n"/>
      <c r="DKR8" s="1739" t="n"/>
      <c r="DKS8" s="1739" t="n"/>
      <c r="DKT8" s="1739" t="n"/>
      <c r="DKU8" s="1739" t="n"/>
      <c r="DKV8" s="1739" t="n"/>
      <c r="DKW8" s="1739" t="n"/>
      <c r="DKX8" s="1739" t="n"/>
      <c r="DKY8" s="1739" t="n"/>
      <c r="DKZ8" s="1739" t="n"/>
      <c r="DLA8" s="1739" t="n"/>
      <c r="DLB8" s="1739" t="n"/>
      <c r="DLC8" s="1739" t="n"/>
      <c r="DLD8" s="1739" t="n"/>
      <c r="DLE8" s="1739" t="n"/>
      <c r="DLF8" s="1739" t="n"/>
      <c r="DLG8" s="1739" t="n"/>
      <c r="DLH8" s="1739" t="n"/>
      <c r="DLI8" s="1739" t="n"/>
      <c r="DLJ8" s="1739" t="n"/>
      <c r="DLK8" s="1739" t="n"/>
      <c r="DLL8" s="1739" t="n"/>
      <c r="DLM8" s="1739" t="n"/>
      <c r="DLN8" s="1739" t="n"/>
      <c r="DLO8" s="1739" t="n"/>
      <c r="DLP8" s="1739" t="n"/>
      <c r="DLQ8" s="1739" t="n"/>
      <c r="DLR8" s="1739" t="n"/>
      <c r="DLS8" s="1739" t="n"/>
      <c r="DLT8" s="1739" t="n"/>
      <c r="DLU8" s="1739" t="n"/>
      <c r="DLV8" s="1739" t="n"/>
      <c r="DLW8" s="1739" t="n"/>
      <c r="DLX8" s="1739" t="n"/>
      <c r="DLY8" s="1739" t="n"/>
      <c r="DLZ8" s="1739" t="n"/>
      <c r="DMA8" s="1739" t="n"/>
      <c r="DMB8" s="1739" t="n"/>
      <c r="DMC8" s="1739" t="n"/>
      <c r="DMD8" s="1739" t="n"/>
      <c r="DME8" s="1739" t="n"/>
      <c r="DMF8" s="1739" t="n"/>
      <c r="DMG8" s="1739" t="n"/>
      <c r="DMH8" s="1739" t="n"/>
      <c r="DMI8" s="1739" t="n"/>
      <c r="DMJ8" s="1739" t="n"/>
      <c r="DMK8" s="1739" t="n"/>
      <c r="DML8" s="1739" t="n"/>
      <c r="DMM8" s="1739" t="n"/>
      <c r="DMN8" s="1739" t="n"/>
      <c r="DMO8" s="1739" t="n"/>
      <c r="DMP8" s="1739" t="n"/>
      <c r="DMQ8" s="1739" t="n"/>
      <c r="DMR8" s="1739" t="n"/>
      <c r="DMS8" s="1739" t="n"/>
      <c r="DMT8" s="1739" t="n"/>
      <c r="DMU8" s="1739" t="n"/>
      <c r="DMV8" s="1739" t="n"/>
      <c r="DMW8" s="1739" t="n"/>
      <c r="DMX8" s="1739" t="n"/>
      <c r="DMY8" s="1739" t="n"/>
      <c r="DMZ8" s="1739" t="n"/>
      <c r="DNA8" s="1739" t="n"/>
      <c r="DNB8" s="1739" t="n"/>
      <c r="DNC8" s="1739" t="n"/>
      <c r="DND8" s="1739" t="n"/>
      <c r="DNE8" s="1739" t="n"/>
      <c r="DNF8" s="1739" t="n"/>
      <c r="DNG8" s="1739" t="n"/>
      <c r="DNH8" s="1739" t="n"/>
      <c r="DNI8" s="1739" t="n"/>
      <c r="DNJ8" s="1739" t="n"/>
      <c r="DNK8" s="1739" t="n"/>
      <c r="DNL8" s="1739" t="n"/>
      <c r="DNM8" s="1739" t="n"/>
      <c r="DNN8" s="1739" t="n"/>
      <c r="DNO8" s="1739" t="n"/>
      <c r="DNP8" s="1739" t="n"/>
      <c r="DNQ8" s="1739" t="n"/>
      <c r="DNR8" s="1739" t="n"/>
      <c r="DNS8" s="1739" t="n"/>
      <c r="DNT8" s="1739" t="n"/>
      <c r="DNU8" s="1739" t="n"/>
      <c r="DNV8" s="1739" t="n"/>
      <c r="DNW8" s="1739" t="n"/>
      <c r="DNX8" s="1739" t="n"/>
      <c r="DNY8" s="1739" t="n"/>
      <c r="DNZ8" s="1739" t="n"/>
      <c r="DOA8" s="1739" t="n"/>
      <c r="DOB8" s="1739" t="n"/>
      <c r="DOC8" s="1739" t="n"/>
      <c r="DOD8" s="1739" t="n"/>
      <c r="DOE8" s="1739" t="n"/>
      <c r="DOF8" s="1739" t="n"/>
      <c r="DOG8" s="1739" t="n"/>
      <c r="DOH8" s="1739" t="n"/>
      <c r="DOI8" s="1739" t="n"/>
      <c r="DOJ8" s="1739" t="n"/>
      <c r="DOK8" s="1739" t="n"/>
      <c r="DOL8" s="1739" t="n"/>
      <c r="DOM8" s="1739" t="n"/>
      <c r="DON8" s="1739" t="n"/>
      <c r="DOO8" s="1739" t="n"/>
      <c r="DOP8" s="1739" t="n"/>
      <c r="DOQ8" s="1739" t="n"/>
      <c r="DOR8" s="1739" t="n"/>
      <c r="DOS8" s="1739" t="n"/>
      <c r="DOT8" s="1739" t="n"/>
      <c r="DOU8" s="1739" t="n"/>
      <c r="DOV8" s="1739" t="n"/>
      <c r="DOW8" s="1739" t="n"/>
      <c r="DOX8" s="1739" t="n"/>
      <c r="DOY8" s="1739" t="n"/>
      <c r="DOZ8" s="1739" t="n"/>
      <c r="DPA8" s="1739" t="n"/>
      <c r="DPB8" s="1739" t="n"/>
      <c r="DPC8" s="1739" t="n"/>
      <c r="DPD8" s="1739" t="n"/>
      <c r="DPE8" s="1739" t="n"/>
      <c r="DPF8" s="1739" t="n"/>
      <c r="DPG8" s="1739" t="n"/>
      <c r="DPH8" s="1739" t="n"/>
      <c r="DPI8" s="1739" t="n"/>
      <c r="DPJ8" s="1739" t="n"/>
      <c r="DPK8" s="1739" t="n"/>
      <c r="DPL8" s="1739" t="n"/>
      <c r="DPM8" s="1739" t="n"/>
      <c r="DPN8" s="1739" t="n"/>
      <c r="DPO8" s="1739" t="n"/>
      <c r="DPP8" s="1739" t="n"/>
      <c r="DPQ8" s="1739" t="n"/>
      <c r="DPR8" s="1739" t="n"/>
      <c r="DPS8" s="1739" t="n"/>
      <c r="DPT8" s="1739" t="n"/>
      <c r="DPU8" s="1739" t="n"/>
      <c r="DPV8" s="1739" t="n"/>
      <c r="DPW8" s="1739" t="n"/>
      <c r="DPX8" s="1739" t="n"/>
      <c r="DPY8" s="1739" t="n"/>
      <c r="DPZ8" s="1739" t="n"/>
      <c r="DQA8" s="1739" t="n"/>
      <c r="DQB8" s="1739" t="n"/>
      <c r="DQC8" s="1739" t="n"/>
      <c r="DQD8" s="1739" t="n"/>
      <c r="DQE8" s="1739" t="n"/>
      <c r="DQF8" s="1739" t="n"/>
      <c r="DQG8" s="1739" t="n"/>
      <c r="DQH8" s="1739" t="n"/>
      <c r="DQI8" s="1739" t="n"/>
      <c r="DQJ8" s="1739" t="n"/>
      <c r="DQK8" s="1739" t="n"/>
      <c r="DQL8" s="1739" t="n"/>
      <c r="DQM8" s="1739" t="n"/>
      <c r="DQN8" s="1739" t="n"/>
      <c r="DQO8" s="1739" t="n"/>
      <c r="DQP8" s="1739" t="n"/>
      <c r="DQQ8" s="1739" t="n"/>
      <c r="DQR8" s="1739" t="n"/>
      <c r="DQS8" s="1739" t="n"/>
      <c r="DQT8" s="1739" t="n"/>
      <c r="DQU8" s="1739" t="n"/>
      <c r="DQV8" s="1739" t="n"/>
      <c r="DQW8" s="1739" t="n"/>
      <c r="DQX8" s="1739" t="n"/>
      <c r="DQY8" s="1739" t="n"/>
      <c r="DQZ8" s="1739" t="n"/>
      <c r="DRA8" s="1739" t="n"/>
      <c r="DRB8" s="1739" t="n"/>
      <c r="DRC8" s="1739" t="n"/>
      <c r="DRD8" s="1739" t="n"/>
      <c r="DRE8" s="1739" t="n"/>
      <c r="DRF8" s="1739" t="n"/>
      <c r="DRG8" s="1739" t="n"/>
      <c r="DRH8" s="1739" t="n"/>
      <c r="DRI8" s="1739" t="n"/>
      <c r="DRJ8" s="1739" t="n"/>
      <c r="DRK8" s="1739" t="n"/>
      <c r="DRL8" s="1739" t="n"/>
      <c r="DRM8" s="1739" t="n"/>
      <c r="DRN8" s="1739" t="n"/>
      <c r="DRO8" s="1739" t="n"/>
      <c r="DRP8" s="1739" t="n"/>
      <c r="DRQ8" s="1739" t="n"/>
      <c r="DRR8" s="1739" t="n"/>
      <c r="DRS8" s="1739" t="n"/>
      <c r="DRT8" s="1739" t="n"/>
      <c r="DRU8" s="1739" t="n"/>
      <c r="DRV8" s="1739" t="n"/>
      <c r="DRW8" s="1739" t="n"/>
      <c r="DRX8" s="1739" t="n"/>
      <c r="DRY8" s="1739" t="n"/>
      <c r="DRZ8" s="1739" t="n"/>
      <c r="DSA8" s="1739" t="n"/>
      <c r="DSB8" s="1739" t="n"/>
      <c r="DSC8" s="1739" t="n"/>
      <c r="DSD8" s="1739" t="n"/>
      <c r="DSE8" s="1739" t="n"/>
      <c r="DSF8" s="1739" t="n"/>
      <c r="DSG8" s="1739" t="n"/>
      <c r="DSH8" s="1739" t="n"/>
      <c r="DSI8" s="1739" t="n"/>
      <c r="DSJ8" s="1739" t="n"/>
      <c r="DSK8" s="1739" t="n"/>
      <c r="DSL8" s="1739" t="n"/>
      <c r="DSM8" s="1739" t="n"/>
      <c r="DSN8" s="1739" t="n"/>
      <c r="DSO8" s="1739" t="n"/>
      <c r="DSP8" s="1739" t="n"/>
      <c r="DSQ8" s="1739" t="n"/>
      <c r="DSR8" s="1739" t="n"/>
      <c r="DSS8" s="1739" t="n"/>
      <c r="DST8" s="1739" t="n"/>
      <c r="DSU8" s="1739" t="n"/>
      <c r="DSV8" s="1739" t="n"/>
      <c r="DSW8" s="1739" t="n"/>
      <c r="DSX8" s="1739" t="n"/>
      <c r="DSY8" s="1739" t="n"/>
      <c r="DSZ8" s="1739" t="n"/>
      <c r="DTA8" s="1739" t="n"/>
      <c r="DTB8" s="1739" t="n"/>
      <c r="DTC8" s="1739" t="n"/>
      <c r="DTD8" s="1739" t="n"/>
      <c r="DTE8" s="1739" t="n"/>
      <c r="DTF8" s="1739" t="n"/>
      <c r="DTG8" s="1739" t="n"/>
      <c r="DTH8" s="1739" t="n"/>
      <c r="DTI8" s="1739" t="n"/>
      <c r="DTJ8" s="1739" t="n"/>
      <c r="DTK8" s="1739" t="n"/>
      <c r="DTL8" s="1739" t="n"/>
      <c r="DTM8" s="1739" t="n"/>
      <c r="DTN8" s="1739" t="n"/>
      <c r="DTO8" s="1739" t="n"/>
      <c r="DTP8" s="1739" t="n"/>
      <c r="DTQ8" s="1739" t="n"/>
      <c r="DTR8" s="1739" t="n"/>
      <c r="DTS8" s="1739" t="n"/>
      <c r="DTT8" s="1739" t="n"/>
      <c r="DTU8" s="1739" t="n"/>
      <c r="DTV8" s="1739" t="n"/>
      <c r="DTW8" s="1739" t="n"/>
      <c r="DTX8" s="1739" t="n"/>
      <c r="DTY8" s="1739" t="n"/>
      <c r="DTZ8" s="1739" t="n"/>
      <c r="DUA8" s="1739" t="n"/>
      <c r="DUB8" s="1739" t="n"/>
      <c r="DUC8" s="1739" t="n"/>
      <c r="DUD8" s="1739" t="n"/>
      <c r="DUE8" s="1739" t="n"/>
      <c r="DUF8" s="1739" t="n"/>
      <c r="DUG8" s="1739" t="n"/>
      <c r="DUH8" s="1739" t="n"/>
      <c r="DUI8" s="1739" t="n"/>
      <c r="DUJ8" s="1739" t="n"/>
      <c r="DUK8" s="1739" t="n"/>
      <c r="DUL8" s="1739" t="n"/>
      <c r="DUM8" s="1739" t="n"/>
      <c r="DUN8" s="1739" t="n"/>
      <c r="DUO8" s="1739" t="n"/>
      <c r="DUP8" s="1739" t="n"/>
      <c r="DUQ8" s="1739" t="n"/>
      <c r="DUR8" s="1739" t="n"/>
      <c r="DUS8" s="1739" t="n"/>
      <c r="DUT8" s="1739" t="n"/>
      <c r="DUU8" s="1739" t="n"/>
      <c r="DUV8" s="1739" t="n"/>
      <c r="DUW8" s="1739" t="n"/>
      <c r="DUX8" s="1739" t="n"/>
      <c r="DUY8" s="1739" t="n"/>
      <c r="DUZ8" s="1739" t="n"/>
      <c r="DVA8" s="1739" t="n"/>
      <c r="DVB8" s="1739" t="n"/>
      <c r="DVC8" s="1739" t="n"/>
      <c r="DVD8" s="1739" t="n"/>
      <c r="DVE8" s="1739" t="n"/>
      <c r="DVF8" s="1739" t="n"/>
      <c r="DVG8" s="1739" t="n"/>
      <c r="DVH8" s="1739" t="n"/>
      <c r="DVI8" s="1739" t="n"/>
      <c r="DVJ8" s="1739" t="n"/>
      <c r="DVK8" s="1739" t="n"/>
      <c r="DVL8" s="1739" t="n"/>
      <c r="DVM8" s="1739" t="n"/>
      <c r="DVN8" s="1739" t="n"/>
      <c r="DVO8" s="1739" t="n"/>
      <c r="DVP8" s="1739" t="n"/>
      <c r="DVQ8" s="1739" t="n"/>
      <c r="DVR8" s="1739" t="n"/>
      <c r="DVS8" s="1739" t="n"/>
      <c r="DVT8" s="1739" t="n"/>
      <c r="DVU8" s="1739" t="n"/>
      <c r="DVV8" s="1739" t="n"/>
      <c r="DVW8" s="1739" t="n"/>
      <c r="DVX8" s="1739" t="n"/>
      <c r="DVY8" s="1739" t="n"/>
      <c r="DVZ8" s="1739" t="n"/>
      <c r="DWA8" s="1739" t="n"/>
      <c r="DWB8" s="1739" t="n"/>
      <c r="DWC8" s="1739" t="n"/>
      <c r="DWD8" s="1739" t="n"/>
      <c r="DWE8" s="1739" t="n"/>
      <c r="DWF8" s="1739" t="n"/>
      <c r="DWG8" s="1739" t="n"/>
      <c r="DWH8" s="1739" t="n"/>
      <c r="DWI8" s="1739" t="n"/>
      <c r="DWJ8" s="1739" t="n"/>
      <c r="DWK8" s="1739" t="n"/>
      <c r="DWL8" s="1739" t="n"/>
      <c r="DWM8" s="1739" t="n"/>
      <c r="DWN8" s="1739" t="n"/>
      <c r="DWO8" s="1739" t="n"/>
      <c r="DWP8" s="1739" t="n"/>
      <c r="DWQ8" s="1739" t="n"/>
      <c r="DWR8" s="1739" t="n"/>
      <c r="DWS8" s="1739" t="n"/>
      <c r="DWT8" s="1739" t="n"/>
      <c r="DWU8" s="1739" t="n"/>
      <c r="DWV8" s="1739" t="n"/>
      <c r="DWW8" s="1739" t="n"/>
      <c r="DWX8" s="1739" t="n"/>
      <c r="DWY8" s="1739" t="n"/>
      <c r="DWZ8" s="1739" t="n"/>
      <c r="DXA8" s="1739" t="n"/>
      <c r="DXB8" s="1739" t="n"/>
      <c r="DXC8" s="1739" t="n"/>
      <c r="DXD8" s="1739" t="n"/>
      <c r="DXE8" s="1739" t="n"/>
      <c r="DXF8" s="1739" t="n"/>
      <c r="DXG8" s="1739" t="n"/>
      <c r="DXH8" s="1739" t="n"/>
      <c r="DXI8" s="1739" t="n"/>
      <c r="DXJ8" s="1739" t="n"/>
      <c r="DXK8" s="1739" t="n"/>
      <c r="DXL8" s="1739" t="n"/>
      <c r="DXM8" s="1739" t="n"/>
      <c r="DXN8" s="1739" t="n"/>
      <c r="DXO8" s="1739" t="n"/>
      <c r="DXP8" s="1739" t="n"/>
      <c r="DXQ8" s="1739" t="n"/>
      <c r="DXR8" s="1739" t="n"/>
      <c r="DXS8" s="1739" t="n"/>
      <c r="DXT8" s="1739" t="n"/>
      <c r="DXU8" s="1739" t="n"/>
      <c r="DXV8" s="1739" t="n"/>
      <c r="DXW8" s="1739" t="n"/>
      <c r="DXX8" s="1739" t="n"/>
      <c r="DXY8" s="1739" t="n"/>
      <c r="DXZ8" s="1739" t="n"/>
      <c r="DYA8" s="1739" t="n"/>
      <c r="DYB8" s="1739" t="n"/>
      <c r="DYC8" s="1739" t="n"/>
      <c r="DYD8" s="1739" t="n"/>
      <c r="DYE8" s="1739" t="n"/>
      <c r="DYF8" s="1739" t="n"/>
      <c r="DYG8" s="1739" t="n"/>
      <c r="DYH8" s="1739" t="n"/>
      <c r="DYI8" s="1739" t="n"/>
      <c r="DYJ8" s="1739" t="n"/>
      <c r="DYK8" s="1739" t="n"/>
      <c r="DYL8" s="1739" t="n"/>
      <c r="DYM8" s="1739" t="n"/>
      <c r="DYN8" s="1739" t="n"/>
      <c r="DYO8" s="1739" t="n"/>
      <c r="DYP8" s="1739" t="n"/>
      <c r="DYQ8" s="1739" t="n"/>
      <c r="DYR8" s="1739" t="n"/>
      <c r="DYS8" s="1739" t="n"/>
      <c r="DYT8" s="1739" t="n"/>
      <c r="DYU8" s="1739" t="n"/>
      <c r="DYV8" s="1739" t="n"/>
      <c r="DYW8" s="1739" t="n"/>
      <c r="DYX8" s="1739" t="n"/>
      <c r="DYY8" s="1739" t="n"/>
      <c r="DYZ8" s="1739" t="n"/>
      <c r="DZA8" s="1739" t="n"/>
      <c r="DZB8" s="1739" t="n"/>
      <c r="DZC8" s="1739" t="n"/>
      <c r="DZD8" s="1739" t="n"/>
      <c r="DZE8" s="1739" t="n"/>
      <c r="DZF8" s="1739" t="n"/>
      <c r="DZG8" s="1739" t="n"/>
      <c r="DZH8" s="1739" t="n"/>
      <c r="DZI8" s="1739" t="n"/>
      <c r="DZJ8" s="1739" t="n"/>
      <c r="DZK8" s="1739" t="n"/>
      <c r="DZL8" s="1739" t="n"/>
      <c r="DZM8" s="1739" t="n"/>
      <c r="DZN8" s="1739" t="n"/>
      <c r="DZO8" s="1739" t="n"/>
      <c r="DZP8" s="1739" t="n"/>
      <c r="DZQ8" s="1739" t="n"/>
      <c r="DZR8" s="1739" t="n"/>
      <c r="DZS8" s="1739" t="n"/>
      <c r="DZT8" s="1739" t="n"/>
      <c r="DZU8" s="1739" t="n"/>
      <c r="DZV8" s="1739" t="n"/>
      <c r="DZW8" s="1739" t="n"/>
      <c r="DZX8" s="1739" t="n"/>
      <c r="DZY8" s="1739" t="n"/>
      <c r="DZZ8" s="1739" t="n"/>
      <c r="EAA8" s="1739" t="n"/>
      <c r="EAB8" s="1739" t="n"/>
      <c r="EAC8" s="1739" t="n"/>
      <c r="EAD8" s="1739" t="n"/>
      <c r="EAE8" s="1739" t="n"/>
      <c r="EAF8" s="1739" t="n"/>
      <c r="EAG8" s="1739" t="n"/>
      <c r="EAH8" s="1739" t="n"/>
      <c r="EAI8" s="1739" t="n"/>
      <c r="EAJ8" s="1739" t="n"/>
      <c r="EAK8" s="1739" t="n"/>
      <c r="EAL8" s="1739" t="n"/>
      <c r="EAM8" s="1739" t="n"/>
      <c r="EAN8" s="1739" t="n"/>
      <c r="EAO8" s="1739" t="n"/>
      <c r="EAP8" s="1739" t="n"/>
      <c r="EAQ8" s="1739" t="n"/>
      <c r="EAR8" s="1739" t="n"/>
      <c r="EAS8" s="1739" t="n"/>
      <c r="EAT8" s="1739" t="n"/>
      <c r="EAU8" s="1739" t="n"/>
      <c r="EAV8" s="1739" t="n"/>
      <c r="EAW8" s="1739" t="n"/>
      <c r="EAX8" s="1739" t="n"/>
      <c r="EAY8" s="1739" t="n"/>
      <c r="EAZ8" s="1739" t="n"/>
      <c r="EBA8" s="1739" t="n"/>
      <c r="EBB8" s="1739" t="n"/>
      <c r="EBC8" s="1739" t="n"/>
      <c r="EBD8" s="1739" t="n"/>
      <c r="EBE8" s="1739" t="n"/>
      <c r="EBF8" s="1739" t="n"/>
      <c r="EBG8" s="1739" t="n"/>
      <c r="EBH8" s="1739" t="n"/>
      <c r="EBI8" s="1739" t="n"/>
      <c r="EBJ8" s="1739" t="n"/>
      <c r="EBK8" s="1739" t="n"/>
      <c r="EBL8" s="1739" t="n"/>
      <c r="EBM8" s="1739" t="n"/>
      <c r="EBN8" s="1739" t="n"/>
      <c r="EBO8" s="1739" t="n"/>
      <c r="EBP8" s="1739" t="n"/>
      <c r="EBQ8" s="1739" t="n"/>
      <c r="EBR8" s="1739" t="n"/>
      <c r="EBS8" s="1739" t="n"/>
      <c r="EBT8" s="1739" t="n"/>
      <c r="EBU8" s="1739" t="n"/>
      <c r="EBV8" s="1739" t="n"/>
      <c r="EBW8" s="1739" t="n"/>
      <c r="EBX8" s="1739" t="n"/>
      <c r="EBY8" s="1739" t="n"/>
      <c r="EBZ8" s="1739" t="n"/>
      <c r="ECA8" s="1739" t="n"/>
      <c r="ECB8" s="1739" t="n"/>
      <c r="ECC8" s="1739" t="n"/>
      <c r="ECD8" s="1739" t="n"/>
      <c r="ECE8" s="1739" t="n"/>
      <c r="ECF8" s="1739" t="n"/>
      <c r="ECG8" s="1739" t="n"/>
      <c r="ECH8" s="1739" t="n"/>
      <c r="ECI8" s="1739" t="n"/>
      <c r="ECJ8" s="1739" t="n"/>
      <c r="ECK8" s="1739" t="n"/>
      <c r="ECL8" s="1739" t="n"/>
      <c r="ECM8" s="1739" t="n"/>
      <c r="ECN8" s="1739" t="n"/>
      <c r="ECO8" s="1739" t="n"/>
      <c r="ECP8" s="1739" t="n"/>
      <c r="ECQ8" s="1739" t="n"/>
      <c r="ECR8" s="1739" t="n"/>
      <c r="ECS8" s="1739" t="n"/>
      <c r="ECT8" s="1739" t="n"/>
      <c r="ECU8" s="1739" t="n"/>
      <c r="ECV8" s="1739" t="n"/>
      <c r="ECW8" s="1739" t="n"/>
      <c r="ECX8" s="1739" t="n"/>
      <c r="ECY8" s="1739" t="n"/>
      <c r="ECZ8" s="1739" t="n"/>
      <c r="EDA8" s="1739" t="n"/>
      <c r="EDB8" s="1739" t="n"/>
      <c r="EDC8" s="1739" t="n"/>
      <c r="EDD8" s="1739" t="n"/>
      <c r="EDE8" s="1739" t="n"/>
      <c r="EDF8" s="1739" t="n"/>
      <c r="EDG8" s="1739" t="n"/>
      <c r="EDH8" s="1739" t="n"/>
      <c r="EDI8" s="1739" t="n"/>
      <c r="EDJ8" s="1739" t="n"/>
      <c r="EDK8" s="1739" t="n"/>
      <c r="EDL8" s="1739" t="n"/>
      <c r="EDM8" s="1739" t="n"/>
      <c r="EDN8" s="1739" t="n"/>
      <c r="EDO8" s="1739" t="n"/>
      <c r="EDP8" s="1739" t="n"/>
      <c r="EDQ8" s="1739" t="n"/>
      <c r="EDR8" s="1739" t="n"/>
      <c r="EDS8" s="1739" t="n"/>
      <c r="EDT8" s="1739" t="n"/>
      <c r="EDU8" s="1739" t="n"/>
      <c r="EDV8" s="1739" t="n"/>
      <c r="EDW8" s="1739" t="n"/>
      <c r="EDX8" s="1739" t="n"/>
      <c r="EDY8" s="1739" t="n"/>
      <c r="EDZ8" s="1739" t="n"/>
      <c r="EEA8" s="1739" t="n"/>
      <c r="EEB8" s="1739" t="n"/>
      <c r="EEC8" s="1739" t="n"/>
      <c r="EED8" s="1739" t="n"/>
      <c r="EEE8" s="1739" t="n"/>
      <c r="EEF8" s="1739" t="n"/>
      <c r="EEG8" s="1739" t="n"/>
      <c r="EEH8" s="1739" t="n"/>
      <c r="EEI8" s="1739" t="n"/>
      <c r="EEJ8" s="1739" t="n"/>
      <c r="EEK8" s="1739" t="n"/>
      <c r="EEL8" s="1739" t="n"/>
      <c r="EEM8" s="1739" t="n"/>
      <c r="EEN8" s="1739" t="n"/>
      <c r="EEO8" s="1739" t="n"/>
      <c r="EEP8" s="1739" t="n"/>
      <c r="EEQ8" s="1739" t="n"/>
      <c r="EER8" s="1739" t="n"/>
      <c r="EES8" s="1739" t="n"/>
      <c r="EET8" s="1739" t="n"/>
      <c r="EEU8" s="1739" t="n"/>
      <c r="EEV8" s="1739" t="n"/>
      <c r="EEW8" s="1739" t="n"/>
      <c r="EEX8" s="1739" t="n"/>
      <c r="EEY8" s="1739" t="n"/>
      <c r="EEZ8" s="1739" t="n"/>
      <c r="EFA8" s="1739" t="n"/>
      <c r="EFB8" s="1739" t="n"/>
      <c r="EFC8" s="1739" t="n"/>
      <c r="EFD8" s="1739" t="n"/>
      <c r="EFE8" s="1739" t="n"/>
      <c r="EFF8" s="1739" t="n"/>
      <c r="EFG8" s="1739" t="n"/>
      <c r="EFH8" s="1739" t="n"/>
      <c r="EFI8" s="1739" t="n"/>
      <c r="EFJ8" s="1739" t="n"/>
      <c r="EFK8" s="1739" t="n"/>
      <c r="EFL8" s="1739" t="n"/>
      <c r="EFM8" s="1739" t="n"/>
      <c r="EFN8" s="1739" t="n"/>
      <c r="EFO8" s="1739" t="n"/>
      <c r="EFP8" s="1739" t="n"/>
      <c r="EFQ8" s="1739" t="n"/>
      <c r="EFR8" s="1739" t="n"/>
      <c r="EFS8" s="1739" t="n"/>
      <c r="EFT8" s="1739" t="n"/>
      <c r="EFU8" s="1739" t="n"/>
      <c r="EFV8" s="1739" t="n"/>
      <c r="EFW8" s="1739" t="n"/>
      <c r="EFX8" s="1739" t="n"/>
      <c r="EFY8" s="1739" t="n"/>
      <c r="EFZ8" s="1739" t="n"/>
      <c r="EGA8" s="1739" t="n"/>
      <c r="EGB8" s="1739" t="n"/>
      <c r="EGC8" s="1739" t="n"/>
      <c r="EGD8" s="1739" t="n"/>
      <c r="EGE8" s="1739" t="n"/>
      <c r="EGF8" s="1739" t="n"/>
      <c r="EGG8" s="1739" t="n"/>
      <c r="EGH8" s="1739" t="n"/>
      <c r="EGI8" s="1739" t="n"/>
      <c r="EGJ8" s="1739" t="n"/>
      <c r="EGK8" s="1739" t="n"/>
      <c r="EGL8" s="1739" t="n"/>
      <c r="EGM8" s="1739" t="n"/>
      <c r="EGN8" s="1739" t="n"/>
      <c r="EGO8" s="1739" t="n"/>
      <c r="EGP8" s="1739" t="n"/>
      <c r="EGQ8" s="1739" t="n"/>
      <c r="EGR8" s="1739" t="n"/>
      <c r="EGS8" s="1739" t="n"/>
      <c r="EGT8" s="1739" t="n"/>
      <c r="EGU8" s="1739" t="n"/>
      <c r="EGV8" s="1739" t="n"/>
      <c r="EGW8" s="1739" t="n"/>
      <c r="EGX8" s="1739" t="n"/>
      <c r="EGY8" s="1739" t="n"/>
      <c r="EGZ8" s="1739" t="n"/>
      <c r="EHA8" s="1739" t="n"/>
      <c r="EHB8" s="1739" t="n"/>
      <c r="EHC8" s="1739" t="n"/>
      <c r="EHD8" s="1739" t="n"/>
      <c r="EHE8" s="1739" t="n"/>
      <c r="EHF8" s="1739" t="n"/>
      <c r="EHG8" s="1739" t="n"/>
      <c r="EHH8" s="1739" t="n"/>
      <c r="EHI8" s="1739" t="n"/>
      <c r="EHJ8" s="1739" t="n"/>
      <c r="EHK8" s="1739" t="n"/>
      <c r="EHL8" s="1739" t="n"/>
      <c r="EHM8" s="1739" t="n"/>
      <c r="EHN8" s="1739" t="n"/>
      <c r="EHO8" s="1739" t="n"/>
      <c r="EHP8" s="1739" t="n"/>
      <c r="EHQ8" s="1739" t="n"/>
      <c r="EHR8" s="1739" t="n"/>
      <c r="EHS8" s="1739" t="n"/>
      <c r="EHT8" s="1739" t="n"/>
      <c r="EHU8" s="1739" t="n"/>
      <c r="EHV8" s="1739" t="n"/>
      <c r="EHW8" s="1739" t="n"/>
      <c r="EHX8" s="1739" t="n"/>
      <c r="EHY8" s="1739" t="n"/>
      <c r="EHZ8" s="1739" t="n"/>
      <c r="EIA8" s="1739" t="n"/>
      <c r="EIB8" s="1739" t="n"/>
      <c r="EIC8" s="1739" t="n"/>
      <c r="EID8" s="1739" t="n"/>
      <c r="EIE8" s="1739" t="n"/>
      <c r="EIF8" s="1739" t="n"/>
      <c r="EIG8" s="1739" t="n"/>
      <c r="EIH8" s="1739" t="n"/>
      <c r="EII8" s="1739" t="n"/>
      <c r="EIJ8" s="1739" t="n"/>
      <c r="EIK8" s="1739" t="n"/>
      <c r="EIL8" s="1739" t="n"/>
      <c r="EIM8" s="1739" t="n"/>
      <c r="EIN8" s="1739" t="n"/>
      <c r="EIO8" s="1739" t="n"/>
      <c r="EIP8" s="1739" t="n"/>
      <c r="EIQ8" s="1739" t="n"/>
      <c r="EIR8" s="1739" t="n"/>
      <c r="EIS8" s="1739" t="n"/>
      <c r="EIT8" s="1739" t="n"/>
      <c r="EIU8" s="1739" t="n"/>
      <c r="EIV8" s="1739" t="n"/>
      <c r="EIW8" s="1739" t="n"/>
      <c r="EIX8" s="1739" t="n"/>
      <c r="EIY8" s="1739" t="n"/>
      <c r="EIZ8" s="1739" t="n"/>
      <c r="EJA8" s="1739" t="n"/>
      <c r="EJB8" s="1739" t="n"/>
      <c r="EJC8" s="1739" t="n"/>
      <c r="EJD8" s="1739" t="n"/>
      <c r="EJE8" s="1739" t="n"/>
      <c r="EJF8" s="1739" t="n"/>
      <c r="EJG8" s="1739" t="n"/>
      <c r="EJH8" s="1739" t="n"/>
      <c r="EJI8" s="1739" t="n"/>
      <c r="EJJ8" s="1739" t="n"/>
      <c r="EJK8" s="1739" t="n"/>
      <c r="EJL8" s="1739" t="n"/>
      <c r="EJM8" s="1739" t="n"/>
      <c r="EJN8" s="1739" t="n"/>
      <c r="EJO8" s="1739" t="n"/>
      <c r="EJP8" s="1739" t="n"/>
      <c r="EJQ8" s="1739" t="n"/>
      <c r="EJR8" s="1739" t="n"/>
      <c r="EJS8" s="1739" t="n"/>
      <c r="EJT8" s="1739" t="n"/>
      <c r="EJU8" s="1739" t="n"/>
      <c r="EJV8" s="1739" t="n"/>
      <c r="EJW8" s="1739" t="n"/>
      <c r="EJX8" s="1739" t="n"/>
      <c r="EJY8" s="1739" t="n"/>
      <c r="EJZ8" s="1739" t="n"/>
      <c r="EKA8" s="1739" t="n"/>
      <c r="EKB8" s="1739" t="n"/>
      <c r="EKC8" s="1739" t="n"/>
      <c r="EKD8" s="1739" t="n"/>
      <c r="EKE8" s="1739" t="n"/>
      <c r="EKF8" s="1739" t="n"/>
      <c r="EKG8" s="1739" t="n"/>
      <c r="EKH8" s="1739" t="n"/>
      <c r="EKI8" s="1739" t="n"/>
      <c r="EKJ8" s="1739" t="n"/>
      <c r="EKK8" s="1739" t="n"/>
      <c r="EKL8" s="1739" t="n"/>
      <c r="EKM8" s="1739" t="n"/>
      <c r="EKN8" s="1739" t="n"/>
      <c r="EKO8" s="1739" t="n"/>
      <c r="EKP8" s="1739" t="n"/>
      <c r="EKQ8" s="1739" t="n"/>
      <c r="EKR8" s="1739" t="n"/>
      <c r="EKS8" s="1739" t="n"/>
      <c r="EKT8" s="1739" t="n"/>
      <c r="EKU8" s="1739" t="n"/>
      <c r="EKV8" s="1739" t="n"/>
      <c r="EKW8" s="1739" t="n"/>
      <c r="EKX8" s="1739" t="n"/>
      <c r="EKY8" s="1739" t="n"/>
      <c r="EKZ8" s="1739" t="n"/>
      <c r="ELA8" s="1739" t="n"/>
      <c r="ELB8" s="1739" t="n"/>
      <c r="ELC8" s="1739" t="n"/>
      <c r="ELD8" s="1739" t="n"/>
      <c r="ELE8" s="1739" t="n"/>
      <c r="ELF8" s="1739" t="n"/>
      <c r="ELG8" s="1739" t="n"/>
      <c r="ELH8" s="1739" t="n"/>
      <c r="ELI8" s="1739" t="n"/>
      <c r="ELJ8" s="1739" t="n"/>
      <c r="ELK8" s="1739" t="n"/>
      <c r="ELL8" s="1739" t="n"/>
      <c r="ELM8" s="1739" t="n"/>
      <c r="ELN8" s="1739" t="n"/>
      <c r="ELO8" s="1739" t="n"/>
      <c r="ELP8" s="1739" t="n"/>
      <c r="ELQ8" s="1739" t="n"/>
      <c r="ELR8" s="1739" t="n"/>
      <c r="ELS8" s="1739" t="n"/>
      <c r="ELT8" s="1739" t="n"/>
      <c r="ELU8" s="1739" t="n"/>
      <c r="ELV8" s="1739" t="n"/>
      <c r="ELW8" s="1739" t="n"/>
      <c r="ELX8" s="1739" t="n"/>
      <c r="ELY8" s="1739" t="n"/>
      <c r="ELZ8" s="1739" t="n"/>
      <c r="EMA8" s="1739" t="n"/>
      <c r="EMB8" s="1739" t="n"/>
      <c r="EMC8" s="1739" t="n"/>
      <c r="EMD8" s="1739" t="n"/>
      <c r="EME8" s="1739" t="n"/>
      <c r="EMF8" s="1739" t="n"/>
      <c r="EMG8" s="1739" t="n"/>
      <c r="EMH8" s="1739" t="n"/>
      <c r="EMI8" s="1739" t="n"/>
      <c r="EMJ8" s="1739" t="n"/>
      <c r="EMK8" s="1739" t="n"/>
      <c r="EML8" s="1739" t="n"/>
      <c r="EMM8" s="1739" t="n"/>
      <c r="EMN8" s="1739" t="n"/>
      <c r="EMO8" s="1739" t="n"/>
      <c r="EMP8" s="1739" t="n"/>
      <c r="EMQ8" s="1739" t="n"/>
      <c r="EMR8" s="1739" t="n"/>
      <c r="EMS8" s="1739" t="n"/>
      <c r="EMT8" s="1739" t="n"/>
      <c r="EMU8" s="1739" t="n"/>
      <c r="EMV8" s="1739" t="n"/>
      <c r="EMW8" s="1739" t="n"/>
      <c r="EMX8" s="1739" t="n"/>
      <c r="EMY8" s="1739" t="n"/>
      <c r="EMZ8" s="1739" t="n"/>
      <c r="ENA8" s="1739" t="n"/>
      <c r="ENB8" s="1739" t="n"/>
      <c r="ENC8" s="1739" t="n"/>
      <c r="END8" s="1739" t="n"/>
      <c r="ENE8" s="1739" t="n"/>
      <c r="ENF8" s="1739" t="n"/>
      <c r="ENG8" s="1739" t="n"/>
      <c r="ENH8" s="1739" t="n"/>
      <c r="ENI8" s="1739" t="n"/>
      <c r="ENJ8" s="1739" t="n"/>
      <c r="ENK8" s="1739" t="n"/>
      <c r="ENL8" s="1739" t="n"/>
      <c r="ENM8" s="1739" t="n"/>
      <c r="ENN8" s="1739" t="n"/>
      <c r="ENO8" s="1739" t="n"/>
      <c r="ENP8" s="1739" t="n"/>
      <c r="ENQ8" s="1739" t="n"/>
      <c r="ENR8" s="1739" t="n"/>
      <c r="ENS8" s="1739" t="n"/>
      <c r="ENT8" s="1739" t="n"/>
      <c r="ENU8" s="1739" t="n"/>
      <c r="ENV8" s="1739" t="n"/>
      <c r="ENW8" s="1739" t="n"/>
      <c r="ENX8" s="1739" t="n"/>
      <c r="ENY8" s="1739" t="n"/>
      <c r="ENZ8" s="1739" t="n"/>
      <c r="EOA8" s="1739" t="n"/>
      <c r="EOB8" s="1739" t="n"/>
      <c r="EOC8" s="1739" t="n"/>
      <c r="EOD8" s="1739" t="n"/>
      <c r="EOE8" s="1739" t="n"/>
      <c r="EOF8" s="1739" t="n"/>
      <c r="EOG8" s="1739" t="n"/>
      <c r="EOH8" s="1739" t="n"/>
      <c r="EOI8" s="1739" t="n"/>
      <c r="EOJ8" s="1739" t="n"/>
      <c r="EOK8" s="1739" t="n"/>
      <c r="EOL8" s="1739" t="n"/>
      <c r="EOM8" s="1739" t="n"/>
      <c r="EON8" s="1739" t="n"/>
      <c r="EOO8" s="1739" t="n"/>
      <c r="EOP8" s="1739" t="n"/>
      <c r="EOQ8" s="1739" t="n"/>
      <c r="EOR8" s="1739" t="n"/>
      <c r="EOS8" s="1739" t="n"/>
      <c r="EOT8" s="1739" t="n"/>
      <c r="EOU8" s="1739" t="n"/>
      <c r="EOV8" s="1739" t="n"/>
      <c r="EOW8" s="1739" t="n"/>
      <c r="EOX8" s="1739" t="n"/>
      <c r="EOY8" s="1739" t="n"/>
      <c r="EOZ8" s="1739" t="n"/>
      <c r="EPA8" s="1739" t="n"/>
      <c r="EPB8" s="1739" t="n"/>
      <c r="EPC8" s="1739" t="n"/>
      <c r="EPD8" s="1739" t="n"/>
      <c r="EPE8" s="1739" t="n"/>
      <c r="EPF8" s="1739" t="n"/>
      <c r="EPG8" s="1739" t="n"/>
      <c r="EPH8" s="1739" t="n"/>
      <c r="EPI8" s="1739" t="n"/>
      <c r="EPJ8" s="1739" t="n"/>
      <c r="EPK8" s="1739" t="n"/>
      <c r="EPL8" s="1739" t="n"/>
      <c r="EPM8" s="1739" t="n"/>
      <c r="EPN8" s="1739" t="n"/>
      <c r="EPO8" s="1739" t="n"/>
      <c r="EPP8" s="1739" t="n"/>
      <c r="EPQ8" s="1739" t="n"/>
      <c r="EPR8" s="1739" t="n"/>
      <c r="EPS8" s="1739" t="n"/>
      <c r="EPT8" s="1739" t="n"/>
      <c r="EPU8" s="1739" t="n"/>
      <c r="EPV8" s="1739" t="n"/>
      <c r="EPW8" s="1739" t="n"/>
      <c r="EPX8" s="1739" t="n"/>
      <c r="EPY8" s="1739" t="n"/>
      <c r="EPZ8" s="1739" t="n"/>
      <c r="EQA8" s="1739" t="n"/>
      <c r="EQB8" s="1739" t="n"/>
      <c r="EQC8" s="1739" t="n"/>
      <c r="EQD8" s="1739" t="n"/>
      <c r="EQE8" s="1739" t="n"/>
      <c r="EQF8" s="1739" t="n"/>
      <c r="EQG8" s="1739" t="n"/>
      <c r="EQH8" s="1739" t="n"/>
      <c r="EQI8" s="1739" t="n"/>
      <c r="EQJ8" s="1739" t="n"/>
      <c r="EQK8" s="1739" t="n"/>
      <c r="EQL8" s="1739" t="n"/>
      <c r="EQM8" s="1739" t="n"/>
      <c r="EQN8" s="1739" t="n"/>
      <c r="EQO8" s="1739" t="n"/>
      <c r="EQP8" s="1739" t="n"/>
      <c r="EQQ8" s="1739" t="n"/>
      <c r="EQR8" s="1739" t="n"/>
      <c r="EQS8" s="1739" t="n"/>
      <c r="EQT8" s="1739" t="n"/>
      <c r="EQU8" s="1739" t="n"/>
      <c r="EQV8" s="1739" t="n"/>
      <c r="EQW8" s="1739" t="n"/>
      <c r="EQX8" s="1739" t="n"/>
      <c r="EQY8" s="1739" t="n"/>
      <c r="EQZ8" s="1739" t="n"/>
      <c r="ERA8" s="1739" t="n"/>
      <c r="ERB8" s="1739" t="n"/>
      <c r="ERC8" s="1739" t="n"/>
      <c r="ERD8" s="1739" t="n"/>
      <c r="ERE8" s="1739" t="n"/>
      <c r="ERF8" s="1739" t="n"/>
      <c r="ERG8" s="1739" t="n"/>
      <c r="ERH8" s="1739" t="n"/>
      <c r="ERI8" s="1739" t="n"/>
      <c r="ERJ8" s="1739" t="n"/>
      <c r="ERK8" s="1739" t="n"/>
      <c r="ERL8" s="1739" t="n"/>
      <c r="ERM8" s="1739" t="n"/>
      <c r="ERN8" s="1739" t="n"/>
      <c r="ERO8" s="1739" t="n"/>
      <c r="ERP8" s="1739" t="n"/>
      <c r="ERQ8" s="1739" t="n"/>
      <c r="ERR8" s="1739" t="n"/>
      <c r="ERS8" s="1739" t="n"/>
      <c r="ERT8" s="1739" t="n"/>
      <c r="ERU8" s="1739" t="n"/>
      <c r="ERV8" s="1739" t="n"/>
      <c r="ERW8" s="1739" t="n"/>
      <c r="ERX8" s="1739" t="n"/>
      <c r="ERY8" s="1739" t="n"/>
      <c r="ERZ8" s="1739" t="n"/>
      <c r="ESA8" s="1739" t="n"/>
      <c r="ESB8" s="1739" t="n"/>
      <c r="ESC8" s="1739" t="n"/>
      <c r="ESD8" s="1739" t="n"/>
      <c r="ESE8" s="1739" t="n"/>
      <c r="ESF8" s="1739" t="n"/>
      <c r="ESG8" s="1739" t="n"/>
      <c r="ESH8" s="1739" t="n"/>
      <c r="ESI8" s="1739" t="n"/>
      <c r="ESJ8" s="1739" t="n"/>
      <c r="ESK8" s="1739" t="n"/>
      <c r="ESL8" s="1739" t="n"/>
      <c r="ESM8" s="1739" t="n"/>
      <c r="ESN8" s="1739" t="n"/>
      <c r="ESO8" s="1739" t="n"/>
      <c r="ESP8" s="1739" t="n"/>
      <c r="ESQ8" s="1739" t="n"/>
      <c r="ESR8" s="1739" t="n"/>
      <c r="ESS8" s="1739" t="n"/>
      <c r="EST8" s="1739" t="n"/>
      <c r="ESU8" s="1739" t="n"/>
      <c r="ESV8" s="1739" t="n"/>
      <c r="ESW8" s="1739" t="n"/>
      <c r="ESX8" s="1739" t="n"/>
      <c r="ESY8" s="1739" t="n"/>
      <c r="ESZ8" s="1739" t="n"/>
      <c r="ETA8" s="1739" t="n"/>
      <c r="ETB8" s="1739" t="n"/>
      <c r="ETC8" s="1739" t="n"/>
      <c r="ETD8" s="1739" t="n"/>
      <c r="ETE8" s="1739" t="n"/>
      <c r="ETF8" s="1739" t="n"/>
      <c r="ETG8" s="1739" t="n"/>
      <c r="ETH8" s="1739" t="n"/>
      <c r="ETI8" s="1739" t="n"/>
      <c r="ETJ8" s="1739" t="n"/>
      <c r="ETK8" s="1739" t="n"/>
      <c r="ETL8" s="1739" t="n"/>
      <c r="ETM8" s="1739" t="n"/>
      <c r="ETN8" s="1739" t="n"/>
      <c r="ETO8" s="1739" t="n"/>
      <c r="ETP8" s="1739" t="n"/>
      <c r="ETQ8" s="1739" t="n"/>
      <c r="ETR8" s="1739" t="n"/>
      <c r="ETS8" s="1739" t="n"/>
      <c r="ETT8" s="1739" t="n"/>
      <c r="ETU8" s="1739" t="n"/>
      <c r="ETV8" s="1739" t="n"/>
      <c r="ETW8" s="1739" t="n"/>
      <c r="ETX8" s="1739" t="n"/>
      <c r="ETY8" s="1739" t="n"/>
      <c r="ETZ8" s="1739" t="n"/>
      <c r="EUA8" s="1739" t="n"/>
      <c r="EUB8" s="1739" t="n"/>
      <c r="EUC8" s="1739" t="n"/>
      <c r="EUD8" s="1739" t="n"/>
      <c r="EUE8" s="1739" t="n"/>
      <c r="EUF8" s="1739" t="n"/>
      <c r="EUG8" s="1739" t="n"/>
      <c r="EUH8" s="1739" t="n"/>
      <c r="EUI8" s="1739" t="n"/>
      <c r="EUJ8" s="1739" t="n"/>
      <c r="EUK8" s="1739" t="n"/>
      <c r="EUL8" s="1739" t="n"/>
      <c r="EUM8" s="1739" t="n"/>
      <c r="EUN8" s="1739" t="n"/>
      <c r="EUO8" s="1739" t="n"/>
      <c r="EUP8" s="1739" t="n"/>
      <c r="EUQ8" s="1739" t="n"/>
      <c r="EUR8" s="1739" t="n"/>
      <c r="EUS8" s="1739" t="n"/>
      <c r="EUT8" s="1739" t="n"/>
      <c r="EUU8" s="1739" t="n"/>
      <c r="EUV8" s="1739" t="n"/>
      <c r="EUW8" s="1739" t="n"/>
      <c r="EUX8" s="1739" t="n"/>
      <c r="EUY8" s="1739" t="n"/>
      <c r="EUZ8" s="1739" t="n"/>
      <c r="EVA8" s="1739" t="n"/>
      <c r="EVB8" s="1739" t="n"/>
      <c r="EVC8" s="1739" t="n"/>
      <c r="EVD8" s="1739" t="n"/>
      <c r="EVE8" s="1739" t="n"/>
      <c r="EVF8" s="1739" t="n"/>
      <c r="EVG8" s="1739" t="n"/>
      <c r="EVH8" s="1739" t="n"/>
      <c r="EVI8" s="1739" t="n"/>
      <c r="EVJ8" s="1739" t="n"/>
      <c r="EVK8" s="1739" t="n"/>
      <c r="EVL8" s="1739" t="n"/>
      <c r="EVM8" s="1739" t="n"/>
      <c r="EVN8" s="1739" t="n"/>
      <c r="EVO8" s="1739" t="n"/>
      <c r="EVP8" s="1739" t="n"/>
      <c r="EVQ8" s="1739" t="n"/>
      <c r="EVR8" s="1739" t="n"/>
      <c r="EVS8" s="1739" t="n"/>
      <c r="EVT8" s="1739" t="n"/>
      <c r="EVU8" s="1739" t="n"/>
      <c r="EVV8" s="1739" t="n"/>
      <c r="EVW8" s="1739" t="n"/>
      <c r="EVX8" s="1739" t="n"/>
      <c r="EVY8" s="1739" t="n"/>
      <c r="EVZ8" s="1739" t="n"/>
      <c r="EWA8" s="1739" t="n"/>
      <c r="EWB8" s="1739" t="n"/>
      <c r="EWC8" s="1739" t="n"/>
      <c r="EWD8" s="1739" t="n"/>
      <c r="EWE8" s="1739" t="n"/>
      <c r="EWF8" s="1739" t="n"/>
      <c r="EWG8" s="1739" t="n"/>
      <c r="EWH8" s="1739" t="n"/>
      <c r="EWI8" s="1739" t="n"/>
      <c r="EWJ8" s="1739" t="n"/>
      <c r="EWK8" s="1739" t="n"/>
      <c r="EWL8" s="1739" t="n"/>
      <c r="EWM8" s="1739" t="n"/>
      <c r="EWN8" s="1739" t="n"/>
      <c r="EWO8" s="1739" t="n"/>
      <c r="EWP8" s="1739" t="n"/>
      <c r="EWQ8" s="1739" t="n"/>
      <c r="EWR8" s="1739" t="n"/>
      <c r="EWS8" s="1739" t="n"/>
      <c r="EWT8" s="1739" t="n"/>
      <c r="EWU8" s="1739" t="n"/>
      <c r="EWV8" s="1739" t="n"/>
      <c r="EWW8" s="1739" t="n"/>
      <c r="EWX8" s="1739" t="n"/>
      <c r="EWY8" s="1739" t="n"/>
      <c r="EWZ8" s="1739" t="n"/>
      <c r="EXA8" s="1739" t="n"/>
      <c r="EXB8" s="1739" t="n"/>
      <c r="EXC8" s="1739" t="n"/>
      <c r="EXD8" s="1739" t="n"/>
      <c r="EXE8" s="1739" t="n"/>
      <c r="EXF8" s="1739" t="n"/>
      <c r="EXG8" s="1739" t="n"/>
      <c r="EXH8" s="1739" t="n"/>
      <c r="EXI8" s="1739" t="n"/>
      <c r="EXJ8" s="1739" t="n"/>
      <c r="EXK8" s="1739" t="n"/>
      <c r="EXL8" s="1739" t="n"/>
      <c r="EXM8" s="1739" t="n"/>
      <c r="EXN8" s="1739" t="n"/>
      <c r="EXO8" s="1739" t="n"/>
      <c r="EXP8" s="1739" t="n"/>
      <c r="EXQ8" s="1739" t="n"/>
      <c r="EXR8" s="1739" t="n"/>
      <c r="EXS8" s="1739" t="n"/>
      <c r="EXT8" s="1739" t="n"/>
      <c r="EXU8" s="1739" t="n"/>
      <c r="EXV8" s="1739" t="n"/>
      <c r="EXW8" s="1739" t="n"/>
      <c r="EXX8" s="1739" t="n"/>
      <c r="EXY8" s="1739" t="n"/>
      <c r="EXZ8" s="1739" t="n"/>
      <c r="EYA8" s="1739" t="n"/>
      <c r="EYB8" s="1739" t="n"/>
      <c r="EYC8" s="1739" t="n"/>
      <c r="EYD8" s="1739" t="n"/>
      <c r="EYE8" s="1739" t="n"/>
      <c r="EYF8" s="1739" t="n"/>
      <c r="EYG8" s="1739" t="n"/>
      <c r="EYH8" s="1739" t="n"/>
      <c r="EYI8" s="1739" t="n"/>
      <c r="EYJ8" s="1739" t="n"/>
      <c r="EYK8" s="1739" t="n"/>
      <c r="EYL8" s="1739" t="n"/>
      <c r="EYM8" s="1739" t="n"/>
      <c r="EYN8" s="1739" t="n"/>
      <c r="EYO8" s="1739" t="n"/>
      <c r="EYP8" s="1739" t="n"/>
      <c r="EYQ8" s="1739" t="n"/>
      <c r="EYR8" s="1739" t="n"/>
      <c r="EYS8" s="1739" t="n"/>
      <c r="EYT8" s="1739" t="n"/>
      <c r="EYU8" s="1739" t="n"/>
      <c r="EYV8" s="1739" t="n"/>
      <c r="EYW8" s="1739" t="n"/>
      <c r="EYX8" s="1739" t="n"/>
      <c r="EYY8" s="1739" t="n"/>
      <c r="EYZ8" s="1739" t="n"/>
      <c r="EZA8" s="1739" t="n"/>
      <c r="EZB8" s="1739" t="n"/>
      <c r="EZC8" s="1739" t="n"/>
      <c r="EZD8" s="1739" t="n"/>
      <c r="EZE8" s="1739" t="n"/>
      <c r="EZF8" s="1739" t="n"/>
      <c r="EZG8" s="1739" t="n"/>
      <c r="EZH8" s="1739" t="n"/>
      <c r="EZI8" s="1739" t="n"/>
      <c r="EZJ8" s="1739" t="n"/>
      <c r="EZK8" s="1739" t="n"/>
      <c r="EZL8" s="1739" t="n"/>
      <c r="EZM8" s="1739" t="n"/>
      <c r="EZN8" s="1739" t="n"/>
      <c r="EZO8" s="1739" t="n"/>
      <c r="EZP8" s="1739" t="n"/>
      <c r="EZQ8" s="1739" t="n"/>
      <c r="EZR8" s="1739" t="n"/>
      <c r="EZS8" s="1739" t="n"/>
      <c r="EZT8" s="1739" t="n"/>
      <c r="EZU8" s="1739" t="n"/>
      <c r="EZV8" s="1739" t="n"/>
      <c r="EZW8" s="1739" t="n"/>
      <c r="EZX8" s="1739" t="n"/>
      <c r="EZY8" s="1739" t="n"/>
      <c r="EZZ8" s="1739" t="n"/>
      <c r="FAA8" s="1739" t="n"/>
      <c r="FAB8" s="1739" t="n"/>
      <c r="FAC8" s="1739" t="n"/>
      <c r="FAD8" s="1739" t="n"/>
      <c r="FAE8" s="1739" t="n"/>
      <c r="FAF8" s="1739" t="n"/>
      <c r="FAG8" s="1739" t="n"/>
      <c r="FAH8" s="1739" t="n"/>
      <c r="FAI8" s="1739" t="n"/>
      <c r="FAJ8" s="1739" t="n"/>
      <c r="FAK8" s="1739" t="n"/>
      <c r="FAL8" s="1739" t="n"/>
      <c r="FAM8" s="1739" t="n"/>
      <c r="FAN8" s="1739" t="n"/>
      <c r="FAO8" s="1739" t="n"/>
      <c r="FAP8" s="1739" t="n"/>
      <c r="FAQ8" s="1739" t="n"/>
      <c r="FAR8" s="1739" t="n"/>
      <c r="FAS8" s="1739" t="n"/>
      <c r="FAT8" s="1739" t="n"/>
      <c r="FAU8" s="1739" t="n"/>
      <c r="FAV8" s="1739" t="n"/>
      <c r="FAW8" s="1739" t="n"/>
      <c r="FAX8" s="1739" t="n"/>
      <c r="FAY8" s="1739" t="n"/>
      <c r="FAZ8" s="1739" t="n"/>
      <c r="FBA8" s="1739" t="n"/>
      <c r="FBB8" s="1739" t="n"/>
      <c r="FBC8" s="1739" t="n"/>
      <c r="FBD8" s="1739" t="n"/>
      <c r="FBE8" s="1739" t="n"/>
      <c r="FBF8" s="1739" t="n"/>
      <c r="FBG8" s="1739" t="n"/>
      <c r="FBH8" s="1739" t="n"/>
      <c r="FBI8" s="1739" t="n"/>
      <c r="FBJ8" s="1739" t="n"/>
      <c r="FBK8" s="1739" t="n"/>
      <c r="FBL8" s="1739" t="n"/>
      <c r="FBM8" s="1739" t="n"/>
      <c r="FBN8" s="1739" t="n"/>
      <c r="FBO8" s="1739" t="n"/>
      <c r="FBP8" s="1739" t="n"/>
      <c r="FBQ8" s="1739" t="n"/>
      <c r="FBR8" s="1739" t="n"/>
      <c r="FBS8" s="1739" t="n"/>
      <c r="FBT8" s="1739" t="n"/>
      <c r="FBU8" s="1739" t="n"/>
      <c r="FBV8" s="1739" t="n"/>
      <c r="FBW8" s="1739" t="n"/>
      <c r="FBX8" s="1739" t="n"/>
      <c r="FBY8" s="1739" t="n"/>
      <c r="FBZ8" s="1739" t="n"/>
      <c r="FCA8" s="1739" t="n"/>
      <c r="FCB8" s="1739" t="n"/>
      <c r="FCC8" s="1739" t="n"/>
      <c r="FCD8" s="1739" t="n"/>
      <c r="FCE8" s="1739" t="n"/>
      <c r="FCF8" s="1739" t="n"/>
      <c r="FCG8" s="1739" t="n"/>
      <c r="FCH8" s="1739" t="n"/>
      <c r="FCI8" s="1739" t="n"/>
      <c r="FCJ8" s="1739" t="n"/>
      <c r="FCK8" s="1739" t="n"/>
      <c r="FCL8" s="1739" t="n"/>
      <c r="FCM8" s="1739" t="n"/>
      <c r="FCN8" s="1739" t="n"/>
      <c r="FCO8" s="1739" t="n"/>
      <c r="FCP8" s="1739" t="n"/>
      <c r="FCQ8" s="1739" t="n"/>
      <c r="FCR8" s="1739" t="n"/>
      <c r="FCS8" s="1739" t="n"/>
      <c r="FCT8" s="1739" t="n"/>
      <c r="FCU8" s="1739" t="n"/>
      <c r="FCV8" s="1739" t="n"/>
      <c r="FCW8" s="1739" t="n"/>
      <c r="FCX8" s="1739" t="n"/>
      <c r="FCY8" s="1739" t="n"/>
      <c r="FCZ8" s="1739" t="n"/>
      <c r="FDA8" s="1739" t="n"/>
      <c r="FDB8" s="1739" t="n"/>
      <c r="FDC8" s="1739" t="n"/>
      <c r="FDD8" s="1739" t="n"/>
      <c r="FDE8" s="1739" t="n"/>
      <c r="FDF8" s="1739" t="n"/>
      <c r="FDG8" s="1739" t="n"/>
      <c r="FDH8" s="1739" t="n"/>
      <c r="FDI8" s="1739" t="n"/>
      <c r="FDJ8" s="1739" t="n"/>
      <c r="FDK8" s="1739" t="n"/>
      <c r="FDL8" s="1739" t="n"/>
      <c r="FDM8" s="1739" t="n"/>
      <c r="FDN8" s="1739" t="n"/>
      <c r="FDO8" s="1739" t="n"/>
      <c r="FDP8" s="1739" t="n"/>
      <c r="FDQ8" s="1739" t="n"/>
      <c r="FDR8" s="1739" t="n"/>
      <c r="FDS8" s="1739" t="n"/>
      <c r="FDT8" s="1739" t="n"/>
      <c r="FDU8" s="1739" t="n"/>
      <c r="FDV8" s="1739" t="n"/>
      <c r="FDW8" s="1739" t="n"/>
      <c r="FDX8" s="1739" t="n"/>
      <c r="FDY8" s="1739" t="n"/>
      <c r="FDZ8" s="1739" t="n"/>
      <c r="FEA8" s="1739" t="n"/>
      <c r="FEB8" s="1739" t="n"/>
      <c r="FEC8" s="1739" t="n"/>
      <c r="FED8" s="1739" t="n"/>
      <c r="FEE8" s="1739" t="n"/>
      <c r="FEF8" s="1739" t="n"/>
      <c r="FEG8" s="1739" t="n"/>
      <c r="FEH8" s="1739" t="n"/>
      <c r="FEI8" s="1739" t="n"/>
      <c r="FEJ8" s="1739" t="n"/>
      <c r="FEK8" s="1739" t="n"/>
      <c r="FEL8" s="1739" t="n"/>
      <c r="FEM8" s="1739" t="n"/>
      <c r="FEN8" s="1739" t="n"/>
      <c r="FEO8" s="1739" t="n"/>
      <c r="FEP8" s="1739" t="n"/>
      <c r="FEQ8" s="1739" t="n"/>
      <c r="FER8" s="1739" t="n"/>
      <c r="FES8" s="1739" t="n"/>
      <c r="FET8" s="1739" t="n"/>
      <c r="FEU8" s="1739" t="n"/>
      <c r="FEV8" s="1739" t="n"/>
      <c r="FEW8" s="1739" t="n"/>
      <c r="FEX8" s="1739" t="n"/>
      <c r="FEY8" s="1739" t="n"/>
      <c r="FEZ8" s="1739" t="n"/>
      <c r="FFA8" s="1739" t="n"/>
      <c r="FFB8" s="1739" t="n"/>
      <c r="FFC8" s="1739" t="n"/>
      <c r="FFD8" s="1739" t="n"/>
      <c r="FFE8" s="1739" t="n"/>
      <c r="FFF8" s="1739" t="n"/>
      <c r="FFG8" s="1739" t="n"/>
      <c r="FFH8" s="1739" t="n"/>
      <c r="FFI8" s="1739" t="n"/>
      <c r="FFJ8" s="1739" t="n"/>
      <c r="FFK8" s="1739" t="n"/>
      <c r="FFL8" s="1739" t="n"/>
      <c r="FFM8" s="1739" t="n"/>
      <c r="FFN8" s="1739" t="n"/>
      <c r="FFO8" s="1739" t="n"/>
      <c r="FFP8" s="1739" t="n"/>
      <c r="FFQ8" s="1739" t="n"/>
      <c r="FFR8" s="1739" t="n"/>
      <c r="FFS8" s="1739" t="n"/>
      <c r="FFT8" s="1739" t="n"/>
      <c r="FFU8" s="1739" t="n"/>
      <c r="FFV8" s="1739" t="n"/>
      <c r="FFW8" s="1739" t="n"/>
      <c r="FFX8" s="1739" t="n"/>
      <c r="FFY8" s="1739" t="n"/>
      <c r="FFZ8" s="1739" t="n"/>
      <c r="FGA8" s="1739" t="n"/>
      <c r="FGB8" s="1739" t="n"/>
      <c r="FGC8" s="1739" t="n"/>
      <c r="FGD8" s="1739" t="n"/>
      <c r="FGE8" s="1739" t="n"/>
      <c r="FGF8" s="1739" t="n"/>
      <c r="FGG8" s="1739" t="n"/>
      <c r="FGH8" s="1739" t="n"/>
      <c r="FGI8" s="1739" t="n"/>
      <c r="FGJ8" s="1739" t="n"/>
      <c r="FGK8" s="1739" t="n"/>
      <c r="FGL8" s="1739" t="n"/>
      <c r="FGM8" s="1739" t="n"/>
      <c r="FGN8" s="1739" t="n"/>
      <c r="FGO8" s="1739" t="n"/>
      <c r="FGP8" s="1739" t="n"/>
      <c r="FGQ8" s="1739" t="n"/>
      <c r="FGR8" s="1739" t="n"/>
      <c r="FGS8" s="1739" t="n"/>
      <c r="FGT8" s="1739" t="n"/>
      <c r="FGU8" s="1739" t="n"/>
      <c r="FGV8" s="1739" t="n"/>
      <c r="FGW8" s="1739" t="n"/>
      <c r="FGX8" s="1739" t="n"/>
      <c r="FGY8" s="1739" t="n"/>
      <c r="FGZ8" s="1739" t="n"/>
      <c r="FHA8" s="1739" t="n"/>
      <c r="FHB8" s="1739" t="n"/>
      <c r="FHC8" s="1739" t="n"/>
      <c r="FHD8" s="1739" t="n"/>
      <c r="FHE8" s="1739" t="n"/>
      <c r="FHF8" s="1739" t="n"/>
      <c r="FHG8" s="1739" t="n"/>
      <c r="FHH8" s="1739" t="n"/>
      <c r="FHI8" s="1739" t="n"/>
      <c r="FHJ8" s="1739" t="n"/>
      <c r="FHK8" s="1739" t="n"/>
      <c r="FHL8" s="1739" t="n"/>
      <c r="FHM8" s="1739" t="n"/>
      <c r="FHN8" s="1739" t="n"/>
      <c r="FHO8" s="1739" t="n"/>
      <c r="FHP8" s="1739" t="n"/>
      <c r="FHQ8" s="1739" t="n"/>
      <c r="FHR8" s="1739" t="n"/>
      <c r="FHS8" s="1739" t="n"/>
      <c r="FHT8" s="1739" t="n"/>
      <c r="FHU8" s="1739" t="n"/>
      <c r="FHV8" s="1739" t="n"/>
      <c r="FHW8" s="1739" t="n"/>
      <c r="FHX8" s="1739" t="n"/>
      <c r="FHY8" s="1739" t="n"/>
      <c r="FHZ8" s="1739" t="n"/>
      <c r="FIA8" s="1739" t="n"/>
      <c r="FIB8" s="1739" t="n"/>
      <c r="FIC8" s="1739" t="n"/>
      <c r="FID8" s="1739" t="n"/>
      <c r="FIE8" s="1739" t="n"/>
      <c r="FIF8" s="1739" t="n"/>
      <c r="FIG8" s="1739" t="n"/>
      <c r="FIH8" s="1739" t="n"/>
      <c r="FII8" s="1739" t="n"/>
      <c r="FIJ8" s="1739" t="n"/>
      <c r="FIK8" s="1739" t="n"/>
      <c r="FIL8" s="1739" t="n"/>
      <c r="FIM8" s="1739" t="n"/>
      <c r="FIN8" s="1739" t="n"/>
      <c r="FIO8" s="1739" t="n"/>
      <c r="FIP8" s="1739" t="n"/>
      <c r="FIQ8" s="1739" t="n"/>
      <c r="FIR8" s="1739" t="n"/>
      <c r="FIS8" s="1739" t="n"/>
      <c r="FIT8" s="1739" t="n"/>
      <c r="FIU8" s="1739" t="n"/>
      <c r="FIV8" s="1739" t="n"/>
      <c r="FIW8" s="1739" t="n"/>
      <c r="FIX8" s="1739" t="n"/>
      <c r="FIY8" s="1739" t="n"/>
      <c r="FIZ8" s="1739" t="n"/>
      <c r="FJA8" s="1739" t="n"/>
      <c r="FJB8" s="1739" t="n"/>
      <c r="FJC8" s="1739" t="n"/>
      <c r="FJD8" s="1739" t="n"/>
      <c r="FJE8" s="1739" t="n"/>
      <c r="FJF8" s="1739" t="n"/>
      <c r="FJG8" s="1739" t="n"/>
      <c r="FJH8" s="1739" t="n"/>
      <c r="FJI8" s="1739" t="n"/>
      <c r="FJJ8" s="1739" t="n"/>
      <c r="FJK8" s="1739" t="n"/>
      <c r="FJL8" s="1739" t="n"/>
      <c r="FJM8" s="1739" t="n"/>
      <c r="FJN8" s="1739" t="n"/>
      <c r="FJO8" s="1739" t="n"/>
      <c r="FJP8" s="1739" t="n"/>
      <c r="FJQ8" s="1739" t="n"/>
      <c r="FJR8" s="1739" t="n"/>
      <c r="FJS8" s="1739" t="n"/>
      <c r="FJT8" s="1739" t="n"/>
      <c r="FJU8" s="1739" t="n"/>
      <c r="FJV8" s="1739" t="n"/>
      <c r="FJW8" s="1739" t="n"/>
      <c r="FJX8" s="1739" t="n"/>
      <c r="FJY8" s="1739" t="n"/>
      <c r="FJZ8" s="1739" t="n"/>
      <c r="FKA8" s="1739" t="n"/>
      <c r="FKB8" s="1739" t="n"/>
      <c r="FKC8" s="1739" t="n"/>
      <c r="FKD8" s="1739" t="n"/>
      <c r="FKE8" s="1739" t="n"/>
      <c r="FKF8" s="1739" t="n"/>
      <c r="FKG8" s="1739" t="n"/>
      <c r="FKH8" s="1739" t="n"/>
      <c r="FKI8" s="1739" t="n"/>
      <c r="FKJ8" s="1739" t="n"/>
      <c r="FKK8" s="1739" t="n"/>
      <c r="FKL8" s="1739" t="n"/>
      <c r="FKM8" s="1739" t="n"/>
      <c r="FKN8" s="1739" t="n"/>
      <c r="FKO8" s="1739" t="n"/>
      <c r="FKP8" s="1739" t="n"/>
      <c r="FKQ8" s="1739" t="n"/>
      <c r="FKR8" s="1739" t="n"/>
      <c r="FKS8" s="1739" t="n"/>
      <c r="FKT8" s="1739" t="n"/>
      <c r="FKU8" s="1739" t="n"/>
      <c r="FKV8" s="1739" t="n"/>
      <c r="FKW8" s="1739" t="n"/>
      <c r="FKX8" s="1739" t="n"/>
      <c r="FKY8" s="1739" t="n"/>
      <c r="FKZ8" s="1739" t="n"/>
      <c r="FLA8" s="1739" t="n"/>
      <c r="FLB8" s="1739" t="n"/>
      <c r="FLC8" s="1739" t="n"/>
      <c r="FLD8" s="1739" t="n"/>
      <c r="FLE8" s="1739" t="n"/>
      <c r="FLF8" s="1739" t="n"/>
      <c r="FLG8" s="1739" t="n"/>
      <c r="FLH8" s="1739" t="n"/>
      <c r="FLI8" s="1739" t="n"/>
      <c r="FLJ8" s="1739" t="n"/>
      <c r="FLK8" s="1739" t="n"/>
      <c r="FLL8" s="1739" t="n"/>
      <c r="FLM8" s="1739" t="n"/>
      <c r="FLN8" s="1739" t="n"/>
      <c r="FLO8" s="1739" t="n"/>
      <c r="FLP8" s="1739" t="n"/>
      <c r="FLQ8" s="1739" t="n"/>
      <c r="FLR8" s="1739" t="n"/>
      <c r="FLS8" s="1739" t="n"/>
      <c r="FLT8" s="1739" t="n"/>
      <c r="FLU8" s="1739" t="n"/>
      <c r="FLV8" s="1739" t="n"/>
      <c r="FLW8" s="1739" t="n"/>
      <c r="FLX8" s="1739" t="n"/>
      <c r="FLY8" s="1739" t="n"/>
      <c r="FLZ8" s="1739" t="n"/>
      <c r="FMA8" s="1739" t="n"/>
      <c r="FMB8" s="1739" t="n"/>
      <c r="FMC8" s="1739" t="n"/>
      <c r="FMD8" s="1739" t="n"/>
      <c r="FME8" s="1739" t="n"/>
      <c r="FMF8" s="1739" t="n"/>
      <c r="FMG8" s="1739" t="n"/>
      <c r="FMH8" s="1739" t="n"/>
      <c r="FMI8" s="1739" t="n"/>
      <c r="FMJ8" s="1739" t="n"/>
      <c r="FMK8" s="1739" t="n"/>
      <c r="FML8" s="1739" t="n"/>
      <c r="FMM8" s="1739" t="n"/>
      <c r="FMN8" s="1739" t="n"/>
      <c r="FMO8" s="1739" t="n"/>
      <c r="FMP8" s="1739" t="n"/>
      <c r="FMQ8" s="1739" t="n"/>
      <c r="FMR8" s="1739" t="n"/>
      <c r="FMS8" s="1739" t="n"/>
      <c r="FMT8" s="1739" t="n"/>
      <c r="FMU8" s="1739" t="n"/>
      <c r="FMV8" s="1739" t="n"/>
      <c r="FMW8" s="1739" t="n"/>
      <c r="FMX8" s="1739" t="n"/>
      <c r="FMY8" s="1739" t="n"/>
      <c r="FMZ8" s="1739" t="n"/>
      <c r="FNA8" s="1739" t="n"/>
      <c r="FNB8" s="1739" t="n"/>
      <c r="FNC8" s="1739" t="n"/>
      <c r="FND8" s="1739" t="n"/>
      <c r="FNE8" s="1739" t="n"/>
      <c r="FNF8" s="1739" t="n"/>
      <c r="FNG8" s="1739" t="n"/>
      <c r="FNH8" s="1739" t="n"/>
      <c r="FNI8" s="1739" t="n"/>
      <c r="FNJ8" s="1739" t="n"/>
      <c r="FNK8" s="1739" t="n"/>
      <c r="FNL8" s="1739" t="n"/>
      <c r="FNM8" s="1739" t="n"/>
      <c r="FNN8" s="1739" t="n"/>
      <c r="FNO8" s="1739" t="n"/>
      <c r="FNP8" s="1739" t="n"/>
      <c r="FNQ8" s="1739" t="n"/>
      <c r="FNR8" s="1739" t="n"/>
      <c r="FNS8" s="1739" t="n"/>
      <c r="FNT8" s="1739" t="n"/>
      <c r="FNU8" s="1739" t="n"/>
      <c r="FNV8" s="1739" t="n"/>
      <c r="FNW8" s="1739" t="n"/>
      <c r="FNX8" s="1739" t="n"/>
      <c r="FNY8" s="1739" t="n"/>
      <c r="FNZ8" s="1739" t="n"/>
      <c r="FOA8" s="1739" t="n"/>
      <c r="FOB8" s="1739" t="n"/>
      <c r="FOC8" s="1739" t="n"/>
      <c r="FOD8" s="1739" t="n"/>
      <c r="FOE8" s="1739" t="n"/>
      <c r="FOF8" s="1739" t="n"/>
      <c r="FOG8" s="1739" t="n"/>
      <c r="FOH8" s="1739" t="n"/>
      <c r="FOI8" s="1739" t="n"/>
      <c r="FOJ8" s="1739" t="n"/>
      <c r="FOK8" s="1739" t="n"/>
      <c r="FOL8" s="1739" t="n"/>
      <c r="FOM8" s="1739" t="n"/>
      <c r="FON8" s="1739" t="n"/>
      <c r="FOO8" s="1739" t="n"/>
      <c r="FOP8" s="1739" t="n"/>
      <c r="FOQ8" s="1739" t="n"/>
      <c r="FOR8" s="1739" t="n"/>
      <c r="FOS8" s="1739" t="n"/>
      <c r="FOT8" s="1739" t="n"/>
      <c r="FOU8" s="1739" t="n"/>
      <c r="FOV8" s="1739" t="n"/>
      <c r="FOW8" s="1739" t="n"/>
      <c r="FOX8" s="1739" t="n"/>
      <c r="FOY8" s="1739" t="n"/>
      <c r="FOZ8" s="1739" t="n"/>
      <c r="FPA8" s="1739" t="n"/>
      <c r="FPB8" s="1739" t="n"/>
      <c r="FPC8" s="1739" t="n"/>
      <c r="FPD8" s="1739" t="n"/>
      <c r="FPE8" s="1739" t="n"/>
      <c r="FPF8" s="1739" t="n"/>
      <c r="FPG8" s="1739" t="n"/>
      <c r="FPH8" s="1739" t="n"/>
      <c r="FPI8" s="1739" t="n"/>
      <c r="FPJ8" s="1739" t="n"/>
      <c r="FPK8" s="1739" t="n"/>
      <c r="FPL8" s="1739" t="n"/>
      <c r="FPM8" s="1739" t="n"/>
      <c r="FPN8" s="1739" t="n"/>
      <c r="FPO8" s="1739" t="n"/>
      <c r="FPP8" s="1739" t="n"/>
      <c r="FPQ8" s="1739" t="n"/>
      <c r="FPR8" s="1739" t="n"/>
      <c r="FPS8" s="1739" t="n"/>
      <c r="FPT8" s="1739" t="n"/>
      <c r="FPU8" s="1739" t="n"/>
      <c r="FPV8" s="1739" t="n"/>
      <c r="FPW8" s="1739" t="n"/>
      <c r="FPX8" s="1739" t="n"/>
      <c r="FPY8" s="1739" t="n"/>
      <c r="FPZ8" s="1739" t="n"/>
      <c r="FQA8" s="1739" t="n"/>
      <c r="FQB8" s="1739" t="n"/>
      <c r="FQC8" s="1739" t="n"/>
      <c r="FQD8" s="1739" t="n"/>
      <c r="FQE8" s="1739" t="n"/>
      <c r="FQF8" s="1739" t="n"/>
      <c r="FQG8" s="1739" t="n"/>
      <c r="FQH8" s="1739" t="n"/>
      <c r="FQI8" s="1739" t="n"/>
      <c r="FQJ8" s="1739" t="n"/>
      <c r="FQK8" s="1739" t="n"/>
      <c r="FQL8" s="1739" t="n"/>
      <c r="FQM8" s="1739" t="n"/>
      <c r="FQN8" s="1739" t="n"/>
      <c r="FQO8" s="1739" t="n"/>
      <c r="FQP8" s="1739" t="n"/>
      <c r="FQQ8" s="1739" t="n"/>
      <c r="FQR8" s="1739" t="n"/>
      <c r="FQS8" s="1739" t="n"/>
      <c r="FQT8" s="1739" t="n"/>
      <c r="FQU8" s="1739" t="n"/>
      <c r="FQV8" s="1739" t="n"/>
      <c r="FQW8" s="1739" t="n"/>
      <c r="FQX8" s="1739" t="n"/>
      <c r="FQY8" s="1739" t="n"/>
      <c r="FQZ8" s="1739" t="n"/>
      <c r="FRA8" s="1739" t="n"/>
      <c r="FRB8" s="1739" t="n"/>
      <c r="FRC8" s="1739" t="n"/>
      <c r="FRD8" s="1739" t="n"/>
      <c r="FRE8" s="1739" t="n"/>
      <c r="FRF8" s="1739" t="n"/>
      <c r="FRG8" s="1739" t="n"/>
      <c r="FRH8" s="1739" t="n"/>
      <c r="FRI8" s="1739" t="n"/>
      <c r="FRJ8" s="1739" t="n"/>
      <c r="FRK8" s="1739" t="n"/>
      <c r="FRL8" s="1739" t="n"/>
      <c r="FRM8" s="1739" t="n"/>
      <c r="FRN8" s="1739" t="n"/>
      <c r="FRO8" s="1739" t="n"/>
      <c r="FRP8" s="1739" t="n"/>
      <c r="FRQ8" s="1739" t="n"/>
      <c r="FRR8" s="1739" t="n"/>
      <c r="FRS8" s="1739" t="n"/>
      <c r="FRT8" s="1739" t="n"/>
      <c r="FRU8" s="1739" t="n"/>
      <c r="FRV8" s="1739" t="n"/>
      <c r="FRW8" s="1739" t="n"/>
      <c r="FRX8" s="1739" t="n"/>
      <c r="FRY8" s="1739" t="n"/>
      <c r="FRZ8" s="1739" t="n"/>
      <c r="FSA8" s="1739" t="n"/>
      <c r="FSB8" s="1739" t="n"/>
      <c r="FSC8" s="1739" t="n"/>
      <c r="FSD8" s="1739" t="n"/>
      <c r="FSE8" s="1739" t="n"/>
      <c r="FSF8" s="1739" t="n"/>
      <c r="FSG8" s="1739" t="n"/>
      <c r="FSH8" s="1739" t="n"/>
      <c r="FSI8" s="1739" t="n"/>
      <c r="FSJ8" s="1739" t="n"/>
      <c r="FSK8" s="1739" t="n"/>
      <c r="FSL8" s="1739" t="n"/>
      <c r="FSM8" s="1739" t="n"/>
      <c r="FSN8" s="1739" t="n"/>
      <c r="FSO8" s="1739" t="n"/>
      <c r="FSP8" s="1739" t="n"/>
      <c r="FSQ8" s="1739" t="n"/>
      <c r="FSR8" s="1739" t="n"/>
      <c r="FSS8" s="1739" t="n"/>
      <c r="FST8" s="1739" t="n"/>
      <c r="FSU8" s="1739" t="n"/>
      <c r="FSV8" s="1739" t="n"/>
      <c r="FSW8" s="1739" t="n"/>
      <c r="FSX8" s="1739" t="n"/>
      <c r="FSY8" s="1739" t="n"/>
      <c r="FSZ8" s="1739" t="n"/>
      <c r="FTA8" s="1739" t="n"/>
      <c r="FTB8" s="1739" t="n"/>
      <c r="FTC8" s="1739" t="n"/>
      <c r="FTD8" s="1739" t="n"/>
      <c r="FTE8" s="1739" t="n"/>
      <c r="FTF8" s="1739" t="n"/>
      <c r="FTG8" s="1739" t="n"/>
      <c r="FTH8" s="1739" t="n"/>
      <c r="FTI8" s="1739" t="n"/>
      <c r="FTJ8" s="1739" t="n"/>
      <c r="FTK8" s="1739" t="n"/>
      <c r="FTL8" s="1739" t="n"/>
      <c r="FTM8" s="1739" t="n"/>
      <c r="FTN8" s="1739" t="n"/>
      <c r="FTO8" s="1739" t="n"/>
      <c r="FTP8" s="1739" t="n"/>
      <c r="FTQ8" s="1739" t="n"/>
      <c r="FTR8" s="1739" t="n"/>
      <c r="FTS8" s="1739" t="n"/>
      <c r="FTT8" s="1739" t="n"/>
      <c r="FTU8" s="1739" t="n"/>
      <c r="FTV8" s="1739" t="n"/>
      <c r="FTW8" s="1739" t="n"/>
      <c r="FTX8" s="1739" t="n"/>
      <c r="FTY8" s="1739" t="n"/>
      <c r="FTZ8" s="1739" t="n"/>
      <c r="FUA8" s="1739" t="n"/>
      <c r="FUB8" s="1739" t="n"/>
      <c r="FUC8" s="1739" t="n"/>
      <c r="FUD8" s="1739" t="n"/>
      <c r="FUE8" s="1739" t="n"/>
      <c r="FUF8" s="1739" t="n"/>
      <c r="FUG8" s="1739" t="n"/>
      <c r="FUH8" s="1739" t="n"/>
      <c r="FUI8" s="1739" t="n"/>
      <c r="FUJ8" s="1739" t="n"/>
      <c r="FUK8" s="1739" t="n"/>
      <c r="FUL8" s="1739" t="n"/>
      <c r="FUM8" s="1739" t="n"/>
      <c r="FUN8" s="1739" t="n"/>
      <c r="FUO8" s="1739" t="n"/>
      <c r="FUP8" s="1739" t="n"/>
      <c r="FUQ8" s="1739" t="n"/>
      <c r="FUR8" s="1739" t="n"/>
      <c r="FUS8" s="1739" t="n"/>
      <c r="FUT8" s="1739" t="n"/>
      <c r="FUU8" s="1739" t="n"/>
      <c r="FUV8" s="1739" t="n"/>
      <c r="FUW8" s="1739" t="n"/>
      <c r="FUX8" s="1739" t="n"/>
      <c r="FUY8" s="1739" t="n"/>
      <c r="FUZ8" s="1739" t="n"/>
      <c r="FVA8" s="1739" t="n"/>
      <c r="FVB8" s="1739" t="n"/>
      <c r="FVC8" s="1739" t="n"/>
      <c r="FVD8" s="1739" t="n"/>
      <c r="FVE8" s="1739" t="n"/>
      <c r="FVF8" s="1739" t="n"/>
      <c r="FVG8" s="1739" t="n"/>
      <c r="FVH8" s="1739" t="n"/>
      <c r="FVI8" s="1739" t="n"/>
      <c r="FVJ8" s="1739" t="n"/>
      <c r="FVK8" s="1739" t="n"/>
      <c r="FVL8" s="1739" t="n"/>
      <c r="FVM8" s="1739" t="n"/>
      <c r="FVN8" s="1739" t="n"/>
      <c r="FVO8" s="1739" t="n"/>
      <c r="FVP8" s="1739" t="n"/>
      <c r="FVQ8" s="1739" t="n"/>
      <c r="FVR8" s="1739" t="n"/>
      <c r="FVS8" s="1739" t="n"/>
      <c r="FVT8" s="1739" t="n"/>
      <c r="FVU8" s="1739" t="n"/>
      <c r="FVV8" s="1739" t="n"/>
      <c r="FVW8" s="1739" t="n"/>
      <c r="FVX8" s="1739" t="n"/>
      <c r="FVY8" s="1739" t="n"/>
      <c r="FVZ8" s="1739" t="n"/>
      <c r="FWA8" s="1739" t="n"/>
      <c r="FWB8" s="1739" t="n"/>
      <c r="FWC8" s="1739" t="n"/>
      <c r="FWD8" s="1739" t="n"/>
      <c r="FWE8" s="1739" t="n"/>
      <c r="FWF8" s="1739" t="n"/>
      <c r="FWG8" s="1739" t="n"/>
      <c r="FWH8" s="1739" t="n"/>
      <c r="FWI8" s="1739" t="n"/>
      <c r="FWJ8" s="1739" t="n"/>
      <c r="FWK8" s="1739" t="n"/>
      <c r="FWL8" s="1739" t="n"/>
      <c r="FWM8" s="1739" t="n"/>
      <c r="FWN8" s="1739" t="n"/>
      <c r="FWO8" s="1739" t="n"/>
      <c r="FWP8" s="1739" t="n"/>
      <c r="FWQ8" s="1739" t="n"/>
      <c r="FWR8" s="1739" t="n"/>
      <c r="FWS8" s="1739" t="n"/>
      <c r="FWT8" s="1739" t="n"/>
      <c r="FWU8" s="1739" t="n"/>
      <c r="FWV8" s="1739" t="n"/>
      <c r="FWW8" s="1739" t="n"/>
      <c r="FWX8" s="1739" t="n"/>
      <c r="FWY8" s="1739" t="n"/>
      <c r="FWZ8" s="1739" t="n"/>
      <c r="FXA8" s="1739" t="n"/>
      <c r="FXB8" s="1739" t="n"/>
      <c r="FXC8" s="1739" t="n"/>
      <c r="FXD8" s="1739" t="n"/>
      <c r="FXE8" s="1739" t="n"/>
      <c r="FXF8" s="1739" t="n"/>
      <c r="FXG8" s="1739" t="n"/>
      <c r="FXH8" s="1739" t="n"/>
      <c r="FXI8" s="1739" t="n"/>
      <c r="FXJ8" s="1739" t="n"/>
      <c r="FXK8" s="1739" t="n"/>
      <c r="FXL8" s="1739" t="n"/>
      <c r="FXM8" s="1739" t="n"/>
      <c r="FXN8" s="1739" t="n"/>
      <c r="FXO8" s="1739" t="n"/>
      <c r="FXP8" s="1739" t="n"/>
      <c r="FXQ8" s="1739" t="n"/>
      <c r="FXR8" s="1739" t="n"/>
      <c r="FXS8" s="1739" t="n"/>
      <c r="FXT8" s="1739" t="n"/>
      <c r="FXU8" s="1739" t="n"/>
      <c r="FXV8" s="1739" t="n"/>
      <c r="FXW8" s="1739" t="n"/>
      <c r="FXX8" s="1739" t="n"/>
      <c r="FXY8" s="1739" t="n"/>
      <c r="FXZ8" s="1739" t="n"/>
      <c r="FYA8" s="1739" t="n"/>
      <c r="FYB8" s="1739" t="n"/>
      <c r="FYC8" s="1739" t="n"/>
      <c r="FYD8" s="1739" t="n"/>
      <c r="FYE8" s="1739" t="n"/>
      <c r="FYF8" s="1739" t="n"/>
      <c r="FYG8" s="1739" t="n"/>
      <c r="FYH8" s="1739" t="n"/>
      <c r="FYI8" s="1739" t="n"/>
      <c r="FYJ8" s="1739" t="n"/>
      <c r="FYK8" s="1739" t="n"/>
      <c r="FYL8" s="1739" t="n"/>
      <c r="FYM8" s="1739" t="n"/>
      <c r="FYN8" s="1739" t="n"/>
      <c r="FYO8" s="1739" t="n"/>
      <c r="FYP8" s="1739" t="n"/>
      <c r="FYQ8" s="1739" t="n"/>
      <c r="FYR8" s="1739" t="n"/>
      <c r="FYS8" s="1739" t="n"/>
      <c r="FYT8" s="1739" t="n"/>
      <c r="FYU8" s="1739" t="n"/>
      <c r="FYV8" s="1739" t="n"/>
      <c r="FYW8" s="1739" t="n"/>
      <c r="FYX8" s="1739" t="n"/>
      <c r="FYY8" s="1739" t="n"/>
      <c r="FYZ8" s="1739" t="n"/>
      <c r="FZA8" s="1739" t="n"/>
      <c r="FZB8" s="1739" t="n"/>
      <c r="FZC8" s="1739" t="n"/>
      <c r="FZD8" s="1739" t="n"/>
      <c r="FZE8" s="1739" t="n"/>
      <c r="FZF8" s="1739" t="n"/>
      <c r="FZG8" s="1739" t="n"/>
      <c r="FZH8" s="1739" t="n"/>
      <c r="FZI8" s="1739" t="n"/>
      <c r="FZJ8" s="1739" t="n"/>
      <c r="FZK8" s="1739" t="n"/>
      <c r="FZL8" s="1739" t="n"/>
      <c r="FZM8" s="1739" t="n"/>
      <c r="FZN8" s="1739" t="n"/>
      <c r="FZO8" s="1739" t="n"/>
      <c r="FZP8" s="1739" t="n"/>
      <c r="FZQ8" s="1739" t="n"/>
      <c r="FZR8" s="1739" t="n"/>
      <c r="FZS8" s="1739" t="n"/>
      <c r="FZT8" s="1739" t="n"/>
      <c r="FZU8" s="1739" t="n"/>
      <c r="FZV8" s="1739" t="n"/>
      <c r="FZW8" s="1739" t="n"/>
      <c r="FZX8" s="1739" t="n"/>
      <c r="FZY8" s="1739" t="n"/>
      <c r="FZZ8" s="1739" t="n"/>
      <c r="GAA8" s="1739" t="n"/>
      <c r="GAB8" s="1739" t="n"/>
      <c r="GAC8" s="1739" t="n"/>
      <c r="GAD8" s="1739" t="n"/>
      <c r="GAE8" s="1739" t="n"/>
      <c r="GAF8" s="1739" t="n"/>
      <c r="GAG8" s="1739" t="n"/>
      <c r="GAH8" s="1739" t="n"/>
      <c r="GAI8" s="1739" t="n"/>
      <c r="GAJ8" s="1739" t="n"/>
      <c r="GAK8" s="1739" t="n"/>
      <c r="GAL8" s="1739" t="n"/>
      <c r="GAM8" s="1739" t="n"/>
      <c r="GAN8" s="1739" t="n"/>
      <c r="GAO8" s="1739" t="n"/>
      <c r="GAP8" s="1739" t="n"/>
      <c r="GAQ8" s="1739" t="n"/>
      <c r="GAR8" s="1739" t="n"/>
      <c r="GAS8" s="1739" t="n"/>
      <c r="GAT8" s="1739" t="n"/>
      <c r="GAU8" s="1739" t="n"/>
      <c r="GAV8" s="1739" t="n"/>
      <c r="GAW8" s="1739" t="n"/>
      <c r="GAX8" s="1739" t="n"/>
      <c r="GAY8" s="1739" t="n"/>
      <c r="GAZ8" s="1739" t="n"/>
      <c r="GBA8" s="1739" t="n"/>
      <c r="GBB8" s="1739" t="n"/>
      <c r="GBC8" s="1739" t="n"/>
      <c r="GBD8" s="1739" t="n"/>
      <c r="GBE8" s="1739" t="n"/>
      <c r="GBF8" s="1739" t="n"/>
      <c r="GBG8" s="1739" t="n"/>
      <c r="GBH8" s="1739" t="n"/>
      <c r="GBI8" s="1739" t="n"/>
      <c r="GBJ8" s="1739" t="n"/>
      <c r="GBK8" s="1739" t="n"/>
      <c r="GBL8" s="1739" t="n"/>
      <c r="GBM8" s="1739" t="n"/>
      <c r="GBN8" s="1739" t="n"/>
      <c r="GBO8" s="1739" t="n"/>
      <c r="GBP8" s="1739" t="n"/>
      <c r="GBQ8" s="1739" t="n"/>
      <c r="GBR8" s="1739" t="n"/>
      <c r="GBS8" s="1739" t="n"/>
      <c r="GBT8" s="1739" t="n"/>
      <c r="GBU8" s="1739" t="n"/>
      <c r="GBV8" s="1739" t="n"/>
      <c r="GBW8" s="1739" t="n"/>
      <c r="GBX8" s="1739" t="n"/>
      <c r="GBY8" s="1739" t="n"/>
      <c r="GBZ8" s="1739" t="n"/>
      <c r="GCA8" s="1739" t="n"/>
      <c r="GCB8" s="1739" t="n"/>
      <c r="GCC8" s="1739" t="n"/>
      <c r="GCD8" s="1739" t="n"/>
      <c r="GCE8" s="1739" t="n"/>
      <c r="GCF8" s="1739" t="n"/>
      <c r="GCG8" s="1739" t="n"/>
      <c r="GCH8" s="1739" t="n"/>
      <c r="GCI8" s="1739" t="n"/>
      <c r="GCJ8" s="1739" t="n"/>
      <c r="GCK8" s="1739" t="n"/>
      <c r="GCL8" s="1739" t="n"/>
      <c r="GCM8" s="1739" t="n"/>
      <c r="GCN8" s="1739" t="n"/>
      <c r="GCO8" s="1739" t="n"/>
      <c r="GCP8" s="1739" t="n"/>
      <c r="GCQ8" s="1739" t="n"/>
      <c r="GCR8" s="1739" t="n"/>
      <c r="GCS8" s="1739" t="n"/>
      <c r="GCT8" s="1739" t="n"/>
      <c r="GCU8" s="1739" t="n"/>
      <c r="GCV8" s="1739" t="n"/>
      <c r="GCW8" s="1739" t="n"/>
      <c r="GCX8" s="1739" t="n"/>
      <c r="GCY8" s="1739" t="n"/>
      <c r="GCZ8" s="1739" t="n"/>
      <c r="GDA8" s="1739" t="n"/>
      <c r="GDB8" s="1739" t="n"/>
      <c r="GDC8" s="1739" t="n"/>
      <c r="GDD8" s="1739" t="n"/>
      <c r="GDE8" s="1739" t="n"/>
      <c r="GDF8" s="1739" t="n"/>
      <c r="GDG8" s="1739" t="n"/>
      <c r="GDH8" s="1739" t="n"/>
      <c r="GDI8" s="1739" t="n"/>
      <c r="GDJ8" s="1739" t="n"/>
      <c r="GDK8" s="1739" t="n"/>
      <c r="GDL8" s="1739" t="n"/>
      <c r="GDM8" s="1739" t="n"/>
      <c r="GDN8" s="1739" t="n"/>
      <c r="GDO8" s="1739" t="n"/>
      <c r="GDP8" s="1739" t="n"/>
      <c r="GDQ8" s="1739" t="n"/>
      <c r="GDR8" s="1739" t="n"/>
      <c r="GDS8" s="1739" t="n"/>
      <c r="GDT8" s="1739" t="n"/>
      <c r="GDU8" s="1739" t="n"/>
      <c r="GDV8" s="1739" t="n"/>
      <c r="GDW8" s="1739" t="n"/>
      <c r="GDX8" s="1739" t="n"/>
      <c r="GDY8" s="1739" t="n"/>
      <c r="GDZ8" s="1739" t="n"/>
      <c r="GEA8" s="1739" t="n"/>
      <c r="GEB8" s="1739" t="n"/>
      <c r="GEC8" s="1739" t="n"/>
      <c r="GED8" s="1739" t="n"/>
      <c r="GEE8" s="1739" t="n"/>
      <c r="GEF8" s="1739" t="n"/>
      <c r="GEG8" s="1739" t="n"/>
      <c r="GEH8" s="1739" t="n"/>
      <c r="GEI8" s="1739" t="n"/>
      <c r="GEJ8" s="1739" t="n"/>
      <c r="GEK8" s="1739" t="n"/>
      <c r="GEL8" s="1739" t="n"/>
      <c r="GEM8" s="1739" t="n"/>
      <c r="GEN8" s="1739" t="n"/>
      <c r="GEO8" s="1739" t="n"/>
      <c r="GEP8" s="1739" t="n"/>
      <c r="GEQ8" s="1739" t="n"/>
      <c r="GER8" s="1739" t="n"/>
      <c r="GES8" s="1739" t="n"/>
      <c r="GET8" s="1739" t="n"/>
      <c r="GEU8" s="1739" t="n"/>
      <c r="GEV8" s="1739" t="n"/>
      <c r="GEW8" s="1739" t="n"/>
      <c r="GEX8" s="1739" t="n"/>
      <c r="GEY8" s="1739" t="n"/>
      <c r="GEZ8" s="1739" t="n"/>
      <c r="GFA8" s="1739" t="n"/>
      <c r="GFB8" s="1739" t="n"/>
      <c r="GFC8" s="1739" t="n"/>
      <c r="GFD8" s="1739" t="n"/>
      <c r="GFE8" s="1739" t="n"/>
      <c r="GFF8" s="1739" t="n"/>
      <c r="GFG8" s="1739" t="n"/>
      <c r="GFH8" s="1739" t="n"/>
      <c r="GFI8" s="1739" t="n"/>
      <c r="GFJ8" s="1739" t="n"/>
      <c r="GFK8" s="1739" t="n"/>
      <c r="GFL8" s="1739" t="n"/>
      <c r="GFM8" s="1739" t="n"/>
      <c r="GFN8" s="1739" t="n"/>
      <c r="GFO8" s="1739" t="n"/>
      <c r="GFP8" s="1739" t="n"/>
      <c r="GFQ8" s="1739" t="n"/>
      <c r="GFR8" s="1739" t="n"/>
      <c r="GFS8" s="1739" t="n"/>
      <c r="GFT8" s="1739" t="n"/>
      <c r="GFU8" s="1739" t="n"/>
      <c r="GFV8" s="1739" t="n"/>
      <c r="GFW8" s="1739" t="n"/>
      <c r="GFX8" s="1739" t="n"/>
      <c r="GFY8" s="1739" t="n"/>
      <c r="GFZ8" s="1739" t="n"/>
      <c r="GGA8" s="1739" t="n"/>
      <c r="GGB8" s="1739" t="n"/>
      <c r="GGC8" s="1739" t="n"/>
      <c r="GGD8" s="1739" t="n"/>
      <c r="GGE8" s="1739" t="n"/>
      <c r="GGF8" s="1739" t="n"/>
      <c r="GGG8" s="1739" t="n"/>
      <c r="GGH8" s="1739" t="n"/>
      <c r="GGI8" s="1739" t="n"/>
      <c r="GGJ8" s="1739" t="n"/>
      <c r="GGK8" s="1739" t="n"/>
      <c r="GGL8" s="1739" t="n"/>
      <c r="GGM8" s="1739" t="n"/>
      <c r="GGN8" s="1739" t="n"/>
      <c r="GGO8" s="1739" t="n"/>
      <c r="GGP8" s="1739" t="n"/>
      <c r="GGQ8" s="1739" t="n"/>
      <c r="GGR8" s="1739" t="n"/>
      <c r="GGS8" s="1739" t="n"/>
      <c r="GGT8" s="1739" t="n"/>
      <c r="GGU8" s="1739" t="n"/>
      <c r="GGV8" s="1739" t="n"/>
      <c r="GGW8" s="1739" t="n"/>
      <c r="GGX8" s="1739" t="n"/>
      <c r="GGY8" s="1739" t="n"/>
      <c r="GGZ8" s="1739" t="n"/>
      <c r="GHA8" s="1739" t="n"/>
      <c r="GHB8" s="1739" t="n"/>
      <c r="GHC8" s="1739" t="n"/>
      <c r="GHD8" s="1739" t="n"/>
      <c r="GHE8" s="1739" t="n"/>
      <c r="GHF8" s="1739" t="n"/>
      <c r="GHG8" s="1739" t="n"/>
      <c r="GHH8" s="1739" t="n"/>
      <c r="GHI8" s="1739" t="n"/>
      <c r="GHJ8" s="1739" t="n"/>
      <c r="GHK8" s="1739" t="n"/>
      <c r="GHL8" s="1739" t="n"/>
      <c r="GHM8" s="1739" t="n"/>
      <c r="GHN8" s="1739" t="n"/>
      <c r="GHO8" s="1739" t="n"/>
      <c r="GHP8" s="1739" t="n"/>
      <c r="GHQ8" s="1739" t="n"/>
      <c r="GHR8" s="1739" t="n"/>
      <c r="GHS8" s="1739" t="n"/>
      <c r="GHT8" s="1739" t="n"/>
      <c r="GHU8" s="1739" t="n"/>
      <c r="GHV8" s="1739" t="n"/>
      <c r="GHW8" s="1739" t="n"/>
      <c r="GHX8" s="1739" t="n"/>
      <c r="GHY8" s="1739" t="n"/>
      <c r="GHZ8" s="1739" t="n"/>
      <c r="GIA8" s="1739" t="n"/>
      <c r="GIB8" s="1739" t="n"/>
      <c r="GIC8" s="1739" t="n"/>
      <c r="GID8" s="1739" t="n"/>
      <c r="GIE8" s="1739" t="n"/>
      <c r="GIF8" s="1739" t="n"/>
      <c r="GIG8" s="1739" t="n"/>
      <c r="GIH8" s="1739" t="n"/>
      <c r="GII8" s="1739" t="n"/>
      <c r="GIJ8" s="1739" t="n"/>
      <c r="GIK8" s="1739" t="n"/>
      <c r="GIL8" s="1739" t="n"/>
      <c r="GIM8" s="1739" t="n"/>
      <c r="GIN8" s="1739" t="n"/>
      <c r="GIO8" s="1739" t="n"/>
      <c r="GIP8" s="1739" t="n"/>
      <c r="GIQ8" s="1739" t="n"/>
      <c r="GIR8" s="1739" t="n"/>
      <c r="GIS8" s="1739" t="n"/>
      <c r="GIT8" s="1739" t="n"/>
      <c r="GIU8" s="1739" t="n"/>
      <c r="GIV8" s="1739" t="n"/>
      <c r="GIW8" s="1739" t="n"/>
      <c r="GIX8" s="1739" t="n"/>
      <c r="GIY8" s="1739" t="n"/>
      <c r="GIZ8" s="1739" t="n"/>
      <c r="GJA8" s="1739" t="n"/>
      <c r="GJB8" s="1739" t="n"/>
      <c r="GJC8" s="1739" t="n"/>
      <c r="GJD8" s="1739" t="n"/>
      <c r="GJE8" s="1739" t="n"/>
      <c r="GJF8" s="1739" t="n"/>
      <c r="GJG8" s="1739" t="n"/>
      <c r="GJH8" s="1739" t="n"/>
      <c r="GJI8" s="1739" t="n"/>
      <c r="GJJ8" s="1739" t="n"/>
      <c r="GJK8" s="1739" t="n"/>
      <c r="GJL8" s="1739" t="n"/>
      <c r="GJM8" s="1739" t="n"/>
      <c r="GJN8" s="1739" t="n"/>
      <c r="GJO8" s="1739" t="n"/>
      <c r="GJP8" s="1739" t="n"/>
      <c r="GJQ8" s="1739" t="n"/>
      <c r="GJR8" s="1739" t="n"/>
      <c r="GJS8" s="1739" t="n"/>
      <c r="GJT8" s="1739" t="n"/>
      <c r="GJU8" s="1739" t="n"/>
      <c r="GJV8" s="1739" t="n"/>
      <c r="GJW8" s="1739" t="n"/>
      <c r="GJX8" s="1739" t="n"/>
      <c r="GJY8" s="1739" t="n"/>
      <c r="GJZ8" s="1739" t="n"/>
      <c r="GKA8" s="1739" t="n"/>
      <c r="GKB8" s="1739" t="n"/>
      <c r="GKC8" s="1739" t="n"/>
      <c r="GKD8" s="1739" t="n"/>
      <c r="GKE8" s="1739" t="n"/>
      <c r="GKF8" s="1739" t="n"/>
      <c r="GKG8" s="1739" t="n"/>
      <c r="GKH8" s="1739" t="n"/>
      <c r="GKI8" s="1739" t="n"/>
      <c r="GKJ8" s="1739" t="n"/>
      <c r="GKK8" s="1739" t="n"/>
      <c r="GKL8" s="1739" t="n"/>
      <c r="GKM8" s="1739" t="n"/>
      <c r="GKN8" s="1739" t="n"/>
      <c r="GKO8" s="1739" t="n"/>
      <c r="GKP8" s="1739" t="n"/>
      <c r="GKQ8" s="1739" t="n"/>
      <c r="GKR8" s="1739" t="n"/>
      <c r="GKS8" s="1739" t="n"/>
      <c r="GKT8" s="1739" t="n"/>
      <c r="GKU8" s="1739" t="n"/>
      <c r="GKV8" s="1739" t="n"/>
      <c r="GKW8" s="1739" t="n"/>
      <c r="GKX8" s="1739" t="n"/>
      <c r="GKY8" s="1739" t="n"/>
      <c r="GKZ8" s="1739" t="n"/>
      <c r="GLA8" s="1739" t="n"/>
      <c r="GLB8" s="1739" t="n"/>
      <c r="GLC8" s="1739" t="n"/>
      <c r="GLD8" s="1739" t="n"/>
      <c r="GLE8" s="1739" t="n"/>
      <c r="GLF8" s="1739" t="n"/>
      <c r="GLG8" s="1739" t="n"/>
      <c r="GLH8" s="1739" t="n"/>
      <c r="GLI8" s="1739" t="n"/>
      <c r="GLJ8" s="1739" t="n"/>
      <c r="GLK8" s="1739" t="n"/>
      <c r="GLL8" s="1739" t="n"/>
      <c r="GLM8" s="1739" t="n"/>
      <c r="GLN8" s="1739" t="n"/>
      <c r="GLO8" s="1739" t="n"/>
      <c r="GLP8" s="1739" t="n"/>
      <c r="GLQ8" s="1739" t="n"/>
      <c r="GLR8" s="1739" t="n"/>
      <c r="GLS8" s="1739" t="n"/>
      <c r="GLT8" s="1739" t="n"/>
      <c r="GLU8" s="1739" t="n"/>
      <c r="GLV8" s="1739" t="n"/>
      <c r="GLW8" s="1739" t="n"/>
      <c r="GLX8" s="1739" t="n"/>
      <c r="GLY8" s="1739" t="n"/>
      <c r="GLZ8" s="1739" t="n"/>
      <c r="GMA8" s="1739" t="n"/>
      <c r="GMB8" s="1739" t="n"/>
      <c r="GMC8" s="1739" t="n"/>
      <c r="GMD8" s="1739" t="n"/>
      <c r="GME8" s="1739" t="n"/>
      <c r="GMF8" s="1739" t="n"/>
      <c r="GMG8" s="1739" t="n"/>
      <c r="GMH8" s="1739" t="n"/>
      <c r="GMI8" s="1739" t="n"/>
      <c r="GMJ8" s="1739" t="n"/>
      <c r="GMK8" s="1739" t="n"/>
      <c r="GML8" s="1739" t="n"/>
      <c r="GMM8" s="1739" t="n"/>
      <c r="GMN8" s="1739" t="n"/>
      <c r="GMO8" s="1739" t="n"/>
      <c r="GMP8" s="1739" t="n"/>
      <c r="GMQ8" s="1739" t="n"/>
      <c r="GMR8" s="1739" t="n"/>
      <c r="GMS8" s="1739" t="n"/>
      <c r="GMT8" s="1739" t="n"/>
      <c r="GMU8" s="1739" t="n"/>
      <c r="GMV8" s="1739" t="n"/>
      <c r="GMW8" s="1739" t="n"/>
      <c r="GMX8" s="1739" t="n"/>
      <c r="GMY8" s="1739" t="n"/>
      <c r="GMZ8" s="1739" t="n"/>
      <c r="GNA8" s="1739" t="n"/>
      <c r="GNB8" s="1739" t="n"/>
      <c r="GNC8" s="1739" t="n"/>
      <c r="GND8" s="1739" t="n"/>
      <c r="GNE8" s="1739" t="n"/>
      <c r="GNF8" s="1739" t="n"/>
      <c r="GNG8" s="1739" t="n"/>
      <c r="GNH8" s="1739" t="n"/>
      <c r="GNI8" s="1739" t="n"/>
      <c r="GNJ8" s="1739" t="n"/>
      <c r="GNK8" s="1739" t="n"/>
      <c r="GNL8" s="1739" t="n"/>
      <c r="GNM8" s="1739" t="n"/>
      <c r="GNN8" s="1739" t="n"/>
      <c r="GNO8" s="1739" t="n"/>
      <c r="GNP8" s="1739" t="n"/>
      <c r="GNQ8" s="1739" t="n"/>
      <c r="GNR8" s="1739" t="n"/>
      <c r="GNS8" s="1739" t="n"/>
      <c r="GNT8" s="1739" t="n"/>
      <c r="GNU8" s="1739" t="n"/>
      <c r="GNV8" s="1739" t="n"/>
      <c r="GNW8" s="1739" t="n"/>
      <c r="GNX8" s="1739" t="n"/>
      <c r="GNY8" s="1739" t="n"/>
      <c r="GNZ8" s="1739" t="n"/>
      <c r="GOA8" s="1739" t="n"/>
      <c r="GOB8" s="1739" t="n"/>
      <c r="GOC8" s="1739" t="n"/>
      <c r="GOD8" s="1739" t="n"/>
      <c r="GOE8" s="1739" t="n"/>
      <c r="GOF8" s="1739" t="n"/>
      <c r="GOG8" s="1739" t="n"/>
      <c r="GOH8" s="1739" t="n"/>
      <c r="GOI8" s="1739" t="n"/>
      <c r="GOJ8" s="1739" t="n"/>
      <c r="GOK8" s="1739" t="n"/>
      <c r="GOL8" s="1739" t="n"/>
      <c r="GOM8" s="1739" t="n"/>
      <c r="GON8" s="1739" t="n"/>
      <c r="GOO8" s="1739" t="n"/>
      <c r="GOP8" s="1739" t="n"/>
      <c r="GOQ8" s="1739" t="n"/>
      <c r="GOR8" s="1739" t="n"/>
      <c r="GOS8" s="1739" t="n"/>
      <c r="GOT8" s="1739" t="n"/>
      <c r="GOU8" s="1739" t="n"/>
      <c r="GOV8" s="1739" t="n"/>
      <c r="GOW8" s="1739" t="n"/>
      <c r="GOX8" s="1739" t="n"/>
      <c r="GOY8" s="1739" t="n"/>
      <c r="GOZ8" s="1739" t="n"/>
      <c r="GPA8" s="1739" t="n"/>
      <c r="GPB8" s="1739" t="n"/>
      <c r="GPC8" s="1739" t="n"/>
      <c r="GPD8" s="1739" t="n"/>
      <c r="GPE8" s="1739" t="n"/>
      <c r="GPF8" s="1739" t="n"/>
      <c r="GPG8" s="1739" t="n"/>
      <c r="GPH8" s="1739" t="n"/>
      <c r="GPI8" s="1739" t="n"/>
      <c r="GPJ8" s="1739" t="n"/>
      <c r="GPK8" s="1739" t="n"/>
      <c r="GPL8" s="1739" t="n"/>
      <c r="GPM8" s="1739" t="n"/>
      <c r="GPN8" s="1739" t="n"/>
      <c r="GPO8" s="1739" t="n"/>
      <c r="GPP8" s="1739" t="n"/>
      <c r="GPQ8" s="1739" t="n"/>
      <c r="GPR8" s="1739" t="n"/>
      <c r="GPS8" s="1739" t="n"/>
      <c r="GPT8" s="1739" t="n"/>
      <c r="GPU8" s="1739" t="n"/>
      <c r="GPV8" s="1739" t="n"/>
      <c r="GPW8" s="1739" t="n"/>
      <c r="GPX8" s="1739" t="n"/>
      <c r="GPY8" s="1739" t="n"/>
      <c r="GPZ8" s="1739" t="n"/>
      <c r="GQA8" s="1739" t="n"/>
      <c r="GQB8" s="1739" t="n"/>
      <c r="GQC8" s="1739" t="n"/>
      <c r="GQD8" s="1739" t="n"/>
      <c r="GQE8" s="1739" t="n"/>
      <c r="GQF8" s="1739" t="n"/>
      <c r="GQG8" s="1739" t="n"/>
      <c r="GQH8" s="1739" t="n"/>
      <c r="GQI8" s="1739" t="n"/>
      <c r="GQJ8" s="1739" t="n"/>
      <c r="GQK8" s="1739" t="n"/>
      <c r="GQL8" s="1739" t="n"/>
      <c r="GQM8" s="1739" t="n"/>
      <c r="GQN8" s="1739" t="n"/>
      <c r="GQO8" s="1739" t="n"/>
      <c r="GQP8" s="1739" t="n"/>
      <c r="GQQ8" s="1739" t="n"/>
      <c r="GQR8" s="1739" t="n"/>
      <c r="GQS8" s="1739" t="n"/>
      <c r="GQT8" s="1739" t="n"/>
      <c r="GQU8" s="1739" t="n"/>
      <c r="GQV8" s="1739" t="n"/>
      <c r="GQW8" s="1739" t="n"/>
      <c r="GQX8" s="1739" t="n"/>
      <c r="GQY8" s="1739" t="n"/>
      <c r="GQZ8" s="1739" t="n"/>
      <c r="GRA8" s="1739" t="n"/>
      <c r="GRB8" s="1739" t="n"/>
      <c r="GRC8" s="1739" t="n"/>
      <c r="GRD8" s="1739" t="n"/>
      <c r="GRE8" s="1739" t="n"/>
      <c r="GRF8" s="1739" t="n"/>
      <c r="GRG8" s="1739" t="n"/>
      <c r="GRH8" s="1739" t="n"/>
      <c r="GRI8" s="1739" t="n"/>
      <c r="GRJ8" s="1739" t="n"/>
      <c r="GRK8" s="1739" t="n"/>
      <c r="GRL8" s="1739" t="n"/>
      <c r="GRM8" s="1739" t="n"/>
      <c r="GRN8" s="1739" t="n"/>
      <c r="GRO8" s="1739" t="n"/>
      <c r="GRP8" s="1739" t="n"/>
      <c r="GRQ8" s="1739" t="n"/>
      <c r="GRR8" s="1739" t="n"/>
      <c r="GRS8" s="1739" t="n"/>
      <c r="GRT8" s="1739" t="n"/>
      <c r="GRU8" s="1739" t="n"/>
      <c r="GRV8" s="1739" t="n"/>
      <c r="GRW8" s="1739" t="n"/>
      <c r="GRX8" s="1739" t="n"/>
      <c r="GRY8" s="1739" t="n"/>
      <c r="GRZ8" s="1739" t="n"/>
      <c r="GSA8" s="1739" t="n"/>
      <c r="GSB8" s="1739" t="n"/>
      <c r="GSC8" s="1739" t="n"/>
      <c r="GSD8" s="1739" t="n"/>
      <c r="GSE8" s="1739" t="n"/>
      <c r="GSF8" s="1739" t="n"/>
      <c r="GSG8" s="1739" t="n"/>
      <c r="GSH8" s="1739" t="n"/>
      <c r="GSI8" s="1739" t="n"/>
      <c r="GSJ8" s="1739" t="n"/>
      <c r="GSK8" s="1739" t="n"/>
      <c r="GSL8" s="1739" t="n"/>
      <c r="GSM8" s="1739" t="n"/>
      <c r="GSN8" s="1739" t="n"/>
      <c r="GSO8" s="1739" t="n"/>
      <c r="GSP8" s="1739" t="n"/>
      <c r="GSQ8" s="1739" t="n"/>
      <c r="GSR8" s="1739" t="n"/>
      <c r="GSS8" s="1739" t="n"/>
      <c r="GST8" s="1739" t="n"/>
      <c r="GSU8" s="1739" t="n"/>
      <c r="GSV8" s="1739" t="n"/>
      <c r="GSW8" s="1739" t="n"/>
      <c r="GSX8" s="1739" t="n"/>
      <c r="GSY8" s="1739" t="n"/>
      <c r="GSZ8" s="1739" t="n"/>
      <c r="GTA8" s="1739" t="n"/>
      <c r="GTB8" s="1739" t="n"/>
      <c r="GTC8" s="1739" t="n"/>
      <c r="GTD8" s="1739" t="n"/>
      <c r="GTE8" s="1739" t="n"/>
      <c r="GTF8" s="1739" t="n"/>
      <c r="GTG8" s="1739" t="n"/>
      <c r="GTH8" s="1739" t="n"/>
      <c r="GTI8" s="1739" t="n"/>
      <c r="GTJ8" s="1739" t="n"/>
      <c r="GTK8" s="1739" t="n"/>
      <c r="GTL8" s="1739" t="n"/>
      <c r="GTM8" s="1739" t="n"/>
      <c r="GTN8" s="1739" t="n"/>
      <c r="GTO8" s="1739" t="n"/>
      <c r="GTP8" s="1739" t="n"/>
      <c r="GTQ8" s="1739" t="n"/>
      <c r="GTR8" s="1739" t="n"/>
      <c r="GTS8" s="1739" t="n"/>
      <c r="GTT8" s="1739" t="n"/>
      <c r="GTU8" s="1739" t="n"/>
      <c r="GTV8" s="1739" t="n"/>
      <c r="GTW8" s="1739" t="n"/>
      <c r="GTX8" s="1739" t="n"/>
      <c r="GTY8" s="1739" t="n"/>
      <c r="GTZ8" s="1739" t="n"/>
      <c r="GUA8" s="1739" t="n"/>
      <c r="GUB8" s="1739" t="n"/>
      <c r="GUC8" s="1739" t="n"/>
      <c r="GUD8" s="1739" t="n"/>
      <c r="GUE8" s="1739" t="n"/>
      <c r="GUF8" s="1739" t="n"/>
      <c r="GUG8" s="1739" t="n"/>
      <c r="GUH8" s="1739" t="n"/>
      <c r="GUI8" s="1739" t="n"/>
      <c r="GUJ8" s="1739" t="n"/>
      <c r="GUK8" s="1739" t="n"/>
      <c r="GUL8" s="1739" t="n"/>
      <c r="GUM8" s="1739" t="n"/>
      <c r="GUN8" s="1739" t="n"/>
      <c r="GUO8" s="1739" t="n"/>
      <c r="GUP8" s="1739" t="n"/>
      <c r="GUQ8" s="1739" t="n"/>
      <c r="GUR8" s="1739" t="n"/>
      <c r="GUS8" s="1739" t="n"/>
      <c r="GUT8" s="1739" t="n"/>
      <c r="GUU8" s="1739" t="n"/>
      <c r="GUV8" s="1739" t="n"/>
      <c r="GUW8" s="1739" t="n"/>
      <c r="GUX8" s="1739" t="n"/>
      <c r="GUY8" s="1739" t="n"/>
      <c r="GUZ8" s="1739" t="n"/>
      <c r="GVA8" s="1739" t="n"/>
      <c r="GVB8" s="1739" t="n"/>
      <c r="GVC8" s="1739" t="n"/>
      <c r="GVD8" s="1739" t="n"/>
      <c r="GVE8" s="1739" t="n"/>
      <c r="GVF8" s="1739" t="n"/>
      <c r="GVG8" s="1739" t="n"/>
      <c r="GVH8" s="1739" t="n"/>
      <c r="GVI8" s="1739" t="n"/>
      <c r="GVJ8" s="1739" t="n"/>
      <c r="GVK8" s="1739" t="n"/>
      <c r="GVL8" s="1739" t="n"/>
      <c r="GVM8" s="1739" t="n"/>
      <c r="GVN8" s="1739" t="n"/>
      <c r="GVO8" s="1739" t="n"/>
      <c r="GVP8" s="1739" t="n"/>
      <c r="GVQ8" s="1739" t="n"/>
      <c r="GVR8" s="1739" t="n"/>
      <c r="GVS8" s="1739" t="n"/>
      <c r="GVT8" s="1739" t="n"/>
      <c r="GVU8" s="1739" t="n"/>
      <c r="GVV8" s="1739" t="n"/>
      <c r="GVW8" s="1739" t="n"/>
      <c r="GVX8" s="1739" t="n"/>
      <c r="GVY8" s="1739" t="n"/>
      <c r="GVZ8" s="1739" t="n"/>
      <c r="GWA8" s="1739" t="n"/>
      <c r="GWB8" s="1739" t="n"/>
      <c r="GWC8" s="1739" t="n"/>
      <c r="GWD8" s="1739" t="n"/>
      <c r="GWE8" s="1739" t="n"/>
      <c r="GWF8" s="1739" t="n"/>
      <c r="GWG8" s="1739" t="n"/>
      <c r="GWH8" s="1739" t="n"/>
      <c r="GWI8" s="1739" t="n"/>
      <c r="GWJ8" s="1739" t="n"/>
      <c r="GWK8" s="1739" t="n"/>
      <c r="GWL8" s="1739" t="n"/>
      <c r="GWM8" s="1739" t="n"/>
      <c r="GWN8" s="1739" t="n"/>
      <c r="GWO8" s="1739" t="n"/>
      <c r="GWP8" s="1739" t="n"/>
      <c r="GWQ8" s="1739" t="n"/>
      <c r="GWR8" s="1739" t="n"/>
      <c r="GWS8" s="1739" t="n"/>
      <c r="GWT8" s="1739" t="n"/>
      <c r="GWU8" s="1739" t="n"/>
      <c r="GWV8" s="1739" t="n"/>
      <c r="GWW8" s="1739" t="n"/>
      <c r="GWX8" s="1739" t="n"/>
      <c r="GWY8" s="1739" t="n"/>
      <c r="GWZ8" s="1739" t="n"/>
      <c r="GXA8" s="1739" t="n"/>
      <c r="GXB8" s="1739" t="n"/>
      <c r="GXC8" s="1739" t="n"/>
      <c r="GXD8" s="1739" t="n"/>
      <c r="GXE8" s="1739" t="n"/>
      <c r="GXF8" s="1739" t="n"/>
      <c r="GXG8" s="1739" t="n"/>
      <c r="GXH8" s="1739" t="n"/>
      <c r="GXI8" s="1739" t="n"/>
      <c r="GXJ8" s="1739" t="n"/>
      <c r="GXK8" s="1739" t="n"/>
      <c r="GXL8" s="1739" t="n"/>
      <c r="GXM8" s="1739" t="n"/>
      <c r="GXN8" s="1739" t="n"/>
      <c r="GXO8" s="1739" t="n"/>
      <c r="GXP8" s="1739" t="n"/>
      <c r="GXQ8" s="1739" t="n"/>
      <c r="GXR8" s="1739" t="n"/>
      <c r="GXS8" s="1739" t="n"/>
      <c r="GXT8" s="1739" t="n"/>
      <c r="GXU8" s="1739" t="n"/>
      <c r="GXV8" s="1739" t="n"/>
      <c r="GXW8" s="1739" t="n"/>
      <c r="GXX8" s="1739" t="n"/>
      <c r="GXY8" s="1739" t="n"/>
      <c r="GXZ8" s="1739" t="n"/>
      <c r="GYA8" s="1739" t="n"/>
      <c r="GYB8" s="1739" t="n"/>
      <c r="GYC8" s="1739" t="n"/>
      <c r="GYD8" s="1739" t="n"/>
      <c r="GYE8" s="1739" t="n"/>
      <c r="GYF8" s="1739" t="n"/>
      <c r="GYG8" s="1739" t="n"/>
      <c r="GYH8" s="1739" t="n"/>
      <c r="GYI8" s="1739" t="n"/>
      <c r="GYJ8" s="1739" t="n"/>
      <c r="GYK8" s="1739" t="n"/>
      <c r="GYL8" s="1739" t="n"/>
      <c r="GYM8" s="1739" t="n"/>
      <c r="GYN8" s="1739" t="n"/>
      <c r="GYO8" s="1739" t="n"/>
      <c r="GYP8" s="1739" t="n"/>
      <c r="GYQ8" s="1739" t="n"/>
      <c r="GYR8" s="1739" t="n"/>
      <c r="GYS8" s="1739" t="n"/>
      <c r="GYT8" s="1739" t="n"/>
      <c r="GYU8" s="1739" t="n"/>
      <c r="GYV8" s="1739" t="n"/>
      <c r="GYW8" s="1739" t="n"/>
      <c r="GYX8" s="1739" t="n"/>
      <c r="GYY8" s="1739" t="n"/>
      <c r="GYZ8" s="1739" t="n"/>
      <c r="GZA8" s="1739" t="n"/>
      <c r="GZB8" s="1739" t="n"/>
      <c r="GZC8" s="1739" t="n"/>
      <c r="GZD8" s="1739" t="n"/>
      <c r="GZE8" s="1739" t="n"/>
      <c r="GZF8" s="1739" t="n"/>
      <c r="GZG8" s="1739" t="n"/>
      <c r="GZH8" s="1739" t="n"/>
      <c r="GZI8" s="1739" t="n"/>
      <c r="GZJ8" s="1739" t="n"/>
      <c r="GZK8" s="1739" t="n"/>
      <c r="GZL8" s="1739" t="n"/>
      <c r="GZM8" s="1739" t="n"/>
      <c r="GZN8" s="1739" t="n"/>
      <c r="GZO8" s="1739" t="n"/>
      <c r="GZP8" s="1739" t="n"/>
      <c r="GZQ8" s="1739" t="n"/>
      <c r="GZR8" s="1739" t="n"/>
      <c r="GZS8" s="1739" t="n"/>
      <c r="GZT8" s="1739" t="n"/>
      <c r="GZU8" s="1739" t="n"/>
      <c r="GZV8" s="1739" t="n"/>
      <c r="GZW8" s="1739" t="n"/>
      <c r="GZX8" s="1739" t="n"/>
      <c r="GZY8" s="1739" t="n"/>
      <c r="GZZ8" s="1739" t="n"/>
      <c r="HAA8" s="1739" t="n"/>
      <c r="HAB8" s="1739" t="n"/>
      <c r="HAC8" s="1739" t="n"/>
      <c r="HAD8" s="1739" t="n"/>
      <c r="HAE8" s="1739" t="n"/>
      <c r="HAF8" s="1739" t="n"/>
      <c r="HAG8" s="1739" t="n"/>
      <c r="HAH8" s="1739" t="n"/>
      <c r="HAI8" s="1739" t="n"/>
      <c r="HAJ8" s="1739" t="n"/>
      <c r="HAK8" s="1739" t="n"/>
      <c r="HAL8" s="1739" t="n"/>
      <c r="HAM8" s="1739" t="n"/>
      <c r="HAN8" s="1739" t="n"/>
      <c r="HAO8" s="1739" t="n"/>
      <c r="HAP8" s="1739" t="n"/>
      <c r="HAQ8" s="1739" t="n"/>
      <c r="HAR8" s="1739" t="n"/>
      <c r="HAS8" s="1739" t="n"/>
      <c r="HAT8" s="1739" t="n"/>
      <c r="HAU8" s="1739" t="n"/>
      <c r="HAV8" s="1739" t="n"/>
      <c r="HAW8" s="1739" t="n"/>
      <c r="HAX8" s="1739" t="n"/>
      <c r="HAY8" s="1739" t="n"/>
      <c r="HAZ8" s="1739" t="n"/>
      <c r="HBA8" s="1739" t="n"/>
      <c r="HBB8" s="1739" t="n"/>
      <c r="HBC8" s="1739" t="n"/>
      <c r="HBD8" s="1739" t="n"/>
      <c r="HBE8" s="1739" t="n"/>
      <c r="HBF8" s="1739" t="n"/>
      <c r="HBG8" s="1739" t="n"/>
      <c r="HBH8" s="1739" t="n"/>
      <c r="HBI8" s="1739" t="n"/>
      <c r="HBJ8" s="1739" t="n"/>
      <c r="HBK8" s="1739" t="n"/>
      <c r="HBL8" s="1739" t="n"/>
      <c r="HBM8" s="1739" t="n"/>
      <c r="HBN8" s="1739" t="n"/>
      <c r="HBO8" s="1739" t="n"/>
      <c r="HBP8" s="1739" t="n"/>
      <c r="HBQ8" s="1739" t="n"/>
      <c r="HBR8" s="1739" t="n"/>
      <c r="HBS8" s="1739" t="n"/>
      <c r="HBT8" s="1739" t="n"/>
      <c r="HBU8" s="1739" t="n"/>
      <c r="HBV8" s="1739" t="n"/>
      <c r="HBW8" s="1739" t="n"/>
      <c r="HBX8" s="1739" t="n"/>
      <c r="HBY8" s="1739" t="n"/>
      <c r="HBZ8" s="1739" t="n"/>
      <c r="HCA8" s="1739" t="n"/>
      <c r="HCB8" s="1739" t="n"/>
      <c r="HCC8" s="1739" t="n"/>
      <c r="HCD8" s="1739" t="n"/>
      <c r="HCE8" s="1739" t="n"/>
      <c r="HCF8" s="1739" t="n"/>
      <c r="HCG8" s="1739" t="n"/>
      <c r="HCH8" s="1739" t="n"/>
      <c r="HCI8" s="1739" t="n"/>
      <c r="HCJ8" s="1739" t="n"/>
      <c r="HCK8" s="1739" t="n"/>
      <c r="HCL8" s="1739" t="n"/>
      <c r="HCM8" s="1739" t="n"/>
      <c r="HCN8" s="1739" t="n"/>
      <c r="HCO8" s="1739" t="n"/>
      <c r="HCP8" s="1739" t="n"/>
      <c r="HCQ8" s="1739" t="n"/>
      <c r="HCR8" s="1739" t="n"/>
      <c r="HCS8" s="1739" t="n"/>
      <c r="HCT8" s="1739" t="n"/>
      <c r="HCU8" s="1739" t="n"/>
      <c r="HCV8" s="1739" t="n"/>
      <c r="HCW8" s="1739" t="n"/>
      <c r="HCX8" s="1739" t="n"/>
      <c r="HCY8" s="1739" t="n"/>
      <c r="HCZ8" s="1739" t="n"/>
      <c r="HDA8" s="1739" t="n"/>
      <c r="HDB8" s="1739" t="n"/>
      <c r="HDC8" s="1739" t="n"/>
      <c r="HDD8" s="1739" t="n"/>
      <c r="HDE8" s="1739" t="n"/>
      <c r="HDF8" s="1739" t="n"/>
      <c r="HDG8" s="1739" t="n"/>
      <c r="HDH8" s="1739" t="n"/>
      <c r="HDI8" s="1739" t="n"/>
      <c r="HDJ8" s="1739" t="n"/>
      <c r="HDK8" s="1739" t="n"/>
      <c r="HDL8" s="1739" t="n"/>
      <c r="HDM8" s="1739" t="n"/>
      <c r="HDN8" s="1739" t="n"/>
      <c r="HDO8" s="1739" t="n"/>
      <c r="HDP8" s="1739" t="n"/>
      <c r="HDQ8" s="1739" t="n"/>
      <c r="HDR8" s="1739" t="n"/>
      <c r="HDS8" s="1739" t="n"/>
      <c r="HDT8" s="1739" t="n"/>
      <c r="HDU8" s="1739" t="n"/>
      <c r="HDV8" s="1739" t="n"/>
      <c r="HDW8" s="1739" t="n"/>
      <c r="HDX8" s="1739" t="n"/>
      <c r="HDY8" s="1739" t="n"/>
      <c r="HDZ8" s="1739" t="n"/>
      <c r="HEA8" s="1739" t="n"/>
      <c r="HEB8" s="1739" t="n"/>
      <c r="HEC8" s="1739" t="n"/>
      <c r="HED8" s="1739" t="n"/>
      <c r="HEE8" s="1739" t="n"/>
      <c r="HEF8" s="1739" t="n"/>
      <c r="HEG8" s="1739" t="n"/>
      <c r="HEH8" s="1739" t="n"/>
      <c r="HEI8" s="1739" t="n"/>
      <c r="HEJ8" s="1739" t="n"/>
      <c r="HEK8" s="1739" t="n"/>
      <c r="HEL8" s="1739" t="n"/>
      <c r="HEM8" s="1739" t="n"/>
      <c r="HEN8" s="1739" t="n"/>
      <c r="HEO8" s="1739" t="n"/>
      <c r="HEP8" s="1739" t="n"/>
      <c r="HEQ8" s="1739" t="n"/>
      <c r="HER8" s="1739" t="n"/>
      <c r="HES8" s="1739" t="n"/>
      <c r="HET8" s="1739" t="n"/>
      <c r="HEU8" s="1739" t="n"/>
      <c r="HEV8" s="1739" t="n"/>
      <c r="HEW8" s="1739" t="n"/>
      <c r="HEX8" s="1739" t="n"/>
      <c r="HEY8" s="1739" t="n"/>
      <c r="HEZ8" s="1739" t="n"/>
      <c r="HFA8" s="1739" t="n"/>
      <c r="HFB8" s="1739" t="n"/>
      <c r="HFC8" s="1739" t="n"/>
      <c r="HFD8" s="1739" t="n"/>
      <c r="HFE8" s="1739" t="n"/>
      <c r="HFF8" s="1739" t="n"/>
      <c r="HFG8" s="1739" t="n"/>
      <c r="HFH8" s="1739" t="n"/>
      <c r="HFI8" s="1739" t="n"/>
      <c r="HFJ8" s="1739" t="n"/>
      <c r="HFK8" s="1739" t="n"/>
      <c r="HFL8" s="1739" t="n"/>
      <c r="HFM8" s="1739" t="n"/>
      <c r="HFN8" s="1739" t="n"/>
      <c r="HFO8" s="1739" t="n"/>
      <c r="HFP8" s="1739" t="n"/>
      <c r="HFQ8" s="1739" t="n"/>
      <c r="HFR8" s="1739" t="n"/>
      <c r="HFS8" s="1739" t="n"/>
      <c r="HFT8" s="1739" t="n"/>
      <c r="HFU8" s="1739" t="n"/>
      <c r="HFV8" s="1739" t="n"/>
      <c r="HFW8" s="1739" t="n"/>
      <c r="HFX8" s="1739" t="n"/>
      <c r="HFY8" s="1739" t="n"/>
      <c r="HFZ8" s="1739" t="n"/>
      <c r="HGA8" s="1739" t="n"/>
      <c r="HGB8" s="1739" t="n"/>
      <c r="HGC8" s="1739" t="n"/>
      <c r="HGD8" s="1739" t="n"/>
      <c r="HGE8" s="1739" t="n"/>
      <c r="HGF8" s="1739" t="n"/>
      <c r="HGG8" s="1739" t="n"/>
      <c r="HGH8" s="1739" t="n"/>
      <c r="HGI8" s="1739" t="n"/>
      <c r="HGJ8" s="1739" t="n"/>
      <c r="HGK8" s="1739" t="n"/>
      <c r="HGL8" s="1739" t="n"/>
      <c r="HGM8" s="1739" t="n"/>
      <c r="HGN8" s="1739" t="n"/>
      <c r="HGO8" s="1739" t="n"/>
      <c r="HGP8" s="1739" t="n"/>
      <c r="HGQ8" s="1739" t="n"/>
      <c r="HGR8" s="1739" t="n"/>
      <c r="HGS8" s="1739" t="n"/>
      <c r="HGT8" s="1739" t="n"/>
      <c r="HGU8" s="1739" t="n"/>
      <c r="HGV8" s="1739" t="n"/>
      <c r="HGW8" s="1739" t="n"/>
      <c r="HGX8" s="1739" t="n"/>
      <c r="HGY8" s="1739" t="n"/>
      <c r="HGZ8" s="1739" t="n"/>
      <c r="HHA8" s="1739" t="n"/>
      <c r="HHB8" s="1739" t="n"/>
      <c r="HHC8" s="1739" t="n"/>
      <c r="HHD8" s="1739" t="n"/>
      <c r="HHE8" s="1739" t="n"/>
      <c r="HHF8" s="1739" t="n"/>
      <c r="HHG8" s="1739" t="n"/>
      <c r="HHH8" s="1739" t="n"/>
      <c r="HHI8" s="1739" t="n"/>
      <c r="HHJ8" s="1739" t="n"/>
      <c r="HHK8" s="1739" t="n"/>
      <c r="HHL8" s="1739" t="n"/>
      <c r="HHM8" s="1739" t="n"/>
      <c r="HHN8" s="1739" t="n"/>
      <c r="HHO8" s="1739" t="n"/>
      <c r="HHP8" s="1739" t="n"/>
      <c r="HHQ8" s="1739" t="n"/>
      <c r="HHR8" s="1739" t="n"/>
      <c r="HHS8" s="1739" t="n"/>
      <c r="HHT8" s="1739" t="n"/>
      <c r="HHU8" s="1739" t="n"/>
      <c r="HHV8" s="1739" t="n"/>
      <c r="HHW8" s="1739" t="n"/>
      <c r="HHX8" s="1739" t="n"/>
      <c r="HHY8" s="1739" t="n"/>
      <c r="HHZ8" s="1739" t="n"/>
      <c r="HIA8" s="1739" t="n"/>
      <c r="HIB8" s="1739" t="n"/>
      <c r="HIC8" s="1739" t="n"/>
      <c r="HID8" s="1739" t="n"/>
      <c r="HIE8" s="1739" t="n"/>
      <c r="HIF8" s="1739" t="n"/>
      <c r="HIG8" s="1739" t="n"/>
      <c r="HIH8" s="1739" t="n"/>
      <c r="HII8" s="1739" t="n"/>
      <c r="HIJ8" s="1739" t="n"/>
      <c r="HIK8" s="1739" t="n"/>
      <c r="HIL8" s="1739" t="n"/>
      <c r="HIM8" s="1739" t="n"/>
      <c r="HIN8" s="1739" t="n"/>
      <c r="HIO8" s="1739" t="n"/>
      <c r="HIP8" s="1739" t="n"/>
      <c r="HIQ8" s="1739" t="n"/>
      <c r="HIR8" s="1739" t="n"/>
      <c r="HIS8" s="1739" t="n"/>
      <c r="HIT8" s="1739" t="n"/>
      <c r="HIU8" s="1739" t="n"/>
      <c r="HIV8" s="1739" t="n"/>
      <c r="HIW8" s="1739" t="n"/>
      <c r="HIX8" s="1739" t="n"/>
      <c r="HIY8" s="1739" t="n"/>
      <c r="HIZ8" s="1739" t="n"/>
      <c r="HJA8" s="1739" t="n"/>
      <c r="HJB8" s="1739" t="n"/>
      <c r="HJC8" s="1739" t="n"/>
      <c r="HJD8" s="1739" t="n"/>
      <c r="HJE8" s="1739" t="n"/>
      <c r="HJF8" s="1739" t="n"/>
      <c r="HJG8" s="1739" t="n"/>
      <c r="HJH8" s="1739" t="n"/>
      <c r="HJI8" s="1739" t="n"/>
      <c r="HJJ8" s="1739" t="n"/>
      <c r="HJK8" s="1739" t="n"/>
      <c r="HJL8" s="1739" t="n"/>
      <c r="HJM8" s="1739" t="n"/>
      <c r="HJN8" s="1739" t="n"/>
      <c r="HJO8" s="1739" t="n"/>
      <c r="HJP8" s="1739" t="n"/>
      <c r="HJQ8" s="1739" t="n"/>
      <c r="HJR8" s="1739" t="n"/>
      <c r="HJS8" s="1739" t="n"/>
      <c r="HJT8" s="1739" t="n"/>
      <c r="HJU8" s="1739" t="n"/>
      <c r="HJV8" s="1739" t="n"/>
      <c r="HJW8" s="1739" t="n"/>
      <c r="HJX8" s="1739" t="n"/>
      <c r="HJY8" s="1739" t="n"/>
      <c r="HJZ8" s="1739" t="n"/>
      <c r="HKA8" s="1739" t="n"/>
      <c r="HKB8" s="1739" t="n"/>
      <c r="HKC8" s="1739" t="n"/>
      <c r="HKD8" s="1739" t="n"/>
      <c r="HKE8" s="1739" t="n"/>
      <c r="HKF8" s="1739" t="n"/>
      <c r="HKG8" s="1739" t="n"/>
      <c r="HKH8" s="1739" t="n"/>
      <c r="HKI8" s="1739" t="n"/>
      <c r="HKJ8" s="1739" t="n"/>
      <c r="HKK8" s="1739" t="n"/>
      <c r="HKL8" s="1739" t="n"/>
      <c r="HKM8" s="1739" t="n"/>
      <c r="HKN8" s="1739" t="n"/>
      <c r="HKO8" s="1739" t="n"/>
      <c r="HKP8" s="1739" t="n"/>
      <c r="HKQ8" s="1739" t="n"/>
      <c r="HKR8" s="1739" t="n"/>
      <c r="HKS8" s="1739" t="n"/>
      <c r="HKT8" s="1739" t="n"/>
      <c r="HKU8" s="1739" t="n"/>
      <c r="HKV8" s="1739" t="n"/>
      <c r="HKW8" s="1739" t="n"/>
      <c r="HKX8" s="1739" t="n"/>
      <c r="HKY8" s="1739" t="n"/>
      <c r="HKZ8" s="1739" t="n"/>
      <c r="HLA8" s="1739" t="n"/>
      <c r="HLB8" s="1739" t="n"/>
      <c r="HLC8" s="1739" t="n"/>
      <c r="HLD8" s="1739" t="n"/>
      <c r="HLE8" s="1739" t="n"/>
      <c r="HLF8" s="1739" t="n"/>
      <c r="HLG8" s="1739" t="n"/>
      <c r="HLH8" s="1739" t="n"/>
      <c r="HLI8" s="1739" t="n"/>
      <c r="HLJ8" s="1739" t="n"/>
      <c r="HLK8" s="1739" t="n"/>
      <c r="HLL8" s="1739" t="n"/>
      <c r="HLM8" s="1739" t="n"/>
      <c r="HLN8" s="1739" t="n"/>
      <c r="HLO8" s="1739" t="n"/>
      <c r="HLP8" s="1739" t="n"/>
      <c r="HLQ8" s="1739" t="n"/>
      <c r="HLR8" s="1739" t="n"/>
      <c r="HLS8" s="1739" t="n"/>
      <c r="HLT8" s="1739" t="n"/>
      <c r="HLU8" s="1739" t="n"/>
      <c r="HLV8" s="1739" t="n"/>
      <c r="HLW8" s="1739" t="n"/>
      <c r="HLX8" s="1739" t="n"/>
      <c r="HLY8" s="1739" t="n"/>
      <c r="HLZ8" s="1739" t="n"/>
      <c r="HMA8" s="1739" t="n"/>
      <c r="HMB8" s="1739" t="n"/>
      <c r="HMC8" s="1739" t="n"/>
      <c r="HMD8" s="1739" t="n"/>
      <c r="HME8" s="1739" t="n"/>
      <c r="HMF8" s="1739" t="n"/>
      <c r="HMG8" s="1739" t="n"/>
      <c r="HMH8" s="1739" t="n"/>
      <c r="HMI8" s="1739" t="n"/>
      <c r="HMJ8" s="1739" t="n"/>
      <c r="HMK8" s="1739" t="n"/>
      <c r="HML8" s="1739" t="n"/>
      <c r="HMM8" s="1739" t="n"/>
      <c r="HMN8" s="1739" t="n"/>
      <c r="HMO8" s="1739" t="n"/>
      <c r="HMP8" s="1739" t="n"/>
      <c r="HMQ8" s="1739" t="n"/>
      <c r="HMR8" s="1739" t="n"/>
      <c r="HMS8" s="1739" t="n"/>
      <c r="HMT8" s="1739" t="n"/>
      <c r="HMU8" s="1739" t="n"/>
      <c r="HMV8" s="1739" t="n"/>
      <c r="HMW8" s="1739" t="n"/>
      <c r="HMX8" s="1739" t="n"/>
      <c r="HMY8" s="1739" t="n"/>
      <c r="HMZ8" s="1739" t="n"/>
      <c r="HNA8" s="1739" t="n"/>
      <c r="HNB8" s="1739" t="n"/>
      <c r="HNC8" s="1739" t="n"/>
      <c r="HND8" s="1739" t="n"/>
      <c r="HNE8" s="1739" t="n"/>
      <c r="HNF8" s="1739" t="n"/>
      <c r="HNG8" s="1739" t="n"/>
      <c r="HNH8" s="1739" t="n"/>
      <c r="HNI8" s="1739" t="n"/>
      <c r="HNJ8" s="1739" t="n"/>
      <c r="HNK8" s="1739" t="n"/>
      <c r="HNL8" s="1739" t="n"/>
      <c r="HNM8" s="1739" t="n"/>
      <c r="HNN8" s="1739" t="n"/>
      <c r="HNO8" s="1739" t="n"/>
      <c r="HNP8" s="1739" t="n"/>
      <c r="HNQ8" s="1739" t="n"/>
      <c r="HNR8" s="1739" t="n"/>
      <c r="HNS8" s="1739" t="n"/>
      <c r="HNT8" s="1739" t="n"/>
      <c r="HNU8" s="1739" t="n"/>
      <c r="HNV8" s="1739" t="n"/>
      <c r="HNW8" s="1739" t="n"/>
      <c r="HNX8" s="1739" t="n"/>
      <c r="HNY8" s="1739" t="n"/>
      <c r="HNZ8" s="1739" t="n"/>
      <c r="HOA8" s="1739" t="n"/>
      <c r="HOB8" s="1739" t="n"/>
      <c r="HOC8" s="1739" t="n"/>
      <c r="HOD8" s="1739" t="n"/>
      <c r="HOE8" s="1739" t="n"/>
      <c r="HOF8" s="1739" t="n"/>
      <c r="HOG8" s="1739" t="n"/>
      <c r="HOH8" s="1739" t="n"/>
      <c r="HOI8" s="1739" t="n"/>
      <c r="HOJ8" s="1739" t="n"/>
      <c r="HOK8" s="1739" t="n"/>
      <c r="HOL8" s="1739" t="n"/>
      <c r="HOM8" s="1739" t="n"/>
      <c r="HON8" s="1739" t="n"/>
      <c r="HOO8" s="1739" t="n"/>
      <c r="HOP8" s="1739" t="n"/>
      <c r="HOQ8" s="1739" t="n"/>
      <c r="HOR8" s="1739" t="n"/>
      <c r="HOS8" s="1739" t="n"/>
      <c r="HOT8" s="1739" t="n"/>
      <c r="HOU8" s="1739" t="n"/>
      <c r="HOV8" s="1739" t="n"/>
      <c r="HOW8" s="1739" t="n"/>
      <c r="HOX8" s="1739" t="n"/>
      <c r="HOY8" s="1739" t="n"/>
      <c r="HOZ8" s="1739" t="n"/>
      <c r="HPA8" s="1739" t="n"/>
      <c r="HPB8" s="1739" t="n"/>
      <c r="HPC8" s="1739" t="n"/>
      <c r="HPD8" s="1739" t="n"/>
      <c r="HPE8" s="1739" t="n"/>
      <c r="HPF8" s="1739" t="n"/>
      <c r="HPG8" s="1739" t="n"/>
      <c r="HPH8" s="1739" t="n"/>
      <c r="HPI8" s="1739" t="n"/>
      <c r="HPJ8" s="1739" t="n"/>
      <c r="HPK8" s="1739" t="n"/>
      <c r="HPL8" s="1739" t="n"/>
      <c r="HPM8" s="1739" t="n"/>
      <c r="HPN8" s="1739" t="n"/>
      <c r="HPO8" s="1739" t="n"/>
      <c r="HPP8" s="1739" t="n"/>
      <c r="HPQ8" s="1739" t="n"/>
      <c r="HPR8" s="1739" t="n"/>
      <c r="HPS8" s="1739" t="n"/>
      <c r="HPT8" s="1739" t="n"/>
      <c r="HPU8" s="1739" t="n"/>
      <c r="HPV8" s="1739" t="n"/>
      <c r="HPW8" s="1739" t="n"/>
      <c r="HPX8" s="1739" t="n"/>
      <c r="HPY8" s="1739" t="n"/>
      <c r="HPZ8" s="1739" t="n"/>
      <c r="HQA8" s="1739" t="n"/>
      <c r="HQB8" s="1739" t="n"/>
      <c r="HQC8" s="1739" t="n"/>
      <c r="HQD8" s="1739" t="n"/>
      <c r="HQE8" s="1739" t="n"/>
      <c r="HQF8" s="1739" t="n"/>
      <c r="HQG8" s="1739" t="n"/>
      <c r="HQH8" s="1739" t="n"/>
      <c r="HQI8" s="1739" t="n"/>
      <c r="HQJ8" s="1739" t="n"/>
      <c r="HQK8" s="1739" t="n"/>
      <c r="HQL8" s="1739" t="n"/>
      <c r="HQM8" s="1739" t="n"/>
      <c r="HQN8" s="1739" t="n"/>
      <c r="HQO8" s="1739" t="n"/>
      <c r="HQP8" s="1739" t="n"/>
      <c r="HQQ8" s="1739" t="n"/>
      <c r="HQR8" s="1739" t="n"/>
      <c r="HQS8" s="1739" t="n"/>
      <c r="HQT8" s="1739" t="n"/>
      <c r="HQU8" s="1739" t="n"/>
      <c r="HQV8" s="1739" t="n"/>
      <c r="HQW8" s="1739" t="n"/>
      <c r="HQX8" s="1739" t="n"/>
      <c r="HQY8" s="1739" t="n"/>
      <c r="HQZ8" s="1739" t="n"/>
      <c r="HRA8" s="1739" t="n"/>
      <c r="HRB8" s="1739" t="n"/>
      <c r="HRC8" s="1739" t="n"/>
      <c r="HRD8" s="1739" t="n"/>
      <c r="HRE8" s="1739" t="n"/>
      <c r="HRF8" s="1739" t="n"/>
      <c r="HRG8" s="1739" t="n"/>
      <c r="HRH8" s="1739" t="n"/>
      <c r="HRI8" s="1739" t="n"/>
      <c r="HRJ8" s="1739" t="n"/>
      <c r="HRK8" s="1739" t="n"/>
      <c r="HRL8" s="1739" t="n"/>
      <c r="HRM8" s="1739" t="n"/>
      <c r="HRN8" s="1739" t="n"/>
      <c r="HRO8" s="1739" t="n"/>
      <c r="HRP8" s="1739" t="n"/>
      <c r="HRQ8" s="1739" t="n"/>
      <c r="HRR8" s="1739" t="n"/>
      <c r="HRS8" s="1739" t="n"/>
      <c r="HRT8" s="1739" t="n"/>
      <c r="HRU8" s="1739" t="n"/>
      <c r="HRV8" s="1739" t="n"/>
      <c r="HRW8" s="1739" t="n"/>
      <c r="HRX8" s="1739" t="n"/>
      <c r="HRY8" s="1739" t="n"/>
      <c r="HRZ8" s="1739" t="n"/>
      <c r="HSA8" s="1739" t="n"/>
      <c r="HSB8" s="1739" t="n"/>
      <c r="HSC8" s="1739" t="n"/>
      <c r="HSD8" s="1739" t="n"/>
      <c r="HSE8" s="1739" t="n"/>
      <c r="HSF8" s="1739" t="n"/>
      <c r="HSG8" s="1739" t="n"/>
      <c r="HSH8" s="1739" t="n"/>
      <c r="HSI8" s="1739" t="n"/>
      <c r="HSJ8" s="1739" t="n"/>
      <c r="HSK8" s="1739" t="n"/>
      <c r="HSL8" s="1739" t="n"/>
      <c r="HSM8" s="1739" t="n"/>
      <c r="HSN8" s="1739" t="n"/>
      <c r="HSO8" s="1739" t="n"/>
      <c r="HSP8" s="1739" t="n"/>
      <c r="HSQ8" s="1739" t="n"/>
      <c r="HSR8" s="1739" t="n"/>
      <c r="HSS8" s="1739" t="n"/>
      <c r="HST8" s="1739" t="n"/>
      <c r="HSU8" s="1739" t="n"/>
      <c r="HSV8" s="1739" t="n"/>
      <c r="HSW8" s="1739" t="n"/>
      <c r="HSX8" s="1739" t="n"/>
      <c r="HSY8" s="1739" t="n"/>
      <c r="HSZ8" s="1739" t="n"/>
      <c r="HTA8" s="1739" t="n"/>
      <c r="HTB8" s="1739" t="n"/>
      <c r="HTC8" s="1739" t="n"/>
      <c r="HTD8" s="1739" t="n"/>
      <c r="HTE8" s="1739" t="n"/>
      <c r="HTF8" s="1739" t="n"/>
      <c r="HTG8" s="1739" t="n"/>
      <c r="HTH8" s="1739" t="n"/>
      <c r="HTI8" s="1739" t="n"/>
      <c r="HTJ8" s="1739" t="n"/>
      <c r="HTK8" s="1739" t="n"/>
      <c r="HTL8" s="1739" t="n"/>
      <c r="HTM8" s="1739" t="n"/>
      <c r="HTN8" s="1739" t="n"/>
      <c r="HTO8" s="1739" t="n"/>
      <c r="HTP8" s="1739" t="n"/>
      <c r="HTQ8" s="1739" t="n"/>
      <c r="HTR8" s="1739" t="n"/>
      <c r="HTS8" s="1739" t="n"/>
      <c r="HTT8" s="1739" t="n"/>
      <c r="HTU8" s="1739" t="n"/>
      <c r="HTV8" s="1739" t="n"/>
      <c r="HTW8" s="1739" t="n"/>
      <c r="HTX8" s="1739" t="n"/>
      <c r="HTY8" s="1739" t="n"/>
      <c r="HTZ8" s="1739" t="n"/>
      <c r="HUA8" s="1739" t="n"/>
      <c r="HUB8" s="1739" t="n"/>
      <c r="HUC8" s="1739" t="n"/>
      <c r="HUD8" s="1739" t="n"/>
      <c r="HUE8" s="1739" t="n"/>
      <c r="HUF8" s="1739" t="n"/>
      <c r="HUG8" s="1739" t="n"/>
      <c r="HUH8" s="1739" t="n"/>
      <c r="HUI8" s="1739" t="n"/>
      <c r="HUJ8" s="1739" t="n"/>
      <c r="HUK8" s="1739" t="n"/>
      <c r="HUL8" s="1739" t="n"/>
      <c r="HUM8" s="1739" t="n"/>
      <c r="HUN8" s="1739" t="n"/>
      <c r="HUO8" s="1739" t="n"/>
      <c r="HUP8" s="1739" t="n"/>
      <c r="HUQ8" s="1739" t="n"/>
      <c r="HUR8" s="1739" t="n"/>
      <c r="HUS8" s="1739" t="n"/>
      <c r="HUT8" s="1739" t="n"/>
      <c r="HUU8" s="1739" t="n"/>
      <c r="HUV8" s="1739" t="n"/>
      <c r="HUW8" s="1739" t="n"/>
      <c r="HUX8" s="1739" t="n"/>
      <c r="HUY8" s="1739" t="n"/>
      <c r="HUZ8" s="1739" t="n"/>
      <c r="HVA8" s="1739" t="n"/>
      <c r="HVB8" s="1739" t="n"/>
      <c r="HVC8" s="1739" t="n"/>
      <c r="HVD8" s="1739" t="n"/>
      <c r="HVE8" s="1739" t="n"/>
      <c r="HVF8" s="1739" t="n"/>
      <c r="HVG8" s="1739" t="n"/>
      <c r="HVH8" s="1739" t="n"/>
      <c r="HVI8" s="1739" t="n"/>
      <c r="HVJ8" s="1739" t="n"/>
      <c r="HVK8" s="1739" t="n"/>
      <c r="HVL8" s="1739" t="n"/>
      <c r="HVM8" s="1739" t="n"/>
      <c r="HVN8" s="1739" t="n"/>
      <c r="HVO8" s="1739" t="n"/>
      <c r="HVP8" s="1739" t="n"/>
      <c r="HVQ8" s="1739" t="n"/>
      <c r="HVR8" s="1739" t="n"/>
      <c r="HVS8" s="1739" t="n"/>
      <c r="HVT8" s="1739" t="n"/>
      <c r="HVU8" s="1739" t="n"/>
      <c r="HVV8" s="1739" t="n"/>
      <c r="HVW8" s="1739" t="n"/>
      <c r="HVX8" s="1739" t="n"/>
      <c r="HVY8" s="1739" t="n"/>
      <c r="HVZ8" s="1739" t="n"/>
      <c r="HWA8" s="1739" t="n"/>
      <c r="HWB8" s="1739" t="n"/>
      <c r="HWC8" s="1739" t="n"/>
      <c r="HWD8" s="1739" t="n"/>
      <c r="HWE8" s="1739" t="n"/>
      <c r="HWF8" s="1739" t="n"/>
      <c r="HWG8" s="1739" t="n"/>
      <c r="HWH8" s="1739" t="n"/>
      <c r="HWI8" s="1739" t="n"/>
      <c r="HWJ8" s="1739" t="n"/>
      <c r="HWK8" s="1739" t="n"/>
      <c r="HWL8" s="1739" t="n"/>
      <c r="HWM8" s="1739" t="n"/>
      <c r="HWN8" s="1739" t="n"/>
      <c r="HWO8" s="1739" t="n"/>
      <c r="HWP8" s="1739" t="n"/>
      <c r="HWQ8" s="1739" t="n"/>
      <c r="HWR8" s="1739" t="n"/>
      <c r="HWS8" s="1739" t="n"/>
      <c r="HWT8" s="1739" t="n"/>
      <c r="HWU8" s="1739" t="n"/>
      <c r="HWV8" s="1739" t="n"/>
      <c r="HWW8" s="1739" t="n"/>
      <c r="HWX8" s="1739" t="n"/>
      <c r="HWY8" s="1739" t="n"/>
      <c r="HWZ8" s="1739" t="n"/>
      <c r="HXA8" s="1739" t="n"/>
      <c r="HXB8" s="1739" t="n"/>
      <c r="HXC8" s="1739" t="n"/>
      <c r="HXD8" s="1739" t="n"/>
      <c r="HXE8" s="1739" t="n"/>
      <c r="HXF8" s="1739" t="n"/>
      <c r="HXG8" s="1739" t="n"/>
      <c r="HXH8" s="1739" t="n"/>
      <c r="HXI8" s="1739" t="n"/>
      <c r="HXJ8" s="1739" t="n"/>
      <c r="HXK8" s="1739" t="n"/>
      <c r="HXL8" s="1739" t="n"/>
      <c r="HXM8" s="1739" t="n"/>
      <c r="HXN8" s="1739" t="n"/>
      <c r="HXO8" s="1739" t="n"/>
      <c r="HXP8" s="1739" t="n"/>
      <c r="HXQ8" s="1739" t="n"/>
      <c r="HXR8" s="1739" t="n"/>
      <c r="HXS8" s="1739" t="n"/>
      <c r="HXT8" s="1739" t="n"/>
      <c r="HXU8" s="1739" t="n"/>
      <c r="HXV8" s="1739" t="n"/>
      <c r="HXW8" s="1739" t="n"/>
      <c r="HXX8" s="1739" t="n"/>
      <c r="HXY8" s="1739" t="n"/>
      <c r="HXZ8" s="1739" t="n"/>
      <c r="HYA8" s="1739" t="n"/>
      <c r="HYB8" s="1739" t="n"/>
      <c r="HYC8" s="1739" t="n"/>
      <c r="HYD8" s="1739" t="n"/>
      <c r="HYE8" s="1739" t="n"/>
      <c r="HYF8" s="1739" t="n"/>
      <c r="HYG8" s="1739" t="n"/>
      <c r="HYH8" s="1739" t="n"/>
      <c r="HYI8" s="1739" t="n"/>
      <c r="HYJ8" s="1739" t="n"/>
      <c r="HYK8" s="1739" t="n"/>
      <c r="HYL8" s="1739" t="n"/>
      <c r="HYM8" s="1739" t="n"/>
      <c r="HYN8" s="1739" t="n"/>
      <c r="HYO8" s="1739" t="n"/>
      <c r="HYP8" s="1739" t="n"/>
      <c r="HYQ8" s="1739" t="n"/>
      <c r="HYR8" s="1739" t="n"/>
      <c r="HYS8" s="1739" t="n"/>
      <c r="HYT8" s="1739" t="n"/>
      <c r="HYU8" s="1739" t="n"/>
      <c r="HYV8" s="1739" t="n"/>
      <c r="HYW8" s="1739" t="n"/>
      <c r="HYX8" s="1739" t="n"/>
      <c r="HYY8" s="1739" t="n"/>
      <c r="HYZ8" s="1739" t="n"/>
      <c r="HZA8" s="1739" t="n"/>
      <c r="HZB8" s="1739" t="n"/>
      <c r="HZC8" s="1739" t="n"/>
      <c r="HZD8" s="1739" t="n"/>
      <c r="HZE8" s="1739" t="n"/>
      <c r="HZF8" s="1739" t="n"/>
      <c r="HZG8" s="1739" t="n"/>
      <c r="HZH8" s="1739" t="n"/>
      <c r="HZI8" s="1739" t="n"/>
      <c r="HZJ8" s="1739" t="n"/>
      <c r="HZK8" s="1739" t="n"/>
      <c r="HZL8" s="1739" t="n"/>
      <c r="HZM8" s="1739" t="n"/>
      <c r="HZN8" s="1739" t="n"/>
      <c r="HZO8" s="1739" t="n"/>
      <c r="HZP8" s="1739" t="n"/>
      <c r="HZQ8" s="1739" t="n"/>
      <c r="HZR8" s="1739" t="n"/>
      <c r="HZS8" s="1739" t="n"/>
      <c r="HZT8" s="1739" t="n"/>
      <c r="HZU8" s="1739" t="n"/>
      <c r="HZV8" s="1739" t="n"/>
      <c r="HZW8" s="1739" t="n"/>
      <c r="HZX8" s="1739" t="n"/>
      <c r="HZY8" s="1739" t="n"/>
      <c r="HZZ8" s="1739" t="n"/>
      <c r="IAA8" s="1739" t="n"/>
      <c r="IAB8" s="1739" t="n"/>
      <c r="IAC8" s="1739" t="n"/>
      <c r="IAD8" s="1739" t="n"/>
      <c r="IAE8" s="1739" t="n"/>
      <c r="IAF8" s="1739" t="n"/>
      <c r="IAG8" s="1739" t="n"/>
      <c r="IAH8" s="1739" t="n"/>
      <c r="IAI8" s="1739" t="n"/>
      <c r="IAJ8" s="1739" t="n"/>
      <c r="IAK8" s="1739" t="n"/>
      <c r="IAL8" s="1739" t="n"/>
      <c r="IAM8" s="1739" t="n"/>
      <c r="IAN8" s="1739" t="n"/>
      <c r="IAO8" s="1739" t="n"/>
      <c r="IAP8" s="1739" t="n"/>
      <c r="IAQ8" s="1739" t="n"/>
      <c r="IAR8" s="1739" t="n"/>
      <c r="IAS8" s="1739" t="n"/>
      <c r="IAT8" s="1739" t="n"/>
      <c r="IAU8" s="1739" t="n"/>
      <c r="IAV8" s="1739" t="n"/>
      <c r="IAW8" s="1739" t="n"/>
      <c r="IAX8" s="1739" t="n"/>
      <c r="IAY8" s="1739" t="n"/>
      <c r="IAZ8" s="1739" t="n"/>
      <c r="IBA8" s="1739" t="n"/>
      <c r="IBB8" s="1739" t="n"/>
      <c r="IBC8" s="1739" t="n"/>
      <c r="IBD8" s="1739" t="n"/>
      <c r="IBE8" s="1739" t="n"/>
      <c r="IBF8" s="1739" t="n"/>
      <c r="IBG8" s="1739" t="n"/>
      <c r="IBH8" s="1739" t="n"/>
      <c r="IBI8" s="1739" t="n"/>
      <c r="IBJ8" s="1739" t="n"/>
      <c r="IBK8" s="1739" t="n"/>
      <c r="IBL8" s="1739" t="n"/>
      <c r="IBM8" s="1739" t="n"/>
      <c r="IBN8" s="1739" t="n"/>
      <c r="IBO8" s="1739" t="n"/>
      <c r="IBP8" s="1739" t="n"/>
      <c r="IBQ8" s="1739" t="n"/>
      <c r="IBR8" s="1739" t="n"/>
      <c r="IBS8" s="1739" t="n"/>
      <c r="IBT8" s="1739" t="n"/>
      <c r="IBU8" s="1739" t="n"/>
      <c r="IBV8" s="1739" t="n"/>
      <c r="IBW8" s="1739" t="n"/>
      <c r="IBX8" s="1739" t="n"/>
      <c r="IBY8" s="1739" t="n"/>
      <c r="IBZ8" s="1739" t="n"/>
      <c r="ICA8" s="1739" t="n"/>
      <c r="ICB8" s="1739" t="n"/>
      <c r="ICC8" s="1739" t="n"/>
      <c r="ICD8" s="1739" t="n"/>
      <c r="ICE8" s="1739" t="n"/>
      <c r="ICF8" s="1739" t="n"/>
      <c r="ICG8" s="1739" t="n"/>
      <c r="ICH8" s="1739" t="n"/>
      <c r="ICI8" s="1739" t="n"/>
      <c r="ICJ8" s="1739" t="n"/>
      <c r="ICK8" s="1739" t="n"/>
      <c r="ICL8" s="1739" t="n"/>
      <c r="ICM8" s="1739" t="n"/>
      <c r="ICN8" s="1739" t="n"/>
      <c r="ICO8" s="1739" t="n"/>
      <c r="ICP8" s="1739" t="n"/>
      <c r="ICQ8" s="1739" t="n"/>
      <c r="ICR8" s="1739" t="n"/>
      <c r="ICS8" s="1739" t="n"/>
      <c r="ICT8" s="1739" t="n"/>
      <c r="ICU8" s="1739" t="n"/>
      <c r="ICV8" s="1739" t="n"/>
      <c r="ICW8" s="1739" t="n"/>
      <c r="ICX8" s="1739" t="n"/>
      <c r="ICY8" s="1739" t="n"/>
      <c r="ICZ8" s="1739" t="n"/>
      <c r="IDA8" s="1739" t="n"/>
      <c r="IDB8" s="1739" t="n"/>
      <c r="IDC8" s="1739" t="n"/>
      <c r="IDD8" s="1739" t="n"/>
      <c r="IDE8" s="1739" t="n"/>
      <c r="IDF8" s="1739" t="n"/>
      <c r="IDG8" s="1739" t="n"/>
      <c r="IDH8" s="1739" t="n"/>
      <c r="IDI8" s="1739" t="n"/>
      <c r="IDJ8" s="1739" t="n"/>
      <c r="IDK8" s="1739" t="n"/>
      <c r="IDL8" s="1739" t="n"/>
      <c r="IDM8" s="1739" t="n"/>
      <c r="IDN8" s="1739" t="n"/>
      <c r="IDO8" s="1739" t="n"/>
      <c r="IDP8" s="1739" t="n"/>
      <c r="IDQ8" s="1739" t="n"/>
      <c r="IDR8" s="1739" t="n"/>
      <c r="IDS8" s="1739" t="n"/>
      <c r="IDT8" s="1739" t="n"/>
      <c r="IDU8" s="1739" t="n"/>
      <c r="IDV8" s="1739" t="n"/>
      <c r="IDW8" s="1739" t="n"/>
      <c r="IDX8" s="1739" t="n"/>
      <c r="IDY8" s="1739" t="n"/>
      <c r="IDZ8" s="1739" t="n"/>
      <c r="IEA8" s="1739" t="n"/>
      <c r="IEB8" s="1739" t="n"/>
      <c r="IEC8" s="1739" t="n"/>
      <c r="IED8" s="1739" t="n"/>
      <c r="IEE8" s="1739" t="n"/>
      <c r="IEF8" s="1739" t="n"/>
      <c r="IEG8" s="1739" t="n"/>
      <c r="IEH8" s="1739" t="n"/>
      <c r="IEI8" s="1739" t="n"/>
      <c r="IEJ8" s="1739" t="n"/>
      <c r="IEK8" s="1739" t="n"/>
      <c r="IEL8" s="1739" t="n"/>
      <c r="IEM8" s="1739" t="n"/>
      <c r="IEN8" s="1739" t="n"/>
      <c r="IEO8" s="1739" t="n"/>
      <c r="IEP8" s="1739" t="n"/>
      <c r="IEQ8" s="1739" t="n"/>
      <c r="IER8" s="1739" t="n"/>
      <c r="IES8" s="1739" t="n"/>
      <c r="IET8" s="1739" t="n"/>
      <c r="IEU8" s="1739" t="n"/>
      <c r="IEV8" s="1739" t="n"/>
      <c r="IEW8" s="1739" t="n"/>
      <c r="IEX8" s="1739" t="n"/>
      <c r="IEY8" s="1739" t="n"/>
      <c r="IEZ8" s="1739" t="n"/>
      <c r="IFA8" s="1739" t="n"/>
      <c r="IFB8" s="1739" t="n"/>
      <c r="IFC8" s="1739" t="n"/>
      <c r="IFD8" s="1739" t="n"/>
      <c r="IFE8" s="1739" t="n"/>
      <c r="IFF8" s="1739" t="n"/>
      <c r="IFG8" s="1739" t="n"/>
      <c r="IFH8" s="1739" t="n"/>
      <c r="IFI8" s="1739" t="n"/>
      <c r="IFJ8" s="1739" t="n"/>
      <c r="IFK8" s="1739" t="n"/>
      <c r="IFL8" s="1739" t="n"/>
      <c r="IFM8" s="1739" t="n"/>
      <c r="IFN8" s="1739" t="n"/>
      <c r="IFO8" s="1739" t="n"/>
      <c r="IFP8" s="1739" t="n"/>
      <c r="IFQ8" s="1739" t="n"/>
      <c r="IFR8" s="1739" t="n"/>
      <c r="IFS8" s="1739" t="n"/>
      <c r="IFT8" s="1739" t="n"/>
      <c r="IFU8" s="1739" t="n"/>
      <c r="IFV8" s="1739" t="n"/>
      <c r="IFW8" s="1739" t="n"/>
      <c r="IFX8" s="1739" t="n"/>
      <c r="IFY8" s="1739" t="n"/>
      <c r="IFZ8" s="1739" t="n"/>
      <c r="IGA8" s="1739" t="n"/>
      <c r="IGB8" s="1739" t="n"/>
      <c r="IGC8" s="1739" t="n"/>
      <c r="IGD8" s="1739" t="n"/>
      <c r="IGE8" s="1739" t="n"/>
      <c r="IGF8" s="1739" t="n"/>
      <c r="IGG8" s="1739" t="n"/>
      <c r="IGH8" s="1739" t="n"/>
      <c r="IGI8" s="1739" t="n"/>
      <c r="IGJ8" s="1739" t="n"/>
      <c r="IGK8" s="1739" t="n"/>
      <c r="IGL8" s="1739" t="n"/>
      <c r="IGM8" s="1739" t="n"/>
      <c r="IGN8" s="1739" t="n"/>
      <c r="IGO8" s="1739" t="n"/>
      <c r="IGP8" s="1739" t="n"/>
      <c r="IGQ8" s="1739" t="n"/>
      <c r="IGR8" s="1739" t="n"/>
      <c r="IGS8" s="1739" t="n"/>
      <c r="IGT8" s="1739" t="n"/>
      <c r="IGU8" s="1739" t="n"/>
      <c r="IGV8" s="1739" t="n"/>
      <c r="IGW8" s="1739" t="n"/>
      <c r="IGX8" s="1739" t="n"/>
      <c r="IGY8" s="1739" t="n"/>
      <c r="IGZ8" s="1739" t="n"/>
      <c r="IHA8" s="1739" t="n"/>
      <c r="IHB8" s="1739" t="n"/>
      <c r="IHC8" s="1739" t="n"/>
      <c r="IHD8" s="1739" t="n"/>
      <c r="IHE8" s="1739" t="n"/>
      <c r="IHF8" s="1739" t="n"/>
      <c r="IHG8" s="1739" t="n"/>
      <c r="IHH8" s="1739" t="n"/>
      <c r="IHI8" s="1739" t="n"/>
      <c r="IHJ8" s="1739" t="n"/>
      <c r="IHK8" s="1739" t="n"/>
      <c r="IHL8" s="1739" t="n"/>
      <c r="IHM8" s="1739" t="n"/>
      <c r="IHN8" s="1739" t="n"/>
      <c r="IHO8" s="1739" t="n"/>
      <c r="IHP8" s="1739" t="n"/>
      <c r="IHQ8" s="1739" t="n"/>
      <c r="IHR8" s="1739" t="n"/>
      <c r="IHS8" s="1739" t="n"/>
      <c r="IHT8" s="1739" t="n"/>
      <c r="IHU8" s="1739" t="n"/>
      <c r="IHV8" s="1739" t="n"/>
      <c r="IHW8" s="1739" t="n"/>
      <c r="IHX8" s="1739" t="n"/>
      <c r="IHY8" s="1739" t="n"/>
      <c r="IHZ8" s="1739" t="n"/>
      <c r="IIA8" s="1739" t="n"/>
      <c r="IIB8" s="1739" t="n"/>
      <c r="IIC8" s="1739" t="n"/>
      <c r="IID8" s="1739" t="n"/>
      <c r="IIE8" s="1739" t="n"/>
      <c r="IIF8" s="1739" t="n"/>
      <c r="IIG8" s="1739" t="n"/>
      <c r="IIH8" s="1739" t="n"/>
      <c r="III8" s="1739" t="n"/>
      <c r="IIJ8" s="1739" t="n"/>
      <c r="IIK8" s="1739" t="n"/>
      <c r="IIL8" s="1739" t="n"/>
      <c r="IIM8" s="1739" t="n"/>
      <c r="IIN8" s="1739" t="n"/>
      <c r="IIO8" s="1739" t="n"/>
      <c r="IIP8" s="1739" t="n"/>
      <c r="IIQ8" s="1739" t="n"/>
      <c r="IIR8" s="1739" t="n"/>
      <c r="IIS8" s="1739" t="n"/>
      <c r="IIT8" s="1739" t="n"/>
      <c r="IIU8" s="1739" t="n"/>
      <c r="IIV8" s="1739" t="n"/>
      <c r="IIW8" s="1739" t="n"/>
      <c r="IIX8" s="1739" t="n"/>
      <c r="IIY8" s="1739" t="n"/>
      <c r="IIZ8" s="1739" t="n"/>
      <c r="IJA8" s="1739" t="n"/>
      <c r="IJB8" s="1739" t="n"/>
      <c r="IJC8" s="1739" t="n"/>
      <c r="IJD8" s="1739" t="n"/>
      <c r="IJE8" s="1739" t="n"/>
      <c r="IJF8" s="1739" t="n"/>
      <c r="IJG8" s="1739" t="n"/>
      <c r="IJH8" s="1739" t="n"/>
      <c r="IJI8" s="1739" t="n"/>
      <c r="IJJ8" s="1739" t="n"/>
      <c r="IJK8" s="1739" t="n"/>
      <c r="IJL8" s="1739" t="n"/>
      <c r="IJM8" s="1739" t="n"/>
      <c r="IJN8" s="1739" t="n"/>
      <c r="IJO8" s="1739" t="n"/>
      <c r="IJP8" s="1739" t="n"/>
      <c r="IJQ8" s="1739" t="n"/>
      <c r="IJR8" s="1739" t="n"/>
      <c r="IJS8" s="1739" t="n"/>
      <c r="IJT8" s="1739" t="n"/>
      <c r="IJU8" s="1739" t="n"/>
      <c r="IJV8" s="1739" t="n"/>
      <c r="IJW8" s="1739" t="n"/>
      <c r="IJX8" s="1739" t="n"/>
      <c r="IJY8" s="1739" t="n"/>
      <c r="IJZ8" s="1739" t="n"/>
      <c r="IKA8" s="1739" t="n"/>
      <c r="IKB8" s="1739" t="n"/>
      <c r="IKC8" s="1739" t="n"/>
      <c r="IKD8" s="1739" t="n"/>
      <c r="IKE8" s="1739" t="n"/>
      <c r="IKF8" s="1739" t="n"/>
      <c r="IKG8" s="1739" t="n"/>
      <c r="IKH8" s="1739" t="n"/>
      <c r="IKI8" s="1739" t="n"/>
      <c r="IKJ8" s="1739" t="n"/>
      <c r="IKK8" s="1739" t="n"/>
      <c r="IKL8" s="1739" t="n"/>
      <c r="IKM8" s="1739" t="n"/>
      <c r="IKN8" s="1739" t="n"/>
      <c r="IKO8" s="1739" t="n"/>
      <c r="IKP8" s="1739" t="n"/>
      <c r="IKQ8" s="1739" t="n"/>
      <c r="IKR8" s="1739" t="n"/>
      <c r="IKS8" s="1739" t="n"/>
      <c r="IKT8" s="1739" t="n"/>
      <c r="IKU8" s="1739" t="n"/>
      <c r="IKV8" s="1739" t="n"/>
      <c r="IKW8" s="1739" t="n"/>
      <c r="IKX8" s="1739" t="n"/>
      <c r="IKY8" s="1739" t="n"/>
      <c r="IKZ8" s="1739" t="n"/>
      <c r="ILA8" s="1739" t="n"/>
      <c r="ILB8" s="1739" t="n"/>
      <c r="ILC8" s="1739" t="n"/>
      <c r="ILD8" s="1739" t="n"/>
      <c r="ILE8" s="1739" t="n"/>
      <c r="ILF8" s="1739" t="n"/>
      <c r="ILG8" s="1739" t="n"/>
      <c r="ILH8" s="1739" t="n"/>
      <c r="ILI8" s="1739" t="n"/>
      <c r="ILJ8" s="1739" t="n"/>
      <c r="ILK8" s="1739" t="n"/>
      <c r="ILL8" s="1739" t="n"/>
      <c r="ILM8" s="1739" t="n"/>
      <c r="ILN8" s="1739" t="n"/>
      <c r="ILO8" s="1739" t="n"/>
      <c r="ILP8" s="1739" t="n"/>
      <c r="ILQ8" s="1739" t="n"/>
      <c r="ILR8" s="1739" t="n"/>
      <c r="ILS8" s="1739" t="n"/>
      <c r="ILT8" s="1739" t="n"/>
      <c r="ILU8" s="1739" t="n"/>
      <c r="ILV8" s="1739" t="n"/>
      <c r="ILW8" s="1739" t="n"/>
      <c r="ILX8" s="1739" t="n"/>
      <c r="ILY8" s="1739" t="n"/>
      <c r="ILZ8" s="1739" t="n"/>
      <c r="IMA8" s="1739" t="n"/>
      <c r="IMB8" s="1739" t="n"/>
      <c r="IMC8" s="1739" t="n"/>
      <c r="IMD8" s="1739" t="n"/>
      <c r="IME8" s="1739" t="n"/>
      <c r="IMF8" s="1739" t="n"/>
      <c r="IMG8" s="1739" t="n"/>
      <c r="IMH8" s="1739" t="n"/>
      <c r="IMI8" s="1739" t="n"/>
      <c r="IMJ8" s="1739" t="n"/>
      <c r="IMK8" s="1739" t="n"/>
      <c r="IML8" s="1739" t="n"/>
      <c r="IMM8" s="1739" t="n"/>
      <c r="IMN8" s="1739" t="n"/>
      <c r="IMO8" s="1739" t="n"/>
      <c r="IMP8" s="1739" t="n"/>
      <c r="IMQ8" s="1739" t="n"/>
      <c r="IMR8" s="1739" t="n"/>
      <c r="IMS8" s="1739" t="n"/>
      <c r="IMT8" s="1739" t="n"/>
      <c r="IMU8" s="1739" t="n"/>
      <c r="IMV8" s="1739" t="n"/>
      <c r="IMW8" s="1739" t="n"/>
      <c r="IMX8" s="1739" t="n"/>
      <c r="IMY8" s="1739" t="n"/>
      <c r="IMZ8" s="1739" t="n"/>
      <c r="INA8" s="1739" t="n"/>
      <c r="INB8" s="1739" t="n"/>
      <c r="INC8" s="1739" t="n"/>
      <c r="IND8" s="1739" t="n"/>
      <c r="INE8" s="1739" t="n"/>
      <c r="INF8" s="1739" t="n"/>
      <c r="ING8" s="1739" t="n"/>
      <c r="INH8" s="1739" t="n"/>
      <c r="INI8" s="1739" t="n"/>
      <c r="INJ8" s="1739" t="n"/>
      <c r="INK8" s="1739" t="n"/>
      <c r="INL8" s="1739" t="n"/>
      <c r="INM8" s="1739" t="n"/>
      <c r="INN8" s="1739" t="n"/>
      <c r="INO8" s="1739" t="n"/>
      <c r="INP8" s="1739" t="n"/>
      <c r="INQ8" s="1739" t="n"/>
      <c r="INR8" s="1739" t="n"/>
      <c r="INS8" s="1739" t="n"/>
      <c r="INT8" s="1739" t="n"/>
      <c r="INU8" s="1739" t="n"/>
      <c r="INV8" s="1739" t="n"/>
      <c r="INW8" s="1739" t="n"/>
      <c r="INX8" s="1739" t="n"/>
      <c r="INY8" s="1739" t="n"/>
      <c r="INZ8" s="1739" t="n"/>
      <c r="IOA8" s="1739" t="n"/>
      <c r="IOB8" s="1739" t="n"/>
      <c r="IOC8" s="1739" t="n"/>
      <c r="IOD8" s="1739" t="n"/>
      <c r="IOE8" s="1739" t="n"/>
      <c r="IOF8" s="1739" t="n"/>
      <c r="IOG8" s="1739" t="n"/>
      <c r="IOH8" s="1739" t="n"/>
      <c r="IOI8" s="1739" t="n"/>
      <c r="IOJ8" s="1739" t="n"/>
      <c r="IOK8" s="1739" t="n"/>
      <c r="IOL8" s="1739" t="n"/>
      <c r="IOM8" s="1739" t="n"/>
      <c r="ION8" s="1739" t="n"/>
      <c r="IOO8" s="1739" t="n"/>
      <c r="IOP8" s="1739" t="n"/>
      <c r="IOQ8" s="1739" t="n"/>
      <c r="IOR8" s="1739" t="n"/>
      <c r="IOS8" s="1739" t="n"/>
      <c r="IOT8" s="1739" t="n"/>
      <c r="IOU8" s="1739" t="n"/>
      <c r="IOV8" s="1739" t="n"/>
      <c r="IOW8" s="1739" t="n"/>
      <c r="IOX8" s="1739" t="n"/>
      <c r="IOY8" s="1739" t="n"/>
      <c r="IOZ8" s="1739" t="n"/>
      <c r="IPA8" s="1739" t="n"/>
      <c r="IPB8" s="1739" t="n"/>
      <c r="IPC8" s="1739" t="n"/>
      <c r="IPD8" s="1739" t="n"/>
      <c r="IPE8" s="1739" t="n"/>
      <c r="IPF8" s="1739" t="n"/>
      <c r="IPG8" s="1739" t="n"/>
      <c r="IPH8" s="1739" t="n"/>
      <c r="IPI8" s="1739" t="n"/>
      <c r="IPJ8" s="1739" t="n"/>
      <c r="IPK8" s="1739" t="n"/>
      <c r="IPL8" s="1739" t="n"/>
      <c r="IPM8" s="1739" t="n"/>
      <c r="IPN8" s="1739" t="n"/>
      <c r="IPO8" s="1739" t="n"/>
      <c r="IPP8" s="1739" t="n"/>
      <c r="IPQ8" s="1739" t="n"/>
      <c r="IPR8" s="1739" t="n"/>
      <c r="IPS8" s="1739" t="n"/>
      <c r="IPT8" s="1739" t="n"/>
      <c r="IPU8" s="1739" t="n"/>
      <c r="IPV8" s="1739" t="n"/>
      <c r="IPW8" s="1739" t="n"/>
      <c r="IPX8" s="1739" t="n"/>
      <c r="IPY8" s="1739" t="n"/>
      <c r="IPZ8" s="1739" t="n"/>
      <c r="IQA8" s="1739" t="n"/>
      <c r="IQB8" s="1739" t="n"/>
      <c r="IQC8" s="1739" t="n"/>
      <c r="IQD8" s="1739" t="n"/>
      <c r="IQE8" s="1739" t="n"/>
      <c r="IQF8" s="1739" t="n"/>
      <c r="IQG8" s="1739" t="n"/>
      <c r="IQH8" s="1739" t="n"/>
      <c r="IQI8" s="1739" t="n"/>
      <c r="IQJ8" s="1739" t="n"/>
      <c r="IQK8" s="1739" t="n"/>
      <c r="IQL8" s="1739" t="n"/>
      <c r="IQM8" s="1739" t="n"/>
      <c r="IQN8" s="1739" t="n"/>
      <c r="IQO8" s="1739" t="n"/>
      <c r="IQP8" s="1739" t="n"/>
      <c r="IQQ8" s="1739" t="n"/>
      <c r="IQR8" s="1739" t="n"/>
      <c r="IQS8" s="1739" t="n"/>
      <c r="IQT8" s="1739" t="n"/>
      <c r="IQU8" s="1739" t="n"/>
      <c r="IQV8" s="1739" t="n"/>
      <c r="IQW8" s="1739" t="n"/>
      <c r="IQX8" s="1739" t="n"/>
      <c r="IQY8" s="1739" t="n"/>
      <c r="IQZ8" s="1739" t="n"/>
      <c r="IRA8" s="1739" t="n"/>
      <c r="IRB8" s="1739" t="n"/>
      <c r="IRC8" s="1739" t="n"/>
      <c r="IRD8" s="1739" t="n"/>
      <c r="IRE8" s="1739" t="n"/>
      <c r="IRF8" s="1739" t="n"/>
      <c r="IRG8" s="1739" t="n"/>
      <c r="IRH8" s="1739" t="n"/>
      <c r="IRI8" s="1739" t="n"/>
      <c r="IRJ8" s="1739" t="n"/>
      <c r="IRK8" s="1739" t="n"/>
      <c r="IRL8" s="1739" t="n"/>
      <c r="IRM8" s="1739" t="n"/>
      <c r="IRN8" s="1739" t="n"/>
      <c r="IRO8" s="1739" t="n"/>
      <c r="IRP8" s="1739" t="n"/>
      <c r="IRQ8" s="1739" t="n"/>
      <c r="IRR8" s="1739" t="n"/>
      <c r="IRS8" s="1739" t="n"/>
      <c r="IRT8" s="1739" t="n"/>
      <c r="IRU8" s="1739" t="n"/>
      <c r="IRV8" s="1739" t="n"/>
      <c r="IRW8" s="1739" t="n"/>
      <c r="IRX8" s="1739" t="n"/>
      <c r="IRY8" s="1739" t="n"/>
      <c r="IRZ8" s="1739" t="n"/>
      <c r="ISA8" s="1739" t="n"/>
      <c r="ISB8" s="1739" t="n"/>
      <c r="ISC8" s="1739" t="n"/>
      <c r="ISD8" s="1739" t="n"/>
      <c r="ISE8" s="1739" t="n"/>
      <c r="ISF8" s="1739" t="n"/>
      <c r="ISG8" s="1739" t="n"/>
      <c r="ISH8" s="1739" t="n"/>
      <c r="ISI8" s="1739" t="n"/>
      <c r="ISJ8" s="1739" t="n"/>
      <c r="ISK8" s="1739" t="n"/>
      <c r="ISL8" s="1739" t="n"/>
      <c r="ISM8" s="1739" t="n"/>
      <c r="ISN8" s="1739" t="n"/>
      <c r="ISO8" s="1739" t="n"/>
      <c r="ISP8" s="1739" t="n"/>
      <c r="ISQ8" s="1739" t="n"/>
      <c r="ISR8" s="1739" t="n"/>
      <c r="ISS8" s="1739" t="n"/>
      <c r="IST8" s="1739" t="n"/>
      <c r="ISU8" s="1739" t="n"/>
      <c r="ISV8" s="1739" t="n"/>
      <c r="ISW8" s="1739" t="n"/>
      <c r="ISX8" s="1739" t="n"/>
      <c r="ISY8" s="1739" t="n"/>
      <c r="ISZ8" s="1739" t="n"/>
      <c r="ITA8" s="1739" t="n"/>
      <c r="ITB8" s="1739" t="n"/>
      <c r="ITC8" s="1739" t="n"/>
      <c r="ITD8" s="1739" t="n"/>
      <c r="ITE8" s="1739" t="n"/>
      <c r="ITF8" s="1739" t="n"/>
      <c r="ITG8" s="1739" t="n"/>
      <c r="ITH8" s="1739" t="n"/>
      <c r="ITI8" s="1739" t="n"/>
      <c r="ITJ8" s="1739" t="n"/>
      <c r="ITK8" s="1739" t="n"/>
      <c r="ITL8" s="1739" t="n"/>
      <c r="ITM8" s="1739" t="n"/>
      <c r="ITN8" s="1739" t="n"/>
      <c r="ITO8" s="1739" t="n"/>
      <c r="ITP8" s="1739" t="n"/>
      <c r="ITQ8" s="1739" t="n"/>
      <c r="ITR8" s="1739" t="n"/>
      <c r="ITS8" s="1739" t="n"/>
      <c r="ITT8" s="1739" t="n"/>
      <c r="ITU8" s="1739" t="n"/>
      <c r="ITV8" s="1739" t="n"/>
      <c r="ITW8" s="1739" t="n"/>
      <c r="ITX8" s="1739" t="n"/>
      <c r="ITY8" s="1739" t="n"/>
      <c r="ITZ8" s="1739" t="n"/>
      <c r="IUA8" s="1739" t="n"/>
      <c r="IUB8" s="1739" t="n"/>
      <c r="IUC8" s="1739" t="n"/>
      <c r="IUD8" s="1739" t="n"/>
      <c r="IUE8" s="1739" t="n"/>
      <c r="IUF8" s="1739" t="n"/>
      <c r="IUG8" s="1739" t="n"/>
      <c r="IUH8" s="1739" t="n"/>
      <c r="IUI8" s="1739" t="n"/>
      <c r="IUJ8" s="1739" t="n"/>
      <c r="IUK8" s="1739" t="n"/>
      <c r="IUL8" s="1739" t="n"/>
      <c r="IUM8" s="1739" t="n"/>
      <c r="IUN8" s="1739" t="n"/>
      <c r="IUO8" s="1739" t="n"/>
      <c r="IUP8" s="1739" t="n"/>
      <c r="IUQ8" s="1739" t="n"/>
      <c r="IUR8" s="1739" t="n"/>
      <c r="IUS8" s="1739" t="n"/>
      <c r="IUT8" s="1739" t="n"/>
      <c r="IUU8" s="1739" t="n"/>
      <c r="IUV8" s="1739" t="n"/>
      <c r="IUW8" s="1739" t="n"/>
      <c r="IUX8" s="1739" t="n"/>
      <c r="IUY8" s="1739" t="n"/>
      <c r="IUZ8" s="1739" t="n"/>
      <c r="IVA8" s="1739" t="n"/>
      <c r="IVB8" s="1739" t="n"/>
      <c r="IVC8" s="1739" t="n"/>
      <c r="IVD8" s="1739" t="n"/>
      <c r="IVE8" s="1739" t="n"/>
      <c r="IVF8" s="1739" t="n"/>
      <c r="IVG8" s="1739" t="n"/>
      <c r="IVH8" s="1739" t="n"/>
      <c r="IVI8" s="1739" t="n"/>
      <c r="IVJ8" s="1739" t="n"/>
      <c r="IVK8" s="1739" t="n"/>
      <c r="IVL8" s="1739" t="n"/>
      <c r="IVM8" s="1739" t="n"/>
      <c r="IVN8" s="1739" t="n"/>
      <c r="IVO8" s="1739" t="n"/>
      <c r="IVP8" s="1739" t="n"/>
      <c r="IVQ8" s="1739" t="n"/>
      <c r="IVR8" s="1739" t="n"/>
      <c r="IVS8" s="1739" t="n"/>
      <c r="IVT8" s="1739" t="n"/>
      <c r="IVU8" s="1739" t="n"/>
      <c r="IVV8" s="1739" t="n"/>
      <c r="IVW8" s="1739" t="n"/>
      <c r="IVX8" s="1739" t="n"/>
      <c r="IVY8" s="1739" t="n"/>
      <c r="IVZ8" s="1739" t="n"/>
      <c r="IWA8" s="1739" t="n"/>
      <c r="IWB8" s="1739" t="n"/>
      <c r="IWC8" s="1739" t="n"/>
      <c r="IWD8" s="1739" t="n"/>
      <c r="IWE8" s="1739" t="n"/>
      <c r="IWF8" s="1739" t="n"/>
      <c r="IWG8" s="1739" t="n"/>
      <c r="IWH8" s="1739" t="n"/>
      <c r="IWI8" s="1739" t="n"/>
      <c r="IWJ8" s="1739" t="n"/>
      <c r="IWK8" s="1739" t="n"/>
      <c r="IWL8" s="1739" t="n"/>
      <c r="IWM8" s="1739" t="n"/>
      <c r="IWN8" s="1739" t="n"/>
      <c r="IWO8" s="1739" t="n"/>
      <c r="IWP8" s="1739" t="n"/>
      <c r="IWQ8" s="1739" t="n"/>
      <c r="IWR8" s="1739" t="n"/>
      <c r="IWS8" s="1739" t="n"/>
      <c r="IWT8" s="1739" t="n"/>
      <c r="IWU8" s="1739" t="n"/>
      <c r="IWV8" s="1739" t="n"/>
      <c r="IWW8" s="1739" t="n"/>
      <c r="IWX8" s="1739" t="n"/>
      <c r="IWY8" s="1739" t="n"/>
      <c r="IWZ8" s="1739" t="n"/>
      <c r="IXA8" s="1739" t="n"/>
      <c r="IXB8" s="1739" t="n"/>
      <c r="IXC8" s="1739" t="n"/>
      <c r="IXD8" s="1739" t="n"/>
      <c r="IXE8" s="1739" t="n"/>
      <c r="IXF8" s="1739" t="n"/>
      <c r="IXG8" s="1739" t="n"/>
      <c r="IXH8" s="1739" t="n"/>
      <c r="IXI8" s="1739" t="n"/>
      <c r="IXJ8" s="1739" t="n"/>
      <c r="IXK8" s="1739" t="n"/>
      <c r="IXL8" s="1739" t="n"/>
      <c r="IXM8" s="1739" t="n"/>
      <c r="IXN8" s="1739" t="n"/>
      <c r="IXO8" s="1739" t="n"/>
      <c r="IXP8" s="1739" t="n"/>
      <c r="IXQ8" s="1739" t="n"/>
      <c r="IXR8" s="1739" t="n"/>
      <c r="IXS8" s="1739" t="n"/>
      <c r="IXT8" s="1739" t="n"/>
      <c r="IXU8" s="1739" t="n"/>
      <c r="IXV8" s="1739" t="n"/>
      <c r="IXW8" s="1739" t="n"/>
      <c r="IXX8" s="1739" t="n"/>
      <c r="IXY8" s="1739" t="n"/>
      <c r="IXZ8" s="1739" t="n"/>
      <c r="IYA8" s="1739" t="n"/>
      <c r="IYB8" s="1739" t="n"/>
      <c r="IYC8" s="1739" t="n"/>
      <c r="IYD8" s="1739" t="n"/>
      <c r="IYE8" s="1739" t="n"/>
      <c r="IYF8" s="1739" t="n"/>
      <c r="IYG8" s="1739" t="n"/>
      <c r="IYH8" s="1739" t="n"/>
      <c r="IYI8" s="1739" t="n"/>
      <c r="IYJ8" s="1739" t="n"/>
      <c r="IYK8" s="1739" t="n"/>
      <c r="IYL8" s="1739" t="n"/>
      <c r="IYM8" s="1739" t="n"/>
      <c r="IYN8" s="1739" t="n"/>
      <c r="IYO8" s="1739" t="n"/>
      <c r="IYP8" s="1739" t="n"/>
      <c r="IYQ8" s="1739" t="n"/>
      <c r="IYR8" s="1739" t="n"/>
      <c r="IYS8" s="1739" t="n"/>
      <c r="IYT8" s="1739" t="n"/>
      <c r="IYU8" s="1739" t="n"/>
      <c r="IYV8" s="1739" t="n"/>
      <c r="IYW8" s="1739" t="n"/>
      <c r="IYX8" s="1739" t="n"/>
      <c r="IYY8" s="1739" t="n"/>
      <c r="IYZ8" s="1739" t="n"/>
      <c r="IZA8" s="1739" t="n"/>
      <c r="IZB8" s="1739" t="n"/>
      <c r="IZC8" s="1739" t="n"/>
      <c r="IZD8" s="1739" t="n"/>
      <c r="IZE8" s="1739" t="n"/>
      <c r="IZF8" s="1739" t="n"/>
      <c r="IZG8" s="1739" t="n"/>
      <c r="IZH8" s="1739" t="n"/>
      <c r="IZI8" s="1739" t="n"/>
      <c r="IZJ8" s="1739" t="n"/>
      <c r="IZK8" s="1739" t="n"/>
      <c r="IZL8" s="1739" t="n"/>
      <c r="IZM8" s="1739" t="n"/>
      <c r="IZN8" s="1739" t="n"/>
      <c r="IZO8" s="1739" t="n"/>
      <c r="IZP8" s="1739" t="n"/>
      <c r="IZQ8" s="1739" t="n"/>
      <c r="IZR8" s="1739" t="n"/>
      <c r="IZS8" s="1739" t="n"/>
      <c r="IZT8" s="1739" t="n"/>
      <c r="IZU8" s="1739" t="n"/>
      <c r="IZV8" s="1739" t="n"/>
      <c r="IZW8" s="1739" t="n"/>
      <c r="IZX8" s="1739" t="n"/>
      <c r="IZY8" s="1739" t="n"/>
      <c r="IZZ8" s="1739" t="n"/>
      <c r="JAA8" s="1739" t="n"/>
      <c r="JAB8" s="1739" t="n"/>
      <c r="JAC8" s="1739" t="n"/>
      <c r="JAD8" s="1739" t="n"/>
      <c r="JAE8" s="1739" t="n"/>
      <c r="JAF8" s="1739" t="n"/>
      <c r="JAG8" s="1739" t="n"/>
      <c r="JAH8" s="1739" t="n"/>
      <c r="JAI8" s="1739" t="n"/>
      <c r="JAJ8" s="1739" t="n"/>
      <c r="JAK8" s="1739" t="n"/>
      <c r="JAL8" s="1739" t="n"/>
      <c r="JAM8" s="1739" t="n"/>
      <c r="JAN8" s="1739" t="n"/>
      <c r="JAO8" s="1739" t="n"/>
      <c r="JAP8" s="1739" t="n"/>
      <c r="JAQ8" s="1739" t="n"/>
      <c r="JAR8" s="1739" t="n"/>
      <c r="JAS8" s="1739" t="n"/>
      <c r="JAT8" s="1739" t="n"/>
      <c r="JAU8" s="1739" t="n"/>
      <c r="JAV8" s="1739" t="n"/>
      <c r="JAW8" s="1739" t="n"/>
      <c r="JAX8" s="1739" t="n"/>
      <c r="JAY8" s="1739" t="n"/>
      <c r="JAZ8" s="1739" t="n"/>
      <c r="JBA8" s="1739" t="n"/>
      <c r="JBB8" s="1739" t="n"/>
      <c r="JBC8" s="1739" t="n"/>
      <c r="JBD8" s="1739" t="n"/>
      <c r="JBE8" s="1739" t="n"/>
      <c r="JBF8" s="1739" t="n"/>
      <c r="JBG8" s="1739" t="n"/>
      <c r="JBH8" s="1739" t="n"/>
      <c r="JBI8" s="1739" t="n"/>
      <c r="JBJ8" s="1739" t="n"/>
      <c r="JBK8" s="1739" t="n"/>
      <c r="JBL8" s="1739" t="n"/>
      <c r="JBM8" s="1739" t="n"/>
      <c r="JBN8" s="1739" t="n"/>
      <c r="JBO8" s="1739" t="n"/>
      <c r="JBP8" s="1739" t="n"/>
      <c r="JBQ8" s="1739" t="n"/>
      <c r="JBR8" s="1739" t="n"/>
      <c r="JBS8" s="1739" t="n"/>
      <c r="JBT8" s="1739" t="n"/>
      <c r="JBU8" s="1739" t="n"/>
      <c r="JBV8" s="1739" t="n"/>
      <c r="JBW8" s="1739" t="n"/>
      <c r="JBX8" s="1739" t="n"/>
      <c r="JBY8" s="1739" t="n"/>
      <c r="JBZ8" s="1739" t="n"/>
      <c r="JCA8" s="1739" t="n"/>
      <c r="JCB8" s="1739" t="n"/>
      <c r="JCC8" s="1739" t="n"/>
      <c r="JCD8" s="1739" t="n"/>
      <c r="JCE8" s="1739" t="n"/>
      <c r="JCF8" s="1739" t="n"/>
      <c r="JCG8" s="1739" t="n"/>
      <c r="JCH8" s="1739" t="n"/>
      <c r="JCI8" s="1739" t="n"/>
      <c r="JCJ8" s="1739" t="n"/>
      <c r="JCK8" s="1739" t="n"/>
      <c r="JCL8" s="1739" t="n"/>
      <c r="JCM8" s="1739" t="n"/>
      <c r="JCN8" s="1739" t="n"/>
      <c r="JCO8" s="1739" t="n"/>
      <c r="JCP8" s="1739" t="n"/>
      <c r="JCQ8" s="1739" t="n"/>
      <c r="JCR8" s="1739" t="n"/>
      <c r="JCS8" s="1739" t="n"/>
      <c r="JCT8" s="1739" t="n"/>
      <c r="JCU8" s="1739" t="n"/>
      <c r="JCV8" s="1739" t="n"/>
      <c r="JCW8" s="1739" t="n"/>
      <c r="JCX8" s="1739" t="n"/>
      <c r="JCY8" s="1739" t="n"/>
      <c r="JCZ8" s="1739" t="n"/>
      <c r="JDA8" s="1739" t="n"/>
      <c r="JDB8" s="1739" t="n"/>
      <c r="JDC8" s="1739" t="n"/>
      <c r="JDD8" s="1739" t="n"/>
      <c r="JDE8" s="1739" t="n"/>
      <c r="JDF8" s="1739" t="n"/>
      <c r="JDG8" s="1739" t="n"/>
      <c r="JDH8" s="1739" t="n"/>
      <c r="JDI8" s="1739" t="n"/>
      <c r="JDJ8" s="1739" t="n"/>
      <c r="JDK8" s="1739" t="n"/>
      <c r="JDL8" s="1739" t="n"/>
      <c r="JDM8" s="1739" t="n"/>
      <c r="JDN8" s="1739" t="n"/>
      <c r="JDO8" s="1739" t="n"/>
      <c r="JDP8" s="1739" t="n"/>
      <c r="JDQ8" s="1739" t="n"/>
      <c r="JDR8" s="1739" t="n"/>
      <c r="JDS8" s="1739" t="n"/>
      <c r="JDT8" s="1739" t="n"/>
      <c r="JDU8" s="1739" t="n"/>
      <c r="JDV8" s="1739" t="n"/>
      <c r="JDW8" s="1739" t="n"/>
      <c r="JDX8" s="1739" t="n"/>
      <c r="JDY8" s="1739" t="n"/>
      <c r="JDZ8" s="1739" t="n"/>
      <c r="JEA8" s="1739" t="n"/>
      <c r="JEB8" s="1739" t="n"/>
      <c r="JEC8" s="1739" t="n"/>
      <c r="JED8" s="1739" t="n"/>
      <c r="JEE8" s="1739" t="n"/>
      <c r="JEF8" s="1739" t="n"/>
      <c r="JEG8" s="1739" t="n"/>
      <c r="JEH8" s="1739" t="n"/>
      <c r="JEI8" s="1739" t="n"/>
      <c r="JEJ8" s="1739" t="n"/>
      <c r="JEK8" s="1739" t="n"/>
      <c r="JEL8" s="1739" t="n"/>
      <c r="JEM8" s="1739" t="n"/>
      <c r="JEN8" s="1739" t="n"/>
      <c r="JEO8" s="1739" t="n"/>
      <c r="JEP8" s="1739" t="n"/>
      <c r="JEQ8" s="1739" t="n"/>
      <c r="JER8" s="1739" t="n"/>
      <c r="JES8" s="1739" t="n"/>
      <c r="JET8" s="1739" t="n"/>
      <c r="JEU8" s="1739" t="n"/>
      <c r="JEV8" s="1739" t="n"/>
      <c r="JEW8" s="1739" t="n"/>
      <c r="JEX8" s="1739" t="n"/>
      <c r="JEY8" s="1739" t="n"/>
      <c r="JEZ8" s="1739" t="n"/>
      <c r="JFA8" s="1739" t="n"/>
      <c r="JFB8" s="1739" t="n"/>
      <c r="JFC8" s="1739" t="n"/>
      <c r="JFD8" s="1739" t="n"/>
      <c r="JFE8" s="1739" t="n"/>
      <c r="JFF8" s="1739" t="n"/>
      <c r="JFG8" s="1739" t="n"/>
      <c r="JFH8" s="1739" t="n"/>
      <c r="JFI8" s="1739" t="n"/>
      <c r="JFJ8" s="1739" t="n"/>
      <c r="JFK8" s="1739" t="n"/>
      <c r="JFL8" s="1739" t="n"/>
      <c r="JFM8" s="1739" t="n"/>
      <c r="JFN8" s="1739" t="n"/>
      <c r="JFO8" s="1739" t="n"/>
      <c r="JFP8" s="1739" t="n"/>
      <c r="JFQ8" s="1739" t="n"/>
      <c r="JFR8" s="1739" t="n"/>
      <c r="JFS8" s="1739" t="n"/>
      <c r="JFT8" s="1739" t="n"/>
      <c r="JFU8" s="1739" t="n"/>
      <c r="JFV8" s="1739" t="n"/>
      <c r="JFW8" s="1739" t="n"/>
      <c r="JFX8" s="1739" t="n"/>
      <c r="JFY8" s="1739" t="n"/>
      <c r="JFZ8" s="1739" t="n"/>
      <c r="JGA8" s="1739" t="n"/>
      <c r="JGB8" s="1739" t="n"/>
      <c r="JGC8" s="1739" t="n"/>
      <c r="JGD8" s="1739" t="n"/>
      <c r="JGE8" s="1739" t="n"/>
      <c r="JGF8" s="1739" t="n"/>
      <c r="JGG8" s="1739" t="n"/>
      <c r="JGH8" s="1739" t="n"/>
      <c r="JGI8" s="1739" t="n"/>
      <c r="JGJ8" s="1739" t="n"/>
      <c r="JGK8" s="1739" t="n"/>
      <c r="JGL8" s="1739" t="n"/>
      <c r="JGM8" s="1739" t="n"/>
      <c r="JGN8" s="1739" t="n"/>
      <c r="JGO8" s="1739" t="n"/>
      <c r="JGP8" s="1739" t="n"/>
      <c r="JGQ8" s="1739" t="n"/>
      <c r="JGR8" s="1739" t="n"/>
      <c r="JGS8" s="1739" t="n"/>
      <c r="JGT8" s="1739" t="n"/>
      <c r="JGU8" s="1739" t="n"/>
      <c r="JGV8" s="1739" t="n"/>
      <c r="JGW8" s="1739" t="n"/>
      <c r="JGX8" s="1739" t="n"/>
      <c r="JGY8" s="1739" t="n"/>
      <c r="JGZ8" s="1739" t="n"/>
      <c r="JHA8" s="1739" t="n"/>
      <c r="JHB8" s="1739" t="n"/>
      <c r="JHC8" s="1739" t="n"/>
      <c r="JHD8" s="1739" t="n"/>
      <c r="JHE8" s="1739" t="n"/>
      <c r="JHF8" s="1739" t="n"/>
      <c r="JHG8" s="1739" t="n"/>
      <c r="JHH8" s="1739" t="n"/>
      <c r="JHI8" s="1739" t="n"/>
      <c r="JHJ8" s="1739" t="n"/>
      <c r="JHK8" s="1739" t="n"/>
      <c r="JHL8" s="1739" t="n"/>
      <c r="JHM8" s="1739" t="n"/>
      <c r="JHN8" s="1739" t="n"/>
      <c r="JHO8" s="1739" t="n"/>
      <c r="JHP8" s="1739" t="n"/>
      <c r="JHQ8" s="1739" t="n"/>
      <c r="JHR8" s="1739" t="n"/>
      <c r="JHS8" s="1739" t="n"/>
      <c r="JHT8" s="1739" t="n"/>
      <c r="JHU8" s="1739" t="n"/>
      <c r="JHV8" s="1739" t="n"/>
      <c r="JHW8" s="1739" t="n"/>
      <c r="JHX8" s="1739" t="n"/>
      <c r="JHY8" s="1739" t="n"/>
      <c r="JHZ8" s="1739" t="n"/>
      <c r="JIA8" s="1739" t="n"/>
      <c r="JIB8" s="1739" t="n"/>
      <c r="JIC8" s="1739" t="n"/>
      <c r="JID8" s="1739" t="n"/>
      <c r="JIE8" s="1739" t="n"/>
      <c r="JIF8" s="1739" t="n"/>
      <c r="JIG8" s="1739" t="n"/>
      <c r="JIH8" s="1739" t="n"/>
      <c r="JII8" s="1739" t="n"/>
      <c r="JIJ8" s="1739" t="n"/>
      <c r="JIK8" s="1739" t="n"/>
      <c r="JIL8" s="1739" t="n"/>
      <c r="JIM8" s="1739" t="n"/>
      <c r="JIN8" s="1739" t="n"/>
      <c r="JIO8" s="1739" t="n"/>
      <c r="JIP8" s="1739" t="n"/>
      <c r="JIQ8" s="1739" t="n"/>
      <c r="JIR8" s="1739" t="n"/>
      <c r="JIS8" s="1739" t="n"/>
      <c r="JIT8" s="1739" t="n"/>
      <c r="JIU8" s="1739" t="n"/>
      <c r="JIV8" s="1739" t="n"/>
      <c r="JIW8" s="1739" t="n"/>
      <c r="JIX8" s="1739" t="n"/>
      <c r="JIY8" s="1739" t="n"/>
      <c r="JIZ8" s="1739" t="n"/>
      <c r="JJA8" s="1739" t="n"/>
      <c r="JJB8" s="1739" t="n"/>
      <c r="JJC8" s="1739" t="n"/>
      <c r="JJD8" s="1739" t="n"/>
      <c r="JJE8" s="1739" t="n"/>
      <c r="JJF8" s="1739" t="n"/>
      <c r="JJG8" s="1739" t="n"/>
      <c r="JJH8" s="1739" t="n"/>
      <c r="JJI8" s="1739" t="n"/>
      <c r="JJJ8" s="1739" t="n"/>
      <c r="JJK8" s="1739" t="n"/>
      <c r="JJL8" s="1739" t="n"/>
      <c r="JJM8" s="1739" t="n"/>
      <c r="JJN8" s="1739" t="n"/>
      <c r="JJO8" s="1739" t="n"/>
      <c r="JJP8" s="1739" t="n"/>
      <c r="JJQ8" s="1739" t="n"/>
      <c r="JJR8" s="1739" t="n"/>
      <c r="JJS8" s="1739" t="n"/>
      <c r="JJT8" s="1739" t="n"/>
      <c r="JJU8" s="1739" t="n"/>
      <c r="JJV8" s="1739" t="n"/>
      <c r="JJW8" s="1739" t="n"/>
      <c r="JJX8" s="1739" t="n"/>
      <c r="JJY8" s="1739" t="n"/>
      <c r="JJZ8" s="1739" t="n"/>
      <c r="JKA8" s="1739" t="n"/>
      <c r="JKB8" s="1739" t="n"/>
      <c r="JKC8" s="1739" t="n"/>
      <c r="JKD8" s="1739" t="n"/>
      <c r="JKE8" s="1739" t="n"/>
      <c r="JKF8" s="1739" t="n"/>
      <c r="JKG8" s="1739" t="n"/>
      <c r="JKH8" s="1739" t="n"/>
      <c r="JKI8" s="1739" t="n"/>
      <c r="JKJ8" s="1739" t="n"/>
      <c r="JKK8" s="1739" t="n"/>
      <c r="JKL8" s="1739" t="n"/>
      <c r="JKM8" s="1739" t="n"/>
      <c r="JKN8" s="1739" t="n"/>
      <c r="JKO8" s="1739" t="n"/>
      <c r="JKP8" s="1739" t="n"/>
      <c r="JKQ8" s="1739" t="n"/>
      <c r="JKR8" s="1739" t="n"/>
      <c r="JKS8" s="1739" t="n"/>
      <c r="JKT8" s="1739" t="n"/>
      <c r="JKU8" s="1739" t="n"/>
      <c r="JKV8" s="1739" t="n"/>
      <c r="JKW8" s="1739" t="n"/>
      <c r="JKX8" s="1739" t="n"/>
      <c r="JKY8" s="1739" t="n"/>
      <c r="JKZ8" s="1739" t="n"/>
      <c r="JLA8" s="1739" t="n"/>
      <c r="JLB8" s="1739" t="n"/>
      <c r="JLC8" s="1739" t="n"/>
      <c r="JLD8" s="1739" t="n"/>
      <c r="JLE8" s="1739" t="n"/>
      <c r="JLF8" s="1739" t="n"/>
      <c r="JLG8" s="1739" t="n"/>
      <c r="JLH8" s="1739" t="n"/>
      <c r="JLI8" s="1739" t="n"/>
      <c r="JLJ8" s="1739" t="n"/>
      <c r="JLK8" s="1739" t="n"/>
      <c r="JLL8" s="1739" t="n"/>
      <c r="JLM8" s="1739" t="n"/>
      <c r="JLN8" s="1739" t="n"/>
      <c r="JLO8" s="1739" t="n"/>
      <c r="JLP8" s="1739" t="n"/>
      <c r="JLQ8" s="1739" t="n"/>
      <c r="JLR8" s="1739" t="n"/>
      <c r="JLS8" s="1739" t="n"/>
      <c r="JLT8" s="1739" t="n"/>
      <c r="JLU8" s="1739" t="n"/>
      <c r="JLV8" s="1739" t="n"/>
      <c r="JLW8" s="1739" t="n"/>
      <c r="JLX8" s="1739" t="n"/>
      <c r="JLY8" s="1739" t="n"/>
      <c r="JLZ8" s="1739" t="n"/>
      <c r="JMA8" s="1739" t="n"/>
      <c r="JMB8" s="1739" t="n"/>
      <c r="JMC8" s="1739" t="n"/>
      <c r="JMD8" s="1739" t="n"/>
      <c r="JME8" s="1739" t="n"/>
      <c r="JMF8" s="1739" t="n"/>
      <c r="JMG8" s="1739" t="n"/>
      <c r="JMH8" s="1739" t="n"/>
      <c r="JMI8" s="1739" t="n"/>
      <c r="JMJ8" s="1739" t="n"/>
      <c r="JMK8" s="1739" t="n"/>
      <c r="JML8" s="1739" t="n"/>
      <c r="JMM8" s="1739" t="n"/>
      <c r="JMN8" s="1739" t="n"/>
      <c r="JMO8" s="1739" t="n"/>
      <c r="JMP8" s="1739" t="n"/>
      <c r="JMQ8" s="1739" t="n"/>
      <c r="JMR8" s="1739" t="n"/>
      <c r="JMS8" s="1739" t="n"/>
      <c r="JMT8" s="1739" t="n"/>
      <c r="JMU8" s="1739" t="n"/>
      <c r="JMV8" s="1739" t="n"/>
      <c r="JMW8" s="1739" t="n"/>
      <c r="JMX8" s="1739" t="n"/>
      <c r="JMY8" s="1739" t="n"/>
      <c r="JMZ8" s="1739" t="n"/>
      <c r="JNA8" s="1739" t="n"/>
      <c r="JNB8" s="1739" t="n"/>
      <c r="JNC8" s="1739" t="n"/>
      <c r="JND8" s="1739" t="n"/>
      <c r="JNE8" s="1739" t="n"/>
      <c r="JNF8" s="1739" t="n"/>
      <c r="JNG8" s="1739" t="n"/>
      <c r="JNH8" s="1739" t="n"/>
      <c r="JNI8" s="1739" t="n"/>
      <c r="JNJ8" s="1739" t="n"/>
      <c r="JNK8" s="1739" t="n"/>
      <c r="JNL8" s="1739" t="n"/>
      <c r="JNM8" s="1739" t="n"/>
      <c r="JNN8" s="1739" t="n"/>
      <c r="JNO8" s="1739" t="n"/>
      <c r="JNP8" s="1739" t="n"/>
      <c r="JNQ8" s="1739" t="n"/>
      <c r="JNR8" s="1739" t="n"/>
      <c r="JNS8" s="1739" t="n"/>
      <c r="JNT8" s="1739" t="n"/>
      <c r="JNU8" s="1739" t="n"/>
      <c r="JNV8" s="1739" t="n"/>
      <c r="JNW8" s="1739" t="n"/>
      <c r="JNX8" s="1739" t="n"/>
      <c r="JNY8" s="1739" t="n"/>
      <c r="JNZ8" s="1739" t="n"/>
      <c r="JOA8" s="1739" t="n"/>
      <c r="JOB8" s="1739" t="n"/>
      <c r="JOC8" s="1739" t="n"/>
      <c r="JOD8" s="1739" t="n"/>
      <c r="JOE8" s="1739" t="n"/>
      <c r="JOF8" s="1739" t="n"/>
      <c r="JOG8" s="1739" t="n"/>
      <c r="JOH8" s="1739" t="n"/>
      <c r="JOI8" s="1739" t="n"/>
      <c r="JOJ8" s="1739" t="n"/>
      <c r="JOK8" s="1739" t="n"/>
      <c r="JOL8" s="1739" t="n"/>
      <c r="JOM8" s="1739" t="n"/>
      <c r="JON8" s="1739" t="n"/>
      <c r="JOO8" s="1739" t="n"/>
      <c r="JOP8" s="1739" t="n"/>
      <c r="JOQ8" s="1739" t="n"/>
      <c r="JOR8" s="1739" t="n"/>
      <c r="JOS8" s="1739" t="n"/>
      <c r="JOT8" s="1739" t="n"/>
      <c r="JOU8" s="1739" t="n"/>
      <c r="JOV8" s="1739" t="n"/>
      <c r="JOW8" s="1739" t="n"/>
      <c r="JOX8" s="1739" t="n"/>
      <c r="JOY8" s="1739" t="n"/>
      <c r="JOZ8" s="1739" t="n"/>
      <c r="JPA8" s="1739" t="n"/>
      <c r="JPB8" s="1739" t="n"/>
      <c r="JPC8" s="1739" t="n"/>
      <c r="JPD8" s="1739" t="n"/>
      <c r="JPE8" s="1739" t="n"/>
      <c r="JPF8" s="1739" t="n"/>
      <c r="JPG8" s="1739" t="n"/>
      <c r="JPH8" s="1739" t="n"/>
      <c r="JPI8" s="1739" t="n"/>
      <c r="JPJ8" s="1739" t="n"/>
      <c r="JPK8" s="1739" t="n"/>
      <c r="JPL8" s="1739" t="n"/>
      <c r="JPM8" s="1739" t="n"/>
      <c r="JPN8" s="1739" t="n"/>
      <c r="JPO8" s="1739" t="n"/>
      <c r="JPP8" s="1739" t="n"/>
      <c r="JPQ8" s="1739" t="n"/>
      <c r="JPR8" s="1739" t="n"/>
      <c r="JPS8" s="1739" t="n"/>
      <c r="JPT8" s="1739" t="n"/>
      <c r="JPU8" s="1739" t="n"/>
      <c r="JPV8" s="1739" t="n"/>
      <c r="JPW8" s="1739" t="n"/>
      <c r="JPX8" s="1739" t="n"/>
      <c r="JPY8" s="1739" t="n"/>
      <c r="JPZ8" s="1739" t="n"/>
      <c r="JQA8" s="1739" t="n"/>
      <c r="JQB8" s="1739" t="n"/>
      <c r="JQC8" s="1739" t="n"/>
      <c r="JQD8" s="1739" t="n"/>
      <c r="JQE8" s="1739" t="n"/>
      <c r="JQF8" s="1739" t="n"/>
      <c r="JQG8" s="1739" t="n"/>
      <c r="JQH8" s="1739" t="n"/>
      <c r="JQI8" s="1739" t="n"/>
      <c r="JQJ8" s="1739" t="n"/>
      <c r="JQK8" s="1739" t="n"/>
      <c r="JQL8" s="1739" t="n"/>
      <c r="JQM8" s="1739" t="n"/>
      <c r="JQN8" s="1739" t="n"/>
      <c r="JQO8" s="1739" t="n"/>
      <c r="JQP8" s="1739" t="n"/>
      <c r="JQQ8" s="1739" t="n"/>
      <c r="JQR8" s="1739" t="n"/>
      <c r="JQS8" s="1739" t="n"/>
      <c r="JQT8" s="1739" t="n"/>
      <c r="JQU8" s="1739" t="n"/>
      <c r="JQV8" s="1739" t="n"/>
      <c r="JQW8" s="1739" t="n"/>
      <c r="JQX8" s="1739" t="n"/>
      <c r="JQY8" s="1739" t="n"/>
      <c r="JQZ8" s="1739" t="n"/>
      <c r="JRA8" s="1739" t="n"/>
      <c r="JRB8" s="1739" t="n"/>
      <c r="JRC8" s="1739" t="n"/>
      <c r="JRD8" s="1739" t="n"/>
      <c r="JRE8" s="1739" t="n"/>
      <c r="JRF8" s="1739" t="n"/>
      <c r="JRG8" s="1739" t="n"/>
      <c r="JRH8" s="1739" t="n"/>
      <c r="JRI8" s="1739" t="n"/>
      <c r="JRJ8" s="1739" t="n"/>
      <c r="JRK8" s="1739" t="n"/>
      <c r="JRL8" s="1739" t="n"/>
      <c r="JRM8" s="1739" t="n"/>
      <c r="JRN8" s="1739" t="n"/>
      <c r="JRO8" s="1739" t="n"/>
      <c r="JRP8" s="1739" t="n"/>
      <c r="JRQ8" s="1739" t="n"/>
      <c r="JRR8" s="1739" t="n"/>
      <c r="JRS8" s="1739" t="n"/>
      <c r="JRT8" s="1739" t="n"/>
      <c r="JRU8" s="1739" t="n"/>
      <c r="JRV8" s="1739" t="n"/>
      <c r="JRW8" s="1739" t="n"/>
      <c r="JRX8" s="1739" t="n"/>
      <c r="JRY8" s="1739" t="n"/>
      <c r="JRZ8" s="1739" t="n"/>
      <c r="JSA8" s="1739" t="n"/>
      <c r="JSB8" s="1739" t="n"/>
      <c r="JSC8" s="1739" t="n"/>
      <c r="JSD8" s="1739" t="n"/>
      <c r="JSE8" s="1739" t="n"/>
      <c r="JSF8" s="1739" t="n"/>
      <c r="JSG8" s="1739" t="n"/>
      <c r="JSH8" s="1739" t="n"/>
      <c r="JSI8" s="1739" t="n"/>
      <c r="JSJ8" s="1739" t="n"/>
      <c r="JSK8" s="1739" t="n"/>
      <c r="JSL8" s="1739" t="n"/>
      <c r="JSM8" s="1739" t="n"/>
      <c r="JSN8" s="1739" t="n"/>
      <c r="JSO8" s="1739" t="n"/>
      <c r="JSP8" s="1739" t="n"/>
      <c r="JSQ8" s="1739" t="n"/>
      <c r="JSR8" s="1739" t="n"/>
      <c r="JSS8" s="1739" t="n"/>
      <c r="JST8" s="1739" t="n"/>
      <c r="JSU8" s="1739" t="n"/>
      <c r="JSV8" s="1739" t="n"/>
      <c r="JSW8" s="1739" t="n"/>
      <c r="JSX8" s="1739" t="n"/>
      <c r="JSY8" s="1739" t="n"/>
      <c r="JSZ8" s="1739" t="n"/>
      <c r="JTA8" s="1739" t="n"/>
      <c r="JTB8" s="1739" t="n"/>
      <c r="JTC8" s="1739" t="n"/>
      <c r="JTD8" s="1739" t="n"/>
      <c r="JTE8" s="1739" t="n"/>
      <c r="JTF8" s="1739" t="n"/>
      <c r="JTG8" s="1739" t="n"/>
      <c r="JTH8" s="1739" t="n"/>
      <c r="JTI8" s="1739" t="n"/>
      <c r="JTJ8" s="1739" t="n"/>
      <c r="JTK8" s="1739" t="n"/>
      <c r="JTL8" s="1739" t="n"/>
      <c r="JTM8" s="1739" t="n"/>
      <c r="JTN8" s="1739" t="n"/>
      <c r="JTO8" s="1739" t="n"/>
      <c r="JTP8" s="1739" t="n"/>
      <c r="JTQ8" s="1739" t="n"/>
      <c r="JTR8" s="1739" t="n"/>
      <c r="JTS8" s="1739" t="n"/>
      <c r="JTT8" s="1739" t="n"/>
      <c r="JTU8" s="1739" t="n"/>
      <c r="JTV8" s="1739" t="n"/>
      <c r="JTW8" s="1739" t="n"/>
      <c r="JTX8" s="1739" t="n"/>
      <c r="JTY8" s="1739" t="n"/>
      <c r="JTZ8" s="1739" t="n"/>
      <c r="JUA8" s="1739" t="n"/>
      <c r="JUB8" s="1739" t="n"/>
      <c r="JUC8" s="1739" t="n"/>
      <c r="JUD8" s="1739" t="n"/>
      <c r="JUE8" s="1739" t="n"/>
      <c r="JUF8" s="1739" t="n"/>
      <c r="JUG8" s="1739" t="n"/>
      <c r="JUH8" s="1739" t="n"/>
      <c r="JUI8" s="1739" t="n"/>
      <c r="JUJ8" s="1739" t="n"/>
      <c r="JUK8" s="1739" t="n"/>
      <c r="JUL8" s="1739" t="n"/>
      <c r="JUM8" s="1739" t="n"/>
      <c r="JUN8" s="1739" t="n"/>
      <c r="JUO8" s="1739" t="n"/>
      <c r="JUP8" s="1739" t="n"/>
      <c r="JUQ8" s="1739" t="n"/>
      <c r="JUR8" s="1739" t="n"/>
      <c r="JUS8" s="1739" t="n"/>
      <c r="JUT8" s="1739" t="n"/>
      <c r="JUU8" s="1739" t="n"/>
      <c r="JUV8" s="1739" t="n"/>
      <c r="JUW8" s="1739" t="n"/>
      <c r="JUX8" s="1739" t="n"/>
      <c r="JUY8" s="1739" t="n"/>
      <c r="JUZ8" s="1739" t="n"/>
      <c r="JVA8" s="1739" t="n"/>
      <c r="JVB8" s="1739" t="n"/>
      <c r="JVC8" s="1739" t="n"/>
      <c r="JVD8" s="1739" t="n"/>
      <c r="JVE8" s="1739" t="n"/>
      <c r="JVF8" s="1739" t="n"/>
      <c r="JVG8" s="1739" t="n"/>
      <c r="JVH8" s="1739" t="n"/>
      <c r="JVI8" s="1739" t="n"/>
      <c r="JVJ8" s="1739" t="n"/>
      <c r="JVK8" s="1739" t="n"/>
      <c r="JVL8" s="1739" t="n"/>
      <c r="JVM8" s="1739" t="n"/>
      <c r="JVN8" s="1739" t="n"/>
      <c r="JVO8" s="1739" t="n"/>
      <c r="JVP8" s="1739" t="n"/>
      <c r="JVQ8" s="1739" t="n"/>
      <c r="JVR8" s="1739" t="n"/>
      <c r="JVS8" s="1739" t="n"/>
      <c r="JVT8" s="1739" t="n"/>
      <c r="JVU8" s="1739" t="n"/>
      <c r="JVV8" s="1739" t="n"/>
      <c r="JVW8" s="1739" t="n"/>
      <c r="JVX8" s="1739" t="n"/>
      <c r="JVY8" s="1739" t="n"/>
      <c r="JVZ8" s="1739" t="n"/>
      <c r="JWA8" s="1739" t="n"/>
      <c r="JWB8" s="1739" t="n"/>
      <c r="JWC8" s="1739" t="n"/>
      <c r="JWD8" s="1739" t="n"/>
      <c r="JWE8" s="1739" t="n"/>
      <c r="JWF8" s="1739" t="n"/>
      <c r="JWG8" s="1739" t="n"/>
      <c r="JWH8" s="1739" t="n"/>
      <c r="JWI8" s="1739" t="n"/>
      <c r="JWJ8" s="1739" t="n"/>
      <c r="JWK8" s="1739" t="n"/>
      <c r="JWL8" s="1739" t="n"/>
      <c r="JWM8" s="1739" t="n"/>
      <c r="JWN8" s="1739" t="n"/>
      <c r="JWO8" s="1739" t="n"/>
      <c r="JWP8" s="1739" t="n"/>
      <c r="JWQ8" s="1739" t="n"/>
      <c r="JWR8" s="1739" t="n"/>
      <c r="JWS8" s="1739" t="n"/>
      <c r="JWT8" s="1739" t="n"/>
      <c r="JWU8" s="1739" t="n"/>
      <c r="JWV8" s="1739" t="n"/>
      <c r="JWW8" s="1739" t="n"/>
      <c r="JWX8" s="1739" t="n"/>
      <c r="JWY8" s="1739" t="n"/>
      <c r="JWZ8" s="1739" t="n"/>
      <c r="JXA8" s="1739" t="n"/>
      <c r="JXB8" s="1739" t="n"/>
      <c r="JXC8" s="1739" t="n"/>
      <c r="JXD8" s="1739" t="n"/>
      <c r="JXE8" s="1739" t="n"/>
      <c r="JXF8" s="1739" t="n"/>
      <c r="JXG8" s="1739" t="n"/>
      <c r="JXH8" s="1739" t="n"/>
      <c r="JXI8" s="1739" t="n"/>
      <c r="JXJ8" s="1739" t="n"/>
      <c r="JXK8" s="1739" t="n"/>
      <c r="JXL8" s="1739" t="n"/>
      <c r="JXM8" s="1739" t="n"/>
      <c r="JXN8" s="1739" t="n"/>
      <c r="JXO8" s="1739" t="n"/>
      <c r="JXP8" s="1739" t="n"/>
      <c r="JXQ8" s="1739" t="n"/>
      <c r="JXR8" s="1739" t="n"/>
      <c r="JXS8" s="1739" t="n"/>
      <c r="JXT8" s="1739" t="n"/>
      <c r="JXU8" s="1739" t="n"/>
      <c r="JXV8" s="1739" t="n"/>
      <c r="JXW8" s="1739" t="n"/>
      <c r="JXX8" s="1739" t="n"/>
      <c r="JXY8" s="1739" t="n"/>
      <c r="JXZ8" s="1739" t="n"/>
      <c r="JYA8" s="1739" t="n"/>
      <c r="JYB8" s="1739" t="n"/>
      <c r="JYC8" s="1739" t="n"/>
      <c r="JYD8" s="1739" t="n"/>
      <c r="JYE8" s="1739" t="n"/>
      <c r="JYF8" s="1739" t="n"/>
      <c r="JYG8" s="1739" t="n"/>
      <c r="JYH8" s="1739" t="n"/>
      <c r="JYI8" s="1739" t="n"/>
      <c r="JYJ8" s="1739" t="n"/>
      <c r="JYK8" s="1739" t="n"/>
      <c r="JYL8" s="1739" t="n"/>
      <c r="JYM8" s="1739" t="n"/>
      <c r="JYN8" s="1739" t="n"/>
      <c r="JYO8" s="1739" t="n"/>
      <c r="JYP8" s="1739" t="n"/>
      <c r="JYQ8" s="1739" t="n"/>
      <c r="JYR8" s="1739" t="n"/>
      <c r="JYS8" s="1739" t="n"/>
      <c r="JYT8" s="1739" t="n"/>
      <c r="JYU8" s="1739" t="n"/>
      <c r="JYV8" s="1739" t="n"/>
      <c r="JYW8" s="1739" t="n"/>
      <c r="JYX8" s="1739" t="n"/>
      <c r="JYY8" s="1739" t="n"/>
      <c r="JYZ8" s="1739" t="n"/>
      <c r="JZA8" s="1739" t="n"/>
      <c r="JZB8" s="1739" t="n"/>
      <c r="JZC8" s="1739" t="n"/>
      <c r="JZD8" s="1739" t="n"/>
      <c r="JZE8" s="1739" t="n"/>
      <c r="JZF8" s="1739" t="n"/>
      <c r="JZG8" s="1739" t="n"/>
      <c r="JZH8" s="1739" t="n"/>
      <c r="JZI8" s="1739" t="n"/>
      <c r="JZJ8" s="1739" t="n"/>
      <c r="JZK8" s="1739" t="n"/>
      <c r="JZL8" s="1739" t="n"/>
      <c r="JZM8" s="1739" t="n"/>
      <c r="JZN8" s="1739" t="n"/>
      <c r="JZO8" s="1739" t="n"/>
      <c r="JZP8" s="1739" t="n"/>
      <c r="JZQ8" s="1739" t="n"/>
      <c r="JZR8" s="1739" t="n"/>
      <c r="JZS8" s="1739" t="n"/>
      <c r="JZT8" s="1739" t="n"/>
      <c r="JZU8" s="1739" t="n"/>
      <c r="JZV8" s="1739" t="n"/>
      <c r="JZW8" s="1739" t="n"/>
      <c r="JZX8" s="1739" t="n"/>
      <c r="JZY8" s="1739" t="n"/>
      <c r="JZZ8" s="1739" t="n"/>
      <c r="KAA8" s="1739" t="n"/>
      <c r="KAB8" s="1739" t="n"/>
      <c r="KAC8" s="1739" t="n"/>
      <c r="KAD8" s="1739" t="n"/>
      <c r="KAE8" s="1739" t="n"/>
      <c r="KAF8" s="1739" t="n"/>
      <c r="KAG8" s="1739" t="n"/>
      <c r="KAH8" s="1739" t="n"/>
      <c r="KAI8" s="1739" t="n"/>
      <c r="KAJ8" s="1739" t="n"/>
      <c r="KAK8" s="1739" t="n"/>
      <c r="KAL8" s="1739" t="n"/>
      <c r="KAM8" s="1739" t="n"/>
      <c r="KAN8" s="1739" t="n"/>
      <c r="KAO8" s="1739" t="n"/>
      <c r="KAP8" s="1739" t="n"/>
      <c r="KAQ8" s="1739" t="n"/>
      <c r="KAR8" s="1739" t="n"/>
      <c r="KAS8" s="1739" t="n"/>
      <c r="KAT8" s="1739" t="n"/>
      <c r="KAU8" s="1739" t="n"/>
      <c r="KAV8" s="1739" t="n"/>
      <c r="KAW8" s="1739" t="n"/>
      <c r="KAX8" s="1739" t="n"/>
      <c r="KAY8" s="1739" t="n"/>
      <c r="KAZ8" s="1739" t="n"/>
      <c r="KBA8" s="1739" t="n"/>
      <c r="KBB8" s="1739" t="n"/>
      <c r="KBC8" s="1739" t="n"/>
      <c r="KBD8" s="1739" t="n"/>
      <c r="KBE8" s="1739" t="n"/>
      <c r="KBF8" s="1739" t="n"/>
      <c r="KBG8" s="1739" t="n"/>
      <c r="KBH8" s="1739" t="n"/>
      <c r="KBI8" s="1739" t="n"/>
      <c r="KBJ8" s="1739" t="n"/>
      <c r="KBK8" s="1739" t="n"/>
      <c r="KBL8" s="1739" t="n"/>
      <c r="KBM8" s="1739" t="n"/>
      <c r="KBN8" s="1739" t="n"/>
      <c r="KBO8" s="1739" t="n"/>
      <c r="KBP8" s="1739" t="n"/>
      <c r="KBQ8" s="1739" t="n"/>
      <c r="KBR8" s="1739" t="n"/>
      <c r="KBS8" s="1739" t="n"/>
      <c r="KBT8" s="1739" t="n"/>
      <c r="KBU8" s="1739" t="n"/>
      <c r="KBV8" s="1739" t="n"/>
      <c r="KBW8" s="1739" t="n"/>
      <c r="KBX8" s="1739" t="n"/>
      <c r="KBY8" s="1739" t="n"/>
      <c r="KBZ8" s="1739" t="n"/>
      <c r="KCA8" s="1739" t="n"/>
      <c r="KCB8" s="1739" t="n"/>
      <c r="KCC8" s="1739" t="n"/>
      <c r="KCD8" s="1739" t="n"/>
      <c r="KCE8" s="1739" t="n"/>
      <c r="KCF8" s="1739" t="n"/>
      <c r="KCG8" s="1739" t="n"/>
      <c r="KCH8" s="1739" t="n"/>
      <c r="KCI8" s="1739" t="n"/>
      <c r="KCJ8" s="1739" t="n"/>
      <c r="KCK8" s="1739" t="n"/>
      <c r="KCL8" s="1739" t="n"/>
      <c r="KCM8" s="1739" t="n"/>
      <c r="KCN8" s="1739" t="n"/>
      <c r="KCO8" s="1739" t="n"/>
      <c r="KCP8" s="1739" t="n"/>
      <c r="KCQ8" s="1739" t="n"/>
      <c r="KCR8" s="1739" t="n"/>
      <c r="KCS8" s="1739" t="n"/>
      <c r="KCT8" s="1739" t="n"/>
      <c r="KCU8" s="1739" t="n"/>
      <c r="KCV8" s="1739" t="n"/>
      <c r="KCW8" s="1739" t="n"/>
      <c r="KCX8" s="1739" t="n"/>
      <c r="KCY8" s="1739" t="n"/>
      <c r="KCZ8" s="1739" t="n"/>
      <c r="KDA8" s="1739" t="n"/>
      <c r="KDB8" s="1739" t="n"/>
      <c r="KDC8" s="1739" t="n"/>
      <c r="KDD8" s="1739" t="n"/>
      <c r="KDE8" s="1739" t="n"/>
      <c r="KDF8" s="1739" t="n"/>
      <c r="KDG8" s="1739" t="n"/>
      <c r="KDH8" s="1739" t="n"/>
      <c r="KDI8" s="1739" t="n"/>
      <c r="KDJ8" s="1739" t="n"/>
      <c r="KDK8" s="1739" t="n"/>
      <c r="KDL8" s="1739" t="n"/>
      <c r="KDM8" s="1739" t="n"/>
      <c r="KDN8" s="1739" t="n"/>
      <c r="KDO8" s="1739" t="n"/>
      <c r="KDP8" s="1739" t="n"/>
      <c r="KDQ8" s="1739" t="n"/>
      <c r="KDR8" s="1739" t="n"/>
      <c r="KDS8" s="1739" t="n"/>
      <c r="KDT8" s="1739" t="n"/>
      <c r="KDU8" s="1739" t="n"/>
      <c r="KDV8" s="1739" t="n"/>
      <c r="KDW8" s="1739" t="n"/>
      <c r="KDX8" s="1739" t="n"/>
      <c r="KDY8" s="1739" t="n"/>
      <c r="KDZ8" s="1739" t="n"/>
      <c r="KEA8" s="1739" t="n"/>
      <c r="KEB8" s="1739" t="n"/>
      <c r="KEC8" s="1739" t="n"/>
      <c r="KED8" s="1739" t="n"/>
      <c r="KEE8" s="1739" t="n"/>
      <c r="KEF8" s="1739" t="n"/>
      <c r="KEG8" s="1739" t="n"/>
      <c r="KEH8" s="1739" t="n"/>
      <c r="KEI8" s="1739" t="n"/>
      <c r="KEJ8" s="1739" t="n"/>
      <c r="KEK8" s="1739" t="n"/>
      <c r="KEL8" s="1739" t="n"/>
      <c r="KEM8" s="1739" t="n"/>
      <c r="KEN8" s="1739" t="n"/>
      <c r="KEO8" s="1739" t="n"/>
      <c r="KEP8" s="1739" t="n"/>
      <c r="KEQ8" s="1739" t="n"/>
      <c r="KER8" s="1739" t="n"/>
      <c r="KES8" s="1739" t="n"/>
      <c r="KET8" s="1739" t="n"/>
      <c r="KEU8" s="1739" t="n"/>
      <c r="KEV8" s="1739" t="n"/>
      <c r="KEW8" s="1739" t="n"/>
      <c r="KEX8" s="1739" t="n"/>
      <c r="KEY8" s="1739" t="n"/>
      <c r="KEZ8" s="1739" t="n"/>
      <c r="KFA8" s="1739" t="n"/>
      <c r="KFB8" s="1739" t="n"/>
      <c r="KFC8" s="1739" t="n"/>
      <c r="KFD8" s="1739" t="n"/>
      <c r="KFE8" s="1739" t="n"/>
      <c r="KFF8" s="1739" t="n"/>
      <c r="KFG8" s="1739" t="n"/>
      <c r="KFH8" s="1739" t="n"/>
      <c r="KFI8" s="1739" t="n"/>
      <c r="KFJ8" s="1739" t="n"/>
      <c r="KFK8" s="1739" t="n"/>
      <c r="KFL8" s="1739" t="n"/>
      <c r="KFM8" s="1739" t="n"/>
      <c r="KFN8" s="1739" t="n"/>
      <c r="KFO8" s="1739" t="n"/>
      <c r="KFP8" s="1739" t="n"/>
      <c r="KFQ8" s="1739" t="n"/>
      <c r="KFR8" s="1739" t="n"/>
      <c r="KFS8" s="1739" t="n"/>
      <c r="KFT8" s="1739" t="n"/>
      <c r="KFU8" s="1739" t="n"/>
      <c r="KFV8" s="1739" t="n"/>
      <c r="KFW8" s="1739" t="n"/>
      <c r="KFX8" s="1739" t="n"/>
      <c r="KFY8" s="1739" t="n"/>
      <c r="KFZ8" s="1739" t="n"/>
      <c r="KGA8" s="1739" t="n"/>
      <c r="KGB8" s="1739" t="n"/>
      <c r="KGC8" s="1739" t="n"/>
      <c r="KGD8" s="1739" t="n"/>
      <c r="KGE8" s="1739" t="n"/>
      <c r="KGF8" s="1739" t="n"/>
      <c r="KGG8" s="1739" t="n"/>
      <c r="KGH8" s="1739" t="n"/>
      <c r="KGI8" s="1739" t="n"/>
      <c r="KGJ8" s="1739" t="n"/>
      <c r="KGK8" s="1739" t="n"/>
      <c r="KGL8" s="1739" t="n"/>
      <c r="KGM8" s="1739" t="n"/>
      <c r="KGN8" s="1739" t="n"/>
      <c r="KGO8" s="1739" t="n"/>
      <c r="KGP8" s="1739" t="n"/>
      <c r="KGQ8" s="1739" t="n"/>
      <c r="KGR8" s="1739" t="n"/>
      <c r="KGS8" s="1739" t="n"/>
      <c r="KGT8" s="1739" t="n"/>
      <c r="KGU8" s="1739" t="n"/>
      <c r="KGV8" s="1739" t="n"/>
      <c r="KGW8" s="1739" t="n"/>
      <c r="KGX8" s="1739" t="n"/>
      <c r="KGY8" s="1739" t="n"/>
      <c r="KGZ8" s="1739" t="n"/>
      <c r="KHA8" s="1739" t="n"/>
      <c r="KHB8" s="1739" t="n"/>
      <c r="KHC8" s="1739" t="n"/>
      <c r="KHD8" s="1739" t="n"/>
      <c r="KHE8" s="1739" t="n"/>
      <c r="KHF8" s="1739" t="n"/>
      <c r="KHG8" s="1739" t="n"/>
      <c r="KHH8" s="1739" t="n"/>
      <c r="KHI8" s="1739" t="n"/>
      <c r="KHJ8" s="1739" t="n"/>
      <c r="KHK8" s="1739" t="n"/>
      <c r="KHL8" s="1739" t="n"/>
      <c r="KHM8" s="1739" t="n"/>
      <c r="KHN8" s="1739" t="n"/>
      <c r="KHO8" s="1739" t="n"/>
      <c r="KHP8" s="1739" t="n"/>
      <c r="KHQ8" s="1739" t="n"/>
      <c r="KHR8" s="1739" t="n"/>
      <c r="KHS8" s="1739" t="n"/>
      <c r="KHT8" s="1739" t="n"/>
      <c r="KHU8" s="1739" t="n"/>
      <c r="KHV8" s="1739" t="n"/>
      <c r="KHW8" s="1739" t="n"/>
      <c r="KHX8" s="1739" t="n"/>
      <c r="KHY8" s="1739" t="n"/>
      <c r="KHZ8" s="1739" t="n"/>
      <c r="KIA8" s="1739" t="n"/>
      <c r="KIB8" s="1739" t="n"/>
      <c r="KIC8" s="1739" t="n"/>
      <c r="KID8" s="1739" t="n"/>
      <c r="KIE8" s="1739" t="n"/>
      <c r="KIF8" s="1739" t="n"/>
      <c r="KIG8" s="1739" t="n"/>
      <c r="KIH8" s="1739" t="n"/>
      <c r="KII8" s="1739" t="n"/>
      <c r="KIJ8" s="1739" t="n"/>
      <c r="KIK8" s="1739" t="n"/>
      <c r="KIL8" s="1739" t="n"/>
      <c r="KIM8" s="1739" t="n"/>
      <c r="KIN8" s="1739" t="n"/>
      <c r="KIO8" s="1739" t="n"/>
      <c r="KIP8" s="1739" t="n"/>
      <c r="KIQ8" s="1739" t="n"/>
      <c r="KIR8" s="1739" t="n"/>
      <c r="KIS8" s="1739" t="n"/>
      <c r="KIT8" s="1739" t="n"/>
      <c r="KIU8" s="1739" t="n"/>
      <c r="KIV8" s="1739" t="n"/>
      <c r="KIW8" s="1739" t="n"/>
      <c r="KIX8" s="1739" t="n"/>
      <c r="KIY8" s="1739" t="n"/>
      <c r="KIZ8" s="1739" t="n"/>
      <c r="KJA8" s="1739" t="n"/>
      <c r="KJB8" s="1739" t="n"/>
      <c r="KJC8" s="1739" t="n"/>
      <c r="KJD8" s="1739" t="n"/>
      <c r="KJE8" s="1739" t="n"/>
      <c r="KJF8" s="1739" t="n"/>
      <c r="KJG8" s="1739" t="n"/>
      <c r="KJH8" s="1739" t="n"/>
      <c r="KJI8" s="1739" t="n"/>
      <c r="KJJ8" s="1739" t="n"/>
      <c r="KJK8" s="1739" t="n"/>
      <c r="KJL8" s="1739" t="n"/>
      <c r="KJM8" s="1739" t="n"/>
      <c r="KJN8" s="1739" t="n"/>
      <c r="KJO8" s="1739" t="n"/>
      <c r="KJP8" s="1739" t="n"/>
      <c r="KJQ8" s="1739" t="n"/>
      <c r="KJR8" s="1739" t="n"/>
      <c r="KJS8" s="1739" t="n"/>
      <c r="KJT8" s="1739" t="n"/>
      <c r="KJU8" s="1739" t="n"/>
      <c r="KJV8" s="1739" t="n"/>
      <c r="KJW8" s="1739" t="n"/>
      <c r="KJX8" s="1739" t="n"/>
      <c r="KJY8" s="1739" t="n"/>
      <c r="KJZ8" s="1739" t="n"/>
      <c r="KKA8" s="1739" t="n"/>
      <c r="KKB8" s="1739" t="n"/>
      <c r="KKC8" s="1739" t="n"/>
      <c r="KKD8" s="1739" t="n"/>
      <c r="KKE8" s="1739" t="n"/>
      <c r="KKF8" s="1739" t="n"/>
      <c r="KKG8" s="1739" t="n"/>
      <c r="KKH8" s="1739" t="n"/>
      <c r="KKI8" s="1739" t="n"/>
      <c r="KKJ8" s="1739" t="n"/>
      <c r="KKK8" s="1739" t="n"/>
      <c r="KKL8" s="1739" t="n"/>
      <c r="KKM8" s="1739" t="n"/>
      <c r="KKN8" s="1739" t="n"/>
      <c r="KKO8" s="1739" t="n"/>
      <c r="KKP8" s="1739" t="n"/>
      <c r="KKQ8" s="1739" t="n"/>
      <c r="KKR8" s="1739" t="n"/>
      <c r="KKS8" s="1739" t="n"/>
      <c r="KKT8" s="1739" t="n"/>
      <c r="KKU8" s="1739" t="n"/>
      <c r="KKV8" s="1739" t="n"/>
      <c r="KKW8" s="1739" t="n"/>
      <c r="KKX8" s="1739" t="n"/>
      <c r="KKY8" s="1739" t="n"/>
      <c r="KKZ8" s="1739" t="n"/>
      <c r="KLA8" s="1739" t="n"/>
      <c r="KLB8" s="1739" t="n"/>
      <c r="KLC8" s="1739" t="n"/>
      <c r="KLD8" s="1739" t="n"/>
      <c r="KLE8" s="1739" t="n"/>
      <c r="KLF8" s="1739" t="n"/>
      <c r="KLG8" s="1739" t="n"/>
      <c r="KLH8" s="1739" t="n"/>
      <c r="KLI8" s="1739" t="n"/>
      <c r="KLJ8" s="1739" t="n"/>
      <c r="KLK8" s="1739" t="n"/>
      <c r="KLL8" s="1739" t="n"/>
      <c r="KLM8" s="1739" t="n"/>
      <c r="KLN8" s="1739" t="n"/>
      <c r="KLO8" s="1739" t="n"/>
      <c r="KLP8" s="1739" t="n"/>
      <c r="KLQ8" s="1739" t="n"/>
      <c r="KLR8" s="1739" t="n"/>
      <c r="KLS8" s="1739" t="n"/>
      <c r="KLT8" s="1739" t="n"/>
      <c r="KLU8" s="1739" t="n"/>
      <c r="KLV8" s="1739" t="n"/>
      <c r="KLW8" s="1739" t="n"/>
      <c r="KLX8" s="1739" t="n"/>
      <c r="KLY8" s="1739" t="n"/>
      <c r="KLZ8" s="1739" t="n"/>
      <c r="KMA8" s="1739" t="n"/>
      <c r="KMB8" s="1739" t="n"/>
      <c r="KMC8" s="1739" t="n"/>
      <c r="KMD8" s="1739" t="n"/>
      <c r="KME8" s="1739" t="n"/>
      <c r="KMF8" s="1739" t="n"/>
      <c r="KMG8" s="1739" t="n"/>
      <c r="KMH8" s="1739" t="n"/>
      <c r="KMI8" s="1739" t="n"/>
      <c r="KMJ8" s="1739" t="n"/>
      <c r="KMK8" s="1739" t="n"/>
      <c r="KML8" s="1739" t="n"/>
      <c r="KMM8" s="1739" t="n"/>
      <c r="KMN8" s="1739" t="n"/>
      <c r="KMO8" s="1739" t="n"/>
      <c r="KMP8" s="1739" t="n"/>
      <c r="KMQ8" s="1739" t="n"/>
      <c r="KMR8" s="1739" t="n"/>
      <c r="KMS8" s="1739" t="n"/>
      <c r="KMT8" s="1739" t="n"/>
      <c r="KMU8" s="1739" t="n"/>
      <c r="KMV8" s="1739" t="n"/>
      <c r="KMW8" s="1739" t="n"/>
      <c r="KMX8" s="1739" t="n"/>
      <c r="KMY8" s="1739" t="n"/>
      <c r="KMZ8" s="1739" t="n"/>
      <c r="KNA8" s="1739" t="n"/>
      <c r="KNB8" s="1739" t="n"/>
      <c r="KNC8" s="1739" t="n"/>
      <c r="KND8" s="1739" t="n"/>
      <c r="KNE8" s="1739" t="n"/>
      <c r="KNF8" s="1739" t="n"/>
      <c r="KNG8" s="1739" t="n"/>
      <c r="KNH8" s="1739" t="n"/>
      <c r="KNI8" s="1739" t="n"/>
      <c r="KNJ8" s="1739" t="n"/>
      <c r="KNK8" s="1739" t="n"/>
      <c r="KNL8" s="1739" t="n"/>
      <c r="KNM8" s="1739" t="n"/>
      <c r="KNN8" s="1739" t="n"/>
      <c r="KNO8" s="1739" t="n"/>
      <c r="KNP8" s="1739" t="n"/>
      <c r="KNQ8" s="1739" t="n"/>
      <c r="KNR8" s="1739" t="n"/>
      <c r="KNS8" s="1739" t="n"/>
      <c r="KNT8" s="1739" t="n"/>
      <c r="KNU8" s="1739" t="n"/>
      <c r="KNV8" s="1739" t="n"/>
      <c r="KNW8" s="1739" t="n"/>
      <c r="KNX8" s="1739" t="n"/>
      <c r="KNY8" s="1739" t="n"/>
      <c r="KNZ8" s="1739" t="n"/>
      <c r="KOA8" s="1739" t="n"/>
      <c r="KOB8" s="1739" t="n"/>
      <c r="KOC8" s="1739" t="n"/>
      <c r="KOD8" s="1739" t="n"/>
      <c r="KOE8" s="1739" t="n"/>
      <c r="KOF8" s="1739" t="n"/>
      <c r="KOG8" s="1739" t="n"/>
      <c r="KOH8" s="1739" t="n"/>
      <c r="KOI8" s="1739" t="n"/>
      <c r="KOJ8" s="1739" t="n"/>
      <c r="KOK8" s="1739" t="n"/>
      <c r="KOL8" s="1739" t="n"/>
      <c r="KOM8" s="1739" t="n"/>
      <c r="KON8" s="1739" t="n"/>
      <c r="KOO8" s="1739" t="n"/>
      <c r="KOP8" s="1739" t="n"/>
      <c r="KOQ8" s="1739" t="n"/>
      <c r="KOR8" s="1739" t="n"/>
      <c r="KOS8" s="1739" t="n"/>
      <c r="KOT8" s="1739" t="n"/>
      <c r="KOU8" s="1739" t="n"/>
      <c r="KOV8" s="1739" t="n"/>
      <c r="KOW8" s="1739" t="n"/>
      <c r="KOX8" s="1739" t="n"/>
      <c r="KOY8" s="1739" t="n"/>
      <c r="KOZ8" s="1739" t="n"/>
      <c r="KPA8" s="1739" t="n"/>
      <c r="KPB8" s="1739" t="n"/>
      <c r="KPC8" s="1739" t="n"/>
      <c r="KPD8" s="1739" t="n"/>
      <c r="KPE8" s="1739" t="n"/>
      <c r="KPF8" s="1739" t="n"/>
      <c r="KPG8" s="1739" t="n"/>
      <c r="KPH8" s="1739" t="n"/>
      <c r="KPI8" s="1739" t="n"/>
      <c r="KPJ8" s="1739" t="n"/>
      <c r="KPK8" s="1739" t="n"/>
      <c r="KPL8" s="1739" t="n"/>
      <c r="KPM8" s="1739" t="n"/>
      <c r="KPN8" s="1739" t="n"/>
      <c r="KPO8" s="1739" t="n"/>
      <c r="KPP8" s="1739" t="n"/>
      <c r="KPQ8" s="1739" t="n"/>
      <c r="KPR8" s="1739" t="n"/>
      <c r="KPS8" s="1739" t="n"/>
      <c r="KPT8" s="1739" t="n"/>
      <c r="KPU8" s="1739" t="n"/>
      <c r="KPV8" s="1739" t="n"/>
      <c r="KPW8" s="1739" t="n"/>
      <c r="KPX8" s="1739" t="n"/>
      <c r="KPY8" s="1739" t="n"/>
      <c r="KPZ8" s="1739" t="n"/>
      <c r="KQA8" s="1739" t="n"/>
      <c r="KQB8" s="1739" t="n"/>
      <c r="KQC8" s="1739" t="n"/>
      <c r="KQD8" s="1739" t="n"/>
      <c r="KQE8" s="1739" t="n"/>
      <c r="KQF8" s="1739" t="n"/>
      <c r="KQG8" s="1739" t="n"/>
      <c r="KQH8" s="1739" t="n"/>
      <c r="KQI8" s="1739" t="n"/>
      <c r="KQJ8" s="1739" t="n"/>
      <c r="KQK8" s="1739" t="n"/>
      <c r="KQL8" s="1739" t="n"/>
      <c r="KQM8" s="1739" t="n"/>
      <c r="KQN8" s="1739" t="n"/>
      <c r="KQO8" s="1739" t="n"/>
      <c r="KQP8" s="1739" t="n"/>
      <c r="KQQ8" s="1739" t="n"/>
      <c r="KQR8" s="1739" t="n"/>
      <c r="KQS8" s="1739" t="n"/>
      <c r="KQT8" s="1739" t="n"/>
      <c r="KQU8" s="1739" t="n"/>
      <c r="KQV8" s="1739" t="n"/>
      <c r="KQW8" s="1739" t="n"/>
      <c r="KQX8" s="1739" t="n"/>
      <c r="KQY8" s="1739" t="n"/>
      <c r="KQZ8" s="1739" t="n"/>
      <c r="KRA8" s="1739" t="n"/>
      <c r="KRB8" s="1739" t="n"/>
      <c r="KRC8" s="1739" t="n"/>
      <c r="KRD8" s="1739" t="n"/>
      <c r="KRE8" s="1739" t="n"/>
      <c r="KRF8" s="1739" t="n"/>
      <c r="KRG8" s="1739" t="n"/>
      <c r="KRH8" s="1739" t="n"/>
      <c r="KRI8" s="1739" t="n"/>
      <c r="KRJ8" s="1739" t="n"/>
      <c r="KRK8" s="1739" t="n"/>
      <c r="KRL8" s="1739" t="n"/>
      <c r="KRM8" s="1739" t="n"/>
      <c r="KRN8" s="1739" t="n"/>
      <c r="KRO8" s="1739" t="n"/>
      <c r="KRP8" s="1739" t="n"/>
      <c r="KRQ8" s="1739" t="n"/>
      <c r="KRR8" s="1739" t="n"/>
      <c r="KRS8" s="1739" t="n"/>
      <c r="KRT8" s="1739" t="n"/>
      <c r="KRU8" s="1739" t="n"/>
      <c r="KRV8" s="1739" t="n"/>
      <c r="KRW8" s="1739" t="n"/>
      <c r="KRX8" s="1739" t="n"/>
      <c r="KRY8" s="1739" t="n"/>
      <c r="KRZ8" s="1739" t="n"/>
      <c r="KSA8" s="1739" t="n"/>
      <c r="KSB8" s="1739" t="n"/>
      <c r="KSC8" s="1739" t="n"/>
      <c r="KSD8" s="1739" t="n"/>
      <c r="KSE8" s="1739" t="n"/>
      <c r="KSF8" s="1739" t="n"/>
      <c r="KSG8" s="1739" t="n"/>
      <c r="KSH8" s="1739" t="n"/>
      <c r="KSI8" s="1739" t="n"/>
      <c r="KSJ8" s="1739" t="n"/>
      <c r="KSK8" s="1739" t="n"/>
      <c r="KSL8" s="1739" t="n"/>
      <c r="KSM8" s="1739" t="n"/>
      <c r="KSN8" s="1739" t="n"/>
      <c r="KSO8" s="1739" t="n"/>
      <c r="KSP8" s="1739" t="n"/>
      <c r="KSQ8" s="1739" t="n"/>
      <c r="KSR8" s="1739" t="n"/>
      <c r="KSS8" s="1739" t="n"/>
      <c r="KST8" s="1739" t="n"/>
      <c r="KSU8" s="1739" t="n"/>
      <c r="KSV8" s="1739" t="n"/>
      <c r="KSW8" s="1739" t="n"/>
      <c r="KSX8" s="1739" t="n"/>
      <c r="KSY8" s="1739" t="n"/>
      <c r="KSZ8" s="1739" t="n"/>
      <c r="KTA8" s="1739" t="n"/>
      <c r="KTB8" s="1739" t="n"/>
      <c r="KTC8" s="1739" t="n"/>
      <c r="KTD8" s="1739" t="n"/>
      <c r="KTE8" s="1739" t="n"/>
      <c r="KTF8" s="1739" t="n"/>
      <c r="KTG8" s="1739" t="n"/>
      <c r="KTH8" s="1739" t="n"/>
      <c r="KTI8" s="1739" t="n"/>
      <c r="KTJ8" s="1739" t="n"/>
      <c r="KTK8" s="1739" t="n"/>
      <c r="KTL8" s="1739" t="n"/>
      <c r="KTM8" s="1739" t="n"/>
      <c r="KTN8" s="1739" t="n"/>
      <c r="KTO8" s="1739" t="n"/>
      <c r="KTP8" s="1739" t="n"/>
      <c r="KTQ8" s="1739" t="n"/>
      <c r="KTR8" s="1739" t="n"/>
      <c r="KTS8" s="1739" t="n"/>
      <c r="KTT8" s="1739" t="n"/>
      <c r="KTU8" s="1739" t="n"/>
      <c r="KTV8" s="1739" t="n"/>
      <c r="KTW8" s="1739" t="n"/>
      <c r="KTX8" s="1739" t="n"/>
      <c r="KTY8" s="1739" t="n"/>
      <c r="KTZ8" s="1739" t="n"/>
      <c r="KUA8" s="1739" t="n"/>
      <c r="KUB8" s="1739" t="n"/>
      <c r="KUC8" s="1739" t="n"/>
      <c r="KUD8" s="1739" t="n"/>
      <c r="KUE8" s="1739" t="n"/>
      <c r="KUF8" s="1739" t="n"/>
      <c r="KUG8" s="1739" t="n"/>
      <c r="KUH8" s="1739" t="n"/>
      <c r="KUI8" s="1739" t="n"/>
      <c r="KUJ8" s="1739" t="n"/>
      <c r="KUK8" s="1739" t="n"/>
      <c r="KUL8" s="1739" t="n"/>
      <c r="KUM8" s="1739" t="n"/>
      <c r="KUN8" s="1739" t="n"/>
      <c r="KUO8" s="1739" t="n"/>
      <c r="KUP8" s="1739" t="n"/>
      <c r="KUQ8" s="1739" t="n"/>
      <c r="KUR8" s="1739" t="n"/>
      <c r="KUS8" s="1739" t="n"/>
      <c r="KUT8" s="1739" t="n"/>
      <c r="KUU8" s="1739" t="n"/>
      <c r="KUV8" s="1739" t="n"/>
      <c r="KUW8" s="1739" t="n"/>
      <c r="KUX8" s="1739" t="n"/>
      <c r="KUY8" s="1739" t="n"/>
      <c r="KUZ8" s="1739" t="n"/>
      <c r="KVA8" s="1739" t="n"/>
      <c r="KVB8" s="1739" t="n"/>
      <c r="KVC8" s="1739" t="n"/>
      <c r="KVD8" s="1739" t="n"/>
      <c r="KVE8" s="1739" t="n"/>
      <c r="KVF8" s="1739" t="n"/>
      <c r="KVG8" s="1739" t="n"/>
      <c r="KVH8" s="1739" t="n"/>
      <c r="KVI8" s="1739" t="n"/>
      <c r="KVJ8" s="1739" t="n"/>
      <c r="KVK8" s="1739" t="n"/>
      <c r="KVL8" s="1739" t="n"/>
      <c r="KVM8" s="1739" t="n"/>
      <c r="KVN8" s="1739" t="n"/>
      <c r="KVO8" s="1739" t="n"/>
      <c r="KVP8" s="1739" t="n"/>
      <c r="KVQ8" s="1739" t="n"/>
      <c r="KVR8" s="1739" t="n"/>
      <c r="KVS8" s="1739" t="n"/>
      <c r="KVT8" s="1739" t="n"/>
      <c r="KVU8" s="1739" t="n"/>
      <c r="KVV8" s="1739" t="n"/>
      <c r="KVW8" s="1739" t="n"/>
      <c r="KVX8" s="1739" t="n"/>
      <c r="KVY8" s="1739" t="n"/>
      <c r="KVZ8" s="1739" t="n"/>
      <c r="KWA8" s="1739" t="n"/>
      <c r="KWB8" s="1739" t="n"/>
      <c r="KWC8" s="1739" t="n"/>
      <c r="KWD8" s="1739" t="n"/>
      <c r="KWE8" s="1739" t="n"/>
      <c r="KWF8" s="1739" t="n"/>
      <c r="KWG8" s="1739" t="n"/>
      <c r="KWH8" s="1739" t="n"/>
      <c r="KWI8" s="1739" t="n"/>
      <c r="KWJ8" s="1739" t="n"/>
      <c r="KWK8" s="1739" t="n"/>
      <c r="KWL8" s="1739" t="n"/>
      <c r="KWM8" s="1739" t="n"/>
      <c r="KWN8" s="1739" t="n"/>
      <c r="KWO8" s="1739" t="n"/>
      <c r="KWP8" s="1739" t="n"/>
      <c r="KWQ8" s="1739" t="n"/>
      <c r="KWR8" s="1739" t="n"/>
      <c r="KWS8" s="1739" t="n"/>
      <c r="KWT8" s="1739" t="n"/>
      <c r="KWU8" s="1739" t="n"/>
      <c r="KWV8" s="1739" t="n"/>
      <c r="KWW8" s="1739" t="n"/>
      <c r="KWX8" s="1739" t="n"/>
      <c r="KWY8" s="1739" t="n"/>
      <c r="KWZ8" s="1739" t="n"/>
      <c r="KXA8" s="1739" t="n"/>
      <c r="KXB8" s="1739" t="n"/>
      <c r="KXC8" s="1739" t="n"/>
      <c r="KXD8" s="1739" t="n"/>
      <c r="KXE8" s="1739" t="n"/>
      <c r="KXF8" s="1739" t="n"/>
      <c r="KXG8" s="1739" t="n"/>
      <c r="KXH8" s="1739" t="n"/>
      <c r="KXI8" s="1739" t="n"/>
      <c r="KXJ8" s="1739" t="n"/>
      <c r="KXK8" s="1739" t="n"/>
      <c r="KXL8" s="1739" t="n"/>
      <c r="KXM8" s="1739" t="n"/>
      <c r="KXN8" s="1739" t="n"/>
      <c r="KXO8" s="1739" t="n"/>
      <c r="KXP8" s="1739" t="n"/>
      <c r="KXQ8" s="1739" t="n"/>
      <c r="KXR8" s="1739" t="n"/>
      <c r="KXS8" s="1739" t="n"/>
      <c r="KXT8" s="1739" t="n"/>
      <c r="KXU8" s="1739" t="n"/>
      <c r="KXV8" s="1739" t="n"/>
      <c r="KXW8" s="1739" t="n"/>
      <c r="KXX8" s="1739" t="n"/>
      <c r="KXY8" s="1739" t="n"/>
      <c r="KXZ8" s="1739" t="n"/>
      <c r="KYA8" s="1739" t="n"/>
      <c r="KYB8" s="1739" t="n"/>
      <c r="KYC8" s="1739" t="n"/>
      <c r="KYD8" s="1739" t="n"/>
      <c r="KYE8" s="1739" t="n"/>
      <c r="KYF8" s="1739" t="n"/>
      <c r="KYG8" s="1739" t="n"/>
      <c r="KYH8" s="1739" t="n"/>
      <c r="KYI8" s="1739" t="n"/>
      <c r="KYJ8" s="1739" t="n"/>
      <c r="KYK8" s="1739" t="n"/>
      <c r="KYL8" s="1739" t="n"/>
      <c r="KYM8" s="1739" t="n"/>
      <c r="KYN8" s="1739" t="n"/>
      <c r="KYO8" s="1739" t="n"/>
      <c r="KYP8" s="1739" t="n"/>
      <c r="KYQ8" s="1739" t="n"/>
      <c r="KYR8" s="1739" t="n"/>
      <c r="KYS8" s="1739" t="n"/>
      <c r="KYT8" s="1739" t="n"/>
      <c r="KYU8" s="1739" t="n"/>
      <c r="KYV8" s="1739" t="n"/>
      <c r="KYW8" s="1739" t="n"/>
      <c r="KYX8" s="1739" t="n"/>
      <c r="KYY8" s="1739" t="n"/>
      <c r="KYZ8" s="1739" t="n"/>
      <c r="KZA8" s="1739" t="n"/>
      <c r="KZB8" s="1739" t="n"/>
      <c r="KZC8" s="1739" t="n"/>
      <c r="KZD8" s="1739" t="n"/>
      <c r="KZE8" s="1739" t="n"/>
      <c r="KZF8" s="1739" t="n"/>
      <c r="KZG8" s="1739" t="n"/>
      <c r="KZH8" s="1739" t="n"/>
      <c r="KZI8" s="1739" t="n"/>
      <c r="KZJ8" s="1739" t="n"/>
      <c r="KZK8" s="1739" t="n"/>
      <c r="KZL8" s="1739" t="n"/>
      <c r="KZM8" s="1739" t="n"/>
      <c r="KZN8" s="1739" t="n"/>
      <c r="KZO8" s="1739" t="n"/>
      <c r="KZP8" s="1739" t="n"/>
      <c r="KZQ8" s="1739" t="n"/>
      <c r="KZR8" s="1739" t="n"/>
      <c r="KZS8" s="1739" t="n"/>
      <c r="KZT8" s="1739" t="n"/>
      <c r="KZU8" s="1739" t="n"/>
      <c r="KZV8" s="1739" t="n"/>
      <c r="KZW8" s="1739" t="n"/>
      <c r="KZX8" s="1739" t="n"/>
      <c r="KZY8" s="1739" t="n"/>
      <c r="KZZ8" s="1739" t="n"/>
      <c r="LAA8" s="1739" t="n"/>
      <c r="LAB8" s="1739" t="n"/>
      <c r="LAC8" s="1739" t="n"/>
      <c r="LAD8" s="1739" t="n"/>
      <c r="LAE8" s="1739" t="n"/>
      <c r="LAF8" s="1739" t="n"/>
      <c r="LAG8" s="1739" t="n"/>
      <c r="LAH8" s="1739" t="n"/>
      <c r="LAI8" s="1739" t="n"/>
      <c r="LAJ8" s="1739" t="n"/>
      <c r="LAK8" s="1739" t="n"/>
      <c r="LAL8" s="1739" t="n"/>
      <c r="LAM8" s="1739" t="n"/>
      <c r="LAN8" s="1739" t="n"/>
      <c r="LAO8" s="1739" t="n"/>
      <c r="LAP8" s="1739" t="n"/>
      <c r="LAQ8" s="1739" t="n"/>
      <c r="LAR8" s="1739" t="n"/>
      <c r="LAS8" s="1739" t="n"/>
      <c r="LAT8" s="1739" t="n"/>
      <c r="LAU8" s="1739" t="n"/>
      <c r="LAV8" s="1739" t="n"/>
      <c r="LAW8" s="1739" t="n"/>
      <c r="LAX8" s="1739" t="n"/>
      <c r="LAY8" s="1739" t="n"/>
      <c r="LAZ8" s="1739" t="n"/>
      <c r="LBA8" s="1739" t="n"/>
      <c r="LBB8" s="1739" t="n"/>
      <c r="LBC8" s="1739" t="n"/>
      <c r="LBD8" s="1739" t="n"/>
      <c r="LBE8" s="1739" t="n"/>
      <c r="LBF8" s="1739" t="n"/>
      <c r="LBG8" s="1739" t="n"/>
      <c r="LBH8" s="1739" t="n"/>
      <c r="LBI8" s="1739" t="n"/>
      <c r="LBJ8" s="1739" t="n"/>
      <c r="LBK8" s="1739" t="n"/>
      <c r="LBL8" s="1739" t="n"/>
      <c r="LBM8" s="1739" t="n"/>
      <c r="LBN8" s="1739" t="n"/>
      <c r="LBO8" s="1739" t="n"/>
      <c r="LBP8" s="1739" t="n"/>
      <c r="LBQ8" s="1739" t="n"/>
      <c r="LBR8" s="1739" t="n"/>
      <c r="LBS8" s="1739" t="n"/>
      <c r="LBT8" s="1739" t="n"/>
      <c r="LBU8" s="1739" t="n"/>
      <c r="LBV8" s="1739" t="n"/>
      <c r="LBW8" s="1739" t="n"/>
      <c r="LBX8" s="1739" t="n"/>
      <c r="LBY8" s="1739" t="n"/>
      <c r="LBZ8" s="1739" t="n"/>
      <c r="LCA8" s="1739" t="n"/>
      <c r="LCB8" s="1739" t="n"/>
      <c r="LCC8" s="1739" t="n"/>
      <c r="LCD8" s="1739" t="n"/>
      <c r="LCE8" s="1739" t="n"/>
      <c r="LCF8" s="1739" t="n"/>
      <c r="LCG8" s="1739" t="n"/>
      <c r="LCH8" s="1739" t="n"/>
      <c r="LCI8" s="1739" t="n"/>
      <c r="LCJ8" s="1739" t="n"/>
      <c r="LCK8" s="1739" t="n"/>
      <c r="LCL8" s="1739" t="n"/>
      <c r="LCM8" s="1739" t="n"/>
      <c r="LCN8" s="1739" t="n"/>
      <c r="LCO8" s="1739" t="n"/>
      <c r="LCP8" s="1739" t="n"/>
      <c r="LCQ8" s="1739" t="n"/>
      <c r="LCR8" s="1739" t="n"/>
      <c r="LCS8" s="1739" t="n"/>
      <c r="LCT8" s="1739" t="n"/>
      <c r="LCU8" s="1739" t="n"/>
      <c r="LCV8" s="1739" t="n"/>
      <c r="LCW8" s="1739" t="n"/>
      <c r="LCX8" s="1739" t="n"/>
      <c r="LCY8" s="1739" t="n"/>
      <c r="LCZ8" s="1739" t="n"/>
      <c r="LDA8" s="1739" t="n"/>
      <c r="LDB8" s="1739" t="n"/>
      <c r="LDC8" s="1739" t="n"/>
      <c r="LDD8" s="1739" t="n"/>
      <c r="LDE8" s="1739" t="n"/>
      <c r="LDF8" s="1739" t="n"/>
      <c r="LDG8" s="1739" t="n"/>
      <c r="LDH8" s="1739" t="n"/>
      <c r="LDI8" s="1739" t="n"/>
      <c r="LDJ8" s="1739" t="n"/>
      <c r="LDK8" s="1739" t="n"/>
      <c r="LDL8" s="1739" t="n"/>
      <c r="LDM8" s="1739" t="n"/>
      <c r="LDN8" s="1739" t="n"/>
      <c r="LDO8" s="1739" t="n"/>
      <c r="LDP8" s="1739" t="n"/>
      <c r="LDQ8" s="1739" t="n"/>
      <c r="LDR8" s="1739" t="n"/>
      <c r="LDS8" s="1739" t="n"/>
      <c r="LDT8" s="1739" t="n"/>
      <c r="LDU8" s="1739" t="n"/>
      <c r="LDV8" s="1739" t="n"/>
      <c r="LDW8" s="1739" t="n"/>
      <c r="LDX8" s="1739" t="n"/>
      <c r="LDY8" s="1739" t="n"/>
      <c r="LDZ8" s="1739" t="n"/>
      <c r="LEA8" s="1739" t="n"/>
      <c r="LEB8" s="1739" t="n"/>
      <c r="LEC8" s="1739" t="n"/>
      <c r="LED8" s="1739" t="n"/>
      <c r="LEE8" s="1739" t="n"/>
      <c r="LEF8" s="1739" t="n"/>
      <c r="LEG8" s="1739" t="n"/>
      <c r="LEH8" s="1739" t="n"/>
      <c r="LEI8" s="1739" t="n"/>
      <c r="LEJ8" s="1739" t="n"/>
      <c r="LEK8" s="1739" t="n"/>
      <c r="LEL8" s="1739" t="n"/>
      <c r="LEM8" s="1739" t="n"/>
      <c r="LEN8" s="1739" t="n"/>
      <c r="LEO8" s="1739" t="n"/>
      <c r="LEP8" s="1739" t="n"/>
      <c r="LEQ8" s="1739" t="n"/>
      <c r="LER8" s="1739" t="n"/>
      <c r="LES8" s="1739" t="n"/>
      <c r="LET8" s="1739" t="n"/>
      <c r="LEU8" s="1739" t="n"/>
      <c r="LEV8" s="1739" t="n"/>
      <c r="LEW8" s="1739" t="n"/>
      <c r="LEX8" s="1739" t="n"/>
      <c r="LEY8" s="1739" t="n"/>
      <c r="LEZ8" s="1739" t="n"/>
      <c r="LFA8" s="1739" t="n"/>
      <c r="LFB8" s="1739" t="n"/>
      <c r="LFC8" s="1739" t="n"/>
      <c r="LFD8" s="1739" t="n"/>
      <c r="LFE8" s="1739" t="n"/>
      <c r="LFF8" s="1739" t="n"/>
      <c r="LFG8" s="1739" t="n"/>
      <c r="LFH8" s="1739" t="n"/>
      <c r="LFI8" s="1739" t="n"/>
      <c r="LFJ8" s="1739" t="n"/>
      <c r="LFK8" s="1739" t="n"/>
      <c r="LFL8" s="1739" t="n"/>
      <c r="LFM8" s="1739" t="n"/>
      <c r="LFN8" s="1739" t="n"/>
      <c r="LFO8" s="1739" t="n"/>
      <c r="LFP8" s="1739" t="n"/>
      <c r="LFQ8" s="1739" t="n"/>
      <c r="LFR8" s="1739" t="n"/>
      <c r="LFS8" s="1739" t="n"/>
      <c r="LFT8" s="1739" t="n"/>
      <c r="LFU8" s="1739" t="n"/>
      <c r="LFV8" s="1739" t="n"/>
      <c r="LFW8" s="1739" t="n"/>
      <c r="LFX8" s="1739" t="n"/>
      <c r="LFY8" s="1739" t="n"/>
      <c r="LFZ8" s="1739" t="n"/>
      <c r="LGA8" s="1739" t="n"/>
      <c r="LGB8" s="1739" t="n"/>
      <c r="LGC8" s="1739" t="n"/>
      <c r="LGD8" s="1739" t="n"/>
      <c r="LGE8" s="1739" t="n"/>
      <c r="LGF8" s="1739" t="n"/>
      <c r="LGG8" s="1739" t="n"/>
      <c r="LGH8" s="1739" t="n"/>
      <c r="LGI8" s="1739" t="n"/>
      <c r="LGJ8" s="1739" t="n"/>
      <c r="LGK8" s="1739" t="n"/>
      <c r="LGL8" s="1739" t="n"/>
      <c r="LGM8" s="1739" t="n"/>
      <c r="LGN8" s="1739" t="n"/>
      <c r="LGO8" s="1739" t="n"/>
      <c r="LGP8" s="1739" t="n"/>
      <c r="LGQ8" s="1739" t="n"/>
      <c r="LGR8" s="1739" t="n"/>
      <c r="LGS8" s="1739" t="n"/>
      <c r="LGT8" s="1739" t="n"/>
      <c r="LGU8" s="1739" t="n"/>
      <c r="LGV8" s="1739" t="n"/>
      <c r="LGW8" s="1739" t="n"/>
      <c r="LGX8" s="1739" t="n"/>
      <c r="LGY8" s="1739" t="n"/>
      <c r="LGZ8" s="1739" t="n"/>
      <c r="LHA8" s="1739" t="n"/>
      <c r="LHB8" s="1739" t="n"/>
      <c r="LHC8" s="1739" t="n"/>
      <c r="LHD8" s="1739" t="n"/>
      <c r="LHE8" s="1739" t="n"/>
      <c r="LHF8" s="1739" t="n"/>
      <c r="LHG8" s="1739" t="n"/>
      <c r="LHH8" s="1739" t="n"/>
      <c r="LHI8" s="1739" t="n"/>
      <c r="LHJ8" s="1739" t="n"/>
      <c r="LHK8" s="1739" t="n"/>
      <c r="LHL8" s="1739" t="n"/>
      <c r="LHM8" s="1739" t="n"/>
      <c r="LHN8" s="1739" t="n"/>
      <c r="LHO8" s="1739" t="n"/>
      <c r="LHP8" s="1739" t="n"/>
      <c r="LHQ8" s="1739" t="n"/>
      <c r="LHR8" s="1739" t="n"/>
      <c r="LHS8" s="1739" t="n"/>
      <c r="LHT8" s="1739" t="n"/>
      <c r="LHU8" s="1739" t="n"/>
      <c r="LHV8" s="1739" t="n"/>
      <c r="LHW8" s="1739" t="n"/>
      <c r="LHX8" s="1739" t="n"/>
      <c r="LHY8" s="1739" t="n"/>
      <c r="LHZ8" s="1739" t="n"/>
      <c r="LIA8" s="1739" t="n"/>
      <c r="LIB8" s="1739" t="n"/>
      <c r="LIC8" s="1739" t="n"/>
      <c r="LID8" s="1739" t="n"/>
      <c r="LIE8" s="1739" t="n"/>
      <c r="LIF8" s="1739" t="n"/>
      <c r="LIG8" s="1739" t="n"/>
      <c r="LIH8" s="1739" t="n"/>
      <c r="LII8" s="1739" t="n"/>
      <c r="LIJ8" s="1739" t="n"/>
      <c r="LIK8" s="1739" t="n"/>
      <c r="LIL8" s="1739" t="n"/>
      <c r="LIM8" s="1739" t="n"/>
      <c r="LIN8" s="1739" t="n"/>
      <c r="LIO8" s="1739" t="n"/>
      <c r="LIP8" s="1739" t="n"/>
      <c r="LIQ8" s="1739" t="n"/>
      <c r="LIR8" s="1739" t="n"/>
      <c r="LIS8" s="1739" t="n"/>
      <c r="LIT8" s="1739" t="n"/>
      <c r="LIU8" s="1739" t="n"/>
      <c r="LIV8" s="1739" t="n"/>
      <c r="LIW8" s="1739" t="n"/>
      <c r="LIX8" s="1739" t="n"/>
      <c r="LIY8" s="1739" t="n"/>
      <c r="LIZ8" s="1739" t="n"/>
      <c r="LJA8" s="1739" t="n"/>
      <c r="LJB8" s="1739" t="n"/>
      <c r="LJC8" s="1739" t="n"/>
      <c r="LJD8" s="1739" t="n"/>
      <c r="LJE8" s="1739" t="n"/>
      <c r="LJF8" s="1739" t="n"/>
      <c r="LJG8" s="1739" t="n"/>
      <c r="LJH8" s="1739" t="n"/>
      <c r="LJI8" s="1739" t="n"/>
      <c r="LJJ8" s="1739" t="n"/>
      <c r="LJK8" s="1739" t="n"/>
      <c r="LJL8" s="1739" t="n"/>
      <c r="LJM8" s="1739" t="n"/>
      <c r="LJN8" s="1739" t="n"/>
      <c r="LJO8" s="1739" t="n"/>
      <c r="LJP8" s="1739" t="n"/>
      <c r="LJQ8" s="1739" t="n"/>
      <c r="LJR8" s="1739" t="n"/>
      <c r="LJS8" s="1739" t="n"/>
      <c r="LJT8" s="1739" t="n"/>
      <c r="LJU8" s="1739" t="n"/>
      <c r="LJV8" s="1739" t="n"/>
      <c r="LJW8" s="1739" t="n"/>
      <c r="LJX8" s="1739" t="n"/>
      <c r="LJY8" s="1739" t="n"/>
      <c r="LJZ8" s="1739" t="n"/>
      <c r="LKA8" s="1739" t="n"/>
      <c r="LKB8" s="1739" t="n"/>
      <c r="LKC8" s="1739" t="n"/>
      <c r="LKD8" s="1739" t="n"/>
      <c r="LKE8" s="1739" t="n"/>
      <c r="LKF8" s="1739" t="n"/>
      <c r="LKG8" s="1739" t="n"/>
      <c r="LKH8" s="1739" t="n"/>
      <c r="LKI8" s="1739" t="n"/>
      <c r="LKJ8" s="1739" t="n"/>
      <c r="LKK8" s="1739" t="n"/>
      <c r="LKL8" s="1739" t="n"/>
      <c r="LKM8" s="1739" t="n"/>
      <c r="LKN8" s="1739" t="n"/>
      <c r="LKO8" s="1739" t="n"/>
      <c r="LKP8" s="1739" t="n"/>
      <c r="LKQ8" s="1739" t="n"/>
      <c r="LKR8" s="1739" t="n"/>
      <c r="LKS8" s="1739" t="n"/>
      <c r="LKT8" s="1739" t="n"/>
      <c r="LKU8" s="1739" t="n"/>
      <c r="LKV8" s="1739" t="n"/>
      <c r="LKW8" s="1739" t="n"/>
      <c r="LKX8" s="1739" t="n"/>
      <c r="LKY8" s="1739" t="n"/>
      <c r="LKZ8" s="1739" t="n"/>
      <c r="LLA8" s="1739" t="n"/>
      <c r="LLB8" s="1739" t="n"/>
      <c r="LLC8" s="1739" t="n"/>
      <c r="LLD8" s="1739" t="n"/>
      <c r="LLE8" s="1739" t="n"/>
      <c r="LLF8" s="1739" t="n"/>
      <c r="LLG8" s="1739" t="n"/>
      <c r="LLH8" s="1739" t="n"/>
      <c r="LLI8" s="1739" t="n"/>
      <c r="LLJ8" s="1739" t="n"/>
      <c r="LLK8" s="1739" t="n"/>
      <c r="LLL8" s="1739" t="n"/>
      <c r="LLM8" s="1739" t="n"/>
      <c r="LLN8" s="1739" t="n"/>
      <c r="LLO8" s="1739" t="n"/>
      <c r="LLP8" s="1739" t="n"/>
      <c r="LLQ8" s="1739" t="n"/>
      <c r="LLR8" s="1739" t="n"/>
      <c r="LLS8" s="1739" t="n"/>
      <c r="LLT8" s="1739" t="n"/>
      <c r="LLU8" s="1739" t="n"/>
      <c r="LLV8" s="1739" t="n"/>
      <c r="LLW8" s="1739" t="n"/>
      <c r="LLX8" s="1739" t="n"/>
      <c r="LLY8" s="1739" t="n"/>
      <c r="LLZ8" s="1739" t="n"/>
      <c r="LMA8" s="1739" t="n"/>
      <c r="LMB8" s="1739" t="n"/>
      <c r="LMC8" s="1739" t="n"/>
      <c r="LMD8" s="1739" t="n"/>
      <c r="LME8" s="1739" t="n"/>
      <c r="LMF8" s="1739" t="n"/>
      <c r="LMG8" s="1739" t="n"/>
      <c r="LMH8" s="1739" t="n"/>
      <c r="LMI8" s="1739" t="n"/>
      <c r="LMJ8" s="1739" t="n"/>
      <c r="LMK8" s="1739" t="n"/>
      <c r="LML8" s="1739" t="n"/>
      <c r="LMM8" s="1739" t="n"/>
      <c r="LMN8" s="1739" t="n"/>
      <c r="LMO8" s="1739" t="n"/>
      <c r="LMP8" s="1739" t="n"/>
      <c r="LMQ8" s="1739" t="n"/>
      <c r="LMR8" s="1739" t="n"/>
      <c r="LMS8" s="1739" t="n"/>
      <c r="LMT8" s="1739" t="n"/>
      <c r="LMU8" s="1739" t="n"/>
      <c r="LMV8" s="1739" t="n"/>
      <c r="LMW8" s="1739" t="n"/>
      <c r="LMX8" s="1739" t="n"/>
      <c r="LMY8" s="1739" t="n"/>
      <c r="LMZ8" s="1739" t="n"/>
      <c r="LNA8" s="1739" t="n"/>
      <c r="LNB8" s="1739" t="n"/>
      <c r="LNC8" s="1739" t="n"/>
      <c r="LND8" s="1739" t="n"/>
      <c r="LNE8" s="1739" t="n"/>
      <c r="LNF8" s="1739" t="n"/>
      <c r="LNG8" s="1739" t="n"/>
      <c r="LNH8" s="1739" t="n"/>
      <c r="LNI8" s="1739" t="n"/>
      <c r="LNJ8" s="1739" t="n"/>
      <c r="LNK8" s="1739" t="n"/>
      <c r="LNL8" s="1739" t="n"/>
      <c r="LNM8" s="1739" t="n"/>
      <c r="LNN8" s="1739" t="n"/>
      <c r="LNO8" s="1739" t="n"/>
      <c r="LNP8" s="1739" t="n"/>
      <c r="LNQ8" s="1739" t="n"/>
      <c r="LNR8" s="1739" t="n"/>
      <c r="LNS8" s="1739" t="n"/>
      <c r="LNT8" s="1739" t="n"/>
      <c r="LNU8" s="1739" t="n"/>
      <c r="LNV8" s="1739" t="n"/>
      <c r="LNW8" s="1739" t="n"/>
      <c r="LNX8" s="1739" t="n"/>
      <c r="LNY8" s="1739" t="n"/>
      <c r="LNZ8" s="1739" t="n"/>
      <c r="LOA8" s="1739" t="n"/>
      <c r="LOB8" s="1739" t="n"/>
      <c r="LOC8" s="1739" t="n"/>
      <c r="LOD8" s="1739" t="n"/>
      <c r="LOE8" s="1739" t="n"/>
      <c r="LOF8" s="1739" t="n"/>
      <c r="LOG8" s="1739" t="n"/>
      <c r="LOH8" s="1739" t="n"/>
      <c r="LOI8" s="1739" t="n"/>
      <c r="LOJ8" s="1739" t="n"/>
      <c r="LOK8" s="1739" t="n"/>
      <c r="LOL8" s="1739" t="n"/>
      <c r="LOM8" s="1739" t="n"/>
      <c r="LON8" s="1739" t="n"/>
      <c r="LOO8" s="1739" t="n"/>
      <c r="LOP8" s="1739" t="n"/>
      <c r="LOQ8" s="1739" t="n"/>
      <c r="LOR8" s="1739" t="n"/>
      <c r="LOS8" s="1739" t="n"/>
      <c r="LOT8" s="1739" t="n"/>
      <c r="LOU8" s="1739" t="n"/>
      <c r="LOV8" s="1739" t="n"/>
      <c r="LOW8" s="1739" t="n"/>
      <c r="LOX8" s="1739" t="n"/>
      <c r="LOY8" s="1739" t="n"/>
      <c r="LOZ8" s="1739" t="n"/>
      <c r="LPA8" s="1739" t="n"/>
      <c r="LPB8" s="1739" t="n"/>
      <c r="LPC8" s="1739" t="n"/>
      <c r="LPD8" s="1739" t="n"/>
      <c r="LPE8" s="1739" t="n"/>
      <c r="LPF8" s="1739" t="n"/>
      <c r="LPG8" s="1739" t="n"/>
      <c r="LPH8" s="1739" t="n"/>
      <c r="LPI8" s="1739" t="n"/>
      <c r="LPJ8" s="1739" t="n"/>
      <c r="LPK8" s="1739" t="n"/>
      <c r="LPL8" s="1739" t="n"/>
      <c r="LPM8" s="1739" t="n"/>
      <c r="LPN8" s="1739" t="n"/>
      <c r="LPO8" s="1739" t="n"/>
      <c r="LPP8" s="1739" t="n"/>
      <c r="LPQ8" s="1739" t="n"/>
      <c r="LPR8" s="1739" t="n"/>
      <c r="LPS8" s="1739" t="n"/>
      <c r="LPT8" s="1739" t="n"/>
      <c r="LPU8" s="1739" t="n"/>
      <c r="LPV8" s="1739" t="n"/>
      <c r="LPW8" s="1739" t="n"/>
      <c r="LPX8" s="1739" t="n"/>
      <c r="LPY8" s="1739" t="n"/>
      <c r="LPZ8" s="1739" t="n"/>
      <c r="LQA8" s="1739" t="n"/>
      <c r="LQB8" s="1739" t="n"/>
      <c r="LQC8" s="1739" t="n"/>
      <c r="LQD8" s="1739" t="n"/>
      <c r="LQE8" s="1739" t="n"/>
      <c r="LQF8" s="1739" t="n"/>
      <c r="LQG8" s="1739" t="n"/>
      <c r="LQH8" s="1739" t="n"/>
      <c r="LQI8" s="1739" t="n"/>
      <c r="LQJ8" s="1739" t="n"/>
      <c r="LQK8" s="1739" t="n"/>
      <c r="LQL8" s="1739" t="n"/>
      <c r="LQM8" s="1739" t="n"/>
      <c r="LQN8" s="1739" t="n"/>
      <c r="LQO8" s="1739" t="n"/>
      <c r="LQP8" s="1739" t="n"/>
      <c r="LQQ8" s="1739" t="n"/>
      <c r="LQR8" s="1739" t="n"/>
      <c r="LQS8" s="1739" t="n"/>
      <c r="LQT8" s="1739" t="n"/>
      <c r="LQU8" s="1739" t="n"/>
      <c r="LQV8" s="1739" t="n"/>
      <c r="LQW8" s="1739" t="n"/>
      <c r="LQX8" s="1739" t="n"/>
      <c r="LQY8" s="1739" t="n"/>
      <c r="LQZ8" s="1739" t="n"/>
      <c r="LRA8" s="1739" t="n"/>
      <c r="LRB8" s="1739" t="n"/>
      <c r="LRC8" s="1739" t="n"/>
      <c r="LRD8" s="1739" t="n"/>
      <c r="LRE8" s="1739" t="n"/>
      <c r="LRF8" s="1739" t="n"/>
      <c r="LRG8" s="1739" t="n"/>
      <c r="LRH8" s="1739" t="n"/>
      <c r="LRI8" s="1739" t="n"/>
      <c r="LRJ8" s="1739" t="n"/>
      <c r="LRK8" s="1739" t="n"/>
      <c r="LRL8" s="1739" t="n"/>
      <c r="LRM8" s="1739" t="n"/>
      <c r="LRN8" s="1739" t="n"/>
      <c r="LRO8" s="1739" t="n"/>
      <c r="LRP8" s="1739" t="n"/>
      <c r="LRQ8" s="1739" t="n"/>
      <c r="LRR8" s="1739" t="n"/>
      <c r="LRS8" s="1739" t="n"/>
      <c r="LRT8" s="1739" t="n"/>
      <c r="LRU8" s="1739" t="n"/>
      <c r="LRV8" s="1739" t="n"/>
      <c r="LRW8" s="1739" t="n"/>
      <c r="LRX8" s="1739" t="n"/>
      <c r="LRY8" s="1739" t="n"/>
      <c r="LRZ8" s="1739" t="n"/>
      <c r="LSA8" s="1739" t="n"/>
      <c r="LSB8" s="1739" t="n"/>
      <c r="LSC8" s="1739" t="n"/>
      <c r="LSD8" s="1739" t="n"/>
      <c r="LSE8" s="1739" t="n"/>
      <c r="LSF8" s="1739" t="n"/>
      <c r="LSG8" s="1739" t="n"/>
      <c r="LSH8" s="1739" t="n"/>
      <c r="LSI8" s="1739" t="n"/>
      <c r="LSJ8" s="1739" t="n"/>
      <c r="LSK8" s="1739" t="n"/>
      <c r="LSL8" s="1739" t="n"/>
      <c r="LSM8" s="1739" t="n"/>
      <c r="LSN8" s="1739" t="n"/>
      <c r="LSO8" s="1739" t="n"/>
      <c r="LSP8" s="1739" t="n"/>
      <c r="LSQ8" s="1739" t="n"/>
      <c r="LSR8" s="1739" t="n"/>
      <c r="LSS8" s="1739" t="n"/>
      <c r="LST8" s="1739" t="n"/>
      <c r="LSU8" s="1739" t="n"/>
      <c r="LSV8" s="1739" t="n"/>
      <c r="LSW8" s="1739" t="n"/>
      <c r="LSX8" s="1739" t="n"/>
      <c r="LSY8" s="1739" t="n"/>
      <c r="LSZ8" s="1739" t="n"/>
      <c r="LTA8" s="1739" t="n"/>
      <c r="LTB8" s="1739" t="n"/>
      <c r="LTC8" s="1739" t="n"/>
      <c r="LTD8" s="1739" t="n"/>
      <c r="LTE8" s="1739" t="n"/>
      <c r="LTF8" s="1739" t="n"/>
      <c r="LTG8" s="1739" t="n"/>
      <c r="LTH8" s="1739" t="n"/>
      <c r="LTI8" s="1739" t="n"/>
      <c r="LTJ8" s="1739" t="n"/>
      <c r="LTK8" s="1739" t="n"/>
      <c r="LTL8" s="1739" t="n"/>
      <c r="LTM8" s="1739" t="n"/>
      <c r="LTN8" s="1739" t="n"/>
      <c r="LTO8" s="1739" t="n"/>
      <c r="LTP8" s="1739" t="n"/>
      <c r="LTQ8" s="1739" t="n"/>
      <c r="LTR8" s="1739" t="n"/>
      <c r="LTS8" s="1739" t="n"/>
      <c r="LTT8" s="1739" t="n"/>
      <c r="LTU8" s="1739" t="n"/>
      <c r="LTV8" s="1739" t="n"/>
      <c r="LTW8" s="1739" t="n"/>
      <c r="LTX8" s="1739" t="n"/>
      <c r="LTY8" s="1739" t="n"/>
      <c r="LTZ8" s="1739" t="n"/>
      <c r="LUA8" s="1739" t="n"/>
      <c r="LUB8" s="1739" t="n"/>
      <c r="LUC8" s="1739" t="n"/>
      <c r="LUD8" s="1739" t="n"/>
      <c r="LUE8" s="1739" t="n"/>
      <c r="LUF8" s="1739" t="n"/>
      <c r="LUG8" s="1739" t="n"/>
      <c r="LUH8" s="1739" t="n"/>
      <c r="LUI8" s="1739" t="n"/>
      <c r="LUJ8" s="1739" t="n"/>
      <c r="LUK8" s="1739" t="n"/>
      <c r="LUL8" s="1739" t="n"/>
      <c r="LUM8" s="1739" t="n"/>
      <c r="LUN8" s="1739" t="n"/>
      <c r="LUO8" s="1739" t="n"/>
      <c r="LUP8" s="1739" t="n"/>
      <c r="LUQ8" s="1739" t="n"/>
      <c r="LUR8" s="1739" t="n"/>
      <c r="LUS8" s="1739" t="n"/>
      <c r="LUT8" s="1739" t="n"/>
      <c r="LUU8" s="1739" t="n"/>
      <c r="LUV8" s="1739" t="n"/>
      <c r="LUW8" s="1739" t="n"/>
      <c r="LUX8" s="1739" t="n"/>
      <c r="LUY8" s="1739" t="n"/>
      <c r="LUZ8" s="1739" t="n"/>
      <c r="LVA8" s="1739" t="n"/>
      <c r="LVB8" s="1739" t="n"/>
      <c r="LVC8" s="1739" t="n"/>
      <c r="LVD8" s="1739" t="n"/>
      <c r="LVE8" s="1739" t="n"/>
      <c r="LVF8" s="1739" t="n"/>
      <c r="LVG8" s="1739" t="n"/>
      <c r="LVH8" s="1739" t="n"/>
      <c r="LVI8" s="1739" t="n"/>
      <c r="LVJ8" s="1739" t="n"/>
      <c r="LVK8" s="1739" t="n"/>
      <c r="LVL8" s="1739" t="n"/>
      <c r="LVM8" s="1739" t="n"/>
      <c r="LVN8" s="1739" t="n"/>
      <c r="LVO8" s="1739" t="n"/>
      <c r="LVP8" s="1739" t="n"/>
      <c r="LVQ8" s="1739" t="n"/>
      <c r="LVR8" s="1739" t="n"/>
      <c r="LVS8" s="1739" t="n"/>
      <c r="LVT8" s="1739" t="n"/>
      <c r="LVU8" s="1739" t="n"/>
      <c r="LVV8" s="1739" t="n"/>
      <c r="LVW8" s="1739" t="n"/>
      <c r="LVX8" s="1739" t="n"/>
      <c r="LVY8" s="1739" t="n"/>
      <c r="LVZ8" s="1739" t="n"/>
      <c r="LWA8" s="1739" t="n"/>
      <c r="LWB8" s="1739" t="n"/>
      <c r="LWC8" s="1739" t="n"/>
      <c r="LWD8" s="1739" t="n"/>
      <c r="LWE8" s="1739" t="n"/>
      <c r="LWF8" s="1739" t="n"/>
      <c r="LWG8" s="1739" t="n"/>
      <c r="LWH8" s="1739" t="n"/>
      <c r="LWI8" s="1739" t="n"/>
      <c r="LWJ8" s="1739" t="n"/>
      <c r="LWK8" s="1739" t="n"/>
      <c r="LWL8" s="1739" t="n"/>
      <c r="LWM8" s="1739" t="n"/>
      <c r="LWN8" s="1739" t="n"/>
      <c r="LWO8" s="1739" t="n"/>
      <c r="LWP8" s="1739" t="n"/>
      <c r="LWQ8" s="1739" t="n"/>
      <c r="LWR8" s="1739" t="n"/>
      <c r="LWS8" s="1739" t="n"/>
      <c r="LWT8" s="1739" t="n"/>
      <c r="LWU8" s="1739" t="n"/>
      <c r="LWV8" s="1739" t="n"/>
      <c r="LWW8" s="1739" t="n"/>
      <c r="LWX8" s="1739" t="n"/>
      <c r="LWY8" s="1739" t="n"/>
      <c r="LWZ8" s="1739" t="n"/>
      <c r="LXA8" s="1739" t="n"/>
      <c r="LXB8" s="1739" t="n"/>
      <c r="LXC8" s="1739" t="n"/>
      <c r="LXD8" s="1739" t="n"/>
      <c r="LXE8" s="1739" t="n"/>
      <c r="LXF8" s="1739" t="n"/>
      <c r="LXG8" s="1739" t="n"/>
      <c r="LXH8" s="1739" t="n"/>
      <c r="LXI8" s="1739" t="n"/>
      <c r="LXJ8" s="1739" t="n"/>
      <c r="LXK8" s="1739" t="n"/>
      <c r="LXL8" s="1739" t="n"/>
      <c r="LXM8" s="1739" t="n"/>
      <c r="LXN8" s="1739" t="n"/>
      <c r="LXO8" s="1739" t="n"/>
      <c r="LXP8" s="1739" t="n"/>
      <c r="LXQ8" s="1739" t="n"/>
      <c r="LXR8" s="1739" t="n"/>
      <c r="LXS8" s="1739" t="n"/>
      <c r="LXT8" s="1739" t="n"/>
      <c r="LXU8" s="1739" t="n"/>
      <c r="LXV8" s="1739" t="n"/>
      <c r="LXW8" s="1739" t="n"/>
      <c r="LXX8" s="1739" t="n"/>
      <c r="LXY8" s="1739" t="n"/>
      <c r="LXZ8" s="1739" t="n"/>
      <c r="LYA8" s="1739" t="n"/>
      <c r="LYB8" s="1739" t="n"/>
      <c r="LYC8" s="1739" t="n"/>
      <c r="LYD8" s="1739" t="n"/>
      <c r="LYE8" s="1739" t="n"/>
      <c r="LYF8" s="1739" t="n"/>
      <c r="LYG8" s="1739" t="n"/>
      <c r="LYH8" s="1739" t="n"/>
      <c r="LYI8" s="1739" t="n"/>
      <c r="LYJ8" s="1739" t="n"/>
      <c r="LYK8" s="1739" t="n"/>
      <c r="LYL8" s="1739" t="n"/>
      <c r="LYM8" s="1739" t="n"/>
      <c r="LYN8" s="1739" t="n"/>
      <c r="LYO8" s="1739" t="n"/>
      <c r="LYP8" s="1739" t="n"/>
      <c r="LYQ8" s="1739" t="n"/>
      <c r="LYR8" s="1739" t="n"/>
      <c r="LYS8" s="1739" t="n"/>
      <c r="LYT8" s="1739" t="n"/>
      <c r="LYU8" s="1739" t="n"/>
      <c r="LYV8" s="1739" t="n"/>
      <c r="LYW8" s="1739" t="n"/>
      <c r="LYX8" s="1739" t="n"/>
      <c r="LYY8" s="1739" t="n"/>
      <c r="LYZ8" s="1739" t="n"/>
      <c r="LZA8" s="1739" t="n"/>
      <c r="LZB8" s="1739" t="n"/>
      <c r="LZC8" s="1739" t="n"/>
      <c r="LZD8" s="1739" t="n"/>
      <c r="LZE8" s="1739" t="n"/>
      <c r="LZF8" s="1739" t="n"/>
      <c r="LZG8" s="1739" t="n"/>
      <c r="LZH8" s="1739" t="n"/>
      <c r="LZI8" s="1739" t="n"/>
      <c r="LZJ8" s="1739" t="n"/>
      <c r="LZK8" s="1739" t="n"/>
      <c r="LZL8" s="1739" t="n"/>
      <c r="LZM8" s="1739" t="n"/>
      <c r="LZN8" s="1739" t="n"/>
      <c r="LZO8" s="1739" t="n"/>
      <c r="LZP8" s="1739" t="n"/>
      <c r="LZQ8" s="1739" t="n"/>
      <c r="LZR8" s="1739" t="n"/>
      <c r="LZS8" s="1739" t="n"/>
      <c r="LZT8" s="1739" t="n"/>
      <c r="LZU8" s="1739" t="n"/>
      <c r="LZV8" s="1739" t="n"/>
      <c r="LZW8" s="1739" t="n"/>
      <c r="LZX8" s="1739" t="n"/>
      <c r="LZY8" s="1739" t="n"/>
      <c r="LZZ8" s="1739" t="n"/>
      <c r="MAA8" s="1739" t="n"/>
      <c r="MAB8" s="1739" t="n"/>
      <c r="MAC8" s="1739" t="n"/>
      <c r="MAD8" s="1739" t="n"/>
      <c r="MAE8" s="1739" t="n"/>
      <c r="MAF8" s="1739" t="n"/>
      <c r="MAG8" s="1739" t="n"/>
      <c r="MAH8" s="1739" t="n"/>
      <c r="MAI8" s="1739" t="n"/>
      <c r="MAJ8" s="1739" t="n"/>
      <c r="MAK8" s="1739" t="n"/>
      <c r="MAL8" s="1739" t="n"/>
      <c r="MAM8" s="1739" t="n"/>
      <c r="MAN8" s="1739" t="n"/>
      <c r="MAO8" s="1739" t="n"/>
      <c r="MAP8" s="1739" t="n"/>
      <c r="MAQ8" s="1739" t="n"/>
      <c r="MAR8" s="1739" t="n"/>
      <c r="MAS8" s="1739" t="n"/>
      <c r="MAT8" s="1739" t="n"/>
      <c r="MAU8" s="1739" t="n"/>
      <c r="MAV8" s="1739" t="n"/>
      <c r="MAW8" s="1739" t="n"/>
      <c r="MAX8" s="1739" t="n"/>
      <c r="MAY8" s="1739" t="n"/>
      <c r="MAZ8" s="1739" t="n"/>
      <c r="MBA8" s="1739" t="n"/>
      <c r="MBB8" s="1739" t="n"/>
      <c r="MBC8" s="1739" t="n"/>
      <c r="MBD8" s="1739" t="n"/>
      <c r="MBE8" s="1739" t="n"/>
      <c r="MBF8" s="1739" t="n"/>
      <c r="MBG8" s="1739" t="n"/>
      <c r="MBH8" s="1739" t="n"/>
      <c r="MBI8" s="1739" t="n"/>
      <c r="MBJ8" s="1739" t="n"/>
      <c r="MBK8" s="1739" t="n"/>
      <c r="MBL8" s="1739" t="n"/>
      <c r="MBM8" s="1739" t="n"/>
      <c r="MBN8" s="1739" t="n"/>
      <c r="MBO8" s="1739" t="n"/>
      <c r="MBP8" s="1739" t="n"/>
      <c r="MBQ8" s="1739" t="n"/>
      <c r="MBR8" s="1739" t="n"/>
      <c r="MBS8" s="1739" t="n"/>
      <c r="MBT8" s="1739" t="n"/>
      <c r="MBU8" s="1739" t="n"/>
      <c r="MBV8" s="1739" t="n"/>
      <c r="MBW8" s="1739" t="n"/>
      <c r="MBX8" s="1739" t="n"/>
      <c r="MBY8" s="1739" t="n"/>
      <c r="MBZ8" s="1739" t="n"/>
      <c r="MCA8" s="1739" t="n"/>
      <c r="MCB8" s="1739" t="n"/>
      <c r="MCC8" s="1739" t="n"/>
      <c r="MCD8" s="1739" t="n"/>
      <c r="MCE8" s="1739" t="n"/>
      <c r="MCF8" s="1739" t="n"/>
      <c r="MCG8" s="1739" t="n"/>
      <c r="MCH8" s="1739" t="n"/>
      <c r="MCI8" s="1739" t="n"/>
      <c r="MCJ8" s="1739" t="n"/>
      <c r="MCK8" s="1739" t="n"/>
      <c r="MCL8" s="1739" t="n"/>
      <c r="MCM8" s="1739" t="n"/>
      <c r="MCN8" s="1739" t="n"/>
      <c r="MCO8" s="1739" t="n"/>
      <c r="MCP8" s="1739" t="n"/>
      <c r="MCQ8" s="1739" t="n"/>
      <c r="MCR8" s="1739" t="n"/>
      <c r="MCS8" s="1739" t="n"/>
      <c r="MCT8" s="1739" t="n"/>
      <c r="MCU8" s="1739" t="n"/>
      <c r="MCV8" s="1739" t="n"/>
      <c r="MCW8" s="1739" t="n"/>
      <c r="MCX8" s="1739" t="n"/>
      <c r="MCY8" s="1739" t="n"/>
      <c r="MCZ8" s="1739" t="n"/>
      <c r="MDA8" s="1739" t="n"/>
      <c r="MDB8" s="1739" t="n"/>
      <c r="MDC8" s="1739" t="n"/>
      <c r="MDD8" s="1739" t="n"/>
      <c r="MDE8" s="1739" t="n"/>
      <c r="MDF8" s="1739" t="n"/>
      <c r="MDG8" s="1739" t="n"/>
      <c r="MDH8" s="1739" t="n"/>
      <c r="MDI8" s="1739" t="n"/>
      <c r="MDJ8" s="1739" t="n"/>
      <c r="MDK8" s="1739" t="n"/>
      <c r="MDL8" s="1739" t="n"/>
      <c r="MDM8" s="1739" t="n"/>
      <c r="MDN8" s="1739" t="n"/>
      <c r="MDO8" s="1739" t="n"/>
      <c r="MDP8" s="1739" t="n"/>
      <c r="MDQ8" s="1739" t="n"/>
      <c r="MDR8" s="1739" t="n"/>
      <c r="MDS8" s="1739" t="n"/>
      <c r="MDT8" s="1739" t="n"/>
      <c r="MDU8" s="1739" t="n"/>
      <c r="MDV8" s="1739" t="n"/>
      <c r="MDW8" s="1739" t="n"/>
      <c r="MDX8" s="1739" t="n"/>
      <c r="MDY8" s="1739" t="n"/>
      <c r="MDZ8" s="1739" t="n"/>
      <c r="MEA8" s="1739" t="n"/>
      <c r="MEB8" s="1739" t="n"/>
      <c r="MEC8" s="1739" t="n"/>
      <c r="MED8" s="1739" t="n"/>
      <c r="MEE8" s="1739" t="n"/>
      <c r="MEF8" s="1739" t="n"/>
      <c r="MEG8" s="1739" t="n"/>
      <c r="MEH8" s="1739" t="n"/>
      <c r="MEI8" s="1739" t="n"/>
      <c r="MEJ8" s="1739" t="n"/>
      <c r="MEK8" s="1739" t="n"/>
      <c r="MEL8" s="1739" t="n"/>
      <c r="MEM8" s="1739" t="n"/>
      <c r="MEN8" s="1739" t="n"/>
      <c r="MEO8" s="1739" t="n"/>
      <c r="MEP8" s="1739" t="n"/>
      <c r="MEQ8" s="1739" t="n"/>
      <c r="MER8" s="1739" t="n"/>
      <c r="MES8" s="1739" t="n"/>
      <c r="MET8" s="1739" t="n"/>
      <c r="MEU8" s="1739" t="n"/>
      <c r="MEV8" s="1739" t="n"/>
      <c r="MEW8" s="1739" t="n"/>
      <c r="MEX8" s="1739" t="n"/>
      <c r="MEY8" s="1739" t="n"/>
      <c r="MEZ8" s="1739" t="n"/>
      <c r="MFA8" s="1739" t="n"/>
      <c r="MFB8" s="1739" t="n"/>
      <c r="MFC8" s="1739" t="n"/>
      <c r="MFD8" s="1739" t="n"/>
      <c r="MFE8" s="1739" t="n"/>
      <c r="MFF8" s="1739" t="n"/>
      <c r="MFG8" s="1739" t="n"/>
      <c r="MFH8" s="1739" t="n"/>
      <c r="MFI8" s="1739" t="n"/>
      <c r="MFJ8" s="1739" t="n"/>
      <c r="MFK8" s="1739" t="n"/>
      <c r="MFL8" s="1739" t="n"/>
      <c r="MFM8" s="1739" t="n"/>
      <c r="MFN8" s="1739" t="n"/>
      <c r="MFO8" s="1739" t="n"/>
      <c r="MFP8" s="1739" t="n"/>
      <c r="MFQ8" s="1739" t="n"/>
      <c r="MFR8" s="1739" t="n"/>
      <c r="MFS8" s="1739" t="n"/>
      <c r="MFT8" s="1739" t="n"/>
      <c r="MFU8" s="1739" t="n"/>
      <c r="MFV8" s="1739" t="n"/>
      <c r="MFW8" s="1739" t="n"/>
      <c r="MFX8" s="1739" t="n"/>
      <c r="MFY8" s="1739" t="n"/>
      <c r="MFZ8" s="1739" t="n"/>
      <c r="MGA8" s="1739" t="n"/>
      <c r="MGB8" s="1739" t="n"/>
      <c r="MGC8" s="1739" t="n"/>
      <c r="MGD8" s="1739" t="n"/>
      <c r="MGE8" s="1739" t="n"/>
      <c r="MGF8" s="1739" t="n"/>
      <c r="MGG8" s="1739" t="n"/>
      <c r="MGH8" s="1739" t="n"/>
      <c r="MGI8" s="1739" t="n"/>
      <c r="MGJ8" s="1739" t="n"/>
      <c r="MGK8" s="1739" t="n"/>
      <c r="MGL8" s="1739" t="n"/>
      <c r="MGM8" s="1739" t="n"/>
      <c r="MGN8" s="1739" t="n"/>
      <c r="MGO8" s="1739" t="n"/>
      <c r="MGP8" s="1739" t="n"/>
      <c r="MGQ8" s="1739" t="n"/>
      <c r="MGR8" s="1739" t="n"/>
      <c r="MGS8" s="1739" t="n"/>
      <c r="MGT8" s="1739" t="n"/>
      <c r="MGU8" s="1739" t="n"/>
      <c r="MGV8" s="1739" t="n"/>
      <c r="MGW8" s="1739" t="n"/>
      <c r="MGX8" s="1739" t="n"/>
      <c r="MGY8" s="1739" t="n"/>
      <c r="MGZ8" s="1739" t="n"/>
      <c r="MHA8" s="1739" t="n"/>
      <c r="MHB8" s="1739" t="n"/>
      <c r="MHC8" s="1739" t="n"/>
      <c r="MHD8" s="1739" t="n"/>
      <c r="MHE8" s="1739" t="n"/>
      <c r="MHF8" s="1739" t="n"/>
      <c r="MHG8" s="1739" t="n"/>
      <c r="MHH8" s="1739" t="n"/>
      <c r="MHI8" s="1739" t="n"/>
      <c r="MHJ8" s="1739" t="n"/>
      <c r="MHK8" s="1739" t="n"/>
      <c r="MHL8" s="1739" t="n"/>
      <c r="MHM8" s="1739" t="n"/>
      <c r="MHN8" s="1739" t="n"/>
      <c r="MHO8" s="1739" t="n"/>
      <c r="MHP8" s="1739" t="n"/>
      <c r="MHQ8" s="1739" t="n"/>
      <c r="MHR8" s="1739" t="n"/>
      <c r="MHS8" s="1739" t="n"/>
      <c r="MHT8" s="1739" t="n"/>
      <c r="MHU8" s="1739" t="n"/>
      <c r="MHV8" s="1739" t="n"/>
      <c r="MHW8" s="1739" t="n"/>
      <c r="MHX8" s="1739" t="n"/>
      <c r="MHY8" s="1739" t="n"/>
      <c r="MHZ8" s="1739" t="n"/>
      <c r="MIA8" s="1739" t="n"/>
      <c r="MIB8" s="1739" t="n"/>
      <c r="MIC8" s="1739" t="n"/>
      <c r="MID8" s="1739" t="n"/>
      <c r="MIE8" s="1739" t="n"/>
      <c r="MIF8" s="1739" t="n"/>
      <c r="MIG8" s="1739" t="n"/>
      <c r="MIH8" s="1739" t="n"/>
      <c r="MII8" s="1739" t="n"/>
      <c r="MIJ8" s="1739" t="n"/>
      <c r="MIK8" s="1739" t="n"/>
      <c r="MIL8" s="1739" t="n"/>
      <c r="MIM8" s="1739" t="n"/>
      <c r="MIN8" s="1739" t="n"/>
      <c r="MIO8" s="1739" t="n"/>
      <c r="MIP8" s="1739" t="n"/>
      <c r="MIQ8" s="1739" t="n"/>
      <c r="MIR8" s="1739" t="n"/>
      <c r="MIS8" s="1739" t="n"/>
      <c r="MIT8" s="1739" t="n"/>
      <c r="MIU8" s="1739" t="n"/>
      <c r="MIV8" s="1739" t="n"/>
      <c r="MIW8" s="1739" t="n"/>
      <c r="MIX8" s="1739" t="n"/>
      <c r="MIY8" s="1739" t="n"/>
      <c r="MIZ8" s="1739" t="n"/>
      <c r="MJA8" s="1739" t="n"/>
      <c r="MJB8" s="1739" t="n"/>
      <c r="MJC8" s="1739" t="n"/>
      <c r="MJD8" s="1739" t="n"/>
      <c r="MJE8" s="1739" t="n"/>
      <c r="MJF8" s="1739" t="n"/>
      <c r="MJG8" s="1739" t="n"/>
      <c r="MJH8" s="1739" t="n"/>
      <c r="MJI8" s="1739" t="n"/>
      <c r="MJJ8" s="1739" t="n"/>
      <c r="MJK8" s="1739" t="n"/>
      <c r="MJL8" s="1739" t="n"/>
      <c r="MJM8" s="1739" t="n"/>
      <c r="MJN8" s="1739" t="n"/>
      <c r="MJO8" s="1739" t="n"/>
      <c r="MJP8" s="1739" t="n"/>
      <c r="MJQ8" s="1739" t="n"/>
      <c r="MJR8" s="1739" t="n"/>
      <c r="MJS8" s="1739" t="n"/>
      <c r="MJT8" s="1739" t="n"/>
      <c r="MJU8" s="1739" t="n"/>
      <c r="MJV8" s="1739" t="n"/>
      <c r="MJW8" s="1739" t="n"/>
      <c r="MJX8" s="1739" t="n"/>
      <c r="MJY8" s="1739" t="n"/>
      <c r="MJZ8" s="1739" t="n"/>
      <c r="MKA8" s="1739" t="n"/>
      <c r="MKB8" s="1739" t="n"/>
      <c r="MKC8" s="1739" t="n"/>
      <c r="MKD8" s="1739" t="n"/>
      <c r="MKE8" s="1739" t="n"/>
      <c r="MKF8" s="1739" t="n"/>
      <c r="MKG8" s="1739" t="n"/>
      <c r="MKH8" s="1739" t="n"/>
      <c r="MKI8" s="1739" t="n"/>
      <c r="MKJ8" s="1739" t="n"/>
      <c r="MKK8" s="1739" t="n"/>
      <c r="MKL8" s="1739" t="n"/>
      <c r="MKM8" s="1739" t="n"/>
      <c r="MKN8" s="1739" t="n"/>
      <c r="MKO8" s="1739" t="n"/>
      <c r="MKP8" s="1739" t="n"/>
      <c r="MKQ8" s="1739" t="n"/>
      <c r="MKR8" s="1739" t="n"/>
      <c r="MKS8" s="1739" t="n"/>
      <c r="MKT8" s="1739" t="n"/>
      <c r="MKU8" s="1739" t="n"/>
      <c r="MKV8" s="1739" t="n"/>
      <c r="MKW8" s="1739" t="n"/>
      <c r="MKX8" s="1739" t="n"/>
      <c r="MKY8" s="1739" t="n"/>
      <c r="MKZ8" s="1739" t="n"/>
      <c r="MLA8" s="1739" t="n"/>
      <c r="MLB8" s="1739" t="n"/>
      <c r="MLC8" s="1739" t="n"/>
      <c r="MLD8" s="1739" t="n"/>
      <c r="MLE8" s="1739" t="n"/>
      <c r="MLF8" s="1739" t="n"/>
      <c r="MLG8" s="1739" t="n"/>
      <c r="MLH8" s="1739" t="n"/>
      <c r="MLI8" s="1739" t="n"/>
      <c r="MLJ8" s="1739" t="n"/>
      <c r="MLK8" s="1739" t="n"/>
      <c r="MLL8" s="1739" t="n"/>
      <c r="MLM8" s="1739" t="n"/>
      <c r="MLN8" s="1739" t="n"/>
      <c r="MLO8" s="1739" t="n"/>
      <c r="MLP8" s="1739" t="n"/>
      <c r="MLQ8" s="1739" t="n"/>
      <c r="MLR8" s="1739" t="n"/>
      <c r="MLS8" s="1739" t="n"/>
      <c r="MLT8" s="1739" t="n"/>
      <c r="MLU8" s="1739" t="n"/>
      <c r="MLV8" s="1739" t="n"/>
      <c r="MLW8" s="1739" t="n"/>
      <c r="MLX8" s="1739" t="n"/>
      <c r="MLY8" s="1739" t="n"/>
      <c r="MLZ8" s="1739" t="n"/>
      <c r="MMA8" s="1739" t="n"/>
      <c r="MMB8" s="1739" t="n"/>
      <c r="MMC8" s="1739" t="n"/>
      <c r="MMD8" s="1739" t="n"/>
      <c r="MME8" s="1739" t="n"/>
      <c r="MMF8" s="1739" t="n"/>
      <c r="MMG8" s="1739" t="n"/>
      <c r="MMH8" s="1739" t="n"/>
      <c r="MMI8" s="1739" t="n"/>
      <c r="MMJ8" s="1739" t="n"/>
      <c r="MMK8" s="1739" t="n"/>
      <c r="MML8" s="1739" t="n"/>
      <c r="MMM8" s="1739" t="n"/>
      <c r="MMN8" s="1739" t="n"/>
      <c r="MMO8" s="1739" t="n"/>
      <c r="MMP8" s="1739" t="n"/>
      <c r="MMQ8" s="1739" t="n"/>
      <c r="MMR8" s="1739" t="n"/>
      <c r="MMS8" s="1739" t="n"/>
      <c r="MMT8" s="1739" t="n"/>
      <c r="MMU8" s="1739" t="n"/>
      <c r="MMV8" s="1739" t="n"/>
      <c r="MMW8" s="1739" t="n"/>
      <c r="MMX8" s="1739" t="n"/>
      <c r="MMY8" s="1739" t="n"/>
      <c r="MMZ8" s="1739" t="n"/>
      <c r="MNA8" s="1739" t="n"/>
      <c r="MNB8" s="1739" t="n"/>
      <c r="MNC8" s="1739" t="n"/>
      <c r="MND8" s="1739" t="n"/>
      <c r="MNE8" s="1739" t="n"/>
      <c r="MNF8" s="1739" t="n"/>
      <c r="MNG8" s="1739" t="n"/>
      <c r="MNH8" s="1739" t="n"/>
      <c r="MNI8" s="1739" t="n"/>
      <c r="MNJ8" s="1739" t="n"/>
      <c r="MNK8" s="1739" t="n"/>
      <c r="MNL8" s="1739" t="n"/>
      <c r="MNM8" s="1739" t="n"/>
      <c r="MNN8" s="1739" t="n"/>
      <c r="MNO8" s="1739" t="n"/>
      <c r="MNP8" s="1739" t="n"/>
      <c r="MNQ8" s="1739" t="n"/>
      <c r="MNR8" s="1739" t="n"/>
      <c r="MNS8" s="1739" t="n"/>
      <c r="MNT8" s="1739" t="n"/>
      <c r="MNU8" s="1739" t="n"/>
      <c r="MNV8" s="1739" t="n"/>
      <c r="MNW8" s="1739" t="n"/>
      <c r="MNX8" s="1739" t="n"/>
      <c r="MNY8" s="1739" t="n"/>
      <c r="MNZ8" s="1739" t="n"/>
      <c r="MOA8" s="1739" t="n"/>
      <c r="MOB8" s="1739" t="n"/>
      <c r="MOC8" s="1739" t="n"/>
      <c r="MOD8" s="1739" t="n"/>
      <c r="MOE8" s="1739" t="n"/>
      <c r="MOF8" s="1739" t="n"/>
      <c r="MOG8" s="1739" t="n"/>
      <c r="MOH8" s="1739" t="n"/>
      <c r="MOI8" s="1739" t="n"/>
      <c r="MOJ8" s="1739" t="n"/>
      <c r="MOK8" s="1739" t="n"/>
      <c r="MOL8" s="1739" t="n"/>
      <c r="MOM8" s="1739" t="n"/>
      <c r="MON8" s="1739" t="n"/>
      <c r="MOO8" s="1739" t="n"/>
      <c r="MOP8" s="1739" t="n"/>
      <c r="MOQ8" s="1739" t="n"/>
      <c r="MOR8" s="1739" t="n"/>
      <c r="MOS8" s="1739" t="n"/>
      <c r="MOT8" s="1739" t="n"/>
      <c r="MOU8" s="1739" t="n"/>
      <c r="MOV8" s="1739" t="n"/>
      <c r="MOW8" s="1739" t="n"/>
      <c r="MOX8" s="1739" t="n"/>
      <c r="MOY8" s="1739" t="n"/>
      <c r="MOZ8" s="1739" t="n"/>
      <c r="MPA8" s="1739" t="n"/>
      <c r="MPB8" s="1739" t="n"/>
      <c r="MPC8" s="1739" t="n"/>
      <c r="MPD8" s="1739" t="n"/>
      <c r="MPE8" s="1739" t="n"/>
      <c r="MPF8" s="1739" t="n"/>
      <c r="MPG8" s="1739" t="n"/>
      <c r="MPH8" s="1739" t="n"/>
      <c r="MPI8" s="1739" t="n"/>
      <c r="MPJ8" s="1739" t="n"/>
      <c r="MPK8" s="1739" t="n"/>
      <c r="MPL8" s="1739" t="n"/>
      <c r="MPM8" s="1739" t="n"/>
      <c r="MPN8" s="1739" t="n"/>
      <c r="MPO8" s="1739" t="n"/>
      <c r="MPP8" s="1739" t="n"/>
      <c r="MPQ8" s="1739" t="n"/>
      <c r="MPR8" s="1739" t="n"/>
      <c r="MPS8" s="1739" t="n"/>
      <c r="MPT8" s="1739" t="n"/>
      <c r="MPU8" s="1739" t="n"/>
      <c r="MPV8" s="1739" t="n"/>
      <c r="MPW8" s="1739" t="n"/>
      <c r="MPX8" s="1739" t="n"/>
      <c r="MPY8" s="1739" t="n"/>
      <c r="MPZ8" s="1739" t="n"/>
      <c r="MQA8" s="1739" t="n"/>
      <c r="MQB8" s="1739" t="n"/>
      <c r="MQC8" s="1739" t="n"/>
      <c r="MQD8" s="1739" t="n"/>
      <c r="MQE8" s="1739" t="n"/>
      <c r="MQF8" s="1739" t="n"/>
      <c r="MQG8" s="1739" t="n"/>
      <c r="MQH8" s="1739" t="n"/>
      <c r="MQI8" s="1739" t="n"/>
      <c r="MQJ8" s="1739" t="n"/>
      <c r="MQK8" s="1739" t="n"/>
      <c r="MQL8" s="1739" t="n"/>
      <c r="MQM8" s="1739" t="n"/>
      <c r="MQN8" s="1739" t="n"/>
      <c r="MQO8" s="1739" t="n"/>
      <c r="MQP8" s="1739" t="n"/>
      <c r="MQQ8" s="1739" t="n"/>
      <c r="MQR8" s="1739" t="n"/>
      <c r="MQS8" s="1739" t="n"/>
      <c r="MQT8" s="1739" t="n"/>
      <c r="MQU8" s="1739" t="n"/>
      <c r="MQV8" s="1739" t="n"/>
      <c r="MQW8" s="1739" t="n"/>
      <c r="MQX8" s="1739" t="n"/>
      <c r="MQY8" s="1739" t="n"/>
      <c r="MQZ8" s="1739" t="n"/>
      <c r="MRA8" s="1739" t="n"/>
      <c r="MRB8" s="1739" t="n"/>
      <c r="MRC8" s="1739" t="n"/>
      <c r="MRD8" s="1739" t="n"/>
      <c r="MRE8" s="1739" t="n"/>
      <c r="MRF8" s="1739" t="n"/>
      <c r="MRG8" s="1739" t="n"/>
      <c r="MRH8" s="1739" t="n"/>
      <c r="MRI8" s="1739" t="n"/>
      <c r="MRJ8" s="1739" t="n"/>
      <c r="MRK8" s="1739" t="n"/>
      <c r="MRL8" s="1739" t="n"/>
      <c r="MRM8" s="1739" t="n"/>
      <c r="MRN8" s="1739" t="n"/>
      <c r="MRO8" s="1739" t="n"/>
      <c r="MRP8" s="1739" t="n"/>
      <c r="MRQ8" s="1739" t="n"/>
      <c r="MRR8" s="1739" t="n"/>
      <c r="MRS8" s="1739" t="n"/>
      <c r="MRT8" s="1739" t="n"/>
      <c r="MRU8" s="1739" t="n"/>
      <c r="MRV8" s="1739" t="n"/>
      <c r="MRW8" s="1739" t="n"/>
      <c r="MRX8" s="1739" t="n"/>
      <c r="MRY8" s="1739" t="n"/>
      <c r="MRZ8" s="1739" t="n"/>
      <c r="MSA8" s="1739" t="n"/>
      <c r="MSB8" s="1739" t="n"/>
      <c r="MSC8" s="1739" t="n"/>
      <c r="MSD8" s="1739" t="n"/>
      <c r="MSE8" s="1739" t="n"/>
      <c r="MSF8" s="1739" t="n"/>
      <c r="MSG8" s="1739" t="n"/>
      <c r="MSH8" s="1739" t="n"/>
      <c r="MSI8" s="1739" t="n"/>
      <c r="MSJ8" s="1739" t="n"/>
      <c r="MSK8" s="1739" t="n"/>
      <c r="MSL8" s="1739" t="n"/>
      <c r="MSM8" s="1739" t="n"/>
      <c r="MSN8" s="1739" t="n"/>
      <c r="MSO8" s="1739" t="n"/>
      <c r="MSP8" s="1739" t="n"/>
      <c r="MSQ8" s="1739" t="n"/>
      <c r="MSR8" s="1739" t="n"/>
      <c r="MSS8" s="1739" t="n"/>
      <c r="MST8" s="1739" t="n"/>
      <c r="MSU8" s="1739" t="n"/>
      <c r="MSV8" s="1739" t="n"/>
      <c r="MSW8" s="1739" t="n"/>
      <c r="MSX8" s="1739" t="n"/>
      <c r="MSY8" s="1739" t="n"/>
      <c r="MSZ8" s="1739" t="n"/>
      <c r="MTA8" s="1739" t="n"/>
      <c r="MTB8" s="1739" t="n"/>
      <c r="MTC8" s="1739" t="n"/>
      <c r="MTD8" s="1739" t="n"/>
      <c r="MTE8" s="1739" t="n"/>
      <c r="MTF8" s="1739" t="n"/>
      <c r="MTG8" s="1739" t="n"/>
      <c r="MTH8" s="1739" t="n"/>
      <c r="MTI8" s="1739" t="n"/>
      <c r="MTJ8" s="1739" t="n"/>
      <c r="MTK8" s="1739" t="n"/>
      <c r="MTL8" s="1739" t="n"/>
      <c r="MTM8" s="1739" t="n"/>
      <c r="MTN8" s="1739" t="n"/>
      <c r="MTO8" s="1739" t="n"/>
      <c r="MTP8" s="1739" t="n"/>
      <c r="MTQ8" s="1739" t="n"/>
      <c r="MTR8" s="1739" t="n"/>
      <c r="MTS8" s="1739" t="n"/>
      <c r="MTT8" s="1739" t="n"/>
      <c r="MTU8" s="1739" t="n"/>
      <c r="MTV8" s="1739" t="n"/>
      <c r="MTW8" s="1739" t="n"/>
      <c r="MTX8" s="1739" t="n"/>
      <c r="MTY8" s="1739" t="n"/>
      <c r="MTZ8" s="1739" t="n"/>
      <c r="MUA8" s="1739" t="n"/>
      <c r="MUB8" s="1739" t="n"/>
      <c r="MUC8" s="1739" t="n"/>
      <c r="MUD8" s="1739" t="n"/>
      <c r="MUE8" s="1739" t="n"/>
      <c r="MUF8" s="1739" t="n"/>
      <c r="MUG8" s="1739" t="n"/>
      <c r="MUH8" s="1739" t="n"/>
      <c r="MUI8" s="1739" t="n"/>
      <c r="MUJ8" s="1739" t="n"/>
      <c r="MUK8" s="1739" t="n"/>
      <c r="MUL8" s="1739" t="n"/>
      <c r="MUM8" s="1739" t="n"/>
      <c r="MUN8" s="1739" t="n"/>
      <c r="MUO8" s="1739" t="n"/>
      <c r="MUP8" s="1739" t="n"/>
      <c r="MUQ8" s="1739" t="n"/>
      <c r="MUR8" s="1739" t="n"/>
      <c r="MUS8" s="1739" t="n"/>
      <c r="MUT8" s="1739" t="n"/>
      <c r="MUU8" s="1739" t="n"/>
      <c r="MUV8" s="1739" t="n"/>
      <c r="MUW8" s="1739" t="n"/>
      <c r="MUX8" s="1739" t="n"/>
      <c r="MUY8" s="1739" t="n"/>
      <c r="MUZ8" s="1739" t="n"/>
      <c r="MVA8" s="1739" t="n"/>
      <c r="MVB8" s="1739" t="n"/>
      <c r="MVC8" s="1739" t="n"/>
      <c r="MVD8" s="1739" t="n"/>
      <c r="MVE8" s="1739" t="n"/>
      <c r="MVF8" s="1739" t="n"/>
      <c r="MVG8" s="1739" t="n"/>
      <c r="MVH8" s="1739" t="n"/>
      <c r="MVI8" s="1739" t="n"/>
      <c r="MVJ8" s="1739" t="n"/>
      <c r="MVK8" s="1739" t="n"/>
      <c r="MVL8" s="1739" t="n"/>
      <c r="MVM8" s="1739" t="n"/>
      <c r="MVN8" s="1739" t="n"/>
      <c r="MVO8" s="1739" t="n"/>
      <c r="MVP8" s="1739" t="n"/>
      <c r="MVQ8" s="1739" t="n"/>
      <c r="MVR8" s="1739" t="n"/>
      <c r="MVS8" s="1739" t="n"/>
      <c r="MVT8" s="1739" t="n"/>
      <c r="MVU8" s="1739" t="n"/>
      <c r="MVV8" s="1739" t="n"/>
      <c r="MVW8" s="1739" t="n"/>
      <c r="MVX8" s="1739" t="n"/>
      <c r="MVY8" s="1739" t="n"/>
      <c r="MVZ8" s="1739" t="n"/>
      <c r="MWA8" s="1739" t="n"/>
      <c r="MWB8" s="1739" t="n"/>
      <c r="MWC8" s="1739" t="n"/>
      <c r="MWD8" s="1739" t="n"/>
      <c r="MWE8" s="1739" t="n"/>
      <c r="MWF8" s="1739" t="n"/>
      <c r="MWG8" s="1739" t="n"/>
      <c r="MWH8" s="1739" t="n"/>
      <c r="MWI8" s="1739" t="n"/>
      <c r="MWJ8" s="1739" t="n"/>
      <c r="MWK8" s="1739" t="n"/>
      <c r="MWL8" s="1739" t="n"/>
      <c r="MWM8" s="1739" t="n"/>
      <c r="MWN8" s="1739" t="n"/>
      <c r="MWO8" s="1739" t="n"/>
      <c r="MWP8" s="1739" t="n"/>
      <c r="MWQ8" s="1739" t="n"/>
      <c r="MWR8" s="1739" t="n"/>
      <c r="MWS8" s="1739" t="n"/>
      <c r="MWT8" s="1739" t="n"/>
      <c r="MWU8" s="1739" t="n"/>
      <c r="MWV8" s="1739" t="n"/>
      <c r="MWW8" s="1739" t="n"/>
      <c r="MWX8" s="1739" t="n"/>
      <c r="MWY8" s="1739" t="n"/>
      <c r="MWZ8" s="1739" t="n"/>
      <c r="MXA8" s="1739" t="n"/>
      <c r="MXB8" s="1739" t="n"/>
      <c r="MXC8" s="1739" t="n"/>
      <c r="MXD8" s="1739" t="n"/>
      <c r="MXE8" s="1739" t="n"/>
      <c r="MXF8" s="1739" t="n"/>
      <c r="MXG8" s="1739" t="n"/>
      <c r="MXH8" s="1739" t="n"/>
      <c r="MXI8" s="1739" t="n"/>
      <c r="MXJ8" s="1739" t="n"/>
      <c r="MXK8" s="1739" t="n"/>
      <c r="MXL8" s="1739" t="n"/>
      <c r="MXM8" s="1739" t="n"/>
      <c r="MXN8" s="1739" t="n"/>
      <c r="MXO8" s="1739" t="n"/>
      <c r="MXP8" s="1739" t="n"/>
      <c r="MXQ8" s="1739" t="n"/>
      <c r="MXR8" s="1739" t="n"/>
      <c r="MXS8" s="1739" t="n"/>
      <c r="MXT8" s="1739" t="n"/>
      <c r="MXU8" s="1739" t="n"/>
      <c r="MXV8" s="1739" t="n"/>
      <c r="MXW8" s="1739" t="n"/>
      <c r="MXX8" s="1739" t="n"/>
      <c r="MXY8" s="1739" t="n"/>
      <c r="MXZ8" s="1739" t="n"/>
      <c r="MYA8" s="1739" t="n"/>
      <c r="MYB8" s="1739" t="n"/>
      <c r="MYC8" s="1739" t="n"/>
      <c r="MYD8" s="1739" t="n"/>
      <c r="MYE8" s="1739" t="n"/>
      <c r="MYF8" s="1739" t="n"/>
      <c r="MYG8" s="1739" t="n"/>
      <c r="MYH8" s="1739" t="n"/>
      <c r="MYI8" s="1739" t="n"/>
      <c r="MYJ8" s="1739" t="n"/>
      <c r="MYK8" s="1739" t="n"/>
      <c r="MYL8" s="1739" t="n"/>
      <c r="MYM8" s="1739" t="n"/>
      <c r="MYN8" s="1739" t="n"/>
      <c r="MYO8" s="1739" t="n"/>
      <c r="MYP8" s="1739" t="n"/>
      <c r="MYQ8" s="1739" t="n"/>
      <c r="MYR8" s="1739" t="n"/>
      <c r="MYS8" s="1739" t="n"/>
      <c r="MYT8" s="1739" t="n"/>
      <c r="MYU8" s="1739" t="n"/>
      <c r="MYV8" s="1739" t="n"/>
      <c r="MYW8" s="1739" t="n"/>
      <c r="MYX8" s="1739" t="n"/>
      <c r="MYY8" s="1739" t="n"/>
      <c r="MYZ8" s="1739" t="n"/>
      <c r="MZA8" s="1739" t="n"/>
      <c r="MZB8" s="1739" t="n"/>
      <c r="MZC8" s="1739" t="n"/>
      <c r="MZD8" s="1739" t="n"/>
      <c r="MZE8" s="1739" t="n"/>
      <c r="MZF8" s="1739" t="n"/>
      <c r="MZG8" s="1739" t="n"/>
      <c r="MZH8" s="1739" t="n"/>
      <c r="MZI8" s="1739" t="n"/>
      <c r="MZJ8" s="1739" t="n"/>
      <c r="MZK8" s="1739" t="n"/>
      <c r="MZL8" s="1739" t="n"/>
      <c r="MZM8" s="1739" t="n"/>
      <c r="MZN8" s="1739" t="n"/>
      <c r="MZO8" s="1739" t="n"/>
      <c r="MZP8" s="1739" t="n"/>
      <c r="MZQ8" s="1739" t="n"/>
      <c r="MZR8" s="1739" t="n"/>
      <c r="MZS8" s="1739" t="n"/>
      <c r="MZT8" s="1739" t="n"/>
      <c r="MZU8" s="1739" t="n"/>
      <c r="MZV8" s="1739" t="n"/>
      <c r="MZW8" s="1739" t="n"/>
      <c r="MZX8" s="1739" t="n"/>
      <c r="MZY8" s="1739" t="n"/>
      <c r="MZZ8" s="1739" t="n"/>
      <c r="NAA8" s="1739" t="n"/>
      <c r="NAB8" s="1739" t="n"/>
      <c r="NAC8" s="1739" t="n"/>
      <c r="NAD8" s="1739" t="n"/>
      <c r="NAE8" s="1739" t="n"/>
      <c r="NAF8" s="1739" t="n"/>
      <c r="NAG8" s="1739" t="n"/>
      <c r="NAH8" s="1739" t="n"/>
      <c r="NAI8" s="1739" t="n"/>
      <c r="NAJ8" s="1739" t="n"/>
      <c r="NAK8" s="1739" t="n"/>
      <c r="NAL8" s="1739" t="n"/>
      <c r="NAM8" s="1739" t="n"/>
      <c r="NAN8" s="1739" t="n"/>
      <c r="NAO8" s="1739" t="n"/>
      <c r="NAP8" s="1739" t="n"/>
      <c r="NAQ8" s="1739" t="n"/>
      <c r="NAR8" s="1739" t="n"/>
      <c r="NAS8" s="1739" t="n"/>
      <c r="NAT8" s="1739" t="n"/>
      <c r="NAU8" s="1739" t="n"/>
      <c r="NAV8" s="1739" t="n"/>
      <c r="NAW8" s="1739" t="n"/>
      <c r="NAX8" s="1739" t="n"/>
      <c r="NAY8" s="1739" t="n"/>
      <c r="NAZ8" s="1739" t="n"/>
      <c r="NBA8" s="1739" t="n"/>
      <c r="NBB8" s="1739" t="n"/>
      <c r="NBC8" s="1739" t="n"/>
      <c r="NBD8" s="1739" t="n"/>
      <c r="NBE8" s="1739" t="n"/>
      <c r="NBF8" s="1739" t="n"/>
      <c r="NBG8" s="1739" t="n"/>
      <c r="NBH8" s="1739" t="n"/>
      <c r="NBI8" s="1739" t="n"/>
      <c r="NBJ8" s="1739" t="n"/>
      <c r="NBK8" s="1739" t="n"/>
      <c r="NBL8" s="1739" t="n"/>
      <c r="NBM8" s="1739" t="n"/>
      <c r="NBN8" s="1739" t="n"/>
      <c r="NBO8" s="1739" t="n"/>
      <c r="NBP8" s="1739" t="n"/>
      <c r="NBQ8" s="1739" t="n"/>
      <c r="NBR8" s="1739" t="n"/>
      <c r="NBS8" s="1739" t="n"/>
      <c r="NBT8" s="1739" t="n"/>
      <c r="NBU8" s="1739" t="n"/>
      <c r="NBV8" s="1739" t="n"/>
      <c r="NBW8" s="1739" t="n"/>
      <c r="NBX8" s="1739" t="n"/>
      <c r="NBY8" s="1739" t="n"/>
      <c r="NBZ8" s="1739" t="n"/>
      <c r="NCA8" s="1739" t="n"/>
      <c r="NCB8" s="1739" t="n"/>
      <c r="NCC8" s="1739" t="n"/>
      <c r="NCD8" s="1739" t="n"/>
      <c r="NCE8" s="1739" t="n"/>
      <c r="NCF8" s="1739" t="n"/>
      <c r="NCG8" s="1739" t="n"/>
      <c r="NCH8" s="1739" t="n"/>
      <c r="NCI8" s="1739" t="n"/>
      <c r="NCJ8" s="1739" t="n"/>
      <c r="NCK8" s="1739" t="n"/>
      <c r="NCL8" s="1739" t="n"/>
      <c r="NCM8" s="1739" t="n"/>
      <c r="NCN8" s="1739" t="n"/>
      <c r="NCO8" s="1739" t="n"/>
      <c r="NCP8" s="1739" t="n"/>
      <c r="NCQ8" s="1739" t="n"/>
      <c r="NCR8" s="1739" t="n"/>
      <c r="NCS8" s="1739" t="n"/>
      <c r="NCT8" s="1739" t="n"/>
      <c r="NCU8" s="1739" t="n"/>
      <c r="NCV8" s="1739" t="n"/>
      <c r="NCW8" s="1739" t="n"/>
      <c r="NCX8" s="1739" t="n"/>
      <c r="NCY8" s="1739" t="n"/>
      <c r="NCZ8" s="1739" t="n"/>
      <c r="NDA8" s="1739" t="n"/>
      <c r="NDB8" s="1739" t="n"/>
      <c r="NDC8" s="1739" t="n"/>
      <c r="NDD8" s="1739" t="n"/>
      <c r="NDE8" s="1739" t="n"/>
      <c r="NDF8" s="1739" t="n"/>
      <c r="NDG8" s="1739" t="n"/>
      <c r="NDH8" s="1739" t="n"/>
      <c r="NDI8" s="1739" t="n"/>
      <c r="NDJ8" s="1739" t="n"/>
      <c r="NDK8" s="1739" t="n"/>
      <c r="NDL8" s="1739" t="n"/>
      <c r="NDM8" s="1739" t="n"/>
      <c r="NDN8" s="1739" t="n"/>
      <c r="NDO8" s="1739" t="n"/>
      <c r="NDP8" s="1739" t="n"/>
      <c r="NDQ8" s="1739" t="n"/>
      <c r="NDR8" s="1739" t="n"/>
      <c r="NDS8" s="1739" t="n"/>
      <c r="NDT8" s="1739" t="n"/>
      <c r="NDU8" s="1739" t="n"/>
      <c r="NDV8" s="1739" t="n"/>
      <c r="NDW8" s="1739" t="n"/>
      <c r="NDX8" s="1739" t="n"/>
      <c r="NDY8" s="1739" t="n"/>
      <c r="NDZ8" s="1739" t="n"/>
      <c r="NEA8" s="1739" t="n"/>
      <c r="NEB8" s="1739" t="n"/>
      <c r="NEC8" s="1739" t="n"/>
      <c r="NED8" s="1739" t="n"/>
      <c r="NEE8" s="1739" t="n"/>
      <c r="NEF8" s="1739" t="n"/>
      <c r="NEG8" s="1739" t="n"/>
      <c r="NEH8" s="1739" t="n"/>
      <c r="NEI8" s="1739" t="n"/>
      <c r="NEJ8" s="1739" t="n"/>
      <c r="NEK8" s="1739" t="n"/>
      <c r="NEL8" s="1739" t="n"/>
      <c r="NEM8" s="1739" t="n"/>
      <c r="NEN8" s="1739" t="n"/>
      <c r="NEO8" s="1739" t="n"/>
      <c r="NEP8" s="1739" t="n"/>
      <c r="NEQ8" s="1739" t="n"/>
      <c r="NER8" s="1739" t="n"/>
      <c r="NES8" s="1739" t="n"/>
      <c r="NET8" s="1739" t="n"/>
      <c r="NEU8" s="1739" t="n"/>
      <c r="NEV8" s="1739" t="n"/>
      <c r="NEW8" s="1739" t="n"/>
      <c r="NEX8" s="1739" t="n"/>
      <c r="NEY8" s="1739" t="n"/>
      <c r="NEZ8" s="1739" t="n"/>
      <c r="NFA8" s="1739" t="n"/>
      <c r="NFB8" s="1739" t="n"/>
      <c r="NFC8" s="1739" t="n"/>
      <c r="NFD8" s="1739" t="n"/>
      <c r="NFE8" s="1739" t="n"/>
      <c r="NFF8" s="1739" t="n"/>
      <c r="NFG8" s="1739" t="n"/>
      <c r="NFH8" s="1739" t="n"/>
      <c r="NFI8" s="1739" t="n"/>
      <c r="NFJ8" s="1739" t="n"/>
      <c r="NFK8" s="1739" t="n"/>
      <c r="NFL8" s="1739" t="n"/>
      <c r="NFM8" s="1739" t="n"/>
      <c r="NFN8" s="1739" t="n"/>
      <c r="NFO8" s="1739" t="n"/>
      <c r="NFP8" s="1739" t="n"/>
      <c r="NFQ8" s="1739" t="n"/>
      <c r="NFR8" s="1739" t="n"/>
      <c r="NFS8" s="1739" t="n"/>
      <c r="NFT8" s="1739" t="n"/>
      <c r="NFU8" s="1739" t="n"/>
      <c r="NFV8" s="1739" t="n"/>
      <c r="NFW8" s="1739" t="n"/>
      <c r="NFX8" s="1739" t="n"/>
      <c r="NFY8" s="1739" t="n"/>
      <c r="NFZ8" s="1739" t="n"/>
      <c r="NGA8" s="1739" t="n"/>
      <c r="NGB8" s="1739" t="n"/>
      <c r="NGC8" s="1739" t="n"/>
      <c r="NGD8" s="1739" t="n"/>
      <c r="NGE8" s="1739" t="n"/>
      <c r="NGF8" s="1739" t="n"/>
      <c r="NGG8" s="1739" t="n"/>
      <c r="NGH8" s="1739" t="n"/>
      <c r="NGI8" s="1739" t="n"/>
      <c r="NGJ8" s="1739" t="n"/>
      <c r="NGK8" s="1739" t="n"/>
      <c r="NGL8" s="1739" t="n"/>
      <c r="NGM8" s="1739" t="n"/>
      <c r="NGN8" s="1739" t="n"/>
      <c r="NGO8" s="1739" t="n"/>
      <c r="NGP8" s="1739" t="n"/>
      <c r="NGQ8" s="1739" t="n"/>
      <c r="NGR8" s="1739" t="n"/>
      <c r="NGS8" s="1739" t="n"/>
      <c r="NGT8" s="1739" t="n"/>
      <c r="NGU8" s="1739" t="n"/>
      <c r="NGV8" s="1739" t="n"/>
      <c r="NGW8" s="1739" t="n"/>
      <c r="NGX8" s="1739" t="n"/>
      <c r="NGY8" s="1739" t="n"/>
      <c r="NGZ8" s="1739" t="n"/>
      <c r="NHA8" s="1739" t="n"/>
      <c r="NHB8" s="1739" t="n"/>
      <c r="NHC8" s="1739" t="n"/>
      <c r="NHD8" s="1739" t="n"/>
      <c r="NHE8" s="1739" t="n"/>
      <c r="NHF8" s="1739" t="n"/>
      <c r="NHG8" s="1739" t="n"/>
      <c r="NHH8" s="1739" t="n"/>
      <c r="NHI8" s="1739" t="n"/>
      <c r="NHJ8" s="1739" t="n"/>
      <c r="NHK8" s="1739" t="n"/>
      <c r="NHL8" s="1739" t="n"/>
      <c r="NHM8" s="1739" t="n"/>
      <c r="NHN8" s="1739" t="n"/>
      <c r="NHO8" s="1739" t="n"/>
      <c r="NHP8" s="1739" t="n"/>
      <c r="NHQ8" s="1739" t="n"/>
      <c r="NHR8" s="1739" t="n"/>
      <c r="NHS8" s="1739" t="n"/>
      <c r="NHT8" s="1739" t="n"/>
      <c r="NHU8" s="1739" t="n"/>
      <c r="NHV8" s="1739" t="n"/>
      <c r="NHW8" s="1739" t="n"/>
      <c r="NHX8" s="1739" t="n"/>
      <c r="NHY8" s="1739" t="n"/>
      <c r="NHZ8" s="1739" t="n"/>
      <c r="NIA8" s="1739" t="n"/>
      <c r="NIB8" s="1739" t="n"/>
      <c r="NIC8" s="1739" t="n"/>
      <c r="NID8" s="1739" t="n"/>
      <c r="NIE8" s="1739" t="n"/>
      <c r="NIF8" s="1739" t="n"/>
      <c r="NIG8" s="1739" t="n"/>
      <c r="NIH8" s="1739" t="n"/>
      <c r="NII8" s="1739" t="n"/>
      <c r="NIJ8" s="1739" t="n"/>
      <c r="NIK8" s="1739" t="n"/>
      <c r="NIL8" s="1739" t="n"/>
      <c r="NIM8" s="1739" t="n"/>
      <c r="NIN8" s="1739" t="n"/>
      <c r="NIO8" s="1739" t="n"/>
      <c r="NIP8" s="1739" t="n"/>
      <c r="NIQ8" s="1739" t="n"/>
      <c r="NIR8" s="1739" t="n"/>
      <c r="NIS8" s="1739" t="n"/>
      <c r="NIT8" s="1739" t="n"/>
      <c r="NIU8" s="1739" t="n"/>
      <c r="NIV8" s="1739" t="n"/>
      <c r="NIW8" s="1739" t="n"/>
      <c r="NIX8" s="1739" t="n"/>
      <c r="NIY8" s="1739" t="n"/>
      <c r="NIZ8" s="1739" t="n"/>
      <c r="NJA8" s="1739" t="n"/>
      <c r="NJB8" s="1739" t="n"/>
      <c r="NJC8" s="1739" t="n"/>
      <c r="NJD8" s="1739" t="n"/>
      <c r="NJE8" s="1739" t="n"/>
      <c r="NJF8" s="1739" t="n"/>
      <c r="NJG8" s="1739" t="n"/>
      <c r="NJH8" s="1739" t="n"/>
      <c r="NJI8" s="1739" t="n"/>
      <c r="NJJ8" s="1739" t="n"/>
      <c r="NJK8" s="1739" t="n"/>
      <c r="NJL8" s="1739" t="n"/>
      <c r="NJM8" s="1739" t="n"/>
      <c r="NJN8" s="1739" t="n"/>
      <c r="NJO8" s="1739" t="n"/>
      <c r="NJP8" s="1739" t="n"/>
      <c r="NJQ8" s="1739" t="n"/>
      <c r="NJR8" s="1739" t="n"/>
      <c r="NJS8" s="1739" t="n"/>
      <c r="NJT8" s="1739" t="n"/>
      <c r="NJU8" s="1739" t="n"/>
      <c r="NJV8" s="1739" t="n"/>
      <c r="NJW8" s="1739" t="n"/>
      <c r="NJX8" s="1739" t="n"/>
      <c r="NJY8" s="1739" t="n"/>
      <c r="NJZ8" s="1739" t="n"/>
      <c r="NKA8" s="1739" t="n"/>
      <c r="NKB8" s="1739" t="n"/>
      <c r="NKC8" s="1739" t="n"/>
      <c r="NKD8" s="1739" t="n"/>
      <c r="NKE8" s="1739" t="n"/>
      <c r="NKF8" s="1739" t="n"/>
      <c r="NKG8" s="1739" t="n"/>
      <c r="NKH8" s="1739" t="n"/>
      <c r="NKI8" s="1739" t="n"/>
      <c r="NKJ8" s="1739" t="n"/>
      <c r="NKK8" s="1739" t="n"/>
      <c r="NKL8" s="1739" t="n"/>
      <c r="NKM8" s="1739" t="n"/>
      <c r="NKN8" s="1739" t="n"/>
      <c r="NKO8" s="1739" t="n"/>
      <c r="NKP8" s="1739" t="n"/>
      <c r="NKQ8" s="1739" t="n"/>
      <c r="NKR8" s="1739" t="n"/>
      <c r="NKS8" s="1739" t="n"/>
      <c r="NKT8" s="1739" t="n"/>
      <c r="NKU8" s="1739" t="n"/>
      <c r="NKV8" s="1739" t="n"/>
      <c r="NKW8" s="1739" t="n"/>
      <c r="NKX8" s="1739" t="n"/>
      <c r="NKY8" s="1739" t="n"/>
      <c r="NKZ8" s="1739" t="n"/>
      <c r="NLA8" s="1739" t="n"/>
      <c r="NLB8" s="1739" t="n"/>
      <c r="NLC8" s="1739" t="n"/>
      <c r="NLD8" s="1739" t="n"/>
      <c r="NLE8" s="1739" t="n"/>
      <c r="NLF8" s="1739" t="n"/>
      <c r="NLG8" s="1739" t="n"/>
      <c r="NLH8" s="1739" t="n"/>
      <c r="NLI8" s="1739" t="n"/>
      <c r="NLJ8" s="1739" t="n"/>
      <c r="NLK8" s="1739" t="n"/>
      <c r="NLL8" s="1739" t="n"/>
      <c r="NLM8" s="1739" t="n"/>
      <c r="NLN8" s="1739" t="n"/>
      <c r="NLO8" s="1739" t="n"/>
      <c r="NLP8" s="1739" t="n"/>
      <c r="NLQ8" s="1739" t="n"/>
      <c r="NLR8" s="1739" t="n"/>
      <c r="NLS8" s="1739" t="n"/>
      <c r="NLT8" s="1739" t="n"/>
      <c r="NLU8" s="1739" t="n"/>
      <c r="NLV8" s="1739" t="n"/>
      <c r="NLW8" s="1739" t="n"/>
      <c r="NLX8" s="1739" t="n"/>
      <c r="NLY8" s="1739" t="n"/>
      <c r="NLZ8" s="1739" t="n"/>
      <c r="NMA8" s="1739" t="n"/>
      <c r="NMB8" s="1739" t="n"/>
      <c r="NMC8" s="1739" t="n"/>
      <c r="NMD8" s="1739" t="n"/>
      <c r="NME8" s="1739" t="n"/>
      <c r="NMF8" s="1739" t="n"/>
      <c r="NMG8" s="1739" t="n"/>
      <c r="NMH8" s="1739" t="n"/>
      <c r="NMI8" s="1739" t="n"/>
      <c r="NMJ8" s="1739" t="n"/>
      <c r="NMK8" s="1739" t="n"/>
      <c r="NML8" s="1739" t="n"/>
      <c r="NMM8" s="1739" t="n"/>
      <c r="NMN8" s="1739" t="n"/>
      <c r="NMO8" s="1739" t="n"/>
      <c r="NMP8" s="1739" t="n"/>
      <c r="NMQ8" s="1739" t="n"/>
      <c r="NMR8" s="1739" t="n"/>
      <c r="NMS8" s="1739" t="n"/>
      <c r="NMT8" s="1739" t="n"/>
      <c r="NMU8" s="1739" t="n"/>
      <c r="NMV8" s="1739" t="n"/>
      <c r="NMW8" s="1739" t="n"/>
      <c r="NMX8" s="1739" t="n"/>
      <c r="NMY8" s="1739" t="n"/>
      <c r="NMZ8" s="1739" t="n"/>
      <c r="NNA8" s="1739" t="n"/>
      <c r="NNB8" s="1739" t="n"/>
      <c r="NNC8" s="1739" t="n"/>
      <c r="NND8" s="1739" t="n"/>
      <c r="NNE8" s="1739" t="n"/>
      <c r="NNF8" s="1739" t="n"/>
      <c r="NNG8" s="1739" t="n"/>
      <c r="NNH8" s="1739" t="n"/>
      <c r="NNI8" s="1739" t="n"/>
      <c r="NNJ8" s="1739" t="n"/>
      <c r="NNK8" s="1739" t="n"/>
      <c r="NNL8" s="1739" t="n"/>
      <c r="NNM8" s="1739" t="n"/>
      <c r="NNN8" s="1739" t="n"/>
      <c r="NNO8" s="1739" t="n"/>
      <c r="NNP8" s="1739" t="n"/>
      <c r="NNQ8" s="1739" t="n"/>
      <c r="NNR8" s="1739" t="n"/>
      <c r="NNS8" s="1739" t="n"/>
      <c r="NNT8" s="1739" t="n"/>
      <c r="NNU8" s="1739" t="n"/>
      <c r="NNV8" s="1739" t="n"/>
      <c r="NNW8" s="1739" t="n"/>
      <c r="NNX8" s="1739" t="n"/>
      <c r="NNY8" s="1739" t="n"/>
      <c r="NNZ8" s="1739" t="n"/>
      <c r="NOA8" s="1739" t="n"/>
      <c r="NOB8" s="1739" t="n"/>
      <c r="NOC8" s="1739" t="n"/>
      <c r="NOD8" s="1739" t="n"/>
      <c r="NOE8" s="1739" t="n"/>
      <c r="NOF8" s="1739" t="n"/>
      <c r="NOG8" s="1739" t="n"/>
      <c r="NOH8" s="1739" t="n"/>
      <c r="NOI8" s="1739" t="n"/>
      <c r="NOJ8" s="1739" t="n"/>
      <c r="NOK8" s="1739" t="n"/>
      <c r="NOL8" s="1739" t="n"/>
      <c r="NOM8" s="1739" t="n"/>
      <c r="NON8" s="1739" t="n"/>
      <c r="NOO8" s="1739" t="n"/>
      <c r="NOP8" s="1739" t="n"/>
      <c r="NOQ8" s="1739" t="n"/>
      <c r="NOR8" s="1739" t="n"/>
      <c r="NOS8" s="1739" t="n"/>
      <c r="NOT8" s="1739" t="n"/>
      <c r="NOU8" s="1739" t="n"/>
      <c r="NOV8" s="1739" t="n"/>
      <c r="NOW8" s="1739" t="n"/>
      <c r="NOX8" s="1739" t="n"/>
      <c r="NOY8" s="1739" t="n"/>
      <c r="NOZ8" s="1739" t="n"/>
      <c r="NPA8" s="1739" t="n"/>
      <c r="NPB8" s="1739" t="n"/>
      <c r="NPC8" s="1739" t="n"/>
      <c r="NPD8" s="1739" t="n"/>
      <c r="NPE8" s="1739" t="n"/>
      <c r="NPF8" s="1739" t="n"/>
      <c r="NPG8" s="1739" t="n"/>
      <c r="NPH8" s="1739" t="n"/>
      <c r="NPI8" s="1739" t="n"/>
      <c r="NPJ8" s="1739" t="n"/>
      <c r="NPK8" s="1739" t="n"/>
      <c r="NPL8" s="1739" t="n"/>
      <c r="NPM8" s="1739" t="n"/>
      <c r="NPN8" s="1739" t="n"/>
      <c r="NPO8" s="1739" t="n"/>
      <c r="NPP8" s="1739" t="n"/>
      <c r="NPQ8" s="1739" t="n"/>
      <c r="NPR8" s="1739" t="n"/>
      <c r="NPS8" s="1739" t="n"/>
      <c r="NPT8" s="1739" t="n"/>
      <c r="NPU8" s="1739" t="n"/>
      <c r="NPV8" s="1739" t="n"/>
      <c r="NPW8" s="1739" t="n"/>
      <c r="NPX8" s="1739" t="n"/>
      <c r="NPY8" s="1739" t="n"/>
      <c r="NPZ8" s="1739" t="n"/>
      <c r="NQA8" s="1739" t="n"/>
      <c r="NQB8" s="1739" t="n"/>
      <c r="NQC8" s="1739" t="n"/>
      <c r="NQD8" s="1739" t="n"/>
      <c r="NQE8" s="1739" t="n"/>
      <c r="NQF8" s="1739" t="n"/>
      <c r="NQG8" s="1739" t="n"/>
      <c r="NQH8" s="1739" t="n"/>
      <c r="NQI8" s="1739" t="n"/>
      <c r="NQJ8" s="1739" t="n"/>
      <c r="NQK8" s="1739" t="n"/>
      <c r="NQL8" s="1739" t="n"/>
      <c r="NQM8" s="1739" t="n"/>
      <c r="NQN8" s="1739" t="n"/>
      <c r="NQO8" s="1739" t="n"/>
      <c r="NQP8" s="1739" t="n"/>
      <c r="NQQ8" s="1739" t="n"/>
      <c r="NQR8" s="1739" t="n"/>
      <c r="NQS8" s="1739" t="n"/>
      <c r="NQT8" s="1739" t="n"/>
      <c r="NQU8" s="1739" t="n"/>
      <c r="NQV8" s="1739" t="n"/>
      <c r="NQW8" s="1739" t="n"/>
      <c r="NQX8" s="1739" t="n"/>
      <c r="NQY8" s="1739" t="n"/>
      <c r="NQZ8" s="1739" t="n"/>
      <c r="NRA8" s="1739" t="n"/>
      <c r="NRB8" s="1739" t="n"/>
      <c r="NRC8" s="1739" t="n"/>
      <c r="NRD8" s="1739" t="n"/>
      <c r="NRE8" s="1739" t="n"/>
      <c r="NRF8" s="1739" t="n"/>
      <c r="NRG8" s="1739" t="n"/>
      <c r="NRH8" s="1739" t="n"/>
      <c r="NRI8" s="1739" t="n"/>
      <c r="NRJ8" s="1739" t="n"/>
      <c r="NRK8" s="1739" t="n"/>
      <c r="NRL8" s="1739" t="n"/>
      <c r="NRM8" s="1739" t="n"/>
      <c r="NRN8" s="1739" t="n"/>
      <c r="NRO8" s="1739" t="n"/>
      <c r="NRP8" s="1739" t="n"/>
      <c r="NRQ8" s="1739" t="n"/>
      <c r="NRR8" s="1739" t="n"/>
      <c r="NRS8" s="1739" t="n"/>
      <c r="NRT8" s="1739" t="n"/>
      <c r="NRU8" s="1739" t="n"/>
      <c r="NRV8" s="1739" t="n"/>
      <c r="NRW8" s="1739" t="n"/>
      <c r="NRX8" s="1739" t="n"/>
      <c r="NRY8" s="1739" t="n"/>
      <c r="NRZ8" s="1739" t="n"/>
      <c r="NSA8" s="1739" t="n"/>
      <c r="NSB8" s="1739" t="n"/>
      <c r="NSC8" s="1739" t="n"/>
      <c r="NSD8" s="1739" t="n"/>
      <c r="NSE8" s="1739" t="n"/>
      <c r="NSF8" s="1739" t="n"/>
      <c r="NSG8" s="1739" t="n"/>
      <c r="NSH8" s="1739" t="n"/>
      <c r="NSI8" s="1739" t="n"/>
      <c r="NSJ8" s="1739" t="n"/>
      <c r="NSK8" s="1739" t="n"/>
      <c r="NSL8" s="1739" t="n"/>
      <c r="NSM8" s="1739" t="n"/>
      <c r="NSN8" s="1739" t="n"/>
      <c r="NSO8" s="1739" t="n"/>
      <c r="NSP8" s="1739" t="n"/>
      <c r="NSQ8" s="1739" t="n"/>
      <c r="NSR8" s="1739" t="n"/>
      <c r="NSS8" s="1739" t="n"/>
      <c r="NST8" s="1739" t="n"/>
      <c r="NSU8" s="1739" t="n"/>
      <c r="NSV8" s="1739" t="n"/>
      <c r="NSW8" s="1739" t="n"/>
      <c r="NSX8" s="1739" t="n"/>
      <c r="NSY8" s="1739" t="n"/>
      <c r="NSZ8" s="1739" t="n"/>
      <c r="NTA8" s="1739" t="n"/>
      <c r="NTB8" s="1739" t="n"/>
      <c r="NTC8" s="1739" t="n"/>
      <c r="NTD8" s="1739" t="n"/>
      <c r="NTE8" s="1739" t="n"/>
      <c r="NTF8" s="1739" t="n"/>
      <c r="NTG8" s="1739" t="n"/>
      <c r="NTH8" s="1739" t="n"/>
      <c r="NTI8" s="1739" t="n"/>
      <c r="NTJ8" s="1739" t="n"/>
      <c r="NTK8" s="1739" t="n"/>
      <c r="NTL8" s="1739" t="n"/>
      <c r="NTM8" s="1739" t="n"/>
      <c r="NTN8" s="1739" t="n"/>
      <c r="NTO8" s="1739" t="n"/>
      <c r="NTP8" s="1739" t="n"/>
      <c r="NTQ8" s="1739" t="n"/>
      <c r="NTR8" s="1739" t="n"/>
      <c r="NTS8" s="1739" t="n"/>
      <c r="NTT8" s="1739" t="n"/>
      <c r="NTU8" s="1739" t="n"/>
      <c r="NTV8" s="1739" t="n"/>
      <c r="NTW8" s="1739" t="n"/>
      <c r="NTX8" s="1739" t="n"/>
      <c r="NTY8" s="1739" t="n"/>
      <c r="NTZ8" s="1739" t="n"/>
      <c r="NUA8" s="1739" t="n"/>
      <c r="NUB8" s="1739" t="n"/>
      <c r="NUC8" s="1739" t="n"/>
      <c r="NUD8" s="1739" t="n"/>
      <c r="NUE8" s="1739" t="n"/>
      <c r="NUF8" s="1739" t="n"/>
      <c r="NUG8" s="1739" t="n"/>
      <c r="NUH8" s="1739" t="n"/>
      <c r="NUI8" s="1739" t="n"/>
      <c r="NUJ8" s="1739" t="n"/>
      <c r="NUK8" s="1739" t="n"/>
      <c r="NUL8" s="1739" t="n"/>
      <c r="NUM8" s="1739" t="n"/>
      <c r="NUN8" s="1739" t="n"/>
      <c r="NUO8" s="1739" t="n"/>
      <c r="NUP8" s="1739" t="n"/>
      <c r="NUQ8" s="1739" t="n"/>
      <c r="NUR8" s="1739" t="n"/>
      <c r="NUS8" s="1739" t="n"/>
      <c r="NUT8" s="1739" t="n"/>
      <c r="NUU8" s="1739" t="n"/>
      <c r="NUV8" s="1739" t="n"/>
      <c r="NUW8" s="1739" t="n"/>
      <c r="NUX8" s="1739" t="n"/>
      <c r="NUY8" s="1739" t="n"/>
      <c r="NUZ8" s="1739" t="n"/>
      <c r="NVA8" s="1739" t="n"/>
      <c r="NVB8" s="1739" t="n"/>
      <c r="NVC8" s="1739" t="n"/>
      <c r="NVD8" s="1739" t="n"/>
      <c r="NVE8" s="1739" t="n"/>
      <c r="NVF8" s="1739" t="n"/>
      <c r="NVG8" s="1739" t="n"/>
      <c r="NVH8" s="1739" t="n"/>
      <c r="NVI8" s="1739" t="n"/>
      <c r="NVJ8" s="1739" t="n"/>
      <c r="NVK8" s="1739" t="n"/>
      <c r="NVL8" s="1739" t="n"/>
      <c r="NVM8" s="1739" t="n"/>
      <c r="NVN8" s="1739" t="n"/>
      <c r="NVO8" s="1739" t="n"/>
      <c r="NVP8" s="1739" t="n"/>
      <c r="NVQ8" s="1739" t="n"/>
      <c r="NVR8" s="1739" t="n"/>
      <c r="NVS8" s="1739" t="n"/>
      <c r="NVT8" s="1739" t="n"/>
      <c r="NVU8" s="1739" t="n"/>
      <c r="NVV8" s="1739" t="n"/>
      <c r="NVW8" s="1739" t="n"/>
      <c r="NVX8" s="1739" t="n"/>
      <c r="NVY8" s="1739" t="n"/>
      <c r="NVZ8" s="1739" t="n"/>
      <c r="NWA8" s="1739" t="n"/>
      <c r="NWB8" s="1739" t="n"/>
      <c r="NWC8" s="1739" t="n"/>
      <c r="NWD8" s="1739" t="n"/>
      <c r="NWE8" s="1739" t="n"/>
      <c r="NWF8" s="1739" t="n"/>
      <c r="NWG8" s="1739" t="n"/>
      <c r="NWH8" s="1739" t="n"/>
      <c r="NWI8" s="1739" t="n"/>
      <c r="NWJ8" s="1739" t="n"/>
      <c r="NWK8" s="1739" t="n"/>
      <c r="NWL8" s="1739" t="n"/>
      <c r="NWM8" s="1739" t="n"/>
      <c r="NWN8" s="1739" t="n"/>
      <c r="NWO8" s="1739" t="n"/>
      <c r="NWP8" s="1739" t="n"/>
      <c r="NWQ8" s="1739" t="n"/>
      <c r="NWR8" s="1739" t="n"/>
      <c r="NWS8" s="1739" t="n"/>
      <c r="NWT8" s="1739" t="n"/>
      <c r="NWU8" s="1739" t="n"/>
      <c r="NWV8" s="1739" t="n"/>
      <c r="NWW8" s="1739" t="n"/>
      <c r="NWX8" s="1739" t="n"/>
      <c r="NWY8" s="1739" t="n"/>
      <c r="NWZ8" s="1739" t="n"/>
      <c r="NXA8" s="1739" t="n"/>
      <c r="NXB8" s="1739" t="n"/>
      <c r="NXC8" s="1739" t="n"/>
      <c r="NXD8" s="1739" t="n"/>
      <c r="NXE8" s="1739" t="n"/>
      <c r="NXF8" s="1739" t="n"/>
      <c r="NXG8" s="1739" t="n"/>
      <c r="NXH8" s="1739" t="n"/>
      <c r="NXI8" s="1739" t="n"/>
      <c r="NXJ8" s="1739" t="n"/>
      <c r="NXK8" s="1739" t="n"/>
      <c r="NXL8" s="1739" t="n"/>
      <c r="NXM8" s="1739" t="n"/>
      <c r="NXN8" s="1739" t="n"/>
      <c r="NXO8" s="1739" t="n"/>
      <c r="NXP8" s="1739" t="n"/>
      <c r="NXQ8" s="1739" t="n"/>
      <c r="NXR8" s="1739" t="n"/>
      <c r="NXS8" s="1739" t="n"/>
      <c r="NXT8" s="1739" t="n"/>
      <c r="NXU8" s="1739" t="n"/>
      <c r="NXV8" s="1739" t="n"/>
      <c r="NXW8" s="1739" t="n"/>
      <c r="NXX8" s="1739" t="n"/>
      <c r="NXY8" s="1739" t="n"/>
      <c r="NXZ8" s="1739" t="n"/>
      <c r="NYA8" s="1739" t="n"/>
      <c r="NYB8" s="1739" t="n"/>
      <c r="NYC8" s="1739" t="n"/>
      <c r="NYD8" s="1739" t="n"/>
      <c r="NYE8" s="1739" t="n"/>
      <c r="NYF8" s="1739" t="n"/>
      <c r="NYG8" s="1739" t="n"/>
      <c r="NYH8" s="1739" t="n"/>
      <c r="NYI8" s="1739" t="n"/>
      <c r="NYJ8" s="1739" t="n"/>
      <c r="NYK8" s="1739" t="n"/>
      <c r="NYL8" s="1739" t="n"/>
      <c r="NYM8" s="1739" t="n"/>
      <c r="NYN8" s="1739" t="n"/>
      <c r="NYO8" s="1739" t="n"/>
      <c r="NYP8" s="1739" t="n"/>
      <c r="NYQ8" s="1739" t="n"/>
      <c r="NYR8" s="1739" t="n"/>
      <c r="NYS8" s="1739" t="n"/>
      <c r="NYT8" s="1739" t="n"/>
      <c r="NYU8" s="1739" t="n"/>
      <c r="NYV8" s="1739" t="n"/>
      <c r="NYW8" s="1739" t="n"/>
      <c r="NYX8" s="1739" t="n"/>
      <c r="NYY8" s="1739" t="n"/>
      <c r="NYZ8" s="1739" t="n"/>
      <c r="NZA8" s="1739" t="n"/>
      <c r="NZB8" s="1739" t="n"/>
      <c r="NZC8" s="1739" t="n"/>
      <c r="NZD8" s="1739" t="n"/>
      <c r="NZE8" s="1739" t="n"/>
      <c r="NZF8" s="1739" t="n"/>
      <c r="NZG8" s="1739" t="n"/>
      <c r="NZH8" s="1739" t="n"/>
      <c r="NZI8" s="1739" t="n"/>
      <c r="NZJ8" s="1739" t="n"/>
      <c r="NZK8" s="1739" t="n"/>
      <c r="NZL8" s="1739" t="n"/>
      <c r="NZM8" s="1739" t="n"/>
      <c r="NZN8" s="1739" t="n"/>
      <c r="NZO8" s="1739" t="n"/>
      <c r="NZP8" s="1739" t="n"/>
      <c r="NZQ8" s="1739" t="n"/>
      <c r="NZR8" s="1739" t="n"/>
      <c r="NZS8" s="1739" t="n"/>
      <c r="NZT8" s="1739" t="n"/>
      <c r="NZU8" s="1739" t="n"/>
      <c r="NZV8" s="1739" t="n"/>
      <c r="NZW8" s="1739" t="n"/>
      <c r="NZX8" s="1739" t="n"/>
      <c r="NZY8" s="1739" t="n"/>
      <c r="NZZ8" s="1739" t="n"/>
      <c r="OAA8" s="1739" t="n"/>
      <c r="OAB8" s="1739" t="n"/>
      <c r="OAC8" s="1739" t="n"/>
      <c r="OAD8" s="1739" t="n"/>
      <c r="OAE8" s="1739" t="n"/>
      <c r="OAF8" s="1739" t="n"/>
      <c r="OAG8" s="1739" t="n"/>
      <c r="OAH8" s="1739" t="n"/>
      <c r="OAI8" s="1739" t="n"/>
      <c r="OAJ8" s="1739" t="n"/>
      <c r="OAK8" s="1739" t="n"/>
      <c r="OAL8" s="1739" t="n"/>
      <c r="OAM8" s="1739" t="n"/>
      <c r="OAN8" s="1739" t="n"/>
      <c r="OAO8" s="1739" t="n"/>
      <c r="OAP8" s="1739" t="n"/>
      <c r="OAQ8" s="1739" t="n"/>
      <c r="OAR8" s="1739" t="n"/>
      <c r="OAS8" s="1739" t="n"/>
      <c r="OAT8" s="1739" t="n"/>
      <c r="OAU8" s="1739" t="n"/>
      <c r="OAV8" s="1739" t="n"/>
      <c r="OAW8" s="1739" t="n"/>
      <c r="OAX8" s="1739" t="n"/>
      <c r="OAY8" s="1739" t="n"/>
      <c r="OAZ8" s="1739" t="n"/>
      <c r="OBA8" s="1739" t="n"/>
      <c r="OBB8" s="1739" t="n"/>
      <c r="OBC8" s="1739" t="n"/>
      <c r="OBD8" s="1739" t="n"/>
      <c r="OBE8" s="1739" t="n"/>
      <c r="OBF8" s="1739" t="n"/>
      <c r="OBG8" s="1739" t="n"/>
      <c r="OBH8" s="1739" t="n"/>
      <c r="OBI8" s="1739" t="n"/>
      <c r="OBJ8" s="1739" t="n"/>
      <c r="OBK8" s="1739" t="n"/>
      <c r="OBL8" s="1739" t="n"/>
      <c r="OBM8" s="1739" t="n"/>
      <c r="OBN8" s="1739" t="n"/>
      <c r="OBO8" s="1739" t="n"/>
      <c r="OBP8" s="1739" t="n"/>
      <c r="OBQ8" s="1739" t="n"/>
      <c r="OBR8" s="1739" t="n"/>
      <c r="OBS8" s="1739" t="n"/>
      <c r="OBT8" s="1739" t="n"/>
      <c r="OBU8" s="1739" t="n"/>
      <c r="OBV8" s="1739" t="n"/>
      <c r="OBW8" s="1739" t="n"/>
      <c r="OBX8" s="1739" t="n"/>
      <c r="OBY8" s="1739" t="n"/>
      <c r="OBZ8" s="1739" t="n"/>
      <c r="OCA8" s="1739" t="n"/>
      <c r="OCB8" s="1739" t="n"/>
      <c r="OCC8" s="1739" t="n"/>
      <c r="OCD8" s="1739" t="n"/>
      <c r="OCE8" s="1739" t="n"/>
      <c r="OCF8" s="1739" t="n"/>
      <c r="OCG8" s="1739" t="n"/>
      <c r="OCH8" s="1739" t="n"/>
      <c r="OCI8" s="1739" t="n"/>
      <c r="OCJ8" s="1739" t="n"/>
      <c r="OCK8" s="1739" t="n"/>
      <c r="OCL8" s="1739" t="n"/>
      <c r="OCM8" s="1739" t="n"/>
      <c r="OCN8" s="1739" t="n"/>
      <c r="OCO8" s="1739" t="n"/>
      <c r="OCP8" s="1739" t="n"/>
      <c r="OCQ8" s="1739" t="n"/>
      <c r="OCR8" s="1739" t="n"/>
      <c r="OCS8" s="1739" t="n"/>
      <c r="OCT8" s="1739" t="n"/>
      <c r="OCU8" s="1739" t="n"/>
      <c r="OCV8" s="1739" t="n"/>
      <c r="OCW8" s="1739" t="n"/>
      <c r="OCX8" s="1739" t="n"/>
      <c r="OCY8" s="1739" t="n"/>
      <c r="OCZ8" s="1739" t="n"/>
      <c r="ODA8" s="1739" t="n"/>
      <c r="ODB8" s="1739" t="n"/>
      <c r="ODC8" s="1739" t="n"/>
      <c r="ODD8" s="1739" t="n"/>
      <c r="ODE8" s="1739" t="n"/>
      <c r="ODF8" s="1739" t="n"/>
      <c r="ODG8" s="1739" t="n"/>
      <c r="ODH8" s="1739" t="n"/>
      <c r="ODI8" s="1739" t="n"/>
      <c r="ODJ8" s="1739" t="n"/>
      <c r="ODK8" s="1739" t="n"/>
      <c r="ODL8" s="1739" t="n"/>
      <c r="ODM8" s="1739" t="n"/>
      <c r="ODN8" s="1739" t="n"/>
      <c r="ODO8" s="1739" t="n"/>
      <c r="ODP8" s="1739" t="n"/>
      <c r="ODQ8" s="1739" t="n"/>
      <c r="ODR8" s="1739" t="n"/>
      <c r="ODS8" s="1739" t="n"/>
      <c r="ODT8" s="1739" t="n"/>
      <c r="ODU8" s="1739" t="n"/>
      <c r="ODV8" s="1739" t="n"/>
      <c r="ODW8" s="1739" t="n"/>
      <c r="ODX8" s="1739" t="n"/>
      <c r="ODY8" s="1739" t="n"/>
      <c r="ODZ8" s="1739" t="n"/>
      <c r="OEA8" s="1739" t="n"/>
      <c r="OEB8" s="1739" t="n"/>
      <c r="OEC8" s="1739" t="n"/>
      <c r="OED8" s="1739" t="n"/>
      <c r="OEE8" s="1739" t="n"/>
      <c r="OEF8" s="1739" t="n"/>
      <c r="OEG8" s="1739" t="n"/>
      <c r="OEH8" s="1739" t="n"/>
      <c r="OEI8" s="1739" t="n"/>
      <c r="OEJ8" s="1739" t="n"/>
      <c r="OEK8" s="1739" t="n"/>
      <c r="OEL8" s="1739" t="n"/>
      <c r="OEM8" s="1739" t="n"/>
      <c r="OEN8" s="1739" t="n"/>
      <c r="OEO8" s="1739" t="n"/>
      <c r="OEP8" s="1739" t="n"/>
      <c r="OEQ8" s="1739" t="n"/>
      <c r="OER8" s="1739" t="n"/>
      <c r="OES8" s="1739" t="n"/>
      <c r="OET8" s="1739" t="n"/>
      <c r="OEU8" s="1739" t="n"/>
      <c r="OEV8" s="1739" t="n"/>
      <c r="OEW8" s="1739" t="n"/>
      <c r="OEX8" s="1739" t="n"/>
      <c r="OEY8" s="1739" t="n"/>
      <c r="OEZ8" s="1739" t="n"/>
      <c r="OFA8" s="1739" t="n"/>
      <c r="OFB8" s="1739" t="n"/>
      <c r="OFC8" s="1739" t="n"/>
      <c r="OFD8" s="1739" t="n"/>
      <c r="OFE8" s="1739" t="n"/>
      <c r="OFF8" s="1739" t="n"/>
      <c r="OFG8" s="1739" t="n"/>
      <c r="OFH8" s="1739" t="n"/>
      <c r="OFI8" s="1739" t="n"/>
      <c r="OFJ8" s="1739" t="n"/>
      <c r="OFK8" s="1739" t="n"/>
      <c r="OFL8" s="1739" t="n"/>
      <c r="OFM8" s="1739" t="n"/>
      <c r="OFN8" s="1739" t="n"/>
      <c r="OFO8" s="1739" t="n"/>
      <c r="OFP8" s="1739" t="n"/>
      <c r="OFQ8" s="1739" t="n"/>
      <c r="OFR8" s="1739" t="n"/>
      <c r="OFS8" s="1739" t="n"/>
      <c r="OFT8" s="1739" t="n"/>
      <c r="OFU8" s="1739" t="n"/>
      <c r="OFV8" s="1739" t="n"/>
      <c r="OFW8" s="1739" t="n"/>
      <c r="OFX8" s="1739" t="n"/>
      <c r="OFY8" s="1739" t="n"/>
      <c r="OFZ8" s="1739" t="n"/>
      <c r="OGA8" s="1739" t="n"/>
      <c r="OGB8" s="1739" t="n"/>
      <c r="OGC8" s="1739" t="n"/>
      <c r="OGD8" s="1739" t="n"/>
      <c r="OGE8" s="1739" t="n"/>
      <c r="OGF8" s="1739" t="n"/>
      <c r="OGG8" s="1739" t="n"/>
      <c r="OGH8" s="1739" t="n"/>
      <c r="OGI8" s="1739" t="n"/>
      <c r="OGJ8" s="1739" t="n"/>
      <c r="OGK8" s="1739" t="n"/>
      <c r="OGL8" s="1739" t="n"/>
      <c r="OGM8" s="1739" t="n"/>
      <c r="OGN8" s="1739" t="n"/>
      <c r="OGO8" s="1739" t="n"/>
      <c r="OGP8" s="1739" t="n"/>
      <c r="OGQ8" s="1739" t="n"/>
      <c r="OGR8" s="1739" t="n"/>
      <c r="OGS8" s="1739" t="n"/>
      <c r="OGT8" s="1739" t="n"/>
      <c r="OGU8" s="1739" t="n"/>
      <c r="OGV8" s="1739" t="n"/>
      <c r="OGW8" s="1739" t="n"/>
      <c r="OGX8" s="1739" t="n"/>
      <c r="OGY8" s="1739" t="n"/>
      <c r="OGZ8" s="1739" t="n"/>
      <c r="OHA8" s="1739" t="n"/>
      <c r="OHB8" s="1739" t="n"/>
      <c r="OHC8" s="1739" t="n"/>
      <c r="OHD8" s="1739" t="n"/>
      <c r="OHE8" s="1739" t="n"/>
      <c r="OHF8" s="1739" t="n"/>
      <c r="OHG8" s="1739" t="n"/>
      <c r="OHH8" s="1739" t="n"/>
      <c r="OHI8" s="1739" t="n"/>
      <c r="OHJ8" s="1739" t="n"/>
      <c r="OHK8" s="1739" t="n"/>
      <c r="OHL8" s="1739" t="n"/>
      <c r="OHM8" s="1739" t="n"/>
      <c r="OHN8" s="1739" t="n"/>
      <c r="OHO8" s="1739" t="n"/>
      <c r="OHP8" s="1739" t="n"/>
      <c r="OHQ8" s="1739" t="n"/>
      <c r="OHR8" s="1739" t="n"/>
      <c r="OHS8" s="1739" t="n"/>
      <c r="OHT8" s="1739" t="n"/>
      <c r="OHU8" s="1739" t="n"/>
      <c r="OHV8" s="1739" t="n"/>
      <c r="OHW8" s="1739" t="n"/>
      <c r="OHX8" s="1739" t="n"/>
      <c r="OHY8" s="1739" t="n"/>
      <c r="OHZ8" s="1739" t="n"/>
      <c r="OIA8" s="1739" t="n"/>
      <c r="OIB8" s="1739" t="n"/>
      <c r="OIC8" s="1739" t="n"/>
      <c r="OID8" s="1739" t="n"/>
      <c r="OIE8" s="1739" t="n"/>
      <c r="OIF8" s="1739" t="n"/>
      <c r="OIG8" s="1739" t="n"/>
      <c r="OIH8" s="1739" t="n"/>
      <c r="OII8" s="1739" t="n"/>
      <c r="OIJ8" s="1739" t="n"/>
      <c r="OIK8" s="1739" t="n"/>
      <c r="OIL8" s="1739" t="n"/>
      <c r="OIM8" s="1739" t="n"/>
      <c r="OIN8" s="1739" t="n"/>
      <c r="OIO8" s="1739" t="n"/>
      <c r="OIP8" s="1739" t="n"/>
      <c r="OIQ8" s="1739" t="n"/>
      <c r="OIR8" s="1739" t="n"/>
      <c r="OIS8" s="1739" t="n"/>
      <c r="OIT8" s="1739" t="n"/>
      <c r="OIU8" s="1739" t="n"/>
      <c r="OIV8" s="1739" t="n"/>
      <c r="OIW8" s="1739" t="n"/>
      <c r="OIX8" s="1739" t="n"/>
      <c r="OIY8" s="1739" t="n"/>
      <c r="OIZ8" s="1739" t="n"/>
      <c r="OJA8" s="1739" t="n"/>
      <c r="OJB8" s="1739" t="n"/>
      <c r="OJC8" s="1739" t="n"/>
      <c r="OJD8" s="1739" t="n"/>
      <c r="OJE8" s="1739" t="n"/>
      <c r="OJF8" s="1739" t="n"/>
      <c r="OJG8" s="1739" t="n"/>
      <c r="OJH8" s="1739" t="n"/>
      <c r="OJI8" s="1739" t="n"/>
      <c r="OJJ8" s="1739" t="n"/>
      <c r="OJK8" s="1739" t="n"/>
      <c r="OJL8" s="1739" t="n"/>
      <c r="OJM8" s="1739" t="n"/>
      <c r="OJN8" s="1739" t="n"/>
      <c r="OJO8" s="1739" t="n"/>
      <c r="OJP8" s="1739" t="n"/>
      <c r="OJQ8" s="1739" t="n"/>
      <c r="OJR8" s="1739" t="n"/>
      <c r="OJS8" s="1739" t="n"/>
      <c r="OJT8" s="1739" t="n"/>
      <c r="OJU8" s="1739" t="n"/>
      <c r="OJV8" s="1739" t="n"/>
      <c r="OJW8" s="1739" t="n"/>
      <c r="OJX8" s="1739" t="n"/>
      <c r="OJY8" s="1739" t="n"/>
      <c r="OJZ8" s="1739" t="n"/>
      <c r="OKA8" s="1739" t="n"/>
      <c r="OKB8" s="1739" t="n"/>
      <c r="OKC8" s="1739" t="n"/>
      <c r="OKD8" s="1739" t="n"/>
      <c r="OKE8" s="1739" t="n"/>
      <c r="OKF8" s="1739" t="n"/>
      <c r="OKG8" s="1739" t="n"/>
      <c r="OKH8" s="1739" t="n"/>
      <c r="OKI8" s="1739" t="n"/>
      <c r="OKJ8" s="1739" t="n"/>
      <c r="OKK8" s="1739" t="n"/>
      <c r="OKL8" s="1739" t="n"/>
      <c r="OKM8" s="1739" t="n"/>
      <c r="OKN8" s="1739" t="n"/>
      <c r="OKO8" s="1739" t="n"/>
      <c r="OKP8" s="1739" t="n"/>
      <c r="OKQ8" s="1739" t="n"/>
      <c r="OKR8" s="1739" t="n"/>
      <c r="OKS8" s="1739" t="n"/>
      <c r="OKT8" s="1739" t="n"/>
      <c r="OKU8" s="1739" t="n"/>
      <c r="OKV8" s="1739" t="n"/>
      <c r="OKW8" s="1739" t="n"/>
      <c r="OKX8" s="1739" t="n"/>
      <c r="OKY8" s="1739" t="n"/>
      <c r="OKZ8" s="1739" t="n"/>
      <c r="OLA8" s="1739" t="n"/>
      <c r="OLB8" s="1739" t="n"/>
      <c r="OLC8" s="1739" t="n"/>
      <c r="OLD8" s="1739" t="n"/>
      <c r="OLE8" s="1739" t="n"/>
      <c r="OLF8" s="1739" t="n"/>
      <c r="OLG8" s="1739" t="n"/>
      <c r="OLH8" s="1739" t="n"/>
      <c r="OLI8" s="1739" t="n"/>
      <c r="OLJ8" s="1739" t="n"/>
      <c r="OLK8" s="1739" t="n"/>
      <c r="OLL8" s="1739" t="n"/>
      <c r="OLM8" s="1739" t="n"/>
      <c r="OLN8" s="1739" t="n"/>
      <c r="OLO8" s="1739" t="n"/>
      <c r="OLP8" s="1739" t="n"/>
      <c r="OLQ8" s="1739" t="n"/>
      <c r="OLR8" s="1739" t="n"/>
      <c r="OLS8" s="1739" t="n"/>
      <c r="OLT8" s="1739" t="n"/>
      <c r="OLU8" s="1739" t="n"/>
      <c r="OLV8" s="1739" t="n"/>
      <c r="OLW8" s="1739" t="n"/>
      <c r="OLX8" s="1739" t="n"/>
      <c r="OLY8" s="1739" t="n"/>
      <c r="OLZ8" s="1739" t="n"/>
      <c r="OMA8" s="1739" t="n"/>
      <c r="OMB8" s="1739" t="n"/>
      <c r="OMC8" s="1739" t="n"/>
      <c r="OMD8" s="1739" t="n"/>
      <c r="OME8" s="1739" t="n"/>
      <c r="OMF8" s="1739" t="n"/>
      <c r="OMG8" s="1739" t="n"/>
      <c r="OMH8" s="1739" t="n"/>
      <c r="OMI8" s="1739" t="n"/>
      <c r="OMJ8" s="1739" t="n"/>
      <c r="OMK8" s="1739" t="n"/>
      <c r="OML8" s="1739" t="n"/>
      <c r="OMM8" s="1739" t="n"/>
      <c r="OMN8" s="1739" t="n"/>
      <c r="OMO8" s="1739" t="n"/>
      <c r="OMP8" s="1739" t="n"/>
      <c r="OMQ8" s="1739" t="n"/>
      <c r="OMR8" s="1739" t="n"/>
      <c r="OMS8" s="1739" t="n"/>
      <c r="OMT8" s="1739" t="n"/>
      <c r="OMU8" s="1739" t="n"/>
      <c r="OMV8" s="1739" t="n"/>
      <c r="OMW8" s="1739" t="n"/>
      <c r="OMX8" s="1739" t="n"/>
      <c r="OMY8" s="1739" t="n"/>
      <c r="OMZ8" s="1739" t="n"/>
      <c r="ONA8" s="1739" t="n"/>
      <c r="ONB8" s="1739" t="n"/>
      <c r="ONC8" s="1739" t="n"/>
      <c r="OND8" s="1739" t="n"/>
      <c r="ONE8" s="1739" t="n"/>
      <c r="ONF8" s="1739" t="n"/>
      <c r="ONG8" s="1739" t="n"/>
      <c r="ONH8" s="1739" t="n"/>
      <c r="ONI8" s="1739" t="n"/>
      <c r="ONJ8" s="1739" t="n"/>
      <c r="ONK8" s="1739" t="n"/>
      <c r="ONL8" s="1739" t="n"/>
      <c r="ONM8" s="1739" t="n"/>
      <c r="ONN8" s="1739" t="n"/>
      <c r="ONO8" s="1739" t="n"/>
      <c r="ONP8" s="1739" t="n"/>
      <c r="ONQ8" s="1739" t="n"/>
      <c r="ONR8" s="1739" t="n"/>
      <c r="ONS8" s="1739" t="n"/>
      <c r="ONT8" s="1739" t="n"/>
      <c r="ONU8" s="1739" t="n"/>
      <c r="ONV8" s="1739" t="n"/>
      <c r="ONW8" s="1739" t="n"/>
      <c r="ONX8" s="1739" t="n"/>
      <c r="ONY8" s="1739" t="n"/>
      <c r="ONZ8" s="1739" t="n"/>
      <c r="OOA8" s="1739" t="n"/>
      <c r="OOB8" s="1739" t="n"/>
      <c r="OOC8" s="1739" t="n"/>
      <c r="OOD8" s="1739" t="n"/>
      <c r="OOE8" s="1739" t="n"/>
      <c r="OOF8" s="1739" t="n"/>
      <c r="OOG8" s="1739" t="n"/>
      <c r="OOH8" s="1739" t="n"/>
      <c r="OOI8" s="1739" t="n"/>
      <c r="OOJ8" s="1739" t="n"/>
      <c r="OOK8" s="1739" t="n"/>
      <c r="OOL8" s="1739" t="n"/>
      <c r="OOM8" s="1739" t="n"/>
      <c r="OON8" s="1739" t="n"/>
      <c r="OOO8" s="1739" t="n"/>
      <c r="OOP8" s="1739" t="n"/>
      <c r="OOQ8" s="1739" t="n"/>
      <c r="OOR8" s="1739" t="n"/>
      <c r="OOS8" s="1739" t="n"/>
      <c r="OOT8" s="1739" t="n"/>
      <c r="OOU8" s="1739" t="n"/>
      <c r="OOV8" s="1739" t="n"/>
      <c r="OOW8" s="1739" t="n"/>
      <c r="OOX8" s="1739" t="n"/>
      <c r="OOY8" s="1739" t="n"/>
      <c r="OOZ8" s="1739" t="n"/>
      <c r="OPA8" s="1739" t="n"/>
      <c r="OPB8" s="1739" t="n"/>
      <c r="OPC8" s="1739" t="n"/>
      <c r="OPD8" s="1739" t="n"/>
      <c r="OPE8" s="1739" t="n"/>
      <c r="OPF8" s="1739" t="n"/>
      <c r="OPG8" s="1739" t="n"/>
      <c r="OPH8" s="1739" t="n"/>
      <c r="OPI8" s="1739" t="n"/>
      <c r="OPJ8" s="1739" t="n"/>
      <c r="OPK8" s="1739" t="n"/>
      <c r="OPL8" s="1739" t="n"/>
      <c r="OPM8" s="1739" t="n"/>
      <c r="OPN8" s="1739" t="n"/>
      <c r="OPO8" s="1739" t="n"/>
      <c r="OPP8" s="1739" t="n"/>
      <c r="OPQ8" s="1739" t="n"/>
      <c r="OPR8" s="1739" t="n"/>
      <c r="OPS8" s="1739" t="n"/>
      <c r="OPT8" s="1739" t="n"/>
      <c r="OPU8" s="1739" t="n"/>
      <c r="OPV8" s="1739" t="n"/>
      <c r="OPW8" s="1739" t="n"/>
      <c r="OPX8" s="1739" t="n"/>
      <c r="OPY8" s="1739" t="n"/>
      <c r="OPZ8" s="1739" t="n"/>
      <c r="OQA8" s="1739" t="n"/>
      <c r="OQB8" s="1739" t="n"/>
      <c r="OQC8" s="1739" t="n"/>
      <c r="OQD8" s="1739" t="n"/>
      <c r="OQE8" s="1739" t="n"/>
      <c r="OQF8" s="1739" t="n"/>
      <c r="OQG8" s="1739" t="n"/>
      <c r="OQH8" s="1739" t="n"/>
      <c r="OQI8" s="1739" t="n"/>
      <c r="OQJ8" s="1739" t="n"/>
      <c r="OQK8" s="1739" t="n"/>
      <c r="OQL8" s="1739" t="n"/>
      <c r="OQM8" s="1739" t="n"/>
      <c r="OQN8" s="1739" t="n"/>
      <c r="OQO8" s="1739" t="n"/>
      <c r="OQP8" s="1739" t="n"/>
      <c r="OQQ8" s="1739" t="n"/>
      <c r="OQR8" s="1739" t="n"/>
      <c r="OQS8" s="1739" t="n"/>
      <c r="OQT8" s="1739" t="n"/>
      <c r="OQU8" s="1739" t="n"/>
      <c r="OQV8" s="1739" t="n"/>
      <c r="OQW8" s="1739" t="n"/>
      <c r="OQX8" s="1739" t="n"/>
      <c r="OQY8" s="1739" t="n"/>
      <c r="OQZ8" s="1739" t="n"/>
      <c r="ORA8" s="1739" t="n"/>
      <c r="ORB8" s="1739" t="n"/>
      <c r="ORC8" s="1739" t="n"/>
      <c r="ORD8" s="1739" t="n"/>
      <c r="ORE8" s="1739" t="n"/>
      <c r="ORF8" s="1739" t="n"/>
      <c r="ORG8" s="1739" t="n"/>
      <c r="ORH8" s="1739" t="n"/>
      <c r="ORI8" s="1739" t="n"/>
      <c r="ORJ8" s="1739" t="n"/>
      <c r="ORK8" s="1739" t="n"/>
      <c r="ORL8" s="1739" t="n"/>
      <c r="ORM8" s="1739" t="n"/>
      <c r="ORN8" s="1739" t="n"/>
      <c r="ORO8" s="1739" t="n"/>
      <c r="ORP8" s="1739" t="n"/>
      <c r="ORQ8" s="1739" t="n"/>
      <c r="ORR8" s="1739" t="n"/>
      <c r="ORS8" s="1739" t="n"/>
      <c r="ORT8" s="1739" t="n"/>
      <c r="ORU8" s="1739" t="n"/>
      <c r="ORV8" s="1739" t="n"/>
      <c r="ORW8" s="1739" t="n"/>
      <c r="ORX8" s="1739" t="n"/>
      <c r="ORY8" s="1739" t="n"/>
      <c r="ORZ8" s="1739" t="n"/>
      <c r="OSA8" s="1739" t="n"/>
      <c r="OSB8" s="1739" t="n"/>
      <c r="OSC8" s="1739" t="n"/>
      <c r="OSD8" s="1739" t="n"/>
      <c r="OSE8" s="1739" t="n"/>
      <c r="OSF8" s="1739" t="n"/>
      <c r="OSG8" s="1739" t="n"/>
      <c r="OSH8" s="1739" t="n"/>
      <c r="OSI8" s="1739" t="n"/>
      <c r="OSJ8" s="1739" t="n"/>
      <c r="OSK8" s="1739" t="n"/>
      <c r="OSL8" s="1739" t="n"/>
      <c r="OSM8" s="1739" t="n"/>
      <c r="OSN8" s="1739" t="n"/>
      <c r="OSO8" s="1739" t="n"/>
      <c r="OSP8" s="1739" t="n"/>
      <c r="OSQ8" s="1739" t="n"/>
      <c r="OSR8" s="1739" t="n"/>
      <c r="OSS8" s="1739" t="n"/>
      <c r="OST8" s="1739" t="n"/>
      <c r="OSU8" s="1739" t="n"/>
      <c r="OSV8" s="1739" t="n"/>
      <c r="OSW8" s="1739" t="n"/>
      <c r="OSX8" s="1739" t="n"/>
      <c r="OSY8" s="1739" t="n"/>
      <c r="OSZ8" s="1739" t="n"/>
      <c r="OTA8" s="1739" t="n"/>
      <c r="OTB8" s="1739" t="n"/>
      <c r="OTC8" s="1739" t="n"/>
      <c r="OTD8" s="1739" t="n"/>
      <c r="OTE8" s="1739" t="n"/>
      <c r="OTF8" s="1739" t="n"/>
      <c r="OTG8" s="1739" t="n"/>
      <c r="OTH8" s="1739" t="n"/>
      <c r="OTI8" s="1739" t="n"/>
      <c r="OTJ8" s="1739" t="n"/>
      <c r="OTK8" s="1739" t="n"/>
      <c r="OTL8" s="1739" t="n"/>
      <c r="OTM8" s="1739" t="n"/>
      <c r="OTN8" s="1739" t="n"/>
      <c r="OTO8" s="1739" t="n"/>
      <c r="OTP8" s="1739" t="n"/>
      <c r="OTQ8" s="1739" t="n"/>
      <c r="OTR8" s="1739" t="n"/>
      <c r="OTS8" s="1739" t="n"/>
      <c r="OTT8" s="1739" t="n"/>
      <c r="OTU8" s="1739" t="n"/>
      <c r="OTV8" s="1739" t="n"/>
      <c r="OTW8" s="1739" t="n"/>
      <c r="OTX8" s="1739" t="n"/>
      <c r="OTY8" s="1739" t="n"/>
      <c r="OTZ8" s="1739" t="n"/>
      <c r="OUA8" s="1739" t="n"/>
      <c r="OUB8" s="1739" t="n"/>
      <c r="OUC8" s="1739" t="n"/>
      <c r="OUD8" s="1739" t="n"/>
      <c r="OUE8" s="1739" t="n"/>
      <c r="OUF8" s="1739" t="n"/>
      <c r="OUG8" s="1739" t="n"/>
      <c r="OUH8" s="1739" t="n"/>
      <c r="OUI8" s="1739" t="n"/>
      <c r="OUJ8" s="1739" t="n"/>
      <c r="OUK8" s="1739" t="n"/>
      <c r="OUL8" s="1739" t="n"/>
      <c r="OUM8" s="1739" t="n"/>
      <c r="OUN8" s="1739" t="n"/>
      <c r="OUO8" s="1739" t="n"/>
      <c r="OUP8" s="1739" t="n"/>
      <c r="OUQ8" s="1739" t="n"/>
      <c r="OUR8" s="1739" t="n"/>
      <c r="OUS8" s="1739" t="n"/>
      <c r="OUT8" s="1739" t="n"/>
      <c r="OUU8" s="1739" t="n"/>
      <c r="OUV8" s="1739" t="n"/>
      <c r="OUW8" s="1739" t="n"/>
      <c r="OUX8" s="1739" t="n"/>
      <c r="OUY8" s="1739" t="n"/>
      <c r="OUZ8" s="1739" t="n"/>
      <c r="OVA8" s="1739" t="n"/>
      <c r="OVB8" s="1739" t="n"/>
      <c r="OVC8" s="1739" t="n"/>
      <c r="OVD8" s="1739" t="n"/>
      <c r="OVE8" s="1739" t="n"/>
      <c r="OVF8" s="1739" t="n"/>
      <c r="OVG8" s="1739" t="n"/>
      <c r="OVH8" s="1739" t="n"/>
      <c r="OVI8" s="1739" t="n"/>
      <c r="OVJ8" s="1739" t="n"/>
      <c r="OVK8" s="1739" t="n"/>
      <c r="OVL8" s="1739" t="n"/>
      <c r="OVM8" s="1739" t="n"/>
      <c r="OVN8" s="1739" t="n"/>
      <c r="OVO8" s="1739" t="n"/>
      <c r="OVP8" s="1739" t="n"/>
      <c r="OVQ8" s="1739" t="n"/>
      <c r="OVR8" s="1739" t="n"/>
      <c r="OVS8" s="1739" t="n"/>
      <c r="OVT8" s="1739" t="n"/>
      <c r="OVU8" s="1739" t="n"/>
      <c r="OVV8" s="1739" t="n"/>
      <c r="OVW8" s="1739" t="n"/>
      <c r="OVX8" s="1739" t="n"/>
      <c r="OVY8" s="1739" t="n"/>
      <c r="OVZ8" s="1739" t="n"/>
      <c r="OWA8" s="1739" t="n"/>
      <c r="OWB8" s="1739" t="n"/>
      <c r="OWC8" s="1739" t="n"/>
      <c r="OWD8" s="1739" t="n"/>
      <c r="OWE8" s="1739" t="n"/>
      <c r="OWF8" s="1739" t="n"/>
      <c r="OWG8" s="1739" t="n"/>
      <c r="OWH8" s="1739" t="n"/>
      <c r="OWI8" s="1739" t="n"/>
      <c r="OWJ8" s="1739" t="n"/>
      <c r="OWK8" s="1739" t="n"/>
      <c r="OWL8" s="1739" t="n"/>
      <c r="OWM8" s="1739" t="n"/>
      <c r="OWN8" s="1739" t="n"/>
      <c r="OWO8" s="1739" t="n"/>
      <c r="OWP8" s="1739" t="n"/>
      <c r="OWQ8" s="1739" t="n"/>
      <c r="OWR8" s="1739" t="n"/>
      <c r="OWS8" s="1739" t="n"/>
      <c r="OWT8" s="1739" t="n"/>
      <c r="OWU8" s="1739" t="n"/>
      <c r="OWV8" s="1739" t="n"/>
      <c r="OWW8" s="1739" t="n"/>
      <c r="OWX8" s="1739" t="n"/>
      <c r="OWY8" s="1739" t="n"/>
      <c r="OWZ8" s="1739" t="n"/>
      <c r="OXA8" s="1739" t="n"/>
      <c r="OXB8" s="1739" t="n"/>
      <c r="OXC8" s="1739" t="n"/>
      <c r="OXD8" s="1739" t="n"/>
      <c r="OXE8" s="1739" t="n"/>
      <c r="OXF8" s="1739" t="n"/>
      <c r="OXG8" s="1739" t="n"/>
      <c r="OXH8" s="1739" t="n"/>
      <c r="OXI8" s="1739" t="n"/>
      <c r="OXJ8" s="1739" t="n"/>
      <c r="OXK8" s="1739" t="n"/>
      <c r="OXL8" s="1739" t="n"/>
      <c r="OXM8" s="1739" t="n"/>
      <c r="OXN8" s="1739" t="n"/>
      <c r="OXO8" s="1739" t="n"/>
      <c r="OXP8" s="1739" t="n"/>
      <c r="OXQ8" s="1739" t="n"/>
      <c r="OXR8" s="1739" t="n"/>
      <c r="OXS8" s="1739" t="n"/>
      <c r="OXT8" s="1739" t="n"/>
      <c r="OXU8" s="1739" t="n"/>
      <c r="OXV8" s="1739" t="n"/>
      <c r="OXW8" s="1739" t="n"/>
      <c r="OXX8" s="1739" t="n"/>
      <c r="OXY8" s="1739" t="n"/>
      <c r="OXZ8" s="1739" t="n"/>
      <c r="OYA8" s="1739" t="n"/>
      <c r="OYB8" s="1739" t="n"/>
      <c r="OYC8" s="1739" t="n"/>
      <c r="OYD8" s="1739" t="n"/>
      <c r="OYE8" s="1739" t="n"/>
      <c r="OYF8" s="1739" t="n"/>
      <c r="OYG8" s="1739" t="n"/>
      <c r="OYH8" s="1739" t="n"/>
      <c r="OYI8" s="1739" t="n"/>
      <c r="OYJ8" s="1739" t="n"/>
      <c r="OYK8" s="1739" t="n"/>
      <c r="OYL8" s="1739" t="n"/>
      <c r="OYM8" s="1739" t="n"/>
      <c r="OYN8" s="1739" t="n"/>
      <c r="OYO8" s="1739" t="n"/>
      <c r="OYP8" s="1739" t="n"/>
      <c r="OYQ8" s="1739" t="n"/>
      <c r="OYR8" s="1739" t="n"/>
      <c r="OYS8" s="1739" t="n"/>
      <c r="OYT8" s="1739" t="n"/>
      <c r="OYU8" s="1739" t="n"/>
      <c r="OYV8" s="1739" t="n"/>
      <c r="OYW8" s="1739" t="n"/>
      <c r="OYX8" s="1739" t="n"/>
      <c r="OYY8" s="1739" t="n"/>
      <c r="OYZ8" s="1739" t="n"/>
      <c r="OZA8" s="1739" t="n"/>
      <c r="OZB8" s="1739" t="n"/>
      <c r="OZC8" s="1739" t="n"/>
      <c r="OZD8" s="1739" t="n"/>
      <c r="OZE8" s="1739" t="n"/>
      <c r="OZF8" s="1739" t="n"/>
      <c r="OZG8" s="1739" t="n"/>
      <c r="OZH8" s="1739" t="n"/>
      <c r="OZI8" s="1739" t="n"/>
      <c r="OZJ8" s="1739" t="n"/>
      <c r="OZK8" s="1739" t="n"/>
      <c r="OZL8" s="1739" t="n"/>
      <c r="OZM8" s="1739" t="n"/>
      <c r="OZN8" s="1739" t="n"/>
      <c r="OZO8" s="1739" t="n"/>
      <c r="OZP8" s="1739" t="n"/>
      <c r="OZQ8" s="1739" t="n"/>
      <c r="OZR8" s="1739" t="n"/>
      <c r="OZS8" s="1739" t="n"/>
      <c r="OZT8" s="1739" t="n"/>
      <c r="OZU8" s="1739" t="n"/>
      <c r="OZV8" s="1739" t="n"/>
      <c r="OZW8" s="1739" t="n"/>
      <c r="OZX8" s="1739" t="n"/>
      <c r="OZY8" s="1739" t="n"/>
      <c r="OZZ8" s="1739" t="n"/>
      <c r="PAA8" s="1739" t="n"/>
      <c r="PAB8" s="1739" t="n"/>
      <c r="PAC8" s="1739" t="n"/>
      <c r="PAD8" s="1739" t="n"/>
      <c r="PAE8" s="1739" t="n"/>
      <c r="PAF8" s="1739" t="n"/>
      <c r="PAG8" s="1739" t="n"/>
      <c r="PAH8" s="1739" t="n"/>
      <c r="PAI8" s="1739" t="n"/>
      <c r="PAJ8" s="1739" t="n"/>
      <c r="PAK8" s="1739" t="n"/>
      <c r="PAL8" s="1739" t="n"/>
      <c r="PAM8" s="1739" t="n"/>
      <c r="PAN8" s="1739" t="n"/>
      <c r="PAO8" s="1739" t="n"/>
      <c r="PAP8" s="1739" t="n"/>
      <c r="PAQ8" s="1739" t="n"/>
      <c r="PAR8" s="1739" t="n"/>
      <c r="PAS8" s="1739" t="n"/>
      <c r="PAT8" s="1739" t="n"/>
      <c r="PAU8" s="1739" t="n"/>
      <c r="PAV8" s="1739" t="n"/>
      <c r="PAW8" s="1739" t="n"/>
      <c r="PAX8" s="1739" t="n"/>
      <c r="PAY8" s="1739" t="n"/>
      <c r="PAZ8" s="1739" t="n"/>
      <c r="PBA8" s="1739" t="n"/>
      <c r="PBB8" s="1739" t="n"/>
      <c r="PBC8" s="1739" t="n"/>
      <c r="PBD8" s="1739" t="n"/>
      <c r="PBE8" s="1739" t="n"/>
      <c r="PBF8" s="1739" t="n"/>
      <c r="PBG8" s="1739" t="n"/>
      <c r="PBH8" s="1739" t="n"/>
      <c r="PBI8" s="1739" t="n"/>
      <c r="PBJ8" s="1739" t="n"/>
      <c r="PBK8" s="1739" t="n"/>
      <c r="PBL8" s="1739" t="n"/>
      <c r="PBM8" s="1739" t="n"/>
      <c r="PBN8" s="1739" t="n"/>
      <c r="PBO8" s="1739" t="n"/>
      <c r="PBP8" s="1739" t="n"/>
      <c r="PBQ8" s="1739" t="n"/>
      <c r="PBR8" s="1739" t="n"/>
      <c r="PBS8" s="1739" t="n"/>
      <c r="PBT8" s="1739" t="n"/>
      <c r="PBU8" s="1739" t="n"/>
      <c r="PBV8" s="1739" t="n"/>
      <c r="PBW8" s="1739" t="n"/>
      <c r="PBX8" s="1739" t="n"/>
      <c r="PBY8" s="1739" t="n"/>
      <c r="PBZ8" s="1739" t="n"/>
      <c r="PCA8" s="1739" t="n"/>
      <c r="PCB8" s="1739" t="n"/>
      <c r="PCC8" s="1739" t="n"/>
      <c r="PCD8" s="1739" t="n"/>
      <c r="PCE8" s="1739" t="n"/>
      <c r="PCF8" s="1739" t="n"/>
      <c r="PCG8" s="1739" t="n"/>
      <c r="PCH8" s="1739" t="n"/>
      <c r="PCI8" s="1739" t="n"/>
      <c r="PCJ8" s="1739" t="n"/>
      <c r="PCK8" s="1739" t="n"/>
      <c r="PCL8" s="1739" t="n"/>
      <c r="PCM8" s="1739" t="n"/>
      <c r="PCN8" s="1739" t="n"/>
      <c r="PCO8" s="1739" t="n"/>
      <c r="PCP8" s="1739" t="n"/>
      <c r="PCQ8" s="1739" t="n"/>
      <c r="PCR8" s="1739" t="n"/>
      <c r="PCS8" s="1739" t="n"/>
      <c r="PCT8" s="1739" t="n"/>
      <c r="PCU8" s="1739" t="n"/>
      <c r="PCV8" s="1739" t="n"/>
      <c r="PCW8" s="1739" t="n"/>
      <c r="PCX8" s="1739" t="n"/>
      <c r="PCY8" s="1739" t="n"/>
      <c r="PCZ8" s="1739" t="n"/>
      <c r="PDA8" s="1739" t="n"/>
      <c r="PDB8" s="1739" t="n"/>
      <c r="PDC8" s="1739" t="n"/>
      <c r="PDD8" s="1739" t="n"/>
      <c r="PDE8" s="1739" t="n"/>
      <c r="PDF8" s="1739" t="n"/>
      <c r="PDG8" s="1739" t="n"/>
      <c r="PDH8" s="1739" t="n"/>
      <c r="PDI8" s="1739" t="n"/>
      <c r="PDJ8" s="1739" t="n"/>
      <c r="PDK8" s="1739" t="n"/>
      <c r="PDL8" s="1739" t="n"/>
      <c r="PDM8" s="1739" t="n"/>
      <c r="PDN8" s="1739" t="n"/>
      <c r="PDO8" s="1739" t="n"/>
      <c r="PDP8" s="1739" t="n"/>
      <c r="PDQ8" s="1739" t="n"/>
      <c r="PDR8" s="1739" t="n"/>
      <c r="PDS8" s="1739" t="n"/>
      <c r="PDT8" s="1739" t="n"/>
      <c r="PDU8" s="1739" t="n"/>
      <c r="PDV8" s="1739" t="n"/>
      <c r="PDW8" s="1739" t="n"/>
      <c r="PDX8" s="1739" t="n"/>
      <c r="PDY8" s="1739" t="n"/>
      <c r="PDZ8" s="1739" t="n"/>
      <c r="PEA8" s="1739" t="n"/>
      <c r="PEB8" s="1739" t="n"/>
      <c r="PEC8" s="1739" t="n"/>
      <c r="PED8" s="1739" t="n"/>
      <c r="PEE8" s="1739" t="n"/>
      <c r="PEF8" s="1739" t="n"/>
      <c r="PEG8" s="1739" t="n"/>
      <c r="PEH8" s="1739" t="n"/>
      <c r="PEI8" s="1739" t="n"/>
      <c r="PEJ8" s="1739" t="n"/>
      <c r="PEK8" s="1739" t="n"/>
      <c r="PEL8" s="1739" t="n"/>
      <c r="PEM8" s="1739" t="n"/>
      <c r="PEN8" s="1739" t="n"/>
      <c r="PEO8" s="1739" t="n"/>
      <c r="PEP8" s="1739" t="n"/>
      <c r="PEQ8" s="1739" t="n"/>
      <c r="PER8" s="1739" t="n"/>
      <c r="PES8" s="1739" t="n"/>
      <c r="PET8" s="1739" t="n"/>
      <c r="PEU8" s="1739" t="n"/>
      <c r="PEV8" s="1739" t="n"/>
      <c r="PEW8" s="1739" t="n"/>
      <c r="PEX8" s="1739" t="n"/>
      <c r="PEY8" s="1739" t="n"/>
      <c r="PEZ8" s="1739" t="n"/>
      <c r="PFA8" s="1739" t="n"/>
      <c r="PFB8" s="1739" t="n"/>
      <c r="PFC8" s="1739" t="n"/>
      <c r="PFD8" s="1739" t="n"/>
      <c r="PFE8" s="1739" t="n"/>
      <c r="PFF8" s="1739" t="n"/>
      <c r="PFG8" s="1739" t="n"/>
      <c r="PFH8" s="1739" t="n"/>
      <c r="PFI8" s="1739" t="n"/>
      <c r="PFJ8" s="1739" t="n"/>
      <c r="PFK8" s="1739" t="n"/>
      <c r="PFL8" s="1739" t="n"/>
      <c r="PFM8" s="1739" t="n"/>
      <c r="PFN8" s="1739" t="n"/>
      <c r="PFO8" s="1739" t="n"/>
      <c r="PFP8" s="1739" t="n"/>
      <c r="PFQ8" s="1739" t="n"/>
      <c r="PFR8" s="1739" t="n"/>
      <c r="PFS8" s="1739" t="n"/>
      <c r="PFT8" s="1739" t="n"/>
      <c r="PFU8" s="1739" t="n"/>
      <c r="PFV8" s="1739" t="n"/>
      <c r="PFW8" s="1739" t="n"/>
      <c r="PFX8" s="1739" t="n"/>
      <c r="PFY8" s="1739" t="n"/>
      <c r="PFZ8" s="1739" t="n"/>
      <c r="PGA8" s="1739" t="n"/>
      <c r="PGB8" s="1739" t="n"/>
      <c r="PGC8" s="1739" t="n"/>
      <c r="PGD8" s="1739" t="n"/>
      <c r="PGE8" s="1739" t="n"/>
      <c r="PGF8" s="1739" t="n"/>
      <c r="PGG8" s="1739" t="n"/>
      <c r="PGH8" s="1739" t="n"/>
      <c r="PGI8" s="1739" t="n"/>
      <c r="PGJ8" s="1739" t="n"/>
      <c r="PGK8" s="1739" t="n"/>
      <c r="PGL8" s="1739" t="n"/>
      <c r="PGM8" s="1739" t="n"/>
      <c r="PGN8" s="1739" t="n"/>
      <c r="PGO8" s="1739" t="n"/>
      <c r="PGP8" s="1739" t="n"/>
      <c r="PGQ8" s="1739" t="n"/>
      <c r="PGR8" s="1739" t="n"/>
      <c r="PGS8" s="1739" t="n"/>
      <c r="PGT8" s="1739" t="n"/>
      <c r="PGU8" s="1739" t="n"/>
      <c r="PGV8" s="1739" t="n"/>
      <c r="PGW8" s="1739" t="n"/>
      <c r="PGX8" s="1739" t="n"/>
      <c r="PGY8" s="1739" t="n"/>
      <c r="PGZ8" s="1739" t="n"/>
      <c r="PHA8" s="1739" t="n"/>
      <c r="PHB8" s="1739" t="n"/>
      <c r="PHC8" s="1739" t="n"/>
      <c r="PHD8" s="1739" t="n"/>
      <c r="PHE8" s="1739" t="n"/>
      <c r="PHF8" s="1739" t="n"/>
      <c r="PHG8" s="1739" t="n"/>
      <c r="PHH8" s="1739" t="n"/>
      <c r="PHI8" s="1739" t="n"/>
      <c r="PHJ8" s="1739" t="n"/>
      <c r="PHK8" s="1739" t="n"/>
      <c r="PHL8" s="1739" t="n"/>
      <c r="PHM8" s="1739" t="n"/>
      <c r="PHN8" s="1739" t="n"/>
      <c r="PHO8" s="1739" t="n"/>
      <c r="PHP8" s="1739" t="n"/>
      <c r="PHQ8" s="1739" t="n"/>
      <c r="PHR8" s="1739" t="n"/>
      <c r="PHS8" s="1739" t="n"/>
      <c r="PHT8" s="1739" t="n"/>
      <c r="PHU8" s="1739" t="n"/>
      <c r="PHV8" s="1739" t="n"/>
      <c r="PHW8" s="1739" t="n"/>
      <c r="PHX8" s="1739" t="n"/>
      <c r="PHY8" s="1739" t="n"/>
      <c r="PHZ8" s="1739" t="n"/>
      <c r="PIA8" s="1739" t="n"/>
      <c r="PIB8" s="1739" t="n"/>
      <c r="PIC8" s="1739" t="n"/>
      <c r="PID8" s="1739" t="n"/>
      <c r="PIE8" s="1739" t="n"/>
      <c r="PIF8" s="1739" t="n"/>
      <c r="PIG8" s="1739" t="n"/>
      <c r="PIH8" s="1739" t="n"/>
      <c r="PII8" s="1739" t="n"/>
      <c r="PIJ8" s="1739" t="n"/>
      <c r="PIK8" s="1739" t="n"/>
      <c r="PIL8" s="1739" t="n"/>
      <c r="PIM8" s="1739" t="n"/>
      <c r="PIN8" s="1739" t="n"/>
      <c r="PIO8" s="1739" t="n"/>
      <c r="PIP8" s="1739" t="n"/>
      <c r="PIQ8" s="1739" t="n"/>
      <c r="PIR8" s="1739" t="n"/>
      <c r="PIS8" s="1739" t="n"/>
      <c r="PIT8" s="1739" t="n"/>
      <c r="PIU8" s="1739" t="n"/>
      <c r="PIV8" s="1739" t="n"/>
      <c r="PIW8" s="1739" t="n"/>
      <c r="PIX8" s="1739" t="n"/>
      <c r="PIY8" s="1739" t="n"/>
      <c r="PIZ8" s="1739" t="n"/>
      <c r="PJA8" s="1739" t="n"/>
      <c r="PJB8" s="1739" t="n"/>
      <c r="PJC8" s="1739" t="n"/>
      <c r="PJD8" s="1739" t="n"/>
      <c r="PJE8" s="1739" t="n"/>
      <c r="PJF8" s="1739" t="n"/>
      <c r="PJG8" s="1739" t="n"/>
      <c r="PJH8" s="1739" t="n"/>
      <c r="PJI8" s="1739" t="n"/>
      <c r="PJJ8" s="1739" t="n"/>
      <c r="PJK8" s="1739" t="n"/>
      <c r="PJL8" s="1739" t="n"/>
      <c r="PJM8" s="1739" t="n"/>
      <c r="PJN8" s="1739" t="n"/>
      <c r="PJO8" s="1739" t="n"/>
      <c r="PJP8" s="1739" t="n"/>
      <c r="PJQ8" s="1739" t="n"/>
      <c r="PJR8" s="1739" t="n"/>
      <c r="PJS8" s="1739" t="n"/>
      <c r="PJT8" s="1739" t="n"/>
      <c r="PJU8" s="1739" t="n"/>
      <c r="PJV8" s="1739" t="n"/>
      <c r="PJW8" s="1739" t="n"/>
      <c r="PJX8" s="1739" t="n"/>
      <c r="PJY8" s="1739" t="n"/>
      <c r="PJZ8" s="1739" t="n"/>
      <c r="PKA8" s="1739" t="n"/>
      <c r="PKB8" s="1739" t="n"/>
      <c r="PKC8" s="1739" t="n"/>
      <c r="PKD8" s="1739" t="n"/>
      <c r="PKE8" s="1739" t="n"/>
      <c r="PKF8" s="1739" t="n"/>
      <c r="PKG8" s="1739" t="n"/>
      <c r="PKH8" s="1739" t="n"/>
      <c r="PKI8" s="1739" t="n"/>
      <c r="PKJ8" s="1739" t="n"/>
      <c r="PKK8" s="1739" t="n"/>
      <c r="PKL8" s="1739" t="n"/>
      <c r="PKM8" s="1739" t="n"/>
      <c r="PKN8" s="1739" t="n"/>
      <c r="PKO8" s="1739" t="n"/>
      <c r="PKP8" s="1739" t="n"/>
      <c r="PKQ8" s="1739" t="n"/>
      <c r="PKR8" s="1739" t="n"/>
      <c r="PKS8" s="1739" t="n"/>
      <c r="PKT8" s="1739" t="n"/>
      <c r="PKU8" s="1739" t="n"/>
      <c r="PKV8" s="1739" t="n"/>
      <c r="PKW8" s="1739" t="n"/>
      <c r="PKX8" s="1739" t="n"/>
      <c r="PKY8" s="1739" t="n"/>
      <c r="PKZ8" s="1739" t="n"/>
      <c r="PLA8" s="1739" t="n"/>
      <c r="PLB8" s="1739" t="n"/>
      <c r="PLC8" s="1739" t="n"/>
      <c r="PLD8" s="1739" t="n"/>
      <c r="PLE8" s="1739" t="n"/>
      <c r="PLF8" s="1739" t="n"/>
      <c r="PLG8" s="1739" t="n"/>
      <c r="PLH8" s="1739" t="n"/>
      <c r="PLI8" s="1739" t="n"/>
      <c r="PLJ8" s="1739" t="n"/>
      <c r="PLK8" s="1739" t="n"/>
      <c r="PLL8" s="1739" t="n"/>
      <c r="PLM8" s="1739" t="n"/>
      <c r="PLN8" s="1739" t="n"/>
      <c r="PLO8" s="1739" t="n"/>
      <c r="PLP8" s="1739" t="n"/>
      <c r="PLQ8" s="1739" t="n"/>
      <c r="PLR8" s="1739" t="n"/>
      <c r="PLS8" s="1739" t="n"/>
      <c r="PLT8" s="1739" t="n"/>
      <c r="PLU8" s="1739" t="n"/>
      <c r="PLV8" s="1739" t="n"/>
      <c r="PLW8" s="1739" t="n"/>
      <c r="PLX8" s="1739" t="n"/>
      <c r="PLY8" s="1739" t="n"/>
      <c r="PLZ8" s="1739" t="n"/>
      <c r="PMA8" s="1739" t="n"/>
      <c r="PMB8" s="1739" t="n"/>
      <c r="PMC8" s="1739" t="n"/>
      <c r="PMD8" s="1739" t="n"/>
      <c r="PME8" s="1739" t="n"/>
      <c r="PMF8" s="1739" t="n"/>
      <c r="PMG8" s="1739" t="n"/>
      <c r="PMH8" s="1739" t="n"/>
      <c r="PMI8" s="1739" t="n"/>
      <c r="PMJ8" s="1739" t="n"/>
      <c r="PMK8" s="1739" t="n"/>
      <c r="PML8" s="1739" t="n"/>
      <c r="PMM8" s="1739" t="n"/>
      <c r="PMN8" s="1739" t="n"/>
      <c r="PMO8" s="1739" t="n"/>
      <c r="PMP8" s="1739" t="n"/>
      <c r="PMQ8" s="1739" t="n"/>
      <c r="PMR8" s="1739" t="n"/>
      <c r="PMS8" s="1739" t="n"/>
      <c r="PMT8" s="1739" t="n"/>
      <c r="PMU8" s="1739" t="n"/>
      <c r="PMV8" s="1739" t="n"/>
      <c r="PMW8" s="1739" t="n"/>
      <c r="PMX8" s="1739" t="n"/>
      <c r="PMY8" s="1739" t="n"/>
      <c r="PMZ8" s="1739" t="n"/>
      <c r="PNA8" s="1739" t="n"/>
      <c r="PNB8" s="1739" t="n"/>
      <c r="PNC8" s="1739" t="n"/>
      <c r="PND8" s="1739" t="n"/>
      <c r="PNE8" s="1739" t="n"/>
      <c r="PNF8" s="1739" t="n"/>
      <c r="PNG8" s="1739" t="n"/>
      <c r="PNH8" s="1739" t="n"/>
      <c r="PNI8" s="1739" t="n"/>
      <c r="PNJ8" s="1739" t="n"/>
      <c r="PNK8" s="1739" t="n"/>
      <c r="PNL8" s="1739" t="n"/>
      <c r="PNM8" s="1739" t="n"/>
      <c r="PNN8" s="1739" t="n"/>
      <c r="PNO8" s="1739" t="n"/>
      <c r="PNP8" s="1739" t="n"/>
      <c r="PNQ8" s="1739" t="n"/>
      <c r="PNR8" s="1739" t="n"/>
      <c r="PNS8" s="1739" t="n"/>
      <c r="PNT8" s="1739" t="n"/>
      <c r="PNU8" s="1739" t="n"/>
      <c r="PNV8" s="1739" t="n"/>
      <c r="PNW8" s="1739" t="n"/>
      <c r="PNX8" s="1739" t="n"/>
      <c r="PNY8" s="1739" t="n"/>
      <c r="PNZ8" s="1739" t="n"/>
      <c r="POA8" s="1739" t="n"/>
      <c r="POB8" s="1739" t="n"/>
      <c r="POC8" s="1739" t="n"/>
      <c r="POD8" s="1739" t="n"/>
      <c r="POE8" s="1739" t="n"/>
      <c r="POF8" s="1739" t="n"/>
      <c r="POG8" s="1739" t="n"/>
      <c r="POH8" s="1739" t="n"/>
      <c r="POI8" s="1739" t="n"/>
      <c r="POJ8" s="1739" t="n"/>
      <c r="POK8" s="1739" t="n"/>
      <c r="POL8" s="1739" t="n"/>
      <c r="POM8" s="1739" t="n"/>
      <c r="PON8" s="1739" t="n"/>
      <c r="POO8" s="1739" t="n"/>
      <c r="POP8" s="1739" t="n"/>
      <c r="POQ8" s="1739" t="n"/>
      <c r="POR8" s="1739" t="n"/>
      <c r="POS8" s="1739" t="n"/>
      <c r="POT8" s="1739" t="n"/>
      <c r="POU8" s="1739" t="n"/>
      <c r="POV8" s="1739" t="n"/>
      <c r="POW8" s="1739" t="n"/>
      <c r="POX8" s="1739" t="n"/>
      <c r="POY8" s="1739" t="n"/>
      <c r="POZ8" s="1739" t="n"/>
      <c r="PPA8" s="1739" t="n"/>
      <c r="PPB8" s="1739" t="n"/>
      <c r="PPC8" s="1739" t="n"/>
      <c r="PPD8" s="1739" t="n"/>
      <c r="PPE8" s="1739" t="n"/>
      <c r="PPF8" s="1739" t="n"/>
      <c r="PPG8" s="1739" t="n"/>
      <c r="PPH8" s="1739" t="n"/>
      <c r="PPI8" s="1739" t="n"/>
      <c r="PPJ8" s="1739" t="n"/>
      <c r="PPK8" s="1739" t="n"/>
      <c r="PPL8" s="1739" t="n"/>
      <c r="PPM8" s="1739" t="n"/>
      <c r="PPN8" s="1739" t="n"/>
      <c r="PPO8" s="1739" t="n"/>
      <c r="PPP8" s="1739" t="n"/>
      <c r="PPQ8" s="1739" t="n"/>
      <c r="PPR8" s="1739" t="n"/>
      <c r="PPS8" s="1739" t="n"/>
      <c r="PPT8" s="1739" t="n"/>
      <c r="PPU8" s="1739" t="n"/>
      <c r="PPV8" s="1739" t="n"/>
      <c r="PPW8" s="1739" t="n"/>
      <c r="PPX8" s="1739" t="n"/>
      <c r="PPY8" s="1739" t="n"/>
      <c r="PPZ8" s="1739" t="n"/>
      <c r="PQA8" s="1739" t="n"/>
      <c r="PQB8" s="1739" t="n"/>
      <c r="PQC8" s="1739" t="n"/>
      <c r="PQD8" s="1739" t="n"/>
      <c r="PQE8" s="1739" t="n"/>
      <c r="PQF8" s="1739" t="n"/>
      <c r="PQG8" s="1739" t="n"/>
      <c r="PQH8" s="1739" t="n"/>
      <c r="PQI8" s="1739" t="n"/>
      <c r="PQJ8" s="1739" t="n"/>
      <c r="PQK8" s="1739" t="n"/>
      <c r="PQL8" s="1739" t="n"/>
      <c r="PQM8" s="1739" t="n"/>
      <c r="PQN8" s="1739" t="n"/>
      <c r="PQO8" s="1739" t="n"/>
      <c r="PQP8" s="1739" t="n"/>
      <c r="PQQ8" s="1739" t="n"/>
      <c r="PQR8" s="1739" t="n"/>
      <c r="PQS8" s="1739" t="n"/>
      <c r="PQT8" s="1739" t="n"/>
      <c r="PQU8" s="1739" t="n"/>
      <c r="PQV8" s="1739" t="n"/>
      <c r="PQW8" s="1739" t="n"/>
      <c r="PQX8" s="1739" t="n"/>
      <c r="PQY8" s="1739" t="n"/>
      <c r="PQZ8" s="1739" t="n"/>
      <c r="PRA8" s="1739" t="n"/>
      <c r="PRB8" s="1739" t="n"/>
      <c r="PRC8" s="1739" t="n"/>
      <c r="PRD8" s="1739" t="n"/>
      <c r="PRE8" s="1739" t="n"/>
      <c r="PRF8" s="1739" t="n"/>
      <c r="PRG8" s="1739" t="n"/>
      <c r="PRH8" s="1739" t="n"/>
      <c r="PRI8" s="1739" t="n"/>
      <c r="PRJ8" s="1739" t="n"/>
      <c r="PRK8" s="1739" t="n"/>
      <c r="PRL8" s="1739" t="n"/>
      <c r="PRM8" s="1739" t="n"/>
      <c r="PRN8" s="1739" t="n"/>
      <c r="PRO8" s="1739" t="n"/>
      <c r="PRP8" s="1739" t="n"/>
      <c r="PRQ8" s="1739" t="n"/>
      <c r="PRR8" s="1739" t="n"/>
      <c r="PRS8" s="1739" t="n"/>
      <c r="PRT8" s="1739" t="n"/>
      <c r="PRU8" s="1739" t="n"/>
      <c r="PRV8" s="1739" t="n"/>
      <c r="PRW8" s="1739" t="n"/>
      <c r="PRX8" s="1739" t="n"/>
      <c r="PRY8" s="1739" t="n"/>
      <c r="PRZ8" s="1739" t="n"/>
      <c r="PSA8" s="1739" t="n"/>
      <c r="PSB8" s="1739" t="n"/>
      <c r="PSC8" s="1739" t="n"/>
      <c r="PSD8" s="1739" t="n"/>
      <c r="PSE8" s="1739" t="n"/>
      <c r="PSF8" s="1739" t="n"/>
      <c r="PSG8" s="1739" t="n"/>
      <c r="PSH8" s="1739" t="n"/>
      <c r="PSI8" s="1739" t="n"/>
      <c r="PSJ8" s="1739" t="n"/>
      <c r="PSK8" s="1739" t="n"/>
      <c r="PSL8" s="1739" t="n"/>
      <c r="PSM8" s="1739" t="n"/>
      <c r="PSN8" s="1739" t="n"/>
      <c r="PSO8" s="1739" t="n"/>
      <c r="PSP8" s="1739" t="n"/>
      <c r="PSQ8" s="1739" t="n"/>
      <c r="PSR8" s="1739" t="n"/>
      <c r="PSS8" s="1739" t="n"/>
      <c r="PST8" s="1739" t="n"/>
      <c r="PSU8" s="1739" t="n"/>
      <c r="PSV8" s="1739" t="n"/>
      <c r="PSW8" s="1739" t="n"/>
      <c r="PSX8" s="1739" t="n"/>
      <c r="PSY8" s="1739" t="n"/>
      <c r="PSZ8" s="1739" t="n"/>
      <c r="PTA8" s="1739" t="n"/>
      <c r="PTB8" s="1739" t="n"/>
      <c r="PTC8" s="1739" t="n"/>
      <c r="PTD8" s="1739" t="n"/>
      <c r="PTE8" s="1739" t="n"/>
      <c r="PTF8" s="1739" t="n"/>
      <c r="PTG8" s="1739" t="n"/>
      <c r="PTH8" s="1739" t="n"/>
      <c r="PTI8" s="1739" t="n"/>
      <c r="PTJ8" s="1739" t="n"/>
      <c r="PTK8" s="1739" t="n"/>
      <c r="PTL8" s="1739" t="n"/>
      <c r="PTM8" s="1739" t="n"/>
      <c r="PTN8" s="1739" t="n"/>
      <c r="PTO8" s="1739" t="n"/>
      <c r="PTP8" s="1739" t="n"/>
      <c r="PTQ8" s="1739" t="n"/>
      <c r="PTR8" s="1739" t="n"/>
      <c r="PTS8" s="1739" t="n"/>
      <c r="PTT8" s="1739" t="n"/>
      <c r="PTU8" s="1739" t="n"/>
      <c r="PTV8" s="1739" t="n"/>
      <c r="PTW8" s="1739" t="n"/>
      <c r="PTX8" s="1739" t="n"/>
      <c r="PTY8" s="1739" t="n"/>
      <c r="PTZ8" s="1739" t="n"/>
      <c r="PUA8" s="1739" t="n"/>
      <c r="PUB8" s="1739" t="n"/>
      <c r="PUC8" s="1739" t="n"/>
      <c r="PUD8" s="1739" t="n"/>
      <c r="PUE8" s="1739" t="n"/>
      <c r="PUF8" s="1739" t="n"/>
      <c r="PUG8" s="1739" t="n"/>
      <c r="PUH8" s="1739" t="n"/>
      <c r="PUI8" s="1739" t="n"/>
      <c r="PUJ8" s="1739" t="n"/>
      <c r="PUK8" s="1739" t="n"/>
      <c r="PUL8" s="1739" t="n"/>
      <c r="PUM8" s="1739" t="n"/>
      <c r="PUN8" s="1739" t="n"/>
      <c r="PUO8" s="1739" t="n"/>
      <c r="PUP8" s="1739" t="n"/>
      <c r="PUQ8" s="1739" t="n"/>
      <c r="PUR8" s="1739" t="n"/>
      <c r="PUS8" s="1739" t="n"/>
      <c r="PUT8" s="1739" t="n"/>
      <c r="PUU8" s="1739" t="n"/>
      <c r="PUV8" s="1739" t="n"/>
      <c r="PUW8" s="1739" t="n"/>
      <c r="PUX8" s="1739" t="n"/>
      <c r="PUY8" s="1739" t="n"/>
      <c r="PUZ8" s="1739" t="n"/>
      <c r="PVA8" s="1739" t="n"/>
      <c r="PVB8" s="1739" t="n"/>
      <c r="PVC8" s="1739" t="n"/>
      <c r="PVD8" s="1739" t="n"/>
      <c r="PVE8" s="1739" t="n"/>
      <c r="PVF8" s="1739" t="n"/>
      <c r="PVG8" s="1739" t="n"/>
      <c r="PVH8" s="1739" t="n"/>
      <c r="PVI8" s="1739" t="n"/>
      <c r="PVJ8" s="1739" t="n"/>
      <c r="PVK8" s="1739" t="n"/>
      <c r="PVL8" s="1739" t="n"/>
      <c r="PVM8" s="1739" t="n"/>
      <c r="PVN8" s="1739" t="n"/>
      <c r="PVO8" s="1739" t="n"/>
      <c r="PVP8" s="1739" t="n"/>
      <c r="PVQ8" s="1739" t="n"/>
      <c r="PVR8" s="1739" t="n"/>
      <c r="PVS8" s="1739" t="n"/>
      <c r="PVT8" s="1739" t="n"/>
      <c r="PVU8" s="1739" t="n"/>
      <c r="PVV8" s="1739" t="n"/>
      <c r="PVW8" s="1739" t="n"/>
      <c r="PVX8" s="1739" t="n"/>
      <c r="PVY8" s="1739" t="n"/>
      <c r="PVZ8" s="1739" t="n"/>
      <c r="PWA8" s="1739" t="n"/>
      <c r="PWB8" s="1739" t="n"/>
      <c r="PWC8" s="1739" t="n"/>
      <c r="PWD8" s="1739" t="n"/>
      <c r="PWE8" s="1739" t="n"/>
      <c r="PWF8" s="1739" t="n"/>
      <c r="PWG8" s="1739" t="n"/>
      <c r="PWH8" s="1739" t="n"/>
      <c r="PWI8" s="1739" t="n"/>
      <c r="PWJ8" s="1739" t="n"/>
      <c r="PWK8" s="1739" t="n"/>
      <c r="PWL8" s="1739" t="n"/>
      <c r="PWM8" s="1739" t="n"/>
      <c r="PWN8" s="1739" t="n"/>
      <c r="PWO8" s="1739" t="n"/>
      <c r="PWP8" s="1739" t="n"/>
      <c r="PWQ8" s="1739" t="n"/>
      <c r="PWR8" s="1739" t="n"/>
      <c r="PWS8" s="1739" t="n"/>
      <c r="PWT8" s="1739" t="n"/>
      <c r="PWU8" s="1739" t="n"/>
      <c r="PWV8" s="1739" t="n"/>
      <c r="PWW8" s="1739" t="n"/>
      <c r="PWX8" s="1739" t="n"/>
      <c r="PWY8" s="1739" t="n"/>
      <c r="PWZ8" s="1739" t="n"/>
      <c r="PXA8" s="1739" t="n"/>
      <c r="PXB8" s="1739" t="n"/>
      <c r="PXC8" s="1739" t="n"/>
      <c r="PXD8" s="1739" t="n"/>
      <c r="PXE8" s="1739" t="n"/>
      <c r="PXF8" s="1739" t="n"/>
      <c r="PXG8" s="1739" t="n"/>
      <c r="PXH8" s="1739" t="n"/>
      <c r="PXI8" s="1739" t="n"/>
      <c r="PXJ8" s="1739" t="n"/>
      <c r="PXK8" s="1739" t="n"/>
      <c r="PXL8" s="1739" t="n"/>
      <c r="PXM8" s="1739" t="n"/>
      <c r="PXN8" s="1739" t="n"/>
      <c r="PXO8" s="1739" t="n"/>
      <c r="PXP8" s="1739" t="n"/>
      <c r="PXQ8" s="1739" t="n"/>
      <c r="PXR8" s="1739" t="n"/>
      <c r="PXS8" s="1739" t="n"/>
      <c r="PXT8" s="1739" t="n"/>
      <c r="PXU8" s="1739" t="n"/>
      <c r="PXV8" s="1739" t="n"/>
      <c r="PXW8" s="1739" t="n"/>
      <c r="PXX8" s="1739" t="n"/>
      <c r="PXY8" s="1739" t="n"/>
      <c r="PXZ8" s="1739" t="n"/>
      <c r="PYA8" s="1739" t="n"/>
      <c r="PYB8" s="1739" t="n"/>
      <c r="PYC8" s="1739" t="n"/>
      <c r="PYD8" s="1739" t="n"/>
      <c r="PYE8" s="1739" t="n"/>
      <c r="PYF8" s="1739" t="n"/>
      <c r="PYG8" s="1739" t="n"/>
      <c r="PYH8" s="1739" t="n"/>
      <c r="PYI8" s="1739" t="n"/>
      <c r="PYJ8" s="1739" t="n"/>
      <c r="PYK8" s="1739" t="n"/>
      <c r="PYL8" s="1739" t="n"/>
      <c r="PYM8" s="1739" t="n"/>
      <c r="PYN8" s="1739" t="n"/>
      <c r="PYO8" s="1739" t="n"/>
      <c r="PYP8" s="1739" t="n"/>
      <c r="PYQ8" s="1739" t="n"/>
      <c r="PYR8" s="1739" t="n"/>
      <c r="PYS8" s="1739" t="n"/>
      <c r="PYT8" s="1739" t="n"/>
      <c r="PYU8" s="1739" t="n"/>
      <c r="PYV8" s="1739" t="n"/>
      <c r="PYW8" s="1739" t="n"/>
      <c r="PYX8" s="1739" t="n"/>
      <c r="PYY8" s="1739" t="n"/>
      <c r="PYZ8" s="1739" t="n"/>
      <c r="PZA8" s="1739" t="n"/>
      <c r="PZB8" s="1739" t="n"/>
      <c r="PZC8" s="1739" t="n"/>
      <c r="PZD8" s="1739" t="n"/>
      <c r="PZE8" s="1739" t="n"/>
      <c r="PZF8" s="1739" t="n"/>
      <c r="PZG8" s="1739" t="n"/>
      <c r="PZH8" s="1739" t="n"/>
      <c r="PZI8" s="1739" t="n"/>
      <c r="PZJ8" s="1739" t="n"/>
      <c r="PZK8" s="1739" t="n"/>
      <c r="PZL8" s="1739" t="n"/>
      <c r="PZM8" s="1739" t="n"/>
      <c r="PZN8" s="1739" t="n"/>
      <c r="PZO8" s="1739" t="n"/>
      <c r="PZP8" s="1739" t="n"/>
      <c r="PZQ8" s="1739" t="n"/>
      <c r="PZR8" s="1739" t="n"/>
      <c r="PZS8" s="1739" t="n"/>
      <c r="PZT8" s="1739" t="n"/>
      <c r="PZU8" s="1739" t="n"/>
      <c r="PZV8" s="1739" t="n"/>
      <c r="PZW8" s="1739" t="n"/>
      <c r="PZX8" s="1739" t="n"/>
      <c r="PZY8" s="1739" t="n"/>
      <c r="PZZ8" s="1739" t="n"/>
      <c r="QAA8" s="1739" t="n"/>
      <c r="QAB8" s="1739" t="n"/>
      <c r="QAC8" s="1739" t="n"/>
      <c r="QAD8" s="1739" t="n"/>
      <c r="QAE8" s="1739" t="n"/>
      <c r="QAF8" s="1739" t="n"/>
      <c r="QAG8" s="1739" t="n"/>
      <c r="QAH8" s="1739" t="n"/>
      <c r="QAI8" s="1739" t="n"/>
      <c r="QAJ8" s="1739" t="n"/>
      <c r="QAK8" s="1739" t="n"/>
      <c r="QAL8" s="1739" t="n"/>
      <c r="QAM8" s="1739" t="n"/>
      <c r="QAN8" s="1739" t="n"/>
      <c r="QAO8" s="1739" t="n"/>
      <c r="QAP8" s="1739" t="n"/>
      <c r="QAQ8" s="1739" t="n"/>
      <c r="QAR8" s="1739" t="n"/>
      <c r="QAS8" s="1739" t="n"/>
      <c r="QAT8" s="1739" t="n"/>
      <c r="QAU8" s="1739" t="n"/>
      <c r="QAV8" s="1739" t="n"/>
      <c r="QAW8" s="1739" t="n"/>
      <c r="QAX8" s="1739" t="n"/>
      <c r="QAY8" s="1739" t="n"/>
      <c r="QAZ8" s="1739" t="n"/>
      <c r="QBA8" s="1739" t="n"/>
      <c r="QBB8" s="1739" t="n"/>
      <c r="QBC8" s="1739" t="n"/>
      <c r="QBD8" s="1739" t="n"/>
      <c r="QBE8" s="1739" t="n"/>
      <c r="QBF8" s="1739" t="n"/>
      <c r="QBG8" s="1739" t="n"/>
      <c r="QBH8" s="1739" t="n"/>
      <c r="QBI8" s="1739" t="n"/>
      <c r="QBJ8" s="1739" t="n"/>
      <c r="QBK8" s="1739" t="n"/>
      <c r="QBL8" s="1739" t="n"/>
      <c r="QBM8" s="1739" t="n"/>
      <c r="QBN8" s="1739" t="n"/>
      <c r="QBO8" s="1739" t="n"/>
      <c r="QBP8" s="1739" t="n"/>
      <c r="QBQ8" s="1739" t="n"/>
      <c r="QBR8" s="1739" t="n"/>
      <c r="QBS8" s="1739" t="n"/>
      <c r="QBT8" s="1739" t="n"/>
      <c r="QBU8" s="1739" t="n"/>
      <c r="QBV8" s="1739" t="n"/>
      <c r="QBW8" s="1739" t="n"/>
      <c r="QBX8" s="1739" t="n"/>
      <c r="QBY8" s="1739" t="n"/>
      <c r="QBZ8" s="1739" t="n"/>
      <c r="QCA8" s="1739" t="n"/>
      <c r="QCB8" s="1739" t="n"/>
      <c r="QCC8" s="1739" t="n"/>
      <c r="QCD8" s="1739" t="n"/>
      <c r="QCE8" s="1739" t="n"/>
      <c r="QCF8" s="1739" t="n"/>
      <c r="QCG8" s="1739" t="n"/>
      <c r="QCH8" s="1739" t="n"/>
      <c r="QCI8" s="1739" t="n"/>
      <c r="QCJ8" s="1739" t="n"/>
      <c r="QCK8" s="1739" t="n"/>
      <c r="QCL8" s="1739" t="n"/>
      <c r="QCM8" s="1739" t="n"/>
      <c r="QCN8" s="1739" t="n"/>
      <c r="QCO8" s="1739" t="n"/>
      <c r="QCP8" s="1739" t="n"/>
      <c r="QCQ8" s="1739" t="n"/>
      <c r="QCR8" s="1739" t="n"/>
      <c r="QCS8" s="1739" t="n"/>
      <c r="QCT8" s="1739" t="n"/>
      <c r="QCU8" s="1739" t="n"/>
      <c r="QCV8" s="1739" t="n"/>
      <c r="QCW8" s="1739" t="n"/>
      <c r="QCX8" s="1739" t="n"/>
      <c r="QCY8" s="1739" t="n"/>
      <c r="QCZ8" s="1739" t="n"/>
      <c r="QDA8" s="1739" t="n"/>
      <c r="QDB8" s="1739" t="n"/>
      <c r="QDC8" s="1739" t="n"/>
      <c r="QDD8" s="1739" t="n"/>
      <c r="QDE8" s="1739" t="n"/>
      <c r="QDF8" s="1739" t="n"/>
      <c r="QDG8" s="1739" t="n"/>
      <c r="QDH8" s="1739" t="n"/>
      <c r="QDI8" s="1739" t="n"/>
      <c r="QDJ8" s="1739" t="n"/>
      <c r="QDK8" s="1739" t="n"/>
      <c r="QDL8" s="1739" t="n"/>
      <c r="QDM8" s="1739" t="n"/>
      <c r="QDN8" s="1739" t="n"/>
      <c r="QDO8" s="1739" t="n"/>
      <c r="QDP8" s="1739" t="n"/>
      <c r="QDQ8" s="1739" t="n"/>
      <c r="QDR8" s="1739" t="n"/>
      <c r="QDS8" s="1739" t="n"/>
      <c r="QDT8" s="1739" t="n"/>
      <c r="QDU8" s="1739" t="n"/>
      <c r="QDV8" s="1739" t="n"/>
      <c r="QDW8" s="1739" t="n"/>
      <c r="QDX8" s="1739" t="n"/>
      <c r="QDY8" s="1739" t="n"/>
      <c r="QDZ8" s="1739" t="n"/>
      <c r="QEA8" s="1739" t="n"/>
      <c r="QEB8" s="1739" t="n"/>
      <c r="QEC8" s="1739" t="n"/>
      <c r="QED8" s="1739" t="n"/>
      <c r="QEE8" s="1739" t="n"/>
      <c r="QEF8" s="1739" t="n"/>
      <c r="QEG8" s="1739" t="n"/>
      <c r="QEH8" s="1739" t="n"/>
      <c r="QEI8" s="1739" t="n"/>
      <c r="QEJ8" s="1739" t="n"/>
      <c r="QEK8" s="1739" t="n"/>
      <c r="QEL8" s="1739" t="n"/>
      <c r="QEM8" s="1739" t="n"/>
      <c r="QEN8" s="1739" t="n"/>
      <c r="QEO8" s="1739" t="n"/>
      <c r="QEP8" s="1739" t="n"/>
      <c r="QEQ8" s="1739" t="n"/>
      <c r="QER8" s="1739" t="n"/>
      <c r="QES8" s="1739" t="n"/>
      <c r="QET8" s="1739" t="n"/>
      <c r="QEU8" s="1739" t="n"/>
      <c r="QEV8" s="1739" t="n"/>
      <c r="QEW8" s="1739" t="n"/>
      <c r="QEX8" s="1739" t="n"/>
      <c r="QEY8" s="1739" t="n"/>
      <c r="QEZ8" s="1739" t="n"/>
      <c r="QFA8" s="1739" t="n"/>
      <c r="QFB8" s="1739" t="n"/>
      <c r="QFC8" s="1739" t="n"/>
      <c r="QFD8" s="1739" t="n"/>
      <c r="QFE8" s="1739" t="n"/>
      <c r="QFF8" s="1739" t="n"/>
      <c r="QFG8" s="1739" t="n"/>
      <c r="QFH8" s="1739" t="n"/>
      <c r="QFI8" s="1739" t="n"/>
      <c r="QFJ8" s="1739" t="n"/>
      <c r="QFK8" s="1739" t="n"/>
      <c r="QFL8" s="1739" t="n"/>
      <c r="QFM8" s="1739" t="n"/>
      <c r="QFN8" s="1739" t="n"/>
      <c r="QFO8" s="1739" t="n"/>
      <c r="QFP8" s="1739" t="n"/>
      <c r="QFQ8" s="1739" t="n"/>
      <c r="QFR8" s="1739" t="n"/>
      <c r="QFS8" s="1739" t="n"/>
      <c r="QFT8" s="1739" t="n"/>
      <c r="QFU8" s="1739" t="n"/>
      <c r="QFV8" s="1739" t="n"/>
      <c r="QFW8" s="1739" t="n"/>
      <c r="QFX8" s="1739" t="n"/>
      <c r="QFY8" s="1739" t="n"/>
      <c r="QFZ8" s="1739" t="n"/>
      <c r="QGA8" s="1739" t="n"/>
      <c r="QGB8" s="1739" t="n"/>
      <c r="QGC8" s="1739" t="n"/>
      <c r="QGD8" s="1739" t="n"/>
      <c r="QGE8" s="1739" t="n"/>
      <c r="QGF8" s="1739" t="n"/>
      <c r="QGG8" s="1739" t="n"/>
      <c r="QGH8" s="1739" t="n"/>
      <c r="QGI8" s="1739" t="n"/>
      <c r="QGJ8" s="1739" t="n"/>
      <c r="QGK8" s="1739" t="n"/>
      <c r="QGL8" s="1739" t="n"/>
      <c r="QGM8" s="1739" t="n"/>
      <c r="QGN8" s="1739" t="n"/>
      <c r="QGO8" s="1739" t="n"/>
      <c r="QGP8" s="1739" t="n"/>
      <c r="QGQ8" s="1739" t="n"/>
      <c r="QGR8" s="1739" t="n"/>
      <c r="QGS8" s="1739" t="n"/>
      <c r="QGT8" s="1739" t="n"/>
      <c r="QGU8" s="1739" t="n"/>
      <c r="QGV8" s="1739" t="n"/>
      <c r="QGW8" s="1739" t="n"/>
      <c r="QGX8" s="1739" t="n"/>
      <c r="QGY8" s="1739" t="n"/>
      <c r="QGZ8" s="1739" t="n"/>
      <c r="QHA8" s="1739" t="n"/>
      <c r="QHB8" s="1739" t="n"/>
      <c r="QHC8" s="1739" t="n"/>
      <c r="QHD8" s="1739" t="n"/>
      <c r="QHE8" s="1739" t="n"/>
      <c r="QHF8" s="1739" t="n"/>
      <c r="QHG8" s="1739" t="n"/>
      <c r="QHH8" s="1739" t="n"/>
      <c r="QHI8" s="1739" t="n"/>
      <c r="QHJ8" s="1739" t="n"/>
      <c r="QHK8" s="1739" t="n"/>
      <c r="QHL8" s="1739" t="n"/>
      <c r="QHM8" s="1739" t="n"/>
      <c r="QHN8" s="1739" t="n"/>
      <c r="QHO8" s="1739" t="n"/>
      <c r="QHP8" s="1739" t="n"/>
      <c r="QHQ8" s="1739" t="n"/>
      <c r="QHR8" s="1739" t="n"/>
      <c r="QHS8" s="1739" t="n"/>
      <c r="QHT8" s="1739" t="n"/>
      <c r="QHU8" s="1739" t="n"/>
      <c r="QHV8" s="1739" t="n"/>
      <c r="QHW8" s="1739" t="n"/>
      <c r="QHX8" s="1739" t="n"/>
      <c r="QHY8" s="1739" t="n"/>
      <c r="QHZ8" s="1739" t="n"/>
      <c r="QIA8" s="1739" t="n"/>
      <c r="QIB8" s="1739" t="n"/>
      <c r="QIC8" s="1739" t="n"/>
      <c r="QID8" s="1739" t="n"/>
      <c r="QIE8" s="1739" t="n"/>
      <c r="QIF8" s="1739" t="n"/>
      <c r="QIG8" s="1739" t="n"/>
      <c r="QIH8" s="1739" t="n"/>
      <c r="QII8" s="1739" t="n"/>
      <c r="QIJ8" s="1739" t="n"/>
      <c r="QIK8" s="1739" t="n"/>
      <c r="QIL8" s="1739" t="n"/>
      <c r="QIM8" s="1739" t="n"/>
      <c r="QIN8" s="1739" t="n"/>
      <c r="QIO8" s="1739" t="n"/>
      <c r="QIP8" s="1739" t="n"/>
      <c r="QIQ8" s="1739" t="n"/>
      <c r="QIR8" s="1739" t="n"/>
      <c r="QIS8" s="1739" t="n"/>
      <c r="QIT8" s="1739" t="n"/>
      <c r="QIU8" s="1739" t="n"/>
      <c r="QIV8" s="1739" t="n"/>
      <c r="QIW8" s="1739" t="n"/>
      <c r="QIX8" s="1739" t="n"/>
      <c r="QIY8" s="1739" t="n"/>
      <c r="QIZ8" s="1739" t="n"/>
      <c r="QJA8" s="1739" t="n"/>
      <c r="QJB8" s="1739" t="n"/>
      <c r="QJC8" s="1739" t="n"/>
      <c r="QJD8" s="1739" t="n"/>
      <c r="QJE8" s="1739" t="n"/>
      <c r="QJF8" s="1739" t="n"/>
      <c r="QJG8" s="1739" t="n"/>
      <c r="QJH8" s="1739" t="n"/>
      <c r="QJI8" s="1739" t="n"/>
      <c r="QJJ8" s="1739" t="n"/>
      <c r="QJK8" s="1739" t="n"/>
      <c r="QJL8" s="1739" t="n"/>
      <c r="QJM8" s="1739" t="n"/>
      <c r="QJN8" s="1739" t="n"/>
      <c r="QJO8" s="1739" t="n"/>
      <c r="QJP8" s="1739" t="n"/>
      <c r="QJQ8" s="1739" t="n"/>
      <c r="QJR8" s="1739" t="n"/>
      <c r="QJS8" s="1739" t="n"/>
      <c r="QJT8" s="1739" t="n"/>
      <c r="QJU8" s="1739" t="n"/>
      <c r="QJV8" s="1739" t="n"/>
      <c r="QJW8" s="1739" t="n"/>
      <c r="QJX8" s="1739" t="n"/>
      <c r="QJY8" s="1739" t="n"/>
      <c r="QJZ8" s="1739" t="n"/>
      <c r="QKA8" s="1739" t="n"/>
      <c r="QKB8" s="1739" t="n"/>
      <c r="QKC8" s="1739" t="n"/>
      <c r="QKD8" s="1739" t="n"/>
      <c r="QKE8" s="1739" t="n"/>
      <c r="QKF8" s="1739" t="n"/>
      <c r="QKG8" s="1739" t="n"/>
      <c r="QKH8" s="1739" t="n"/>
      <c r="QKI8" s="1739" t="n"/>
      <c r="QKJ8" s="1739" t="n"/>
      <c r="QKK8" s="1739" t="n"/>
      <c r="QKL8" s="1739" t="n"/>
      <c r="QKM8" s="1739" t="n"/>
      <c r="QKN8" s="1739" t="n"/>
      <c r="QKO8" s="1739" t="n"/>
      <c r="QKP8" s="1739" t="n"/>
      <c r="QKQ8" s="1739" t="n"/>
      <c r="QKR8" s="1739" t="n"/>
      <c r="QKS8" s="1739" t="n"/>
      <c r="QKT8" s="1739" t="n"/>
      <c r="QKU8" s="1739" t="n"/>
      <c r="QKV8" s="1739" t="n"/>
      <c r="QKW8" s="1739" t="n"/>
      <c r="QKX8" s="1739" t="n"/>
      <c r="QKY8" s="1739" t="n"/>
      <c r="QKZ8" s="1739" t="n"/>
      <c r="QLA8" s="1739" t="n"/>
      <c r="QLB8" s="1739" t="n"/>
      <c r="QLC8" s="1739" t="n"/>
      <c r="QLD8" s="1739" t="n"/>
      <c r="QLE8" s="1739" t="n"/>
      <c r="QLF8" s="1739" t="n"/>
      <c r="QLG8" s="1739" t="n"/>
      <c r="QLH8" s="1739" t="n"/>
      <c r="QLI8" s="1739" t="n"/>
      <c r="QLJ8" s="1739" t="n"/>
      <c r="QLK8" s="1739" t="n"/>
      <c r="QLL8" s="1739" t="n"/>
      <c r="QLM8" s="1739" t="n"/>
      <c r="QLN8" s="1739" t="n"/>
      <c r="QLO8" s="1739" t="n"/>
      <c r="QLP8" s="1739" t="n"/>
      <c r="QLQ8" s="1739" t="n"/>
      <c r="QLR8" s="1739" t="n"/>
      <c r="QLS8" s="1739" t="n"/>
      <c r="QLT8" s="1739" t="n"/>
      <c r="QLU8" s="1739" t="n"/>
      <c r="QLV8" s="1739" t="n"/>
      <c r="QLW8" s="1739" t="n"/>
      <c r="QLX8" s="1739" t="n"/>
      <c r="QLY8" s="1739" t="n"/>
      <c r="QLZ8" s="1739" t="n"/>
      <c r="QMA8" s="1739" t="n"/>
      <c r="QMB8" s="1739" t="n"/>
      <c r="QMC8" s="1739" t="n"/>
      <c r="QMD8" s="1739" t="n"/>
      <c r="QME8" s="1739" t="n"/>
      <c r="QMF8" s="1739" t="n"/>
      <c r="QMG8" s="1739" t="n"/>
      <c r="QMH8" s="1739" t="n"/>
      <c r="QMI8" s="1739" t="n"/>
      <c r="QMJ8" s="1739" t="n"/>
      <c r="QMK8" s="1739" t="n"/>
      <c r="QML8" s="1739" t="n"/>
      <c r="QMM8" s="1739" t="n"/>
      <c r="QMN8" s="1739" t="n"/>
      <c r="QMO8" s="1739" t="n"/>
      <c r="QMP8" s="1739" t="n"/>
      <c r="QMQ8" s="1739" t="n"/>
      <c r="QMR8" s="1739" t="n"/>
      <c r="QMS8" s="1739" t="n"/>
      <c r="QMT8" s="1739" t="n"/>
      <c r="QMU8" s="1739" t="n"/>
      <c r="QMV8" s="1739" t="n"/>
      <c r="QMW8" s="1739" t="n"/>
      <c r="QMX8" s="1739" t="n"/>
      <c r="QMY8" s="1739" t="n"/>
      <c r="QMZ8" s="1739" t="n"/>
      <c r="QNA8" s="1739" t="n"/>
      <c r="QNB8" s="1739" t="n"/>
      <c r="QNC8" s="1739" t="n"/>
      <c r="QND8" s="1739" t="n"/>
      <c r="QNE8" s="1739" t="n"/>
      <c r="QNF8" s="1739" t="n"/>
      <c r="QNG8" s="1739" t="n"/>
      <c r="QNH8" s="1739" t="n"/>
      <c r="QNI8" s="1739" t="n"/>
      <c r="QNJ8" s="1739" t="n"/>
      <c r="QNK8" s="1739" t="n"/>
      <c r="QNL8" s="1739" t="n"/>
      <c r="QNM8" s="1739" t="n"/>
      <c r="QNN8" s="1739" t="n"/>
      <c r="QNO8" s="1739" t="n"/>
      <c r="QNP8" s="1739" t="n"/>
      <c r="QNQ8" s="1739" t="n"/>
      <c r="QNR8" s="1739" t="n"/>
      <c r="QNS8" s="1739" t="n"/>
      <c r="QNT8" s="1739" t="n"/>
      <c r="QNU8" s="1739" t="n"/>
      <c r="QNV8" s="1739" t="n"/>
      <c r="QNW8" s="1739" t="n"/>
      <c r="QNX8" s="1739" t="n"/>
      <c r="QNY8" s="1739" t="n"/>
      <c r="QNZ8" s="1739" t="n"/>
      <c r="QOA8" s="1739" t="n"/>
      <c r="QOB8" s="1739" t="n"/>
      <c r="QOC8" s="1739" t="n"/>
      <c r="QOD8" s="1739" t="n"/>
      <c r="QOE8" s="1739" t="n"/>
      <c r="QOF8" s="1739" t="n"/>
      <c r="QOG8" s="1739" t="n"/>
      <c r="QOH8" s="1739" t="n"/>
      <c r="QOI8" s="1739" t="n"/>
      <c r="QOJ8" s="1739" t="n"/>
      <c r="QOK8" s="1739" t="n"/>
      <c r="QOL8" s="1739" t="n"/>
      <c r="QOM8" s="1739" t="n"/>
      <c r="QON8" s="1739" t="n"/>
      <c r="QOO8" s="1739" t="n"/>
      <c r="QOP8" s="1739" t="n"/>
      <c r="QOQ8" s="1739" t="n"/>
      <c r="QOR8" s="1739" t="n"/>
      <c r="QOS8" s="1739" t="n"/>
      <c r="QOT8" s="1739" t="n"/>
      <c r="QOU8" s="1739" t="n"/>
      <c r="QOV8" s="1739" t="n"/>
      <c r="QOW8" s="1739" t="n"/>
      <c r="QOX8" s="1739" t="n"/>
      <c r="QOY8" s="1739" t="n"/>
      <c r="QOZ8" s="1739" t="n"/>
      <c r="QPA8" s="1739" t="n"/>
      <c r="QPB8" s="1739" t="n"/>
      <c r="QPC8" s="1739" t="n"/>
      <c r="QPD8" s="1739" t="n"/>
      <c r="QPE8" s="1739" t="n"/>
      <c r="QPF8" s="1739" t="n"/>
      <c r="QPG8" s="1739" t="n"/>
      <c r="QPH8" s="1739" t="n"/>
      <c r="QPI8" s="1739" t="n"/>
      <c r="QPJ8" s="1739" t="n"/>
      <c r="QPK8" s="1739" t="n"/>
      <c r="QPL8" s="1739" t="n"/>
      <c r="QPM8" s="1739" t="n"/>
      <c r="QPN8" s="1739" t="n"/>
      <c r="QPO8" s="1739" t="n"/>
      <c r="QPP8" s="1739" t="n"/>
      <c r="QPQ8" s="1739" t="n"/>
      <c r="QPR8" s="1739" t="n"/>
      <c r="QPS8" s="1739" t="n"/>
      <c r="QPT8" s="1739" t="n"/>
      <c r="QPU8" s="1739" t="n"/>
      <c r="QPV8" s="1739" t="n"/>
      <c r="QPW8" s="1739" t="n"/>
      <c r="QPX8" s="1739" t="n"/>
      <c r="QPY8" s="1739" t="n"/>
      <c r="QPZ8" s="1739" t="n"/>
      <c r="QQA8" s="1739" t="n"/>
      <c r="QQB8" s="1739" t="n"/>
      <c r="QQC8" s="1739" t="n"/>
      <c r="QQD8" s="1739" t="n"/>
      <c r="QQE8" s="1739" t="n"/>
      <c r="QQF8" s="1739" t="n"/>
      <c r="QQG8" s="1739" t="n"/>
      <c r="QQH8" s="1739" t="n"/>
      <c r="QQI8" s="1739" t="n"/>
      <c r="QQJ8" s="1739" t="n"/>
      <c r="QQK8" s="1739" t="n"/>
      <c r="QQL8" s="1739" t="n"/>
      <c r="QQM8" s="1739" t="n"/>
      <c r="QQN8" s="1739" t="n"/>
      <c r="QQO8" s="1739" t="n"/>
      <c r="QQP8" s="1739" t="n"/>
      <c r="QQQ8" s="1739" t="n"/>
      <c r="QQR8" s="1739" t="n"/>
      <c r="QQS8" s="1739" t="n"/>
      <c r="QQT8" s="1739" t="n"/>
      <c r="QQU8" s="1739" t="n"/>
      <c r="QQV8" s="1739" t="n"/>
      <c r="QQW8" s="1739" t="n"/>
      <c r="QQX8" s="1739" t="n"/>
      <c r="QQY8" s="1739" t="n"/>
      <c r="QQZ8" s="1739" t="n"/>
      <c r="QRA8" s="1739" t="n"/>
      <c r="QRB8" s="1739" t="n"/>
      <c r="QRC8" s="1739" t="n"/>
      <c r="QRD8" s="1739" t="n"/>
      <c r="QRE8" s="1739" t="n"/>
      <c r="QRF8" s="1739" t="n"/>
      <c r="QRG8" s="1739" t="n"/>
      <c r="QRH8" s="1739" t="n"/>
      <c r="QRI8" s="1739" t="n"/>
      <c r="QRJ8" s="1739" t="n"/>
      <c r="QRK8" s="1739" t="n"/>
      <c r="QRL8" s="1739" t="n"/>
      <c r="QRM8" s="1739" t="n"/>
      <c r="QRN8" s="1739" t="n"/>
      <c r="QRO8" s="1739" t="n"/>
      <c r="QRP8" s="1739" t="n"/>
      <c r="QRQ8" s="1739" t="n"/>
      <c r="QRR8" s="1739" t="n"/>
      <c r="QRS8" s="1739" t="n"/>
      <c r="QRT8" s="1739" t="n"/>
      <c r="QRU8" s="1739" t="n"/>
      <c r="QRV8" s="1739" t="n"/>
      <c r="QRW8" s="1739" t="n"/>
      <c r="QRX8" s="1739" t="n"/>
      <c r="QRY8" s="1739" t="n"/>
      <c r="QRZ8" s="1739" t="n"/>
      <c r="QSA8" s="1739" t="n"/>
      <c r="QSB8" s="1739" t="n"/>
      <c r="QSC8" s="1739" t="n"/>
      <c r="QSD8" s="1739" t="n"/>
      <c r="QSE8" s="1739" t="n"/>
      <c r="QSF8" s="1739" t="n"/>
      <c r="QSG8" s="1739" t="n"/>
      <c r="QSH8" s="1739" t="n"/>
      <c r="QSI8" s="1739" t="n"/>
      <c r="QSJ8" s="1739" t="n"/>
      <c r="QSK8" s="1739" t="n"/>
      <c r="QSL8" s="1739" t="n"/>
      <c r="QSM8" s="1739" t="n"/>
      <c r="QSN8" s="1739" t="n"/>
      <c r="QSO8" s="1739" t="n"/>
      <c r="QSP8" s="1739" t="n"/>
      <c r="QSQ8" s="1739" t="n"/>
      <c r="QSR8" s="1739" t="n"/>
      <c r="QSS8" s="1739" t="n"/>
      <c r="QST8" s="1739" t="n"/>
      <c r="QSU8" s="1739" t="n"/>
      <c r="QSV8" s="1739" t="n"/>
      <c r="QSW8" s="1739" t="n"/>
      <c r="QSX8" s="1739" t="n"/>
      <c r="QSY8" s="1739" t="n"/>
      <c r="QSZ8" s="1739" t="n"/>
      <c r="QTA8" s="1739" t="n"/>
      <c r="QTB8" s="1739" t="n"/>
      <c r="QTC8" s="1739" t="n"/>
      <c r="QTD8" s="1739" t="n"/>
      <c r="QTE8" s="1739" t="n"/>
      <c r="QTF8" s="1739" t="n"/>
      <c r="QTG8" s="1739" t="n"/>
      <c r="QTH8" s="1739" t="n"/>
      <c r="QTI8" s="1739" t="n"/>
      <c r="QTJ8" s="1739" t="n"/>
      <c r="QTK8" s="1739" t="n"/>
      <c r="QTL8" s="1739" t="n"/>
      <c r="QTM8" s="1739" t="n"/>
      <c r="QTN8" s="1739" t="n"/>
      <c r="QTO8" s="1739" t="n"/>
      <c r="QTP8" s="1739" t="n"/>
      <c r="QTQ8" s="1739" t="n"/>
      <c r="QTR8" s="1739" t="n"/>
      <c r="QTS8" s="1739" t="n"/>
      <c r="QTT8" s="1739" t="n"/>
      <c r="QTU8" s="1739" t="n"/>
      <c r="QTV8" s="1739" t="n"/>
      <c r="QTW8" s="1739" t="n"/>
      <c r="QTX8" s="1739" t="n"/>
      <c r="QTY8" s="1739" t="n"/>
      <c r="QTZ8" s="1739" t="n"/>
      <c r="QUA8" s="1739" t="n"/>
      <c r="QUB8" s="1739" t="n"/>
      <c r="QUC8" s="1739" t="n"/>
      <c r="QUD8" s="1739" t="n"/>
      <c r="QUE8" s="1739" t="n"/>
      <c r="QUF8" s="1739" t="n"/>
      <c r="QUG8" s="1739" t="n"/>
      <c r="QUH8" s="1739" t="n"/>
      <c r="QUI8" s="1739" t="n"/>
      <c r="QUJ8" s="1739" t="n"/>
      <c r="QUK8" s="1739" t="n"/>
      <c r="QUL8" s="1739" t="n"/>
      <c r="QUM8" s="1739" t="n"/>
      <c r="QUN8" s="1739" t="n"/>
      <c r="QUO8" s="1739" t="n"/>
      <c r="QUP8" s="1739" t="n"/>
      <c r="QUQ8" s="1739" t="n"/>
      <c r="QUR8" s="1739" t="n"/>
      <c r="QUS8" s="1739" t="n"/>
      <c r="QUT8" s="1739" t="n"/>
      <c r="QUU8" s="1739" t="n"/>
      <c r="QUV8" s="1739" t="n"/>
      <c r="QUW8" s="1739" t="n"/>
      <c r="QUX8" s="1739" t="n"/>
      <c r="QUY8" s="1739" t="n"/>
      <c r="QUZ8" s="1739" t="n"/>
      <c r="QVA8" s="1739" t="n"/>
      <c r="QVB8" s="1739" t="n"/>
      <c r="QVC8" s="1739" t="n"/>
      <c r="QVD8" s="1739" t="n"/>
      <c r="QVE8" s="1739" t="n"/>
      <c r="QVF8" s="1739" t="n"/>
      <c r="QVG8" s="1739" t="n"/>
      <c r="QVH8" s="1739" t="n"/>
      <c r="QVI8" s="1739" t="n"/>
      <c r="QVJ8" s="1739" t="n"/>
      <c r="QVK8" s="1739" t="n"/>
      <c r="QVL8" s="1739" t="n"/>
      <c r="QVM8" s="1739" t="n"/>
      <c r="QVN8" s="1739" t="n"/>
      <c r="QVO8" s="1739" t="n"/>
      <c r="QVP8" s="1739" t="n"/>
      <c r="QVQ8" s="1739" t="n"/>
      <c r="QVR8" s="1739" t="n"/>
      <c r="QVS8" s="1739" t="n"/>
      <c r="QVT8" s="1739" t="n"/>
      <c r="QVU8" s="1739" t="n"/>
      <c r="QVV8" s="1739" t="n"/>
      <c r="QVW8" s="1739" t="n"/>
      <c r="QVX8" s="1739" t="n"/>
      <c r="QVY8" s="1739" t="n"/>
      <c r="QVZ8" s="1739" t="n"/>
      <c r="QWA8" s="1739" t="n"/>
      <c r="QWB8" s="1739" t="n"/>
      <c r="QWC8" s="1739" t="n"/>
      <c r="QWD8" s="1739" t="n"/>
      <c r="QWE8" s="1739" t="n"/>
      <c r="QWF8" s="1739" t="n"/>
      <c r="QWG8" s="1739" t="n"/>
      <c r="QWH8" s="1739" t="n"/>
      <c r="QWI8" s="1739" t="n"/>
      <c r="QWJ8" s="1739" t="n"/>
      <c r="QWK8" s="1739" t="n"/>
      <c r="QWL8" s="1739" t="n"/>
      <c r="QWM8" s="1739" t="n"/>
      <c r="QWN8" s="1739" t="n"/>
      <c r="QWO8" s="1739" t="n"/>
      <c r="QWP8" s="1739" t="n"/>
      <c r="QWQ8" s="1739" t="n"/>
      <c r="QWR8" s="1739" t="n"/>
      <c r="QWS8" s="1739" t="n"/>
      <c r="QWT8" s="1739" t="n"/>
      <c r="QWU8" s="1739" t="n"/>
      <c r="QWV8" s="1739" t="n"/>
      <c r="QWW8" s="1739" t="n"/>
      <c r="QWX8" s="1739" t="n"/>
      <c r="QWY8" s="1739" t="n"/>
      <c r="QWZ8" s="1739" t="n"/>
      <c r="QXA8" s="1739" t="n"/>
      <c r="QXB8" s="1739" t="n"/>
      <c r="QXC8" s="1739" t="n"/>
      <c r="QXD8" s="1739" t="n"/>
      <c r="QXE8" s="1739" t="n"/>
      <c r="QXF8" s="1739" t="n"/>
      <c r="QXG8" s="1739" t="n"/>
      <c r="QXH8" s="1739" t="n"/>
      <c r="QXI8" s="1739" t="n"/>
      <c r="QXJ8" s="1739" t="n"/>
      <c r="QXK8" s="1739" t="n"/>
      <c r="QXL8" s="1739" t="n"/>
      <c r="QXM8" s="1739" t="n"/>
      <c r="QXN8" s="1739" t="n"/>
      <c r="QXO8" s="1739" t="n"/>
      <c r="QXP8" s="1739" t="n"/>
      <c r="QXQ8" s="1739" t="n"/>
      <c r="QXR8" s="1739" t="n"/>
      <c r="QXS8" s="1739" t="n"/>
      <c r="QXT8" s="1739" t="n"/>
      <c r="QXU8" s="1739" t="n"/>
      <c r="QXV8" s="1739" t="n"/>
      <c r="QXW8" s="1739" t="n"/>
      <c r="QXX8" s="1739" t="n"/>
      <c r="QXY8" s="1739" t="n"/>
      <c r="QXZ8" s="1739" t="n"/>
      <c r="QYA8" s="1739" t="n"/>
      <c r="QYB8" s="1739" t="n"/>
      <c r="QYC8" s="1739" t="n"/>
      <c r="QYD8" s="1739" t="n"/>
      <c r="QYE8" s="1739" t="n"/>
      <c r="QYF8" s="1739" t="n"/>
      <c r="QYG8" s="1739" t="n"/>
      <c r="QYH8" s="1739" t="n"/>
      <c r="QYI8" s="1739" t="n"/>
      <c r="QYJ8" s="1739" t="n"/>
      <c r="QYK8" s="1739" t="n"/>
      <c r="QYL8" s="1739" t="n"/>
      <c r="QYM8" s="1739" t="n"/>
      <c r="QYN8" s="1739" t="n"/>
      <c r="QYO8" s="1739" t="n"/>
      <c r="QYP8" s="1739" t="n"/>
      <c r="QYQ8" s="1739" t="n"/>
      <c r="QYR8" s="1739" t="n"/>
      <c r="QYS8" s="1739" t="n"/>
      <c r="QYT8" s="1739" t="n"/>
      <c r="QYU8" s="1739" t="n"/>
      <c r="QYV8" s="1739" t="n"/>
      <c r="QYW8" s="1739" t="n"/>
      <c r="QYX8" s="1739" t="n"/>
      <c r="QYY8" s="1739" t="n"/>
      <c r="QYZ8" s="1739" t="n"/>
      <c r="QZA8" s="1739" t="n"/>
      <c r="QZB8" s="1739" t="n"/>
      <c r="QZC8" s="1739" t="n"/>
      <c r="QZD8" s="1739" t="n"/>
      <c r="QZE8" s="1739" t="n"/>
      <c r="QZF8" s="1739" t="n"/>
      <c r="QZG8" s="1739" t="n"/>
      <c r="QZH8" s="1739" t="n"/>
      <c r="QZI8" s="1739" t="n"/>
      <c r="QZJ8" s="1739" t="n"/>
      <c r="QZK8" s="1739" t="n"/>
      <c r="QZL8" s="1739" t="n"/>
      <c r="QZM8" s="1739" t="n"/>
      <c r="QZN8" s="1739" t="n"/>
      <c r="QZO8" s="1739" t="n"/>
      <c r="QZP8" s="1739" t="n"/>
      <c r="QZQ8" s="1739" t="n"/>
      <c r="QZR8" s="1739" t="n"/>
      <c r="QZS8" s="1739" t="n"/>
      <c r="QZT8" s="1739" t="n"/>
      <c r="QZU8" s="1739" t="n"/>
      <c r="QZV8" s="1739" t="n"/>
      <c r="QZW8" s="1739" t="n"/>
      <c r="QZX8" s="1739" t="n"/>
      <c r="QZY8" s="1739" t="n"/>
      <c r="QZZ8" s="1739" t="n"/>
      <c r="RAA8" s="1739" t="n"/>
      <c r="RAB8" s="1739" t="n"/>
      <c r="RAC8" s="1739" t="n"/>
      <c r="RAD8" s="1739" t="n"/>
      <c r="RAE8" s="1739" t="n"/>
      <c r="RAF8" s="1739" t="n"/>
      <c r="RAG8" s="1739" t="n"/>
      <c r="RAH8" s="1739" t="n"/>
      <c r="RAI8" s="1739" t="n"/>
      <c r="RAJ8" s="1739" t="n"/>
      <c r="RAK8" s="1739" t="n"/>
      <c r="RAL8" s="1739" t="n"/>
      <c r="RAM8" s="1739" t="n"/>
      <c r="RAN8" s="1739" t="n"/>
      <c r="RAO8" s="1739" t="n"/>
      <c r="RAP8" s="1739" t="n"/>
      <c r="RAQ8" s="1739" t="n"/>
      <c r="RAR8" s="1739" t="n"/>
      <c r="RAS8" s="1739" t="n"/>
      <c r="RAT8" s="1739" t="n"/>
      <c r="RAU8" s="1739" t="n"/>
      <c r="RAV8" s="1739" t="n"/>
      <c r="RAW8" s="1739" t="n"/>
      <c r="RAX8" s="1739" t="n"/>
      <c r="RAY8" s="1739" t="n"/>
      <c r="RAZ8" s="1739" t="n"/>
      <c r="RBA8" s="1739" t="n"/>
      <c r="RBB8" s="1739" t="n"/>
      <c r="RBC8" s="1739" t="n"/>
      <c r="RBD8" s="1739" t="n"/>
      <c r="RBE8" s="1739" t="n"/>
      <c r="RBF8" s="1739" t="n"/>
      <c r="RBG8" s="1739" t="n"/>
      <c r="RBH8" s="1739" t="n"/>
      <c r="RBI8" s="1739" t="n"/>
      <c r="RBJ8" s="1739" t="n"/>
      <c r="RBK8" s="1739" t="n"/>
      <c r="RBL8" s="1739" t="n"/>
      <c r="RBM8" s="1739" t="n"/>
      <c r="RBN8" s="1739" t="n"/>
      <c r="RBO8" s="1739" t="n"/>
      <c r="RBP8" s="1739" t="n"/>
      <c r="RBQ8" s="1739" t="n"/>
      <c r="RBR8" s="1739" t="n"/>
      <c r="RBS8" s="1739" t="n"/>
      <c r="RBT8" s="1739" t="n"/>
      <c r="RBU8" s="1739" t="n"/>
      <c r="RBV8" s="1739" t="n"/>
      <c r="RBW8" s="1739" t="n"/>
      <c r="RBX8" s="1739" t="n"/>
      <c r="RBY8" s="1739" t="n"/>
      <c r="RBZ8" s="1739" t="n"/>
      <c r="RCA8" s="1739" t="n"/>
      <c r="RCB8" s="1739" t="n"/>
      <c r="RCC8" s="1739" t="n"/>
      <c r="RCD8" s="1739" t="n"/>
      <c r="RCE8" s="1739" t="n"/>
      <c r="RCF8" s="1739" t="n"/>
      <c r="RCG8" s="1739" t="n"/>
      <c r="RCH8" s="1739" t="n"/>
      <c r="RCI8" s="1739" t="n"/>
      <c r="RCJ8" s="1739" t="n"/>
      <c r="RCK8" s="1739" t="n"/>
      <c r="RCL8" s="1739" t="n"/>
      <c r="RCM8" s="1739" t="n"/>
      <c r="RCN8" s="1739" t="n"/>
      <c r="RCO8" s="1739" t="n"/>
      <c r="RCP8" s="1739" t="n"/>
      <c r="RCQ8" s="1739" t="n"/>
      <c r="RCR8" s="1739" t="n"/>
      <c r="RCS8" s="1739" t="n"/>
      <c r="RCT8" s="1739" t="n"/>
      <c r="RCU8" s="1739" t="n"/>
      <c r="RCV8" s="1739" t="n"/>
      <c r="RCW8" s="1739" t="n"/>
      <c r="RCX8" s="1739" t="n"/>
      <c r="RCY8" s="1739" t="n"/>
      <c r="RCZ8" s="1739" t="n"/>
      <c r="RDA8" s="1739" t="n"/>
      <c r="RDB8" s="1739" t="n"/>
      <c r="RDC8" s="1739" t="n"/>
      <c r="RDD8" s="1739" t="n"/>
      <c r="RDE8" s="1739" t="n"/>
      <c r="RDF8" s="1739" t="n"/>
      <c r="RDG8" s="1739" t="n"/>
      <c r="RDH8" s="1739" t="n"/>
      <c r="RDI8" s="1739" t="n"/>
      <c r="RDJ8" s="1739" t="n"/>
      <c r="RDK8" s="1739" t="n"/>
      <c r="RDL8" s="1739" t="n"/>
      <c r="RDM8" s="1739" t="n"/>
      <c r="RDN8" s="1739" t="n"/>
      <c r="RDO8" s="1739" t="n"/>
      <c r="RDP8" s="1739" t="n"/>
      <c r="RDQ8" s="1739" t="n"/>
      <c r="RDR8" s="1739" t="n"/>
      <c r="RDS8" s="1739" t="n"/>
      <c r="RDT8" s="1739" t="n"/>
      <c r="RDU8" s="1739" t="n"/>
      <c r="RDV8" s="1739" t="n"/>
      <c r="RDW8" s="1739" t="n"/>
      <c r="RDX8" s="1739" t="n"/>
      <c r="RDY8" s="1739" t="n"/>
      <c r="RDZ8" s="1739" t="n"/>
      <c r="REA8" s="1739" t="n"/>
      <c r="REB8" s="1739" t="n"/>
      <c r="REC8" s="1739" t="n"/>
      <c r="RED8" s="1739" t="n"/>
      <c r="REE8" s="1739" t="n"/>
      <c r="REF8" s="1739" t="n"/>
      <c r="REG8" s="1739" t="n"/>
      <c r="REH8" s="1739" t="n"/>
      <c r="REI8" s="1739" t="n"/>
      <c r="REJ8" s="1739" t="n"/>
      <c r="REK8" s="1739" t="n"/>
      <c r="REL8" s="1739" t="n"/>
      <c r="REM8" s="1739" t="n"/>
      <c r="REN8" s="1739" t="n"/>
      <c r="REO8" s="1739" t="n"/>
      <c r="REP8" s="1739" t="n"/>
      <c r="REQ8" s="1739" t="n"/>
      <c r="RER8" s="1739" t="n"/>
      <c r="RES8" s="1739" t="n"/>
      <c r="RET8" s="1739" t="n"/>
      <c r="REU8" s="1739" t="n"/>
      <c r="REV8" s="1739" t="n"/>
      <c r="REW8" s="1739" t="n"/>
      <c r="REX8" s="1739" t="n"/>
      <c r="REY8" s="1739" t="n"/>
      <c r="REZ8" s="1739" t="n"/>
      <c r="RFA8" s="1739" t="n"/>
      <c r="RFB8" s="1739" t="n"/>
      <c r="RFC8" s="1739" t="n"/>
      <c r="RFD8" s="1739" t="n"/>
      <c r="RFE8" s="1739" t="n"/>
      <c r="RFF8" s="1739" t="n"/>
      <c r="RFG8" s="1739" t="n"/>
      <c r="RFH8" s="1739" t="n"/>
      <c r="RFI8" s="1739" t="n"/>
      <c r="RFJ8" s="1739" t="n"/>
      <c r="RFK8" s="1739" t="n"/>
      <c r="RFL8" s="1739" t="n"/>
      <c r="RFM8" s="1739" t="n"/>
      <c r="RFN8" s="1739" t="n"/>
      <c r="RFO8" s="1739" t="n"/>
      <c r="RFP8" s="1739" t="n"/>
      <c r="RFQ8" s="1739" t="n"/>
      <c r="RFR8" s="1739" t="n"/>
      <c r="RFS8" s="1739" t="n"/>
      <c r="RFT8" s="1739" t="n"/>
      <c r="RFU8" s="1739" t="n"/>
      <c r="RFV8" s="1739" t="n"/>
      <c r="RFW8" s="1739" t="n"/>
      <c r="RFX8" s="1739" t="n"/>
      <c r="RFY8" s="1739" t="n"/>
      <c r="RFZ8" s="1739" t="n"/>
      <c r="RGA8" s="1739" t="n"/>
      <c r="RGB8" s="1739" t="n"/>
      <c r="RGC8" s="1739" t="n"/>
      <c r="RGD8" s="1739" t="n"/>
      <c r="RGE8" s="1739" t="n"/>
      <c r="RGF8" s="1739" t="n"/>
      <c r="RGG8" s="1739" t="n"/>
      <c r="RGH8" s="1739" t="n"/>
      <c r="RGI8" s="1739" t="n"/>
      <c r="RGJ8" s="1739" t="n"/>
      <c r="RGK8" s="1739" t="n"/>
      <c r="RGL8" s="1739" t="n"/>
      <c r="RGM8" s="1739" t="n"/>
      <c r="RGN8" s="1739" t="n"/>
      <c r="RGO8" s="1739" t="n"/>
      <c r="RGP8" s="1739" t="n"/>
      <c r="RGQ8" s="1739" t="n"/>
      <c r="RGR8" s="1739" t="n"/>
      <c r="RGS8" s="1739" t="n"/>
      <c r="RGT8" s="1739" t="n"/>
      <c r="RGU8" s="1739" t="n"/>
      <c r="RGV8" s="1739" t="n"/>
      <c r="RGW8" s="1739" t="n"/>
      <c r="RGX8" s="1739" t="n"/>
      <c r="RGY8" s="1739" t="n"/>
      <c r="RGZ8" s="1739" t="n"/>
      <c r="RHA8" s="1739" t="n"/>
      <c r="RHB8" s="1739" t="n"/>
      <c r="RHC8" s="1739" t="n"/>
      <c r="RHD8" s="1739" t="n"/>
      <c r="RHE8" s="1739" t="n"/>
      <c r="RHF8" s="1739" t="n"/>
      <c r="RHG8" s="1739" t="n"/>
      <c r="RHH8" s="1739" t="n"/>
      <c r="RHI8" s="1739" t="n"/>
      <c r="RHJ8" s="1739" t="n"/>
      <c r="RHK8" s="1739" t="n"/>
      <c r="RHL8" s="1739" t="n"/>
      <c r="RHM8" s="1739" t="n"/>
      <c r="RHN8" s="1739" t="n"/>
      <c r="RHO8" s="1739" t="n"/>
      <c r="RHP8" s="1739" t="n"/>
      <c r="RHQ8" s="1739" t="n"/>
      <c r="RHR8" s="1739" t="n"/>
      <c r="RHS8" s="1739" t="n"/>
      <c r="RHT8" s="1739" t="n"/>
      <c r="RHU8" s="1739" t="n"/>
      <c r="RHV8" s="1739" t="n"/>
      <c r="RHW8" s="1739" t="n"/>
      <c r="RHX8" s="1739" t="n"/>
      <c r="RHY8" s="1739" t="n"/>
      <c r="RHZ8" s="1739" t="n"/>
      <c r="RIA8" s="1739" t="n"/>
      <c r="RIB8" s="1739" t="n"/>
      <c r="RIC8" s="1739" t="n"/>
      <c r="RID8" s="1739" t="n"/>
      <c r="RIE8" s="1739" t="n"/>
      <c r="RIF8" s="1739" t="n"/>
      <c r="RIG8" s="1739" t="n"/>
      <c r="RIH8" s="1739" t="n"/>
      <c r="RII8" s="1739" t="n"/>
      <c r="RIJ8" s="1739" t="n"/>
      <c r="RIK8" s="1739" t="n"/>
      <c r="RIL8" s="1739" t="n"/>
      <c r="RIM8" s="1739" t="n"/>
      <c r="RIN8" s="1739" t="n"/>
      <c r="RIO8" s="1739" t="n"/>
      <c r="RIP8" s="1739" t="n"/>
      <c r="RIQ8" s="1739" t="n"/>
      <c r="RIR8" s="1739" t="n"/>
      <c r="RIS8" s="1739" t="n"/>
      <c r="RIT8" s="1739" t="n"/>
      <c r="RIU8" s="1739" t="n"/>
      <c r="RIV8" s="1739" t="n"/>
      <c r="RIW8" s="1739" t="n"/>
      <c r="RIX8" s="1739" t="n"/>
      <c r="RIY8" s="1739" t="n"/>
      <c r="RIZ8" s="1739" t="n"/>
      <c r="RJA8" s="1739" t="n"/>
      <c r="RJB8" s="1739" t="n"/>
      <c r="RJC8" s="1739" t="n"/>
      <c r="RJD8" s="1739" t="n"/>
      <c r="RJE8" s="1739" t="n"/>
      <c r="RJF8" s="1739" t="n"/>
      <c r="RJG8" s="1739" t="n"/>
      <c r="RJH8" s="1739" t="n"/>
      <c r="RJI8" s="1739" t="n"/>
      <c r="RJJ8" s="1739" t="n"/>
      <c r="RJK8" s="1739" t="n"/>
      <c r="RJL8" s="1739" t="n"/>
      <c r="RJM8" s="1739" t="n"/>
      <c r="RJN8" s="1739" t="n"/>
      <c r="RJO8" s="1739" t="n"/>
      <c r="RJP8" s="1739" t="n"/>
      <c r="RJQ8" s="1739" t="n"/>
      <c r="RJR8" s="1739" t="n"/>
      <c r="RJS8" s="1739" t="n"/>
      <c r="RJT8" s="1739" t="n"/>
      <c r="RJU8" s="1739" t="n"/>
      <c r="RJV8" s="1739" t="n"/>
      <c r="RJW8" s="1739" t="n"/>
      <c r="RJX8" s="1739" t="n"/>
      <c r="RJY8" s="1739" t="n"/>
      <c r="RJZ8" s="1739" t="n"/>
      <c r="RKA8" s="1739" t="n"/>
      <c r="RKB8" s="1739" t="n"/>
      <c r="RKC8" s="1739" t="n"/>
      <c r="RKD8" s="1739" t="n"/>
      <c r="RKE8" s="1739" t="n"/>
      <c r="RKF8" s="1739" t="n"/>
      <c r="RKG8" s="1739" t="n"/>
      <c r="RKH8" s="1739" t="n"/>
      <c r="RKI8" s="1739" t="n"/>
      <c r="RKJ8" s="1739" t="n"/>
      <c r="RKK8" s="1739" t="n"/>
      <c r="RKL8" s="1739" t="n"/>
      <c r="RKM8" s="1739" t="n"/>
      <c r="RKN8" s="1739" t="n"/>
      <c r="RKO8" s="1739" t="n"/>
      <c r="RKP8" s="1739" t="n"/>
      <c r="RKQ8" s="1739" t="n"/>
      <c r="RKR8" s="1739" t="n"/>
      <c r="RKS8" s="1739" t="n"/>
      <c r="RKT8" s="1739" t="n"/>
      <c r="RKU8" s="1739" t="n"/>
      <c r="RKV8" s="1739" t="n"/>
      <c r="RKW8" s="1739" t="n"/>
      <c r="RKX8" s="1739" t="n"/>
      <c r="RKY8" s="1739" t="n"/>
      <c r="RKZ8" s="1739" t="n"/>
      <c r="RLA8" s="1739" t="n"/>
      <c r="RLB8" s="1739" t="n"/>
      <c r="RLC8" s="1739" t="n"/>
      <c r="RLD8" s="1739" t="n"/>
      <c r="RLE8" s="1739" t="n"/>
      <c r="RLF8" s="1739" t="n"/>
      <c r="RLG8" s="1739" t="n"/>
      <c r="RLH8" s="1739" t="n"/>
      <c r="RLI8" s="1739" t="n"/>
      <c r="RLJ8" s="1739" t="n"/>
      <c r="RLK8" s="1739" t="n"/>
      <c r="RLL8" s="1739" t="n"/>
      <c r="RLM8" s="1739" t="n"/>
      <c r="RLN8" s="1739" t="n"/>
      <c r="RLO8" s="1739" t="n"/>
      <c r="RLP8" s="1739" t="n"/>
      <c r="RLQ8" s="1739" t="n"/>
      <c r="RLR8" s="1739" t="n"/>
      <c r="RLS8" s="1739" t="n"/>
      <c r="RLT8" s="1739" t="n"/>
      <c r="RLU8" s="1739" t="n"/>
      <c r="RLV8" s="1739" t="n"/>
      <c r="RLW8" s="1739" t="n"/>
      <c r="RLX8" s="1739" t="n"/>
      <c r="RLY8" s="1739" t="n"/>
      <c r="RLZ8" s="1739" t="n"/>
      <c r="RMA8" s="1739" t="n"/>
      <c r="RMB8" s="1739" t="n"/>
      <c r="RMC8" s="1739" t="n"/>
      <c r="RMD8" s="1739" t="n"/>
      <c r="RME8" s="1739" t="n"/>
      <c r="RMF8" s="1739" t="n"/>
      <c r="RMG8" s="1739" t="n"/>
      <c r="RMH8" s="1739" t="n"/>
      <c r="RMI8" s="1739" t="n"/>
      <c r="RMJ8" s="1739" t="n"/>
      <c r="RMK8" s="1739" t="n"/>
      <c r="RML8" s="1739" t="n"/>
      <c r="RMM8" s="1739" t="n"/>
      <c r="RMN8" s="1739" t="n"/>
      <c r="RMO8" s="1739" t="n"/>
      <c r="RMP8" s="1739" t="n"/>
      <c r="RMQ8" s="1739" t="n"/>
      <c r="RMR8" s="1739" t="n"/>
      <c r="RMS8" s="1739" t="n"/>
      <c r="RMT8" s="1739" t="n"/>
      <c r="RMU8" s="1739" t="n"/>
      <c r="RMV8" s="1739" t="n"/>
      <c r="RMW8" s="1739" t="n"/>
      <c r="RMX8" s="1739" t="n"/>
      <c r="RMY8" s="1739" t="n"/>
      <c r="RMZ8" s="1739" t="n"/>
      <c r="RNA8" s="1739" t="n"/>
      <c r="RNB8" s="1739" t="n"/>
      <c r="RNC8" s="1739" t="n"/>
      <c r="RND8" s="1739" t="n"/>
      <c r="RNE8" s="1739" t="n"/>
      <c r="RNF8" s="1739" t="n"/>
      <c r="RNG8" s="1739" t="n"/>
      <c r="RNH8" s="1739" t="n"/>
      <c r="RNI8" s="1739" t="n"/>
      <c r="RNJ8" s="1739" t="n"/>
      <c r="RNK8" s="1739" t="n"/>
      <c r="RNL8" s="1739" t="n"/>
      <c r="RNM8" s="1739" t="n"/>
      <c r="RNN8" s="1739" t="n"/>
      <c r="RNO8" s="1739" t="n"/>
      <c r="RNP8" s="1739" t="n"/>
      <c r="RNQ8" s="1739" t="n"/>
      <c r="RNR8" s="1739" t="n"/>
      <c r="RNS8" s="1739" t="n"/>
      <c r="RNT8" s="1739" t="n"/>
      <c r="RNU8" s="1739" t="n"/>
      <c r="RNV8" s="1739" t="n"/>
      <c r="RNW8" s="1739" t="n"/>
      <c r="RNX8" s="1739" t="n"/>
      <c r="RNY8" s="1739" t="n"/>
      <c r="RNZ8" s="1739" t="n"/>
      <c r="ROA8" s="1739" t="n"/>
      <c r="ROB8" s="1739" t="n"/>
      <c r="ROC8" s="1739" t="n"/>
      <c r="ROD8" s="1739" t="n"/>
      <c r="ROE8" s="1739" t="n"/>
      <c r="ROF8" s="1739" t="n"/>
      <c r="ROG8" s="1739" t="n"/>
      <c r="ROH8" s="1739" t="n"/>
      <c r="ROI8" s="1739" t="n"/>
      <c r="ROJ8" s="1739" t="n"/>
      <c r="ROK8" s="1739" t="n"/>
      <c r="ROL8" s="1739" t="n"/>
      <c r="ROM8" s="1739" t="n"/>
      <c r="RON8" s="1739" t="n"/>
      <c r="ROO8" s="1739" t="n"/>
      <c r="ROP8" s="1739" t="n"/>
      <c r="ROQ8" s="1739" t="n"/>
      <c r="ROR8" s="1739" t="n"/>
      <c r="ROS8" s="1739" t="n"/>
      <c r="ROT8" s="1739" t="n"/>
      <c r="ROU8" s="1739" t="n"/>
      <c r="ROV8" s="1739" t="n"/>
      <c r="ROW8" s="1739" t="n"/>
      <c r="ROX8" s="1739" t="n"/>
      <c r="ROY8" s="1739" t="n"/>
      <c r="ROZ8" s="1739" t="n"/>
      <c r="RPA8" s="1739" t="n"/>
      <c r="RPB8" s="1739" t="n"/>
      <c r="RPC8" s="1739" t="n"/>
      <c r="RPD8" s="1739" t="n"/>
      <c r="RPE8" s="1739" t="n"/>
      <c r="RPF8" s="1739" t="n"/>
      <c r="RPG8" s="1739" t="n"/>
      <c r="RPH8" s="1739" t="n"/>
      <c r="RPI8" s="1739" t="n"/>
      <c r="RPJ8" s="1739" t="n"/>
      <c r="RPK8" s="1739" t="n"/>
      <c r="RPL8" s="1739" t="n"/>
      <c r="RPM8" s="1739" t="n"/>
      <c r="RPN8" s="1739" t="n"/>
      <c r="RPO8" s="1739" t="n"/>
      <c r="RPP8" s="1739" t="n"/>
      <c r="RPQ8" s="1739" t="n"/>
      <c r="RPR8" s="1739" t="n"/>
      <c r="RPS8" s="1739" t="n"/>
      <c r="RPT8" s="1739" t="n"/>
      <c r="RPU8" s="1739" t="n"/>
      <c r="RPV8" s="1739" t="n"/>
      <c r="RPW8" s="1739" t="n"/>
      <c r="RPX8" s="1739" t="n"/>
      <c r="RPY8" s="1739" t="n"/>
      <c r="RPZ8" s="1739" t="n"/>
      <c r="RQA8" s="1739" t="n"/>
      <c r="RQB8" s="1739" t="n"/>
      <c r="RQC8" s="1739" t="n"/>
      <c r="RQD8" s="1739" t="n"/>
      <c r="RQE8" s="1739" t="n"/>
      <c r="RQF8" s="1739" t="n"/>
      <c r="RQG8" s="1739" t="n"/>
      <c r="RQH8" s="1739" t="n"/>
      <c r="RQI8" s="1739" t="n"/>
      <c r="RQJ8" s="1739" t="n"/>
      <c r="RQK8" s="1739" t="n"/>
      <c r="RQL8" s="1739" t="n"/>
      <c r="RQM8" s="1739" t="n"/>
      <c r="RQN8" s="1739" t="n"/>
      <c r="RQO8" s="1739" t="n"/>
      <c r="RQP8" s="1739" t="n"/>
      <c r="RQQ8" s="1739" t="n"/>
      <c r="RQR8" s="1739" t="n"/>
      <c r="RQS8" s="1739" t="n"/>
      <c r="RQT8" s="1739" t="n"/>
      <c r="RQU8" s="1739" t="n"/>
      <c r="RQV8" s="1739" t="n"/>
      <c r="RQW8" s="1739" t="n"/>
      <c r="RQX8" s="1739" t="n"/>
      <c r="RQY8" s="1739" t="n"/>
      <c r="RQZ8" s="1739" t="n"/>
      <c r="RRA8" s="1739" t="n"/>
      <c r="RRB8" s="1739" t="n"/>
      <c r="RRC8" s="1739" t="n"/>
      <c r="RRD8" s="1739" t="n"/>
      <c r="RRE8" s="1739" t="n"/>
      <c r="RRF8" s="1739" t="n"/>
      <c r="RRG8" s="1739" t="n"/>
      <c r="RRH8" s="1739" t="n"/>
      <c r="RRI8" s="1739" t="n"/>
      <c r="RRJ8" s="1739" t="n"/>
      <c r="RRK8" s="1739" t="n"/>
      <c r="RRL8" s="1739" t="n"/>
      <c r="RRM8" s="1739" t="n"/>
      <c r="RRN8" s="1739" t="n"/>
      <c r="RRO8" s="1739" t="n"/>
      <c r="RRP8" s="1739" t="n"/>
      <c r="RRQ8" s="1739" t="n"/>
      <c r="RRR8" s="1739" t="n"/>
      <c r="RRS8" s="1739" t="n"/>
      <c r="RRT8" s="1739" t="n"/>
      <c r="RRU8" s="1739" t="n"/>
      <c r="RRV8" s="1739" t="n"/>
      <c r="RRW8" s="1739" t="n"/>
      <c r="RRX8" s="1739" t="n"/>
      <c r="RRY8" s="1739" t="n"/>
      <c r="RRZ8" s="1739" t="n"/>
      <c r="RSA8" s="1739" t="n"/>
      <c r="RSB8" s="1739" t="n"/>
      <c r="RSC8" s="1739" t="n"/>
      <c r="RSD8" s="1739" t="n"/>
      <c r="RSE8" s="1739" t="n"/>
      <c r="RSF8" s="1739" t="n"/>
      <c r="RSG8" s="1739" t="n"/>
      <c r="RSH8" s="1739" t="n"/>
      <c r="RSI8" s="1739" t="n"/>
      <c r="RSJ8" s="1739" t="n"/>
      <c r="RSK8" s="1739" t="n"/>
      <c r="RSL8" s="1739" t="n"/>
      <c r="RSM8" s="1739" t="n"/>
      <c r="RSN8" s="1739" t="n"/>
      <c r="RSO8" s="1739" t="n"/>
      <c r="RSP8" s="1739" t="n"/>
      <c r="RSQ8" s="1739" t="n"/>
      <c r="RSR8" s="1739" t="n"/>
      <c r="RSS8" s="1739" t="n"/>
      <c r="RST8" s="1739" t="n"/>
      <c r="RSU8" s="1739" t="n"/>
      <c r="RSV8" s="1739" t="n"/>
      <c r="RSW8" s="1739" t="n"/>
      <c r="RSX8" s="1739" t="n"/>
      <c r="RSY8" s="1739" t="n"/>
      <c r="RSZ8" s="1739" t="n"/>
      <c r="RTA8" s="1739" t="n"/>
      <c r="RTB8" s="1739" t="n"/>
      <c r="RTC8" s="1739" t="n"/>
      <c r="RTD8" s="1739" t="n"/>
      <c r="RTE8" s="1739" t="n"/>
      <c r="RTF8" s="1739" t="n"/>
      <c r="RTG8" s="1739" t="n"/>
      <c r="RTH8" s="1739" t="n"/>
      <c r="RTI8" s="1739" t="n"/>
      <c r="RTJ8" s="1739" t="n"/>
      <c r="RTK8" s="1739" t="n"/>
      <c r="RTL8" s="1739" t="n"/>
      <c r="RTM8" s="1739" t="n"/>
      <c r="RTN8" s="1739" t="n"/>
      <c r="RTO8" s="1739" t="n"/>
      <c r="RTP8" s="1739" t="n"/>
      <c r="RTQ8" s="1739" t="n"/>
      <c r="RTR8" s="1739" t="n"/>
      <c r="RTS8" s="1739" t="n"/>
      <c r="RTT8" s="1739" t="n"/>
      <c r="RTU8" s="1739" t="n"/>
      <c r="RTV8" s="1739" t="n"/>
      <c r="RTW8" s="1739" t="n"/>
      <c r="RTX8" s="1739" t="n"/>
      <c r="RTY8" s="1739" t="n"/>
      <c r="RTZ8" s="1739" t="n"/>
      <c r="RUA8" s="1739" t="n"/>
      <c r="RUB8" s="1739" t="n"/>
      <c r="RUC8" s="1739" t="n"/>
      <c r="RUD8" s="1739" t="n"/>
      <c r="RUE8" s="1739" t="n"/>
      <c r="RUF8" s="1739" t="n"/>
      <c r="RUG8" s="1739" t="n"/>
      <c r="RUH8" s="1739" t="n"/>
      <c r="RUI8" s="1739" t="n"/>
      <c r="RUJ8" s="1739" t="n"/>
      <c r="RUK8" s="1739" t="n"/>
      <c r="RUL8" s="1739" t="n"/>
      <c r="RUM8" s="1739" t="n"/>
      <c r="RUN8" s="1739" t="n"/>
      <c r="RUO8" s="1739" t="n"/>
      <c r="RUP8" s="1739" t="n"/>
      <c r="RUQ8" s="1739" t="n"/>
      <c r="RUR8" s="1739" t="n"/>
      <c r="RUS8" s="1739" t="n"/>
      <c r="RUT8" s="1739" t="n"/>
      <c r="RUU8" s="1739" t="n"/>
      <c r="RUV8" s="1739" t="n"/>
      <c r="RUW8" s="1739" t="n"/>
      <c r="RUX8" s="1739" t="n"/>
      <c r="RUY8" s="1739" t="n"/>
      <c r="RUZ8" s="1739" t="n"/>
      <c r="RVA8" s="1739" t="n"/>
      <c r="RVB8" s="1739" t="n"/>
      <c r="RVC8" s="1739" t="n"/>
      <c r="RVD8" s="1739" t="n"/>
      <c r="RVE8" s="1739" t="n"/>
      <c r="RVF8" s="1739" t="n"/>
      <c r="RVG8" s="1739" t="n"/>
      <c r="RVH8" s="1739" t="n"/>
      <c r="RVI8" s="1739" t="n"/>
      <c r="RVJ8" s="1739" t="n"/>
      <c r="RVK8" s="1739" t="n"/>
      <c r="RVL8" s="1739" t="n"/>
      <c r="RVM8" s="1739" t="n"/>
      <c r="RVN8" s="1739" t="n"/>
      <c r="RVO8" s="1739" t="n"/>
      <c r="RVP8" s="1739" t="n"/>
      <c r="RVQ8" s="1739" t="n"/>
      <c r="RVR8" s="1739" t="n"/>
      <c r="RVS8" s="1739" t="n"/>
      <c r="RVT8" s="1739" t="n"/>
      <c r="RVU8" s="1739" t="n"/>
      <c r="RVV8" s="1739" t="n"/>
      <c r="RVW8" s="1739" t="n"/>
      <c r="RVX8" s="1739" t="n"/>
      <c r="RVY8" s="1739" t="n"/>
      <c r="RVZ8" s="1739" t="n"/>
      <c r="RWA8" s="1739" t="n"/>
      <c r="RWB8" s="1739" t="n"/>
      <c r="RWC8" s="1739" t="n"/>
      <c r="RWD8" s="1739" t="n"/>
      <c r="RWE8" s="1739" t="n"/>
      <c r="RWF8" s="1739" t="n"/>
      <c r="RWG8" s="1739" t="n"/>
      <c r="RWH8" s="1739" t="n"/>
      <c r="RWI8" s="1739" t="n"/>
      <c r="RWJ8" s="1739" t="n"/>
      <c r="RWK8" s="1739" t="n"/>
      <c r="RWL8" s="1739" t="n"/>
      <c r="RWM8" s="1739" t="n"/>
      <c r="RWN8" s="1739" t="n"/>
      <c r="RWO8" s="1739" t="n"/>
      <c r="RWP8" s="1739" t="n"/>
      <c r="RWQ8" s="1739" t="n"/>
      <c r="RWR8" s="1739" t="n"/>
      <c r="RWS8" s="1739" t="n"/>
      <c r="RWT8" s="1739" t="n"/>
      <c r="RWU8" s="1739" t="n"/>
      <c r="RWV8" s="1739" t="n"/>
      <c r="RWW8" s="1739" t="n"/>
      <c r="RWX8" s="1739" t="n"/>
      <c r="RWY8" s="1739" t="n"/>
      <c r="RWZ8" s="1739" t="n"/>
      <c r="RXA8" s="1739" t="n"/>
      <c r="RXB8" s="1739" t="n"/>
      <c r="RXC8" s="1739" t="n"/>
      <c r="RXD8" s="1739" t="n"/>
      <c r="RXE8" s="1739" t="n"/>
      <c r="RXF8" s="1739" t="n"/>
      <c r="RXG8" s="1739" t="n"/>
      <c r="RXH8" s="1739" t="n"/>
      <c r="RXI8" s="1739" t="n"/>
      <c r="RXJ8" s="1739" t="n"/>
      <c r="RXK8" s="1739" t="n"/>
      <c r="RXL8" s="1739" t="n"/>
      <c r="RXM8" s="1739" t="n"/>
      <c r="RXN8" s="1739" t="n"/>
      <c r="RXO8" s="1739" t="n"/>
      <c r="RXP8" s="1739" t="n"/>
      <c r="RXQ8" s="1739" t="n"/>
      <c r="RXR8" s="1739" t="n"/>
      <c r="RXS8" s="1739" t="n"/>
      <c r="RXT8" s="1739" t="n"/>
      <c r="RXU8" s="1739" t="n"/>
      <c r="RXV8" s="1739" t="n"/>
      <c r="RXW8" s="1739" t="n"/>
      <c r="RXX8" s="1739" t="n"/>
      <c r="RXY8" s="1739" t="n"/>
      <c r="RXZ8" s="1739" t="n"/>
      <c r="RYA8" s="1739" t="n"/>
      <c r="RYB8" s="1739" t="n"/>
      <c r="RYC8" s="1739" t="n"/>
      <c r="RYD8" s="1739" t="n"/>
      <c r="RYE8" s="1739" t="n"/>
      <c r="RYF8" s="1739" t="n"/>
      <c r="RYG8" s="1739" t="n"/>
      <c r="RYH8" s="1739" t="n"/>
      <c r="RYI8" s="1739" t="n"/>
      <c r="RYJ8" s="1739" t="n"/>
      <c r="RYK8" s="1739" t="n"/>
      <c r="RYL8" s="1739" t="n"/>
      <c r="RYM8" s="1739" t="n"/>
      <c r="RYN8" s="1739" t="n"/>
      <c r="RYO8" s="1739" t="n"/>
      <c r="RYP8" s="1739" t="n"/>
      <c r="RYQ8" s="1739" t="n"/>
      <c r="RYR8" s="1739" t="n"/>
      <c r="RYS8" s="1739" t="n"/>
      <c r="RYT8" s="1739" t="n"/>
      <c r="RYU8" s="1739" t="n"/>
      <c r="RYV8" s="1739" t="n"/>
      <c r="RYW8" s="1739" t="n"/>
      <c r="RYX8" s="1739" t="n"/>
      <c r="RYY8" s="1739" t="n"/>
      <c r="RYZ8" s="1739" t="n"/>
      <c r="RZA8" s="1739" t="n"/>
      <c r="RZB8" s="1739" t="n"/>
      <c r="RZC8" s="1739" t="n"/>
      <c r="RZD8" s="1739" t="n"/>
      <c r="RZE8" s="1739" t="n"/>
      <c r="RZF8" s="1739" t="n"/>
      <c r="RZG8" s="1739" t="n"/>
      <c r="RZH8" s="1739" t="n"/>
      <c r="RZI8" s="1739" t="n"/>
      <c r="RZJ8" s="1739" t="n"/>
      <c r="RZK8" s="1739" t="n"/>
      <c r="RZL8" s="1739" t="n"/>
      <c r="RZM8" s="1739" t="n"/>
      <c r="RZN8" s="1739" t="n"/>
      <c r="RZO8" s="1739" t="n"/>
      <c r="RZP8" s="1739" t="n"/>
      <c r="RZQ8" s="1739" t="n"/>
      <c r="RZR8" s="1739" t="n"/>
      <c r="RZS8" s="1739" t="n"/>
      <c r="RZT8" s="1739" t="n"/>
      <c r="RZU8" s="1739" t="n"/>
      <c r="RZV8" s="1739" t="n"/>
      <c r="RZW8" s="1739" t="n"/>
      <c r="RZX8" s="1739" t="n"/>
      <c r="RZY8" s="1739" t="n"/>
      <c r="RZZ8" s="1739" t="n"/>
      <c r="SAA8" s="1739" t="n"/>
      <c r="SAB8" s="1739" t="n"/>
      <c r="SAC8" s="1739" t="n"/>
      <c r="SAD8" s="1739" t="n"/>
      <c r="SAE8" s="1739" t="n"/>
      <c r="SAF8" s="1739" t="n"/>
      <c r="SAG8" s="1739" t="n"/>
      <c r="SAH8" s="1739" t="n"/>
      <c r="SAI8" s="1739" t="n"/>
      <c r="SAJ8" s="1739" t="n"/>
      <c r="SAK8" s="1739" t="n"/>
      <c r="SAL8" s="1739" t="n"/>
      <c r="SAM8" s="1739" t="n"/>
      <c r="SAN8" s="1739" t="n"/>
      <c r="SAO8" s="1739" t="n"/>
      <c r="SAP8" s="1739" t="n"/>
      <c r="SAQ8" s="1739" t="n"/>
      <c r="SAR8" s="1739" t="n"/>
      <c r="SAS8" s="1739" t="n"/>
      <c r="SAT8" s="1739" t="n"/>
      <c r="SAU8" s="1739" t="n"/>
      <c r="SAV8" s="1739" t="n"/>
      <c r="SAW8" s="1739" t="n"/>
      <c r="SAX8" s="1739" t="n"/>
      <c r="SAY8" s="1739" t="n"/>
      <c r="SAZ8" s="1739" t="n"/>
      <c r="SBA8" s="1739" t="n"/>
      <c r="SBB8" s="1739" t="n"/>
      <c r="SBC8" s="1739" t="n"/>
      <c r="SBD8" s="1739" t="n"/>
      <c r="SBE8" s="1739" t="n"/>
      <c r="SBF8" s="1739" t="n"/>
      <c r="SBG8" s="1739" t="n"/>
      <c r="SBH8" s="1739" t="n"/>
      <c r="SBI8" s="1739" t="n"/>
      <c r="SBJ8" s="1739" t="n"/>
      <c r="SBK8" s="1739" t="n"/>
      <c r="SBL8" s="1739" t="n"/>
      <c r="SBM8" s="1739" t="n"/>
      <c r="SBN8" s="1739" t="n"/>
      <c r="SBO8" s="1739" t="n"/>
      <c r="SBP8" s="1739" t="n"/>
      <c r="SBQ8" s="1739" t="n"/>
      <c r="SBR8" s="1739" t="n"/>
      <c r="SBS8" s="1739" t="n"/>
      <c r="SBT8" s="1739" t="n"/>
      <c r="SBU8" s="1739" t="n"/>
      <c r="SBV8" s="1739" t="n"/>
      <c r="SBW8" s="1739" t="n"/>
      <c r="SBX8" s="1739" t="n"/>
      <c r="SBY8" s="1739" t="n"/>
      <c r="SBZ8" s="1739" t="n"/>
      <c r="SCA8" s="1739" t="n"/>
      <c r="SCB8" s="1739" t="n"/>
      <c r="SCC8" s="1739" t="n"/>
      <c r="SCD8" s="1739" t="n"/>
      <c r="SCE8" s="1739" t="n"/>
      <c r="SCF8" s="1739" t="n"/>
      <c r="SCG8" s="1739" t="n"/>
      <c r="SCH8" s="1739" t="n"/>
      <c r="SCI8" s="1739" t="n"/>
      <c r="SCJ8" s="1739" t="n"/>
      <c r="SCK8" s="1739" t="n"/>
      <c r="SCL8" s="1739" t="n"/>
      <c r="SCM8" s="1739" t="n"/>
      <c r="SCN8" s="1739" t="n"/>
      <c r="SCO8" s="1739" t="n"/>
      <c r="SCP8" s="1739" t="n"/>
      <c r="SCQ8" s="1739" t="n"/>
      <c r="SCR8" s="1739" t="n"/>
      <c r="SCS8" s="1739" t="n"/>
      <c r="SCT8" s="1739" t="n"/>
      <c r="SCU8" s="1739" t="n"/>
      <c r="SCV8" s="1739" t="n"/>
      <c r="SCW8" s="1739" t="n"/>
      <c r="SCX8" s="1739" t="n"/>
      <c r="SCY8" s="1739" t="n"/>
      <c r="SCZ8" s="1739" t="n"/>
      <c r="SDA8" s="1739" t="n"/>
      <c r="SDB8" s="1739" t="n"/>
      <c r="SDC8" s="1739" t="n"/>
      <c r="SDD8" s="1739" t="n"/>
      <c r="SDE8" s="1739" t="n"/>
      <c r="SDF8" s="1739" t="n"/>
      <c r="SDG8" s="1739" t="n"/>
      <c r="SDH8" s="1739" t="n"/>
      <c r="SDI8" s="1739" t="n"/>
      <c r="SDJ8" s="1739" t="n"/>
      <c r="SDK8" s="1739" t="n"/>
      <c r="SDL8" s="1739" t="n"/>
      <c r="SDM8" s="1739" t="n"/>
      <c r="SDN8" s="1739" t="n"/>
      <c r="SDO8" s="1739" t="n"/>
      <c r="SDP8" s="1739" t="n"/>
      <c r="SDQ8" s="1739" t="n"/>
      <c r="SDR8" s="1739" t="n"/>
      <c r="SDS8" s="1739" t="n"/>
      <c r="SDT8" s="1739" t="n"/>
      <c r="SDU8" s="1739" t="n"/>
      <c r="SDV8" s="1739" t="n"/>
      <c r="SDW8" s="1739" t="n"/>
      <c r="SDX8" s="1739" t="n"/>
      <c r="SDY8" s="1739" t="n"/>
      <c r="SDZ8" s="1739" t="n"/>
      <c r="SEA8" s="1739" t="n"/>
      <c r="SEB8" s="1739" t="n"/>
      <c r="SEC8" s="1739" t="n"/>
      <c r="SED8" s="1739" t="n"/>
      <c r="SEE8" s="1739" t="n"/>
      <c r="SEF8" s="1739" t="n"/>
      <c r="SEG8" s="1739" t="n"/>
      <c r="SEH8" s="1739" t="n"/>
      <c r="SEI8" s="1739" t="n"/>
      <c r="SEJ8" s="1739" t="n"/>
      <c r="SEK8" s="1739" t="n"/>
      <c r="SEL8" s="1739" t="n"/>
      <c r="SEM8" s="1739" t="n"/>
      <c r="SEN8" s="1739" t="n"/>
      <c r="SEO8" s="1739" t="n"/>
      <c r="SEP8" s="1739" t="n"/>
      <c r="SEQ8" s="1739" t="n"/>
      <c r="SER8" s="1739" t="n"/>
      <c r="SES8" s="1739" t="n"/>
      <c r="SET8" s="1739" t="n"/>
      <c r="SEU8" s="1739" t="n"/>
      <c r="SEV8" s="1739" t="n"/>
      <c r="SEW8" s="1739" t="n"/>
      <c r="SEX8" s="1739" t="n"/>
      <c r="SEY8" s="1739" t="n"/>
      <c r="SEZ8" s="1739" t="n"/>
      <c r="SFA8" s="1739" t="n"/>
      <c r="SFB8" s="1739" t="n"/>
      <c r="SFC8" s="1739" t="n"/>
      <c r="SFD8" s="1739" t="n"/>
      <c r="SFE8" s="1739" t="n"/>
      <c r="SFF8" s="1739" t="n"/>
      <c r="SFG8" s="1739" t="n"/>
      <c r="SFH8" s="1739" t="n"/>
      <c r="SFI8" s="1739" t="n"/>
      <c r="SFJ8" s="1739" t="n"/>
      <c r="SFK8" s="1739" t="n"/>
      <c r="SFL8" s="1739" t="n"/>
      <c r="SFM8" s="1739" t="n"/>
      <c r="SFN8" s="1739" t="n"/>
      <c r="SFO8" s="1739" t="n"/>
      <c r="SFP8" s="1739" t="n"/>
      <c r="SFQ8" s="1739" t="n"/>
      <c r="SFR8" s="1739" t="n"/>
      <c r="SFS8" s="1739" t="n"/>
      <c r="SFT8" s="1739" t="n"/>
      <c r="SFU8" s="1739" t="n"/>
      <c r="SFV8" s="1739" t="n"/>
      <c r="SFW8" s="1739" t="n"/>
      <c r="SFX8" s="1739" t="n"/>
      <c r="SFY8" s="1739" t="n"/>
      <c r="SFZ8" s="1739" t="n"/>
      <c r="SGA8" s="1739" t="n"/>
      <c r="SGB8" s="1739" t="n"/>
      <c r="SGC8" s="1739" t="n"/>
      <c r="SGD8" s="1739" t="n"/>
      <c r="SGE8" s="1739" t="n"/>
      <c r="SGF8" s="1739" t="n"/>
      <c r="SGG8" s="1739" t="n"/>
      <c r="SGH8" s="1739" t="n"/>
      <c r="SGI8" s="1739" t="n"/>
      <c r="SGJ8" s="1739" t="n"/>
      <c r="SGK8" s="1739" t="n"/>
      <c r="SGL8" s="1739" t="n"/>
      <c r="SGM8" s="1739" t="n"/>
      <c r="SGN8" s="1739" t="n"/>
      <c r="SGO8" s="1739" t="n"/>
      <c r="SGP8" s="1739" t="n"/>
      <c r="SGQ8" s="1739" t="n"/>
      <c r="SGR8" s="1739" t="n"/>
      <c r="SGS8" s="1739" t="n"/>
      <c r="SGT8" s="1739" t="n"/>
      <c r="SGU8" s="1739" t="n"/>
      <c r="SGV8" s="1739" t="n"/>
      <c r="SGW8" s="1739" t="n"/>
      <c r="SGX8" s="1739" t="n"/>
      <c r="SGY8" s="1739" t="n"/>
      <c r="SGZ8" s="1739" t="n"/>
      <c r="SHA8" s="1739" t="n"/>
      <c r="SHB8" s="1739" t="n"/>
      <c r="SHC8" s="1739" t="n"/>
      <c r="SHD8" s="1739" t="n"/>
      <c r="SHE8" s="1739" t="n"/>
      <c r="SHF8" s="1739" t="n"/>
      <c r="SHG8" s="1739" t="n"/>
      <c r="SHH8" s="1739" t="n"/>
      <c r="SHI8" s="1739" t="n"/>
      <c r="SHJ8" s="1739" t="n"/>
      <c r="SHK8" s="1739" t="n"/>
      <c r="SHL8" s="1739" t="n"/>
      <c r="SHM8" s="1739" t="n"/>
      <c r="SHN8" s="1739" t="n"/>
      <c r="SHO8" s="1739" t="n"/>
      <c r="SHP8" s="1739" t="n"/>
      <c r="SHQ8" s="1739" t="n"/>
      <c r="SHR8" s="1739" t="n"/>
      <c r="SHS8" s="1739" t="n"/>
      <c r="SHT8" s="1739" t="n"/>
      <c r="SHU8" s="1739" t="n"/>
      <c r="SHV8" s="1739" t="n"/>
      <c r="SHW8" s="1739" t="n"/>
      <c r="SHX8" s="1739" t="n"/>
      <c r="SHY8" s="1739" t="n"/>
      <c r="SHZ8" s="1739" t="n"/>
      <c r="SIA8" s="1739" t="n"/>
      <c r="SIB8" s="1739" t="n"/>
      <c r="SIC8" s="1739" t="n"/>
      <c r="SID8" s="1739" t="n"/>
      <c r="SIE8" s="1739" t="n"/>
      <c r="SIF8" s="1739" t="n"/>
      <c r="SIG8" s="1739" t="n"/>
      <c r="SIH8" s="1739" t="n"/>
      <c r="SII8" s="1739" t="n"/>
      <c r="SIJ8" s="1739" t="n"/>
      <c r="SIK8" s="1739" t="n"/>
      <c r="SIL8" s="1739" t="n"/>
      <c r="SIM8" s="1739" t="n"/>
      <c r="SIN8" s="1739" t="n"/>
      <c r="SIO8" s="1739" t="n"/>
      <c r="SIP8" s="1739" t="n"/>
      <c r="SIQ8" s="1739" t="n"/>
      <c r="SIR8" s="1739" t="n"/>
      <c r="SIS8" s="1739" t="n"/>
      <c r="SIT8" s="1739" t="n"/>
      <c r="SIU8" s="1739" t="n"/>
      <c r="SIV8" s="1739" t="n"/>
      <c r="SIW8" s="1739" t="n"/>
      <c r="SIX8" s="1739" t="n"/>
      <c r="SIY8" s="1739" t="n"/>
      <c r="SIZ8" s="1739" t="n"/>
      <c r="SJA8" s="1739" t="n"/>
      <c r="SJB8" s="1739" t="n"/>
      <c r="SJC8" s="1739" t="n"/>
      <c r="SJD8" s="1739" t="n"/>
      <c r="SJE8" s="1739" t="n"/>
      <c r="SJF8" s="1739" t="n"/>
      <c r="SJG8" s="1739" t="n"/>
      <c r="SJH8" s="1739" t="n"/>
      <c r="SJI8" s="1739" t="n"/>
      <c r="SJJ8" s="1739" t="n"/>
      <c r="SJK8" s="1739" t="n"/>
      <c r="SJL8" s="1739" t="n"/>
      <c r="SJM8" s="1739" t="n"/>
      <c r="SJN8" s="1739" t="n"/>
      <c r="SJO8" s="1739" t="n"/>
      <c r="SJP8" s="1739" t="n"/>
      <c r="SJQ8" s="1739" t="n"/>
      <c r="SJR8" s="1739" t="n"/>
      <c r="SJS8" s="1739" t="n"/>
      <c r="SJT8" s="1739" t="n"/>
      <c r="SJU8" s="1739" t="n"/>
      <c r="SJV8" s="1739" t="n"/>
      <c r="SJW8" s="1739" t="n"/>
      <c r="SJX8" s="1739" t="n"/>
      <c r="SJY8" s="1739" t="n"/>
      <c r="SJZ8" s="1739" t="n"/>
      <c r="SKA8" s="1739" t="n"/>
      <c r="SKB8" s="1739" t="n"/>
      <c r="SKC8" s="1739" t="n"/>
      <c r="SKD8" s="1739" t="n"/>
      <c r="SKE8" s="1739" t="n"/>
      <c r="SKF8" s="1739" t="n"/>
      <c r="SKG8" s="1739" t="n"/>
      <c r="SKH8" s="1739" t="n"/>
      <c r="SKI8" s="1739" t="n"/>
      <c r="SKJ8" s="1739" t="n"/>
      <c r="SKK8" s="1739" t="n"/>
      <c r="SKL8" s="1739" t="n"/>
      <c r="SKM8" s="1739" t="n"/>
      <c r="SKN8" s="1739" t="n"/>
      <c r="SKO8" s="1739" t="n"/>
      <c r="SKP8" s="1739" t="n"/>
      <c r="SKQ8" s="1739" t="n"/>
      <c r="SKR8" s="1739" t="n"/>
      <c r="SKS8" s="1739" t="n"/>
      <c r="SKT8" s="1739" t="n"/>
      <c r="SKU8" s="1739" t="n"/>
      <c r="SKV8" s="1739" t="n"/>
      <c r="SKW8" s="1739" t="n"/>
      <c r="SKX8" s="1739" t="n"/>
      <c r="SKY8" s="1739" t="n"/>
      <c r="SKZ8" s="1739" t="n"/>
      <c r="SLA8" s="1739" t="n"/>
      <c r="SLB8" s="1739" t="n"/>
      <c r="SLC8" s="1739" t="n"/>
      <c r="SLD8" s="1739" t="n"/>
      <c r="SLE8" s="1739" t="n"/>
      <c r="SLF8" s="1739" t="n"/>
      <c r="SLG8" s="1739" t="n"/>
      <c r="SLH8" s="1739" t="n"/>
      <c r="SLI8" s="1739" t="n"/>
      <c r="SLJ8" s="1739" t="n"/>
      <c r="SLK8" s="1739" t="n"/>
      <c r="SLL8" s="1739" t="n"/>
      <c r="SLM8" s="1739" t="n"/>
      <c r="SLN8" s="1739" t="n"/>
      <c r="SLO8" s="1739" t="n"/>
      <c r="SLP8" s="1739" t="n"/>
      <c r="SLQ8" s="1739" t="n"/>
      <c r="SLR8" s="1739" t="n"/>
      <c r="SLS8" s="1739" t="n"/>
      <c r="SLT8" s="1739" t="n"/>
      <c r="SLU8" s="1739" t="n"/>
      <c r="SLV8" s="1739" t="n"/>
      <c r="SLW8" s="1739" t="n"/>
      <c r="SLX8" s="1739" t="n"/>
      <c r="SLY8" s="1739" t="n"/>
      <c r="SLZ8" s="1739" t="n"/>
      <c r="SMA8" s="1739" t="n"/>
      <c r="SMB8" s="1739" t="n"/>
      <c r="SMC8" s="1739" t="n"/>
      <c r="SMD8" s="1739" t="n"/>
      <c r="SME8" s="1739" t="n"/>
      <c r="SMF8" s="1739" t="n"/>
      <c r="SMG8" s="1739" t="n"/>
      <c r="SMH8" s="1739" t="n"/>
      <c r="SMI8" s="1739" t="n"/>
      <c r="SMJ8" s="1739" t="n"/>
      <c r="SMK8" s="1739" t="n"/>
      <c r="SML8" s="1739" t="n"/>
      <c r="SMM8" s="1739" t="n"/>
      <c r="SMN8" s="1739" t="n"/>
      <c r="SMO8" s="1739" t="n"/>
      <c r="SMP8" s="1739" t="n"/>
      <c r="SMQ8" s="1739" t="n"/>
      <c r="SMR8" s="1739" t="n"/>
      <c r="SMS8" s="1739" t="n"/>
      <c r="SMT8" s="1739" t="n"/>
      <c r="SMU8" s="1739" t="n"/>
      <c r="SMV8" s="1739" t="n"/>
      <c r="SMW8" s="1739" t="n"/>
      <c r="SMX8" s="1739" t="n"/>
      <c r="SMY8" s="1739" t="n"/>
      <c r="SMZ8" s="1739" t="n"/>
      <c r="SNA8" s="1739" t="n"/>
      <c r="SNB8" s="1739" t="n"/>
      <c r="SNC8" s="1739" t="n"/>
      <c r="SND8" s="1739" t="n"/>
      <c r="SNE8" s="1739" t="n"/>
      <c r="SNF8" s="1739" t="n"/>
      <c r="SNG8" s="1739" t="n"/>
      <c r="SNH8" s="1739" t="n"/>
      <c r="SNI8" s="1739" t="n"/>
      <c r="SNJ8" s="1739" t="n"/>
      <c r="SNK8" s="1739" t="n"/>
      <c r="SNL8" s="1739" t="n"/>
      <c r="SNM8" s="1739" t="n"/>
      <c r="SNN8" s="1739" t="n"/>
      <c r="SNO8" s="1739" t="n"/>
      <c r="SNP8" s="1739" t="n"/>
      <c r="SNQ8" s="1739" t="n"/>
      <c r="SNR8" s="1739" t="n"/>
      <c r="SNS8" s="1739" t="n"/>
      <c r="SNT8" s="1739" t="n"/>
      <c r="SNU8" s="1739" t="n"/>
      <c r="SNV8" s="1739" t="n"/>
      <c r="SNW8" s="1739" t="n"/>
      <c r="SNX8" s="1739" t="n"/>
      <c r="SNY8" s="1739" t="n"/>
      <c r="SNZ8" s="1739" t="n"/>
      <c r="SOA8" s="1739" t="n"/>
      <c r="SOB8" s="1739" t="n"/>
      <c r="SOC8" s="1739" t="n"/>
      <c r="SOD8" s="1739" t="n"/>
      <c r="SOE8" s="1739" t="n"/>
      <c r="SOF8" s="1739" t="n"/>
      <c r="SOG8" s="1739" t="n"/>
      <c r="SOH8" s="1739" t="n"/>
      <c r="SOI8" s="1739" t="n"/>
      <c r="SOJ8" s="1739" t="n"/>
      <c r="SOK8" s="1739" t="n"/>
      <c r="SOL8" s="1739" t="n"/>
      <c r="SOM8" s="1739" t="n"/>
      <c r="SON8" s="1739" t="n"/>
      <c r="SOO8" s="1739" t="n"/>
      <c r="SOP8" s="1739" t="n"/>
      <c r="SOQ8" s="1739" t="n"/>
      <c r="SOR8" s="1739" t="n"/>
      <c r="SOS8" s="1739" t="n"/>
      <c r="SOT8" s="1739" t="n"/>
      <c r="SOU8" s="1739" t="n"/>
      <c r="SOV8" s="1739" t="n"/>
      <c r="SOW8" s="1739" t="n"/>
      <c r="SOX8" s="1739" t="n"/>
      <c r="SOY8" s="1739" t="n"/>
      <c r="SOZ8" s="1739" t="n"/>
      <c r="SPA8" s="1739" t="n"/>
      <c r="SPB8" s="1739" t="n"/>
      <c r="SPC8" s="1739" t="n"/>
      <c r="SPD8" s="1739" t="n"/>
      <c r="SPE8" s="1739" t="n"/>
      <c r="SPF8" s="1739" t="n"/>
      <c r="SPG8" s="1739" t="n"/>
      <c r="SPH8" s="1739" t="n"/>
      <c r="SPI8" s="1739" t="n"/>
      <c r="SPJ8" s="1739" t="n"/>
      <c r="SPK8" s="1739" t="n"/>
      <c r="SPL8" s="1739" t="n"/>
      <c r="SPM8" s="1739" t="n"/>
      <c r="SPN8" s="1739" t="n"/>
      <c r="SPO8" s="1739" t="n"/>
      <c r="SPP8" s="1739" t="n"/>
      <c r="SPQ8" s="1739" t="n"/>
      <c r="SPR8" s="1739" t="n"/>
      <c r="SPS8" s="1739" t="n"/>
      <c r="SPT8" s="1739" t="n"/>
      <c r="SPU8" s="1739" t="n"/>
      <c r="SPV8" s="1739" t="n"/>
      <c r="SPW8" s="1739" t="n"/>
      <c r="SPX8" s="1739" t="n"/>
      <c r="SPY8" s="1739" t="n"/>
      <c r="SPZ8" s="1739" t="n"/>
      <c r="SQA8" s="1739" t="n"/>
      <c r="SQB8" s="1739" t="n"/>
      <c r="SQC8" s="1739" t="n"/>
      <c r="SQD8" s="1739" t="n"/>
      <c r="SQE8" s="1739" t="n"/>
      <c r="SQF8" s="1739" t="n"/>
      <c r="SQG8" s="1739" t="n"/>
      <c r="SQH8" s="1739" t="n"/>
      <c r="SQI8" s="1739" t="n"/>
      <c r="SQJ8" s="1739" t="n"/>
      <c r="SQK8" s="1739" t="n"/>
      <c r="SQL8" s="1739" t="n"/>
      <c r="SQM8" s="1739" t="n"/>
      <c r="SQN8" s="1739" t="n"/>
      <c r="SQO8" s="1739" t="n"/>
      <c r="SQP8" s="1739" t="n"/>
      <c r="SQQ8" s="1739" t="n"/>
      <c r="SQR8" s="1739" t="n"/>
      <c r="SQS8" s="1739" t="n"/>
      <c r="SQT8" s="1739" t="n"/>
      <c r="SQU8" s="1739" t="n"/>
      <c r="SQV8" s="1739" t="n"/>
      <c r="SQW8" s="1739" t="n"/>
      <c r="SQX8" s="1739" t="n"/>
      <c r="SQY8" s="1739" t="n"/>
      <c r="SQZ8" s="1739" t="n"/>
      <c r="SRA8" s="1739" t="n"/>
      <c r="SRB8" s="1739" t="n"/>
      <c r="SRC8" s="1739" t="n"/>
      <c r="SRD8" s="1739" t="n"/>
      <c r="SRE8" s="1739" t="n"/>
      <c r="SRF8" s="1739" t="n"/>
      <c r="SRG8" s="1739" t="n"/>
      <c r="SRH8" s="1739" t="n"/>
      <c r="SRI8" s="1739" t="n"/>
      <c r="SRJ8" s="1739" t="n"/>
      <c r="SRK8" s="1739" t="n"/>
      <c r="SRL8" s="1739" t="n"/>
      <c r="SRM8" s="1739" t="n"/>
      <c r="SRN8" s="1739" t="n"/>
      <c r="SRO8" s="1739" t="n"/>
      <c r="SRP8" s="1739" t="n"/>
      <c r="SRQ8" s="1739" t="n"/>
      <c r="SRR8" s="1739" t="n"/>
      <c r="SRS8" s="1739" t="n"/>
      <c r="SRT8" s="1739" t="n"/>
      <c r="SRU8" s="1739" t="n"/>
      <c r="SRV8" s="1739" t="n"/>
      <c r="SRW8" s="1739" t="n"/>
      <c r="SRX8" s="1739" t="n"/>
      <c r="SRY8" s="1739" t="n"/>
      <c r="SRZ8" s="1739" t="n"/>
      <c r="SSA8" s="1739" t="n"/>
      <c r="SSB8" s="1739" t="n"/>
      <c r="SSC8" s="1739" t="n"/>
      <c r="SSD8" s="1739" t="n"/>
      <c r="SSE8" s="1739" t="n"/>
      <c r="SSF8" s="1739" t="n"/>
      <c r="SSG8" s="1739" t="n"/>
      <c r="SSH8" s="1739" t="n"/>
      <c r="SSI8" s="1739" t="n"/>
      <c r="SSJ8" s="1739" t="n"/>
      <c r="SSK8" s="1739" t="n"/>
      <c r="SSL8" s="1739" t="n"/>
      <c r="SSM8" s="1739" t="n"/>
      <c r="SSN8" s="1739" t="n"/>
      <c r="SSO8" s="1739" t="n"/>
      <c r="SSP8" s="1739" t="n"/>
      <c r="SSQ8" s="1739" t="n"/>
      <c r="SSR8" s="1739" t="n"/>
      <c r="SSS8" s="1739" t="n"/>
      <c r="SST8" s="1739" t="n"/>
      <c r="SSU8" s="1739" t="n"/>
      <c r="SSV8" s="1739" t="n"/>
      <c r="SSW8" s="1739" t="n"/>
      <c r="SSX8" s="1739" t="n"/>
      <c r="SSY8" s="1739" t="n"/>
      <c r="SSZ8" s="1739" t="n"/>
      <c r="STA8" s="1739" t="n"/>
      <c r="STB8" s="1739" t="n"/>
      <c r="STC8" s="1739" t="n"/>
      <c r="STD8" s="1739" t="n"/>
      <c r="STE8" s="1739" t="n"/>
      <c r="STF8" s="1739" t="n"/>
      <c r="STG8" s="1739" t="n"/>
      <c r="STH8" s="1739" t="n"/>
      <c r="STI8" s="1739" t="n"/>
      <c r="STJ8" s="1739" t="n"/>
      <c r="STK8" s="1739" t="n"/>
      <c r="STL8" s="1739" t="n"/>
      <c r="STM8" s="1739" t="n"/>
      <c r="STN8" s="1739" t="n"/>
      <c r="STO8" s="1739" t="n"/>
      <c r="STP8" s="1739" t="n"/>
      <c r="STQ8" s="1739" t="n"/>
      <c r="STR8" s="1739" t="n"/>
      <c r="STS8" s="1739" t="n"/>
      <c r="STT8" s="1739" t="n"/>
      <c r="STU8" s="1739" t="n"/>
      <c r="STV8" s="1739" t="n"/>
      <c r="STW8" s="1739" t="n"/>
      <c r="STX8" s="1739" t="n"/>
      <c r="STY8" s="1739" t="n"/>
      <c r="STZ8" s="1739" t="n"/>
      <c r="SUA8" s="1739" t="n"/>
      <c r="SUB8" s="1739" t="n"/>
      <c r="SUC8" s="1739" t="n"/>
      <c r="SUD8" s="1739" t="n"/>
      <c r="SUE8" s="1739" t="n"/>
      <c r="SUF8" s="1739" t="n"/>
      <c r="SUG8" s="1739" t="n"/>
      <c r="SUH8" s="1739" t="n"/>
      <c r="SUI8" s="1739" t="n"/>
      <c r="SUJ8" s="1739" t="n"/>
      <c r="SUK8" s="1739" t="n"/>
      <c r="SUL8" s="1739" t="n"/>
      <c r="SUM8" s="1739" t="n"/>
      <c r="SUN8" s="1739" t="n"/>
      <c r="SUO8" s="1739" t="n"/>
      <c r="SUP8" s="1739" t="n"/>
      <c r="SUQ8" s="1739" t="n"/>
      <c r="SUR8" s="1739" t="n"/>
      <c r="SUS8" s="1739" t="n"/>
      <c r="SUT8" s="1739" t="n"/>
      <c r="SUU8" s="1739" t="n"/>
      <c r="SUV8" s="1739" t="n"/>
      <c r="SUW8" s="1739" t="n"/>
      <c r="SUX8" s="1739" t="n"/>
      <c r="SUY8" s="1739" t="n"/>
      <c r="SUZ8" s="1739" t="n"/>
      <c r="SVA8" s="1739" t="n"/>
      <c r="SVB8" s="1739" t="n"/>
      <c r="SVC8" s="1739" t="n"/>
      <c r="SVD8" s="1739" t="n"/>
      <c r="SVE8" s="1739" t="n"/>
      <c r="SVF8" s="1739" t="n"/>
      <c r="SVG8" s="1739" t="n"/>
      <c r="SVH8" s="1739" t="n"/>
      <c r="SVI8" s="1739" t="n"/>
      <c r="SVJ8" s="1739" t="n"/>
      <c r="SVK8" s="1739" t="n"/>
      <c r="SVL8" s="1739" t="n"/>
      <c r="SVM8" s="1739" t="n"/>
      <c r="SVN8" s="1739" t="n"/>
      <c r="SVO8" s="1739" t="n"/>
      <c r="SVP8" s="1739" t="n"/>
      <c r="SVQ8" s="1739" t="n"/>
      <c r="SVR8" s="1739" t="n"/>
      <c r="SVS8" s="1739" t="n"/>
      <c r="SVT8" s="1739" t="n"/>
      <c r="SVU8" s="1739" t="n"/>
      <c r="SVV8" s="1739" t="n"/>
      <c r="SVW8" s="1739" t="n"/>
      <c r="SVX8" s="1739" t="n"/>
      <c r="SVY8" s="1739" t="n"/>
      <c r="SVZ8" s="1739" t="n"/>
      <c r="SWA8" s="1739" t="n"/>
      <c r="SWB8" s="1739" t="n"/>
      <c r="SWC8" s="1739" t="n"/>
      <c r="SWD8" s="1739" t="n"/>
      <c r="SWE8" s="1739" t="n"/>
      <c r="SWF8" s="1739" t="n"/>
      <c r="SWG8" s="1739" t="n"/>
      <c r="SWH8" s="1739" t="n"/>
      <c r="SWI8" s="1739" t="n"/>
      <c r="SWJ8" s="1739" t="n"/>
      <c r="SWK8" s="1739" t="n"/>
      <c r="SWL8" s="1739" t="n"/>
      <c r="SWM8" s="1739" t="n"/>
      <c r="SWN8" s="1739" t="n"/>
      <c r="SWO8" s="1739" t="n"/>
      <c r="SWP8" s="1739" t="n"/>
      <c r="SWQ8" s="1739" t="n"/>
      <c r="SWR8" s="1739" t="n"/>
      <c r="SWS8" s="1739" t="n"/>
      <c r="SWT8" s="1739" t="n"/>
      <c r="SWU8" s="1739" t="n"/>
      <c r="SWV8" s="1739" t="n"/>
      <c r="SWW8" s="1739" t="n"/>
      <c r="SWX8" s="1739" t="n"/>
      <c r="SWY8" s="1739" t="n"/>
      <c r="SWZ8" s="1739" t="n"/>
      <c r="SXA8" s="1739" t="n"/>
      <c r="SXB8" s="1739" t="n"/>
      <c r="SXC8" s="1739" t="n"/>
      <c r="SXD8" s="1739" t="n"/>
      <c r="SXE8" s="1739" t="n"/>
      <c r="SXF8" s="1739" t="n"/>
      <c r="SXG8" s="1739" t="n"/>
      <c r="SXH8" s="1739" t="n"/>
      <c r="SXI8" s="1739" t="n"/>
      <c r="SXJ8" s="1739" t="n"/>
      <c r="SXK8" s="1739" t="n"/>
      <c r="SXL8" s="1739" t="n"/>
      <c r="SXM8" s="1739" t="n"/>
      <c r="SXN8" s="1739" t="n"/>
      <c r="SXO8" s="1739" t="n"/>
      <c r="SXP8" s="1739" t="n"/>
      <c r="SXQ8" s="1739" t="n"/>
      <c r="SXR8" s="1739" t="n"/>
      <c r="SXS8" s="1739" t="n"/>
      <c r="SXT8" s="1739" t="n"/>
      <c r="SXU8" s="1739" t="n"/>
      <c r="SXV8" s="1739" t="n"/>
      <c r="SXW8" s="1739" t="n"/>
      <c r="SXX8" s="1739" t="n"/>
      <c r="SXY8" s="1739" t="n"/>
      <c r="SXZ8" s="1739" t="n"/>
      <c r="SYA8" s="1739" t="n"/>
      <c r="SYB8" s="1739" t="n"/>
      <c r="SYC8" s="1739" t="n"/>
      <c r="SYD8" s="1739" t="n"/>
      <c r="SYE8" s="1739" t="n"/>
      <c r="SYF8" s="1739" t="n"/>
      <c r="SYG8" s="1739" t="n"/>
      <c r="SYH8" s="1739" t="n"/>
      <c r="SYI8" s="1739" t="n"/>
      <c r="SYJ8" s="1739" t="n"/>
      <c r="SYK8" s="1739" t="n"/>
      <c r="SYL8" s="1739" t="n"/>
      <c r="SYM8" s="1739" t="n"/>
      <c r="SYN8" s="1739" t="n"/>
      <c r="SYO8" s="1739" t="n"/>
      <c r="SYP8" s="1739" t="n"/>
      <c r="SYQ8" s="1739" t="n"/>
      <c r="SYR8" s="1739" t="n"/>
      <c r="SYS8" s="1739" t="n"/>
      <c r="SYT8" s="1739" t="n"/>
      <c r="SYU8" s="1739" t="n"/>
      <c r="SYV8" s="1739" t="n"/>
      <c r="SYW8" s="1739" t="n"/>
      <c r="SYX8" s="1739" t="n"/>
      <c r="SYY8" s="1739" t="n"/>
      <c r="SYZ8" s="1739" t="n"/>
      <c r="SZA8" s="1739" t="n"/>
      <c r="SZB8" s="1739" t="n"/>
      <c r="SZC8" s="1739" t="n"/>
      <c r="SZD8" s="1739" t="n"/>
      <c r="SZE8" s="1739" t="n"/>
      <c r="SZF8" s="1739" t="n"/>
      <c r="SZG8" s="1739" t="n"/>
      <c r="SZH8" s="1739" t="n"/>
      <c r="SZI8" s="1739" t="n"/>
      <c r="SZJ8" s="1739" t="n"/>
      <c r="SZK8" s="1739" t="n"/>
      <c r="SZL8" s="1739" t="n"/>
      <c r="SZM8" s="1739" t="n"/>
      <c r="SZN8" s="1739" t="n"/>
      <c r="SZO8" s="1739" t="n"/>
      <c r="SZP8" s="1739" t="n"/>
      <c r="SZQ8" s="1739" t="n"/>
      <c r="SZR8" s="1739" t="n"/>
      <c r="SZS8" s="1739" t="n"/>
      <c r="SZT8" s="1739" t="n"/>
      <c r="SZU8" s="1739" t="n"/>
      <c r="SZV8" s="1739" t="n"/>
      <c r="SZW8" s="1739" t="n"/>
      <c r="SZX8" s="1739" t="n"/>
      <c r="SZY8" s="1739" t="n"/>
      <c r="SZZ8" s="1739" t="n"/>
      <c r="TAA8" s="1739" t="n"/>
      <c r="TAB8" s="1739" t="n"/>
      <c r="TAC8" s="1739" t="n"/>
      <c r="TAD8" s="1739" t="n"/>
      <c r="TAE8" s="1739" t="n"/>
      <c r="TAF8" s="1739" t="n"/>
      <c r="TAG8" s="1739" t="n"/>
      <c r="TAH8" s="1739" t="n"/>
      <c r="TAI8" s="1739" t="n"/>
      <c r="TAJ8" s="1739" t="n"/>
      <c r="TAK8" s="1739" t="n"/>
      <c r="TAL8" s="1739" t="n"/>
      <c r="TAM8" s="1739" t="n"/>
      <c r="TAN8" s="1739" t="n"/>
      <c r="TAO8" s="1739" t="n"/>
      <c r="TAP8" s="1739" t="n"/>
      <c r="TAQ8" s="1739" t="n"/>
      <c r="TAR8" s="1739" t="n"/>
      <c r="TAS8" s="1739" t="n"/>
      <c r="TAT8" s="1739" t="n"/>
      <c r="TAU8" s="1739" t="n"/>
      <c r="TAV8" s="1739" t="n"/>
      <c r="TAW8" s="1739" t="n"/>
      <c r="TAX8" s="1739" t="n"/>
      <c r="TAY8" s="1739" t="n"/>
      <c r="TAZ8" s="1739" t="n"/>
      <c r="TBA8" s="1739" t="n"/>
      <c r="TBB8" s="1739" t="n"/>
      <c r="TBC8" s="1739" t="n"/>
      <c r="TBD8" s="1739" t="n"/>
      <c r="TBE8" s="1739" t="n"/>
      <c r="TBF8" s="1739" t="n"/>
      <c r="TBG8" s="1739" t="n"/>
      <c r="TBH8" s="1739" t="n"/>
      <c r="TBI8" s="1739" t="n"/>
      <c r="TBJ8" s="1739" t="n"/>
      <c r="TBK8" s="1739" t="n"/>
      <c r="TBL8" s="1739" t="n"/>
      <c r="TBM8" s="1739" t="n"/>
      <c r="TBN8" s="1739" t="n"/>
      <c r="TBO8" s="1739" t="n"/>
      <c r="TBP8" s="1739" t="n"/>
      <c r="TBQ8" s="1739" t="n"/>
      <c r="TBR8" s="1739" t="n"/>
      <c r="TBS8" s="1739" t="n"/>
      <c r="TBT8" s="1739" t="n"/>
      <c r="TBU8" s="1739" t="n"/>
      <c r="TBV8" s="1739" t="n"/>
      <c r="TBW8" s="1739" t="n"/>
      <c r="TBX8" s="1739" t="n"/>
      <c r="TBY8" s="1739" t="n"/>
      <c r="TBZ8" s="1739" t="n"/>
      <c r="TCA8" s="1739" t="n"/>
      <c r="TCB8" s="1739" t="n"/>
      <c r="TCC8" s="1739" t="n"/>
      <c r="TCD8" s="1739" t="n"/>
      <c r="TCE8" s="1739" t="n"/>
      <c r="TCF8" s="1739" t="n"/>
      <c r="TCG8" s="1739" t="n"/>
      <c r="TCH8" s="1739" t="n"/>
      <c r="TCI8" s="1739" t="n"/>
      <c r="TCJ8" s="1739" t="n"/>
      <c r="TCK8" s="1739" t="n"/>
      <c r="TCL8" s="1739" t="n"/>
      <c r="TCM8" s="1739" t="n"/>
      <c r="TCN8" s="1739" t="n"/>
      <c r="TCO8" s="1739" t="n"/>
      <c r="TCP8" s="1739" t="n"/>
      <c r="TCQ8" s="1739" t="n"/>
      <c r="TCR8" s="1739" t="n"/>
      <c r="TCS8" s="1739" t="n"/>
      <c r="TCT8" s="1739" t="n"/>
      <c r="TCU8" s="1739" t="n"/>
      <c r="TCV8" s="1739" t="n"/>
      <c r="TCW8" s="1739" t="n"/>
      <c r="TCX8" s="1739" t="n"/>
      <c r="TCY8" s="1739" t="n"/>
      <c r="TCZ8" s="1739" t="n"/>
      <c r="TDA8" s="1739" t="n"/>
      <c r="TDB8" s="1739" t="n"/>
      <c r="TDC8" s="1739" t="n"/>
      <c r="TDD8" s="1739" t="n"/>
      <c r="TDE8" s="1739" t="n"/>
      <c r="TDF8" s="1739" t="n"/>
      <c r="TDG8" s="1739" t="n"/>
      <c r="TDH8" s="1739" t="n"/>
      <c r="TDI8" s="1739" t="n"/>
      <c r="TDJ8" s="1739" t="n"/>
      <c r="TDK8" s="1739" t="n"/>
      <c r="TDL8" s="1739" t="n"/>
      <c r="TDM8" s="1739" t="n"/>
      <c r="TDN8" s="1739" t="n"/>
      <c r="TDO8" s="1739" t="n"/>
      <c r="TDP8" s="1739" t="n"/>
      <c r="TDQ8" s="1739" t="n"/>
      <c r="TDR8" s="1739" t="n"/>
      <c r="TDS8" s="1739" t="n"/>
      <c r="TDT8" s="1739" t="n"/>
      <c r="TDU8" s="1739" t="n"/>
      <c r="TDV8" s="1739" t="n"/>
      <c r="TDW8" s="1739" t="n"/>
      <c r="TDX8" s="1739" t="n"/>
      <c r="TDY8" s="1739" t="n"/>
      <c r="TDZ8" s="1739" t="n"/>
      <c r="TEA8" s="1739" t="n"/>
      <c r="TEB8" s="1739" t="n"/>
      <c r="TEC8" s="1739" t="n"/>
      <c r="TED8" s="1739" t="n"/>
      <c r="TEE8" s="1739" t="n"/>
      <c r="TEF8" s="1739" t="n"/>
      <c r="TEG8" s="1739" t="n"/>
      <c r="TEH8" s="1739" t="n"/>
      <c r="TEI8" s="1739" t="n"/>
      <c r="TEJ8" s="1739" t="n"/>
      <c r="TEK8" s="1739" t="n"/>
      <c r="TEL8" s="1739" t="n"/>
      <c r="TEM8" s="1739" t="n"/>
      <c r="TEN8" s="1739" t="n"/>
      <c r="TEO8" s="1739" t="n"/>
      <c r="TEP8" s="1739" t="n"/>
      <c r="TEQ8" s="1739" t="n"/>
      <c r="TER8" s="1739" t="n"/>
      <c r="TES8" s="1739" t="n"/>
      <c r="TET8" s="1739" t="n"/>
      <c r="TEU8" s="1739" t="n"/>
      <c r="TEV8" s="1739" t="n"/>
      <c r="TEW8" s="1739" t="n"/>
      <c r="TEX8" s="1739" t="n"/>
      <c r="TEY8" s="1739" t="n"/>
      <c r="TEZ8" s="1739" t="n"/>
      <c r="TFA8" s="1739" t="n"/>
      <c r="TFB8" s="1739" t="n"/>
      <c r="TFC8" s="1739" t="n"/>
      <c r="TFD8" s="1739" t="n"/>
      <c r="TFE8" s="1739" t="n"/>
      <c r="TFF8" s="1739" t="n"/>
      <c r="TFG8" s="1739" t="n"/>
      <c r="TFH8" s="1739" t="n"/>
      <c r="TFI8" s="1739" t="n"/>
      <c r="TFJ8" s="1739" t="n"/>
      <c r="TFK8" s="1739" t="n"/>
      <c r="TFL8" s="1739" t="n"/>
      <c r="TFM8" s="1739" t="n"/>
      <c r="TFN8" s="1739" t="n"/>
      <c r="TFO8" s="1739" t="n"/>
      <c r="TFP8" s="1739" t="n"/>
      <c r="TFQ8" s="1739" t="n"/>
      <c r="TFR8" s="1739" t="n"/>
      <c r="TFS8" s="1739" t="n"/>
      <c r="TFT8" s="1739" t="n"/>
      <c r="TFU8" s="1739" t="n"/>
      <c r="TFV8" s="1739" t="n"/>
      <c r="TFW8" s="1739" t="n"/>
      <c r="TFX8" s="1739" t="n"/>
      <c r="TFY8" s="1739" t="n"/>
      <c r="TFZ8" s="1739" t="n"/>
      <c r="TGA8" s="1739" t="n"/>
      <c r="TGB8" s="1739" t="n"/>
      <c r="TGC8" s="1739" t="n"/>
      <c r="TGD8" s="1739" t="n"/>
      <c r="TGE8" s="1739" t="n"/>
      <c r="TGF8" s="1739" t="n"/>
      <c r="TGG8" s="1739" t="n"/>
      <c r="TGH8" s="1739" t="n"/>
      <c r="TGI8" s="1739" t="n"/>
      <c r="TGJ8" s="1739" t="n"/>
      <c r="TGK8" s="1739" t="n"/>
      <c r="TGL8" s="1739" t="n"/>
      <c r="TGM8" s="1739" t="n"/>
      <c r="TGN8" s="1739" t="n"/>
      <c r="TGO8" s="1739" t="n"/>
      <c r="TGP8" s="1739" t="n"/>
      <c r="TGQ8" s="1739" t="n"/>
      <c r="TGR8" s="1739" t="n"/>
      <c r="TGS8" s="1739" t="n"/>
      <c r="TGT8" s="1739" t="n"/>
      <c r="TGU8" s="1739" t="n"/>
      <c r="TGV8" s="1739" t="n"/>
      <c r="TGW8" s="1739" t="n"/>
      <c r="TGX8" s="1739" t="n"/>
      <c r="TGY8" s="1739" t="n"/>
      <c r="TGZ8" s="1739" t="n"/>
      <c r="THA8" s="1739" t="n"/>
      <c r="THB8" s="1739" t="n"/>
      <c r="THC8" s="1739" t="n"/>
      <c r="THD8" s="1739" t="n"/>
      <c r="THE8" s="1739" t="n"/>
      <c r="THF8" s="1739" t="n"/>
      <c r="THG8" s="1739" t="n"/>
      <c r="THH8" s="1739" t="n"/>
      <c r="THI8" s="1739" t="n"/>
      <c r="THJ8" s="1739" t="n"/>
      <c r="THK8" s="1739" t="n"/>
      <c r="THL8" s="1739" t="n"/>
      <c r="THM8" s="1739" t="n"/>
      <c r="THN8" s="1739" t="n"/>
      <c r="THO8" s="1739" t="n"/>
      <c r="THP8" s="1739" t="n"/>
      <c r="THQ8" s="1739" t="n"/>
      <c r="THR8" s="1739" t="n"/>
      <c r="THS8" s="1739" t="n"/>
      <c r="THT8" s="1739" t="n"/>
      <c r="THU8" s="1739" t="n"/>
      <c r="THV8" s="1739" t="n"/>
      <c r="THW8" s="1739" t="n"/>
      <c r="THX8" s="1739" t="n"/>
      <c r="THY8" s="1739" t="n"/>
      <c r="THZ8" s="1739" t="n"/>
      <c r="TIA8" s="1739" t="n"/>
      <c r="TIB8" s="1739" t="n"/>
      <c r="TIC8" s="1739" t="n"/>
      <c r="TID8" s="1739" t="n"/>
      <c r="TIE8" s="1739" t="n"/>
      <c r="TIF8" s="1739" t="n"/>
      <c r="TIG8" s="1739" t="n"/>
      <c r="TIH8" s="1739" t="n"/>
      <c r="TII8" s="1739" t="n"/>
      <c r="TIJ8" s="1739" t="n"/>
      <c r="TIK8" s="1739" t="n"/>
      <c r="TIL8" s="1739" t="n"/>
      <c r="TIM8" s="1739" t="n"/>
      <c r="TIN8" s="1739" t="n"/>
      <c r="TIO8" s="1739" t="n"/>
      <c r="TIP8" s="1739" t="n"/>
      <c r="TIQ8" s="1739" t="n"/>
      <c r="TIR8" s="1739" t="n"/>
      <c r="TIS8" s="1739" t="n"/>
      <c r="TIT8" s="1739" t="n"/>
      <c r="TIU8" s="1739" t="n"/>
      <c r="TIV8" s="1739" t="n"/>
      <c r="TIW8" s="1739" t="n"/>
      <c r="TIX8" s="1739" t="n"/>
      <c r="TIY8" s="1739" t="n"/>
      <c r="TIZ8" s="1739" t="n"/>
      <c r="TJA8" s="1739" t="n"/>
      <c r="TJB8" s="1739" t="n"/>
      <c r="TJC8" s="1739" t="n"/>
      <c r="TJD8" s="1739" t="n"/>
      <c r="TJE8" s="1739" t="n"/>
      <c r="TJF8" s="1739" t="n"/>
      <c r="TJG8" s="1739" t="n"/>
      <c r="TJH8" s="1739" t="n"/>
      <c r="TJI8" s="1739" t="n"/>
      <c r="TJJ8" s="1739" t="n"/>
      <c r="TJK8" s="1739" t="n"/>
      <c r="TJL8" s="1739" t="n"/>
      <c r="TJM8" s="1739" t="n"/>
      <c r="TJN8" s="1739" t="n"/>
      <c r="TJO8" s="1739" t="n"/>
      <c r="TJP8" s="1739" t="n"/>
      <c r="TJQ8" s="1739" t="n"/>
      <c r="TJR8" s="1739" t="n"/>
      <c r="TJS8" s="1739" t="n"/>
      <c r="TJT8" s="1739" t="n"/>
      <c r="TJU8" s="1739" t="n"/>
      <c r="TJV8" s="1739" t="n"/>
      <c r="TJW8" s="1739" t="n"/>
      <c r="TJX8" s="1739" t="n"/>
      <c r="TJY8" s="1739" t="n"/>
      <c r="TJZ8" s="1739" t="n"/>
      <c r="TKA8" s="1739" t="n"/>
      <c r="TKB8" s="1739" t="n"/>
      <c r="TKC8" s="1739" t="n"/>
      <c r="TKD8" s="1739" t="n"/>
      <c r="TKE8" s="1739" t="n"/>
      <c r="TKF8" s="1739" t="n"/>
      <c r="TKG8" s="1739" t="n"/>
      <c r="TKH8" s="1739" t="n"/>
      <c r="TKI8" s="1739" t="n"/>
      <c r="TKJ8" s="1739" t="n"/>
      <c r="TKK8" s="1739" t="n"/>
      <c r="TKL8" s="1739" t="n"/>
      <c r="TKM8" s="1739" t="n"/>
      <c r="TKN8" s="1739" t="n"/>
      <c r="TKO8" s="1739" t="n"/>
      <c r="TKP8" s="1739" t="n"/>
      <c r="TKQ8" s="1739" t="n"/>
      <c r="TKR8" s="1739" t="n"/>
      <c r="TKS8" s="1739" t="n"/>
      <c r="TKT8" s="1739" t="n"/>
      <c r="TKU8" s="1739" t="n"/>
      <c r="TKV8" s="1739" t="n"/>
      <c r="TKW8" s="1739" t="n"/>
      <c r="TKX8" s="1739" t="n"/>
      <c r="TKY8" s="1739" t="n"/>
      <c r="TKZ8" s="1739" t="n"/>
      <c r="TLA8" s="1739" t="n"/>
      <c r="TLB8" s="1739" t="n"/>
      <c r="TLC8" s="1739" t="n"/>
      <c r="TLD8" s="1739" t="n"/>
      <c r="TLE8" s="1739" t="n"/>
      <c r="TLF8" s="1739" t="n"/>
      <c r="TLG8" s="1739" t="n"/>
      <c r="TLH8" s="1739" t="n"/>
      <c r="TLI8" s="1739" t="n"/>
      <c r="TLJ8" s="1739" t="n"/>
      <c r="TLK8" s="1739" t="n"/>
      <c r="TLL8" s="1739" t="n"/>
      <c r="TLM8" s="1739" t="n"/>
      <c r="TLN8" s="1739" t="n"/>
      <c r="TLO8" s="1739" t="n"/>
      <c r="TLP8" s="1739" t="n"/>
      <c r="TLQ8" s="1739" t="n"/>
      <c r="TLR8" s="1739" t="n"/>
      <c r="TLS8" s="1739" t="n"/>
      <c r="TLT8" s="1739" t="n"/>
      <c r="TLU8" s="1739" t="n"/>
      <c r="TLV8" s="1739" t="n"/>
      <c r="TLW8" s="1739" t="n"/>
      <c r="TLX8" s="1739" t="n"/>
      <c r="TLY8" s="1739" t="n"/>
      <c r="TLZ8" s="1739" t="n"/>
      <c r="TMA8" s="1739" t="n"/>
      <c r="TMB8" s="1739" t="n"/>
      <c r="TMC8" s="1739" t="n"/>
      <c r="TMD8" s="1739" t="n"/>
      <c r="TME8" s="1739" t="n"/>
      <c r="TMF8" s="1739" t="n"/>
      <c r="TMG8" s="1739" t="n"/>
      <c r="TMH8" s="1739" t="n"/>
      <c r="TMI8" s="1739" t="n"/>
      <c r="TMJ8" s="1739" t="n"/>
      <c r="TMK8" s="1739" t="n"/>
      <c r="TML8" s="1739" t="n"/>
      <c r="TMM8" s="1739" t="n"/>
      <c r="TMN8" s="1739" t="n"/>
      <c r="TMO8" s="1739" t="n"/>
      <c r="TMP8" s="1739" t="n"/>
      <c r="TMQ8" s="1739" t="n"/>
      <c r="TMR8" s="1739" t="n"/>
      <c r="TMS8" s="1739" t="n"/>
      <c r="TMT8" s="1739" t="n"/>
      <c r="TMU8" s="1739" t="n"/>
      <c r="TMV8" s="1739" t="n"/>
      <c r="TMW8" s="1739" t="n"/>
      <c r="TMX8" s="1739" t="n"/>
      <c r="TMY8" s="1739" t="n"/>
      <c r="TMZ8" s="1739" t="n"/>
      <c r="TNA8" s="1739" t="n"/>
      <c r="TNB8" s="1739" t="n"/>
      <c r="TNC8" s="1739" t="n"/>
      <c r="TND8" s="1739" t="n"/>
      <c r="TNE8" s="1739" t="n"/>
      <c r="TNF8" s="1739" t="n"/>
      <c r="TNG8" s="1739" t="n"/>
      <c r="TNH8" s="1739" t="n"/>
      <c r="TNI8" s="1739" t="n"/>
      <c r="TNJ8" s="1739" t="n"/>
      <c r="TNK8" s="1739" t="n"/>
      <c r="TNL8" s="1739" t="n"/>
      <c r="TNM8" s="1739" t="n"/>
      <c r="TNN8" s="1739" t="n"/>
      <c r="TNO8" s="1739" t="n"/>
      <c r="TNP8" s="1739" t="n"/>
      <c r="TNQ8" s="1739" t="n"/>
      <c r="TNR8" s="1739" t="n"/>
      <c r="TNS8" s="1739" t="n"/>
      <c r="TNT8" s="1739" t="n"/>
      <c r="TNU8" s="1739" t="n"/>
      <c r="TNV8" s="1739" t="n"/>
      <c r="TNW8" s="1739" t="n"/>
      <c r="TNX8" s="1739" t="n"/>
      <c r="TNY8" s="1739" t="n"/>
      <c r="TNZ8" s="1739" t="n"/>
      <c r="TOA8" s="1739" t="n"/>
      <c r="TOB8" s="1739" t="n"/>
      <c r="TOC8" s="1739" t="n"/>
      <c r="TOD8" s="1739" t="n"/>
      <c r="TOE8" s="1739" t="n"/>
      <c r="TOF8" s="1739" t="n"/>
      <c r="TOG8" s="1739" t="n"/>
      <c r="TOH8" s="1739" t="n"/>
      <c r="TOI8" s="1739" t="n"/>
      <c r="TOJ8" s="1739" t="n"/>
      <c r="TOK8" s="1739" t="n"/>
      <c r="TOL8" s="1739" t="n"/>
      <c r="TOM8" s="1739" t="n"/>
      <c r="TON8" s="1739" t="n"/>
      <c r="TOO8" s="1739" t="n"/>
      <c r="TOP8" s="1739" t="n"/>
      <c r="TOQ8" s="1739" t="n"/>
      <c r="TOR8" s="1739" t="n"/>
      <c r="TOS8" s="1739" t="n"/>
      <c r="TOT8" s="1739" t="n"/>
      <c r="TOU8" s="1739" t="n"/>
      <c r="TOV8" s="1739" t="n"/>
      <c r="TOW8" s="1739" t="n"/>
      <c r="TOX8" s="1739" t="n"/>
      <c r="TOY8" s="1739" t="n"/>
      <c r="TOZ8" s="1739" t="n"/>
      <c r="TPA8" s="1739" t="n"/>
      <c r="TPB8" s="1739" t="n"/>
      <c r="TPC8" s="1739" t="n"/>
      <c r="TPD8" s="1739" t="n"/>
      <c r="TPE8" s="1739" t="n"/>
      <c r="TPF8" s="1739" t="n"/>
      <c r="TPG8" s="1739" t="n"/>
      <c r="TPH8" s="1739" t="n"/>
      <c r="TPI8" s="1739" t="n"/>
      <c r="TPJ8" s="1739" t="n"/>
      <c r="TPK8" s="1739" t="n"/>
      <c r="TPL8" s="1739" t="n"/>
      <c r="TPM8" s="1739" t="n"/>
      <c r="TPN8" s="1739" t="n"/>
      <c r="TPO8" s="1739" t="n"/>
      <c r="TPP8" s="1739" t="n"/>
      <c r="TPQ8" s="1739" t="n"/>
      <c r="TPR8" s="1739" t="n"/>
      <c r="TPS8" s="1739" t="n"/>
      <c r="TPT8" s="1739" t="n"/>
      <c r="TPU8" s="1739" t="n"/>
      <c r="TPV8" s="1739" t="n"/>
      <c r="TPW8" s="1739" t="n"/>
      <c r="TPX8" s="1739" t="n"/>
      <c r="TPY8" s="1739" t="n"/>
      <c r="TPZ8" s="1739" t="n"/>
      <c r="TQA8" s="1739" t="n"/>
      <c r="TQB8" s="1739" t="n"/>
      <c r="TQC8" s="1739" t="n"/>
      <c r="TQD8" s="1739" t="n"/>
      <c r="TQE8" s="1739" t="n"/>
      <c r="TQF8" s="1739" t="n"/>
      <c r="TQG8" s="1739" t="n"/>
      <c r="TQH8" s="1739" t="n"/>
      <c r="TQI8" s="1739" t="n"/>
      <c r="TQJ8" s="1739" t="n"/>
      <c r="TQK8" s="1739" t="n"/>
      <c r="TQL8" s="1739" t="n"/>
      <c r="TQM8" s="1739" t="n"/>
      <c r="TQN8" s="1739" t="n"/>
      <c r="TQO8" s="1739" t="n"/>
      <c r="TQP8" s="1739" t="n"/>
      <c r="TQQ8" s="1739" t="n"/>
      <c r="TQR8" s="1739" t="n"/>
      <c r="TQS8" s="1739" t="n"/>
      <c r="TQT8" s="1739" t="n"/>
      <c r="TQU8" s="1739" t="n"/>
      <c r="TQV8" s="1739" t="n"/>
      <c r="TQW8" s="1739" t="n"/>
      <c r="TQX8" s="1739" t="n"/>
      <c r="TQY8" s="1739" t="n"/>
      <c r="TQZ8" s="1739" t="n"/>
      <c r="TRA8" s="1739" t="n"/>
      <c r="TRB8" s="1739" t="n"/>
      <c r="TRC8" s="1739" t="n"/>
      <c r="TRD8" s="1739" t="n"/>
      <c r="TRE8" s="1739" t="n"/>
      <c r="TRF8" s="1739" t="n"/>
      <c r="TRG8" s="1739" t="n"/>
      <c r="TRH8" s="1739" t="n"/>
      <c r="TRI8" s="1739" t="n"/>
      <c r="TRJ8" s="1739" t="n"/>
      <c r="TRK8" s="1739" t="n"/>
      <c r="TRL8" s="1739" t="n"/>
      <c r="TRM8" s="1739" t="n"/>
      <c r="TRN8" s="1739" t="n"/>
      <c r="TRO8" s="1739" t="n"/>
      <c r="TRP8" s="1739" t="n"/>
      <c r="TRQ8" s="1739" t="n"/>
      <c r="TRR8" s="1739" t="n"/>
      <c r="TRS8" s="1739" t="n"/>
      <c r="TRT8" s="1739" t="n"/>
      <c r="TRU8" s="1739" t="n"/>
      <c r="TRV8" s="1739" t="n"/>
      <c r="TRW8" s="1739" t="n"/>
      <c r="TRX8" s="1739" t="n"/>
      <c r="TRY8" s="1739" t="n"/>
      <c r="TRZ8" s="1739" t="n"/>
      <c r="TSA8" s="1739" t="n"/>
      <c r="TSB8" s="1739" t="n"/>
      <c r="TSC8" s="1739" t="n"/>
      <c r="TSD8" s="1739" t="n"/>
      <c r="TSE8" s="1739" t="n"/>
      <c r="TSF8" s="1739" t="n"/>
      <c r="TSG8" s="1739" t="n"/>
      <c r="TSH8" s="1739" t="n"/>
      <c r="TSI8" s="1739" t="n"/>
      <c r="TSJ8" s="1739" t="n"/>
      <c r="TSK8" s="1739" t="n"/>
      <c r="TSL8" s="1739" t="n"/>
      <c r="TSM8" s="1739" t="n"/>
      <c r="TSN8" s="1739" t="n"/>
      <c r="TSO8" s="1739" t="n"/>
      <c r="TSP8" s="1739" t="n"/>
      <c r="TSQ8" s="1739" t="n"/>
      <c r="TSR8" s="1739" t="n"/>
      <c r="TSS8" s="1739" t="n"/>
      <c r="TST8" s="1739" t="n"/>
      <c r="TSU8" s="1739" t="n"/>
      <c r="TSV8" s="1739" t="n"/>
      <c r="TSW8" s="1739" t="n"/>
      <c r="TSX8" s="1739" t="n"/>
      <c r="TSY8" s="1739" t="n"/>
      <c r="TSZ8" s="1739" t="n"/>
      <c r="TTA8" s="1739" t="n"/>
      <c r="TTB8" s="1739" t="n"/>
      <c r="TTC8" s="1739" t="n"/>
      <c r="TTD8" s="1739" t="n"/>
      <c r="TTE8" s="1739" t="n"/>
      <c r="TTF8" s="1739" t="n"/>
      <c r="TTG8" s="1739" t="n"/>
      <c r="TTH8" s="1739" t="n"/>
      <c r="TTI8" s="1739" t="n"/>
      <c r="TTJ8" s="1739" t="n"/>
      <c r="TTK8" s="1739" t="n"/>
      <c r="TTL8" s="1739" t="n"/>
      <c r="TTM8" s="1739" t="n"/>
      <c r="TTN8" s="1739" t="n"/>
      <c r="TTO8" s="1739" t="n"/>
      <c r="TTP8" s="1739" t="n"/>
      <c r="TTQ8" s="1739" t="n"/>
      <c r="TTR8" s="1739" t="n"/>
      <c r="TTS8" s="1739" t="n"/>
      <c r="TTT8" s="1739" t="n"/>
      <c r="TTU8" s="1739" t="n"/>
      <c r="TTV8" s="1739" t="n"/>
      <c r="TTW8" s="1739" t="n"/>
      <c r="TTX8" s="1739" t="n"/>
      <c r="TTY8" s="1739" t="n"/>
      <c r="TTZ8" s="1739" t="n"/>
      <c r="TUA8" s="1739" t="n"/>
      <c r="TUB8" s="1739" t="n"/>
      <c r="TUC8" s="1739" t="n"/>
      <c r="TUD8" s="1739" t="n"/>
      <c r="TUE8" s="1739" t="n"/>
      <c r="TUF8" s="1739" t="n"/>
      <c r="TUG8" s="1739" t="n"/>
      <c r="TUH8" s="1739" t="n"/>
      <c r="TUI8" s="1739" t="n"/>
      <c r="TUJ8" s="1739" t="n"/>
      <c r="TUK8" s="1739" t="n"/>
      <c r="TUL8" s="1739" t="n"/>
      <c r="TUM8" s="1739" t="n"/>
      <c r="TUN8" s="1739" t="n"/>
      <c r="TUO8" s="1739" t="n"/>
      <c r="TUP8" s="1739" t="n"/>
      <c r="TUQ8" s="1739" t="n"/>
      <c r="TUR8" s="1739" t="n"/>
      <c r="TUS8" s="1739" t="n"/>
      <c r="TUT8" s="1739" t="n"/>
      <c r="TUU8" s="1739" t="n"/>
      <c r="TUV8" s="1739" t="n"/>
      <c r="TUW8" s="1739" t="n"/>
      <c r="TUX8" s="1739" t="n"/>
      <c r="TUY8" s="1739" t="n"/>
      <c r="TUZ8" s="1739" t="n"/>
      <c r="TVA8" s="1739" t="n"/>
      <c r="TVB8" s="1739" t="n"/>
      <c r="TVC8" s="1739" t="n"/>
      <c r="TVD8" s="1739" t="n"/>
      <c r="TVE8" s="1739" t="n"/>
      <c r="TVF8" s="1739" t="n"/>
      <c r="TVG8" s="1739" t="n"/>
      <c r="TVH8" s="1739" t="n"/>
      <c r="TVI8" s="1739" t="n"/>
      <c r="TVJ8" s="1739" t="n"/>
      <c r="TVK8" s="1739" t="n"/>
      <c r="TVL8" s="1739" t="n"/>
      <c r="TVM8" s="1739" t="n"/>
      <c r="TVN8" s="1739" t="n"/>
      <c r="TVO8" s="1739" t="n"/>
      <c r="TVP8" s="1739" t="n"/>
      <c r="TVQ8" s="1739" t="n"/>
      <c r="TVR8" s="1739" t="n"/>
      <c r="TVS8" s="1739" t="n"/>
      <c r="TVT8" s="1739" t="n"/>
      <c r="TVU8" s="1739" t="n"/>
      <c r="TVV8" s="1739" t="n"/>
      <c r="TVW8" s="1739" t="n"/>
      <c r="TVX8" s="1739" t="n"/>
      <c r="TVY8" s="1739" t="n"/>
      <c r="TVZ8" s="1739" t="n"/>
      <c r="TWA8" s="1739" t="n"/>
      <c r="TWB8" s="1739" t="n"/>
      <c r="TWC8" s="1739" t="n"/>
      <c r="TWD8" s="1739" t="n"/>
      <c r="TWE8" s="1739" t="n"/>
      <c r="TWF8" s="1739" t="n"/>
      <c r="TWG8" s="1739" t="n"/>
      <c r="TWH8" s="1739" t="n"/>
      <c r="TWI8" s="1739" t="n"/>
      <c r="TWJ8" s="1739" t="n"/>
      <c r="TWK8" s="1739" t="n"/>
      <c r="TWL8" s="1739" t="n"/>
      <c r="TWM8" s="1739" t="n"/>
      <c r="TWN8" s="1739" t="n"/>
      <c r="TWO8" s="1739" t="n"/>
      <c r="TWP8" s="1739" t="n"/>
      <c r="TWQ8" s="1739" t="n"/>
      <c r="TWR8" s="1739" t="n"/>
      <c r="TWS8" s="1739" t="n"/>
      <c r="TWT8" s="1739" t="n"/>
      <c r="TWU8" s="1739" t="n"/>
      <c r="TWV8" s="1739" t="n"/>
      <c r="TWW8" s="1739" t="n"/>
      <c r="TWX8" s="1739" t="n"/>
      <c r="TWY8" s="1739" t="n"/>
      <c r="TWZ8" s="1739" t="n"/>
      <c r="TXA8" s="1739" t="n"/>
      <c r="TXB8" s="1739" t="n"/>
      <c r="TXC8" s="1739" t="n"/>
      <c r="TXD8" s="1739" t="n"/>
      <c r="TXE8" s="1739" t="n"/>
      <c r="TXF8" s="1739" t="n"/>
      <c r="TXG8" s="1739" t="n"/>
      <c r="TXH8" s="1739" t="n"/>
      <c r="TXI8" s="1739" t="n"/>
      <c r="TXJ8" s="1739" t="n"/>
      <c r="TXK8" s="1739" t="n"/>
      <c r="TXL8" s="1739" t="n"/>
      <c r="TXM8" s="1739" t="n"/>
      <c r="TXN8" s="1739" t="n"/>
      <c r="TXO8" s="1739" t="n"/>
      <c r="TXP8" s="1739" t="n"/>
      <c r="TXQ8" s="1739" t="n"/>
      <c r="TXR8" s="1739" t="n"/>
      <c r="TXS8" s="1739" t="n"/>
      <c r="TXT8" s="1739" t="n"/>
      <c r="TXU8" s="1739" t="n"/>
      <c r="TXV8" s="1739" t="n"/>
      <c r="TXW8" s="1739" t="n"/>
      <c r="TXX8" s="1739" t="n"/>
      <c r="TXY8" s="1739" t="n"/>
      <c r="TXZ8" s="1739" t="n"/>
      <c r="TYA8" s="1739" t="n"/>
      <c r="TYB8" s="1739" t="n"/>
      <c r="TYC8" s="1739" t="n"/>
      <c r="TYD8" s="1739" t="n"/>
      <c r="TYE8" s="1739" t="n"/>
      <c r="TYF8" s="1739" t="n"/>
      <c r="TYG8" s="1739" t="n"/>
      <c r="TYH8" s="1739" t="n"/>
      <c r="TYI8" s="1739" t="n"/>
      <c r="TYJ8" s="1739" t="n"/>
      <c r="TYK8" s="1739" t="n"/>
      <c r="TYL8" s="1739" t="n"/>
      <c r="TYM8" s="1739" t="n"/>
      <c r="TYN8" s="1739" t="n"/>
      <c r="TYO8" s="1739" t="n"/>
      <c r="TYP8" s="1739" t="n"/>
      <c r="TYQ8" s="1739" t="n"/>
      <c r="TYR8" s="1739" t="n"/>
      <c r="TYS8" s="1739" t="n"/>
      <c r="TYT8" s="1739" t="n"/>
      <c r="TYU8" s="1739" t="n"/>
      <c r="TYV8" s="1739" t="n"/>
      <c r="TYW8" s="1739" t="n"/>
      <c r="TYX8" s="1739" t="n"/>
      <c r="TYY8" s="1739" t="n"/>
      <c r="TYZ8" s="1739" t="n"/>
      <c r="TZA8" s="1739" t="n"/>
      <c r="TZB8" s="1739" t="n"/>
      <c r="TZC8" s="1739" t="n"/>
      <c r="TZD8" s="1739" t="n"/>
      <c r="TZE8" s="1739" t="n"/>
      <c r="TZF8" s="1739" t="n"/>
      <c r="TZG8" s="1739" t="n"/>
      <c r="TZH8" s="1739" t="n"/>
      <c r="TZI8" s="1739" t="n"/>
      <c r="TZJ8" s="1739" t="n"/>
      <c r="TZK8" s="1739" t="n"/>
      <c r="TZL8" s="1739" t="n"/>
      <c r="TZM8" s="1739" t="n"/>
      <c r="TZN8" s="1739" t="n"/>
      <c r="TZO8" s="1739" t="n"/>
      <c r="TZP8" s="1739" t="n"/>
      <c r="TZQ8" s="1739" t="n"/>
      <c r="TZR8" s="1739" t="n"/>
      <c r="TZS8" s="1739" t="n"/>
      <c r="TZT8" s="1739" t="n"/>
      <c r="TZU8" s="1739" t="n"/>
      <c r="TZV8" s="1739" t="n"/>
      <c r="TZW8" s="1739" t="n"/>
      <c r="TZX8" s="1739" t="n"/>
      <c r="TZY8" s="1739" t="n"/>
      <c r="TZZ8" s="1739" t="n"/>
      <c r="UAA8" s="1739" t="n"/>
      <c r="UAB8" s="1739" t="n"/>
      <c r="UAC8" s="1739" t="n"/>
      <c r="UAD8" s="1739" t="n"/>
      <c r="UAE8" s="1739" t="n"/>
      <c r="UAF8" s="1739" t="n"/>
      <c r="UAG8" s="1739" t="n"/>
      <c r="UAH8" s="1739" t="n"/>
      <c r="UAI8" s="1739" t="n"/>
      <c r="UAJ8" s="1739" t="n"/>
      <c r="UAK8" s="1739" t="n"/>
      <c r="UAL8" s="1739" t="n"/>
      <c r="UAM8" s="1739" t="n"/>
      <c r="UAN8" s="1739" t="n"/>
      <c r="UAO8" s="1739" t="n"/>
      <c r="UAP8" s="1739" t="n"/>
      <c r="UAQ8" s="1739" t="n"/>
      <c r="UAR8" s="1739" t="n"/>
      <c r="UAS8" s="1739" t="n"/>
      <c r="UAT8" s="1739" t="n"/>
      <c r="UAU8" s="1739" t="n"/>
      <c r="UAV8" s="1739" t="n"/>
      <c r="UAW8" s="1739" t="n"/>
      <c r="UAX8" s="1739" t="n"/>
      <c r="UAY8" s="1739" t="n"/>
      <c r="UAZ8" s="1739" t="n"/>
      <c r="UBA8" s="1739" t="n"/>
      <c r="UBB8" s="1739" t="n"/>
      <c r="UBC8" s="1739" t="n"/>
      <c r="UBD8" s="1739" t="n"/>
      <c r="UBE8" s="1739" t="n"/>
      <c r="UBF8" s="1739" t="n"/>
      <c r="UBG8" s="1739" t="n"/>
      <c r="UBH8" s="1739" t="n"/>
      <c r="UBI8" s="1739" t="n"/>
      <c r="UBJ8" s="1739" t="n"/>
      <c r="UBK8" s="1739" t="n"/>
      <c r="UBL8" s="1739" t="n"/>
      <c r="UBM8" s="1739" t="n"/>
      <c r="UBN8" s="1739" t="n"/>
      <c r="UBO8" s="1739" t="n"/>
      <c r="UBP8" s="1739" t="n"/>
      <c r="UBQ8" s="1739" t="n"/>
      <c r="UBR8" s="1739" t="n"/>
      <c r="UBS8" s="1739" t="n"/>
      <c r="UBT8" s="1739" t="n"/>
      <c r="UBU8" s="1739" t="n"/>
      <c r="UBV8" s="1739" t="n"/>
      <c r="UBW8" s="1739" t="n"/>
      <c r="UBX8" s="1739" t="n"/>
      <c r="UBY8" s="1739" t="n"/>
      <c r="UBZ8" s="1739" t="n"/>
      <c r="UCA8" s="1739" t="n"/>
      <c r="UCB8" s="1739" t="n"/>
      <c r="UCC8" s="1739" t="n"/>
      <c r="UCD8" s="1739" t="n"/>
      <c r="UCE8" s="1739" t="n"/>
      <c r="UCF8" s="1739" t="n"/>
      <c r="UCG8" s="1739" t="n"/>
      <c r="UCH8" s="1739" t="n"/>
      <c r="UCI8" s="1739" t="n"/>
      <c r="UCJ8" s="1739" t="n"/>
      <c r="UCK8" s="1739" t="n"/>
      <c r="UCL8" s="1739" t="n"/>
      <c r="UCM8" s="1739" t="n"/>
      <c r="UCN8" s="1739" t="n"/>
      <c r="UCO8" s="1739" t="n"/>
      <c r="UCP8" s="1739" t="n"/>
      <c r="UCQ8" s="1739" t="n"/>
      <c r="UCR8" s="1739" t="n"/>
      <c r="UCS8" s="1739" t="n"/>
      <c r="UCT8" s="1739" t="n"/>
      <c r="UCU8" s="1739" t="n"/>
      <c r="UCV8" s="1739" t="n"/>
      <c r="UCW8" s="1739" t="n"/>
      <c r="UCX8" s="1739" t="n"/>
      <c r="UCY8" s="1739" t="n"/>
      <c r="UCZ8" s="1739" t="n"/>
      <c r="UDA8" s="1739" t="n"/>
      <c r="UDB8" s="1739" t="n"/>
      <c r="UDC8" s="1739" t="n"/>
      <c r="UDD8" s="1739" t="n"/>
      <c r="UDE8" s="1739" t="n"/>
      <c r="UDF8" s="1739" t="n"/>
      <c r="UDG8" s="1739" t="n"/>
      <c r="UDH8" s="1739" t="n"/>
      <c r="UDI8" s="1739" t="n"/>
      <c r="UDJ8" s="1739" t="n"/>
      <c r="UDK8" s="1739" t="n"/>
      <c r="UDL8" s="1739" t="n"/>
      <c r="UDM8" s="1739" t="n"/>
      <c r="UDN8" s="1739" t="n"/>
      <c r="UDO8" s="1739" t="n"/>
      <c r="UDP8" s="1739" t="n"/>
      <c r="UDQ8" s="1739" t="n"/>
      <c r="UDR8" s="1739" t="n"/>
      <c r="UDS8" s="1739" t="n"/>
      <c r="UDT8" s="1739" t="n"/>
      <c r="UDU8" s="1739" t="n"/>
      <c r="UDV8" s="1739" t="n"/>
      <c r="UDW8" s="1739" t="n"/>
      <c r="UDX8" s="1739" t="n"/>
      <c r="UDY8" s="1739" t="n"/>
      <c r="UDZ8" s="1739" t="n"/>
      <c r="UEA8" s="1739" t="n"/>
      <c r="UEB8" s="1739" t="n"/>
      <c r="UEC8" s="1739" t="n"/>
      <c r="UED8" s="1739" t="n"/>
      <c r="UEE8" s="1739" t="n"/>
      <c r="UEF8" s="1739" t="n"/>
      <c r="UEG8" s="1739" t="n"/>
      <c r="UEH8" s="1739" t="n"/>
      <c r="UEI8" s="1739" t="n"/>
      <c r="UEJ8" s="1739" t="n"/>
      <c r="UEK8" s="1739" t="n"/>
      <c r="UEL8" s="1739" t="n"/>
      <c r="UEM8" s="1739" t="n"/>
      <c r="UEN8" s="1739" t="n"/>
      <c r="UEO8" s="1739" t="n"/>
      <c r="UEP8" s="1739" t="n"/>
      <c r="UEQ8" s="1739" t="n"/>
      <c r="UER8" s="1739" t="n"/>
      <c r="UES8" s="1739" t="n"/>
      <c r="UET8" s="1739" t="n"/>
      <c r="UEU8" s="1739" t="n"/>
      <c r="UEV8" s="1739" t="n"/>
      <c r="UEW8" s="1739" t="n"/>
      <c r="UEX8" s="1739" t="n"/>
      <c r="UEY8" s="1739" t="n"/>
      <c r="UEZ8" s="1739" t="n"/>
      <c r="UFA8" s="1739" t="n"/>
      <c r="UFB8" s="1739" t="n"/>
      <c r="UFC8" s="1739" t="n"/>
      <c r="UFD8" s="1739" t="n"/>
      <c r="UFE8" s="1739" t="n"/>
      <c r="UFF8" s="1739" t="n"/>
      <c r="UFG8" s="1739" t="n"/>
      <c r="UFH8" s="1739" t="n"/>
      <c r="UFI8" s="1739" t="n"/>
      <c r="UFJ8" s="1739" t="n"/>
      <c r="UFK8" s="1739" t="n"/>
      <c r="UFL8" s="1739" t="n"/>
      <c r="UFM8" s="1739" t="n"/>
      <c r="UFN8" s="1739" t="n"/>
      <c r="UFO8" s="1739" t="n"/>
      <c r="UFP8" s="1739" t="n"/>
      <c r="UFQ8" s="1739" t="n"/>
      <c r="UFR8" s="1739" t="n"/>
      <c r="UFS8" s="1739" t="n"/>
      <c r="UFT8" s="1739" t="n"/>
      <c r="UFU8" s="1739" t="n"/>
      <c r="UFV8" s="1739" t="n"/>
      <c r="UFW8" s="1739" t="n"/>
      <c r="UFX8" s="1739" t="n"/>
      <c r="UFY8" s="1739" t="n"/>
      <c r="UFZ8" s="1739" t="n"/>
      <c r="UGA8" s="1739" t="n"/>
      <c r="UGB8" s="1739" t="n"/>
      <c r="UGC8" s="1739" t="n"/>
      <c r="UGD8" s="1739" t="n"/>
      <c r="UGE8" s="1739" t="n"/>
      <c r="UGF8" s="1739" t="n"/>
      <c r="UGG8" s="1739" t="n"/>
      <c r="UGH8" s="1739" t="n"/>
      <c r="UGI8" s="1739" t="n"/>
      <c r="UGJ8" s="1739" t="n"/>
      <c r="UGK8" s="1739" t="n"/>
      <c r="UGL8" s="1739" t="n"/>
      <c r="UGM8" s="1739" t="n"/>
      <c r="UGN8" s="1739" t="n"/>
      <c r="UGO8" s="1739" t="n"/>
      <c r="UGP8" s="1739" t="n"/>
      <c r="UGQ8" s="1739" t="n"/>
      <c r="UGR8" s="1739" t="n"/>
      <c r="UGS8" s="1739" t="n"/>
      <c r="UGT8" s="1739" t="n"/>
      <c r="UGU8" s="1739" t="n"/>
      <c r="UGV8" s="1739" t="n"/>
      <c r="UGW8" s="1739" t="n"/>
      <c r="UGX8" s="1739" t="n"/>
      <c r="UGY8" s="1739" t="n"/>
      <c r="UGZ8" s="1739" t="n"/>
      <c r="UHA8" s="1739" t="n"/>
      <c r="UHB8" s="1739" t="n"/>
      <c r="UHC8" s="1739" t="n"/>
      <c r="UHD8" s="1739" t="n"/>
      <c r="UHE8" s="1739" t="n"/>
      <c r="UHF8" s="1739" t="n"/>
      <c r="UHG8" s="1739" t="n"/>
      <c r="UHH8" s="1739" t="n"/>
      <c r="UHI8" s="1739" t="n"/>
      <c r="UHJ8" s="1739" t="n"/>
      <c r="UHK8" s="1739" t="n"/>
      <c r="UHL8" s="1739" t="n"/>
      <c r="UHM8" s="1739" t="n"/>
      <c r="UHN8" s="1739" t="n"/>
      <c r="UHO8" s="1739" t="n"/>
      <c r="UHP8" s="1739" t="n"/>
      <c r="UHQ8" s="1739" t="n"/>
      <c r="UHR8" s="1739" t="n"/>
      <c r="UHS8" s="1739" t="n"/>
      <c r="UHT8" s="1739" t="n"/>
      <c r="UHU8" s="1739" t="n"/>
      <c r="UHV8" s="1739" t="n"/>
      <c r="UHW8" s="1739" t="n"/>
      <c r="UHX8" s="1739" t="n"/>
      <c r="UHY8" s="1739" t="n"/>
      <c r="UHZ8" s="1739" t="n"/>
      <c r="UIA8" s="1739" t="n"/>
      <c r="UIB8" s="1739" t="n"/>
      <c r="UIC8" s="1739" t="n"/>
      <c r="UID8" s="1739" t="n"/>
      <c r="UIE8" s="1739" t="n"/>
      <c r="UIF8" s="1739" t="n"/>
      <c r="UIG8" s="1739" t="n"/>
      <c r="UIH8" s="1739" t="n"/>
      <c r="UII8" s="1739" t="n"/>
      <c r="UIJ8" s="1739" t="n"/>
      <c r="UIK8" s="1739" t="n"/>
      <c r="UIL8" s="1739" t="n"/>
      <c r="UIM8" s="1739" t="n"/>
      <c r="UIN8" s="1739" t="n"/>
      <c r="UIO8" s="1739" t="n"/>
      <c r="UIP8" s="1739" t="n"/>
      <c r="UIQ8" s="1739" t="n"/>
      <c r="UIR8" s="1739" t="n"/>
      <c r="UIS8" s="1739" t="n"/>
      <c r="UIT8" s="1739" t="n"/>
      <c r="UIU8" s="1739" t="n"/>
      <c r="UIV8" s="1739" t="n"/>
      <c r="UIW8" s="1739" t="n"/>
      <c r="UIX8" s="1739" t="n"/>
      <c r="UIY8" s="1739" t="n"/>
      <c r="UIZ8" s="1739" t="n"/>
      <c r="UJA8" s="1739" t="n"/>
      <c r="UJB8" s="1739" t="n"/>
      <c r="UJC8" s="1739" t="n"/>
      <c r="UJD8" s="1739" t="n"/>
      <c r="UJE8" s="1739" t="n"/>
      <c r="UJF8" s="1739" t="n"/>
      <c r="UJG8" s="1739" t="n"/>
      <c r="UJH8" s="1739" t="n"/>
      <c r="UJI8" s="1739" t="n"/>
      <c r="UJJ8" s="1739" t="n"/>
      <c r="UJK8" s="1739" t="n"/>
      <c r="UJL8" s="1739" t="n"/>
      <c r="UJM8" s="1739" t="n"/>
      <c r="UJN8" s="1739" t="n"/>
      <c r="UJO8" s="1739" t="n"/>
      <c r="UJP8" s="1739" t="n"/>
      <c r="UJQ8" s="1739" t="n"/>
      <c r="UJR8" s="1739" t="n"/>
      <c r="UJS8" s="1739" t="n"/>
      <c r="UJT8" s="1739" t="n"/>
      <c r="UJU8" s="1739" t="n"/>
      <c r="UJV8" s="1739" t="n"/>
      <c r="UJW8" s="1739" t="n"/>
      <c r="UJX8" s="1739" t="n"/>
      <c r="UJY8" s="1739" t="n"/>
      <c r="UJZ8" s="1739" t="n"/>
      <c r="UKA8" s="1739" t="n"/>
      <c r="UKB8" s="1739" t="n"/>
      <c r="UKC8" s="1739" t="n"/>
      <c r="UKD8" s="1739" t="n"/>
      <c r="UKE8" s="1739" t="n"/>
      <c r="UKF8" s="1739" t="n"/>
      <c r="UKG8" s="1739" t="n"/>
      <c r="UKH8" s="1739" t="n"/>
      <c r="UKI8" s="1739" t="n"/>
      <c r="UKJ8" s="1739" t="n"/>
      <c r="UKK8" s="1739" t="n"/>
      <c r="UKL8" s="1739" t="n"/>
      <c r="UKM8" s="1739" t="n"/>
      <c r="UKN8" s="1739" t="n"/>
      <c r="UKO8" s="1739" t="n"/>
      <c r="UKP8" s="1739" t="n"/>
      <c r="UKQ8" s="1739" t="n"/>
      <c r="UKR8" s="1739" t="n"/>
      <c r="UKS8" s="1739" t="n"/>
      <c r="UKT8" s="1739" t="n"/>
      <c r="UKU8" s="1739" t="n"/>
      <c r="UKV8" s="1739" t="n"/>
      <c r="UKW8" s="1739" t="n"/>
      <c r="UKX8" s="1739" t="n"/>
      <c r="UKY8" s="1739" t="n"/>
      <c r="UKZ8" s="1739" t="n"/>
      <c r="ULA8" s="1739" t="n"/>
      <c r="ULB8" s="1739" t="n"/>
      <c r="ULC8" s="1739" t="n"/>
      <c r="ULD8" s="1739" t="n"/>
      <c r="ULE8" s="1739" t="n"/>
      <c r="ULF8" s="1739" t="n"/>
      <c r="ULG8" s="1739" t="n"/>
      <c r="ULH8" s="1739" t="n"/>
      <c r="ULI8" s="1739" t="n"/>
      <c r="ULJ8" s="1739" t="n"/>
      <c r="ULK8" s="1739" t="n"/>
      <c r="ULL8" s="1739" t="n"/>
      <c r="ULM8" s="1739" t="n"/>
      <c r="ULN8" s="1739" t="n"/>
      <c r="ULO8" s="1739" t="n"/>
      <c r="ULP8" s="1739" t="n"/>
      <c r="ULQ8" s="1739" t="n"/>
      <c r="ULR8" s="1739" t="n"/>
      <c r="ULS8" s="1739" t="n"/>
      <c r="ULT8" s="1739" t="n"/>
      <c r="ULU8" s="1739" t="n"/>
      <c r="ULV8" s="1739" t="n"/>
      <c r="ULW8" s="1739" t="n"/>
      <c r="ULX8" s="1739" t="n"/>
      <c r="ULY8" s="1739" t="n"/>
      <c r="ULZ8" s="1739" t="n"/>
      <c r="UMA8" s="1739" t="n"/>
      <c r="UMB8" s="1739" t="n"/>
      <c r="UMC8" s="1739" t="n"/>
      <c r="UMD8" s="1739" t="n"/>
      <c r="UME8" s="1739" t="n"/>
      <c r="UMF8" s="1739" t="n"/>
      <c r="UMG8" s="1739" t="n"/>
      <c r="UMH8" s="1739" t="n"/>
      <c r="UMI8" s="1739" t="n"/>
      <c r="UMJ8" s="1739" t="n"/>
      <c r="UMK8" s="1739" t="n"/>
      <c r="UML8" s="1739" t="n"/>
      <c r="UMM8" s="1739" t="n"/>
      <c r="UMN8" s="1739" t="n"/>
      <c r="UMO8" s="1739" t="n"/>
      <c r="UMP8" s="1739" t="n"/>
      <c r="UMQ8" s="1739" t="n"/>
      <c r="UMR8" s="1739" t="n"/>
      <c r="UMS8" s="1739" t="n"/>
      <c r="UMT8" s="1739" t="n"/>
      <c r="UMU8" s="1739" t="n"/>
      <c r="UMV8" s="1739" t="n"/>
      <c r="UMW8" s="1739" t="n"/>
      <c r="UMX8" s="1739" t="n"/>
      <c r="UMY8" s="1739" t="n"/>
      <c r="UMZ8" s="1739" t="n"/>
      <c r="UNA8" s="1739" t="n"/>
      <c r="UNB8" s="1739" t="n"/>
      <c r="UNC8" s="1739" t="n"/>
      <c r="UND8" s="1739" t="n"/>
      <c r="UNE8" s="1739" t="n"/>
      <c r="UNF8" s="1739" t="n"/>
      <c r="UNG8" s="1739" t="n"/>
      <c r="UNH8" s="1739" t="n"/>
      <c r="UNI8" s="1739" t="n"/>
      <c r="UNJ8" s="1739" t="n"/>
      <c r="UNK8" s="1739" t="n"/>
      <c r="UNL8" s="1739" t="n"/>
      <c r="UNM8" s="1739" t="n"/>
      <c r="UNN8" s="1739" t="n"/>
      <c r="UNO8" s="1739" t="n"/>
      <c r="UNP8" s="1739" t="n"/>
      <c r="UNQ8" s="1739" t="n"/>
      <c r="UNR8" s="1739" t="n"/>
      <c r="UNS8" s="1739" t="n"/>
      <c r="UNT8" s="1739" t="n"/>
      <c r="UNU8" s="1739" t="n"/>
      <c r="UNV8" s="1739" t="n"/>
      <c r="UNW8" s="1739" t="n"/>
      <c r="UNX8" s="1739" t="n"/>
      <c r="UNY8" s="1739" t="n"/>
      <c r="UNZ8" s="1739" t="n"/>
      <c r="UOA8" s="1739" t="n"/>
      <c r="UOB8" s="1739" t="n"/>
      <c r="UOC8" s="1739" t="n"/>
      <c r="UOD8" s="1739" t="n"/>
      <c r="UOE8" s="1739" t="n"/>
      <c r="UOF8" s="1739" t="n"/>
      <c r="UOG8" s="1739" t="n"/>
      <c r="UOH8" s="1739" t="n"/>
      <c r="UOI8" s="1739" t="n"/>
      <c r="UOJ8" s="1739" t="n"/>
      <c r="UOK8" s="1739" t="n"/>
      <c r="UOL8" s="1739" t="n"/>
      <c r="UOM8" s="1739" t="n"/>
      <c r="UON8" s="1739" t="n"/>
      <c r="UOO8" s="1739" t="n"/>
      <c r="UOP8" s="1739" t="n"/>
      <c r="UOQ8" s="1739" t="n"/>
      <c r="UOR8" s="1739" t="n"/>
      <c r="UOS8" s="1739" t="n"/>
      <c r="UOT8" s="1739" t="n"/>
      <c r="UOU8" s="1739" t="n"/>
      <c r="UOV8" s="1739" t="n"/>
      <c r="UOW8" s="1739" t="n"/>
      <c r="UOX8" s="1739" t="n"/>
      <c r="UOY8" s="1739" t="n"/>
      <c r="UOZ8" s="1739" t="n"/>
      <c r="UPA8" s="1739" t="n"/>
      <c r="UPB8" s="1739" t="n"/>
      <c r="UPC8" s="1739" t="n"/>
      <c r="UPD8" s="1739" t="n"/>
      <c r="UPE8" s="1739" t="n"/>
      <c r="UPF8" s="1739" t="n"/>
      <c r="UPG8" s="1739" t="n"/>
      <c r="UPH8" s="1739" t="n"/>
      <c r="UPI8" s="1739" t="n"/>
      <c r="UPJ8" s="1739" t="n"/>
      <c r="UPK8" s="1739" t="n"/>
      <c r="UPL8" s="1739" t="n"/>
      <c r="UPM8" s="1739" t="n"/>
      <c r="UPN8" s="1739" t="n"/>
      <c r="UPO8" s="1739" t="n"/>
      <c r="UPP8" s="1739" t="n"/>
      <c r="UPQ8" s="1739" t="n"/>
      <c r="UPR8" s="1739" t="n"/>
      <c r="UPS8" s="1739" t="n"/>
      <c r="UPT8" s="1739" t="n"/>
      <c r="UPU8" s="1739" t="n"/>
      <c r="UPV8" s="1739" t="n"/>
      <c r="UPW8" s="1739" t="n"/>
      <c r="UPX8" s="1739" t="n"/>
      <c r="UPY8" s="1739" t="n"/>
      <c r="UPZ8" s="1739" t="n"/>
      <c r="UQA8" s="1739" t="n"/>
      <c r="UQB8" s="1739" t="n"/>
      <c r="UQC8" s="1739" t="n"/>
      <c r="UQD8" s="1739" t="n"/>
      <c r="UQE8" s="1739" t="n"/>
      <c r="UQF8" s="1739" t="n"/>
      <c r="UQG8" s="1739" t="n"/>
      <c r="UQH8" s="1739" t="n"/>
      <c r="UQI8" s="1739" t="n"/>
      <c r="UQJ8" s="1739" t="n"/>
      <c r="UQK8" s="1739" t="n"/>
      <c r="UQL8" s="1739" t="n"/>
      <c r="UQM8" s="1739" t="n"/>
      <c r="UQN8" s="1739" t="n"/>
      <c r="UQO8" s="1739" t="n"/>
      <c r="UQP8" s="1739" t="n"/>
      <c r="UQQ8" s="1739" t="n"/>
      <c r="UQR8" s="1739" t="n"/>
      <c r="UQS8" s="1739" t="n"/>
      <c r="UQT8" s="1739" t="n"/>
      <c r="UQU8" s="1739" t="n"/>
      <c r="UQV8" s="1739" t="n"/>
      <c r="UQW8" s="1739" t="n"/>
      <c r="UQX8" s="1739" t="n"/>
      <c r="UQY8" s="1739" t="n"/>
      <c r="UQZ8" s="1739" t="n"/>
      <c r="URA8" s="1739" t="n"/>
      <c r="URB8" s="1739" t="n"/>
      <c r="URC8" s="1739" t="n"/>
      <c r="URD8" s="1739" t="n"/>
      <c r="URE8" s="1739" t="n"/>
      <c r="URF8" s="1739" t="n"/>
      <c r="URG8" s="1739" t="n"/>
      <c r="URH8" s="1739" t="n"/>
      <c r="URI8" s="1739" t="n"/>
      <c r="URJ8" s="1739" t="n"/>
      <c r="URK8" s="1739" t="n"/>
      <c r="URL8" s="1739" t="n"/>
      <c r="URM8" s="1739" t="n"/>
      <c r="URN8" s="1739" t="n"/>
      <c r="URO8" s="1739" t="n"/>
      <c r="URP8" s="1739" t="n"/>
      <c r="URQ8" s="1739" t="n"/>
      <c r="URR8" s="1739" t="n"/>
      <c r="URS8" s="1739" t="n"/>
      <c r="URT8" s="1739" t="n"/>
      <c r="URU8" s="1739" t="n"/>
      <c r="URV8" s="1739" t="n"/>
      <c r="URW8" s="1739" t="n"/>
      <c r="URX8" s="1739" t="n"/>
      <c r="URY8" s="1739" t="n"/>
      <c r="URZ8" s="1739" t="n"/>
      <c r="USA8" s="1739" t="n"/>
      <c r="USB8" s="1739" t="n"/>
      <c r="USC8" s="1739" t="n"/>
      <c r="USD8" s="1739" t="n"/>
      <c r="USE8" s="1739" t="n"/>
      <c r="USF8" s="1739" t="n"/>
      <c r="USG8" s="1739" t="n"/>
      <c r="USH8" s="1739" t="n"/>
      <c r="USI8" s="1739" t="n"/>
      <c r="USJ8" s="1739" t="n"/>
      <c r="USK8" s="1739" t="n"/>
      <c r="USL8" s="1739" t="n"/>
      <c r="USM8" s="1739" t="n"/>
      <c r="USN8" s="1739" t="n"/>
      <c r="USO8" s="1739" t="n"/>
      <c r="USP8" s="1739" t="n"/>
      <c r="USQ8" s="1739" t="n"/>
      <c r="USR8" s="1739" t="n"/>
      <c r="USS8" s="1739" t="n"/>
      <c r="UST8" s="1739" t="n"/>
      <c r="USU8" s="1739" t="n"/>
      <c r="USV8" s="1739" t="n"/>
      <c r="USW8" s="1739" t="n"/>
      <c r="USX8" s="1739" t="n"/>
      <c r="USY8" s="1739" t="n"/>
      <c r="USZ8" s="1739" t="n"/>
      <c r="UTA8" s="1739" t="n"/>
      <c r="UTB8" s="1739" t="n"/>
      <c r="UTC8" s="1739" t="n"/>
      <c r="UTD8" s="1739" t="n"/>
      <c r="UTE8" s="1739" t="n"/>
      <c r="UTF8" s="1739" t="n"/>
      <c r="UTG8" s="1739" t="n"/>
      <c r="UTH8" s="1739" t="n"/>
      <c r="UTI8" s="1739" t="n"/>
      <c r="UTJ8" s="1739" t="n"/>
      <c r="UTK8" s="1739" t="n"/>
      <c r="UTL8" s="1739" t="n"/>
      <c r="UTM8" s="1739" t="n"/>
      <c r="UTN8" s="1739" t="n"/>
      <c r="UTO8" s="1739" t="n"/>
      <c r="UTP8" s="1739" t="n"/>
      <c r="UTQ8" s="1739" t="n"/>
      <c r="UTR8" s="1739" t="n"/>
      <c r="UTS8" s="1739" t="n"/>
      <c r="UTT8" s="1739" t="n"/>
      <c r="UTU8" s="1739" t="n"/>
      <c r="UTV8" s="1739" t="n"/>
      <c r="UTW8" s="1739" t="n"/>
      <c r="UTX8" s="1739" t="n"/>
      <c r="UTY8" s="1739" t="n"/>
      <c r="UTZ8" s="1739" t="n"/>
      <c r="UUA8" s="1739" t="n"/>
      <c r="UUB8" s="1739" t="n"/>
      <c r="UUC8" s="1739" t="n"/>
      <c r="UUD8" s="1739" t="n"/>
      <c r="UUE8" s="1739" t="n"/>
      <c r="UUF8" s="1739" t="n"/>
      <c r="UUG8" s="1739" t="n"/>
      <c r="UUH8" s="1739" t="n"/>
      <c r="UUI8" s="1739" t="n"/>
      <c r="UUJ8" s="1739" t="n"/>
      <c r="UUK8" s="1739" t="n"/>
      <c r="UUL8" s="1739" t="n"/>
      <c r="UUM8" s="1739" t="n"/>
      <c r="UUN8" s="1739" t="n"/>
      <c r="UUO8" s="1739" t="n"/>
      <c r="UUP8" s="1739" t="n"/>
      <c r="UUQ8" s="1739" t="n"/>
      <c r="UUR8" s="1739" t="n"/>
      <c r="UUS8" s="1739" t="n"/>
      <c r="UUT8" s="1739" t="n"/>
      <c r="UUU8" s="1739" t="n"/>
      <c r="UUV8" s="1739" t="n"/>
      <c r="UUW8" s="1739" t="n"/>
      <c r="UUX8" s="1739" t="n"/>
      <c r="UUY8" s="1739" t="n"/>
      <c r="UUZ8" s="1739" t="n"/>
      <c r="UVA8" s="1739" t="n"/>
      <c r="UVB8" s="1739" t="n"/>
      <c r="UVC8" s="1739" t="n"/>
      <c r="UVD8" s="1739" t="n"/>
      <c r="UVE8" s="1739" t="n"/>
      <c r="UVF8" s="1739" t="n"/>
      <c r="UVG8" s="1739" t="n"/>
      <c r="UVH8" s="1739" t="n"/>
      <c r="UVI8" s="1739" t="n"/>
      <c r="UVJ8" s="1739" t="n"/>
      <c r="UVK8" s="1739" t="n"/>
      <c r="UVL8" s="1739" t="n"/>
      <c r="UVM8" s="1739" t="n"/>
      <c r="UVN8" s="1739" t="n"/>
      <c r="UVO8" s="1739" t="n"/>
      <c r="UVP8" s="1739" t="n"/>
      <c r="UVQ8" s="1739" t="n"/>
      <c r="UVR8" s="1739" t="n"/>
      <c r="UVS8" s="1739" t="n"/>
      <c r="UVT8" s="1739" t="n"/>
      <c r="UVU8" s="1739" t="n"/>
      <c r="UVV8" s="1739" t="n"/>
      <c r="UVW8" s="1739" t="n"/>
      <c r="UVX8" s="1739" t="n"/>
      <c r="UVY8" s="1739" t="n"/>
      <c r="UVZ8" s="1739" t="n"/>
      <c r="UWA8" s="1739" t="n"/>
      <c r="UWB8" s="1739" t="n"/>
      <c r="UWC8" s="1739" t="n"/>
      <c r="UWD8" s="1739" t="n"/>
      <c r="UWE8" s="1739" t="n"/>
      <c r="UWF8" s="1739" t="n"/>
      <c r="UWG8" s="1739" t="n"/>
      <c r="UWH8" s="1739" t="n"/>
      <c r="UWI8" s="1739" t="n"/>
      <c r="UWJ8" s="1739" t="n"/>
      <c r="UWK8" s="1739" t="n"/>
      <c r="UWL8" s="1739" t="n"/>
      <c r="UWM8" s="1739" t="n"/>
      <c r="UWN8" s="1739" t="n"/>
      <c r="UWO8" s="1739" t="n"/>
      <c r="UWP8" s="1739" t="n"/>
      <c r="UWQ8" s="1739" t="n"/>
      <c r="UWR8" s="1739" t="n"/>
      <c r="UWS8" s="1739" t="n"/>
      <c r="UWT8" s="1739" t="n"/>
      <c r="UWU8" s="1739" t="n"/>
      <c r="UWV8" s="1739" t="n"/>
      <c r="UWW8" s="1739" t="n"/>
      <c r="UWX8" s="1739" t="n"/>
      <c r="UWY8" s="1739" t="n"/>
      <c r="UWZ8" s="1739" t="n"/>
      <c r="UXA8" s="1739" t="n"/>
      <c r="UXB8" s="1739" t="n"/>
      <c r="UXC8" s="1739" t="n"/>
      <c r="UXD8" s="1739" t="n"/>
      <c r="UXE8" s="1739" t="n"/>
      <c r="UXF8" s="1739" t="n"/>
      <c r="UXG8" s="1739" t="n"/>
      <c r="UXH8" s="1739" t="n"/>
      <c r="UXI8" s="1739" t="n"/>
      <c r="UXJ8" s="1739" t="n"/>
      <c r="UXK8" s="1739" t="n"/>
      <c r="UXL8" s="1739" t="n"/>
      <c r="UXM8" s="1739" t="n"/>
      <c r="UXN8" s="1739" t="n"/>
      <c r="UXO8" s="1739" t="n"/>
      <c r="UXP8" s="1739" t="n"/>
      <c r="UXQ8" s="1739" t="n"/>
      <c r="UXR8" s="1739" t="n"/>
      <c r="UXS8" s="1739" t="n"/>
      <c r="UXT8" s="1739" t="n"/>
      <c r="UXU8" s="1739" t="n"/>
      <c r="UXV8" s="1739" t="n"/>
      <c r="UXW8" s="1739" t="n"/>
      <c r="UXX8" s="1739" t="n"/>
      <c r="UXY8" s="1739" t="n"/>
      <c r="UXZ8" s="1739" t="n"/>
      <c r="UYA8" s="1739" t="n"/>
      <c r="UYB8" s="1739" t="n"/>
      <c r="UYC8" s="1739" t="n"/>
      <c r="UYD8" s="1739" t="n"/>
      <c r="UYE8" s="1739" t="n"/>
      <c r="UYF8" s="1739" t="n"/>
      <c r="UYG8" s="1739" t="n"/>
      <c r="UYH8" s="1739" t="n"/>
      <c r="UYI8" s="1739" t="n"/>
      <c r="UYJ8" s="1739" t="n"/>
      <c r="UYK8" s="1739" t="n"/>
      <c r="UYL8" s="1739" t="n"/>
      <c r="UYM8" s="1739" t="n"/>
      <c r="UYN8" s="1739" t="n"/>
      <c r="UYO8" s="1739" t="n"/>
      <c r="UYP8" s="1739" t="n"/>
      <c r="UYQ8" s="1739" t="n"/>
      <c r="UYR8" s="1739" t="n"/>
      <c r="UYS8" s="1739" t="n"/>
      <c r="UYT8" s="1739" t="n"/>
      <c r="UYU8" s="1739" t="n"/>
      <c r="UYV8" s="1739" t="n"/>
      <c r="UYW8" s="1739" t="n"/>
      <c r="UYX8" s="1739" t="n"/>
      <c r="UYY8" s="1739" t="n"/>
      <c r="UYZ8" s="1739" t="n"/>
      <c r="UZA8" s="1739" t="n"/>
      <c r="UZB8" s="1739" t="n"/>
      <c r="UZC8" s="1739" t="n"/>
      <c r="UZD8" s="1739" t="n"/>
      <c r="UZE8" s="1739" t="n"/>
      <c r="UZF8" s="1739" t="n"/>
      <c r="UZG8" s="1739" t="n"/>
      <c r="UZH8" s="1739" t="n"/>
      <c r="UZI8" s="1739" t="n"/>
      <c r="UZJ8" s="1739" t="n"/>
      <c r="UZK8" s="1739" t="n"/>
      <c r="UZL8" s="1739" t="n"/>
      <c r="UZM8" s="1739" t="n"/>
      <c r="UZN8" s="1739" t="n"/>
      <c r="UZO8" s="1739" t="n"/>
      <c r="UZP8" s="1739" t="n"/>
      <c r="UZQ8" s="1739" t="n"/>
      <c r="UZR8" s="1739" t="n"/>
      <c r="UZS8" s="1739" t="n"/>
      <c r="UZT8" s="1739" t="n"/>
      <c r="UZU8" s="1739" t="n"/>
      <c r="UZV8" s="1739" t="n"/>
      <c r="UZW8" s="1739" t="n"/>
      <c r="UZX8" s="1739" t="n"/>
      <c r="UZY8" s="1739" t="n"/>
      <c r="UZZ8" s="1739" t="n"/>
      <c r="VAA8" s="1739" t="n"/>
      <c r="VAB8" s="1739" t="n"/>
      <c r="VAC8" s="1739" t="n"/>
      <c r="VAD8" s="1739" t="n"/>
      <c r="VAE8" s="1739" t="n"/>
      <c r="VAF8" s="1739" t="n"/>
      <c r="VAG8" s="1739" t="n"/>
      <c r="VAH8" s="1739" t="n"/>
      <c r="VAI8" s="1739" t="n"/>
      <c r="VAJ8" s="1739" t="n"/>
      <c r="VAK8" s="1739" t="n"/>
      <c r="VAL8" s="1739" t="n"/>
      <c r="VAM8" s="1739" t="n"/>
      <c r="VAN8" s="1739" t="n"/>
      <c r="VAO8" s="1739" t="n"/>
      <c r="VAP8" s="1739" t="n"/>
      <c r="VAQ8" s="1739" t="n"/>
      <c r="VAR8" s="1739" t="n"/>
      <c r="VAS8" s="1739" t="n"/>
      <c r="VAT8" s="1739" t="n"/>
      <c r="VAU8" s="1739" t="n"/>
      <c r="VAV8" s="1739" t="n"/>
      <c r="VAW8" s="1739" t="n"/>
      <c r="VAX8" s="1739" t="n"/>
      <c r="VAY8" s="1739" t="n"/>
      <c r="VAZ8" s="1739" t="n"/>
      <c r="VBA8" s="1739" t="n"/>
      <c r="VBB8" s="1739" t="n"/>
      <c r="VBC8" s="1739" t="n"/>
      <c r="VBD8" s="1739" t="n"/>
      <c r="VBE8" s="1739" t="n"/>
      <c r="VBF8" s="1739" t="n"/>
      <c r="VBG8" s="1739" t="n"/>
      <c r="VBH8" s="1739" t="n"/>
      <c r="VBI8" s="1739" t="n"/>
      <c r="VBJ8" s="1739" t="n"/>
      <c r="VBK8" s="1739" t="n"/>
      <c r="VBL8" s="1739" t="n"/>
      <c r="VBM8" s="1739" t="n"/>
      <c r="VBN8" s="1739" t="n"/>
      <c r="VBO8" s="1739" t="n"/>
      <c r="VBP8" s="1739" t="n"/>
      <c r="VBQ8" s="1739" t="n"/>
      <c r="VBR8" s="1739" t="n"/>
      <c r="VBS8" s="1739" t="n"/>
      <c r="VBT8" s="1739" t="n"/>
      <c r="VBU8" s="1739" t="n"/>
      <c r="VBV8" s="1739" t="n"/>
      <c r="VBW8" s="1739" t="n"/>
      <c r="VBX8" s="1739" t="n"/>
      <c r="VBY8" s="1739" t="n"/>
      <c r="VBZ8" s="1739" t="n"/>
      <c r="VCA8" s="1739" t="n"/>
      <c r="VCB8" s="1739" t="n"/>
      <c r="VCC8" s="1739" t="n"/>
      <c r="VCD8" s="1739" t="n"/>
      <c r="VCE8" s="1739" t="n"/>
      <c r="VCF8" s="1739" t="n"/>
      <c r="VCG8" s="1739" t="n"/>
      <c r="VCH8" s="1739" t="n"/>
      <c r="VCI8" s="1739" t="n"/>
      <c r="VCJ8" s="1739" t="n"/>
      <c r="VCK8" s="1739" t="n"/>
      <c r="VCL8" s="1739" t="n"/>
      <c r="VCM8" s="1739" t="n"/>
      <c r="VCN8" s="1739" t="n"/>
      <c r="VCO8" s="1739" t="n"/>
      <c r="VCP8" s="1739" t="n"/>
      <c r="VCQ8" s="1739" t="n"/>
      <c r="VCR8" s="1739" t="n"/>
      <c r="VCS8" s="1739" t="n"/>
      <c r="VCT8" s="1739" t="n"/>
      <c r="VCU8" s="1739" t="n"/>
      <c r="VCV8" s="1739" t="n"/>
      <c r="VCW8" s="1739" t="n"/>
      <c r="VCX8" s="1739" t="n"/>
      <c r="VCY8" s="1739" t="n"/>
      <c r="VCZ8" s="1739" t="n"/>
      <c r="VDA8" s="1739" t="n"/>
      <c r="VDB8" s="1739" t="n"/>
      <c r="VDC8" s="1739" t="n"/>
      <c r="VDD8" s="1739" t="n"/>
      <c r="VDE8" s="1739" t="n"/>
      <c r="VDF8" s="1739" t="n"/>
      <c r="VDG8" s="1739" t="n"/>
      <c r="VDH8" s="1739" t="n"/>
      <c r="VDI8" s="1739" t="n"/>
      <c r="VDJ8" s="1739" t="n"/>
      <c r="VDK8" s="1739" t="n"/>
      <c r="VDL8" s="1739" t="n"/>
      <c r="VDM8" s="1739" t="n"/>
      <c r="VDN8" s="1739" t="n"/>
      <c r="VDO8" s="1739" t="n"/>
      <c r="VDP8" s="1739" t="n"/>
      <c r="VDQ8" s="1739" t="n"/>
      <c r="VDR8" s="1739" t="n"/>
      <c r="VDS8" s="1739" t="n"/>
      <c r="VDT8" s="1739" t="n"/>
      <c r="VDU8" s="1739" t="n"/>
      <c r="VDV8" s="1739" t="n"/>
      <c r="VDW8" s="1739" t="n"/>
      <c r="VDX8" s="1739" t="n"/>
      <c r="VDY8" s="1739" t="n"/>
      <c r="VDZ8" s="1739" t="n"/>
      <c r="VEA8" s="1739" t="n"/>
      <c r="VEB8" s="1739" t="n"/>
      <c r="VEC8" s="1739" t="n"/>
      <c r="VED8" s="1739" t="n"/>
      <c r="VEE8" s="1739" t="n"/>
      <c r="VEF8" s="1739" t="n"/>
      <c r="VEG8" s="1739" t="n"/>
      <c r="VEH8" s="1739" t="n"/>
      <c r="VEI8" s="1739" t="n"/>
      <c r="VEJ8" s="1739" t="n"/>
      <c r="VEK8" s="1739" t="n"/>
      <c r="VEL8" s="1739" t="n"/>
      <c r="VEM8" s="1739" t="n"/>
      <c r="VEN8" s="1739" t="n"/>
      <c r="VEO8" s="1739" t="n"/>
      <c r="VEP8" s="1739" t="n"/>
      <c r="VEQ8" s="1739" t="n"/>
      <c r="VER8" s="1739" t="n"/>
      <c r="VES8" s="1739" t="n"/>
      <c r="VET8" s="1739" t="n"/>
      <c r="VEU8" s="1739" t="n"/>
      <c r="VEV8" s="1739" t="n"/>
      <c r="VEW8" s="1739" t="n"/>
      <c r="VEX8" s="1739" t="n"/>
      <c r="VEY8" s="1739" t="n"/>
      <c r="VEZ8" s="1739" t="n"/>
      <c r="VFA8" s="1739" t="n"/>
      <c r="VFB8" s="1739" t="n"/>
      <c r="VFC8" s="1739" t="n"/>
      <c r="VFD8" s="1739" t="n"/>
      <c r="VFE8" s="1739" t="n"/>
      <c r="VFF8" s="1739" t="n"/>
      <c r="VFG8" s="1739" t="n"/>
      <c r="VFH8" s="1739" t="n"/>
      <c r="VFI8" s="1739" t="n"/>
      <c r="VFJ8" s="1739" t="n"/>
      <c r="VFK8" s="1739" t="n"/>
      <c r="VFL8" s="1739" t="n"/>
      <c r="VFM8" s="1739" t="n"/>
      <c r="VFN8" s="1739" t="n"/>
      <c r="VFO8" s="1739" t="n"/>
      <c r="VFP8" s="1739" t="n"/>
      <c r="VFQ8" s="1739" t="n"/>
      <c r="VFR8" s="1739" t="n"/>
      <c r="VFS8" s="1739" t="n"/>
      <c r="VFT8" s="1739" t="n"/>
      <c r="VFU8" s="1739" t="n"/>
      <c r="VFV8" s="1739" t="n"/>
      <c r="VFW8" s="1739" t="n"/>
      <c r="VFX8" s="1739" t="n"/>
      <c r="VFY8" s="1739" t="n"/>
      <c r="VFZ8" s="1739" t="n"/>
      <c r="VGA8" s="1739" t="n"/>
      <c r="VGB8" s="1739" t="n"/>
      <c r="VGC8" s="1739" t="n"/>
      <c r="VGD8" s="1739" t="n"/>
      <c r="VGE8" s="1739" t="n"/>
      <c r="VGF8" s="1739" t="n"/>
      <c r="VGG8" s="1739" t="n"/>
      <c r="VGH8" s="1739" t="n"/>
      <c r="VGI8" s="1739" t="n"/>
      <c r="VGJ8" s="1739" t="n"/>
      <c r="VGK8" s="1739" t="n"/>
      <c r="VGL8" s="1739" t="n"/>
      <c r="VGM8" s="1739" t="n"/>
      <c r="VGN8" s="1739" t="n"/>
      <c r="VGO8" s="1739" t="n"/>
      <c r="VGP8" s="1739" t="n"/>
      <c r="VGQ8" s="1739" t="n"/>
      <c r="VGR8" s="1739" t="n"/>
      <c r="VGS8" s="1739" t="n"/>
      <c r="VGT8" s="1739" t="n"/>
      <c r="VGU8" s="1739" t="n"/>
      <c r="VGV8" s="1739" t="n"/>
      <c r="VGW8" s="1739" t="n"/>
      <c r="VGX8" s="1739" t="n"/>
      <c r="VGY8" s="1739" t="n"/>
      <c r="VGZ8" s="1739" t="n"/>
      <c r="VHA8" s="1739" t="n"/>
      <c r="VHB8" s="1739" t="n"/>
      <c r="VHC8" s="1739" t="n"/>
      <c r="VHD8" s="1739" t="n"/>
      <c r="VHE8" s="1739" t="n"/>
      <c r="VHF8" s="1739" t="n"/>
      <c r="VHG8" s="1739" t="n"/>
      <c r="VHH8" s="1739" t="n"/>
      <c r="VHI8" s="1739" t="n"/>
      <c r="VHJ8" s="1739" t="n"/>
      <c r="VHK8" s="1739" t="n"/>
      <c r="VHL8" s="1739" t="n"/>
      <c r="VHM8" s="1739" t="n"/>
      <c r="VHN8" s="1739" t="n"/>
      <c r="VHO8" s="1739" t="n"/>
      <c r="VHP8" s="1739" t="n"/>
      <c r="VHQ8" s="1739" t="n"/>
      <c r="VHR8" s="1739" t="n"/>
      <c r="VHS8" s="1739" t="n"/>
      <c r="VHT8" s="1739" t="n"/>
      <c r="VHU8" s="1739" t="n"/>
      <c r="VHV8" s="1739" t="n"/>
      <c r="VHW8" s="1739" t="n"/>
      <c r="VHX8" s="1739" t="n"/>
      <c r="VHY8" s="1739" t="n"/>
      <c r="VHZ8" s="1739" t="n"/>
      <c r="VIA8" s="1739" t="n"/>
      <c r="VIB8" s="1739" t="n"/>
      <c r="VIC8" s="1739" t="n"/>
      <c r="VID8" s="1739" t="n"/>
      <c r="VIE8" s="1739" t="n"/>
      <c r="VIF8" s="1739" t="n"/>
      <c r="VIG8" s="1739" t="n"/>
      <c r="VIH8" s="1739" t="n"/>
      <c r="VII8" s="1739" t="n"/>
      <c r="VIJ8" s="1739" t="n"/>
      <c r="VIK8" s="1739" t="n"/>
      <c r="VIL8" s="1739" t="n"/>
      <c r="VIM8" s="1739" t="n"/>
      <c r="VIN8" s="1739" t="n"/>
      <c r="VIO8" s="1739" t="n"/>
      <c r="VIP8" s="1739" t="n"/>
      <c r="VIQ8" s="1739" t="n"/>
      <c r="VIR8" s="1739" t="n"/>
      <c r="VIS8" s="1739" t="n"/>
      <c r="VIT8" s="1739" t="n"/>
      <c r="VIU8" s="1739" t="n"/>
      <c r="VIV8" s="1739" t="n"/>
      <c r="VIW8" s="1739" t="n"/>
      <c r="VIX8" s="1739" t="n"/>
      <c r="VIY8" s="1739" t="n"/>
      <c r="VIZ8" s="1739" t="n"/>
      <c r="VJA8" s="1739" t="n"/>
      <c r="VJB8" s="1739" t="n"/>
      <c r="VJC8" s="1739" t="n"/>
      <c r="VJD8" s="1739" t="n"/>
      <c r="VJE8" s="1739" t="n"/>
      <c r="VJF8" s="1739" t="n"/>
      <c r="VJG8" s="1739" t="n"/>
      <c r="VJH8" s="1739" t="n"/>
      <c r="VJI8" s="1739" t="n"/>
      <c r="VJJ8" s="1739" t="n"/>
      <c r="VJK8" s="1739" t="n"/>
      <c r="VJL8" s="1739" t="n"/>
      <c r="VJM8" s="1739" t="n"/>
      <c r="VJN8" s="1739" t="n"/>
      <c r="VJO8" s="1739" t="n"/>
      <c r="VJP8" s="1739" t="n"/>
      <c r="VJQ8" s="1739" t="n"/>
      <c r="VJR8" s="1739" t="n"/>
      <c r="VJS8" s="1739" t="n"/>
      <c r="VJT8" s="1739" t="n"/>
      <c r="VJU8" s="1739" t="n"/>
      <c r="VJV8" s="1739" t="n"/>
      <c r="VJW8" s="1739" t="n"/>
      <c r="VJX8" s="1739" t="n"/>
      <c r="VJY8" s="1739" t="n"/>
      <c r="VJZ8" s="1739" t="n"/>
      <c r="VKA8" s="1739" t="n"/>
      <c r="VKB8" s="1739" t="n"/>
      <c r="VKC8" s="1739" t="n"/>
      <c r="VKD8" s="1739" t="n"/>
      <c r="VKE8" s="1739" t="n"/>
      <c r="VKF8" s="1739" t="n"/>
      <c r="VKG8" s="1739" t="n"/>
      <c r="VKH8" s="1739" t="n"/>
      <c r="VKI8" s="1739" t="n"/>
      <c r="VKJ8" s="1739" t="n"/>
      <c r="VKK8" s="1739" t="n"/>
      <c r="VKL8" s="1739" t="n"/>
      <c r="VKM8" s="1739" t="n"/>
      <c r="VKN8" s="1739" t="n"/>
      <c r="VKO8" s="1739" t="n"/>
      <c r="VKP8" s="1739" t="n"/>
      <c r="VKQ8" s="1739" t="n"/>
      <c r="VKR8" s="1739" t="n"/>
      <c r="VKS8" s="1739" t="n"/>
      <c r="VKT8" s="1739" t="n"/>
      <c r="VKU8" s="1739" t="n"/>
      <c r="VKV8" s="1739" t="n"/>
      <c r="VKW8" s="1739" t="n"/>
      <c r="VKX8" s="1739" t="n"/>
      <c r="VKY8" s="1739" t="n"/>
      <c r="VKZ8" s="1739" t="n"/>
      <c r="VLA8" s="1739" t="n"/>
      <c r="VLB8" s="1739" t="n"/>
      <c r="VLC8" s="1739" t="n"/>
      <c r="VLD8" s="1739" t="n"/>
      <c r="VLE8" s="1739" t="n"/>
      <c r="VLF8" s="1739" t="n"/>
      <c r="VLG8" s="1739" t="n"/>
      <c r="VLH8" s="1739" t="n"/>
      <c r="VLI8" s="1739" t="n"/>
      <c r="VLJ8" s="1739" t="n"/>
      <c r="VLK8" s="1739" t="n"/>
      <c r="VLL8" s="1739" t="n"/>
      <c r="VLM8" s="1739" t="n"/>
      <c r="VLN8" s="1739" t="n"/>
      <c r="VLO8" s="1739" t="n"/>
      <c r="VLP8" s="1739" t="n"/>
      <c r="VLQ8" s="1739" t="n"/>
      <c r="VLR8" s="1739" t="n"/>
      <c r="VLS8" s="1739" t="n"/>
      <c r="VLT8" s="1739" t="n"/>
      <c r="VLU8" s="1739" t="n"/>
      <c r="VLV8" s="1739" t="n"/>
      <c r="VLW8" s="1739" t="n"/>
      <c r="VLX8" s="1739" t="n"/>
      <c r="VLY8" s="1739" t="n"/>
      <c r="VLZ8" s="1739" t="n"/>
      <c r="VMA8" s="1739" t="n"/>
      <c r="VMB8" s="1739" t="n"/>
      <c r="VMC8" s="1739" t="n"/>
      <c r="VMD8" s="1739" t="n"/>
      <c r="VME8" s="1739" t="n"/>
      <c r="VMF8" s="1739" t="n"/>
      <c r="VMG8" s="1739" t="n"/>
      <c r="VMH8" s="1739" t="n"/>
      <c r="VMI8" s="1739" t="n"/>
      <c r="VMJ8" s="1739" t="n"/>
      <c r="VMK8" s="1739" t="n"/>
      <c r="VML8" s="1739" t="n"/>
      <c r="VMM8" s="1739" t="n"/>
      <c r="VMN8" s="1739" t="n"/>
      <c r="VMO8" s="1739" t="n"/>
      <c r="VMP8" s="1739" t="n"/>
      <c r="VMQ8" s="1739" t="n"/>
      <c r="VMR8" s="1739" t="n"/>
      <c r="VMS8" s="1739" t="n"/>
      <c r="VMT8" s="1739" t="n"/>
      <c r="VMU8" s="1739" t="n"/>
      <c r="VMV8" s="1739" t="n"/>
      <c r="VMW8" s="1739" t="n"/>
      <c r="VMX8" s="1739" t="n"/>
      <c r="VMY8" s="1739" t="n"/>
      <c r="VMZ8" s="1739" t="n"/>
      <c r="VNA8" s="1739" t="n"/>
      <c r="VNB8" s="1739" t="n"/>
      <c r="VNC8" s="1739" t="n"/>
      <c r="VND8" s="1739" t="n"/>
      <c r="VNE8" s="1739" t="n"/>
      <c r="VNF8" s="1739" t="n"/>
      <c r="VNG8" s="1739" t="n"/>
      <c r="VNH8" s="1739" t="n"/>
      <c r="VNI8" s="1739" t="n"/>
      <c r="VNJ8" s="1739" t="n"/>
      <c r="VNK8" s="1739" t="n"/>
      <c r="VNL8" s="1739" t="n"/>
      <c r="VNM8" s="1739" t="n"/>
      <c r="VNN8" s="1739" t="n"/>
      <c r="VNO8" s="1739" t="n"/>
      <c r="VNP8" s="1739" t="n"/>
      <c r="VNQ8" s="1739" t="n"/>
      <c r="VNR8" s="1739" t="n"/>
      <c r="VNS8" s="1739" t="n"/>
      <c r="VNT8" s="1739" t="n"/>
      <c r="VNU8" s="1739" t="n"/>
      <c r="VNV8" s="1739" t="n"/>
      <c r="VNW8" s="1739" t="n"/>
      <c r="VNX8" s="1739" t="n"/>
      <c r="VNY8" s="1739" t="n"/>
      <c r="VNZ8" s="1739" t="n"/>
      <c r="VOA8" s="1739" t="n"/>
      <c r="VOB8" s="1739" t="n"/>
      <c r="VOC8" s="1739" t="n"/>
      <c r="VOD8" s="1739" t="n"/>
      <c r="VOE8" s="1739" t="n"/>
      <c r="VOF8" s="1739" t="n"/>
      <c r="VOG8" s="1739" t="n"/>
      <c r="VOH8" s="1739" t="n"/>
      <c r="VOI8" s="1739" t="n"/>
      <c r="VOJ8" s="1739" t="n"/>
      <c r="VOK8" s="1739" t="n"/>
      <c r="VOL8" s="1739" t="n"/>
      <c r="VOM8" s="1739" t="n"/>
      <c r="VON8" s="1739" t="n"/>
      <c r="VOO8" s="1739" t="n"/>
      <c r="VOP8" s="1739" t="n"/>
      <c r="VOQ8" s="1739" t="n"/>
      <c r="VOR8" s="1739" t="n"/>
      <c r="VOS8" s="1739" t="n"/>
      <c r="VOT8" s="1739" t="n"/>
      <c r="VOU8" s="1739" t="n"/>
      <c r="VOV8" s="1739" t="n"/>
      <c r="VOW8" s="1739" t="n"/>
      <c r="VOX8" s="1739" t="n"/>
      <c r="VOY8" s="1739" t="n"/>
      <c r="VOZ8" s="1739" t="n"/>
      <c r="VPA8" s="1739" t="n"/>
      <c r="VPB8" s="1739" t="n"/>
      <c r="VPC8" s="1739" t="n"/>
      <c r="VPD8" s="1739" t="n"/>
      <c r="VPE8" s="1739" t="n"/>
      <c r="VPF8" s="1739" t="n"/>
      <c r="VPG8" s="1739" t="n"/>
      <c r="VPH8" s="1739" t="n"/>
      <c r="VPI8" s="1739" t="n"/>
      <c r="VPJ8" s="1739" t="n"/>
      <c r="VPK8" s="1739" t="n"/>
      <c r="VPL8" s="1739" t="n"/>
      <c r="VPM8" s="1739" t="n"/>
      <c r="VPN8" s="1739" t="n"/>
      <c r="VPO8" s="1739" t="n"/>
      <c r="VPP8" s="1739" t="n"/>
      <c r="VPQ8" s="1739" t="n"/>
      <c r="VPR8" s="1739" t="n"/>
      <c r="VPS8" s="1739" t="n"/>
      <c r="VPT8" s="1739" t="n"/>
      <c r="VPU8" s="1739" t="n"/>
      <c r="VPV8" s="1739" t="n"/>
      <c r="VPW8" s="1739" t="n"/>
      <c r="VPX8" s="1739" t="n"/>
      <c r="VPY8" s="1739" t="n"/>
      <c r="VPZ8" s="1739" t="n"/>
      <c r="VQA8" s="1739" t="n"/>
      <c r="VQB8" s="1739" t="n"/>
      <c r="VQC8" s="1739" t="n"/>
      <c r="VQD8" s="1739" t="n"/>
      <c r="VQE8" s="1739" t="n"/>
      <c r="VQF8" s="1739" t="n"/>
      <c r="VQG8" s="1739" t="n"/>
      <c r="VQH8" s="1739" t="n"/>
      <c r="VQI8" s="1739" t="n"/>
      <c r="VQJ8" s="1739" t="n"/>
      <c r="VQK8" s="1739" t="n"/>
      <c r="VQL8" s="1739" t="n"/>
      <c r="VQM8" s="1739" t="n"/>
      <c r="VQN8" s="1739" t="n"/>
      <c r="VQO8" s="1739" t="n"/>
      <c r="VQP8" s="1739" t="n"/>
      <c r="VQQ8" s="1739" t="n"/>
      <c r="VQR8" s="1739" t="n"/>
      <c r="VQS8" s="1739" t="n"/>
      <c r="VQT8" s="1739" t="n"/>
      <c r="VQU8" s="1739" t="n"/>
      <c r="VQV8" s="1739" t="n"/>
      <c r="VQW8" s="1739" t="n"/>
      <c r="VQX8" s="1739" t="n"/>
      <c r="VQY8" s="1739" t="n"/>
      <c r="VQZ8" s="1739" t="n"/>
      <c r="VRA8" s="1739" t="n"/>
      <c r="VRB8" s="1739" t="n"/>
      <c r="VRC8" s="1739" t="n"/>
      <c r="VRD8" s="1739" t="n"/>
      <c r="VRE8" s="1739" t="n"/>
      <c r="VRF8" s="1739" t="n"/>
      <c r="VRG8" s="1739" t="n"/>
      <c r="VRH8" s="1739" t="n"/>
      <c r="VRI8" s="1739" t="n"/>
      <c r="VRJ8" s="1739" t="n"/>
      <c r="VRK8" s="1739" t="n"/>
      <c r="VRL8" s="1739" t="n"/>
      <c r="VRM8" s="1739" t="n"/>
      <c r="VRN8" s="1739" t="n"/>
      <c r="VRO8" s="1739" t="n"/>
      <c r="VRP8" s="1739" t="n"/>
      <c r="VRQ8" s="1739" t="n"/>
      <c r="VRR8" s="1739" t="n"/>
      <c r="VRS8" s="1739" t="n"/>
      <c r="VRT8" s="1739" t="n"/>
      <c r="VRU8" s="1739" t="n"/>
      <c r="VRV8" s="1739" t="n"/>
      <c r="VRW8" s="1739" t="n"/>
      <c r="VRX8" s="1739" t="n"/>
      <c r="VRY8" s="1739" t="n"/>
      <c r="VRZ8" s="1739" t="n"/>
      <c r="VSA8" s="1739" t="n"/>
      <c r="VSB8" s="1739" t="n"/>
      <c r="VSC8" s="1739" t="n"/>
      <c r="VSD8" s="1739" t="n"/>
      <c r="VSE8" s="1739" t="n"/>
      <c r="VSF8" s="1739" t="n"/>
      <c r="VSG8" s="1739" t="n"/>
      <c r="VSH8" s="1739" t="n"/>
      <c r="VSI8" s="1739" t="n"/>
      <c r="VSJ8" s="1739" t="n"/>
      <c r="VSK8" s="1739" t="n"/>
      <c r="VSL8" s="1739" t="n"/>
      <c r="VSM8" s="1739" t="n"/>
      <c r="VSN8" s="1739" t="n"/>
      <c r="VSO8" s="1739" t="n"/>
      <c r="VSP8" s="1739" t="n"/>
      <c r="VSQ8" s="1739" t="n"/>
      <c r="VSR8" s="1739" t="n"/>
      <c r="VSS8" s="1739" t="n"/>
      <c r="VST8" s="1739" t="n"/>
      <c r="VSU8" s="1739" t="n"/>
      <c r="VSV8" s="1739" t="n"/>
      <c r="VSW8" s="1739" t="n"/>
      <c r="VSX8" s="1739" t="n"/>
      <c r="VSY8" s="1739" t="n"/>
      <c r="VSZ8" s="1739" t="n"/>
      <c r="VTA8" s="1739" t="n"/>
      <c r="VTB8" s="1739" t="n"/>
      <c r="VTC8" s="1739" t="n"/>
      <c r="VTD8" s="1739" t="n"/>
      <c r="VTE8" s="1739" t="n"/>
      <c r="VTF8" s="1739" t="n"/>
      <c r="VTG8" s="1739" t="n"/>
      <c r="VTH8" s="1739" t="n"/>
      <c r="VTI8" s="1739" t="n"/>
      <c r="VTJ8" s="1739" t="n"/>
      <c r="VTK8" s="1739" t="n"/>
      <c r="VTL8" s="1739" t="n"/>
      <c r="VTM8" s="1739" t="n"/>
      <c r="VTN8" s="1739" t="n"/>
      <c r="VTO8" s="1739" t="n"/>
      <c r="VTP8" s="1739" t="n"/>
      <c r="VTQ8" s="1739" t="n"/>
      <c r="VTR8" s="1739" t="n"/>
      <c r="VTS8" s="1739" t="n"/>
      <c r="VTT8" s="1739" t="n"/>
      <c r="VTU8" s="1739" t="n"/>
      <c r="VTV8" s="1739" t="n"/>
      <c r="VTW8" s="1739" t="n"/>
      <c r="VTX8" s="1739" t="n"/>
      <c r="VTY8" s="1739" t="n"/>
      <c r="VTZ8" s="1739" t="n"/>
      <c r="VUA8" s="1739" t="n"/>
      <c r="VUB8" s="1739" t="n"/>
      <c r="VUC8" s="1739" t="n"/>
      <c r="VUD8" s="1739" t="n"/>
      <c r="VUE8" s="1739" t="n"/>
      <c r="VUF8" s="1739" t="n"/>
      <c r="VUG8" s="1739" t="n"/>
      <c r="VUH8" s="1739" t="n"/>
      <c r="VUI8" s="1739" t="n"/>
      <c r="VUJ8" s="1739" t="n"/>
      <c r="VUK8" s="1739" t="n"/>
      <c r="VUL8" s="1739" t="n"/>
      <c r="VUM8" s="1739" t="n"/>
      <c r="VUN8" s="1739" t="n"/>
      <c r="VUO8" s="1739" t="n"/>
      <c r="VUP8" s="1739" t="n"/>
      <c r="VUQ8" s="1739" t="n"/>
      <c r="VUR8" s="1739" t="n"/>
      <c r="VUS8" s="1739" t="n"/>
      <c r="VUT8" s="1739" t="n"/>
      <c r="VUU8" s="1739" t="n"/>
      <c r="VUV8" s="1739" t="n"/>
      <c r="VUW8" s="1739" t="n"/>
      <c r="VUX8" s="1739" t="n"/>
      <c r="VUY8" s="1739" t="n"/>
      <c r="VUZ8" s="1739" t="n"/>
      <c r="VVA8" s="1739" t="n"/>
      <c r="VVB8" s="1739" t="n"/>
      <c r="VVC8" s="1739" t="n"/>
      <c r="VVD8" s="1739" t="n"/>
      <c r="VVE8" s="1739" t="n"/>
      <c r="VVF8" s="1739" t="n"/>
      <c r="VVG8" s="1739" t="n"/>
      <c r="VVH8" s="1739" t="n"/>
      <c r="VVI8" s="1739" t="n"/>
      <c r="VVJ8" s="1739" t="n"/>
      <c r="VVK8" s="1739" t="n"/>
      <c r="VVL8" s="1739" t="n"/>
      <c r="VVM8" s="1739" t="n"/>
      <c r="VVN8" s="1739" t="n"/>
      <c r="VVO8" s="1739" t="n"/>
      <c r="VVP8" s="1739" t="n"/>
      <c r="VVQ8" s="1739" t="n"/>
      <c r="VVR8" s="1739" t="n"/>
      <c r="VVS8" s="1739" t="n"/>
      <c r="VVT8" s="1739" t="n"/>
      <c r="VVU8" s="1739" t="n"/>
      <c r="VVV8" s="1739" t="n"/>
      <c r="VVW8" s="1739" t="n"/>
      <c r="VVX8" s="1739" t="n"/>
      <c r="VVY8" s="1739" t="n"/>
      <c r="VVZ8" s="1739" t="n"/>
      <c r="VWA8" s="1739" t="n"/>
      <c r="VWB8" s="1739" t="n"/>
      <c r="VWC8" s="1739" t="n"/>
      <c r="VWD8" s="1739" t="n"/>
      <c r="VWE8" s="1739" t="n"/>
      <c r="VWF8" s="1739" t="n"/>
      <c r="VWG8" s="1739" t="n"/>
      <c r="VWH8" s="1739" t="n"/>
      <c r="VWI8" s="1739" t="n"/>
      <c r="VWJ8" s="1739" t="n"/>
      <c r="VWK8" s="1739" t="n"/>
      <c r="VWL8" s="1739" t="n"/>
      <c r="VWM8" s="1739" t="n"/>
      <c r="VWN8" s="1739" t="n"/>
      <c r="VWO8" s="1739" t="n"/>
      <c r="VWP8" s="1739" t="n"/>
      <c r="VWQ8" s="1739" t="n"/>
      <c r="VWR8" s="1739" t="n"/>
      <c r="VWS8" s="1739" t="n"/>
      <c r="VWT8" s="1739" t="n"/>
      <c r="VWU8" s="1739" t="n"/>
      <c r="VWV8" s="1739" t="n"/>
      <c r="VWW8" s="1739" t="n"/>
      <c r="VWX8" s="1739" t="n"/>
      <c r="VWY8" s="1739" t="n"/>
      <c r="VWZ8" s="1739" t="n"/>
      <c r="VXA8" s="1739" t="n"/>
      <c r="VXB8" s="1739" t="n"/>
      <c r="VXC8" s="1739" t="n"/>
      <c r="VXD8" s="1739" t="n"/>
      <c r="VXE8" s="1739" t="n"/>
      <c r="VXF8" s="1739" t="n"/>
      <c r="VXG8" s="1739" t="n"/>
      <c r="VXH8" s="1739" t="n"/>
      <c r="VXI8" s="1739" t="n"/>
      <c r="VXJ8" s="1739" t="n"/>
      <c r="VXK8" s="1739" t="n"/>
      <c r="VXL8" s="1739" t="n"/>
      <c r="VXM8" s="1739" t="n"/>
      <c r="VXN8" s="1739" t="n"/>
      <c r="VXO8" s="1739" t="n"/>
      <c r="VXP8" s="1739" t="n"/>
      <c r="VXQ8" s="1739" t="n"/>
      <c r="VXR8" s="1739" t="n"/>
      <c r="VXS8" s="1739" t="n"/>
      <c r="VXT8" s="1739" t="n"/>
      <c r="VXU8" s="1739" t="n"/>
      <c r="VXV8" s="1739" t="n"/>
      <c r="VXW8" s="1739" t="n"/>
      <c r="VXX8" s="1739" t="n"/>
      <c r="VXY8" s="1739" t="n"/>
      <c r="VXZ8" s="1739" t="n"/>
      <c r="VYA8" s="1739" t="n"/>
      <c r="VYB8" s="1739" t="n"/>
      <c r="VYC8" s="1739" t="n"/>
      <c r="VYD8" s="1739" t="n"/>
      <c r="VYE8" s="1739" t="n"/>
      <c r="VYF8" s="1739" t="n"/>
      <c r="VYG8" s="1739" t="n"/>
      <c r="VYH8" s="1739" t="n"/>
      <c r="VYI8" s="1739" t="n"/>
      <c r="VYJ8" s="1739" t="n"/>
      <c r="VYK8" s="1739" t="n"/>
      <c r="VYL8" s="1739" t="n"/>
      <c r="VYM8" s="1739" t="n"/>
      <c r="VYN8" s="1739" t="n"/>
      <c r="VYO8" s="1739" t="n"/>
      <c r="VYP8" s="1739" t="n"/>
      <c r="VYQ8" s="1739" t="n"/>
      <c r="VYR8" s="1739" t="n"/>
      <c r="VYS8" s="1739" t="n"/>
      <c r="VYT8" s="1739" t="n"/>
      <c r="VYU8" s="1739" t="n"/>
      <c r="VYV8" s="1739" t="n"/>
      <c r="VYW8" s="1739" t="n"/>
      <c r="VYX8" s="1739" t="n"/>
      <c r="VYY8" s="1739" t="n"/>
      <c r="VYZ8" s="1739" t="n"/>
      <c r="VZA8" s="1739" t="n"/>
      <c r="VZB8" s="1739" t="n"/>
      <c r="VZC8" s="1739" t="n"/>
      <c r="VZD8" s="1739" t="n"/>
      <c r="VZE8" s="1739" t="n"/>
      <c r="VZF8" s="1739" t="n"/>
      <c r="VZG8" s="1739" t="n"/>
      <c r="VZH8" s="1739" t="n"/>
      <c r="VZI8" s="1739" t="n"/>
      <c r="VZJ8" s="1739" t="n"/>
      <c r="VZK8" s="1739" t="n"/>
      <c r="VZL8" s="1739" t="n"/>
      <c r="VZM8" s="1739" t="n"/>
      <c r="VZN8" s="1739" t="n"/>
      <c r="VZO8" s="1739" t="n"/>
      <c r="VZP8" s="1739" t="n"/>
      <c r="VZQ8" s="1739" t="n"/>
      <c r="VZR8" s="1739" t="n"/>
      <c r="VZS8" s="1739" t="n"/>
      <c r="VZT8" s="1739" t="n"/>
      <c r="VZU8" s="1739" t="n"/>
      <c r="VZV8" s="1739" t="n"/>
      <c r="VZW8" s="1739" t="n"/>
      <c r="VZX8" s="1739" t="n"/>
      <c r="VZY8" s="1739" t="n"/>
      <c r="VZZ8" s="1739" t="n"/>
      <c r="WAA8" s="1739" t="n"/>
      <c r="WAB8" s="1739" t="n"/>
      <c r="WAC8" s="1739" t="n"/>
      <c r="WAD8" s="1739" t="n"/>
      <c r="WAE8" s="1739" t="n"/>
      <c r="WAF8" s="1739" t="n"/>
      <c r="WAG8" s="1739" t="n"/>
      <c r="WAH8" s="1739" t="n"/>
      <c r="WAI8" s="1739" t="n"/>
      <c r="WAJ8" s="1739" t="n"/>
      <c r="WAK8" s="1739" t="n"/>
      <c r="WAL8" s="1739" t="n"/>
      <c r="WAM8" s="1739" t="n"/>
      <c r="WAN8" s="1739" t="n"/>
      <c r="WAO8" s="1739" t="n"/>
      <c r="WAP8" s="1739" t="n"/>
      <c r="WAQ8" s="1739" t="n"/>
      <c r="WAR8" s="1739" t="n"/>
      <c r="WAS8" s="1739" t="n"/>
      <c r="WAT8" s="1739" t="n"/>
      <c r="WAU8" s="1739" t="n"/>
      <c r="WAV8" s="1739" t="n"/>
      <c r="WAW8" s="1739" t="n"/>
      <c r="WAX8" s="1739" t="n"/>
      <c r="WAY8" s="1739" t="n"/>
      <c r="WAZ8" s="1739" t="n"/>
      <c r="WBA8" s="1739" t="n"/>
      <c r="WBB8" s="1739" t="n"/>
      <c r="WBC8" s="1739" t="n"/>
      <c r="WBD8" s="1739" t="n"/>
      <c r="WBE8" s="1739" t="n"/>
      <c r="WBF8" s="1739" t="n"/>
      <c r="WBG8" s="1739" t="n"/>
      <c r="WBH8" s="1739" t="n"/>
      <c r="WBI8" s="1739" t="n"/>
      <c r="WBJ8" s="1739" t="n"/>
      <c r="WBK8" s="1739" t="n"/>
      <c r="WBL8" s="1739" t="n"/>
      <c r="WBM8" s="1739" t="n"/>
      <c r="WBN8" s="1739" t="n"/>
      <c r="WBO8" s="1739" t="n"/>
      <c r="WBP8" s="1739" t="n"/>
      <c r="WBQ8" s="1739" t="n"/>
      <c r="WBR8" s="1739" t="n"/>
      <c r="WBS8" s="1739" t="n"/>
      <c r="WBT8" s="1739" t="n"/>
      <c r="WBU8" s="1739" t="n"/>
      <c r="WBV8" s="1739" t="n"/>
      <c r="WBW8" s="1739" t="n"/>
      <c r="WBX8" s="1739" t="n"/>
      <c r="WBY8" s="1739" t="n"/>
      <c r="WBZ8" s="1739" t="n"/>
      <c r="WCA8" s="1739" t="n"/>
      <c r="WCB8" s="1739" t="n"/>
      <c r="WCC8" s="1739" t="n"/>
      <c r="WCD8" s="1739" t="n"/>
      <c r="WCE8" s="1739" t="n"/>
      <c r="WCF8" s="1739" t="n"/>
      <c r="WCG8" s="1739" t="n"/>
      <c r="WCH8" s="1739" t="n"/>
      <c r="WCI8" s="1739" t="n"/>
      <c r="WCJ8" s="1739" t="n"/>
      <c r="WCK8" s="1739" t="n"/>
      <c r="WCL8" s="1739" t="n"/>
      <c r="WCM8" s="1739" t="n"/>
      <c r="WCN8" s="1739" t="n"/>
      <c r="WCO8" s="1739" t="n"/>
      <c r="WCP8" s="1739" t="n"/>
      <c r="WCQ8" s="1739" t="n"/>
      <c r="WCR8" s="1739" t="n"/>
      <c r="WCS8" s="1739" t="n"/>
      <c r="WCT8" s="1739" t="n"/>
      <c r="WCU8" s="1739" t="n"/>
      <c r="WCV8" s="1739" t="n"/>
      <c r="WCW8" s="1739" t="n"/>
      <c r="WCX8" s="1739" t="n"/>
      <c r="WCY8" s="1739" t="n"/>
      <c r="WCZ8" s="1739" t="n"/>
      <c r="WDA8" s="1739" t="n"/>
      <c r="WDB8" s="1739" t="n"/>
      <c r="WDC8" s="1739" t="n"/>
      <c r="WDD8" s="1739" t="n"/>
      <c r="WDE8" s="1739" t="n"/>
      <c r="WDF8" s="1739" t="n"/>
      <c r="WDG8" s="1739" t="n"/>
      <c r="WDH8" s="1739" t="n"/>
      <c r="WDI8" s="1739" t="n"/>
      <c r="WDJ8" s="1739" t="n"/>
      <c r="WDK8" s="1739" t="n"/>
      <c r="WDL8" s="1739" t="n"/>
      <c r="WDM8" s="1739" t="n"/>
      <c r="WDN8" s="1739" t="n"/>
      <c r="WDO8" s="1739" t="n"/>
      <c r="WDP8" s="1739" t="n"/>
      <c r="WDQ8" s="1739" t="n"/>
      <c r="WDR8" s="1739" t="n"/>
      <c r="WDS8" s="1739" t="n"/>
      <c r="WDT8" s="1739" t="n"/>
      <c r="WDU8" s="1739" t="n"/>
      <c r="WDV8" s="1739" t="n"/>
      <c r="WDW8" s="1739" t="n"/>
      <c r="WDX8" s="1739" t="n"/>
      <c r="WDY8" s="1739" t="n"/>
      <c r="WDZ8" s="1739" t="n"/>
      <c r="WEA8" s="1739" t="n"/>
      <c r="WEB8" s="1739" t="n"/>
      <c r="WEC8" s="1739" t="n"/>
      <c r="WED8" s="1739" t="n"/>
      <c r="WEE8" s="1739" t="n"/>
      <c r="WEF8" s="1739" t="n"/>
      <c r="WEG8" s="1739" t="n"/>
      <c r="WEH8" s="1739" t="n"/>
      <c r="WEI8" s="1739" t="n"/>
      <c r="WEJ8" s="1739" t="n"/>
      <c r="WEK8" s="1739" t="n"/>
      <c r="WEL8" s="1739" t="n"/>
      <c r="WEM8" s="1739" t="n"/>
      <c r="WEN8" s="1739" t="n"/>
      <c r="WEO8" s="1739" t="n"/>
      <c r="WEP8" s="1739" t="n"/>
      <c r="WEQ8" s="1739" t="n"/>
      <c r="WER8" s="1739" t="n"/>
      <c r="WES8" s="1739" t="n"/>
      <c r="WET8" s="1739" t="n"/>
      <c r="WEU8" s="1739" t="n"/>
      <c r="WEV8" s="1739" t="n"/>
      <c r="WEW8" s="1739" t="n"/>
      <c r="WEX8" s="1739" t="n"/>
      <c r="WEY8" s="1739" t="n"/>
      <c r="WEZ8" s="1739" t="n"/>
      <c r="WFA8" s="1739" t="n"/>
      <c r="WFB8" s="1739" t="n"/>
      <c r="WFC8" s="1739" t="n"/>
      <c r="WFD8" s="1739" t="n"/>
      <c r="WFE8" s="1739" t="n"/>
      <c r="WFF8" s="1739" t="n"/>
      <c r="WFG8" s="1739" t="n"/>
      <c r="WFH8" s="1739" t="n"/>
      <c r="WFI8" s="1739" t="n"/>
      <c r="WFJ8" s="1739" t="n"/>
      <c r="WFK8" s="1739" t="n"/>
      <c r="WFL8" s="1739" t="n"/>
      <c r="WFM8" s="1739" t="n"/>
      <c r="WFN8" s="1739" t="n"/>
      <c r="WFO8" s="1739" t="n"/>
      <c r="WFP8" s="1739" t="n"/>
      <c r="WFQ8" s="1739" t="n"/>
      <c r="WFR8" s="1739" t="n"/>
      <c r="WFS8" s="1739" t="n"/>
      <c r="WFT8" s="1739" t="n"/>
      <c r="WFU8" s="1739" t="n"/>
      <c r="WFV8" s="1739" t="n"/>
      <c r="WFW8" s="1739" t="n"/>
      <c r="WFX8" s="1739" t="n"/>
      <c r="WFY8" s="1739" t="n"/>
      <c r="WFZ8" s="1739" t="n"/>
      <c r="WGA8" s="1739" t="n"/>
      <c r="WGB8" s="1739" t="n"/>
      <c r="WGC8" s="1739" t="n"/>
      <c r="WGD8" s="1739" t="n"/>
      <c r="WGE8" s="1739" t="n"/>
      <c r="WGF8" s="1739" t="n"/>
      <c r="WGG8" s="1739" t="n"/>
      <c r="WGH8" s="1739" t="n"/>
      <c r="WGI8" s="1739" t="n"/>
      <c r="WGJ8" s="1739" t="n"/>
      <c r="WGK8" s="1739" t="n"/>
      <c r="WGL8" s="1739" t="n"/>
      <c r="WGM8" s="1739" t="n"/>
      <c r="WGN8" s="1739" t="n"/>
      <c r="WGO8" s="1739" t="n"/>
      <c r="WGP8" s="1739" t="n"/>
      <c r="WGQ8" s="1739" t="n"/>
      <c r="WGR8" s="1739" t="n"/>
      <c r="WGS8" s="1739" t="n"/>
      <c r="WGT8" s="1739" t="n"/>
      <c r="WGU8" s="1739" t="n"/>
      <c r="WGV8" s="1739" t="n"/>
      <c r="WGW8" s="1739" t="n"/>
      <c r="WGX8" s="1739" t="n"/>
      <c r="WGY8" s="1739" t="n"/>
      <c r="WGZ8" s="1739" t="n"/>
      <c r="WHA8" s="1739" t="n"/>
      <c r="WHB8" s="1739" t="n"/>
      <c r="WHC8" s="1739" t="n"/>
      <c r="WHD8" s="1739" t="n"/>
      <c r="WHE8" s="1739" t="n"/>
      <c r="WHF8" s="1739" t="n"/>
      <c r="WHG8" s="1739" t="n"/>
      <c r="WHH8" s="1739" t="n"/>
      <c r="WHI8" s="1739" t="n"/>
      <c r="WHJ8" s="1739" t="n"/>
      <c r="WHK8" s="1739" t="n"/>
      <c r="WHL8" s="1739" t="n"/>
      <c r="WHM8" s="1739" t="n"/>
      <c r="WHN8" s="1739" t="n"/>
      <c r="WHO8" s="1739" t="n"/>
      <c r="WHP8" s="1739" t="n"/>
      <c r="WHQ8" s="1739" t="n"/>
      <c r="WHR8" s="1739" t="n"/>
      <c r="WHS8" s="1739" t="n"/>
      <c r="WHT8" s="1739" t="n"/>
      <c r="WHU8" s="1739" t="n"/>
      <c r="WHV8" s="1739" t="n"/>
      <c r="WHW8" s="1739" t="n"/>
      <c r="WHX8" s="1739" t="n"/>
      <c r="WHY8" s="1739" t="n"/>
      <c r="WHZ8" s="1739" t="n"/>
      <c r="WIA8" s="1739" t="n"/>
      <c r="WIB8" s="1739" t="n"/>
      <c r="WIC8" s="1739" t="n"/>
      <c r="WID8" s="1739" t="n"/>
      <c r="WIE8" s="1739" t="n"/>
      <c r="WIF8" s="1739" t="n"/>
      <c r="WIG8" s="1739" t="n"/>
      <c r="WIH8" s="1739" t="n"/>
      <c r="WII8" s="1739" t="n"/>
      <c r="WIJ8" s="1739" t="n"/>
      <c r="WIK8" s="1739" t="n"/>
      <c r="WIL8" s="1739" t="n"/>
      <c r="WIM8" s="1739" t="n"/>
      <c r="WIN8" s="1739" t="n"/>
      <c r="WIO8" s="1739" t="n"/>
      <c r="WIP8" s="1739" t="n"/>
      <c r="WIQ8" s="1739" t="n"/>
      <c r="WIR8" s="1739" t="n"/>
      <c r="WIS8" s="1739" t="n"/>
      <c r="WIT8" s="1739" t="n"/>
      <c r="WIU8" s="1739" t="n"/>
      <c r="WIV8" s="1739" t="n"/>
      <c r="WIW8" s="1739" t="n"/>
      <c r="WIX8" s="1739" t="n"/>
      <c r="WIY8" s="1739" t="n"/>
      <c r="WIZ8" s="1739" t="n"/>
      <c r="WJA8" s="1739" t="n"/>
      <c r="WJB8" s="1739" t="n"/>
      <c r="WJC8" s="1739" t="n"/>
      <c r="WJD8" s="1739" t="n"/>
      <c r="WJE8" s="1739" t="n"/>
      <c r="WJF8" s="1739" t="n"/>
      <c r="WJG8" s="1739" t="n"/>
      <c r="WJH8" s="1739" t="n"/>
      <c r="WJI8" s="1739" t="n"/>
      <c r="WJJ8" s="1739" t="n"/>
      <c r="WJK8" s="1739" t="n"/>
      <c r="WJL8" s="1739" t="n"/>
      <c r="WJM8" s="1739" t="n"/>
      <c r="WJN8" s="1739" t="n"/>
      <c r="WJO8" s="1739" t="n"/>
      <c r="WJP8" s="1739" t="n"/>
      <c r="WJQ8" s="1739" t="n"/>
      <c r="WJR8" s="1739" t="n"/>
      <c r="WJS8" s="1739" t="n"/>
      <c r="WJT8" s="1739" t="n"/>
      <c r="WJU8" s="1739" t="n"/>
      <c r="WJV8" s="1739" t="n"/>
      <c r="WJW8" s="1739" t="n"/>
      <c r="WJX8" s="1739" t="n"/>
      <c r="WJY8" s="1739" t="n"/>
      <c r="WJZ8" s="1739" t="n"/>
      <c r="WKA8" s="1739" t="n"/>
      <c r="WKB8" s="1739" t="n"/>
      <c r="WKC8" s="1739" t="n"/>
      <c r="WKD8" s="1739" t="n"/>
      <c r="WKE8" s="1739" t="n"/>
      <c r="WKF8" s="1739" t="n"/>
      <c r="WKG8" s="1739" t="n"/>
      <c r="WKH8" s="1739" t="n"/>
      <c r="WKI8" s="1739" t="n"/>
      <c r="WKJ8" s="1739" t="n"/>
      <c r="WKK8" s="1739" t="n"/>
      <c r="WKL8" s="1739" t="n"/>
      <c r="WKM8" s="1739" t="n"/>
      <c r="WKN8" s="1739" t="n"/>
      <c r="WKO8" s="1739" t="n"/>
      <c r="WKP8" s="1739" t="n"/>
      <c r="WKQ8" s="1739" t="n"/>
      <c r="WKR8" s="1739" t="n"/>
      <c r="WKS8" s="1739" t="n"/>
      <c r="WKT8" s="1739" t="n"/>
      <c r="WKU8" s="1739" t="n"/>
      <c r="WKV8" s="1739" t="n"/>
      <c r="WKW8" s="1739" t="n"/>
      <c r="WKX8" s="1739" t="n"/>
      <c r="WKY8" s="1739" t="n"/>
      <c r="WKZ8" s="1739" t="n"/>
      <c r="WLA8" s="1739" t="n"/>
      <c r="WLB8" s="1739" t="n"/>
      <c r="WLC8" s="1739" t="n"/>
      <c r="WLD8" s="1739" t="n"/>
      <c r="WLE8" s="1739" t="n"/>
      <c r="WLF8" s="1739" t="n"/>
      <c r="WLG8" s="1739" t="n"/>
      <c r="WLH8" s="1739" t="n"/>
      <c r="WLI8" s="1739" t="n"/>
      <c r="WLJ8" s="1739" t="n"/>
      <c r="WLK8" s="1739" t="n"/>
      <c r="WLL8" s="1739" t="n"/>
      <c r="WLM8" s="1739" t="n"/>
      <c r="WLN8" s="1739" t="n"/>
      <c r="WLO8" s="1739" t="n"/>
      <c r="WLP8" s="1739" t="n"/>
      <c r="WLQ8" s="1739" t="n"/>
      <c r="WLR8" s="1739" t="n"/>
      <c r="WLS8" s="1739" t="n"/>
      <c r="WLT8" s="1739" t="n"/>
      <c r="WLU8" s="1739" t="n"/>
      <c r="WLV8" s="1739" t="n"/>
      <c r="WLW8" s="1739" t="n"/>
      <c r="WLX8" s="1739" t="n"/>
      <c r="WLY8" s="1739" t="n"/>
      <c r="WLZ8" s="1739" t="n"/>
      <c r="WMA8" s="1739" t="n"/>
      <c r="WMB8" s="1739" t="n"/>
      <c r="WMC8" s="1739" t="n"/>
      <c r="WMD8" s="1739" t="n"/>
      <c r="WME8" s="1739" t="n"/>
      <c r="WMF8" s="1739" t="n"/>
      <c r="WMG8" s="1739" t="n"/>
      <c r="WMH8" s="1739" t="n"/>
      <c r="WMI8" s="1739" t="n"/>
      <c r="WMJ8" s="1739" t="n"/>
      <c r="WMK8" s="1739" t="n"/>
      <c r="WML8" s="1739" t="n"/>
      <c r="WMM8" s="1739" t="n"/>
      <c r="WMN8" s="1739" t="n"/>
      <c r="WMO8" s="1739" t="n"/>
      <c r="WMP8" s="1739" t="n"/>
      <c r="WMQ8" s="1739" t="n"/>
      <c r="WMR8" s="1739" t="n"/>
      <c r="WMS8" s="1739" t="n"/>
      <c r="WMT8" s="1739" t="n"/>
      <c r="WMU8" s="1739" t="n"/>
      <c r="WMV8" s="1739" t="n"/>
      <c r="WMW8" s="1739" t="n"/>
      <c r="WMX8" s="1739" t="n"/>
      <c r="WMY8" s="1739" t="n"/>
      <c r="WMZ8" s="1739" t="n"/>
      <c r="WNA8" s="1739" t="n"/>
      <c r="WNB8" s="1739" t="n"/>
      <c r="WNC8" s="1739" t="n"/>
      <c r="WND8" s="1739" t="n"/>
      <c r="WNE8" s="1739" t="n"/>
      <c r="WNF8" s="1739" t="n"/>
      <c r="WNG8" s="1739" t="n"/>
      <c r="WNH8" s="1739" t="n"/>
      <c r="WNI8" s="1739" t="n"/>
      <c r="WNJ8" s="1739" t="n"/>
      <c r="WNK8" s="1739" t="n"/>
      <c r="WNL8" s="1739" t="n"/>
      <c r="WNM8" s="1739" t="n"/>
      <c r="WNN8" s="1739" t="n"/>
      <c r="WNO8" s="1739" t="n"/>
      <c r="WNP8" s="1739" t="n"/>
      <c r="WNQ8" s="1739" t="n"/>
      <c r="WNR8" s="1739" t="n"/>
      <c r="WNS8" s="1739" t="n"/>
      <c r="WNT8" s="1739" t="n"/>
      <c r="WNU8" s="1739" t="n"/>
      <c r="WNV8" s="1739" t="n"/>
      <c r="WNW8" s="1739" t="n"/>
      <c r="WNX8" s="1739" t="n"/>
      <c r="WNY8" s="1739" t="n"/>
      <c r="WNZ8" s="1739" t="n"/>
      <c r="WOA8" s="1739" t="n"/>
      <c r="WOB8" s="1739" t="n"/>
      <c r="WOC8" s="1739" t="n"/>
      <c r="WOD8" s="1739" t="n"/>
      <c r="WOE8" s="1739" t="n"/>
      <c r="WOF8" s="1739" t="n"/>
      <c r="WOG8" s="1739" t="n"/>
      <c r="WOH8" s="1739" t="n"/>
      <c r="WOI8" s="1739" t="n"/>
      <c r="WOJ8" s="1739" t="n"/>
      <c r="WOK8" s="1739" t="n"/>
      <c r="WOL8" s="1739" t="n"/>
      <c r="WOM8" s="1739" t="n"/>
      <c r="WON8" s="1739" t="n"/>
      <c r="WOO8" s="1739" t="n"/>
      <c r="WOP8" s="1739" t="n"/>
      <c r="WOQ8" s="1739" t="n"/>
      <c r="WOR8" s="1739" t="n"/>
      <c r="WOS8" s="1739" t="n"/>
      <c r="WOT8" s="1739" t="n"/>
      <c r="WOU8" s="1739" t="n"/>
      <c r="WOV8" s="1739" t="n"/>
      <c r="WOW8" s="1739" t="n"/>
      <c r="WOX8" s="1739" t="n"/>
      <c r="WOY8" s="1739" t="n"/>
      <c r="WOZ8" s="1739" t="n"/>
      <c r="WPA8" s="1739" t="n"/>
      <c r="WPB8" s="1739" t="n"/>
      <c r="WPC8" s="1739" t="n"/>
      <c r="WPD8" s="1739" t="n"/>
      <c r="WPE8" s="1739" t="n"/>
      <c r="WPF8" s="1739" t="n"/>
      <c r="WPG8" s="1739" t="n"/>
      <c r="WPH8" s="1739" t="n"/>
      <c r="WPI8" s="1739" t="n"/>
      <c r="WPJ8" s="1739" t="n"/>
      <c r="WPK8" s="1739" t="n"/>
      <c r="WPL8" s="1739" t="n"/>
      <c r="WPM8" s="1739" t="n"/>
      <c r="WPN8" s="1739" t="n"/>
      <c r="WPO8" s="1739" t="n"/>
      <c r="WPP8" s="1739" t="n"/>
      <c r="WPQ8" s="1739" t="n"/>
      <c r="WPR8" s="1739" t="n"/>
      <c r="WPS8" s="1739" t="n"/>
      <c r="WPT8" s="1739" t="n"/>
      <c r="WPU8" s="1739" t="n"/>
      <c r="WPV8" s="1739" t="n"/>
      <c r="WPW8" s="1739" t="n"/>
      <c r="WPX8" s="1739" t="n"/>
      <c r="WPY8" s="1739" t="n"/>
      <c r="WPZ8" s="1739" t="n"/>
      <c r="WQA8" s="1739" t="n"/>
      <c r="WQB8" s="1739" t="n"/>
      <c r="WQC8" s="1739" t="n"/>
      <c r="WQD8" s="1739" t="n"/>
      <c r="WQE8" s="1739" t="n"/>
      <c r="WQF8" s="1739" t="n"/>
      <c r="WQG8" s="1739" t="n"/>
      <c r="WQH8" s="1739" t="n"/>
      <c r="WQI8" s="1739" t="n"/>
      <c r="WQJ8" s="1739" t="n"/>
      <c r="WQK8" s="1739" t="n"/>
      <c r="WQL8" s="1739" t="n"/>
      <c r="WQM8" s="1739" t="n"/>
      <c r="WQN8" s="1739" t="n"/>
      <c r="WQO8" s="1739" t="n"/>
      <c r="WQP8" s="1739" t="n"/>
      <c r="WQQ8" s="1739" t="n"/>
      <c r="WQR8" s="1739" t="n"/>
      <c r="WQS8" s="1739" t="n"/>
      <c r="WQT8" s="1739" t="n"/>
      <c r="WQU8" s="1739" t="n"/>
      <c r="WQV8" s="1739" t="n"/>
      <c r="WQW8" s="1739" t="n"/>
      <c r="WQX8" s="1739" t="n"/>
      <c r="WQY8" s="1739" t="n"/>
      <c r="WQZ8" s="1739" t="n"/>
      <c r="WRA8" s="1739" t="n"/>
      <c r="WRB8" s="1739" t="n"/>
      <c r="WRC8" s="1739" t="n"/>
      <c r="WRD8" s="1739" t="n"/>
      <c r="WRE8" s="1739" t="n"/>
      <c r="WRF8" s="1739" t="n"/>
      <c r="WRG8" s="1739" t="n"/>
      <c r="WRH8" s="1739" t="n"/>
      <c r="WRI8" s="1739" t="n"/>
      <c r="WRJ8" s="1739" t="n"/>
      <c r="WRK8" s="1739" t="n"/>
      <c r="WRL8" s="1739" t="n"/>
      <c r="WRM8" s="1739" t="n"/>
      <c r="WRN8" s="1739" t="n"/>
      <c r="WRO8" s="1739" t="n"/>
      <c r="WRP8" s="1739" t="n"/>
      <c r="WRQ8" s="1739" t="n"/>
      <c r="WRR8" s="1739" t="n"/>
      <c r="WRS8" s="1739" t="n"/>
      <c r="WRT8" s="1739" t="n"/>
      <c r="WRU8" s="1739" t="n"/>
      <c r="WRV8" s="1739" t="n"/>
      <c r="WRW8" s="1739" t="n"/>
      <c r="WRX8" s="1739" t="n"/>
      <c r="WRY8" s="1739" t="n"/>
      <c r="WRZ8" s="1739" t="n"/>
      <c r="WSA8" s="1739" t="n"/>
      <c r="WSB8" s="1739" t="n"/>
      <c r="WSC8" s="1739" t="n"/>
      <c r="WSD8" s="1739" t="n"/>
      <c r="WSE8" s="1739" t="n"/>
      <c r="WSF8" s="1739" t="n"/>
      <c r="WSG8" s="1739" t="n"/>
      <c r="WSH8" s="1739" t="n"/>
      <c r="WSI8" s="1739" t="n"/>
      <c r="WSJ8" s="1739" t="n"/>
      <c r="WSK8" s="1739" t="n"/>
      <c r="WSL8" s="1739" t="n"/>
      <c r="WSM8" s="1739" t="n"/>
      <c r="WSN8" s="1739" t="n"/>
      <c r="WSO8" s="1739" t="n"/>
      <c r="WSP8" s="1739" t="n"/>
      <c r="WSQ8" s="1739" t="n"/>
      <c r="WSR8" s="1739" t="n"/>
      <c r="WSS8" s="1739" t="n"/>
      <c r="WST8" s="1739" t="n"/>
      <c r="WSU8" s="1739" t="n"/>
      <c r="WSV8" s="1739" t="n"/>
      <c r="WSW8" s="1739" t="n"/>
      <c r="WSX8" s="1739" t="n"/>
      <c r="WSY8" s="1739" t="n"/>
      <c r="WSZ8" s="1739" t="n"/>
      <c r="WTA8" s="1739" t="n"/>
      <c r="WTB8" s="1739" t="n"/>
      <c r="WTC8" s="1739" t="n"/>
      <c r="WTD8" s="1739" t="n"/>
      <c r="WTE8" s="1739" t="n"/>
      <c r="WTF8" s="1739" t="n"/>
      <c r="WTG8" s="1739" t="n"/>
      <c r="WTH8" s="1739" t="n"/>
      <c r="WTI8" s="1739" t="n"/>
      <c r="WTJ8" s="1739" t="n"/>
      <c r="WTK8" s="1739" t="n"/>
      <c r="WTL8" s="1739" t="n"/>
      <c r="WTM8" s="1739" t="n"/>
      <c r="WTN8" s="1739" t="n"/>
      <c r="WTO8" s="1739" t="n"/>
      <c r="WTP8" s="1739" t="n"/>
      <c r="WTQ8" s="1739" t="n"/>
      <c r="WTR8" s="1739" t="n"/>
      <c r="WTS8" s="1739" t="n"/>
      <c r="WTT8" s="1739" t="n"/>
      <c r="WTU8" s="1739" t="n"/>
      <c r="WTV8" s="1739" t="n"/>
      <c r="WTW8" s="1739" t="n"/>
      <c r="WTX8" s="1739" t="n"/>
      <c r="WTY8" s="1739" t="n"/>
      <c r="WTZ8" s="1739" t="n"/>
      <c r="WUA8" s="1739" t="n"/>
      <c r="WUB8" s="1739" t="n"/>
      <c r="WUC8" s="1739" t="n"/>
      <c r="WUD8" s="1739" t="n"/>
      <c r="WUE8" s="1739" t="n"/>
      <c r="WUF8" s="1739" t="n"/>
      <c r="WUG8" s="1739" t="n"/>
      <c r="WUH8" s="1739" t="n"/>
      <c r="WUI8" s="1739" t="n"/>
      <c r="WUJ8" s="1739" t="n"/>
      <c r="WUK8" s="1739" t="n"/>
      <c r="WUL8" s="1739" t="n"/>
      <c r="WUM8" s="1739" t="n"/>
      <c r="WUN8" s="1739" t="n"/>
      <c r="WUO8" s="1739" t="n"/>
      <c r="WUP8" s="1739" t="n"/>
      <c r="WUQ8" s="1739" t="n"/>
      <c r="WUR8" s="1739" t="n"/>
      <c r="WUS8" s="1739" t="n"/>
      <c r="WUT8" s="1739" t="n"/>
      <c r="WUU8" s="1739" t="n"/>
      <c r="WUV8" s="1739" t="n"/>
      <c r="WUW8" s="1739" t="n"/>
      <c r="WUX8" s="1739" t="n"/>
      <c r="WUY8" s="1739" t="n"/>
      <c r="WUZ8" s="1739" t="n"/>
      <c r="WVA8" s="1739" t="n"/>
      <c r="WVB8" s="1739" t="n"/>
      <c r="WVC8" s="1739" t="n"/>
      <c r="WVD8" s="1739" t="n"/>
      <c r="WVE8" s="1739" t="n"/>
      <c r="WVF8" s="1739" t="n"/>
      <c r="WVG8" s="1739" t="n"/>
      <c r="WVH8" s="1739" t="n"/>
      <c r="WVI8" s="1739" t="n"/>
      <c r="WVJ8" s="1739" t="n"/>
      <c r="WVK8" s="1739" t="n"/>
      <c r="WVL8" s="1739" t="n"/>
      <c r="WVM8" s="1739" t="n"/>
      <c r="WVN8" s="1739" t="n"/>
      <c r="WVO8" s="1739" t="n"/>
      <c r="WVP8" s="1739" t="n"/>
      <c r="WVQ8" s="1739" t="n"/>
      <c r="WVR8" s="1739" t="n"/>
      <c r="WVS8" s="1739" t="n"/>
      <c r="WVT8" s="1739" t="n"/>
      <c r="WVU8" s="1739" t="n"/>
      <c r="WVV8" s="1739" t="n"/>
      <c r="WVW8" s="1739" t="n"/>
      <c r="WVX8" s="1739" t="n"/>
      <c r="WVY8" s="1739" t="n"/>
      <c r="WVZ8" s="1739" t="n"/>
      <c r="WWA8" s="1739" t="n"/>
      <c r="WWB8" s="1739" t="n"/>
      <c r="WWC8" s="1739" t="n"/>
      <c r="WWD8" s="1739" t="n"/>
      <c r="WWE8" s="1739" t="n"/>
      <c r="WWF8" s="1739" t="n"/>
      <c r="WWG8" s="1739" t="n"/>
      <c r="WWH8" s="1739" t="n"/>
      <c r="WWI8" s="1739" t="n"/>
      <c r="WWJ8" s="1739" t="n"/>
      <c r="WWK8" s="1739" t="n"/>
      <c r="WWL8" s="1739" t="n"/>
      <c r="WWM8" s="1739" t="n"/>
      <c r="WWN8" s="1739" t="n"/>
      <c r="WWO8" s="1739" t="n"/>
      <c r="WWP8" s="1739" t="n"/>
      <c r="WWQ8" s="1739" t="n"/>
      <c r="WWR8" s="1739" t="n"/>
      <c r="WWS8" s="1739" t="n"/>
      <c r="WWT8" s="1739" t="n"/>
      <c r="WWU8" s="1739" t="n"/>
      <c r="WWV8" s="1739" t="n"/>
      <c r="WWW8" s="1739" t="n"/>
      <c r="WWX8" s="1739" t="n"/>
      <c r="WWY8" s="1739" t="n"/>
      <c r="WWZ8" s="1739" t="n"/>
      <c r="WXA8" s="1739" t="n"/>
      <c r="WXB8" s="1739" t="n"/>
      <c r="WXC8" s="1739" t="n"/>
      <c r="WXD8" s="1739" t="n"/>
      <c r="WXE8" s="1739" t="n"/>
      <c r="WXF8" s="1739" t="n"/>
      <c r="WXG8" s="1739" t="n"/>
      <c r="WXH8" s="1739" t="n"/>
      <c r="WXI8" s="1739" t="n"/>
      <c r="WXJ8" s="1739" t="n"/>
      <c r="WXK8" s="1739" t="n"/>
      <c r="WXL8" s="1739" t="n"/>
      <c r="WXM8" s="1739" t="n"/>
      <c r="WXN8" s="1739" t="n"/>
      <c r="WXO8" s="1739" t="n"/>
      <c r="WXP8" s="1739" t="n"/>
      <c r="WXQ8" s="1739" t="n"/>
      <c r="WXR8" s="1739" t="n"/>
      <c r="WXS8" s="1739" t="n"/>
      <c r="WXT8" s="1739" t="n"/>
      <c r="WXU8" s="1739" t="n"/>
      <c r="WXV8" s="1739" t="n"/>
      <c r="WXW8" s="1739" t="n"/>
      <c r="WXX8" s="1739" t="n"/>
      <c r="WXY8" s="1739" t="n"/>
      <c r="WXZ8" s="1739" t="n"/>
      <c r="WYA8" s="1739" t="n"/>
      <c r="WYB8" s="1739" t="n"/>
      <c r="WYC8" s="1739" t="n"/>
      <c r="WYD8" s="1739" t="n"/>
      <c r="WYE8" s="1739" t="n"/>
      <c r="WYF8" s="1739" t="n"/>
      <c r="WYG8" s="1739" t="n"/>
      <c r="WYH8" s="1739" t="n"/>
      <c r="WYI8" s="1739" t="n"/>
      <c r="WYJ8" s="1739" t="n"/>
      <c r="WYK8" s="1739" t="n"/>
      <c r="WYL8" s="1739" t="n"/>
      <c r="WYM8" s="1739" t="n"/>
      <c r="WYN8" s="1739" t="n"/>
      <c r="WYO8" s="1739" t="n"/>
      <c r="WYP8" s="1739" t="n"/>
      <c r="WYQ8" s="1739" t="n"/>
      <c r="WYR8" s="1739" t="n"/>
      <c r="WYS8" s="1739" t="n"/>
      <c r="WYT8" s="1739" t="n"/>
      <c r="WYU8" s="1739" t="n"/>
      <c r="WYV8" s="1739" t="n"/>
      <c r="WYW8" s="1739" t="n"/>
      <c r="WYX8" s="1739" t="n"/>
      <c r="WYY8" s="1739" t="n"/>
      <c r="WYZ8" s="1739" t="n"/>
      <c r="WZA8" s="1739" t="n"/>
      <c r="WZB8" s="1739" t="n"/>
      <c r="WZC8" s="1739" t="n"/>
      <c r="WZD8" s="1739" t="n"/>
      <c r="WZE8" s="1739" t="n"/>
      <c r="WZF8" s="1739" t="n"/>
      <c r="WZG8" s="1739" t="n"/>
      <c r="WZH8" s="1739" t="n"/>
      <c r="WZI8" s="1739" t="n"/>
      <c r="WZJ8" s="1739" t="n"/>
      <c r="WZK8" s="1739" t="n"/>
      <c r="WZL8" s="1739" t="n"/>
      <c r="WZM8" s="1739" t="n"/>
      <c r="WZN8" s="1739" t="n"/>
      <c r="WZO8" s="1739" t="n"/>
      <c r="WZP8" s="1739" t="n"/>
      <c r="WZQ8" s="1739" t="n"/>
      <c r="WZR8" s="1739" t="n"/>
      <c r="WZS8" s="1739" t="n"/>
      <c r="WZT8" s="1739" t="n"/>
      <c r="WZU8" s="1739" t="n"/>
      <c r="WZV8" s="1739" t="n"/>
      <c r="WZW8" s="1739" t="n"/>
      <c r="WZX8" s="1739" t="n"/>
      <c r="WZY8" s="1739" t="n"/>
      <c r="WZZ8" s="1739" t="n"/>
      <c r="XAA8" s="1739" t="n"/>
      <c r="XAB8" s="1739" t="n"/>
      <c r="XAC8" s="1739" t="n"/>
      <c r="XAD8" s="1739" t="n"/>
      <c r="XAE8" s="1739" t="n"/>
      <c r="XAF8" s="1739" t="n"/>
      <c r="XAG8" s="1739" t="n"/>
      <c r="XAH8" s="1739" t="n"/>
      <c r="XAI8" s="1739" t="n"/>
      <c r="XAJ8" s="1739" t="n"/>
      <c r="XAK8" s="1739" t="n"/>
      <c r="XAL8" s="1739" t="n"/>
      <c r="XAM8" s="1739" t="n"/>
      <c r="XAN8" s="1739" t="n"/>
      <c r="XAO8" s="1739" t="n"/>
      <c r="XAP8" s="1739" t="n"/>
      <c r="XAQ8" s="1739" t="n"/>
      <c r="XAR8" s="1739" t="n"/>
      <c r="XAS8" s="1739" t="n"/>
      <c r="XAT8" s="1739" t="n"/>
      <c r="XAU8" s="1739" t="n"/>
      <c r="XAV8" s="1739" t="n"/>
      <c r="XAW8" s="1739" t="n"/>
      <c r="XAX8" s="1739" t="n"/>
      <c r="XAY8" s="1739" t="n"/>
      <c r="XAZ8" s="1739" t="n"/>
      <c r="XBA8" s="1739" t="n"/>
      <c r="XBB8" s="1739" t="n"/>
      <c r="XBC8" s="1739" t="n"/>
      <c r="XBD8" s="1739" t="n"/>
      <c r="XBE8" s="1739" t="n"/>
      <c r="XBF8" s="1739" t="n"/>
      <c r="XBG8" s="1739" t="n"/>
      <c r="XBH8" s="1739" t="n"/>
      <c r="XBI8" s="1739" t="n"/>
      <c r="XBJ8" s="1739" t="n"/>
      <c r="XBK8" s="1739" t="n"/>
      <c r="XBL8" s="1739" t="n"/>
      <c r="XBM8" s="1739" t="n"/>
      <c r="XBN8" s="1739" t="n"/>
      <c r="XBO8" s="1739" t="n"/>
      <c r="XBP8" s="1739" t="n"/>
      <c r="XBQ8" s="1739" t="n"/>
      <c r="XBR8" s="1739" t="n"/>
      <c r="XBS8" s="1739" t="n"/>
      <c r="XBT8" s="1739" t="n"/>
      <c r="XBU8" s="1739" t="n"/>
      <c r="XBV8" s="1739" t="n"/>
      <c r="XBW8" s="1739" t="n"/>
      <c r="XBX8" s="1739" t="n"/>
      <c r="XBY8" s="1739" t="n"/>
      <c r="XBZ8" s="1739" t="n"/>
      <c r="XCA8" s="1739" t="n"/>
      <c r="XCB8" s="1739" t="n"/>
      <c r="XCC8" s="1739" t="n"/>
      <c r="XCD8" s="1739" t="n"/>
      <c r="XCE8" s="1739" t="n"/>
      <c r="XCF8" s="1739" t="n"/>
      <c r="XCG8" s="1739" t="n"/>
      <c r="XCH8" s="1739" t="n"/>
      <c r="XCI8" s="1739" t="n"/>
      <c r="XCJ8" s="1739" t="n"/>
      <c r="XCK8" s="1739" t="n"/>
      <c r="XCL8" s="1739" t="n"/>
      <c r="XCM8" s="1739" t="n"/>
      <c r="XCN8" s="1739" t="n"/>
      <c r="XCO8" s="1739" t="n"/>
      <c r="XCP8" s="1739" t="n"/>
      <c r="XCQ8" s="1739" t="n"/>
      <c r="XCR8" s="1739" t="n"/>
      <c r="XCS8" s="1739" t="n"/>
      <c r="XCT8" s="1739" t="n"/>
      <c r="XCU8" s="1739" t="n"/>
      <c r="XCV8" s="1739" t="n"/>
      <c r="XCW8" s="1739" t="n"/>
      <c r="XCX8" s="1739" t="n"/>
      <c r="XCY8" s="1739" t="n"/>
      <c r="XCZ8" s="1739" t="n"/>
      <c r="XDA8" s="1739" t="n"/>
      <c r="XDB8" s="1739" t="n"/>
      <c r="XDC8" s="1739" t="n"/>
      <c r="XDD8" s="1739" t="n"/>
      <c r="XDE8" s="1739" t="n"/>
      <c r="XDF8" s="1739" t="n"/>
      <c r="XDG8" s="1739" t="n"/>
      <c r="XDH8" s="1739" t="n"/>
      <c r="XDI8" s="1739" t="n"/>
      <c r="XDJ8" s="1739" t="n"/>
      <c r="XDK8" s="1739" t="n"/>
      <c r="XDL8" s="1739" t="n"/>
      <c r="XDM8" s="1739" t="n"/>
      <c r="XDN8" s="1739" t="n"/>
      <c r="XDO8" s="1739" t="n"/>
      <c r="XDP8" s="1739" t="n"/>
      <c r="XDQ8" s="1739" t="n"/>
      <c r="XDR8" s="1739" t="n"/>
      <c r="XDS8" s="1739" t="n"/>
      <c r="XDT8" s="1739" t="n"/>
      <c r="XDU8" s="1739" t="n"/>
      <c r="XDV8" s="1739" t="n"/>
      <c r="XDW8" s="1739" t="n"/>
      <c r="XDX8" s="1739" t="n"/>
      <c r="XDY8" s="1739" t="n"/>
      <c r="XDZ8" s="1739" t="n"/>
      <c r="XEA8" s="1739" t="n"/>
      <c r="XEB8" s="1739" t="n"/>
      <c r="XEC8" s="1739" t="n"/>
      <c r="XED8" s="1739" t="n"/>
      <c r="XEE8" s="1739" t="n"/>
      <c r="XEF8" s="1739" t="n"/>
      <c r="XEG8" s="1739" t="n"/>
      <c r="XEH8" s="1739" t="n"/>
      <c r="XEI8" s="1739" t="n"/>
      <c r="XEJ8" s="1739" t="n"/>
      <c r="XEK8" s="1739" t="n"/>
      <c r="XEL8" s="1739" t="n"/>
      <c r="XEM8" s="1739" t="n"/>
      <c r="XEN8" s="1739" t="n"/>
      <c r="XEO8" s="1739" t="n"/>
      <c r="XEP8" s="1739" t="n"/>
      <c r="XEQ8" s="1739" t="n"/>
      <c r="XER8" s="1739" t="n"/>
      <c r="XES8" s="1739" t="n"/>
      <c r="XET8" s="1739" t="n"/>
      <c r="XEU8" s="1739" t="n"/>
      <c r="XEV8" s="1739" t="n"/>
      <c r="XEW8" s="1739" t="n"/>
      <c r="XEX8" s="1739" t="n"/>
      <c r="XEY8" s="1739" t="n"/>
      <c r="XEZ8" s="1739" t="n"/>
      <c r="XFA8" s="1739" t="n"/>
      <c r="XFB8" s="1739" t="n"/>
      <c r="XFC8" s="1739" t="n"/>
      <c r="XFD8" s="1739" t="n"/>
    </row>
    <row r="9" ht="15.75" customFormat="1" customHeight="1" s="942">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c r="AG9" s="1739" t="n"/>
      <c r="AH9" s="1739" t="n"/>
      <c r="AI9" s="1739" t="n"/>
      <c r="AJ9" s="1739" t="n"/>
      <c r="AK9" s="1739" t="n"/>
      <c r="AL9" s="1739" t="n"/>
      <c r="AM9" s="1739" t="n"/>
      <c r="AN9" s="1739" t="n"/>
      <c r="AO9" s="1739" t="n"/>
      <c r="AP9" s="1739" t="n"/>
      <c r="AQ9" s="1739" t="n"/>
      <c r="AR9" s="1739" t="n"/>
      <c r="AS9" s="1739" t="n"/>
      <c r="AT9" s="1739" t="n"/>
      <c r="AU9" s="1739" t="n"/>
      <c r="AV9" s="1739" t="n"/>
      <c r="AW9" s="1739" t="n"/>
      <c r="AX9" s="1739" t="n"/>
      <c r="AY9" s="1739" t="n"/>
      <c r="AZ9" s="1739" t="n"/>
      <c r="BA9" s="1739" t="n"/>
      <c r="BB9" s="1739" t="n"/>
      <c r="BC9" s="1739" t="n"/>
      <c r="BD9" s="1739" t="n"/>
      <c r="BE9" s="1739" t="n"/>
      <c r="BF9" s="1739" t="n"/>
      <c r="BG9" s="1739" t="n"/>
      <c r="BH9" s="1739" t="n"/>
      <c r="BI9" s="1739" t="n"/>
      <c r="BJ9" s="1739" t="n"/>
      <c r="BK9" s="1739" t="n"/>
      <c r="BL9" s="1739" t="n"/>
      <c r="BM9" s="1739" t="n"/>
      <c r="BN9" s="1739" t="n"/>
      <c r="BO9" s="1739" t="n"/>
      <c r="BP9" s="1739" t="n"/>
      <c r="BQ9" s="1739" t="n"/>
      <c r="BR9" s="1739" t="n"/>
      <c r="BS9" s="1739" t="n"/>
      <c r="BT9" s="1739" t="n"/>
      <c r="BU9" s="1739" t="n"/>
      <c r="BV9" s="1739" t="n"/>
      <c r="BW9" s="1739" t="n"/>
      <c r="BX9" s="1739" t="n"/>
      <c r="BY9" s="1739" t="n"/>
      <c r="BZ9" s="1739" t="n"/>
      <c r="CA9" s="1739" t="n"/>
      <c r="CB9" s="1739" t="n"/>
      <c r="CC9" s="1739" t="n"/>
      <c r="CD9" s="1739" t="n"/>
      <c r="CE9" s="1739" t="n"/>
      <c r="CF9" s="1739" t="n"/>
      <c r="CG9" s="1739" t="n"/>
      <c r="CH9" s="1739" t="n"/>
      <c r="CI9" s="1739" t="n"/>
      <c r="CJ9" s="1739" t="n"/>
      <c r="CK9" s="1739" t="n"/>
      <c r="CL9" s="1739" t="n"/>
      <c r="CM9" s="1739" t="n"/>
      <c r="CN9" s="1739" t="n"/>
      <c r="CO9" s="1739" t="n"/>
      <c r="CP9" s="1739" t="n"/>
      <c r="CQ9" s="1739" t="n"/>
      <c r="CR9" s="1739" t="n"/>
      <c r="CS9" s="1739" t="n"/>
      <c r="CT9" s="1739" t="n"/>
      <c r="CU9" s="1739" t="n"/>
      <c r="CV9" s="1739" t="n"/>
      <c r="CW9" s="1739" t="n"/>
      <c r="CX9" s="1739" t="n"/>
      <c r="CY9" s="1739" t="n"/>
      <c r="CZ9" s="1739" t="n"/>
      <c r="DA9" s="1739" t="n"/>
      <c r="DB9" s="1739" t="n"/>
      <c r="DC9" s="1739" t="n"/>
      <c r="DD9" s="1739" t="n"/>
      <c r="DE9" s="1739" t="n"/>
      <c r="DF9" s="1739" t="n"/>
      <c r="DG9" s="1739" t="n"/>
      <c r="DH9" s="1739" t="n"/>
      <c r="DI9" s="1739" t="n"/>
      <c r="DJ9" s="1739" t="n"/>
      <c r="DK9" s="1739" t="n"/>
      <c r="DL9" s="1739" t="n"/>
      <c r="DM9" s="1739" t="n"/>
      <c r="DN9" s="1739" t="n"/>
      <c r="DO9" s="1739" t="n"/>
      <c r="DP9" s="1739" t="n"/>
      <c r="DQ9" s="1739" t="n"/>
      <c r="DR9" s="1739" t="n"/>
      <c r="DS9" s="1739" t="n"/>
      <c r="DT9" s="1739" t="n"/>
      <c r="DU9" s="1739" t="n"/>
      <c r="DV9" s="1739" t="n"/>
      <c r="DW9" s="1739" t="n"/>
      <c r="DX9" s="1739" t="n"/>
      <c r="DY9" s="1739" t="n"/>
      <c r="DZ9" s="1739" t="n"/>
      <c r="EA9" s="1739" t="n"/>
      <c r="EB9" s="1739" t="n"/>
      <c r="EC9" s="1739" t="n"/>
      <c r="ED9" s="1739" t="n"/>
      <c r="EE9" s="1739" t="n"/>
      <c r="EF9" s="1739" t="n"/>
      <c r="EG9" s="1739" t="n"/>
      <c r="EH9" s="1739" t="n"/>
      <c r="EI9" s="1739" t="n"/>
      <c r="EJ9" s="1739" t="n"/>
      <c r="EK9" s="1739" t="n"/>
      <c r="EL9" s="1739" t="n"/>
      <c r="EM9" s="1739" t="n"/>
      <c r="EN9" s="1739" t="n"/>
      <c r="EO9" s="1739" t="n"/>
      <c r="EP9" s="1739" t="n"/>
      <c r="EQ9" s="1739" t="n"/>
      <c r="ER9" s="1739" t="n"/>
      <c r="ES9" s="1739" t="n"/>
      <c r="ET9" s="1739" t="n"/>
      <c r="EU9" s="1739" t="n"/>
      <c r="EV9" s="1739" t="n"/>
      <c r="EW9" s="1739" t="n"/>
      <c r="EX9" s="1739" t="n"/>
      <c r="EY9" s="1739" t="n"/>
      <c r="EZ9" s="1739" t="n"/>
      <c r="FA9" s="1739" t="n"/>
      <c r="FB9" s="1739" t="n"/>
      <c r="FC9" s="1739" t="n"/>
      <c r="FD9" s="1739" t="n"/>
      <c r="FE9" s="1739" t="n"/>
      <c r="FF9" s="1739" t="n"/>
      <c r="FG9" s="1739" t="n"/>
      <c r="FH9" s="1739" t="n"/>
      <c r="FI9" s="1739" t="n"/>
      <c r="FJ9" s="1739" t="n"/>
      <c r="FK9" s="1739" t="n"/>
      <c r="FL9" s="1739" t="n"/>
      <c r="FM9" s="1739" t="n"/>
      <c r="FN9" s="1739" t="n"/>
      <c r="FO9" s="1739" t="n"/>
      <c r="FP9" s="1739" t="n"/>
      <c r="FQ9" s="1739" t="n"/>
      <c r="FR9" s="1739" t="n"/>
      <c r="FS9" s="1739" t="n"/>
      <c r="FT9" s="1739" t="n"/>
      <c r="FU9" s="1739" t="n"/>
      <c r="FV9" s="1739" t="n"/>
      <c r="FW9" s="1739" t="n"/>
      <c r="FX9" s="1739" t="n"/>
      <c r="FY9" s="1739" t="n"/>
      <c r="FZ9" s="1739" t="n"/>
      <c r="GA9" s="1739" t="n"/>
      <c r="GB9" s="1739" t="n"/>
      <c r="GC9" s="1739" t="n"/>
      <c r="GD9" s="1739" t="n"/>
      <c r="GE9" s="1739" t="n"/>
      <c r="GF9" s="1739" t="n"/>
      <c r="GG9" s="1739" t="n"/>
      <c r="GH9" s="1739" t="n"/>
      <c r="GI9" s="1739" t="n"/>
      <c r="GJ9" s="1739" t="n"/>
      <c r="GK9" s="1739" t="n"/>
      <c r="GL9" s="1739" t="n"/>
      <c r="GM9" s="1739" t="n"/>
      <c r="GN9" s="1739" t="n"/>
      <c r="GO9" s="1739" t="n"/>
      <c r="GP9" s="1739" t="n"/>
      <c r="GQ9" s="1739" t="n"/>
      <c r="GR9" s="1739" t="n"/>
      <c r="GS9" s="1739" t="n"/>
      <c r="GT9" s="1739" t="n"/>
      <c r="GU9" s="1739" t="n"/>
      <c r="GV9" s="1739" t="n"/>
      <c r="GW9" s="1739" t="n"/>
      <c r="GX9" s="1739" t="n"/>
      <c r="GY9" s="1739" t="n"/>
      <c r="GZ9" s="1739" t="n"/>
      <c r="HA9" s="1739" t="n"/>
      <c r="HB9" s="1739" t="n"/>
      <c r="HC9" s="1739" t="n"/>
      <c r="HD9" s="1739" t="n"/>
      <c r="HE9" s="1739" t="n"/>
      <c r="HF9" s="1739" t="n"/>
      <c r="HG9" s="1739" t="n"/>
      <c r="HH9" s="1739" t="n"/>
      <c r="HI9" s="1739" t="n"/>
      <c r="HJ9" s="1739" t="n"/>
      <c r="HK9" s="1739" t="n"/>
      <c r="HL9" s="1739" t="n"/>
      <c r="HM9" s="1739" t="n"/>
      <c r="HN9" s="1739" t="n"/>
      <c r="HO9" s="1739" t="n"/>
      <c r="HP9" s="1739" t="n"/>
      <c r="HQ9" s="1739" t="n"/>
      <c r="HR9" s="1739" t="n"/>
      <c r="HS9" s="1739" t="n"/>
      <c r="HT9" s="1739" t="n"/>
      <c r="HU9" s="1739" t="n"/>
      <c r="HV9" s="1739" t="n"/>
      <c r="HW9" s="1739" t="n"/>
      <c r="HX9" s="1739" t="n"/>
      <c r="HY9" s="1739" t="n"/>
      <c r="HZ9" s="1739" t="n"/>
      <c r="IA9" s="1739" t="n"/>
      <c r="IB9" s="1739" t="n"/>
      <c r="IC9" s="1739" t="n"/>
      <c r="ID9" s="1739" t="n"/>
      <c r="IE9" s="1739" t="n"/>
      <c r="IF9" s="1739" t="n"/>
      <c r="IG9" s="1739" t="n"/>
      <c r="IH9" s="1739" t="n"/>
      <c r="II9" s="1739" t="n"/>
      <c r="IJ9" s="1739" t="n"/>
      <c r="IK9" s="1739" t="n"/>
      <c r="IL9" s="1739" t="n"/>
      <c r="IM9" s="1739" t="n"/>
      <c r="IN9" s="1739" t="n"/>
      <c r="IO9" s="1739" t="n"/>
      <c r="IP9" s="1739" t="n"/>
      <c r="IQ9" s="1739" t="n"/>
      <c r="IR9" s="1739" t="n"/>
      <c r="IS9" s="1739" t="n"/>
      <c r="IT9" s="1739" t="n"/>
      <c r="IU9" s="1739" t="n"/>
      <c r="IV9" s="1739" t="n"/>
      <c r="IW9" s="1739" t="n"/>
      <c r="IX9" s="1739" t="n"/>
      <c r="IY9" s="1739" t="n"/>
      <c r="IZ9" s="1739" t="n"/>
      <c r="JA9" s="1739" t="n"/>
      <c r="JB9" s="1739" t="n"/>
      <c r="JC9" s="1739" t="n"/>
      <c r="JD9" s="1739" t="n"/>
      <c r="JE9" s="1739" t="n"/>
      <c r="JF9" s="1739" t="n"/>
      <c r="JG9" s="1739" t="n"/>
      <c r="JH9" s="1739" t="n"/>
      <c r="JI9" s="1739" t="n"/>
      <c r="JJ9" s="1739" t="n"/>
      <c r="JK9" s="1739" t="n"/>
      <c r="JL9" s="1739" t="n"/>
      <c r="JM9" s="1739" t="n"/>
      <c r="JN9" s="1739" t="n"/>
      <c r="JO9" s="1739" t="n"/>
      <c r="JP9" s="1739" t="n"/>
      <c r="JQ9" s="1739" t="n"/>
      <c r="JR9" s="1739" t="n"/>
      <c r="JS9" s="1739" t="n"/>
      <c r="JT9" s="1739" t="n"/>
      <c r="JU9" s="1739" t="n"/>
      <c r="JV9" s="1739" t="n"/>
      <c r="JW9" s="1739" t="n"/>
      <c r="JX9" s="1739" t="n"/>
      <c r="JY9" s="1739" t="n"/>
      <c r="JZ9" s="1739" t="n"/>
      <c r="KA9" s="1739" t="n"/>
      <c r="KB9" s="1739" t="n"/>
      <c r="KC9" s="1739" t="n"/>
      <c r="KD9" s="1739" t="n"/>
      <c r="KE9" s="1739" t="n"/>
      <c r="KF9" s="1739" t="n"/>
      <c r="KG9" s="1739" t="n"/>
      <c r="KH9" s="1739" t="n"/>
      <c r="KI9" s="1739" t="n"/>
      <c r="KJ9" s="1739" t="n"/>
      <c r="KK9" s="1739" t="n"/>
      <c r="KL9" s="1739" t="n"/>
      <c r="KM9" s="1739" t="n"/>
      <c r="KN9" s="1739" t="n"/>
      <c r="KO9" s="1739" t="n"/>
      <c r="KP9" s="1739" t="n"/>
      <c r="KQ9" s="1739" t="n"/>
      <c r="KR9" s="1739" t="n"/>
      <c r="KS9" s="1739" t="n"/>
      <c r="KT9" s="1739" t="n"/>
      <c r="KU9" s="1739" t="n"/>
      <c r="KV9" s="1739" t="n"/>
      <c r="KW9" s="1739" t="n"/>
      <c r="KX9" s="1739" t="n"/>
      <c r="KY9" s="1739" t="n"/>
      <c r="KZ9" s="1739" t="n"/>
      <c r="LA9" s="1739" t="n"/>
      <c r="LB9" s="1739" t="n"/>
      <c r="LC9" s="1739" t="n"/>
      <c r="LD9" s="1739" t="n"/>
      <c r="LE9" s="1739" t="n"/>
      <c r="LF9" s="1739" t="n"/>
      <c r="LG9" s="1739" t="n"/>
      <c r="LH9" s="1739" t="n"/>
      <c r="LI9" s="1739" t="n"/>
      <c r="LJ9" s="1739" t="n"/>
      <c r="LK9" s="1739" t="n"/>
      <c r="LL9" s="1739" t="n"/>
      <c r="LM9" s="1739" t="n"/>
      <c r="LN9" s="1739" t="n"/>
      <c r="LO9" s="1739" t="n"/>
      <c r="LP9" s="1739" t="n"/>
      <c r="LQ9" s="1739" t="n"/>
      <c r="LR9" s="1739" t="n"/>
      <c r="LS9" s="1739" t="n"/>
      <c r="LT9" s="1739" t="n"/>
      <c r="LU9" s="1739" t="n"/>
      <c r="LV9" s="1739" t="n"/>
      <c r="LW9" s="1739" t="n"/>
      <c r="LX9" s="1739" t="n"/>
      <c r="LY9" s="1739" t="n"/>
      <c r="LZ9" s="1739" t="n"/>
      <c r="MA9" s="1739" t="n"/>
      <c r="MB9" s="1739" t="n"/>
      <c r="MC9" s="1739" t="n"/>
      <c r="MD9" s="1739" t="n"/>
      <c r="ME9" s="1739" t="n"/>
      <c r="MF9" s="1739" t="n"/>
      <c r="MG9" s="1739" t="n"/>
      <c r="MH9" s="1739" t="n"/>
      <c r="MI9" s="1739" t="n"/>
      <c r="MJ9" s="1739" t="n"/>
      <c r="MK9" s="1739" t="n"/>
      <c r="ML9" s="1739" t="n"/>
      <c r="MM9" s="1739" t="n"/>
      <c r="MN9" s="1739" t="n"/>
      <c r="MO9" s="1739" t="n"/>
      <c r="MP9" s="1739" t="n"/>
      <c r="MQ9" s="1739" t="n"/>
      <c r="MR9" s="1739" t="n"/>
      <c r="MS9" s="1739" t="n"/>
      <c r="MT9" s="1739" t="n"/>
      <c r="MU9" s="1739" t="n"/>
      <c r="MV9" s="1739" t="n"/>
      <c r="MW9" s="1739" t="n"/>
      <c r="MX9" s="1739" t="n"/>
      <c r="MY9" s="1739" t="n"/>
      <c r="MZ9" s="1739" t="n"/>
      <c r="NA9" s="1739" t="n"/>
      <c r="NB9" s="1739" t="n"/>
      <c r="NC9" s="1739" t="n"/>
      <c r="ND9" s="1739" t="n"/>
      <c r="NE9" s="1739" t="n"/>
      <c r="NF9" s="1739" t="n"/>
      <c r="NG9" s="1739" t="n"/>
      <c r="NH9" s="1739" t="n"/>
      <c r="NI9" s="1739" t="n"/>
      <c r="NJ9" s="1739" t="n"/>
      <c r="NK9" s="1739" t="n"/>
      <c r="NL9" s="1739" t="n"/>
      <c r="NM9" s="1739" t="n"/>
      <c r="NN9" s="1739" t="n"/>
      <c r="NO9" s="1739" t="n"/>
      <c r="NP9" s="1739" t="n"/>
      <c r="NQ9" s="1739" t="n"/>
      <c r="NR9" s="1739" t="n"/>
      <c r="NS9" s="1739" t="n"/>
      <c r="NT9" s="1739" t="n"/>
      <c r="NU9" s="1739" t="n"/>
      <c r="NV9" s="1739" t="n"/>
      <c r="NW9" s="1739" t="n"/>
      <c r="NX9" s="1739" t="n"/>
      <c r="NY9" s="1739" t="n"/>
      <c r="NZ9" s="1739" t="n"/>
      <c r="OA9" s="1739" t="n"/>
      <c r="OB9" s="1739" t="n"/>
      <c r="OC9" s="1739" t="n"/>
      <c r="OD9" s="1739" t="n"/>
      <c r="OE9" s="1739" t="n"/>
      <c r="OF9" s="1739" t="n"/>
      <c r="OG9" s="1739" t="n"/>
      <c r="OH9" s="1739" t="n"/>
      <c r="OI9" s="1739" t="n"/>
      <c r="OJ9" s="1739" t="n"/>
      <c r="OK9" s="1739" t="n"/>
      <c r="OL9" s="1739" t="n"/>
      <c r="OM9" s="1739" t="n"/>
      <c r="ON9" s="1739" t="n"/>
      <c r="OO9" s="1739" t="n"/>
      <c r="OP9" s="1739" t="n"/>
      <c r="OQ9" s="1739" t="n"/>
      <c r="OR9" s="1739" t="n"/>
      <c r="OS9" s="1739" t="n"/>
      <c r="OT9" s="1739" t="n"/>
      <c r="OU9" s="1739" t="n"/>
      <c r="OV9" s="1739" t="n"/>
      <c r="OW9" s="1739" t="n"/>
      <c r="OX9" s="1739" t="n"/>
      <c r="OY9" s="1739" t="n"/>
      <c r="OZ9" s="1739" t="n"/>
      <c r="PA9" s="1739" t="n"/>
      <c r="PB9" s="1739" t="n"/>
      <c r="PC9" s="1739" t="n"/>
      <c r="PD9" s="1739" t="n"/>
      <c r="PE9" s="1739" t="n"/>
      <c r="PF9" s="1739" t="n"/>
      <c r="PG9" s="1739" t="n"/>
      <c r="PH9" s="1739" t="n"/>
      <c r="PI9" s="1739" t="n"/>
      <c r="PJ9" s="1739" t="n"/>
      <c r="PK9" s="1739" t="n"/>
      <c r="PL9" s="1739" t="n"/>
      <c r="PM9" s="1739" t="n"/>
      <c r="PN9" s="1739" t="n"/>
      <c r="PO9" s="1739" t="n"/>
      <c r="PP9" s="1739" t="n"/>
      <c r="PQ9" s="1739" t="n"/>
      <c r="PR9" s="1739" t="n"/>
      <c r="PS9" s="1739" t="n"/>
      <c r="PT9" s="1739" t="n"/>
      <c r="PU9" s="1739" t="n"/>
      <c r="PV9" s="1739" t="n"/>
      <c r="PW9" s="1739" t="n"/>
      <c r="PX9" s="1739" t="n"/>
      <c r="PY9" s="1739" t="n"/>
      <c r="PZ9" s="1739" t="n"/>
      <c r="QA9" s="1739" t="n"/>
      <c r="QB9" s="1739" t="n"/>
      <c r="QC9" s="1739" t="n"/>
      <c r="QD9" s="1739" t="n"/>
      <c r="QE9" s="1739" t="n"/>
      <c r="QF9" s="1739" t="n"/>
      <c r="QG9" s="1739" t="n"/>
      <c r="QH9" s="1739" t="n"/>
      <c r="QI9" s="1739" t="n"/>
      <c r="QJ9" s="1739" t="n"/>
      <c r="QK9" s="1739" t="n"/>
      <c r="QL9" s="1739" t="n"/>
      <c r="QM9" s="1739" t="n"/>
      <c r="QN9" s="1739" t="n"/>
      <c r="QO9" s="1739" t="n"/>
      <c r="QP9" s="1739" t="n"/>
      <c r="QQ9" s="1739" t="n"/>
      <c r="QR9" s="1739" t="n"/>
      <c r="QS9" s="1739" t="n"/>
      <c r="QT9" s="1739" t="n"/>
      <c r="QU9" s="1739" t="n"/>
      <c r="QV9" s="1739" t="n"/>
      <c r="QW9" s="1739" t="n"/>
      <c r="QX9" s="1739" t="n"/>
      <c r="QY9" s="1739" t="n"/>
      <c r="QZ9" s="1739" t="n"/>
      <c r="RA9" s="1739" t="n"/>
      <c r="RB9" s="1739" t="n"/>
      <c r="RC9" s="1739" t="n"/>
      <c r="RD9" s="1739" t="n"/>
      <c r="RE9" s="1739" t="n"/>
      <c r="RF9" s="1739" t="n"/>
      <c r="RG9" s="1739" t="n"/>
      <c r="RH9" s="1739" t="n"/>
      <c r="RI9" s="1739" t="n"/>
      <c r="RJ9" s="1739" t="n"/>
      <c r="RK9" s="1739" t="n"/>
      <c r="RL9" s="1739" t="n"/>
      <c r="RM9" s="1739" t="n"/>
      <c r="RN9" s="1739" t="n"/>
      <c r="RO9" s="1739" t="n"/>
      <c r="RP9" s="1739" t="n"/>
      <c r="RQ9" s="1739" t="n"/>
      <c r="RR9" s="1739" t="n"/>
      <c r="RS9" s="1739" t="n"/>
      <c r="RT9" s="1739" t="n"/>
      <c r="RU9" s="1739" t="n"/>
      <c r="RV9" s="1739" t="n"/>
      <c r="RW9" s="1739" t="n"/>
      <c r="RX9" s="1739" t="n"/>
      <c r="RY9" s="1739" t="n"/>
      <c r="RZ9" s="1739" t="n"/>
      <c r="SA9" s="1739" t="n"/>
      <c r="SB9" s="1739" t="n"/>
      <c r="SC9" s="1739" t="n"/>
      <c r="SD9" s="1739" t="n"/>
      <c r="SE9" s="1739" t="n"/>
      <c r="SF9" s="1739" t="n"/>
      <c r="SG9" s="1739" t="n"/>
      <c r="SH9" s="1739" t="n"/>
      <c r="SI9" s="1739" t="n"/>
      <c r="SJ9" s="1739" t="n"/>
      <c r="SK9" s="1739" t="n"/>
      <c r="SL9" s="1739" t="n"/>
      <c r="SM9" s="1739" t="n"/>
      <c r="SN9" s="1739" t="n"/>
      <c r="SO9" s="1739" t="n"/>
      <c r="SP9" s="1739" t="n"/>
      <c r="SQ9" s="1739" t="n"/>
      <c r="SR9" s="1739" t="n"/>
      <c r="SS9" s="1739" t="n"/>
      <c r="ST9" s="1739" t="n"/>
      <c r="SU9" s="1739" t="n"/>
      <c r="SV9" s="1739" t="n"/>
      <c r="SW9" s="1739" t="n"/>
      <c r="SX9" s="1739" t="n"/>
      <c r="SY9" s="1739" t="n"/>
      <c r="SZ9" s="1739" t="n"/>
      <c r="TA9" s="1739" t="n"/>
      <c r="TB9" s="1739" t="n"/>
      <c r="TC9" s="1739" t="n"/>
      <c r="TD9" s="1739" t="n"/>
      <c r="TE9" s="1739" t="n"/>
      <c r="TF9" s="1739" t="n"/>
      <c r="TG9" s="1739" t="n"/>
      <c r="TH9" s="1739" t="n"/>
      <c r="TI9" s="1739" t="n"/>
      <c r="TJ9" s="1739" t="n"/>
      <c r="TK9" s="1739" t="n"/>
      <c r="TL9" s="1739" t="n"/>
      <c r="TM9" s="1739" t="n"/>
      <c r="TN9" s="1739" t="n"/>
      <c r="TO9" s="1739" t="n"/>
      <c r="TP9" s="1739" t="n"/>
      <c r="TQ9" s="1739" t="n"/>
      <c r="TR9" s="1739" t="n"/>
      <c r="TS9" s="1739" t="n"/>
      <c r="TT9" s="1739" t="n"/>
      <c r="TU9" s="1739" t="n"/>
      <c r="TV9" s="1739" t="n"/>
      <c r="TW9" s="1739" t="n"/>
      <c r="TX9" s="1739" t="n"/>
      <c r="TY9" s="1739" t="n"/>
      <c r="TZ9" s="1739" t="n"/>
      <c r="UA9" s="1739" t="n"/>
      <c r="UB9" s="1739" t="n"/>
      <c r="UC9" s="1739" t="n"/>
      <c r="UD9" s="1739" t="n"/>
      <c r="UE9" s="1739" t="n"/>
      <c r="UF9" s="1739" t="n"/>
      <c r="UG9" s="1739" t="n"/>
      <c r="UH9" s="1739" t="n"/>
      <c r="UI9" s="1739" t="n"/>
      <c r="UJ9" s="1739" t="n"/>
      <c r="UK9" s="1739" t="n"/>
      <c r="UL9" s="1739" t="n"/>
      <c r="UM9" s="1739" t="n"/>
      <c r="UN9" s="1739" t="n"/>
      <c r="UO9" s="1739" t="n"/>
      <c r="UP9" s="1739" t="n"/>
      <c r="UQ9" s="1739" t="n"/>
      <c r="UR9" s="1739" t="n"/>
      <c r="US9" s="1739" t="n"/>
      <c r="UT9" s="1739" t="n"/>
      <c r="UU9" s="1739" t="n"/>
      <c r="UV9" s="1739" t="n"/>
      <c r="UW9" s="1739" t="n"/>
      <c r="UX9" s="1739" t="n"/>
      <c r="UY9" s="1739" t="n"/>
      <c r="UZ9" s="1739" t="n"/>
      <c r="VA9" s="1739" t="n"/>
      <c r="VB9" s="1739" t="n"/>
      <c r="VC9" s="1739" t="n"/>
      <c r="VD9" s="1739" t="n"/>
      <c r="VE9" s="1739" t="n"/>
      <c r="VF9" s="1739" t="n"/>
      <c r="VG9" s="1739" t="n"/>
      <c r="VH9" s="1739" t="n"/>
      <c r="VI9" s="1739" t="n"/>
      <c r="VJ9" s="1739" t="n"/>
      <c r="VK9" s="1739" t="n"/>
      <c r="VL9" s="1739" t="n"/>
      <c r="VM9" s="1739" t="n"/>
      <c r="VN9" s="1739" t="n"/>
      <c r="VO9" s="1739" t="n"/>
      <c r="VP9" s="1739" t="n"/>
      <c r="VQ9" s="1739" t="n"/>
      <c r="VR9" s="1739" t="n"/>
      <c r="VS9" s="1739" t="n"/>
      <c r="VT9" s="1739" t="n"/>
      <c r="VU9" s="1739" t="n"/>
      <c r="VV9" s="1739" t="n"/>
      <c r="VW9" s="1739" t="n"/>
      <c r="VX9" s="1739" t="n"/>
      <c r="VY9" s="1739" t="n"/>
      <c r="VZ9" s="1739" t="n"/>
      <c r="WA9" s="1739" t="n"/>
      <c r="WB9" s="1739" t="n"/>
      <c r="WC9" s="1739" t="n"/>
      <c r="WD9" s="1739" t="n"/>
      <c r="WE9" s="1739" t="n"/>
      <c r="WF9" s="1739" t="n"/>
      <c r="WG9" s="1739" t="n"/>
      <c r="WH9" s="1739" t="n"/>
      <c r="WI9" s="1739" t="n"/>
      <c r="WJ9" s="1739" t="n"/>
      <c r="WK9" s="1739" t="n"/>
      <c r="WL9" s="1739" t="n"/>
      <c r="WM9" s="1739" t="n"/>
      <c r="WN9" s="1739" t="n"/>
      <c r="WO9" s="1739" t="n"/>
      <c r="WP9" s="1739" t="n"/>
      <c r="WQ9" s="1739" t="n"/>
      <c r="WR9" s="1739" t="n"/>
      <c r="WS9" s="1739" t="n"/>
      <c r="WT9" s="1739" t="n"/>
      <c r="WU9" s="1739" t="n"/>
      <c r="WV9" s="1739" t="n"/>
      <c r="WW9" s="1739" t="n"/>
      <c r="WX9" s="1739" t="n"/>
      <c r="WY9" s="1739" t="n"/>
      <c r="WZ9" s="1739" t="n"/>
      <c r="XA9" s="1739" t="n"/>
      <c r="XB9" s="1739" t="n"/>
      <c r="XC9" s="1739" t="n"/>
      <c r="XD9" s="1739" t="n"/>
      <c r="XE9" s="1739" t="n"/>
      <c r="XF9" s="1739" t="n"/>
      <c r="XG9" s="1739" t="n"/>
      <c r="XH9" s="1739" t="n"/>
      <c r="XI9" s="1739" t="n"/>
      <c r="XJ9" s="1739" t="n"/>
      <c r="XK9" s="1739" t="n"/>
      <c r="XL9" s="1739" t="n"/>
      <c r="XM9" s="1739" t="n"/>
      <c r="XN9" s="1739" t="n"/>
      <c r="XO9" s="1739" t="n"/>
      <c r="XP9" s="1739" t="n"/>
      <c r="XQ9" s="1739" t="n"/>
      <c r="XR9" s="1739" t="n"/>
      <c r="XS9" s="1739" t="n"/>
      <c r="XT9" s="1739" t="n"/>
      <c r="XU9" s="1739" t="n"/>
      <c r="XV9" s="1739" t="n"/>
      <c r="XW9" s="1739" t="n"/>
      <c r="XX9" s="1739" t="n"/>
      <c r="XY9" s="1739" t="n"/>
      <c r="XZ9" s="1739" t="n"/>
      <c r="YA9" s="1739" t="n"/>
      <c r="YB9" s="1739" t="n"/>
      <c r="YC9" s="1739" t="n"/>
      <c r="YD9" s="1739" t="n"/>
      <c r="YE9" s="1739" t="n"/>
      <c r="YF9" s="1739" t="n"/>
      <c r="YG9" s="1739" t="n"/>
      <c r="YH9" s="1739" t="n"/>
      <c r="YI9" s="1739" t="n"/>
      <c r="YJ9" s="1739" t="n"/>
      <c r="YK9" s="1739" t="n"/>
      <c r="YL9" s="1739" t="n"/>
      <c r="YM9" s="1739" t="n"/>
      <c r="YN9" s="1739" t="n"/>
      <c r="YO9" s="1739" t="n"/>
      <c r="YP9" s="1739" t="n"/>
      <c r="YQ9" s="1739" t="n"/>
      <c r="YR9" s="1739" t="n"/>
      <c r="YS9" s="1739" t="n"/>
      <c r="YT9" s="1739" t="n"/>
      <c r="YU9" s="1739" t="n"/>
      <c r="YV9" s="1739" t="n"/>
      <c r="YW9" s="1739" t="n"/>
      <c r="YX9" s="1739" t="n"/>
      <c r="YY9" s="1739" t="n"/>
      <c r="YZ9" s="1739" t="n"/>
      <c r="ZA9" s="1739" t="n"/>
      <c r="ZB9" s="1739" t="n"/>
      <c r="ZC9" s="1739" t="n"/>
      <c r="ZD9" s="1739" t="n"/>
      <c r="ZE9" s="1739" t="n"/>
      <c r="ZF9" s="1739" t="n"/>
      <c r="ZG9" s="1739" t="n"/>
      <c r="ZH9" s="1739" t="n"/>
      <c r="ZI9" s="1739" t="n"/>
      <c r="ZJ9" s="1739" t="n"/>
      <c r="ZK9" s="1739" t="n"/>
      <c r="ZL9" s="1739" t="n"/>
      <c r="ZM9" s="1739" t="n"/>
      <c r="ZN9" s="1739" t="n"/>
      <c r="ZO9" s="1739" t="n"/>
      <c r="ZP9" s="1739" t="n"/>
      <c r="ZQ9" s="1739" t="n"/>
      <c r="ZR9" s="1739" t="n"/>
      <c r="ZS9" s="1739" t="n"/>
      <c r="ZT9" s="1739" t="n"/>
      <c r="ZU9" s="1739" t="n"/>
      <c r="ZV9" s="1739" t="n"/>
      <c r="ZW9" s="1739" t="n"/>
      <c r="ZX9" s="1739" t="n"/>
      <c r="ZY9" s="1739" t="n"/>
      <c r="ZZ9" s="1739" t="n"/>
      <c r="AAA9" s="1739" t="n"/>
      <c r="AAB9" s="1739" t="n"/>
      <c r="AAC9" s="1739" t="n"/>
      <c r="AAD9" s="1739" t="n"/>
      <c r="AAE9" s="1739" t="n"/>
      <c r="AAF9" s="1739" t="n"/>
      <c r="AAG9" s="1739" t="n"/>
      <c r="AAH9" s="1739" t="n"/>
      <c r="AAI9" s="1739" t="n"/>
      <c r="AAJ9" s="1739" t="n"/>
      <c r="AAK9" s="1739" t="n"/>
      <c r="AAL9" s="1739" t="n"/>
      <c r="AAM9" s="1739" t="n"/>
      <c r="AAN9" s="1739" t="n"/>
      <c r="AAO9" s="1739" t="n"/>
      <c r="AAP9" s="1739" t="n"/>
      <c r="AAQ9" s="1739" t="n"/>
      <c r="AAR9" s="1739" t="n"/>
      <c r="AAS9" s="1739" t="n"/>
      <c r="AAT9" s="1739" t="n"/>
      <c r="AAU9" s="1739" t="n"/>
      <c r="AAV9" s="1739" t="n"/>
      <c r="AAW9" s="1739" t="n"/>
      <c r="AAX9" s="1739" t="n"/>
      <c r="AAY9" s="1739" t="n"/>
      <c r="AAZ9" s="1739" t="n"/>
      <c r="ABA9" s="1739" t="n"/>
      <c r="ABB9" s="1739" t="n"/>
      <c r="ABC9" s="1739" t="n"/>
      <c r="ABD9" s="1739" t="n"/>
      <c r="ABE9" s="1739" t="n"/>
      <c r="ABF9" s="1739" t="n"/>
      <c r="ABG9" s="1739" t="n"/>
      <c r="ABH9" s="1739" t="n"/>
      <c r="ABI9" s="1739" t="n"/>
      <c r="ABJ9" s="1739" t="n"/>
      <c r="ABK9" s="1739" t="n"/>
      <c r="ABL9" s="1739" t="n"/>
      <c r="ABM9" s="1739" t="n"/>
      <c r="ABN9" s="1739" t="n"/>
      <c r="ABO9" s="1739" t="n"/>
      <c r="ABP9" s="1739" t="n"/>
      <c r="ABQ9" s="1739" t="n"/>
      <c r="ABR9" s="1739" t="n"/>
      <c r="ABS9" s="1739" t="n"/>
      <c r="ABT9" s="1739" t="n"/>
      <c r="ABU9" s="1739" t="n"/>
      <c r="ABV9" s="1739" t="n"/>
      <c r="ABW9" s="1739" t="n"/>
      <c r="ABX9" s="1739" t="n"/>
      <c r="ABY9" s="1739" t="n"/>
      <c r="ABZ9" s="1739" t="n"/>
      <c r="ACA9" s="1739" t="n"/>
      <c r="ACB9" s="1739" t="n"/>
      <c r="ACC9" s="1739" t="n"/>
      <c r="ACD9" s="1739" t="n"/>
      <c r="ACE9" s="1739" t="n"/>
      <c r="ACF9" s="1739" t="n"/>
      <c r="ACG9" s="1739" t="n"/>
      <c r="ACH9" s="1739" t="n"/>
      <c r="ACI9" s="1739" t="n"/>
      <c r="ACJ9" s="1739" t="n"/>
      <c r="ACK9" s="1739" t="n"/>
      <c r="ACL9" s="1739" t="n"/>
      <c r="ACM9" s="1739" t="n"/>
      <c r="ACN9" s="1739" t="n"/>
      <c r="ACO9" s="1739" t="n"/>
      <c r="ACP9" s="1739" t="n"/>
      <c r="ACQ9" s="1739" t="n"/>
      <c r="ACR9" s="1739" t="n"/>
      <c r="ACS9" s="1739" t="n"/>
      <c r="ACT9" s="1739" t="n"/>
      <c r="ACU9" s="1739" t="n"/>
      <c r="ACV9" s="1739" t="n"/>
      <c r="ACW9" s="1739" t="n"/>
      <c r="ACX9" s="1739" t="n"/>
      <c r="ACY9" s="1739" t="n"/>
      <c r="ACZ9" s="1739" t="n"/>
      <c r="ADA9" s="1739" t="n"/>
      <c r="ADB9" s="1739" t="n"/>
      <c r="ADC9" s="1739" t="n"/>
      <c r="ADD9" s="1739" t="n"/>
      <c r="ADE9" s="1739" t="n"/>
      <c r="ADF9" s="1739" t="n"/>
      <c r="ADG9" s="1739" t="n"/>
      <c r="ADH9" s="1739" t="n"/>
      <c r="ADI9" s="1739" t="n"/>
      <c r="ADJ9" s="1739" t="n"/>
      <c r="ADK9" s="1739" t="n"/>
      <c r="ADL9" s="1739" t="n"/>
      <c r="ADM9" s="1739" t="n"/>
      <c r="ADN9" s="1739" t="n"/>
      <c r="ADO9" s="1739" t="n"/>
      <c r="ADP9" s="1739" t="n"/>
      <c r="ADQ9" s="1739" t="n"/>
      <c r="ADR9" s="1739" t="n"/>
      <c r="ADS9" s="1739" t="n"/>
      <c r="ADT9" s="1739" t="n"/>
      <c r="ADU9" s="1739" t="n"/>
      <c r="ADV9" s="1739" t="n"/>
      <c r="ADW9" s="1739" t="n"/>
      <c r="ADX9" s="1739" t="n"/>
      <c r="ADY9" s="1739" t="n"/>
      <c r="ADZ9" s="1739" t="n"/>
      <c r="AEA9" s="1739" t="n"/>
      <c r="AEB9" s="1739" t="n"/>
      <c r="AEC9" s="1739" t="n"/>
      <c r="AED9" s="1739" t="n"/>
      <c r="AEE9" s="1739" t="n"/>
      <c r="AEF9" s="1739" t="n"/>
      <c r="AEG9" s="1739" t="n"/>
      <c r="AEH9" s="1739" t="n"/>
      <c r="AEI9" s="1739" t="n"/>
      <c r="AEJ9" s="1739" t="n"/>
      <c r="AEK9" s="1739" t="n"/>
      <c r="AEL9" s="1739" t="n"/>
      <c r="AEM9" s="1739" t="n"/>
      <c r="AEN9" s="1739" t="n"/>
      <c r="AEO9" s="1739" t="n"/>
      <c r="AEP9" s="1739" t="n"/>
      <c r="AEQ9" s="1739" t="n"/>
      <c r="AER9" s="1739" t="n"/>
      <c r="AES9" s="1739" t="n"/>
      <c r="AET9" s="1739" t="n"/>
      <c r="AEU9" s="1739" t="n"/>
      <c r="AEV9" s="1739" t="n"/>
      <c r="AEW9" s="1739" t="n"/>
      <c r="AEX9" s="1739" t="n"/>
      <c r="AEY9" s="1739" t="n"/>
      <c r="AEZ9" s="1739" t="n"/>
      <c r="AFA9" s="1739" t="n"/>
      <c r="AFB9" s="1739" t="n"/>
      <c r="AFC9" s="1739" t="n"/>
      <c r="AFD9" s="1739" t="n"/>
      <c r="AFE9" s="1739" t="n"/>
      <c r="AFF9" s="1739" t="n"/>
      <c r="AFG9" s="1739" t="n"/>
      <c r="AFH9" s="1739" t="n"/>
      <c r="AFI9" s="1739" t="n"/>
      <c r="AFJ9" s="1739" t="n"/>
      <c r="AFK9" s="1739" t="n"/>
      <c r="AFL9" s="1739" t="n"/>
      <c r="AFM9" s="1739" t="n"/>
      <c r="AFN9" s="1739" t="n"/>
      <c r="AFO9" s="1739" t="n"/>
      <c r="AFP9" s="1739" t="n"/>
      <c r="AFQ9" s="1739" t="n"/>
      <c r="AFR9" s="1739" t="n"/>
      <c r="AFS9" s="1739" t="n"/>
      <c r="AFT9" s="1739" t="n"/>
      <c r="AFU9" s="1739" t="n"/>
      <c r="AFV9" s="1739" t="n"/>
      <c r="AFW9" s="1739" t="n"/>
      <c r="AFX9" s="1739" t="n"/>
      <c r="AFY9" s="1739" t="n"/>
      <c r="AFZ9" s="1739" t="n"/>
      <c r="AGA9" s="1739" t="n"/>
      <c r="AGB9" s="1739" t="n"/>
      <c r="AGC9" s="1739" t="n"/>
      <c r="AGD9" s="1739" t="n"/>
      <c r="AGE9" s="1739" t="n"/>
      <c r="AGF9" s="1739" t="n"/>
      <c r="AGG9" s="1739" t="n"/>
      <c r="AGH9" s="1739" t="n"/>
      <c r="AGI9" s="1739" t="n"/>
      <c r="AGJ9" s="1739" t="n"/>
      <c r="AGK9" s="1739" t="n"/>
      <c r="AGL9" s="1739" t="n"/>
      <c r="AGM9" s="1739" t="n"/>
      <c r="AGN9" s="1739" t="n"/>
      <c r="AGO9" s="1739" t="n"/>
      <c r="AGP9" s="1739" t="n"/>
      <c r="AGQ9" s="1739" t="n"/>
      <c r="AGR9" s="1739" t="n"/>
      <c r="AGS9" s="1739" t="n"/>
      <c r="AGT9" s="1739" t="n"/>
      <c r="AGU9" s="1739" t="n"/>
      <c r="AGV9" s="1739" t="n"/>
      <c r="AGW9" s="1739" t="n"/>
      <c r="AGX9" s="1739" t="n"/>
      <c r="AGY9" s="1739" t="n"/>
      <c r="AGZ9" s="1739" t="n"/>
      <c r="AHA9" s="1739" t="n"/>
      <c r="AHB9" s="1739" t="n"/>
      <c r="AHC9" s="1739" t="n"/>
      <c r="AHD9" s="1739" t="n"/>
      <c r="AHE9" s="1739" t="n"/>
      <c r="AHF9" s="1739" t="n"/>
      <c r="AHG9" s="1739" t="n"/>
      <c r="AHH9" s="1739" t="n"/>
      <c r="AHI9" s="1739" t="n"/>
      <c r="AHJ9" s="1739" t="n"/>
      <c r="AHK9" s="1739" t="n"/>
      <c r="AHL9" s="1739" t="n"/>
      <c r="AHM9" s="1739" t="n"/>
      <c r="AHN9" s="1739" t="n"/>
      <c r="AHO9" s="1739" t="n"/>
      <c r="AHP9" s="1739" t="n"/>
      <c r="AHQ9" s="1739" t="n"/>
      <c r="AHR9" s="1739" t="n"/>
      <c r="AHS9" s="1739" t="n"/>
      <c r="AHT9" s="1739" t="n"/>
      <c r="AHU9" s="1739" t="n"/>
      <c r="AHV9" s="1739" t="n"/>
      <c r="AHW9" s="1739" t="n"/>
      <c r="AHX9" s="1739" t="n"/>
      <c r="AHY9" s="1739" t="n"/>
      <c r="AHZ9" s="1739" t="n"/>
      <c r="AIA9" s="1739" t="n"/>
      <c r="AIB9" s="1739" t="n"/>
      <c r="AIC9" s="1739" t="n"/>
      <c r="AID9" s="1739" t="n"/>
      <c r="AIE9" s="1739" t="n"/>
      <c r="AIF9" s="1739" t="n"/>
      <c r="AIG9" s="1739" t="n"/>
      <c r="AIH9" s="1739" t="n"/>
      <c r="AII9" s="1739" t="n"/>
      <c r="AIJ9" s="1739" t="n"/>
      <c r="AIK9" s="1739" t="n"/>
      <c r="AIL9" s="1739" t="n"/>
      <c r="AIM9" s="1739" t="n"/>
      <c r="AIN9" s="1739" t="n"/>
      <c r="AIO9" s="1739" t="n"/>
      <c r="AIP9" s="1739" t="n"/>
      <c r="AIQ9" s="1739" t="n"/>
      <c r="AIR9" s="1739" t="n"/>
      <c r="AIS9" s="1739" t="n"/>
      <c r="AIT9" s="1739" t="n"/>
      <c r="AIU9" s="1739" t="n"/>
      <c r="AIV9" s="1739" t="n"/>
      <c r="AIW9" s="1739" t="n"/>
      <c r="AIX9" s="1739" t="n"/>
      <c r="AIY9" s="1739" t="n"/>
      <c r="AIZ9" s="1739" t="n"/>
      <c r="AJA9" s="1739" t="n"/>
      <c r="AJB9" s="1739" t="n"/>
      <c r="AJC9" s="1739" t="n"/>
      <c r="AJD9" s="1739" t="n"/>
      <c r="AJE9" s="1739" t="n"/>
      <c r="AJF9" s="1739" t="n"/>
      <c r="AJG9" s="1739" t="n"/>
      <c r="AJH9" s="1739" t="n"/>
      <c r="AJI9" s="1739" t="n"/>
      <c r="AJJ9" s="1739" t="n"/>
      <c r="AJK9" s="1739" t="n"/>
      <c r="AJL9" s="1739" t="n"/>
      <c r="AJM9" s="1739" t="n"/>
      <c r="AJN9" s="1739" t="n"/>
      <c r="AJO9" s="1739" t="n"/>
      <c r="AJP9" s="1739" t="n"/>
      <c r="AJQ9" s="1739" t="n"/>
      <c r="AJR9" s="1739" t="n"/>
      <c r="AJS9" s="1739" t="n"/>
      <c r="AJT9" s="1739" t="n"/>
      <c r="AJU9" s="1739" t="n"/>
      <c r="AJV9" s="1739" t="n"/>
      <c r="AJW9" s="1739" t="n"/>
      <c r="AJX9" s="1739" t="n"/>
      <c r="AJY9" s="1739" t="n"/>
      <c r="AJZ9" s="1739" t="n"/>
      <c r="AKA9" s="1739" t="n"/>
      <c r="AKB9" s="1739" t="n"/>
      <c r="AKC9" s="1739" t="n"/>
      <c r="AKD9" s="1739" t="n"/>
      <c r="AKE9" s="1739" t="n"/>
      <c r="AKF9" s="1739" t="n"/>
      <c r="AKG9" s="1739" t="n"/>
      <c r="AKH9" s="1739" t="n"/>
      <c r="AKI9" s="1739" t="n"/>
      <c r="AKJ9" s="1739" t="n"/>
      <c r="AKK9" s="1739" t="n"/>
      <c r="AKL9" s="1739" t="n"/>
      <c r="AKM9" s="1739" t="n"/>
      <c r="AKN9" s="1739" t="n"/>
      <c r="AKO9" s="1739" t="n"/>
      <c r="AKP9" s="1739" t="n"/>
      <c r="AKQ9" s="1739" t="n"/>
      <c r="AKR9" s="1739" t="n"/>
      <c r="AKS9" s="1739" t="n"/>
      <c r="AKT9" s="1739" t="n"/>
      <c r="AKU9" s="1739" t="n"/>
      <c r="AKV9" s="1739" t="n"/>
      <c r="AKW9" s="1739" t="n"/>
      <c r="AKX9" s="1739" t="n"/>
      <c r="AKY9" s="1739" t="n"/>
      <c r="AKZ9" s="1739" t="n"/>
      <c r="ALA9" s="1739" t="n"/>
      <c r="ALB9" s="1739" t="n"/>
      <c r="ALC9" s="1739" t="n"/>
      <c r="ALD9" s="1739" t="n"/>
      <c r="ALE9" s="1739" t="n"/>
      <c r="ALF9" s="1739" t="n"/>
      <c r="ALG9" s="1739" t="n"/>
      <c r="ALH9" s="1739" t="n"/>
      <c r="ALI9" s="1739" t="n"/>
      <c r="ALJ9" s="1739" t="n"/>
      <c r="ALK9" s="1739" t="n"/>
      <c r="ALL9" s="1739" t="n"/>
      <c r="ALM9" s="1739" t="n"/>
      <c r="ALN9" s="1739" t="n"/>
      <c r="ALO9" s="1739" t="n"/>
      <c r="ALP9" s="1739" t="n"/>
      <c r="ALQ9" s="1739" t="n"/>
      <c r="ALR9" s="1739" t="n"/>
      <c r="ALS9" s="1739" t="n"/>
      <c r="ALT9" s="1739" t="n"/>
      <c r="ALU9" s="1739" t="n"/>
      <c r="ALV9" s="1739" t="n"/>
      <c r="ALW9" s="1739" t="n"/>
      <c r="ALX9" s="1739" t="n"/>
      <c r="ALY9" s="1739" t="n"/>
      <c r="ALZ9" s="1739" t="n"/>
      <c r="AMA9" s="1739" t="n"/>
      <c r="AMB9" s="1739" t="n"/>
      <c r="AMC9" s="1739" t="n"/>
      <c r="AMD9" s="1739" t="n"/>
      <c r="AME9" s="1739" t="n"/>
      <c r="AMF9" s="1739" t="n"/>
      <c r="AMG9" s="1739" t="n"/>
      <c r="AMH9" s="1739" t="n"/>
      <c r="AMI9" s="1739" t="n"/>
      <c r="AMJ9" s="1739" t="n"/>
      <c r="AMK9" s="1739" t="n"/>
      <c r="AML9" s="1739" t="n"/>
      <c r="AMM9" s="1739" t="n"/>
      <c r="AMN9" s="1739" t="n"/>
      <c r="AMO9" s="1739" t="n"/>
      <c r="AMP9" s="1739" t="n"/>
      <c r="AMQ9" s="1739" t="n"/>
      <c r="AMR9" s="1739" t="n"/>
      <c r="AMS9" s="1739" t="n"/>
      <c r="AMT9" s="1739" t="n"/>
      <c r="AMU9" s="1739" t="n"/>
      <c r="AMV9" s="1739" t="n"/>
      <c r="AMW9" s="1739" t="n"/>
      <c r="AMX9" s="1739" t="n"/>
      <c r="AMY9" s="1739" t="n"/>
      <c r="AMZ9" s="1739" t="n"/>
      <c r="ANA9" s="1739" t="n"/>
      <c r="ANB9" s="1739" t="n"/>
      <c r="ANC9" s="1739" t="n"/>
      <c r="AND9" s="1739" t="n"/>
      <c r="ANE9" s="1739" t="n"/>
      <c r="ANF9" s="1739" t="n"/>
      <c r="ANG9" s="1739" t="n"/>
      <c r="ANH9" s="1739" t="n"/>
      <c r="ANI9" s="1739" t="n"/>
      <c r="ANJ9" s="1739" t="n"/>
      <c r="ANK9" s="1739" t="n"/>
      <c r="ANL9" s="1739" t="n"/>
      <c r="ANM9" s="1739" t="n"/>
      <c r="ANN9" s="1739" t="n"/>
      <c r="ANO9" s="1739" t="n"/>
      <c r="ANP9" s="1739" t="n"/>
      <c r="ANQ9" s="1739" t="n"/>
      <c r="ANR9" s="1739" t="n"/>
      <c r="ANS9" s="1739" t="n"/>
      <c r="ANT9" s="1739" t="n"/>
      <c r="ANU9" s="1739" t="n"/>
      <c r="ANV9" s="1739" t="n"/>
      <c r="ANW9" s="1739" t="n"/>
      <c r="ANX9" s="1739" t="n"/>
      <c r="ANY9" s="1739" t="n"/>
      <c r="ANZ9" s="1739" t="n"/>
      <c r="AOA9" s="1739" t="n"/>
      <c r="AOB9" s="1739" t="n"/>
      <c r="AOC9" s="1739" t="n"/>
      <c r="AOD9" s="1739" t="n"/>
      <c r="AOE9" s="1739" t="n"/>
      <c r="AOF9" s="1739" t="n"/>
      <c r="AOG9" s="1739" t="n"/>
      <c r="AOH9" s="1739" t="n"/>
      <c r="AOI9" s="1739" t="n"/>
      <c r="AOJ9" s="1739" t="n"/>
      <c r="AOK9" s="1739" t="n"/>
      <c r="AOL9" s="1739" t="n"/>
      <c r="AOM9" s="1739" t="n"/>
      <c r="AON9" s="1739" t="n"/>
      <c r="AOO9" s="1739" t="n"/>
      <c r="AOP9" s="1739" t="n"/>
      <c r="AOQ9" s="1739" t="n"/>
      <c r="AOR9" s="1739" t="n"/>
      <c r="AOS9" s="1739" t="n"/>
      <c r="AOT9" s="1739" t="n"/>
      <c r="AOU9" s="1739" t="n"/>
      <c r="AOV9" s="1739" t="n"/>
      <c r="AOW9" s="1739" t="n"/>
      <c r="AOX9" s="1739" t="n"/>
      <c r="AOY9" s="1739" t="n"/>
      <c r="AOZ9" s="1739" t="n"/>
      <c r="APA9" s="1739" t="n"/>
      <c r="APB9" s="1739" t="n"/>
      <c r="APC9" s="1739" t="n"/>
      <c r="APD9" s="1739" t="n"/>
      <c r="APE9" s="1739" t="n"/>
      <c r="APF9" s="1739" t="n"/>
      <c r="APG9" s="1739" t="n"/>
      <c r="APH9" s="1739" t="n"/>
      <c r="API9" s="1739" t="n"/>
      <c r="APJ9" s="1739" t="n"/>
      <c r="APK9" s="1739" t="n"/>
      <c r="APL9" s="1739" t="n"/>
      <c r="APM9" s="1739" t="n"/>
      <c r="APN9" s="1739" t="n"/>
      <c r="APO9" s="1739" t="n"/>
      <c r="APP9" s="1739" t="n"/>
      <c r="APQ9" s="1739" t="n"/>
      <c r="APR9" s="1739" t="n"/>
      <c r="APS9" s="1739" t="n"/>
      <c r="APT9" s="1739" t="n"/>
      <c r="APU9" s="1739" t="n"/>
      <c r="APV9" s="1739" t="n"/>
      <c r="APW9" s="1739" t="n"/>
      <c r="APX9" s="1739" t="n"/>
      <c r="APY9" s="1739" t="n"/>
      <c r="APZ9" s="1739" t="n"/>
      <c r="AQA9" s="1739" t="n"/>
      <c r="AQB9" s="1739" t="n"/>
      <c r="AQC9" s="1739" t="n"/>
      <c r="AQD9" s="1739" t="n"/>
      <c r="AQE9" s="1739" t="n"/>
      <c r="AQF9" s="1739" t="n"/>
      <c r="AQG9" s="1739" t="n"/>
      <c r="AQH9" s="1739" t="n"/>
      <c r="AQI9" s="1739" t="n"/>
      <c r="AQJ9" s="1739" t="n"/>
      <c r="AQK9" s="1739" t="n"/>
      <c r="AQL9" s="1739" t="n"/>
      <c r="AQM9" s="1739" t="n"/>
      <c r="AQN9" s="1739" t="n"/>
      <c r="AQO9" s="1739" t="n"/>
      <c r="AQP9" s="1739" t="n"/>
      <c r="AQQ9" s="1739" t="n"/>
      <c r="AQR9" s="1739" t="n"/>
      <c r="AQS9" s="1739" t="n"/>
      <c r="AQT9" s="1739" t="n"/>
      <c r="AQU9" s="1739" t="n"/>
      <c r="AQV9" s="1739" t="n"/>
      <c r="AQW9" s="1739" t="n"/>
      <c r="AQX9" s="1739" t="n"/>
      <c r="AQY9" s="1739" t="n"/>
      <c r="AQZ9" s="1739" t="n"/>
      <c r="ARA9" s="1739" t="n"/>
      <c r="ARB9" s="1739" t="n"/>
      <c r="ARC9" s="1739" t="n"/>
      <c r="ARD9" s="1739" t="n"/>
      <c r="ARE9" s="1739" t="n"/>
      <c r="ARF9" s="1739" t="n"/>
      <c r="ARG9" s="1739" t="n"/>
      <c r="ARH9" s="1739" t="n"/>
      <c r="ARI9" s="1739" t="n"/>
      <c r="ARJ9" s="1739" t="n"/>
      <c r="ARK9" s="1739" t="n"/>
      <c r="ARL9" s="1739" t="n"/>
      <c r="ARM9" s="1739" t="n"/>
      <c r="ARN9" s="1739" t="n"/>
      <c r="ARO9" s="1739" t="n"/>
      <c r="ARP9" s="1739" t="n"/>
      <c r="ARQ9" s="1739" t="n"/>
      <c r="ARR9" s="1739" t="n"/>
      <c r="ARS9" s="1739" t="n"/>
      <c r="ART9" s="1739" t="n"/>
      <c r="ARU9" s="1739" t="n"/>
      <c r="ARV9" s="1739" t="n"/>
      <c r="ARW9" s="1739" t="n"/>
      <c r="ARX9" s="1739" t="n"/>
      <c r="ARY9" s="1739" t="n"/>
      <c r="ARZ9" s="1739" t="n"/>
      <c r="ASA9" s="1739" t="n"/>
      <c r="ASB9" s="1739" t="n"/>
      <c r="ASC9" s="1739" t="n"/>
      <c r="ASD9" s="1739" t="n"/>
      <c r="ASE9" s="1739" t="n"/>
      <c r="ASF9" s="1739" t="n"/>
      <c r="ASG9" s="1739" t="n"/>
      <c r="ASH9" s="1739" t="n"/>
      <c r="ASI9" s="1739" t="n"/>
      <c r="ASJ9" s="1739" t="n"/>
      <c r="ASK9" s="1739" t="n"/>
      <c r="ASL9" s="1739" t="n"/>
      <c r="ASM9" s="1739" t="n"/>
      <c r="ASN9" s="1739" t="n"/>
      <c r="ASO9" s="1739" t="n"/>
      <c r="ASP9" s="1739" t="n"/>
      <c r="ASQ9" s="1739" t="n"/>
      <c r="ASR9" s="1739" t="n"/>
      <c r="ASS9" s="1739" t="n"/>
      <c r="AST9" s="1739" t="n"/>
      <c r="ASU9" s="1739" t="n"/>
      <c r="ASV9" s="1739" t="n"/>
      <c r="ASW9" s="1739" t="n"/>
      <c r="ASX9" s="1739" t="n"/>
      <c r="ASY9" s="1739" t="n"/>
      <c r="ASZ9" s="1739" t="n"/>
      <c r="ATA9" s="1739" t="n"/>
      <c r="ATB9" s="1739" t="n"/>
      <c r="ATC9" s="1739" t="n"/>
      <c r="ATD9" s="1739" t="n"/>
      <c r="ATE9" s="1739" t="n"/>
      <c r="ATF9" s="1739" t="n"/>
      <c r="ATG9" s="1739" t="n"/>
      <c r="ATH9" s="1739" t="n"/>
      <c r="ATI9" s="1739" t="n"/>
      <c r="ATJ9" s="1739" t="n"/>
      <c r="ATK9" s="1739" t="n"/>
      <c r="ATL9" s="1739" t="n"/>
      <c r="ATM9" s="1739" t="n"/>
      <c r="ATN9" s="1739" t="n"/>
      <c r="ATO9" s="1739" t="n"/>
      <c r="ATP9" s="1739" t="n"/>
      <c r="ATQ9" s="1739" t="n"/>
      <c r="ATR9" s="1739" t="n"/>
      <c r="ATS9" s="1739" t="n"/>
      <c r="ATT9" s="1739" t="n"/>
      <c r="ATU9" s="1739" t="n"/>
      <c r="ATV9" s="1739" t="n"/>
      <c r="ATW9" s="1739" t="n"/>
      <c r="ATX9" s="1739" t="n"/>
      <c r="ATY9" s="1739" t="n"/>
      <c r="ATZ9" s="1739" t="n"/>
      <c r="AUA9" s="1739" t="n"/>
      <c r="AUB9" s="1739" t="n"/>
      <c r="AUC9" s="1739" t="n"/>
      <c r="AUD9" s="1739" t="n"/>
      <c r="AUE9" s="1739" t="n"/>
      <c r="AUF9" s="1739" t="n"/>
      <c r="AUG9" s="1739" t="n"/>
      <c r="AUH9" s="1739" t="n"/>
      <c r="AUI9" s="1739" t="n"/>
      <c r="AUJ9" s="1739" t="n"/>
      <c r="AUK9" s="1739" t="n"/>
      <c r="AUL9" s="1739" t="n"/>
      <c r="AUM9" s="1739" t="n"/>
      <c r="AUN9" s="1739" t="n"/>
      <c r="AUO9" s="1739" t="n"/>
      <c r="AUP9" s="1739" t="n"/>
      <c r="AUQ9" s="1739" t="n"/>
      <c r="AUR9" s="1739" t="n"/>
      <c r="AUS9" s="1739" t="n"/>
      <c r="AUT9" s="1739" t="n"/>
      <c r="AUU9" s="1739" t="n"/>
      <c r="AUV9" s="1739" t="n"/>
      <c r="AUW9" s="1739" t="n"/>
      <c r="AUX9" s="1739" t="n"/>
      <c r="AUY9" s="1739" t="n"/>
      <c r="AUZ9" s="1739" t="n"/>
      <c r="AVA9" s="1739" t="n"/>
      <c r="AVB9" s="1739" t="n"/>
      <c r="AVC9" s="1739" t="n"/>
      <c r="AVD9" s="1739" t="n"/>
      <c r="AVE9" s="1739" t="n"/>
      <c r="AVF9" s="1739" t="n"/>
      <c r="AVG9" s="1739" t="n"/>
      <c r="AVH9" s="1739" t="n"/>
      <c r="AVI9" s="1739" t="n"/>
      <c r="AVJ9" s="1739" t="n"/>
      <c r="AVK9" s="1739" t="n"/>
      <c r="AVL9" s="1739" t="n"/>
      <c r="AVM9" s="1739" t="n"/>
      <c r="AVN9" s="1739" t="n"/>
      <c r="AVO9" s="1739" t="n"/>
      <c r="AVP9" s="1739" t="n"/>
      <c r="AVQ9" s="1739" t="n"/>
      <c r="AVR9" s="1739" t="n"/>
      <c r="AVS9" s="1739" t="n"/>
      <c r="AVT9" s="1739" t="n"/>
      <c r="AVU9" s="1739" t="n"/>
      <c r="AVV9" s="1739" t="n"/>
      <c r="AVW9" s="1739" t="n"/>
      <c r="AVX9" s="1739" t="n"/>
      <c r="AVY9" s="1739" t="n"/>
      <c r="AVZ9" s="1739" t="n"/>
      <c r="AWA9" s="1739" t="n"/>
      <c r="AWB9" s="1739" t="n"/>
      <c r="AWC9" s="1739" t="n"/>
      <c r="AWD9" s="1739" t="n"/>
      <c r="AWE9" s="1739" t="n"/>
      <c r="AWF9" s="1739" t="n"/>
      <c r="AWG9" s="1739" t="n"/>
      <c r="AWH9" s="1739" t="n"/>
      <c r="AWI9" s="1739" t="n"/>
      <c r="AWJ9" s="1739" t="n"/>
      <c r="AWK9" s="1739" t="n"/>
      <c r="AWL9" s="1739" t="n"/>
      <c r="AWM9" s="1739" t="n"/>
      <c r="AWN9" s="1739" t="n"/>
      <c r="AWO9" s="1739" t="n"/>
      <c r="AWP9" s="1739" t="n"/>
      <c r="AWQ9" s="1739" t="n"/>
      <c r="AWR9" s="1739" t="n"/>
      <c r="AWS9" s="1739" t="n"/>
      <c r="AWT9" s="1739" t="n"/>
      <c r="AWU9" s="1739" t="n"/>
      <c r="AWV9" s="1739" t="n"/>
      <c r="AWW9" s="1739" t="n"/>
      <c r="AWX9" s="1739" t="n"/>
      <c r="AWY9" s="1739" t="n"/>
      <c r="AWZ9" s="1739" t="n"/>
      <c r="AXA9" s="1739" t="n"/>
      <c r="AXB9" s="1739" t="n"/>
      <c r="AXC9" s="1739" t="n"/>
      <c r="AXD9" s="1739" t="n"/>
      <c r="AXE9" s="1739" t="n"/>
      <c r="AXF9" s="1739" t="n"/>
      <c r="AXG9" s="1739" t="n"/>
      <c r="AXH9" s="1739" t="n"/>
      <c r="AXI9" s="1739" t="n"/>
      <c r="AXJ9" s="1739" t="n"/>
      <c r="AXK9" s="1739" t="n"/>
      <c r="AXL9" s="1739" t="n"/>
      <c r="AXM9" s="1739" t="n"/>
      <c r="AXN9" s="1739" t="n"/>
      <c r="AXO9" s="1739" t="n"/>
      <c r="AXP9" s="1739" t="n"/>
      <c r="AXQ9" s="1739" t="n"/>
      <c r="AXR9" s="1739" t="n"/>
      <c r="AXS9" s="1739" t="n"/>
      <c r="AXT9" s="1739" t="n"/>
      <c r="AXU9" s="1739" t="n"/>
      <c r="AXV9" s="1739" t="n"/>
      <c r="AXW9" s="1739" t="n"/>
      <c r="AXX9" s="1739" t="n"/>
      <c r="AXY9" s="1739" t="n"/>
      <c r="AXZ9" s="1739" t="n"/>
      <c r="AYA9" s="1739" t="n"/>
      <c r="AYB9" s="1739" t="n"/>
      <c r="AYC9" s="1739" t="n"/>
      <c r="AYD9" s="1739" t="n"/>
      <c r="AYE9" s="1739" t="n"/>
      <c r="AYF9" s="1739" t="n"/>
      <c r="AYG9" s="1739" t="n"/>
      <c r="AYH9" s="1739" t="n"/>
      <c r="AYI9" s="1739" t="n"/>
      <c r="AYJ9" s="1739" t="n"/>
      <c r="AYK9" s="1739" t="n"/>
      <c r="AYL9" s="1739" t="n"/>
      <c r="AYM9" s="1739" t="n"/>
      <c r="AYN9" s="1739" t="n"/>
      <c r="AYO9" s="1739" t="n"/>
      <c r="AYP9" s="1739" t="n"/>
      <c r="AYQ9" s="1739" t="n"/>
      <c r="AYR9" s="1739" t="n"/>
      <c r="AYS9" s="1739" t="n"/>
      <c r="AYT9" s="1739" t="n"/>
      <c r="AYU9" s="1739" t="n"/>
      <c r="AYV9" s="1739" t="n"/>
      <c r="AYW9" s="1739" t="n"/>
      <c r="AYX9" s="1739" t="n"/>
      <c r="AYY9" s="1739" t="n"/>
      <c r="AYZ9" s="1739" t="n"/>
      <c r="AZA9" s="1739" t="n"/>
      <c r="AZB9" s="1739" t="n"/>
      <c r="AZC9" s="1739" t="n"/>
      <c r="AZD9" s="1739" t="n"/>
      <c r="AZE9" s="1739" t="n"/>
      <c r="AZF9" s="1739" t="n"/>
      <c r="AZG9" s="1739" t="n"/>
      <c r="AZH9" s="1739" t="n"/>
      <c r="AZI9" s="1739" t="n"/>
      <c r="AZJ9" s="1739" t="n"/>
      <c r="AZK9" s="1739" t="n"/>
      <c r="AZL9" s="1739" t="n"/>
      <c r="AZM9" s="1739" t="n"/>
      <c r="AZN9" s="1739" t="n"/>
      <c r="AZO9" s="1739" t="n"/>
      <c r="AZP9" s="1739" t="n"/>
      <c r="AZQ9" s="1739" t="n"/>
      <c r="AZR9" s="1739" t="n"/>
      <c r="AZS9" s="1739" t="n"/>
      <c r="AZT9" s="1739" t="n"/>
      <c r="AZU9" s="1739" t="n"/>
      <c r="AZV9" s="1739" t="n"/>
      <c r="AZW9" s="1739" t="n"/>
      <c r="AZX9" s="1739" t="n"/>
      <c r="AZY9" s="1739" t="n"/>
      <c r="AZZ9" s="1739" t="n"/>
      <c r="BAA9" s="1739" t="n"/>
      <c r="BAB9" s="1739" t="n"/>
      <c r="BAC9" s="1739" t="n"/>
      <c r="BAD9" s="1739" t="n"/>
      <c r="BAE9" s="1739" t="n"/>
      <c r="BAF9" s="1739" t="n"/>
      <c r="BAG9" s="1739" t="n"/>
      <c r="BAH9" s="1739" t="n"/>
      <c r="BAI9" s="1739" t="n"/>
      <c r="BAJ9" s="1739" t="n"/>
      <c r="BAK9" s="1739" t="n"/>
      <c r="BAL9" s="1739" t="n"/>
      <c r="BAM9" s="1739" t="n"/>
      <c r="BAN9" s="1739" t="n"/>
      <c r="BAO9" s="1739" t="n"/>
      <c r="BAP9" s="1739" t="n"/>
      <c r="BAQ9" s="1739" t="n"/>
      <c r="BAR9" s="1739" t="n"/>
      <c r="BAS9" s="1739" t="n"/>
      <c r="BAT9" s="1739" t="n"/>
      <c r="BAU9" s="1739" t="n"/>
      <c r="BAV9" s="1739" t="n"/>
      <c r="BAW9" s="1739" t="n"/>
      <c r="BAX9" s="1739" t="n"/>
      <c r="BAY9" s="1739" t="n"/>
      <c r="BAZ9" s="1739" t="n"/>
      <c r="BBA9" s="1739" t="n"/>
      <c r="BBB9" s="1739" t="n"/>
      <c r="BBC9" s="1739" t="n"/>
      <c r="BBD9" s="1739" t="n"/>
      <c r="BBE9" s="1739" t="n"/>
      <c r="BBF9" s="1739" t="n"/>
      <c r="BBG9" s="1739" t="n"/>
      <c r="BBH9" s="1739" t="n"/>
      <c r="BBI9" s="1739" t="n"/>
      <c r="BBJ9" s="1739" t="n"/>
      <c r="BBK9" s="1739" t="n"/>
      <c r="BBL9" s="1739" t="n"/>
      <c r="BBM9" s="1739" t="n"/>
      <c r="BBN9" s="1739" t="n"/>
      <c r="BBO9" s="1739" t="n"/>
      <c r="BBP9" s="1739" t="n"/>
      <c r="BBQ9" s="1739" t="n"/>
      <c r="BBR9" s="1739" t="n"/>
      <c r="BBS9" s="1739" t="n"/>
      <c r="BBT9" s="1739" t="n"/>
      <c r="BBU9" s="1739" t="n"/>
      <c r="BBV9" s="1739" t="n"/>
      <c r="BBW9" s="1739" t="n"/>
      <c r="BBX9" s="1739" t="n"/>
      <c r="BBY9" s="1739" t="n"/>
      <c r="BBZ9" s="1739" t="n"/>
      <c r="BCA9" s="1739" t="n"/>
      <c r="BCB9" s="1739" t="n"/>
      <c r="BCC9" s="1739" t="n"/>
      <c r="BCD9" s="1739" t="n"/>
      <c r="BCE9" s="1739" t="n"/>
      <c r="BCF9" s="1739" t="n"/>
      <c r="BCG9" s="1739" t="n"/>
      <c r="BCH9" s="1739" t="n"/>
      <c r="BCI9" s="1739" t="n"/>
      <c r="BCJ9" s="1739" t="n"/>
      <c r="BCK9" s="1739" t="n"/>
      <c r="BCL9" s="1739" t="n"/>
      <c r="BCM9" s="1739" t="n"/>
      <c r="BCN9" s="1739" t="n"/>
      <c r="BCO9" s="1739" t="n"/>
      <c r="BCP9" s="1739" t="n"/>
      <c r="BCQ9" s="1739" t="n"/>
      <c r="BCR9" s="1739" t="n"/>
      <c r="BCS9" s="1739" t="n"/>
      <c r="BCT9" s="1739" t="n"/>
      <c r="BCU9" s="1739" t="n"/>
      <c r="BCV9" s="1739" t="n"/>
      <c r="BCW9" s="1739" t="n"/>
      <c r="BCX9" s="1739" t="n"/>
      <c r="BCY9" s="1739" t="n"/>
      <c r="BCZ9" s="1739" t="n"/>
      <c r="BDA9" s="1739" t="n"/>
      <c r="BDB9" s="1739" t="n"/>
      <c r="BDC9" s="1739" t="n"/>
      <c r="BDD9" s="1739" t="n"/>
      <c r="BDE9" s="1739" t="n"/>
      <c r="BDF9" s="1739" t="n"/>
      <c r="BDG9" s="1739" t="n"/>
      <c r="BDH9" s="1739" t="n"/>
      <c r="BDI9" s="1739" t="n"/>
      <c r="BDJ9" s="1739" t="n"/>
      <c r="BDK9" s="1739" t="n"/>
      <c r="BDL9" s="1739" t="n"/>
      <c r="BDM9" s="1739" t="n"/>
      <c r="BDN9" s="1739" t="n"/>
      <c r="BDO9" s="1739" t="n"/>
      <c r="BDP9" s="1739" t="n"/>
      <c r="BDQ9" s="1739" t="n"/>
      <c r="BDR9" s="1739" t="n"/>
      <c r="BDS9" s="1739" t="n"/>
      <c r="BDT9" s="1739" t="n"/>
      <c r="BDU9" s="1739" t="n"/>
      <c r="BDV9" s="1739" t="n"/>
      <c r="BDW9" s="1739" t="n"/>
      <c r="BDX9" s="1739" t="n"/>
      <c r="BDY9" s="1739" t="n"/>
      <c r="BDZ9" s="1739" t="n"/>
      <c r="BEA9" s="1739" t="n"/>
      <c r="BEB9" s="1739" t="n"/>
      <c r="BEC9" s="1739" t="n"/>
      <c r="BED9" s="1739" t="n"/>
      <c r="BEE9" s="1739" t="n"/>
      <c r="BEF9" s="1739" t="n"/>
      <c r="BEG9" s="1739" t="n"/>
      <c r="BEH9" s="1739" t="n"/>
      <c r="BEI9" s="1739" t="n"/>
      <c r="BEJ9" s="1739" t="n"/>
      <c r="BEK9" s="1739" t="n"/>
      <c r="BEL9" s="1739" t="n"/>
      <c r="BEM9" s="1739" t="n"/>
      <c r="BEN9" s="1739" t="n"/>
      <c r="BEO9" s="1739" t="n"/>
      <c r="BEP9" s="1739" t="n"/>
      <c r="BEQ9" s="1739" t="n"/>
      <c r="BER9" s="1739" t="n"/>
      <c r="BES9" s="1739" t="n"/>
      <c r="BET9" s="1739" t="n"/>
      <c r="BEU9" s="1739" t="n"/>
      <c r="BEV9" s="1739" t="n"/>
      <c r="BEW9" s="1739" t="n"/>
      <c r="BEX9" s="1739" t="n"/>
      <c r="BEY9" s="1739" t="n"/>
      <c r="BEZ9" s="1739" t="n"/>
      <c r="BFA9" s="1739" t="n"/>
      <c r="BFB9" s="1739" t="n"/>
      <c r="BFC9" s="1739" t="n"/>
      <c r="BFD9" s="1739" t="n"/>
      <c r="BFE9" s="1739" t="n"/>
      <c r="BFF9" s="1739" t="n"/>
      <c r="BFG9" s="1739" t="n"/>
      <c r="BFH9" s="1739" t="n"/>
      <c r="BFI9" s="1739" t="n"/>
      <c r="BFJ9" s="1739" t="n"/>
      <c r="BFK9" s="1739" t="n"/>
      <c r="BFL9" s="1739" t="n"/>
      <c r="BFM9" s="1739" t="n"/>
      <c r="BFN9" s="1739" t="n"/>
      <c r="BFO9" s="1739" t="n"/>
      <c r="BFP9" s="1739" t="n"/>
      <c r="BFQ9" s="1739" t="n"/>
      <c r="BFR9" s="1739" t="n"/>
      <c r="BFS9" s="1739" t="n"/>
      <c r="BFT9" s="1739" t="n"/>
      <c r="BFU9" s="1739" t="n"/>
      <c r="BFV9" s="1739" t="n"/>
      <c r="BFW9" s="1739" t="n"/>
      <c r="BFX9" s="1739" t="n"/>
      <c r="BFY9" s="1739" t="n"/>
      <c r="BFZ9" s="1739" t="n"/>
      <c r="BGA9" s="1739" t="n"/>
      <c r="BGB9" s="1739" t="n"/>
      <c r="BGC9" s="1739" t="n"/>
      <c r="BGD9" s="1739" t="n"/>
      <c r="BGE9" s="1739" t="n"/>
      <c r="BGF9" s="1739" t="n"/>
      <c r="BGG9" s="1739" t="n"/>
      <c r="BGH9" s="1739" t="n"/>
      <c r="BGI9" s="1739" t="n"/>
      <c r="BGJ9" s="1739" t="n"/>
      <c r="BGK9" s="1739" t="n"/>
      <c r="BGL9" s="1739" t="n"/>
      <c r="BGM9" s="1739" t="n"/>
      <c r="BGN9" s="1739" t="n"/>
      <c r="BGO9" s="1739" t="n"/>
      <c r="BGP9" s="1739" t="n"/>
      <c r="BGQ9" s="1739" t="n"/>
      <c r="BGR9" s="1739" t="n"/>
      <c r="BGS9" s="1739" t="n"/>
      <c r="BGT9" s="1739" t="n"/>
      <c r="BGU9" s="1739" t="n"/>
      <c r="BGV9" s="1739" t="n"/>
      <c r="BGW9" s="1739" t="n"/>
      <c r="BGX9" s="1739" t="n"/>
      <c r="BGY9" s="1739" t="n"/>
      <c r="BGZ9" s="1739" t="n"/>
      <c r="BHA9" s="1739" t="n"/>
      <c r="BHB9" s="1739" t="n"/>
      <c r="BHC9" s="1739" t="n"/>
      <c r="BHD9" s="1739" t="n"/>
      <c r="BHE9" s="1739" t="n"/>
      <c r="BHF9" s="1739" t="n"/>
      <c r="BHG9" s="1739" t="n"/>
      <c r="BHH9" s="1739" t="n"/>
      <c r="BHI9" s="1739" t="n"/>
      <c r="BHJ9" s="1739" t="n"/>
      <c r="BHK9" s="1739" t="n"/>
      <c r="BHL9" s="1739" t="n"/>
      <c r="BHM9" s="1739" t="n"/>
      <c r="BHN9" s="1739" t="n"/>
      <c r="BHO9" s="1739" t="n"/>
      <c r="BHP9" s="1739" t="n"/>
      <c r="BHQ9" s="1739" t="n"/>
      <c r="BHR9" s="1739" t="n"/>
      <c r="BHS9" s="1739" t="n"/>
      <c r="BHT9" s="1739" t="n"/>
      <c r="BHU9" s="1739" t="n"/>
      <c r="BHV9" s="1739" t="n"/>
      <c r="BHW9" s="1739" t="n"/>
      <c r="BHX9" s="1739" t="n"/>
      <c r="BHY9" s="1739" t="n"/>
      <c r="BHZ9" s="1739" t="n"/>
      <c r="BIA9" s="1739" t="n"/>
      <c r="BIB9" s="1739" t="n"/>
      <c r="BIC9" s="1739" t="n"/>
      <c r="BID9" s="1739" t="n"/>
      <c r="BIE9" s="1739" t="n"/>
      <c r="BIF9" s="1739" t="n"/>
      <c r="BIG9" s="1739" t="n"/>
      <c r="BIH9" s="1739" t="n"/>
      <c r="BII9" s="1739" t="n"/>
      <c r="BIJ9" s="1739" t="n"/>
      <c r="BIK9" s="1739" t="n"/>
      <c r="BIL9" s="1739" t="n"/>
      <c r="BIM9" s="1739" t="n"/>
      <c r="BIN9" s="1739" t="n"/>
      <c r="BIO9" s="1739" t="n"/>
      <c r="BIP9" s="1739" t="n"/>
      <c r="BIQ9" s="1739" t="n"/>
      <c r="BIR9" s="1739" t="n"/>
      <c r="BIS9" s="1739" t="n"/>
      <c r="BIT9" s="1739" t="n"/>
      <c r="BIU9" s="1739" t="n"/>
      <c r="BIV9" s="1739" t="n"/>
      <c r="BIW9" s="1739" t="n"/>
      <c r="BIX9" s="1739" t="n"/>
      <c r="BIY9" s="1739" t="n"/>
      <c r="BIZ9" s="1739" t="n"/>
      <c r="BJA9" s="1739" t="n"/>
      <c r="BJB9" s="1739" t="n"/>
      <c r="BJC9" s="1739" t="n"/>
      <c r="BJD9" s="1739" t="n"/>
      <c r="BJE9" s="1739" t="n"/>
      <c r="BJF9" s="1739" t="n"/>
      <c r="BJG9" s="1739" t="n"/>
      <c r="BJH9" s="1739" t="n"/>
      <c r="BJI9" s="1739" t="n"/>
      <c r="BJJ9" s="1739" t="n"/>
      <c r="BJK9" s="1739" t="n"/>
      <c r="BJL9" s="1739" t="n"/>
      <c r="BJM9" s="1739" t="n"/>
      <c r="BJN9" s="1739" t="n"/>
      <c r="BJO9" s="1739" t="n"/>
      <c r="BJP9" s="1739" t="n"/>
      <c r="BJQ9" s="1739" t="n"/>
      <c r="BJR9" s="1739" t="n"/>
      <c r="BJS9" s="1739" t="n"/>
      <c r="BJT9" s="1739" t="n"/>
      <c r="BJU9" s="1739" t="n"/>
      <c r="BJV9" s="1739" t="n"/>
      <c r="BJW9" s="1739" t="n"/>
      <c r="BJX9" s="1739" t="n"/>
      <c r="BJY9" s="1739" t="n"/>
      <c r="BJZ9" s="1739" t="n"/>
      <c r="BKA9" s="1739" t="n"/>
      <c r="BKB9" s="1739" t="n"/>
      <c r="BKC9" s="1739" t="n"/>
      <c r="BKD9" s="1739" t="n"/>
      <c r="BKE9" s="1739" t="n"/>
      <c r="BKF9" s="1739" t="n"/>
      <c r="BKG9" s="1739" t="n"/>
      <c r="BKH9" s="1739" t="n"/>
      <c r="BKI9" s="1739" t="n"/>
      <c r="BKJ9" s="1739" t="n"/>
      <c r="BKK9" s="1739" t="n"/>
      <c r="BKL9" s="1739" t="n"/>
      <c r="BKM9" s="1739" t="n"/>
      <c r="BKN9" s="1739" t="n"/>
      <c r="BKO9" s="1739" t="n"/>
      <c r="BKP9" s="1739" t="n"/>
      <c r="BKQ9" s="1739" t="n"/>
      <c r="BKR9" s="1739" t="n"/>
      <c r="BKS9" s="1739" t="n"/>
      <c r="BKT9" s="1739" t="n"/>
      <c r="BKU9" s="1739" t="n"/>
      <c r="BKV9" s="1739" t="n"/>
      <c r="BKW9" s="1739" t="n"/>
      <c r="BKX9" s="1739" t="n"/>
      <c r="BKY9" s="1739" t="n"/>
      <c r="BKZ9" s="1739" t="n"/>
      <c r="BLA9" s="1739" t="n"/>
      <c r="BLB9" s="1739" t="n"/>
      <c r="BLC9" s="1739" t="n"/>
      <c r="BLD9" s="1739" t="n"/>
      <c r="BLE9" s="1739" t="n"/>
      <c r="BLF9" s="1739" t="n"/>
      <c r="BLG9" s="1739" t="n"/>
      <c r="BLH9" s="1739" t="n"/>
      <c r="BLI9" s="1739" t="n"/>
      <c r="BLJ9" s="1739" t="n"/>
      <c r="BLK9" s="1739" t="n"/>
      <c r="BLL9" s="1739" t="n"/>
      <c r="BLM9" s="1739" t="n"/>
      <c r="BLN9" s="1739" t="n"/>
      <c r="BLO9" s="1739" t="n"/>
      <c r="BLP9" s="1739" t="n"/>
      <c r="BLQ9" s="1739" t="n"/>
      <c r="BLR9" s="1739" t="n"/>
      <c r="BLS9" s="1739" t="n"/>
      <c r="BLT9" s="1739" t="n"/>
      <c r="BLU9" s="1739" t="n"/>
      <c r="BLV9" s="1739" t="n"/>
      <c r="BLW9" s="1739" t="n"/>
      <c r="BLX9" s="1739" t="n"/>
      <c r="BLY9" s="1739" t="n"/>
      <c r="BLZ9" s="1739" t="n"/>
      <c r="BMA9" s="1739" t="n"/>
      <c r="BMB9" s="1739" t="n"/>
      <c r="BMC9" s="1739" t="n"/>
      <c r="BMD9" s="1739" t="n"/>
      <c r="BME9" s="1739" t="n"/>
      <c r="BMF9" s="1739" t="n"/>
      <c r="BMG9" s="1739" t="n"/>
      <c r="BMH9" s="1739" t="n"/>
      <c r="BMI9" s="1739" t="n"/>
      <c r="BMJ9" s="1739" t="n"/>
      <c r="BMK9" s="1739" t="n"/>
      <c r="BML9" s="1739" t="n"/>
      <c r="BMM9" s="1739" t="n"/>
      <c r="BMN9" s="1739" t="n"/>
      <c r="BMO9" s="1739" t="n"/>
      <c r="BMP9" s="1739" t="n"/>
      <c r="BMQ9" s="1739" t="n"/>
      <c r="BMR9" s="1739" t="n"/>
      <c r="BMS9" s="1739" t="n"/>
      <c r="BMT9" s="1739" t="n"/>
      <c r="BMU9" s="1739" t="n"/>
      <c r="BMV9" s="1739" t="n"/>
      <c r="BMW9" s="1739" t="n"/>
      <c r="BMX9" s="1739" t="n"/>
      <c r="BMY9" s="1739" t="n"/>
      <c r="BMZ9" s="1739" t="n"/>
      <c r="BNA9" s="1739" t="n"/>
      <c r="BNB9" s="1739" t="n"/>
      <c r="BNC9" s="1739" t="n"/>
      <c r="BND9" s="1739" t="n"/>
      <c r="BNE9" s="1739" t="n"/>
      <c r="BNF9" s="1739" t="n"/>
      <c r="BNG9" s="1739" t="n"/>
      <c r="BNH9" s="1739" t="n"/>
      <c r="BNI9" s="1739" t="n"/>
      <c r="BNJ9" s="1739" t="n"/>
      <c r="BNK9" s="1739" t="n"/>
      <c r="BNL9" s="1739" t="n"/>
      <c r="BNM9" s="1739" t="n"/>
      <c r="BNN9" s="1739" t="n"/>
      <c r="BNO9" s="1739" t="n"/>
      <c r="BNP9" s="1739" t="n"/>
      <c r="BNQ9" s="1739" t="n"/>
      <c r="BNR9" s="1739" t="n"/>
      <c r="BNS9" s="1739" t="n"/>
      <c r="BNT9" s="1739" t="n"/>
      <c r="BNU9" s="1739" t="n"/>
      <c r="BNV9" s="1739" t="n"/>
      <c r="BNW9" s="1739" t="n"/>
      <c r="BNX9" s="1739" t="n"/>
      <c r="BNY9" s="1739" t="n"/>
      <c r="BNZ9" s="1739" t="n"/>
      <c r="BOA9" s="1739" t="n"/>
      <c r="BOB9" s="1739" t="n"/>
      <c r="BOC9" s="1739" t="n"/>
      <c r="BOD9" s="1739" t="n"/>
      <c r="BOE9" s="1739" t="n"/>
      <c r="BOF9" s="1739" t="n"/>
      <c r="BOG9" s="1739" t="n"/>
      <c r="BOH9" s="1739" t="n"/>
      <c r="BOI9" s="1739" t="n"/>
      <c r="BOJ9" s="1739" t="n"/>
      <c r="BOK9" s="1739" t="n"/>
      <c r="BOL9" s="1739" t="n"/>
      <c r="BOM9" s="1739" t="n"/>
      <c r="BON9" s="1739" t="n"/>
      <c r="BOO9" s="1739" t="n"/>
      <c r="BOP9" s="1739" t="n"/>
      <c r="BOQ9" s="1739" t="n"/>
      <c r="BOR9" s="1739" t="n"/>
      <c r="BOS9" s="1739" t="n"/>
      <c r="BOT9" s="1739" t="n"/>
      <c r="BOU9" s="1739" t="n"/>
      <c r="BOV9" s="1739" t="n"/>
      <c r="BOW9" s="1739" t="n"/>
      <c r="BOX9" s="1739" t="n"/>
      <c r="BOY9" s="1739" t="n"/>
      <c r="BOZ9" s="1739" t="n"/>
      <c r="BPA9" s="1739" t="n"/>
      <c r="BPB9" s="1739" t="n"/>
      <c r="BPC9" s="1739" t="n"/>
      <c r="BPD9" s="1739" t="n"/>
      <c r="BPE9" s="1739" t="n"/>
      <c r="BPF9" s="1739" t="n"/>
      <c r="BPG9" s="1739" t="n"/>
      <c r="BPH9" s="1739" t="n"/>
      <c r="BPI9" s="1739" t="n"/>
      <c r="BPJ9" s="1739" t="n"/>
      <c r="BPK9" s="1739" t="n"/>
      <c r="BPL9" s="1739" t="n"/>
      <c r="BPM9" s="1739" t="n"/>
      <c r="BPN9" s="1739" t="n"/>
      <c r="BPO9" s="1739" t="n"/>
      <c r="BPP9" s="1739" t="n"/>
      <c r="BPQ9" s="1739" t="n"/>
      <c r="BPR9" s="1739" t="n"/>
      <c r="BPS9" s="1739" t="n"/>
      <c r="BPT9" s="1739" t="n"/>
      <c r="BPU9" s="1739" t="n"/>
      <c r="BPV9" s="1739" t="n"/>
      <c r="BPW9" s="1739" t="n"/>
      <c r="BPX9" s="1739" t="n"/>
      <c r="BPY9" s="1739" t="n"/>
      <c r="BPZ9" s="1739" t="n"/>
      <c r="BQA9" s="1739" t="n"/>
      <c r="BQB9" s="1739" t="n"/>
      <c r="BQC9" s="1739" t="n"/>
      <c r="BQD9" s="1739" t="n"/>
      <c r="BQE9" s="1739" t="n"/>
      <c r="BQF9" s="1739" t="n"/>
      <c r="BQG9" s="1739" t="n"/>
      <c r="BQH9" s="1739" t="n"/>
      <c r="BQI9" s="1739" t="n"/>
      <c r="BQJ9" s="1739" t="n"/>
      <c r="BQK9" s="1739" t="n"/>
      <c r="BQL9" s="1739" t="n"/>
      <c r="BQM9" s="1739" t="n"/>
      <c r="BQN9" s="1739" t="n"/>
      <c r="BQO9" s="1739" t="n"/>
      <c r="BQP9" s="1739" t="n"/>
      <c r="BQQ9" s="1739" t="n"/>
      <c r="BQR9" s="1739" t="n"/>
      <c r="BQS9" s="1739" t="n"/>
      <c r="BQT9" s="1739" t="n"/>
      <c r="BQU9" s="1739" t="n"/>
      <c r="BQV9" s="1739" t="n"/>
      <c r="BQW9" s="1739" t="n"/>
      <c r="BQX9" s="1739" t="n"/>
      <c r="BQY9" s="1739" t="n"/>
      <c r="BQZ9" s="1739" t="n"/>
      <c r="BRA9" s="1739" t="n"/>
      <c r="BRB9" s="1739" t="n"/>
      <c r="BRC9" s="1739" t="n"/>
      <c r="BRD9" s="1739" t="n"/>
      <c r="BRE9" s="1739" t="n"/>
      <c r="BRF9" s="1739" t="n"/>
      <c r="BRG9" s="1739" t="n"/>
      <c r="BRH9" s="1739" t="n"/>
      <c r="BRI9" s="1739" t="n"/>
      <c r="BRJ9" s="1739" t="n"/>
      <c r="BRK9" s="1739" t="n"/>
      <c r="BRL9" s="1739" t="n"/>
      <c r="BRM9" s="1739" t="n"/>
      <c r="BRN9" s="1739" t="n"/>
      <c r="BRO9" s="1739" t="n"/>
      <c r="BRP9" s="1739" t="n"/>
      <c r="BRQ9" s="1739" t="n"/>
      <c r="BRR9" s="1739" t="n"/>
      <c r="BRS9" s="1739" t="n"/>
      <c r="BRT9" s="1739" t="n"/>
      <c r="BRU9" s="1739" t="n"/>
      <c r="BRV9" s="1739" t="n"/>
      <c r="BRW9" s="1739" t="n"/>
      <c r="BRX9" s="1739" t="n"/>
      <c r="BRY9" s="1739" t="n"/>
      <c r="BRZ9" s="1739" t="n"/>
      <c r="BSA9" s="1739" t="n"/>
      <c r="BSB9" s="1739" t="n"/>
      <c r="BSC9" s="1739" t="n"/>
      <c r="BSD9" s="1739" t="n"/>
      <c r="BSE9" s="1739" t="n"/>
      <c r="BSF9" s="1739" t="n"/>
      <c r="BSG9" s="1739" t="n"/>
      <c r="BSH9" s="1739" t="n"/>
      <c r="BSI9" s="1739" t="n"/>
      <c r="BSJ9" s="1739" t="n"/>
      <c r="BSK9" s="1739" t="n"/>
      <c r="BSL9" s="1739" t="n"/>
      <c r="BSM9" s="1739" t="n"/>
      <c r="BSN9" s="1739" t="n"/>
      <c r="BSO9" s="1739" t="n"/>
      <c r="BSP9" s="1739" t="n"/>
      <c r="BSQ9" s="1739" t="n"/>
      <c r="BSR9" s="1739" t="n"/>
      <c r="BSS9" s="1739" t="n"/>
      <c r="BST9" s="1739" t="n"/>
      <c r="BSU9" s="1739" t="n"/>
      <c r="BSV9" s="1739" t="n"/>
      <c r="BSW9" s="1739" t="n"/>
      <c r="BSX9" s="1739" t="n"/>
      <c r="BSY9" s="1739" t="n"/>
      <c r="BSZ9" s="1739" t="n"/>
      <c r="BTA9" s="1739" t="n"/>
      <c r="BTB9" s="1739" t="n"/>
      <c r="BTC9" s="1739" t="n"/>
      <c r="BTD9" s="1739" t="n"/>
      <c r="BTE9" s="1739" t="n"/>
      <c r="BTF9" s="1739" t="n"/>
      <c r="BTG9" s="1739" t="n"/>
      <c r="BTH9" s="1739" t="n"/>
      <c r="BTI9" s="1739" t="n"/>
      <c r="BTJ9" s="1739" t="n"/>
      <c r="BTK9" s="1739" t="n"/>
      <c r="BTL9" s="1739" t="n"/>
      <c r="BTM9" s="1739" t="n"/>
      <c r="BTN9" s="1739" t="n"/>
      <c r="BTO9" s="1739" t="n"/>
      <c r="BTP9" s="1739" t="n"/>
      <c r="BTQ9" s="1739" t="n"/>
      <c r="BTR9" s="1739" t="n"/>
      <c r="BTS9" s="1739" t="n"/>
      <c r="BTT9" s="1739" t="n"/>
      <c r="BTU9" s="1739" t="n"/>
      <c r="BTV9" s="1739" t="n"/>
      <c r="BTW9" s="1739" t="n"/>
      <c r="BTX9" s="1739" t="n"/>
      <c r="BTY9" s="1739" t="n"/>
      <c r="BTZ9" s="1739" t="n"/>
      <c r="BUA9" s="1739" t="n"/>
      <c r="BUB9" s="1739" t="n"/>
      <c r="BUC9" s="1739" t="n"/>
      <c r="BUD9" s="1739" t="n"/>
      <c r="BUE9" s="1739" t="n"/>
      <c r="BUF9" s="1739" t="n"/>
      <c r="BUG9" s="1739" t="n"/>
      <c r="BUH9" s="1739" t="n"/>
      <c r="BUI9" s="1739" t="n"/>
      <c r="BUJ9" s="1739" t="n"/>
      <c r="BUK9" s="1739" t="n"/>
      <c r="BUL9" s="1739" t="n"/>
      <c r="BUM9" s="1739" t="n"/>
      <c r="BUN9" s="1739" t="n"/>
      <c r="BUO9" s="1739" t="n"/>
      <c r="BUP9" s="1739" t="n"/>
      <c r="BUQ9" s="1739" t="n"/>
      <c r="BUR9" s="1739" t="n"/>
      <c r="BUS9" s="1739" t="n"/>
      <c r="BUT9" s="1739" t="n"/>
      <c r="BUU9" s="1739" t="n"/>
      <c r="BUV9" s="1739" t="n"/>
      <c r="BUW9" s="1739" t="n"/>
      <c r="BUX9" s="1739" t="n"/>
      <c r="BUY9" s="1739" t="n"/>
      <c r="BUZ9" s="1739" t="n"/>
      <c r="BVA9" s="1739" t="n"/>
      <c r="BVB9" s="1739" t="n"/>
      <c r="BVC9" s="1739" t="n"/>
      <c r="BVD9" s="1739" t="n"/>
      <c r="BVE9" s="1739" t="n"/>
      <c r="BVF9" s="1739" t="n"/>
      <c r="BVG9" s="1739" t="n"/>
      <c r="BVH9" s="1739" t="n"/>
      <c r="BVI9" s="1739" t="n"/>
      <c r="BVJ9" s="1739" t="n"/>
      <c r="BVK9" s="1739" t="n"/>
      <c r="BVL9" s="1739" t="n"/>
      <c r="BVM9" s="1739" t="n"/>
      <c r="BVN9" s="1739" t="n"/>
      <c r="BVO9" s="1739" t="n"/>
      <c r="BVP9" s="1739" t="n"/>
      <c r="BVQ9" s="1739" t="n"/>
      <c r="BVR9" s="1739" t="n"/>
      <c r="BVS9" s="1739" t="n"/>
      <c r="BVT9" s="1739" t="n"/>
      <c r="BVU9" s="1739" t="n"/>
      <c r="BVV9" s="1739" t="n"/>
      <c r="BVW9" s="1739" t="n"/>
      <c r="BVX9" s="1739" t="n"/>
      <c r="BVY9" s="1739" t="n"/>
      <c r="BVZ9" s="1739" t="n"/>
      <c r="BWA9" s="1739" t="n"/>
      <c r="BWB9" s="1739" t="n"/>
      <c r="BWC9" s="1739" t="n"/>
      <c r="BWD9" s="1739" t="n"/>
      <c r="BWE9" s="1739" t="n"/>
      <c r="BWF9" s="1739" t="n"/>
      <c r="BWG9" s="1739" t="n"/>
      <c r="BWH9" s="1739" t="n"/>
      <c r="BWI9" s="1739" t="n"/>
      <c r="BWJ9" s="1739" t="n"/>
      <c r="BWK9" s="1739" t="n"/>
      <c r="BWL9" s="1739" t="n"/>
      <c r="BWM9" s="1739" t="n"/>
      <c r="BWN9" s="1739" t="n"/>
      <c r="BWO9" s="1739" t="n"/>
      <c r="BWP9" s="1739" t="n"/>
      <c r="BWQ9" s="1739" t="n"/>
      <c r="BWR9" s="1739" t="n"/>
      <c r="BWS9" s="1739" t="n"/>
      <c r="BWT9" s="1739" t="n"/>
      <c r="BWU9" s="1739" t="n"/>
      <c r="BWV9" s="1739" t="n"/>
      <c r="BWW9" s="1739" t="n"/>
      <c r="BWX9" s="1739" t="n"/>
      <c r="BWY9" s="1739" t="n"/>
      <c r="BWZ9" s="1739" t="n"/>
      <c r="BXA9" s="1739" t="n"/>
      <c r="BXB9" s="1739" t="n"/>
      <c r="BXC9" s="1739" t="n"/>
      <c r="BXD9" s="1739" t="n"/>
      <c r="BXE9" s="1739" t="n"/>
      <c r="BXF9" s="1739" t="n"/>
      <c r="BXG9" s="1739" t="n"/>
      <c r="BXH9" s="1739" t="n"/>
      <c r="BXI9" s="1739" t="n"/>
      <c r="BXJ9" s="1739" t="n"/>
      <c r="BXK9" s="1739" t="n"/>
      <c r="BXL9" s="1739" t="n"/>
      <c r="BXM9" s="1739" t="n"/>
      <c r="BXN9" s="1739" t="n"/>
      <c r="BXO9" s="1739" t="n"/>
      <c r="BXP9" s="1739" t="n"/>
      <c r="BXQ9" s="1739" t="n"/>
      <c r="BXR9" s="1739" t="n"/>
      <c r="BXS9" s="1739" t="n"/>
      <c r="BXT9" s="1739" t="n"/>
      <c r="BXU9" s="1739" t="n"/>
      <c r="BXV9" s="1739" t="n"/>
      <c r="BXW9" s="1739" t="n"/>
      <c r="BXX9" s="1739" t="n"/>
      <c r="BXY9" s="1739" t="n"/>
      <c r="BXZ9" s="1739" t="n"/>
      <c r="BYA9" s="1739" t="n"/>
      <c r="BYB9" s="1739" t="n"/>
      <c r="BYC9" s="1739" t="n"/>
      <c r="BYD9" s="1739" t="n"/>
      <c r="BYE9" s="1739" t="n"/>
      <c r="BYF9" s="1739" t="n"/>
      <c r="BYG9" s="1739" t="n"/>
      <c r="BYH9" s="1739" t="n"/>
      <c r="BYI9" s="1739" t="n"/>
      <c r="BYJ9" s="1739" t="n"/>
      <c r="BYK9" s="1739" t="n"/>
      <c r="BYL9" s="1739" t="n"/>
      <c r="BYM9" s="1739" t="n"/>
      <c r="BYN9" s="1739" t="n"/>
      <c r="BYO9" s="1739" t="n"/>
      <c r="BYP9" s="1739" t="n"/>
      <c r="BYQ9" s="1739" t="n"/>
      <c r="BYR9" s="1739" t="n"/>
      <c r="BYS9" s="1739" t="n"/>
      <c r="BYT9" s="1739" t="n"/>
      <c r="BYU9" s="1739" t="n"/>
      <c r="BYV9" s="1739" t="n"/>
      <c r="BYW9" s="1739" t="n"/>
      <c r="BYX9" s="1739" t="n"/>
      <c r="BYY9" s="1739" t="n"/>
      <c r="BYZ9" s="1739" t="n"/>
      <c r="BZA9" s="1739" t="n"/>
      <c r="BZB9" s="1739" t="n"/>
      <c r="BZC9" s="1739" t="n"/>
      <c r="BZD9" s="1739" t="n"/>
      <c r="BZE9" s="1739" t="n"/>
      <c r="BZF9" s="1739" t="n"/>
      <c r="BZG9" s="1739" t="n"/>
      <c r="BZH9" s="1739" t="n"/>
      <c r="BZI9" s="1739" t="n"/>
      <c r="BZJ9" s="1739" t="n"/>
      <c r="BZK9" s="1739" t="n"/>
      <c r="BZL9" s="1739" t="n"/>
      <c r="BZM9" s="1739" t="n"/>
      <c r="BZN9" s="1739" t="n"/>
      <c r="BZO9" s="1739" t="n"/>
      <c r="BZP9" s="1739" t="n"/>
      <c r="BZQ9" s="1739" t="n"/>
      <c r="BZR9" s="1739" t="n"/>
      <c r="BZS9" s="1739" t="n"/>
      <c r="BZT9" s="1739" t="n"/>
      <c r="BZU9" s="1739" t="n"/>
      <c r="BZV9" s="1739" t="n"/>
      <c r="BZW9" s="1739" t="n"/>
      <c r="BZX9" s="1739" t="n"/>
      <c r="BZY9" s="1739" t="n"/>
      <c r="BZZ9" s="1739" t="n"/>
      <c r="CAA9" s="1739" t="n"/>
      <c r="CAB9" s="1739" t="n"/>
      <c r="CAC9" s="1739" t="n"/>
      <c r="CAD9" s="1739" t="n"/>
      <c r="CAE9" s="1739" t="n"/>
      <c r="CAF9" s="1739" t="n"/>
      <c r="CAG9" s="1739" t="n"/>
      <c r="CAH9" s="1739" t="n"/>
      <c r="CAI9" s="1739" t="n"/>
      <c r="CAJ9" s="1739" t="n"/>
      <c r="CAK9" s="1739" t="n"/>
      <c r="CAL9" s="1739" t="n"/>
      <c r="CAM9" s="1739" t="n"/>
      <c r="CAN9" s="1739" t="n"/>
      <c r="CAO9" s="1739" t="n"/>
      <c r="CAP9" s="1739" t="n"/>
      <c r="CAQ9" s="1739" t="n"/>
      <c r="CAR9" s="1739" t="n"/>
      <c r="CAS9" s="1739" t="n"/>
      <c r="CAT9" s="1739" t="n"/>
      <c r="CAU9" s="1739" t="n"/>
      <c r="CAV9" s="1739" t="n"/>
      <c r="CAW9" s="1739" t="n"/>
      <c r="CAX9" s="1739" t="n"/>
      <c r="CAY9" s="1739" t="n"/>
      <c r="CAZ9" s="1739" t="n"/>
      <c r="CBA9" s="1739" t="n"/>
      <c r="CBB9" s="1739" t="n"/>
      <c r="CBC9" s="1739" t="n"/>
      <c r="CBD9" s="1739" t="n"/>
      <c r="CBE9" s="1739" t="n"/>
      <c r="CBF9" s="1739" t="n"/>
      <c r="CBG9" s="1739" t="n"/>
      <c r="CBH9" s="1739" t="n"/>
      <c r="CBI9" s="1739" t="n"/>
      <c r="CBJ9" s="1739" t="n"/>
      <c r="CBK9" s="1739" t="n"/>
      <c r="CBL9" s="1739" t="n"/>
      <c r="CBM9" s="1739" t="n"/>
      <c r="CBN9" s="1739" t="n"/>
      <c r="CBO9" s="1739" t="n"/>
      <c r="CBP9" s="1739" t="n"/>
      <c r="CBQ9" s="1739" t="n"/>
      <c r="CBR9" s="1739" t="n"/>
      <c r="CBS9" s="1739" t="n"/>
      <c r="CBT9" s="1739" t="n"/>
      <c r="CBU9" s="1739" t="n"/>
      <c r="CBV9" s="1739" t="n"/>
      <c r="CBW9" s="1739" t="n"/>
      <c r="CBX9" s="1739" t="n"/>
      <c r="CBY9" s="1739" t="n"/>
      <c r="CBZ9" s="1739" t="n"/>
      <c r="CCA9" s="1739" t="n"/>
      <c r="CCB9" s="1739" t="n"/>
      <c r="CCC9" s="1739" t="n"/>
      <c r="CCD9" s="1739" t="n"/>
      <c r="CCE9" s="1739" t="n"/>
      <c r="CCF9" s="1739" t="n"/>
      <c r="CCG9" s="1739" t="n"/>
      <c r="CCH9" s="1739" t="n"/>
      <c r="CCI9" s="1739" t="n"/>
      <c r="CCJ9" s="1739" t="n"/>
      <c r="CCK9" s="1739" t="n"/>
      <c r="CCL9" s="1739" t="n"/>
      <c r="CCM9" s="1739" t="n"/>
      <c r="CCN9" s="1739" t="n"/>
      <c r="CCO9" s="1739" t="n"/>
      <c r="CCP9" s="1739" t="n"/>
      <c r="CCQ9" s="1739" t="n"/>
      <c r="CCR9" s="1739" t="n"/>
      <c r="CCS9" s="1739" t="n"/>
      <c r="CCT9" s="1739" t="n"/>
      <c r="CCU9" s="1739" t="n"/>
      <c r="CCV9" s="1739" t="n"/>
      <c r="CCW9" s="1739" t="n"/>
      <c r="CCX9" s="1739" t="n"/>
      <c r="CCY9" s="1739" t="n"/>
      <c r="CCZ9" s="1739" t="n"/>
      <c r="CDA9" s="1739" t="n"/>
      <c r="CDB9" s="1739" t="n"/>
      <c r="CDC9" s="1739" t="n"/>
      <c r="CDD9" s="1739" t="n"/>
      <c r="CDE9" s="1739" t="n"/>
      <c r="CDF9" s="1739" t="n"/>
      <c r="CDG9" s="1739" t="n"/>
      <c r="CDH9" s="1739" t="n"/>
      <c r="CDI9" s="1739" t="n"/>
      <c r="CDJ9" s="1739" t="n"/>
      <c r="CDK9" s="1739" t="n"/>
      <c r="CDL9" s="1739" t="n"/>
      <c r="CDM9" s="1739" t="n"/>
      <c r="CDN9" s="1739" t="n"/>
      <c r="CDO9" s="1739" t="n"/>
      <c r="CDP9" s="1739" t="n"/>
      <c r="CDQ9" s="1739" t="n"/>
      <c r="CDR9" s="1739" t="n"/>
      <c r="CDS9" s="1739" t="n"/>
      <c r="CDT9" s="1739" t="n"/>
      <c r="CDU9" s="1739" t="n"/>
      <c r="CDV9" s="1739" t="n"/>
      <c r="CDW9" s="1739" t="n"/>
      <c r="CDX9" s="1739" t="n"/>
      <c r="CDY9" s="1739" t="n"/>
      <c r="CDZ9" s="1739" t="n"/>
      <c r="CEA9" s="1739" t="n"/>
      <c r="CEB9" s="1739" t="n"/>
      <c r="CEC9" s="1739" t="n"/>
      <c r="CED9" s="1739" t="n"/>
      <c r="CEE9" s="1739" t="n"/>
      <c r="CEF9" s="1739" t="n"/>
      <c r="CEG9" s="1739" t="n"/>
      <c r="CEH9" s="1739" t="n"/>
      <c r="CEI9" s="1739" t="n"/>
      <c r="CEJ9" s="1739" t="n"/>
      <c r="CEK9" s="1739" t="n"/>
      <c r="CEL9" s="1739" t="n"/>
      <c r="CEM9" s="1739" t="n"/>
      <c r="CEN9" s="1739" t="n"/>
      <c r="CEO9" s="1739" t="n"/>
      <c r="CEP9" s="1739" t="n"/>
      <c r="CEQ9" s="1739" t="n"/>
      <c r="CER9" s="1739" t="n"/>
      <c r="CES9" s="1739" t="n"/>
      <c r="CET9" s="1739" t="n"/>
      <c r="CEU9" s="1739" t="n"/>
      <c r="CEV9" s="1739" t="n"/>
      <c r="CEW9" s="1739" t="n"/>
      <c r="CEX9" s="1739" t="n"/>
      <c r="CEY9" s="1739" t="n"/>
      <c r="CEZ9" s="1739" t="n"/>
      <c r="CFA9" s="1739" t="n"/>
      <c r="CFB9" s="1739" t="n"/>
      <c r="CFC9" s="1739" t="n"/>
      <c r="CFD9" s="1739" t="n"/>
      <c r="CFE9" s="1739" t="n"/>
      <c r="CFF9" s="1739" t="n"/>
      <c r="CFG9" s="1739" t="n"/>
      <c r="CFH9" s="1739" t="n"/>
      <c r="CFI9" s="1739" t="n"/>
      <c r="CFJ9" s="1739" t="n"/>
      <c r="CFK9" s="1739" t="n"/>
      <c r="CFL9" s="1739" t="n"/>
      <c r="CFM9" s="1739" t="n"/>
      <c r="CFN9" s="1739" t="n"/>
      <c r="CFO9" s="1739" t="n"/>
      <c r="CFP9" s="1739" t="n"/>
      <c r="CFQ9" s="1739" t="n"/>
      <c r="CFR9" s="1739" t="n"/>
      <c r="CFS9" s="1739" t="n"/>
      <c r="CFT9" s="1739" t="n"/>
      <c r="CFU9" s="1739" t="n"/>
      <c r="CFV9" s="1739" t="n"/>
      <c r="CFW9" s="1739" t="n"/>
      <c r="CFX9" s="1739" t="n"/>
      <c r="CFY9" s="1739" t="n"/>
      <c r="CFZ9" s="1739" t="n"/>
      <c r="CGA9" s="1739" t="n"/>
      <c r="CGB9" s="1739" t="n"/>
      <c r="CGC9" s="1739" t="n"/>
      <c r="CGD9" s="1739" t="n"/>
      <c r="CGE9" s="1739" t="n"/>
      <c r="CGF9" s="1739" t="n"/>
      <c r="CGG9" s="1739" t="n"/>
      <c r="CGH9" s="1739" t="n"/>
      <c r="CGI9" s="1739" t="n"/>
      <c r="CGJ9" s="1739" t="n"/>
      <c r="CGK9" s="1739" t="n"/>
      <c r="CGL9" s="1739" t="n"/>
      <c r="CGM9" s="1739" t="n"/>
      <c r="CGN9" s="1739" t="n"/>
      <c r="CGO9" s="1739" t="n"/>
      <c r="CGP9" s="1739" t="n"/>
      <c r="CGQ9" s="1739" t="n"/>
      <c r="CGR9" s="1739" t="n"/>
      <c r="CGS9" s="1739" t="n"/>
      <c r="CGT9" s="1739" t="n"/>
      <c r="CGU9" s="1739" t="n"/>
      <c r="CGV9" s="1739" t="n"/>
      <c r="CGW9" s="1739" t="n"/>
      <c r="CGX9" s="1739" t="n"/>
      <c r="CGY9" s="1739" t="n"/>
      <c r="CGZ9" s="1739" t="n"/>
      <c r="CHA9" s="1739" t="n"/>
      <c r="CHB9" s="1739" t="n"/>
      <c r="CHC9" s="1739" t="n"/>
      <c r="CHD9" s="1739" t="n"/>
      <c r="CHE9" s="1739" t="n"/>
      <c r="CHF9" s="1739" t="n"/>
      <c r="CHG9" s="1739" t="n"/>
      <c r="CHH9" s="1739" t="n"/>
      <c r="CHI9" s="1739" t="n"/>
      <c r="CHJ9" s="1739" t="n"/>
      <c r="CHK9" s="1739" t="n"/>
      <c r="CHL9" s="1739" t="n"/>
      <c r="CHM9" s="1739" t="n"/>
      <c r="CHN9" s="1739" t="n"/>
      <c r="CHO9" s="1739" t="n"/>
      <c r="CHP9" s="1739" t="n"/>
      <c r="CHQ9" s="1739" t="n"/>
      <c r="CHR9" s="1739" t="n"/>
      <c r="CHS9" s="1739" t="n"/>
      <c r="CHT9" s="1739" t="n"/>
      <c r="CHU9" s="1739" t="n"/>
      <c r="CHV9" s="1739" t="n"/>
      <c r="CHW9" s="1739" t="n"/>
      <c r="CHX9" s="1739" t="n"/>
      <c r="CHY9" s="1739" t="n"/>
      <c r="CHZ9" s="1739" t="n"/>
      <c r="CIA9" s="1739" t="n"/>
      <c r="CIB9" s="1739" t="n"/>
      <c r="CIC9" s="1739" t="n"/>
      <c r="CID9" s="1739" t="n"/>
      <c r="CIE9" s="1739" t="n"/>
      <c r="CIF9" s="1739" t="n"/>
      <c r="CIG9" s="1739" t="n"/>
      <c r="CIH9" s="1739" t="n"/>
      <c r="CII9" s="1739" t="n"/>
      <c r="CIJ9" s="1739" t="n"/>
      <c r="CIK9" s="1739" t="n"/>
      <c r="CIL9" s="1739" t="n"/>
      <c r="CIM9" s="1739" t="n"/>
      <c r="CIN9" s="1739" t="n"/>
      <c r="CIO9" s="1739" t="n"/>
      <c r="CIP9" s="1739" t="n"/>
      <c r="CIQ9" s="1739" t="n"/>
      <c r="CIR9" s="1739" t="n"/>
      <c r="CIS9" s="1739" t="n"/>
      <c r="CIT9" s="1739" t="n"/>
      <c r="CIU9" s="1739" t="n"/>
      <c r="CIV9" s="1739" t="n"/>
      <c r="CIW9" s="1739" t="n"/>
      <c r="CIX9" s="1739" t="n"/>
      <c r="CIY9" s="1739" t="n"/>
      <c r="CIZ9" s="1739" t="n"/>
      <c r="CJA9" s="1739" t="n"/>
      <c r="CJB9" s="1739" t="n"/>
      <c r="CJC9" s="1739" t="n"/>
      <c r="CJD9" s="1739" t="n"/>
      <c r="CJE9" s="1739" t="n"/>
      <c r="CJF9" s="1739" t="n"/>
      <c r="CJG9" s="1739" t="n"/>
      <c r="CJH9" s="1739" t="n"/>
      <c r="CJI9" s="1739" t="n"/>
      <c r="CJJ9" s="1739" t="n"/>
      <c r="CJK9" s="1739" t="n"/>
      <c r="CJL9" s="1739" t="n"/>
      <c r="CJM9" s="1739" t="n"/>
      <c r="CJN9" s="1739" t="n"/>
      <c r="CJO9" s="1739" t="n"/>
      <c r="CJP9" s="1739" t="n"/>
      <c r="CJQ9" s="1739" t="n"/>
      <c r="CJR9" s="1739" t="n"/>
      <c r="CJS9" s="1739" t="n"/>
      <c r="CJT9" s="1739" t="n"/>
      <c r="CJU9" s="1739" t="n"/>
      <c r="CJV9" s="1739" t="n"/>
      <c r="CJW9" s="1739" t="n"/>
      <c r="CJX9" s="1739" t="n"/>
      <c r="CJY9" s="1739" t="n"/>
      <c r="CJZ9" s="1739" t="n"/>
      <c r="CKA9" s="1739" t="n"/>
      <c r="CKB9" s="1739" t="n"/>
      <c r="CKC9" s="1739" t="n"/>
      <c r="CKD9" s="1739" t="n"/>
      <c r="CKE9" s="1739" t="n"/>
      <c r="CKF9" s="1739" t="n"/>
      <c r="CKG9" s="1739" t="n"/>
      <c r="CKH9" s="1739" t="n"/>
      <c r="CKI9" s="1739" t="n"/>
      <c r="CKJ9" s="1739" t="n"/>
      <c r="CKK9" s="1739" t="n"/>
      <c r="CKL9" s="1739" t="n"/>
      <c r="CKM9" s="1739" t="n"/>
      <c r="CKN9" s="1739" t="n"/>
      <c r="CKO9" s="1739" t="n"/>
      <c r="CKP9" s="1739" t="n"/>
      <c r="CKQ9" s="1739" t="n"/>
      <c r="CKR9" s="1739" t="n"/>
      <c r="CKS9" s="1739" t="n"/>
      <c r="CKT9" s="1739" t="n"/>
      <c r="CKU9" s="1739" t="n"/>
      <c r="CKV9" s="1739" t="n"/>
      <c r="CKW9" s="1739" t="n"/>
      <c r="CKX9" s="1739" t="n"/>
      <c r="CKY9" s="1739" t="n"/>
      <c r="CKZ9" s="1739" t="n"/>
      <c r="CLA9" s="1739" t="n"/>
      <c r="CLB9" s="1739" t="n"/>
      <c r="CLC9" s="1739" t="n"/>
      <c r="CLD9" s="1739" t="n"/>
      <c r="CLE9" s="1739" t="n"/>
      <c r="CLF9" s="1739" t="n"/>
      <c r="CLG9" s="1739" t="n"/>
      <c r="CLH9" s="1739" t="n"/>
      <c r="CLI9" s="1739" t="n"/>
      <c r="CLJ9" s="1739" t="n"/>
      <c r="CLK9" s="1739" t="n"/>
      <c r="CLL9" s="1739" t="n"/>
      <c r="CLM9" s="1739" t="n"/>
      <c r="CLN9" s="1739" t="n"/>
      <c r="CLO9" s="1739" t="n"/>
      <c r="CLP9" s="1739" t="n"/>
      <c r="CLQ9" s="1739" t="n"/>
      <c r="CLR9" s="1739" t="n"/>
      <c r="CLS9" s="1739" t="n"/>
      <c r="CLT9" s="1739" t="n"/>
      <c r="CLU9" s="1739" t="n"/>
      <c r="CLV9" s="1739" t="n"/>
      <c r="CLW9" s="1739" t="n"/>
      <c r="CLX9" s="1739" t="n"/>
      <c r="CLY9" s="1739" t="n"/>
      <c r="CLZ9" s="1739" t="n"/>
      <c r="CMA9" s="1739" t="n"/>
      <c r="CMB9" s="1739" t="n"/>
      <c r="CMC9" s="1739" t="n"/>
      <c r="CMD9" s="1739" t="n"/>
      <c r="CME9" s="1739" t="n"/>
      <c r="CMF9" s="1739" t="n"/>
      <c r="CMG9" s="1739" t="n"/>
      <c r="CMH9" s="1739" t="n"/>
      <c r="CMI9" s="1739" t="n"/>
      <c r="CMJ9" s="1739" t="n"/>
      <c r="CMK9" s="1739" t="n"/>
      <c r="CML9" s="1739" t="n"/>
      <c r="CMM9" s="1739" t="n"/>
      <c r="CMN9" s="1739" t="n"/>
      <c r="CMO9" s="1739" t="n"/>
      <c r="CMP9" s="1739" t="n"/>
      <c r="CMQ9" s="1739" t="n"/>
      <c r="CMR9" s="1739" t="n"/>
      <c r="CMS9" s="1739" t="n"/>
      <c r="CMT9" s="1739" t="n"/>
      <c r="CMU9" s="1739" t="n"/>
      <c r="CMV9" s="1739" t="n"/>
      <c r="CMW9" s="1739" t="n"/>
      <c r="CMX9" s="1739" t="n"/>
      <c r="CMY9" s="1739" t="n"/>
      <c r="CMZ9" s="1739" t="n"/>
      <c r="CNA9" s="1739" t="n"/>
      <c r="CNB9" s="1739" t="n"/>
      <c r="CNC9" s="1739" t="n"/>
      <c r="CND9" s="1739" t="n"/>
      <c r="CNE9" s="1739" t="n"/>
      <c r="CNF9" s="1739" t="n"/>
      <c r="CNG9" s="1739" t="n"/>
      <c r="CNH9" s="1739" t="n"/>
      <c r="CNI9" s="1739" t="n"/>
      <c r="CNJ9" s="1739" t="n"/>
      <c r="CNK9" s="1739" t="n"/>
      <c r="CNL9" s="1739" t="n"/>
      <c r="CNM9" s="1739" t="n"/>
      <c r="CNN9" s="1739" t="n"/>
      <c r="CNO9" s="1739" t="n"/>
      <c r="CNP9" s="1739" t="n"/>
      <c r="CNQ9" s="1739" t="n"/>
      <c r="CNR9" s="1739" t="n"/>
      <c r="CNS9" s="1739" t="n"/>
      <c r="CNT9" s="1739" t="n"/>
      <c r="CNU9" s="1739" t="n"/>
      <c r="CNV9" s="1739" t="n"/>
      <c r="CNW9" s="1739" t="n"/>
      <c r="CNX9" s="1739" t="n"/>
      <c r="CNY9" s="1739" t="n"/>
      <c r="CNZ9" s="1739" t="n"/>
      <c r="COA9" s="1739" t="n"/>
      <c r="COB9" s="1739" t="n"/>
      <c r="COC9" s="1739" t="n"/>
      <c r="COD9" s="1739" t="n"/>
      <c r="COE9" s="1739" t="n"/>
      <c r="COF9" s="1739" t="n"/>
      <c r="COG9" s="1739" t="n"/>
      <c r="COH9" s="1739" t="n"/>
      <c r="COI9" s="1739" t="n"/>
      <c r="COJ9" s="1739" t="n"/>
      <c r="COK9" s="1739" t="n"/>
      <c r="COL9" s="1739" t="n"/>
      <c r="COM9" s="1739" t="n"/>
      <c r="CON9" s="1739" t="n"/>
      <c r="COO9" s="1739" t="n"/>
      <c r="COP9" s="1739" t="n"/>
      <c r="COQ9" s="1739" t="n"/>
      <c r="COR9" s="1739" t="n"/>
      <c r="COS9" s="1739" t="n"/>
      <c r="COT9" s="1739" t="n"/>
      <c r="COU9" s="1739" t="n"/>
      <c r="COV9" s="1739" t="n"/>
      <c r="COW9" s="1739" t="n"/>
      <c r="COX9" s="1739" t="n"/>
      <c r="COY9" s="1739" t="n"/>
      <c r="COZ9" s="1739" t="n"/>
      <c r="CPA9" s="1739" t="n"/>
      <c r="CPB9" s="1739" t="n"/>
      <c r="CPC9" s="1739" t="n"/>
      <c r="CPD9" s="1739" t="n"/>
      <c r="CPE9" s="1739" t="n"/>
      <c r="CPF9" s="1739" t="n"/>
      <c r="CPG9" s="1739" t="n"/>
      <c r="CPH9" s="1739" t="n"/>
      <c r="CPI9" s="1739" t="n"/>
      <c r="CPJ9" s="1739" t="n"/>
      <c r="CPK9" s="1739" t="n"/>
      <c r="CPL9" s="1739" t="n"/>
      <c r="CPM9" s="1739" t="n"/>
      <c r="CPN9" s="1739" t="n"/>
      <c r="CPO9" s="1739" t="n"/>
      <c r="CPP9" s="1739" t="n"/>
      <c r="CPQ9" s="1739" t="n"/>
      <c r="CPR9" s="1739" t="n"/>
      <c r="CPS9" s="1739" t="n"/>
      <c r="CPT9" s="1739" t="n"/>
      <c r="CPU9" s="1739" t="n"/>
      <c r="CPV9" s="1739" t="n"/>
      <c r="CPW9" s="1739" t="n"/>
      <c r="CPX9" s="1739" t="n"/>
      <c r="CPY9" s="1739" t="n"/>
      <c r="CPZ9" s="1739" t="n"/>
      <c r="CQA9" s="1739" t="n"/>
      <c r="CQB9" s="1739" t="n"/>
      <c r="CQC9" s="1739" t="n"/>
      <c r="CQD9" s="1739" t="n"/>
      <c r="CQE9" s="1739" t="n"/>
      <c r="CQF9" s="1739" t="n"/>
      <c r="CQG9" s="1739" t="n"/>
      <c r="CQH9" s="1739" t="n"/>
      <c r="CQI9" s="1739" t="n"/>
      <c r="CQJ9" s="1739" t="n"/>
      <c r="CQK9" s="1739" t="n"/>
      <c r="CQL9" s="1739" t="n"/>
      <c r="CQM9" s="1739" t="n"/>
      <c r="CQN9" s="1739" t="n"/>
      <c r="CQO9" s="1739" t="n"/>
      <c r="CQP9" s="1739" t="n"/>
      <c r="CQQ9" s="1739" t="n"/>
      <c r="CQR9" s="1739" t="n"/>
      <c r="CQS9" s="1739" t="n"/>
      <c r="CQT9" s="1739" t="n"/>
      <c r="CQU9" s="1739" t="n"/>
      <c r="CQV9" s="1739" t="n"/>
      <c r="CQW9" s="1739" t="n"/>
      <c r="CQX9" s="1739" t="n"/>
      <c r="CQY9" s="1739" t="n"/>
      <c r="CQZ9" s="1739" t="n"/>
      <c r="CRA9" s="1739" t="n"/>
      <c r="CRB9" s="1739" t="n"/>
      <c r="CRC9" s="1739" t="n"/>
      <c r="CRD9" s="1739" t="n"/>
      <c r="CRE9" s="1739" t="n"/>
      <c r="CRF9" s="1739" t="n"/>
      <c r="CRG9" s="1739" t="n"/>
      <c r="CRH9" s="1739" t="n"/>
      <c r="CRI9" s="1739" t="n"/>
      <c r="CRJ9" s="1739" t="n"/>
      <c r="CRK9" s="1739" t="n"/>
      <c r="CRL9" s="1739" t="n"/>
      <c r="CRM9" s="1739" t="n"/>
      <c r="CRN9" s="1739" t="n"/>
      <c r="CRO9" s="1739" t="n"/>
      <c r="CRP9" s="1739" t="n"/>
      <c r="CRQ9" s="1739" t="n"/>
      <c r="CRR9" s="1739" t="n"/>
      <c r="CRS9" s="1739" t="n"/>
      <c r="CRT9" s="1739" t="n"/>
      <c r="CRU9" s="1739" t="n"/>
      <c r="CRV9" s="1739" t="n"/>
      <c r="CRW9" s="1739" t="n"/>
      <c r="CRX9" s="1739" t="n"/>
      <c r="CRY9" s="1739" t="n"/>
      <c r="CRZ9" s="1739" t="n"/>
      <c r="CSA9" s="1739" t="n"/>
      <c r="CSB9" s="1739" t="n"/>
      <c r="CSC9" s="1739" t="n"/>
      <c r="CSD9" s="1739" t="n"/>
      <c r="CSE9" s="1739" t="n"/>
      <c r="CSF9" s="1739" t="n"/>
      <c r="CSG9" s="1739" t="n"/>
      <c r="CSH9" s="1739" t="n"/>
      <c r="CSI9" s="1739" t="n"/>
      <c r="CSJ9" s="1739" t="n"/>
      <c r="CSK9" s="1739" t="n"/>
      <c r="CSL9" s="1739" t="n"/>
      <c r="CSM9" s="1739" t="n"/>
      <c r="CSN9" s="1739" t="n"/>
      <c r="CSO9" s="1739" t="n"/>
      <c r="CSP9" s="1739" t="n"/>
      <c r="CSQ9" s="1739" t="n"/>
      <c r="CSR9" s="1739" t="n"/>
      <c r="CSS9" s="1739" t="n"/>
      <c r="CST9" s="1739" t="n"/>
      <c r="CSU9" s="1739" t="n"/>
      <c r="CSV9" s="1739" t="n"/>
      <c r="CSW9" s="1739" t="n"/>
      <c r="CSX9" s="1739" t="n"/>
      <c r="CSY9" s="1739" t="n"/>
      <c r="CSZ9" s="1739" t="n"/>
      <c r="CTA9" s="1739" t="n"/>
      <c r="CTB9" s="1739" t="n"/>
      <c r="CTC9" s="1739" t="n"/>
      <c r="CTD9" s="1739" t="n"/>
      <c r="CTE9" s="1739" t="n"/>
      <c r="CTF9" s="1739" t="n"/>
      <c r="CTG9" s="1739" t="n"/>
      <c r="CTH9" s="1739" t="n"/>
      <c r="CTI9" s="1739" t="n"/>
      <c r="CTJ9" s="1739" t="n"/>
      <c r="CTK9" s="1739" t="n"/>
      <c r="CTL9" s="1739" t="n"/>
      <c r="CTM9" s="1739" t="n"/>
      <c r="CTN9" s="1739" t="n"/>
      <c r="CTO9" s="1739" t="n"/>
      <c r="CTP9" s="1739" t="n"/>
      <c r="CTQ9" s="1739" t="n"/>
      <c r="CTR9" s="1739" t="n"/>
      <c r="CTS9" s="1739" t="n"/>
      <c r="CTT9" s="1739" t="n"/>
      <c r="CTU9" s="1739" t="n"/>
      <c r="CTV9" s="1739" t="n"/>
      <c r="CTW9" s="1739" t="n"/>
      <c r="CTX9" s="1739" t="n"/>
      <c r="CTY9" s="1739" t="n"/>
      <c r="CTZ9" s="1739" t="n"/>
      <c r="CUA9" s="1739" t="n"/>
      <c r="CUB9" s="1739" t="n"/>
      <c r="CUC9" s="1739" t="n"/>
      <c r="CUD9" s="1739" t="n"/>
      <c r="CUE9" s="1739" t="n"/>
      <c r="CUF9" s="1739" t="n"/>
      <c r="CUG9" s="1739" t="n"/>
      <c r="CUH9" s="1739" t="n"/>
      <c r="CUI9" s="1739" t="n"/>
      <c r="CUJ9" s="1739" t="n"/>
      <c r="CUK9" s="1739" t="n"/>
      <c r="CUL9" s="1739" t="n"/>
      <c r="CUM9" s="1739" t="n"/>
      <c r="CUN9" s="1739" t="n"/>
      <c r="CUO9" s="1739" t="n"/>
      <c r="CUP9" s="1739" t="n"/>
      <c r="CUQ9" s="1739" t="n"/>
      <c r="CUR9" s="1739" t="n"/>
      <c r="CUS9" s="1739" t="n"/>
      <c r="CUT9" s="1739" t="n"/>
      <c r="CUU9" s="1739" t="n"/>
      <c r="CUV9" s="1739" t="n"/>
      <c r="CUW9" s="1739" t="n"/>
      <c r="CUX9" s="1739" t="n"/>
      <c r="CUY9" s="1739" t="n"/>
      <c r="CUZ9" s="1739" t="n"/>
      <c r="CVA9" s="1739" t="n"/>
      <c r="CVB9" s="1739" t="n"/>
      <c r="CVC9" s="1739" t="n"/>
      <c r="CVD9" s="1739" t="n"/>
      <c r="CVE9" s="1739" t="n"/>
      <c r="CVF9" s="1739" t="n"/>
      <c r="CVG9" s="1739" t="n"/>
      <c r="CVH9" s="1739" t="n"/>
      <c r="CVI9" s="1739" t="n"/>
      <c r="CVJ9" s="1739" t="n"/>
      <c r="CVK9" s="1739" t="n"/>
      <c r="CVL9" s="1739" t="n"/>
      <c r="CVM9" s="1739" t="n"/>
      <c r="CVN9" s="1739" t="n"/>
      <c r="CVO9" s="1739" t="n"/>
      <c r="CVP9" s="1739" t="n"/>
      <c r="CVQ9" s="1739" t="n"/>
      <c r="CVR9" s="1739" t="n"/>
      <c r="CVS9" s="1739" t="n"/>
      <c r="CVT9" s="1739" t="n"/>
      <c r="CVU9" s="1739" t="n"/>
      <c r="CVV9" s="1739" t="n"/>
      <c r="CVW9" s="1739" t="n"/>
      <c r="CVX9" s="1739" t="n"/>
      <c r="CVY9" s="1739" t="n"/>
      <c r="CVZ9" s="1739" t="n"/>
      <c r="CWA9" s="1739" t="n"/>
      <c r="CWB9" s="1739" t="n"/>
      <c r="CWC9" s="1739" t="n"/>
      <c r="CWD9" s="1739" t="n"/>
      <c r="CWE9" s="1739" t="n"/>
      <c r="CWF9" s="1739" t="n"/>
      <c r="CWG9" s="1739" t="n"/>
      <c r="CWH9" s="1739" t="n"/>
      <c r="CWI9" s="1739" t="n"/>
      <c r="CWJ9" s="1739" t="n"/>
      <c r="CWK9" s="1739" t="n"/>
      <c r="CWL9" s="1739" t="n"/>
      <c r="CWM9" s="1739" t="n"/>
      <c r="CWN9" s="1739" t="n"/>
      <c r="CWO9" s="1739" t="n"/>
      <c r="CWP9" s="1739" t="n"/>
      <c r="CWQ9" s="1739" t="n"/>
      <c r="CWR9" s="1739" t="n"/>
      <c r="CWS9" s="1739" t="n"/>
      <c r="CWT9" s="1739" t="n"/>
      <c r="CWU9" s="1739" t="n"/>
      <c r="CWV9" s="1739" t="n"/>
      <c r="CWW9" s="1739" t="n"/>
      <c r="CWX9" s="1739" t="n"/>
      <c r="CWY9" s="1739" t="n"/>
      <c r="CWZ9" s="1739" t="n"/>
      <c r="CXA9" s="1739" t="n"/>
      <c r="CXB9" s="1739" t="n"/>
      <c r="CXC9" s="1739" t="n"/>
      <c r="CXD9" s="1739" t="n"/>
      <c r="CXE9" s="1739" t="n"/>
      <c r="CXF9" s="1739" t="n"/>
      <c r="CXG9" s="1739" t="n"/>
      <c r="CXH9" s="1739" t="n"/>
      <c r="CXI9" s="1739" t="n"/>
      <c r="CXJ9" s="1739" t="n"/>
      <c r="CXK9" s="1739" t="n"/>
      <c r="CXL9" s="1739" t="n"/>
      <c r="CXM9" s="1739" t="n"/>
      <c r="CXN9" s="1739" t="n"/>
      <c r="CXO9" s="1739" t="n"/>
      <c r="CXP9" s="1739" t="n"/>
      <c r="CXQ9" s="1739" t="n"/>
      <c r="CXR9" s="1739" t="n"/>
      <c r="CXS9" s="1739" t="n"/>
      <c r="CXT9" s="1739" t="n"/>
      <c r="CXU9" s="1739" t="n"/>
      <c r="CXV9" s="1739" t="n"/>
      <c r="CXW9" s="1739" t="n"/>
      <c r="CXX9" s="1739" t="n"/>
      <c r="CXY9" s="1739" t="n"/>
      <c r="CXZ9" s="1739" t="n"/>
      <c r="CYA9" s="1739" t="n"/>
      <c r="CYB9" s="1739" t="n"/>
      <c r="CYC9" s="1739" t="n"/>
      <c r="CYD9" s="1739" t="n"/>
      <c r="CYE9" s="1739" t="n"/>
      <c r="CYF9" s="1739" t="n"/>
      <c r="CYG9" s="1739" t="n"/>
      <c r="CYH9" s="1739" t="n"/>
      <c r="CYI9" s="1739" t="n"/>
      <c r="CYJ9" s="1739" t="n"/>
      <c r="CYK9" s="1739" t="n"/>
      <c r="CYL9" s="1739" t="n"/>
      <c r="CYM9" s="1739" t="n"/>
      <c r="CYN9" s="1739" t="n"/>
      <c r="CYO9" s="1739" t="n"/>
      <c r="CYP9" s="1739" t="n"/>
      <c r="CYQ9" s="1739" t="n"/>
      <c r="CYR9" s="1739" t="n"/>
      <c r="CYS9" s="1739" t="n"/>
      <c r="CYT9" s="1739" t="n"/>
      <c r="CYU9" s="1739" t="n"/>
      <c r="CYV9" s="1739" t="n"/>
      <c r="CYW9" s="1739" t="n"/>
      <c r="CYX9" s="1739" t="n"/>
      <c r="CYY9" s="1739" t="n"/>
      <c r="CYZ9" s="1739" t="n"/>
      <c r="CZA9" s="1739" t="n"/>
      <c r="CZB9" s="1739" t="n"/>
      <c r="CZC9" s="1739" t="n"/>
      <c r="CZD9" s="1739" t="n"/>
      <c r="CZE9" s="1739" t="n"/>
      <c r="CZF9" s="1739" t="n"/>
      <c r="CZG9" s="1739" t="n"/>
      <c r="CZH9" s="1739" t="n"/>
      <c r="CZI9" s="1739" t="n"/>
      <c r="CZJ9" s="1739" t="n"/>
      <c r="CZK9" s="1739" t="n"/>
      <c r="CZL9" s="1739" t="n"/>
      <c r="CZM9" s="1739" t="n"/>
      <c r="CZN9" s="1739" t="n"/>
      <c r="CZO9" s="1739" t="n"/>
      <c r="CZP9" s="1739" t="n"/>
      <c r="CZQ9" s="1739" t="n"/>
      <c r="CZR9" s="1739" t="n"/>
      <c r="CZS9" s="1739" t="n"/>
      <c r="CZT9" s="1739" t="n"/>
      <c r="CZU9" s="1739" t="n"/>
      <c r="CZV9" s="1739" t="n"/>
      <c r="CZW9" s="1739" t="n"/>
      <c r="CZX9" s="1739" t="n"/>
      <c r="CZY9" s="1739" t="n"/>
      <c r="CZZ9" s="1739" t="n"/>
      <c r="DAA9" s="1739" t="n"/>
      <c r="DAB9" s="1739" t="n"/>
      <c r="DAC9" s="1739" t="n"/>
      <c r="DAD9" s="1739" t="n"/>
      <c r="DAE9" s="1739" t="n"/>
      <c r="DAF9" s="1739" t="n"/>
      <c r="DAG9" s="1739" t="n"/>
      <c r="DAH9" s="1739" t="n"/>
      <c r="DAI9" s="1739" t="n"/>
      <c r="DAJ9" s="1739" t="n"/>
      <c r="DAK9" s="1739" t="n"/>
      <c r="DAL9" s="1739" t="n"/>
      <c r="DAM9" s="1739" t="n"/>
      <c r="DAN9" s="1739" t="n"/>
      <c r="DAO9" s="1739" t="n"/>
      <c r="DAP9" s="1739" t="n"/>
      <c r="DAQ9" s="1739" t="n"/>
      <c r="DAR9" s="1739" t="n"/>
      <c r="DAS9" s="1739" t="n"/>
      <c r="DAT9" s="1739" t="n"/>
      <c r="DAU9" s="1739" t="n"/>
      <c r="DAV9" s="1739" t="n"/>
      <c r="DAW9" s="1739" t="n"/>
      <c r="DAX9" s="1739" t="n"/>
      <c r="DAY9" s="1739" t="n"/>
      <c r="DAZ9" s="1739" t="n"/>
      <c r="DBA9" s="1739" t="n"/>
      <c r="DBB9" s="1739" t="n"/>
      <c r="DBC9" s="1739" t="n"/>
      <c r="DBD9" s="1739" t="n"/>
      <c r="DBE9" s="1739" t="n"/>
      <c r="DBF9" s="1739" t="n"/>
      <c r="DBG9" s="1739" t="n"/>
      <c r="DBH9" s="1739" t="n"/>
      <c r="DBI9" s="1739" t="n"/>
      <c r="DBJ9" s="1739" t="n"/>
      <c r="DBK9" s="1739" t="n"/>
      <c r="DBL9" s="1739" t="n"/>
      <c r="DBM9" s="1739" t="n"/>
      <c r="DBN9" s="1739" t="n"/>
      <c r="DBO9" s="1739" t="n"/>
      <c r="DBP9" s="1739" t="n"/>
      <c r="DBQ9" s="1739" t="n"/>
      <c r="DBR9" s="1739" t="n"/>
      <c r="DBS9" s="1739" t="n"/>
      <c r="DBT9" s="1739" t="n"/>
      <c r="DBU9" s="1739" t="n"/>
      <c r="DBV9" s="1739" t="n"/>
      <c r="DBW9" s="1739" t="n"/>
      <c r="DBX9" s="1739" t="n"/>
      <c r="DBY9" s="1739" t="n"/>
      <c r="DBZ9" s="1739" t="n"/>
      <c r="DCA9" s="1739" t="n"/>
      <c r="DCB9" s="1739" t="n"/>
      <c r="DCC9" s="1739" t="n"/>
      <c r="DCD9" s="1739" t="n"/>
      <c r="DCE9" s="1739" t="n"/>
      <c r="DCF9" s="1739" t="n"/>
      <c r="DCG9" s="1739" t="n"/>
      <c r="DCH9" s="1739" t="n"/>
      <c r="DCI9" s="1739" t="n"/>
      <c r="DCJ9" s="1739" t="n"/>
      <c r="DCK9" s="1739" t="n"/>
      <c r="DCL9" s="1739" t="n"/>
      <c r="DCM9" s="1739" t="n"/>
      <c r="DCN9" s="1739" t="n"/>
      <c r="DCO9" s="1739" t="n"/>
      <c r="DCP9" s="1739" t="n"/>
      <c r="DCQ9" s="1739" t="n"/>
      <c r="DCR9" s="1739" t="n"/>
      <c r="DCS9" s="1739" t="n"/>
      <c r="DCT9" s="1739" t="n"/>
      <c r="DCU9" s="1739" t="n"/>
      <c r="DCV9" s="1739" t="n"/>
      <c r="DCW9" s="1739" t="n"/>
      <c r="DCX9" s="1739" t="n"/>
      <c r="DCY9" s="1739" t="n"/>
      <c r="DCZ9" s="1739" t="n"/>
      <c r="DDA9" s="1739" t="n"/>
      <c r="DDB9" s="1739" t="n"/>
      <c r="DDC9" s="1739" t="n"/>
      <c r="DDD9" s="1739" t="n"/>
      <c r="DDE9" s="1739" t="n"/>
      <c r="DDF9" s="1739" t="n"/>
      <c r="DDG9" s="1739" t="n"/>
      <c r="DDH9" s="1739" t="n"/>
      <c r="DDI9" s="1739" t="n"/>
      <c r="DDJ9" s="1739" t="n"/>
      <c r="DDK9" s="1739" t="n"/>
      <c r="DDL9" s="1739" t="n"/>
      <c r="DDM9" s="1739" t="n"/>
      <c r="DDN9" s="1739" t="n"/>
      <c r="DDO9" s="1739" t="n"/>
      <c r="DDP9" s="1739" t="n"/>
      <c r="DDQ9" s="1739" t="n"/>
      <c r="DDR9" s="1739" t="n"/>
      <c r="DDS9" s="1739" t="n"/>
      <c r="DDT9" s="1739" t="n"/>
      <c r="DDU9" s="1739" t="n"/>
      <c r="DDV9" s="1739" t="n"/>
      <c r="DDW9" s="1739" t="n"/>
      <c r="DDX9" s="1739" t="n"/>
      <c r="DDY9" s="1739" t="n"/>
      <c r="DDZ9" s="1739" t="n"/>
      <c r="DEA9" s="1739" t="n"/>
      <c r="DEB9" s="1739" t="n"/>
      <c r="DEC9" s="1739" t="n"/>
      <c r="DED9" s="1739" t="n"/>
      <c r="DEE9" s="1739" t="n"/>
      <c r="DEF9" s="1739" t="n"/>
      <c r="DEG9" s="1739" t="n"/>
      <c r="DEH9" s="1739" t="n"/>
      <c r="DEI9" s="1739" t="n"/>
      <c r="DEJ9" s="1739" t="n"/>
      <c r="DEK9" s="1739" t="n"/>
      <c r="DEL9" s="1739" t="n"/>
      <c r="DEM9" s="1739" t="n"/>
      <c r="DEN9" s="1739" t="n"/>
      <c r="DEO9" s="1739" t="n"/>
      <c r="DEP9" s="1739" t="n"/>
      <c r="DEQ9" s="1739" t="n"/>
      <c r="DER9" s="1739" t="n"/>
      <c r="DES9" s="1739" t="n"/>
      <c r="DET9" s="1739" t="n"/>
      <c r="DEU9" s="1739" t="n"/>
      <c r="DEV9" s="1739" t="n"/>
      <c r="DEW9" s="1739" t="n"/>
      <c r="DEX9" s="1739" t="n"/>
      <c r="DEY9" s="1739" t="n"/>
      <c r="DEZ9" s="1739" t="n"/>
      <c r="DFA9" s="1739" t="n"/>
      <c r="DFB9" s="1739" t="n"/>
      <c r="DFC9" s="1739" t="n"/>
      <c r="DFD9" s="1739" t="n"/>
      <c r="DFE9" s="1739" t="n"/>
      <c r="DFF9" s="1739" t="n"/>
      <c r="DFG9" s="1739" t="n"/>
      <c r="DFH9" s="1739" t="n"/>
      <c r="DFI9" s="1739" t="n"/>
      <c r="DFJ9" s="1739" t="n"/>
      <c r="DFK9" s="1739" t="n"/>
      <c r="DFL9" s="1739" t="n"/>
      <c r="DFM9" s="1739" t="n"/>
      <c r="DFN9" s="1739" t="n"/>
      <c r="DFO9" s="1739" t="n"/>
      <c r="DFP9" s="1739" t="n"/>
      <c r="DFQ9" s="1739" t="n"/>
      <c r="DFR9" s="1739" t="n"/>
      <c r="DFS9" s="1739" t="n"/>
      <c r="DFT9" s="1739" t="n"/>
      <c r="DFU9" s="1739" t="n"/>
      <c r="DFV9" s="1739" t="n"/>
      <c r="DFW9" s="1739" t="n"/>
      <c r="DFX9" s="1739" t="n"/>
      <c r="DFY9" s="1739" t="n"/>
      <c r="DFZ9" s="1739" t="n"/>
      <c r="DGA9" s="1739" t="n"/>
      <c r="DGB9" s="1739" t="n"/>
      <c r="DGC9" s="1739" t="n"/>
      <c r="DGD9" s="1739" t="n"/>
      <c r="DGE9" s="1739" t="n"/>
      <c r="DGF9" s="1739" t="n"/>
      <c r="DGG9" s="1739" t="n"/>
      <c r="DGH9" s="1739" t="n"/>
      <c r="DGI9" s="1739" t="n"/>
      <c r="DGJ9" s="1739" t="n"/>
      <c r="DGK9" s="1739" t="n"/>
      <c r="DGL9" s="1739" t="n"/>
      <c r="DGM9" s="1739" t="n"/>
      <c r="DGN9" s="1739" t="n"/>
      <c r="DGO9" s="1739" t="n"/>
      <c r="DGP9" s="1739" t="n"/>
      <c r="DGQ9" s="1739" t="n"/>
      <c r="DGR9" s="1739" t="n"/>
      <c r="DGS9" s="1739" t="n"/>
      <c r="DGT9" s="1739" t="n"/>
      <c r="DGU9" s="1739" t="n"/>
      <c r="DGV9" s="1739" t="n"/>
      <c r="DGW9" s="1739" t="n"/>
      <c r="DGX9" s="1739" t="n"/>
      <c r="DGY9" s="1739" t="n"/>
      <c r="DGZ9" s="1739" t="n"/>
      <c r="DHA9" s="1739" t="n"/>
      <c r="DHB9" s="1739" t="n"/>
      <c r="DHC9" s="1739" t="n"/>
      <c r="DHD9" s="1739" t="n"/>
      <c r="DHE9" s="1739" t="n"/>
      <c r="DHF9" s="1739" t="n"/>
      <c r="DHG9" s="1739" t="n"/>
      <c r="DHH9" s="1739" t="n"/>
      <c r="DHI9" s="1739" t="n"/>
      <c r="DHJ9" s="1739" t="n"/>
      <c r="DHK9" s="1739" t="n"/>
      <c r="DHL9" s="1739" t="n"/>
      <c r="DHM9" s="1739" t="n"/>
      <c r="DHN9" s="1739" t="n"/>
      <c r="DHO9" s="1739" t="n"/>
      <c r="DHP9" s="1739" t="n"/>
      <c r="DHQ9" s="1739" t="n"/>
      <c r="DHR9" s="1739" t="n"/>
      <c r="DHS9" s="1739" t="n"/>
      <c r="DHT9" s="1739" t="n"/>
      <c r="DHU9" s="1739" t="n"/>
      <c r="DHV9" s="1739" t="n"/>
      <c r="DHW9" s="1739" t="n"/>
      <c r="DHX9" s="1739" t="n"/>
      <c r="DHY9" s="1739" t="n"/>
      <c r="DHZ9" s="1739" t="n"/>
      <c r="DIA9" s="1739" t="n"/>
      <c r="DIB9" s="1739" t="n"/>
      <c r="DIC9" s="1739" t="n"/>
      <c r="DID9" s="1739" t="n"/>
      <c r="DIE9" s="1739" t="n"/>
      <c r="DIF9" s="1739" t="n"/>
      <c r="DIG9" s="1739" t="n"/>
      <c r="DIH9" s="1739" t="n"/>
      <c r="DII9" s="1739" t="n"/>
      <c r="DIJ9" s="1739" t="n"/>
      <c r="DIK9" s="1739" t="n"/>
      <c r="DIL9" s="1739" t="n"/>
      <c r="DIM9" s="1739" t="n"/>
      <c r="DIN9" s="1739" t="n"/>
      <c r="DIO9" s="1739" t="n"/>
      <c r="DIP9" s="1739" t="n"/>
      <c r="DIQ9" s="1739" t="n"/>
      <c r="DIR9" s="1739" t="n"/>
      <c r="DIS9" s="1739" t="n"/>
      <c r="DIT9" s="1739" t="n"/>
      <c r="DIU9" s="1739" t="n"/>
      <c r="DIV9" s="1739" t="n"/>
      <c r="DIW9" s="1739" t="n"/>
      <c r="DIX9" s="1739" t="n"/>
      <c r="DIY9" s="1739" t="n"/>
      <c r="DIZ9" s="1739" t="n"/>
      <c r="DJA9" s="1739" t="n"/>
      <c r="DJB9" s="1739" t="n"/>
      <c r="DJC9" s="1739" t="n"/>
      <c r="DJD9" s="1739" t="n"/>
      <c r="DJE9" s="1739" t="n"/>
      <c r="DJF9" s="1739" t="n"/>
      <c r="DJG9" s="1739" t="n"/>
      <c r="DJH9" s="1739" t="n"/>
      <c r="DJI9" s="1739" t="n"/>
      <c r="DJJ9" s="1739" t="n"/>
      <c r="DJK9" s="1739" t="n"/>
      <c r="DJL9" s="1739" t="n"/>
      <c r="DJM9" s="1739" t="n"/>
      <c r="DJN9" s="1739" t="n"/>
      <c r="DJO9" s="1739" t="n"/>
      <c r="DJP9" s="1739" t="n"/>
      <c r="DJQ9" s="1739" t="n"/>
      <c r="DJR9" s="1739" t="n"/>
      <c r="DJS9" s="1739" t="n"/>
      <c r="DJT9" s="1739" t="n"/>
      <c r="DJU9" s="1739" t="n"/>
      <c r="DJV9" s="1739" t="n"/>
      <c r="DJW9" s="1739" t="n"/>
      <c r="DJX9" s="1739" t="n"/>
      <c r="DJY9" s="1739" t="n"/>
      <c r="DJZ9" s="1739" t="n"/>
      <c r="DKA9" s="1739" t="n"/>
      <c r="DKB9" s="1739" t="n"/>
      <c r="DKC9" s="1739" t="n"/>
      <c r="DKD9" s="1739" t="n"/>
      <c r="DKE9" s="1739" t="n"/>
      <c r="DKF9" s="1739" t="n"/>
      <c r="DKG9" s="1739" t="n"/>
      <c r="DKH9" s="1739" t="n"/>
      <c r="DKI9" s="1739" t="n"/>
      <c r="DKJ9" s="1739" t="n"/>
      <c r="DKK9" s="1739" t="n"/>
      <c r="DKL9" s="1739" t="n"/>
      <c r="DKM9" s="1739" t="n"/>
      <c r="DKN9" s="1739" t="n"/>
      <c r="DKO9" s="1739" t="n"/>
      <c r="DKP9" s="1739" t="n"/>
      <c r="DKQ9" s="1739" t="n"/>
      <c r="DKR9" s="1739" t="n"/>
      <c r="DKS9" s="1739" t="n"/>
      <c r="DKT9" s="1739" t="n"/>
      <c r="DKU9" s="1739" t="n"/>
      <c r="DKV9" s="1739" t="n"/>
      <c r="DKW9" s="1739" t="n"/>
      <c r="DKX9" s="1739" t="n"/>
      <c r="DKY9" s="1739" t="n"/>
      <c r="DKZ9" s="1739" t="n"/>
      <c r="DLA9" s="1739" t="n"/>
      <c r="DLB9" s="1739" t="n"/>
      <c r="DLC9" s="1739" t="n"/>
      <c r="DLD9" s="1739" t="n"/>
      <c r="DLE9" s="1739" t="n"/>
      <c r="DLF9" s="1739" t="n"/>
      <c r="DLG9" s="1739" t="n"/>
      <c r="DLH9" s="1739" t="n"/>
      <c r="DLI9" s="1739" t="n"/>
      <c r="DLJ9" s="1739" t="n"/>
      <c r="DLK9" s="1739" t="n"/>
      <c r="DLL9" s="1739" t="n"/>
      <c r="DLM9" s="1739" t="n"/>
      <c r="DLN9" s="1739" t="n"/>
      <c r="DLO9" s="1739" t="n"/>
      <c r="DLP9" s="1739" t="n"/>
      <c r="DLQ9" s="1739" t="n"/>
      <c r="DLR9" s="1739" t="n"/>
      <c r="DLS9" s="1739" t="n"/>
      <c r="DLT9" s="1739" t="n"/>
      <c r="DLU9" s="1739" t="n"/>
      <c r="DLV9" s="1739" t="n"/>
      <c r="DLW9" s="1739" t="n"/>
      <c r="DLX9" s="1739" t="n"/>
      <c r="DLY9" s="1739" t="n"/>
      <c r="DLZ9" s="1739" t="n"/>
      <c r="DMA9" s="1739" t="n"/>
      <c r="DMB9" s="1739" t="n"/>
      <c r="DMC9" s="1739" t="n"/>
      <c r="DMD9" s="1739" t="n"/>
      <c r="DME9" s="1739" t="n"/>
      <c r="DMF9" s="1739" t="n"/>
      <c r="DMG9" s="1739" t="n"/>
      <c r="DMH9" s="1739" t="n"/>
      <c r="DMI9" s="1739" t="n"/>
      <c r="DMJ9" s="1739" t="n"/>
      <c r="DMK9" s="1739" t="n"/>
      <c r="DML9" s="1739" t="n"/>
      <c r="DMM9" s="1739" t="n"/>
      <c r="DMN9" s="1739" t="n"/>
      <c r="DMO9" s="1739" t="n"/>
      <c r="DMP9" s="1739" t="n"/>
      <c r="DMQ9" s="1739" t="n"/>
      <c r="DMR9" s="1739" t="n"/>
      <c r="DMS9" s="1739" t="n"/>
      <c r="DMT9" s="1739" t="n"/>
      <c r="DMU9" s="1739" t="n"/>
      <c r="DMV9" s="1739" t="n"/>
      <c r="DMW9" s="1739" t="n"/>
      <c r="DMX9" s="1739" t="n"/>
      <c r="DMY9" s="1739" t="n"/>
      <c r="DMZ9" s="1739" t="n"/>
      <c r="DNA9" s="1739" t="n"/>
      <c r="DNB9" s="1739" t="n"/>
      <c r="DNC9" s="1739" t="n"/>
      <c r="DND9" s="1739" t="n"/>
      <c r="DNE9" s="1739" t="n"/>
      <c r="DNF9" s="1739" t="n"/>
      <c r="DNG9" s="1739" t="n"/>
      <c r="DNH9" s="1739" t="n"/>
      <c r="DNI9" s="1739" t="n"/>
      <c r="DNJ9" s="1739" t="n"/>
      <c r="DNK9" s="1739" t="n"/>
      <c r="DNL9" s="1739" t="n"/>
      <c r="DNM9" s="1739" t="n"/>
      <c r="DNN9" s="1739" t="n"/>
      <c r="DNO9" s="1739" t="n"/>
      <c r="DNP9" s="1739" t="n"/>
      <c r="DNQ9" s="1739" t="n"/>
      <c r="DNR9" s="1739" t="n"/>
      <c r="DNS9" s="1739" t="n"/>
      <c r="DNT9" s="1739" t="n"/>
      <c r="DNU9" s="1739" t="n"/>
      <c r="DNV9" s="1739" t="n"/>
      <c r="DNW9" s="1739" t="n"/>
      <c r="DNX9" s="1739" t="n"/>
      <c r="DNY9" s="1739" t="n"/>
      <c r="DNZ9" s="1739" t="n"/>
      <c r="DOA9" s="1739" t="n"/>
      <c r="DOB9" s="1739" t="n"/>
      <c r="DOC9" s="1739" t="n"/>
      <c r="DOD9" s="1739" t="n"/>
      <c r="DOE9" s="1739" t="n"/>
      <c r="DOF9" s="1739" t="n"/>
      <c r="DOG9" s="1739" t="n"/>
      <c r="DOH9" s="1739" t="n"/>
      <c r="DOI9" s="1739" t="n"/>
      <c r="DOJ9" s="1739" t="n"/>
      <c r="DOK9" s="1739" t="n"/>
      <c r="DOL9" s="1739" t="n"/>
      <c r="DOM9" s="1739" t="n"/>
      <c r="DON9" s="1739" t="n"/>
      <c r="DOO9" s="1739" t="n"/>
      <c r="DOP9" s="1739" t="n"/>
      <c r="DOQ9" s="1739" t="n"/>
      <c r="DOR9" s="1739" t="n"/>
      <c r="DOS9" s="1739" t="n"/>
      <c r="DOT9" s="1739" t="n"/>
      <c r="DOU9" s="1739" t="n"/>
      <c r="DOV9" s="1739" t="n"/>
      <c r="DOW9" s="1739" t="n"/>
      <c r="DOX9" s="1739" t="n"/>
      <c r="DOY9" s="1739" t="n"/>
      <c r="DOZ9" s="1739" t="n"/>
      <c r="DPA9" s="1739" t="n"/>
      <c r="DPB9" s="1739" t="n"/>
      <c r="DPC9" s="1739" t="n"/>
      <c r="DPD9" s="1739" t="n"/>
      <c r="DPE9" s="1739" t="n"/>
      <c r="DPF9" s="1739" t="n"/>
      <c r="DPG9" s="1739" t="n"/>
      <c r="DPH9" s="1739" t="n"/>
      <c r="DPI9" s="1739" t="n"/>
      <c r="DPJ9" s="1739" t="n"/>
      <c r="DPK9" s="1739" t="n"/>
      <c r="DPL9" s="1739" t="n"/>
      <c r="DPM9" s="1739" t="n"/>
      <c r="DPN9" s="1739" t="n"/>
      <c r="DPO9" s="1739" t="n"/>
      <c r="DPP9" s="1739" t="n"/>
      <c r="DPQ9" s="1739" t="n"/>
      <c r="DPR9" s="1739" t="n"/>
      <c r="DPS9" s="1739" t="n"/>
      <c r="DPT9" s="1739" t="n"/>
      <c r="DPU9" s="1739" t="n"/>
      <c r="DPV9" s="1739" t="n"/>
      <c r="DPW9" s="1739" t="n"/>
      <c r="DPX9" s="1739" t="n"/>
      <c r="DPY9" s="1739" t="n"/>
      <c r="DPZ9" s="1739" t="n"/>
      <c r="DQA9" s="1739" t="n"/>
      <c r="DQB9" s="1739" t="n"/>
      <c r="DQC9" s="1739" t="n"/>
      <c r="DQD9" s="1739" t="n"/>
      <c r="DQE9" s="1739" t="n"/>
      <c r="DQF9" s="1739" t="n"/>
      <c r="DQG9" s="1739" t="n"/>
      <c r="DQH9" s="1739" t="n"/>
      <c r="DQI9" s="1739" t="n"/>
      <c r="DQJ9" s="1739" t="n"/>
      <c r="DQK9" s="1739" t="n"/>
      <c r="DQL9" s="1739" t="n"/>
      <c r="DQM9" s="1739" t="n"/>
      <c r="DQN9" s="1739" t="n"/>
      <c r="DQO9" s="1739" t="n"/>
      <c r="DQP9" s="1739" t="n"/>
      <c r="DQQ9" s="1739" t="n"/>
      <c r="DQR9" s="1739" t="n"/>
      <c r="DQS9" s="1739" t="n"/>
      <c r="DQT9" s="1739" t="n"/>
      <c r="DQU9" s="1739" t="n"/>
      <c r="DQV9" s="1739" t="n"/>
      <c r="DQW9" s="1739" t="n"/>
      <c r="DQX9" s="1739" t="n"/>
      <c r="DQY9" s="1739" t="n"/>
      <c r="DQZ9" s="1739" t="n"/>
      <c r="DRA9" s="1739" t="n"/>
      <c r="DRB9" s="1739" t="n"/>
      <c r="DRC9" s="1739" t="n"/>
      <c r="DRD9" s="1739" t="n"/>
      <c r="DRE9" s="1739" t="n"/>
      <c r="DRF9" s="1739" t="n"/>
      <c r="DRG9" s="1739" t="n"/>
      <c r="DRH9" s="1739" t="n"/>
      <c r="DRI9" s="1739" t="n"/>
      <c r="DRJ9" s="1739" t="n"/>
      <c r="DRK9" s="1739" t="n"/>
      <c r="DRL9" s="1739" t="n"/>
      <c r="DRM9" s="1739" t="n"/>
      <c r="DRN9" s="1739" t="n"/>
      <c r="DRO9" s="1739" t="n"/>
      <c r="DRP9" s="1739" t="n"/>
      <c r="DRQ9" s="1739" t="n"/>
      <c r="DRR9" s="1739" t="n"/>
      <c r="DRS9" s="1739" t="n"/>
      <c r="DRT9" s="1739" t="n"/>
      <c r="DRU9" s="1739" t="n"/>
      <c r="DRV9" s="1739" t="n"/>
      <c r="DRW9" s="1739" t="n"/>
      <c r="DRX9" s="1739" t="n"/>
      <c r="DRY9" s="1739" t="n"/>
      <c r="DRZ9" s="1739" t="n"/>
      <c r="DSA9" s="1739" t="n"/>
      <c r="DSB9" s="1739" t="n"/>
      <c r="DSC9" s="1739" t="n"/>
      <c r="DSD9" s="1739" t="n"/>
      <c r="DSE9" s="1739" t="n"/>
      <c r="DSF9" s="1739" t="n"/>
      <c r="DSG9" s="1739" t="n"/>
      <c r="DSH9" s="1739" t="n"/>
      <c r="DSI9" s="1739" t="n"/>
      <c r="DSJ9" s="1739" t="n"/>
      <c r="DSK9" s="1739" t="n"/>
      <c r="DSL9" s="1739" t="n"/>
      <c r="DSM9" s="1739" t="n"/>
      <c r="DSN9" s="1739" t="n"/>
      <c r="DSO9" s="1739" t="n"/>
      <c r="DSP9" s="1739" t="n"/>
      <c r="DSQ9" s="1739" t="n"/>
      <c r="DSR9" s="1739" t="n"/>
      <c r="DSS9" s="1739" t="n"/>
      <c r="DST9" s="1739" t="n"/>
      <c r="DSU9" s="1739" t="n"/>
      <c r="DSV9" s="1739" t="n"/>
      <c r="DSW9" s="1739" t="n"/>
      <c r="DSX9" s="1739" t="n"/>
      <c r="DSY9" s="1739" t="n"/>
      <c r="DSZ9" s="1739" t="n"/>
      <c r="DTA9" s="1739" t="n"/>
      <c r="DTB9" s="1739" t="n"/>
      <c r="DTC9" s="1739" t="n"/>
      <c r="DTD9" s="1739" t="n"/>
      <c r="DTE9" s="1739" t="n"/>
      <c r="DTF9" s="1739" t="n"/>
      <c r="DTG9" s="1739" t="n"/>
      <c r="DTH9" s="1739" t="n"/>
      <c r="DTI9" s="1739" t="n"/>
      <c r="DTJ9" s="1739" t="n"/>
      <c r="DTK9" s="1739" t="n"/>
      <c r="DTL9" s="1739" t="n"/>
      <c r="DTM9" s="1739" t="n"/>
      <c r="DTN9" s="1739" t="n"/>
      <c r="DTO9" s="1739" t="n"/>
      <c r="DTP9" s="1739" t="n"/>
      <c r="DTQ9" s="1739" t="n"/>
      <c r="DTR9" s="1739" t="n"/>
      <c r="DTS9" s="1739" t="n"/>
      <c r="DTT9" s="1739" t="n"/>
      <c r="DTU9" s="1739" t="n"/>
      <c r="DTV9" s="1739" t="n"/>
      <c r="DTW9" s="1739" t="n"/>
      <c r="DTX9" s="1739" t="n"/>
      <c r="DTY9" s="1739" t="n"/>
      <c r="DTZ9" s="1739" t="n"/>
      <c r="DUA9" s="1739" t="n"/>
      <c r="DUB9" s="1739" t="n"/>
      <c r="DUC9" s="1739" t="n"/>
      <c r="DUD9" s="1739" t="n"/>
      <c r="DUE9" s="1739" t="n"/>
      <c r="DUF9" s="1739" t="n"/>
      <c r="DUG9" s="1739" t="n"/>
      <c r="DUH9" s="1739" t="n"/>
      <c r="DUI9" s="1739" t="n"/>
      <c r="DUJ9" s="1739" t="n"/>
      <c r="DUK9" s="1739" t="n"/>
      <c r="DUL9" s="1739" t="n"/>
      <c r="DUM9" s="1739" t="n"/>
      <c r="DUN9" s="1739" t="n"/>
      <c r="DUO9" s="1739" t="n"/>
      <c r="DUP9" s="1739" t="n"/>
      <c r="DUQ9" s="1739" t="n"/>
      <c r="DUR9" s="1739" t="n"/>
      <c r="DUS9" s="1739" t="n"/>
      <c r="DUT9" s="1739" t="n"/>
      <c r="DUU9" s="1739" t="n"/>
      <c r="DUV9" s="1739" t="n"/>
      <c r="DUW9" s="1739" t="n"/>
      <c r="DUX9" s="1739" t="n"/>
      <c r="DUY9" s="1739" t="n"/>
      <c r="DUZ9" s="1739" t="n"/>
      <c r="DVA9" s="1739" t="n"/>
      <c r="DVB9" s="1739" t="n"/>
      <c r="DVC9" s="1739" t="n"/>
      <c r="DVD9" s="1739" t="n"/>
      <c r="DVE9" s="1739" t="n"/>
      <c r="DVF9" s="1739" t="n"/>
      <c r="DVG9" s="1739" t="n"/>
      <c r="DVH9" s="1739" t="n"/>
      <c r="DVI9" s="1739" t="n"/>
      <c r="DVJ9" s="1739" t="n"/>
      <c r="DVK9" s="1739" t="n"/>
      <c r="DVL9" s="1739" t="n"/>
      <c r="DVM9" s="1739" t="n"/>
      <c r="DVN9" s="1739" t="n"/>
      <c r="DVO9" s="1739" t="n"/>
      <c r="DVP9" s="1739" t="n"/>
      <c r="DVQ9" s="1739" t="n"/>
      <c r="DVR9" s="1739" t="n"/>
      <c r="DVS9" s="1739" t="n"/>
      <c r="DVT9" s="1739" t="n"/>
      <c r="DVU9" s="1739" t="n"/>
      <c r="DVV9" s="1739" t="n"/>
      <c r="DVW9" s="1739" t="n"/>
      <c r="DVX9" s="1739" t="n"/>
      <c r="DVY9" s="1739" t="n"/>
      <c r="DVZ9" s="1739" t="n"/>
      <c r="DWA9" s="1739" t="n"/>
      <c r="DWB9" s="1739" t="n"/>
      <c r="DWC9" s="1739" t="n"/>
      <c r="DWD9" s="1739" t="n"/>
      <c r="DWE9" s="1739" t="n"/>
      <c r="DWF9" s="1739" t="n"/>
      <c r="DWG9" s="1739" t="n"/>
      <c r="DWH9" s="1739" t="n"/>
      <c r="DWI9" s="1739" t="n"/>
      <c r="DWJ9" s="1739" t="n"/>
      <c r="DWK9" s="1739" t="n"/>
      <c r="DWL9" s="1739" t="n"/>
      <c r="DWM9" s="1739" t="n"/>
      <c r="DWN9" s="1739" t="n"/>
      <c r="DWO9" s="1739" t="n"/>
      <c r="DWP9" s="1739" t="n"/>
      <c r="DWQ9" s="1739" t="n"/>
      <c r="DWR9" s="1739" t="n"/>
      <c r="DWS9" s="1739" t="n"/>
      <c r="DWT9" s="1739" t="n"/>
      <c r="DWU9" s="1739" t="n"/>
      <c r="DWV9" s="1739" t="n"/>
      <c r="DWW9" s="1739" t="n"/>
      <c r="DWX9" s="1739" t="n"/>
      <c r="DWY9" s="1739" t="n"/>
      <c r="DWZ9" s="1739" t="n"/>
      <c r="DXA9" s="1739" t="n"/>
      <c r="DXB9" s="1739" t="n"/>
      <c r="DXC9" s="1739" t="n"/>
      <c r="DXD9" s="1739" t="n"/>
      <c r="DXE9" s="1739" t="n"/>
      <c r="DXF9" s="1739" t="n"/>
      <c r="DXG9" s="1739" t="n"/>
      <c r="DXH9" s="1739" t="n"/>
      <c r="DXI9" s="1739" t="n"/>
      <c r="DXJ9" s="1739" t="n"/>
      <c r="DXK9" s="1739" t="n"/>
      <c r="DXL9" s="1739" t="n"/>
      <c r="DXM9" s="1739" t="n"/>
      <c r="DXN9" s="1739" t="n"/>
      <c r="DXO9" s="1739" t="n"/>
      <c r="DXP9" s="1739" t="n"/>
      <c r="DXQ9" s="1739" t="n"/>
      <c r="DXR9" s="1739" t="n"/>
      <c r="DXS9" s="1739" t="n"/>
      <c r="DXT9" s="1739" t="n"/>
      <c r="DXU9" s="1739" t="n"/>
      <c r="DXV9" s="1739" t="n"/>
      <c r="DXW9" s="1739" t="n"/>
      <c r="DXX9" s="1739" t="n"/>
      <c r="DXY9" s="1739" t="n"/>
      <c r="DXZ9" s="1739" t="n"/>
      <c r="DYA9" s="1739" t="n"/>
      <c r="DYB9" s="1739" t="n"/>
      <c r="DYC9" s="1739" t="n"/>
      <c r="DYD9" s="1739" t="n"/>
      <c r="DYE9" s="1739" t="n"/>
      <c r="DYF9" s="1739" t="n"/>
      <c r="DYG9" s="1739" t="n"/>
      <c r="DYH9" s="1739" t="n"/>
      <c r="DYI9" s="1739" t="n"/>
      <c r="DYJ9" s="1739" t="n"/>
      <c r="DYK9" s="1739" t="n"/>
      <c r="DYL9" s="1739" t="n"/>
      <c r="DYM9" s="1739" t="n"/>
      <c r="DYN9" s="1739" t="n"/>
      <c r="DYO9" s="1739" t="n"/>
      <c r="DYP9" s="1739" t="n"/>
      <c r="DYQ9" s="1739" t="n"/>
      <c r="DYR9" s="1739" t="n"/>
      <c r="DYS9" s="1739" t="n"/>
      <c r="DYT9" s="1739" t="n"/>
      <c r="DYU9" s="1739" t="n"/>
      <c r="DYV9" s="1739" t="n"/>
      <c r="DYW9" s="1739" t="n"/>
      <c r="DYX9" s="1739" t="n"/>
      <c r="DYY9" s="1739" t="n"/>
      <c r="DYZ9" s="1739" t="n"/>
      <c r="DZA9" s="1739" t="n"/>
      <c r="DZB9" s="1739" t="n"/>
      <c r="DZC9" s="1739" t="n"/>
      <c r="DZD9" s="1739" t="n"/>
      <c r="DZE9" s="1739" t="n"/>
      <c r="DZF9" s="1739" t="n"/>
      <c r="DZG9" s="1739" t="n"/>
      <c r="DZH9" s="1739" t="n"/>
      <c r="DZI9" s="1739" t="n"/>
      <c r="DZJ9" s="1739" t="n"/>
      <c r="DZK9" s="1739" t="n"/>
      <c r="DZL9" s="1739" t="n"/>
      <c r="DZM9" s="1739" t="n"/>
      <c r="DZN9" s="1739" t="n"/>
      <c r="DZO9" s="1739" t="n"/>
      <c r="DZP9" s="1739" t="n"/>
      <c r="DZQ9" s="1739" t="n"/>
      <c r="DZR9" s="1739" t="n"/>
      <c r="DZS9" s="1739" t="n"/>
      <c r="DZT9" s="1739" t="n"/>
      <c r="DZU9" s="1739" t="n"/>
      <c r="DZV9" s="1739" t="n"/>
      <c r="DZW9" s="1739" t="n"/>
      <c r="DZX9" s="1739" t="n"/>
      <c r="DZY9" s="1739" t="n"/>
      <c r="DZZ9" s="1739" t="n"/>
      <c r="EAA9" s="1739" t="n"/>
      <c r="EAB9" s="1739" t="n"/>
      <c r="EAC9" s="1739" t="n"/>
      <c r="EAD9" s="1739" t="n"/>
      <c r="EAE9" s="1739" t="n"/>
      <c r="EAF9" s="1739" t="n"/>
      <c r="EAG9" s="1739" t="n"/>
      <c r="EAH9" s="1739" t="n"/>
      <c r="EAI9" s="1739" t="n"/>
      <c r="EAJ9" s="1739" t="n"/>
      <c r="EAK9" s="1739" t="n"/>
      <c r="EAL9" s="1739" t="n"/>
      <c r="EAM9" s="1739" t="n"/>
      <c r="EAN9" s="1739" t="n"/>
      <c r="EAO9" s="1739" t="n"/>
      <c r="EAP9" s="1739" t="n"/>
      <c r="EAQ9" s="1739" t="n"/>
      <c r="EAR9" s="1739" t="n"/>
      <c r="EAS9" s="1739" t="n"/>
      <c r="EAT9" s="1739" t="n"/>
      <c r="EAU9" s="1739" t="n"/>
      <c r="EAV9" s="1739" t="n"/>
      <c r="EAW9" s="1739" t="n"/>
      <c r="EAX9" s="1739" t="n"/>
      <c r="EAY9" s="1739" t="n"/>
      <c r="EAZ9" s="1739" t="n"/>
      <c r="EBA9" s="1739" t="n"/>
      <c r="EBB9" s="1739" t="n"/>
      <c r="EBC9" s="1739" t="n"/>
      <c r="EBD9" s="1739" t="n"/>
      <c r="EBE9" s="1739" t="n"/>
      <c r="EBF9" s="1739" t="n"/>
      <c r="EBG9" s="1739" t="n"/>
      <c r="EBH9" s="1739" t="n"/>
      <c r="EBI9" s="1739" t="n"/>
      <c r="EBJ9" s="1739" t="n"/>
      <c r="EBK9" s="1739" t="n"/>
      <c r="EBL9" s="1739" t="n"/>
      <c r="EBM9" s="1739" t="n"/>
      <c r="EBN9" s="1739" t="n"/>
      <c r="EBO9" s="1739" t="n"/>
      <c r="EBP9" s="1739" t="n"/>
      <c r="EBQ9" s="1739" t="n"/>
      <c r="EBR9" s="1739" t="n"/>
      <c r="EBS9" s="1739" t="n"/>
      <c r="EBT9" s="1739" t="n"/>
      <c r="EBU9" s="1739" t="n"/>
      <c r="EBV9" s="1739" t="n"/>
      <c r="EBW9" s="1739" t="n"/>
      <c r="EBX9" s="1739" t="n"/>
      <c r="EBY9" s="1739" t="n"/>
      <c r="EBZ9" s="1739" t="n"/>
      <c r="ECA9" s="1739" t="n"/>
      <c r="ECB9" s="1739" t="n"/>
      <c r="ECC9" s="1739" t="n"/>
      <c r="ECD9" s="1739" t="n"/>
      <c r="ECE9" s="1739" t="n"/>
      <c r="ECF9" s="1739" t="n"/>
      <c r="ECG9" s="1739" t="n"/>
      <c r="ECH9" s="1739" t="n"/>
      <c r="ECI9" s="1739" t="n"/>
      <c r="ECJ9" s="1739" t="n"/>
      <c r="ECK9" s="1739" t="n"/>
      <c r="ECL9" s="1739" t="n"/>
      <c r="ECM9" s="1739" t="n"/>
      <c r="ECN9" s="1739" t="n"/>
      <c r="ECO9" s="1739" t="n"/>
      <c r="ECP9" s="1739" t="n"/>
      <c r="ECQ9" s="1739" t="n"/>
      <c r="ECR9" s="1739" t="n"/>
      <c r="ECS9" s="1739" t="n"/>
      <c r="ECT9" s="1739" t="n"/>
      <c r="ECU9" s="1739" t="n"/>
      <c r="ECV9" s="1739" t="n"/>
      <c r="ECW9" s="1739" t="n"/>
      <c r="ECX9" s="1739" t="n"/>
      <c r="ECY9" s="1739" t="n"/>
      <c r="ECZ9" s="1739" t="n"/>
      <c r="EDA9" s="1739" t="n"/>
      <c r="EDB9" s="1739" t="n"/>
      <c r="EDC9" s="1739" t="n"/>
      <c r="EDD9" s="1739" t="n"/>
      <c r="EDE9" s="1739" t="n"/>
      <c r="EDF9" s="1739" t="n"/>
      <c r="EDG9" s="1739" t="n"/>
      <c r="EDH9" s="1739" t="n"/>
      <c r="EDI9" s="1739" t="n"/>
      <c r="EDJ9" s="1739" t="n"/>
      <c r="EDK9" s="1739" t="n"/>
      <c r="EDL9" s="1739" t="n"/>
      <c r="EDM9" s="1739" t="n"/>
      <c r="EDN9" s="1739" t="n"/>
      <c r="EDO9" s="1739" t="n"/>
      <c r="EDP9" s="1739" t="n"/>
      <c r="EDQ9" s="1739" t="n"/>
      <c r="EDR9" s="1739" t="n"/>
      <c r="EDS9" s="1739" t="n"/>
      <c r="EDT9" s="1739" t="n"/>
      <c r="EDU9" s="1739" t="n"/>
      <c r="EDV9" s="1739" t="n"/>
      <c r="EDW9" s="1739" t="n"/>
      <c r="EDX9" s="1739" t="n"/>
      <c r="EDY9" s="1739" t="n"/>
      <c r="EDZ9" s="1739" t="n"/>
      <c r="EEA9" s="1739" t="n"/>
      <c r="EEB9" s="1739" t="n"/>
      <c r="EEC9" s="1739" t="n"/>
      <c r="EED9" s="1739" t="n"/>
      <c r="EEE9" s="1739" t="n"/>
      <c r="EEF9" s="1739" t="n"/>
      <c r="EEG9" s="1739" t="n"/>
      <c r="EEH9" s="1739" t="n"/>
      <c r="EEI9" s="1739" t="n"/>
      <c r="EEJ9" s="1739" t="n"/>
      <c r="EEK9" s="1739" t="n"/>
      <c r="EEL9" s="1739" t="n"/>
      <c r="EEM9" s="1739" t="n"/>
      <c r="EEN9" s="1739" t="n"/>
      <c r="EEO9" s="1739" t="n"/>
      <c r="EEP9" s="1739" t="n"/>
      <c r="EEQ9" s="1739" t="n"/>
      <c r="EER9" s="1739" t="n"/>
      <c r="EES9" s="1739" t="n"/>
      <c r="EET9" s="1739" t="n"/>
      <c r="EEU9" s="1739" t="n"/>
      <c r="EEV9" s="1739" t="n"/>
      <c r="EEW9" s="1739" t="n"/>
      <c r="EEX9" s="1739" t="n"/>
      <c r="EEY9" s="1739" t="n"/>
      <c r="EEZ9" s="1739" t="n"/>
      <c r="EFA9" s="1739" t="n"/>
      <c r="EFB9" s="1739" t="n"/>
      <c r="EFC9" s="1739" t="n"/>
      <c r="EFD9" s="1739" t="n"/>
      <c r="EFE9" s="1739" t="n"/>
      <c r="EFF9" s="1739" t="n"/>
      <c r="EFG9" s="1739" t="n"/>
      <c r="EFH9" s="1739" t="n"/>
      <c r="EFI9" s="1739" t="n"/>
      <c r="EFJ9" s="1739" t="n"/>
      <c r="EFK9" s="1739" t="n"/>
      <c r="EFL9" s="1739" t="n"/>
      <c r="EFM9" s="1739" t="n"/>
      <c r="EFN9" s="1739" t="n"/>
      <c r="EFO9" s="1739" t="n"/>
      <c r="EFP9" s="1739" t="n"/>
      <c r="EFQ9" s="1739" t="n"/>
      <c r="EFR9" s="1739" t="n"/>
      <c r="EFS9" s="1739" t="n"/>
      <c r="EFT9" s="1739" t="n"/>
      <c r="EFU9" s="1739" t="n"/>
      <c r="EFV9" s="1739" t="n"/>
      <c r="EFW9" s="1739" t="n"/>
      <c r="EFX9" s="1739" t="n"/>
      <c r="EFY9" s="1739" t="n"/>
      <c r="EFZ9" s="1739" t="n"/>
      <c r="EGA9" s="1739" t="n"/>
      <c r="EGB9" s="1739" t="n"/>
      <c r="EGC9" s="1739" t="n"/>
      <c r="EGD9" s="1739" t="n"/>
      <c r="EGE9" s="1739" t="n"/>
      <c r="EGF9" s="1739" t="n"/>
      <c r="EGG9" s="1739" t="n"/>
      <c r="EGH9" s="1739" t="n"/>
      <c r="EGI9" s="1739" t="n"/>
      <c r="EGJ9" s="1739" t="n"/>
      <c r="EGK9" s="1739" t="n"/>
      <c r="EGL9" s="1739" t="n"/>
      <c r="EGM9" s="1739" t="n"/>
      <c r="EGN9" s="1739" t="n"/>
      <c r="EGO9" s="1739" t="n"/>
      <c r="EGP9" s="1739" t="n"/>
      <c r="EGQ9" s="1739" t="n"/>
      <c r="EGR9" s="1739" t="n"/>
      <c r="EGS9" s="1739" t="n"/>
      <c r="EGT9" s="1739" t="n"/>
      <c r="EGU9" s="1739" t="n"/>
      <c r="EGV9" s="1739" t="n"/>
      <c r="EGW9" s="1739" t="n"/>
      <c r="EGX9" s="1739" t="n"/>
      <c r="EGY9" s="1739" t="n"/>
      <c r="EGZ9" s="1739" t="n"/>
      <c r="EHA9" s="1739" t="n"/>
      <c r="EHB9" s="1739" t="n"/>
      <c r="EHC9" s="1739" t="n"/>
      <c r="EHD9" s="1739" t="n"/>
      <c r="EHE9" s="1739" t="n"/>
      <c r="EHF9" s="1739" t="n"/>
      <c r="EHG9" s="1739" t="n"/>
      <c r="EHH9" s="1739" t="n"/>
      <c r="EHI9" s="1739" t="n"/>
      <c r="EHJ9" s="1739" t="n"/>
      <c r="EHK9" s="1739" t="n"/>
      <c r="EHL9" s="1739" t="n"/>
      <c r="EHM9" s="1739" t="n"/>
      <c r="EHN9" s="1739" t="n"/>
      <c r="EHO9" s="1739" t="n"/>
      <c r="EHP9" s="1739" t="n"/>
      <c r="EHQ9" s="1739" t="n"/>
      <c r="EHR9" s="1739" t="n"/>
      <c r="EHS9" s="1739" t="n"/>
      <c r="EHT9" s="1739" t="n"/>
      <c r="EHU9" s="1739" t="n"/>
      <c r="EHV9" s="1739" t="n"/>
      <c r="EHW9" s="1739" t="n"/>
      <c r="EHX9" s="1739" t="n"/>
      <c r="EHY9" s="1739" t="n"/>
      <c r="EHZ9" s="1739" t="n"/>
      <c r="EIA9" s="1739" t="n"/>
      <c r="EIB9" s="1739" t="n"/>
      <c r="EIC9" s="1739" t="n"/>
      <c r="EID9" s="1739" t="n"/>
      <c r="EIE9" s="1739" t="n"/>
      <c r="EIF9" s="1739" t="n"/>
      <c r="EIG9" s="1739" t="n"/>
      <c r="EIH9" s="1739" t="n"/>
      <c r="EII9" s="1739" t="n"/>
      <c r="EIJ9" s="1739" t="n"/>
      <c r="EIK9" s="1739" t="n"/>
      <c r="EIL9" s="1739" t="n"/>
      <c r="EIM9" s="1739" t="n"/>
      <c r="EIN9" s="1739" t="n"/>
      <c r="EIO9" s="1739" t="n"/>
      <c r="EIP9" s="1739" t="n"/>
      <c r="EIQ9" s="1739" t="n"/>
      <c r="EIR9" s="1739" t="n"/>
      <c r="EIS9" s="1739" t="n"/>
      <c r="EIT9" s="1739" t="n"/>
      <c r="EIU9" s="1739" t="n"/>
      <c r="EIV9" s="1739" t="n"/>
      <c r="EIW9" s="1739" t="n"/>
      <c r="EIX9" s="1739" t="n"/>
      <c r="EIY9" s="1739" t="n"/>
      <c r="EIZ9" s="1739" t="n"/>
      <c r="EJA9" s="1739" t="n"/>
      <c r="EJB9" s="1739" t="n"/>
      <c r="EJC9" s="1739" t="n"/>
      <c r="EJD9" s="1739" t="n"/>
      <c r="EJE9" s="1739" t="n"/>
      <c r="EJF9" s="1739" t="n"/>
      <c r="EJG9" s="1739" t="n"/>
      <c r="EJH9" s="1739" t="n"/>
      <c r="EJI9" s="1739" t="n"/>
      <c r="EJJ9" s="1739" t="n"/>
      <c r="EJK9" s="1739" t="n"/>
      <c r="EJL9" s="1739" t="n"/>
      <c r="EJM9" s="1739" t="n"/>
      <c r="EJN9" s="1739" t="n"/>
      <c r="EJO9" s="1739" t="n"/>
      <c r="EJP9" s="1739" t="n"/>
      <c r="EJQ9" s="1739" t="n"/>
      <c r="EJR9" s="1739" t="n"/>
      <c r="EJS9" s="1739" t="n"/>
      <c r="EJT9" s="1739" t="n"/>
      <c r="EJU9" s="1739" t="n"/>
      <c r="EJV9" s="1739" t="n"/>
      <c r="EJW9" s="1739" t="n"/>
      <c r="EJX9" s="1739" t="n"/>
      <c r="EJY9" s="1739" t="n"/>
      <c r="EJZ9" s="1739" t="n"/>
      <c r="EKA9" s="1739" t="n"/>
      <c r="EKB9" s="1739" t="n"/>
      <c r="EKC9" s="1739" t="n"/>
      <c r="EKD9" s="1739" t="n"/>
      <c r="EKE9" s="1739" t="n"/>
      <c r="EKF9" s="1739" t="n"/>
      <c r="EKG9" s="1739" t="n"/>
      <c r="EKH9" s="1739" t="n"/>
      <c r="EKI9" s="1739" t="n"/>
      <c r="EKJ9" s="1739" t="n"/>
      <c r="EKK9" s="1739" t="n"/>
      <c r="EKL9" s="1739" t="n"/>
      <c r="EKM9" s="1739" t="n"/>
      <c r="EKN9" s="1739" t="n"/>
      <c r="EKO9" s="1739" t="n"/>
      <c r="EKP9" s="1739" t="n"/>
      <c r="EKQ9" s="1739" t="n"/>
      <c r="EKR9" s="1739" t="n"/>
      <c r="EKS9" s="1739" t="n"/>
      <c r="EKT9" s="1739" t="n"/>
      <c r="EKU9" s="1739" t="n"/>
      <c r="EKV9" s="1739" t="n"/>
      <c r="EKW9" s="1739" t="n"/>
      <c r="EKX9" s="1739" t="n"/>
      <c r="EKY9" s="1739" t="n"/>
      <c r="EKZ9" s="1739" t="n"/>
      <c r="ELA9" s="1739" t="n"/>
      <c r="ELB9" s="1739" t="n"/>
      <c r="ELC9" s="1739" t="n"/>
      <c r="ELD9" s="1739" t="n"/>
      <c r="ELE9" s="1739" t="n"/>
      <c r="ELF9" s="1739" t="n"/>
      <c r="ELG9" s="1739" t="n"/>
      <c r="ELH9" s="1739" t="n"/>
      <c r="ELI9" s="1739" t="n"/>
      <c r="ELJ9" s="1739" t="n"/>
      <c r="ELK9" s="1739" t="n"/>
      <c r="ELL9" s="1739" t="n"/>
      <c r="ELM9" s="1739" t="n"/>
      <c r="ELN9" s="1739" t="n"/>
      <c r="ELO9" s="1739" t="n"/>
      <c r="ELP9" s="1739" t="n"/>
      <c r="ELQ9" s="1739" t="n"/>
      <c r="ELR9" s="1739" t="n"/>
      <c r="ELS9" s="1739" t="n"/>
      <c r="ELT9" s="1739" t="n"/>
      <c r="ELU9" s="1739" t="n"/>
      <c r="ELV9" s="1739" t="n"/>
      <c r="ELW9" s="1739" t="n"/>
      <c r="ELX9" s="1739" t="n"/>
      <c r="ELY9" s="1739" t="n"/>
      <c r="ELZ9" s="1739" t="n"/>
      <c r="EMA9" s="1739" t="n"/>
      <c r="EMB9" s="1739" t="n"/>
      <c r="EMC9" s="1739" t="n"/>
      <c r="EMD9" s="1739" t="n"/>
      <c r="EME9" s="1739" t="n"/>
      <c r="EMF9" s="1739" t="n"/>
      <c r="EMG9" s="1739" t="n"/>
      <c r="EMH9" s="1739" t="n"/>
      <c r="EMI9" s="1739" t="n"/>
      <c r="EMJ9" s="1739" t="n"/>
      <c r="EMK9" s="1739" t="n"/>
      <c r="EML9" s="1739" t="n"/>
      <c r="EMM9" s="1739" t="n"/>
      <c r="EMN9" s="1739" t="n"/>
      <c r="EMO9" s="1739" t="n"/>
      <c r="EMP9" s="1739" t="n"/>
      <c r="EMQ9" s="1739" t="n"/>
      <c r="EMR9" s="1739" t="n"/>
      <c r="EMS9" s="1739" t="n"/>
      <c r="EMT9" s="1739" t="n"/>
      <c r="EMU9" s="1739" t="n"/>
      <c r="EMV9" s="1739" t="n"/>
      <c r="EMW9" s="1739" t="n"/>
      <c r="EMX9" s="1739" t="n"/>
      <c r="EMY9" s="1739" t="n"/>
      <c r="EMZ9" s="1739" t="n"/>
      <c r="ENA9" s="1739" t="n"/>
      <c r="ENB9" s="1739" t="n"/>
      <c r="ENC9" s="1739" t="n"/>
      <c r="END9" s="1739" t="n"/>
      <c r="ENE9" s="1739" t="n"/>
      <c r="ENF9" s="1739" t="n"/>
      <c r="ENG9" s="1739" t="n"/>
      <c r="ENH9" s="1739" t="n"/>
      <c r="ENI9" s="1739" t="n"/>
      <c r="ENJ9" s="1739" t="n"/>
      <c r="ENK9" s="1739" t="n"/>
      <c r="ENL9" s="1739" t="n"/>
      <c r="ENM9" s="1739" t="n"/>
      <c r="ENN9" s="1739" t="n"/>
      <c r="ENO9" s="1739" t="n"/>
      <c r="ENP9" s="1739" t="n"/>
      <c r="ENQ9" s="1739" t="n"/>
      <c r="ENR9" s="1739" t="n"/>
      <c r="ENS9" s="1739" t="n"/>
      <c r="ENT9" s="1739" t="n"/>
      <c r="ENU9" s="1739" t="n"/>
      <c r="ENV9" s="1739" t="n"/>
      <c r="ENW9" s="1739" t="n"/>
      <c r="ENX9" s="1739" t="n"/>
      <c r="ENY9" s="1739" t="n"/>
      <c r="ENZ9" s="1739" t="n"/>
      <c r="EOA9" s="1739" t="n"/>
      <c r="EOB9" s="1739" t="n"/>
      <c r="EOC9" s="1739" t="n"/>
      <c r="EOD9" s="1739" t="n"/>
      <c r="EOE9" s="1739" t="n"/>
      <c r="EOF9" s="1739" t="n"/>
      <c r="EOG9" s="1739" t="n"/>
      <c r="EOH9" s="1739" t="n"/>
      <c r="EOI9" s="1739" t="n"/>
      <c r="EOJ9" s="1739" t="n"/>
      <c r="EOK9" s="1739" t="n"/>
      <c r="EOL9" s="1739" t="n"/>
      <c r="EOM9" s="1739" t="n"/>
      <c r="EON9" s="1739" t="n"/>
      <c r="EOO9" s="1739" t="n"/>
      <c r="EOP9" s="1739" t="n"/>
      <c r="EOQ9" s="1739" t="n"/>
      <c r="EOR9" s="1739" t="n"/>
      <c r="EOS9" s="1739" t="n"/>
      <c r="EOT9" s="1739" t="n"/>
      <c r="EOU9" s="1739" t="n"/>
      <c r="EOV9" s="1739" t="n"/>
      <c r="EOW9" s="1739" t="n"/>
      <c r="EOX9" s="1739" t="n"/>
      <c r="EOY9" s="1739" t="n"/>
      <c r="EOZ9" s="1739" t="n"/>
      <c r="EPA9" s="1739" t="n"/>
      <c r="EPB9" s="1739" t="n"/>
      <c r="EPC9" s="1739" t="n"/>
      <c r="EPD9" s="1739" t="n"/>
      <c r="EPE9" s="1739" t="n"/>
      <c r="EPF9" s="1739" t="n"/>
      <c r="EPG9" s="1739" t="n"/>
      <c r="EPH9" s="1739" t="n"/>
      <c r="EPI9" s="1739" t="n"/>
      <c r="EPJ9" s="1739" t="n"/>
      <c r="EPK9" s="1739" t="n"/>
      <c r="EPL9" s="1739" t="n"/>
      <c r="EPM9" s="1739" t="n"/>
      <c r="EPN9" s="1739" t="n"/>
      <c r="EPO9" s="1739" t="n"/>
      <c r="EPP9" s="1739" t="n"/>
      <c r="EPQ9" s="1739" t="n"/>
      <c r="EPR9" s="1739" t="n"/>
      <c r="EPS9" s="1739" t="n"/>
      <c r="EPT9" s="1739" t="n"/>
      <c r="EPU9" s="1739" t="n"/>
      <c r="EPV9" s="1739" t="n"/>
      <c r="EPW9" s="1739" t="n"/>
      <c r="EPX9" s="1739" t="n"/>
      <c r="EPY9" s="1739" t="n"/>
      <c r="EPZ9" s="1739" t="n"/>
      <c r="EQA9" s="1739" t="n"/>
      <c r="EQB9" s="1739" t="n"/>
      <c r="EQC9" s="1739" t="n"/>
      <c r="EQD9" s="1739" t="n"/>
      <c r="EQE9" s="1739" t="n"/>
      <c r="EQF9" s="1739" t="n"/>
      <c r="EQG9" s="1739" t="n"/>
      <c r="EQH9" s="1739" t="n"/>
      <c r="EQI9" s="1739" t="n"/>
      <c r="EQJ9" s="1739" t="n"/>
      <c r="EQK9" s="1739" t="n"/>
      <c r="EQL9" s="1739" t="n"/>
      <c r="EQM9" s="1739" t="n"/>
      <c r="EQN9" s="1739" t="n"/>
      <c r="EQO9" s="1739" t="n"/>
      <c r="EQP9" s="1739" t="n"/>
      <c r="EQQ9" s="1739" t="n"/>
      <c r="EQR9" s="1739" t="n"/>
      <c r="EQS9" s="1739" t="n"/>
      <c r="EQT9" s="1739" t="n"/>
      <c r="EQU9" s="1739" t="n"/>
      <c r="EQV9" s="1739" t="n"/>
      <c r="EQW9" s="1739" t="n"/>
      <c r="EQX9" s="1739" t="n"/>
      <c r="EQY9" s="1739" t="n"/>
      <c r="EQZ9" s="1739" t="n"/>
      <c r="ERA9" s="1739" t="n"/>
      <c r="ERB9" s="1739" t="n"/>
      <c r="ERC9" s="1739" t="n"/>
      <c r="ERD9" s="1739" t="n"/>
      <c r="ERE9" s="1739" t="n"/>
      <c r="ERF9" s="1739" t="n"/>
      <c r="ERG9" s="1739" t="n"/>
      <c r="ERH9" s="1739" t="n"/>
      <c r="ERI9" s="1739" t="n"/>
      <c r="ERJ9" s="1739" t="n"/>
      <c r="ERK9" s="1739" t="n"/>
      <c r="ERL9" s="1739" t="n"/>
      <c r="ERM9" s="1739" t="n"/>
      <c r="ERN9" s="1739" t="n"/>
      <c r="ERO9" s="1739" t="n"/>
      <c r="ERP9" s="1739" t="n"/>
      <c r="ERQ9" s="1739" t="n"/>
      <c r="ERR9" s="1739" t="n"/>
      <c r="ERS9" s="1739" t="n"/>
      <c r="ERT9" s="1739" t="n"/>
      <c r="ERU9" s="1739" t="n"/>
      <c r="ERV9" s="1739" t="n"/>
      <c r="ERW9" s="1739" t="n"/>
      <c r="ERX9" s="1739" t="n"/>
      <c r="ERY9" s="1739" t="n"/>
      <c r="ERZ9" s="1739" t="n"/>
      <c r="ESA9" s="1739" t="n"/>
      <c r="ESB9" s="1739" t="n"/>
      <c r="ESC9" s="1739" t="n"/>
      <c r="ESD9" s="1739" t="n"/>
      <c r="ESE9" s="1739" t="n"/>
      <c r="ESF9" s="1739" t="n"/>
      <c r="ESG9" s="1739" t="n"/>
      <c r="ESH9" s="1739" t="n"/>
      <c r="ESI9" s="1739" t="n"/>
      <c r="ESJ9" s="1739" t="n"/>
      <c r="ESK9" s="1739" t="n"/>
      <c r="ESL9" s="1739" t="n"/>
      <c r="ESM9" s="1739" t="n"/>
      <c r="ESN9" s="1739" t="n"/>
      <c r="ESO9" s="1739" t="n"/>
      <c r="ESP9" s="1739" t="n"/>
      <c r="ESQ9" s="1739" t="n"/>
      <c r="ESR9" s="1739" t="n"/>
      <c r="ESS9" s="1739" t="n"/>
      <c r="EST9" s="1739" t="n"/>
      <c r="ESU9" s="1739" t="n"/>
      <c r="ESV9" s="1739" t="n"/>
      <c r="ESW9" s="1739" t="n"/>
      <c r="ESX9" s="1739" t="n"/>
      <c r="ESY9" s="1739" t="n"/>
      <c r="ESZ9" s="1739" t="n"/>
      <c r="ETA9" s="1739" t="n"/>
      <c r="ETB9" s="1739" t="n"/>
      <c r="ETC9" s="1739" t="n"/>
      <c r="ETD9" s="1739" t="n"/>
      <c r="ETE9" s="1739" t="n"/>
      <c r="ETF9" s="1739" t="n"/>
      <c r="ETG9" s="1739" t="n"/>
      <c r="ETH9" s="1739" t="n"/>
      <c r="ETI9" s="1739" t="n"/>
      <c r="ETJ9" s="1739" t="n"/>
      <c r="ETK9" s="1739" t="n"/>
      <c r="ETL9" s="1739" t="n"/>
      <c r="ETM9" s="1739" t="n"/>
      <c r="ETN9" s="1739" t="n"/>
      <c r="ETO9" s="1739" t="n"/>
      <c r="ETP9" s="1739" t="n"/>
      <c r="ETQ9" s="1739" t="n"/>
      <c r="ETR9" s="1739" t="n"/>
      <c r="ETS9" s="1739" t="n"/>
      <c r="ETT9" s="1739" t="n"/>
      <c r="ETU9" s="1739" t="n"/>
      <c r="ETV9" s="1739" t="n"/>
      <c r="ETW9" s="1739" t="n"/>
      <c r="ETX9" s="1739" t="n"/>
      <c r="ETY9" s="1739" t="n"/>
      <c r="ETZ9" s="1739" t="n"/>
      <c r="EUA9" s="1739" t="n"/>
      <c r="EUB9" s="1739" t="n"/>
      <c r="EUC9" s="1739" t="n"/>
      <c r="EUD9" s="1739" t="n"/>
      <c r="EUE9" s="1739" t="n"/>
      <c r="EUF9" s="1739" t="n"/>
      <c r="EUG9" s="1739" t="n"/>
      <c r="EUH9" s="1739" t="n"/>
      <c r="EUI9" s="1739" t="n"/>
      <c r="EUJ9" s="1739" t="n"/>
      <c r="EUK9" s="1739" t="n"/>
      <c r="EUL9" s="1739" t="n"/>
      <c r="EUM9" s="1739" t="n"/>
      <c r="EUN9" s="1739" t="n"/>
      <c r="EUO9" s="1739" t="n"/>
      <c r="EUP9" s="1739" t="n"/>
      <c r="EUQ9" s="1739" t="n"/>
      <c r="EUR9" s="1739" t="n"/>
      <c r="EUS9" s="1739" t="n"/>
      <c r="EUT9" s="1739" t="n"/>
      <c r="EUU9" s="1739" t="n"/>
      <c r="EUV9" s="1739" t="n"/>
      <c r="EUW9" s="1739" t="n"/>
      <c r="EUX9" s="1739" t="n"/>
      <c r="EUY9" s="1739" t="n"/>
      <c r="EUZ9" s="1739" t="n"/>
      <c r="EVA9" s="1739" t="n"/>
      <c r="EVB9" s="1739" t="n"/>
      <c r="EVC9" s="1739" t="n"/>
      <c r="EVD9" s="1739" t="n"/>
      <c r="EVE9" s="1739" t="n"/>
      <c r="EVF9" s="1739" t="n"/>
      <c r="EVG9" s="1739" t="n"/>
      <c r="EVH9" s="1739" t="n"/>
      <c r="EVI9" s="1739" t="n"/>
      <c r="EVJ9" s="1739" t="n"/>
      <c r="EVK9" s="1739" t="n"/>
      <c r="EVL9" s="1739" t="n"/>
      <c r="EVM9" s="1739" t="n"/>
      <c r="EVN9" s="1739" t="n"/>
      <c r="EVO9" s="1739" t="n"/>
      <c r="EVP9" s="1739" t="n"/>
      <c r="EVQ9" s="1739" t="n"/>
      <c r="EVR9" s="1739" t="n"/>
      <c r="EVS9" s="1739" t="n"/>
      <c r="EVT9" s="1739" t="n"/>
      <c r="EVU9" s="1739" t="n"/>
      <c r="EVV9" s="1739" t="n"/>
      <c r="EVW9" s="1739" t="n"/>
      <c r="EVX9" s="1739" t="n"/>
      <c r="EVY9" s="1739" t="n"/>
      <c r="EVZ9" s="1739" t="n"/>
      <c r="EWA9" s="1739" t="n"/>
      <c r="EWB9" s="1739" t="n"/>
      <c r="EWC9" s="1739" t="n"/>
      <c r="EWD9" s="1739" t="n"/>
      <c r="EWE9" s="1739" t="n"/>
      <c r="EWF9" s="1739" t="n"/>
      <c r="EWG9" s="1739" t="n"/>
      <c r="EWH9" s="1739" t="n"/>
      <c r="EWI9" s="1739" t="n"/>
      <c r="EWJ9" s="1739" t="n"/>
      <c r="EWK9" s="1739" t="n"/>
      <c r="EWL9" s="1739" t="n"/>
      <c r="EWM9" s="1739" t="n"/>
      <c r="EWN9" s="1739" t="n"/>
      <c r="EWO9" s="1739" t="n"/>
      <c r="EWP9" s="1739" t="n"/>
      <c r="EWQ9" s="1739" t="n"/>
      <c r="EWR9" s="1739" t="n"/>
      <c r="EWS9" s="1739" t="n"/>
      <c r="EWT9" s="1739" t="n"/>
      <c r="EWU9" s="1739" t="n"/>
      <c r="EWV9" s="1739" t="n"/>
      <c r="EWW9" s="1739" t="n"/>
      <c r="EWX9" s="1739" t="n"/>
      <c r="EWY9" s="1739" t="n"/>
      <c r="EWZ9" s="1739" t="n"/>
      <c r="EXA9" s="1739" t="n"/>
      <c r="EXB9" s="1739" t="n"/>
      <c r="EXC9" s="1739" t="n"/>
      <c r="EXD9" s="1739" t="n"/>
      <c r="EXE9" s="1739" t="n"/>
      <c r="EXF9" s="1739" t="n"/>
      <c r="EXG9" s="1739" t="n"/>
      <c r="EXH9" s="1739" t="n"/>
      <c r="EXI9" s="1739" t="n"/>
      <c r="EXJ9" s="1739" t="n"/>
      <c r="EXK9" s="1739" t="n"/>
      <c r="EXL9" s="1739" t="n"/>
      <c r="EXM9" s="1739" t="n"/>
      <c r="EXN9" s="1739" t="n"/>
      <c r="EXO9" s="1739" t="n"/>
      <c r="EXP9" s="1739" t="n"/>
      <c r="EXQ9" s="1739" t="n"/>
      <c r="EXR9" s="1739" t="n"/>
      <c r="EXS9" s="1739" t="n"/>
      <c r="EXT9" s="1739" t="n"/>
      <c r="EXU9" s="1739" t="n"/>
      <c r="EXV9" s="1739" t="n"/>
      <c r="EXW9" s="1739" t="n"/>
      <c r="EXX9" s="1739" t="n"/>
      <c r="EXY9" s="1739" t="n"/>
      <c r="EXZ9" s="1739" t="n"/>
      <c r="EYA9" s="1739" t="n"/>
      <c r="EYB9" s="1739" t="n"/>
      <c r="EYC9" s="1739" t="n"/>
      <c r="EYD9" s="1739" t="n"/>
      <c r="EYE9" s="1739" t="n"/>
      <c r="EYF9" s="1739" t="n"/>
      <c r="EYG9" s="1739" t="n"/>
      <c r="EYH9" s="1739" t="n"/>
      <c r="EYI9" s="1739" t="n"/>
      <c r="EYJ9" s="1739" t="n"/>
      <c r="EYK9" s="1739" t="n"/>
      <c r="EYL9" s="1739" t="n"/>
      <c r="EYM9" s="1739" t="n"/>
      <c r="EYN9" s="1739" t="n"/>
      <c r="EYO9" s="1739" t="n"/>
      <c r="EYP9" s="1739" t="n"/>
      <c r="EYQ9" s="1739" t="n"/>
      <c r="EYR9" s="1739" t="n"/>
      <c r="EYS9" s="1739" t="n"/>
      <c r="EYT9" s="1739" t="n"/>
      <c r="EYU9" s="1739" t="n"/>
      <c r="EYV9" s="1739" t="n"/>
      <c r="EYW9" s="1739" t="n"/>
      <c r="EYX9" s="1739" t="n"/>
      <c r="EYY9" s="1739" t="n"/>
      <c r="EYZ9" s="1739" t="n"/>
      <c r="EZA9" s="1739" t="n"/>
      <c r="EZB9" s="1739" t="n"/>
      <c r="EZC9" s="1739" t="n"/>
      <c r="EZD9" s="1739" t="n"/>
      <c r="EZE9" s="1739" t="n"/>
      <c r="EZF9" s="1739" t="n"/>
      <c r="EZG9" s="1739" t="n"/>
      <c r="EZH9" s="1739" t="n"/>
      <c r="EZI9" s="1739" t="n"/>
      <c r="EZJ9" s="1739" t="n"/>
      <c r="EZK9" s="1739" t="n"/>
      <c r="EZL9" s="1739" t="n"/>
      <c r="EZM9" s="1739" t="n"/>
      <c r="EZN9" s="1739" t="n"/>
      <c r="EZO9" s="1739" t="n"/>
      <c r="EZP9" s="1739" t="n"/>
      <c r="EZQ9" s="1739" t="n"/>
      <c r="EZR9" s="1739" t="n"/>
      <c r="EZS9" s="1739" t="n"/>
      <c r="EZT9" s="1739" t="n"/>
      <c r="EZU9" s="1739" t="n"/>
      <c r="EZV9" s="1739" t="n"/>
      <c r="EZW9" s="1739" t="n"/>
      <c r="EZX9" s="1739" t="n"/>
      <c r="EZY9" s="1739" t="n"/>
      <c r="EZZ9" s="1739" t="n"/>
      <c r="FAA9" s="1739" t="n"/>
      <c r="FAB9" s="1739" t="n"/>
      <c r="FAC9" s="1739" t="n"/>
      <c r="FAD9" s="1739" t="n"/>
      <c r="FAE9" s="1739" t="n"/>
      <c r="FAF9" s="1739" t="n"/>
      <c r="FAG9" s="1739" t="n"/>
      <c r="FAH9" s="1739" t="n"/>
      <c r="FAI9" s="1739" t="n"/>
      <c r="FAJ9" s="1739" t="n"/>
      <c r="FAK9" s="1739" t="n"/>
      <c r="FAL9" s="1739" t="n"/>
      <c r="FAM9" s="1739" t="n"/>
      <c r="FAN9" s="1739" t="n"/>
      <c r="FAO9" s="1739" t="n"/>
      <c r="FAP9" s="1739" t="n"/>
      <c r="FAQ9" s="1739" t="n"/>
      <c r="FAR9" s="1739" t="n"/>
      <c r="FAS9" s="1739" t="n"/>
      <c r="FAT9" s="1739" t="n"/>
      <c r="FAU9" s="1739" t="n"/>
      <c r="FAV9" s="1739" t="n"/>
      <c r="FAW9" s="1739" t="n"/>
      <c r="FAX9" s="1739" t="n"/>
      <c r="FAY9" s="1739" t="n"/>
      <c r="FAZ9" s="1739" t="n"/>
      <c r="FBA9" s="1739" t="n"/>
      <c r="FBB9" s="1739" t="n"/>
      <c r="FBC9" s="1739" t="n"/>
      <c r="FBD9" s="1739" t="n"/>
      <c r="FBE9" s="1739" t="n"/>
      <c r="FBF9" s="1739" t="n"/>
      <c r="FBG9" s="1739" t="n"/>
      <c r="FBH9" s="1739" t="n"/>
      <c r="FBI9" s="1739" t="n"/>
      <c r="FBJ9" s="1739" t="n"/>
      <c r="FBK9" s="1739" t="n"/>
      <c r="FBL9" s="1739" t="n"/>
      <c r="FBM9" s="1739" t="n"/>
      <c r="FBN9" s="1739" t="n"/>
      <c r="FBO9" s="1739" t="n"/>
      <c r="FBP9" s="1739" t="n"/>
      <c r="FBQ9" s="1739" t="n"/>
      <c r="FBR9" s="1739" t="n"/>
      <c r="FBS9" s="1739" t="n"/>
      <c r="FBT9" s="1739" t="n"/>
      <c r="FBU9" s="1739" t="n"/>
      <c r="FBV9" s="1739" t="n"/>
      <c r="FBW9" s="1739" t="n"/>
      <c r="FBX9" s="1739" t="n"/>
      <c r="FBY9" s="1739" t="n"/>
      <c r="FBZ9" s="1739" t="n"/>
      <c r="FCA9" s="1739" t="n"/>
      <c r="FCB9" s="1739" t="n"/>
      <c r="FCC9" s="1739" t="n"/>
      <c r="FCD9" s="1739" t="n"/>
      <c r="FCE9" s="1739" t="n"/>
      <c r="FCF9" s="1739" t="n"/>
      <c r="FCG9" s="1739" t="n"/>
      <c r="FCH9" s="1739" t="n"/>
      <c r="FCI9" s="1739" t="n"/>
      <c r="FCJ9" s="1739" t="n"/>
      <c r="FCK9" s="1739" t="n"/>
      <c r="FCL9" s="1739" t="n"/>
      <c r="FCM9" s="1739" t="n"/>
      <c r="FCN9" s="1739" t="n"/>
      <c r="FCO9" s="1739" t="n"/>
      <c r="FCP9" s="1739" t="n"/>
      <c r="FCQ9" s="1739" t="n"/>
      <c r="FCR9" s="1739" t="n"/>
      <c r="FCS9" s="1739" t="n"/>
      <c r="FCT9" s="1739" t="n"/>
      <c r="FCU9" s="1739" t="n"/>
      <c r="FCV9" s="1739" t="n"/>
      <c r="FCW9" s="1739" t="n"/>
      <c r="FCX9" s="1739" t="n"/>
      <c r="FCY9" s="1739" t="n"/>
      <c r="FCZ9" s="1739" t="n"/>
      <c r="FDA9" s="1739" t="n"/>
      <c r="FDB9" s="1739" t="n"/>
      <c r="FDC9" s="1739" t="n"/>
      <c r="FDD9" s="1739" t="n"/>
      <c r="FDE9" s="1739" t="n"/>
      <c r="FDF9" s="1739" t="n"/>
      <c r="FDG9" s="1739" t="n"/>
      <c r="FDH9" s="1739" t="n"/>
      <c r="FDI9" s="1739" t="n"/>
      <c r="FDJ9" s="1739" t="n"/>
      <c r="FDK9" s="1739" t="n"/>
      <c r="FDL9" s="1739" t="n"/>
      <c r="FDM9" s="1739" t="n"/>
      <c r="FDN9" s="1739" t="n"/>
      <c r="FDO9" s="1739" t="n"/>
      <c r="FDP9" s="1739" t="n"/>
      <c r="FDQ9" s="1739" t="n"/>
      <c r="FDR9" s="1739" t="n"/>
      <c r="FDS9" s="1739" t="n"/>
      <c r="FDT9" s="1739" t="n"/>
      <c r="FDU9" s="1739" t="n"/>
      <c r="FDV9" s="1739" t="n"/>
      <c r="FDW9" s="1739" t="n"/>
      <c r="FDX9" s="1739" t="n"/>
      <c r="FDY9" s="1739" t="n"/>
      <c r="FDZ9" s="1739" t="n"/>
      <c r="FEA9" s="1739" t="n"/>
      <c r="FEB9" s="1739" t="n"/>
      <c r="FEC9" s="1739" t="n"/>
      <c r="FED9" s="1739" t="n"/>
      <c r="FEE9" s="1739" t="n"/>
      <c r="FEF9" s="1739" t="n"/>
      <c r="FEG9" s="1739" t="n"/>
      <c r="FEH9" s="1739" t="n"/>
      <c r="FEI9" s="1739" t="n"/>
      <c r="FEJ9" s="1739" t="n"/>
      <c r="FEK9" s="1739" t="n"/>
      <c r="FEL9" s="1739" t="n"/>
      <c r="FEM9" s="1739" t="n"/>
      <c r="FEN9" s="1739" t="n"/>
      <c r="FEO9" s="1739" t="n"/>
      <c r="FEP9" s="1739" t="n"/>
      <c r="FEQ9" s="1739" t="n"/>
      <c r="FER9" s="1739" t="n"/>
      <c r="FES9" s="1739" t="n"/>
      <c r="FET9" s="1739" t="n"/>
      <c r="FEU9" s="1739" t="n"/>
      <c r="FEV9" s="1739" t="n"/>
      <c r="FEW9" s="1739" t="n"/>
      <c r="FEX9" s="1739" t="n"/>
      <c r="FEY9" s="1739" t="n"/>
      <c r="FEZ9" s="1739" t="n"/>
      <c r="FFA9" s="1739" t="n"/>
      <c r="FFB9" s="1739" t="n"/>
      <c r="FFC9" s="1739" t="n"/>
      <c r="FFD9" s="1739" t="n"/>
      <c r="FFE9" s="1739" t="n"/>
      <c r="FFF9" s="1739" t="n"/>
      <c r="FFG9" s="1739" t="n"/>
      <c r="FFH9" s="1739" t="n"/>
      <c r="FFI9" s="1739" t="n"/>
      <c r="FFJ9" s="1739" t="n"/>
      <c r="FFK9" s="1739" t="n"/>
      <c r="FFL9" s="1739" t="n"/>
      <c r="FFM9" s="1739" t="n"/>
      <c r="FFN9" s="1739" t="n"/>
      <c r="FFO9" s="1739" t="n"/>
      <c r="FFP9" s="1739" t="n"/>
      <c r="FFQ9" s="1739" t="n"/>
      <c r="FFR9" s="1739" t="n"/>
      <c r="FFS9" s="1739" t="n"/>
      <c r="FFT9" s="1739" t="n"/>
      <c r="FFU9" s="1739" t="n"/>
      <c r="FFV9" s="1739" t="n"/>
      <c r="FFW9" s="1739" t="n"/>
      <c r="FFX9" s="1739" t="n"/>
      <c r="FFY9" s="1739" t="n"/>
      <c r="FFZ9" s="1739" t="n"/>
      <c r="FGA9" s="1739" t="n"/>
      <c r="FGB9" s="1739" t="n"/>
      <c r="FGC9" s="1739" t="n"/>
      <c r="FGD9" s="1739" t="n"/>
      <c r="FGE9" s="1739" t="n"/>
      <c r="FGF9" s="1739" t="n"/>
      <c r="FGG9" s="1739" t="n"/>
      <c r="FGH9" s="1739" t="n"/>
      <c r="FGI9" s="1739" t="n"/>
      <c r="FGJ9" s="1739" t="n"/>
      <c r="FGK9" s="1739" t="n"/>
      <c r="FGL9" s="1739" t="n"/>
      <c r="FGM9" s="1739" t="n"/>
      <c r="FGN9" s="1739" t="n"/>
      <c r="FGO9" s="1739" t="n"/>
      <c r="FGP9" s="1739" t="n"/>
      <c r="FGQ9" s="1739" t="n"/>
      <c r="FGR9" s="1739" t="n"/>
      <c r="FGS9" s="1739" t="n"/>
      <c r="FGT9" s="1739" t="n"/>
      <c r="FGU9" s="1739" t="n"/>
      <c r="FGV9" s="1739" t="n"/>
      <c r="FGW9" s="1739" t="n"/>
      <c r="FGX9" s="1739" t="n"/>
      <c r="FGY9" s="1739" t="n"/>
      <c r="FGZ9" s="1739" t="n"/>
      <c r="FHA9" s="1739" t="n"/>
      <c r="FHB9" s="1739" t="n"/>
      <c r="FHC9" s="1739" t="n"/>
      <c r="FHD9" s="1739" t="n"/>
      <c r="FHE9" s="1739" t="n"/>
      <c r="FHF9" s="1739" t="n"/>
      <c r="FHG9" s="1739" t="n"/>
      <c r="FHH9" s="1739" t="n"/>
      <c r="FHI9" s="1739" t="n"/>
      <c r="FHJ9" s="1739" t="n"/>
      <c r="FHK9" s="1739" t="n"/>
      <c r="FHL9" s="1739" t="n"/>
      <c r="FHM9" s="1739" t="n"/>
      <c r="FHN9" s="1739" t="n"/>
      <c r="FHO9" s="1739" t="n"/>
      <c r="FHP9" s="1739" t="n"/>
      <c r="FHQ9" s="1739" t="n"/>
      <c r="FHR9" s="1739" t="n"/>
      <c r="FHS9" s="1739" t="n"/>
      <c r="FHT9" s="1739" t="n"/>
      <c r="FHU9" s="1739" t="n"/>
      <c r="FHV9" s="1739" t="n"/>
      <c r="FHW9" s="1739" t="n"/>
      <c r="FHX9" s="1739" t="n"/>
      <c r="FHY9" s="1739" t="n"/>
      <c r="FHZ9" s="1739" t="n"/>
      <c r="FIA9" s="1739" t="n"/>
      <c r="FIB9" s="1739" t="n"/>
      <c r="FIC9" s="1739" t="n"/>
      <c r="FID9" s="1739" t="n"/>
      <c r="FIE9" s="1739" t="n"/>
      <c r="FIF9" s="1739" t="n"/>
      <c r="FIG9" s="1739" t="n"/>
      <c r="FIH9" s="1739" t="n"/>
      <c r="FII9" s="1739" t="n"/>
      <c r="FIJ9" s="1739" t="n"/>
      <c r="FIK9" s="1739" t="n"/>
      <c r="FIL9" s="1739" t="n"/>
      <c r="FIM9" s="1739" t="n"/>
      <c r="FIN9" s="1739" t="n"/>
      <c r="FIO9" s="1739" t="n"/>
      <c r="FIP9" s="1739" t="n"/>
      <c r="FIQ9" s="1739" t="n"/>
      <c r="FIR9" s="1739" t="n"/>
      <c r="FIS9" s="1739" t="n"/>
      <c r="FIT9" s="1739" t="n"/>
      <c r="FIU9" s="1739" t="n"/>
      <c r="FIV9" s="1739" t="n"/>
      <c r="FIW9" s="1739" t="n"/>
      <c r="FIX9" s="1739" t="n"/>
      <c r="FIY9" s="1739" t="n"/>
      <c r="FIZ9" s="1739" t="n"/>
      <c r="FJA9" s="1739" t="n"/>
      <c r="FJB9" s="1739" t="n"/>
      <c r="FJC9" s="1739" t="n"/>
      <c r="FJD9" s="1739" t="n"/>
      <c r="FJE9" s="1739" t="n"/>
      <c r="FJF9" s="1739" t="n"/>
      <c r="FJG9" s="1739" t="n"/>
      <c r="FJH9" s="1739" t="n"/>
      <c r="FJI9" s="1739" t="n"/>
      <c r="FJJ9" s="1739" t="n"/>
      <c r="FJK9" s="1739" t="n"/>
      <c r="FJL9" s="1739" t="n"/>
      <c r="FJM9" s="1739" t="n"/>
      <c r="FJN9" s="1739" t="n"/>
      <c r="FJO9" s="1739" t="n"/>
      <c r="FJP9" s="1739" t="n"/>
      <c r="FJQ9" s="1739" t="n"/>
      <c r="FJR9" s="1739" t="n"/>
      <c r="FJS9" s="1739" t="n"/>
      <c r="FJT9" s="1739" t="n"/>
      <c r="FJU9" s="1739" t="n"/>
      <c r="FJV9" s="1739" t="n"/>
      <c r="FJW9" s="1739" t="n"/>
      <c r="FJX9" s="1739" t="n"/>
      <c r="FJY9" s="1739" t="n"/>
      <c r="FJZ9" s="1739" t="n"/>
      <c r="FKA9" s="1739" t="n"/>
      <c r="FKB9" s="1739" t="n"/>
      <c r="FKC9" s="1739" t="n"/>
      <c r="FKD9" s="1739" t="n"/>
      <c r="FKE9" s="1739" t="n"/>
      <c r="FKF9" s="1739" t="n"/>
      <c r="FKG9" s="1739" t="n"/>
      <c r="FKH9" s="1739" t="n"/>
      <c r="FKI9" s="1739" t="n"/>
      <c r="FKJ9" s="1739" t="n"/>
      <c r="FKK9" s="1739" t="n"/>
      <c r="FKL9" s="1739" t="n"/>
      <c r="FKM9" s="1739" t="n"/>
      <c r="FKN9" s="1739" t="n"/>
      <c r="FKO9" s="1739" t="n"/>
      <c r="FKP9" s="1739" t="n"/>
      <c r="FKQ9" s="1739" t="n"/>
      <c r="FKR9" s="1739" t="n"/>
      <c r="FKS9" s="1739" t="n"/>
      <c r="FKT9" s="1739" t="n"/>
      <c r="FKU9" s="1739" t="n"/>
      <c r="FKV9" s="1739" t="n"/>
      <c r="FKW9" s="1739" t="n"/>
      <c r="FKX9" s="1739" t="n"/>
      <c r="FKY9" s="1739" t="n"/>
      <c r="FKZ9" s="1739" t="n"/>
      <c r="FLA9" s="1739" t="n"/>
      <c r="FLB9" s="1739" t="n"/>
      <c r="FLC9" s="1739" t="n"/>
      <c r="FLD9" s="1739" t="n"/>
      <c r="FLE9" s="1739" t="n"/>
      <c r="FLF9" s="1739" t="n"/>
      <c r="FLG9" s="1739" t="n"/>
      <c r="FLH9" s="1739" t="n"/>
      <c r="FLI9" s="1739" t="n"/>
      <c r="FLJ9" s="1739" t="n"/>
      <c r="FLK9" s="1739" t="n"/>
      <c r="FLL9" s="1739" t="n"/>
      <c r="FLM9" s="1739" t="n"/>
      <c r="FLN9" s="1739" t="n"/>
      <c r="FLO9" s="1739" t="n"/>
      <c r="FLP9" s="1739" t="n"/>
      <c r="FLQ9" s="1739" t="n"/>
      <c r="FLR9" s="1739" t="n"/>
      <c r="FLS9" s="1739" t="n"/>
      <c r="FLT9" s="1739" t="n"/>
      <c r="FLU9" s="1739" t="n"/>
      <c r="FLV9" s="1739" t="n"/>
      <c r="FLW9" s="1739" t="n"/>
      <c r="FLX9" s="1739" t="n"/>
      <c r="FLY9" s="1739" t="n"/>
      <c r="FLZ9" s="1739" t="n"/>
      <c r="FMA9" s="1739" t="n"/>
      <c r="FMB9" s="1739" t="n"/>
      <c r="FMC9" s="1739" t="n"/>
      <c r="FMD9" s="1739" t="n"/>
      <c r="FME9" s="1739" t="n"/>
      <c r="FMF9" s="1739" t="n"/>
      <c r="FMG9" s="1739" t="n"/>
      <c r="FMH9" s="1739" t="n"/>
      <c r="FMI9" s="1739" t="n"/>
      <c r="FMJ9" s="1739" t="n"/>
      <c r="FMK9" s="1739" t="n"/>
      <c r="FML9" s="1739" t="n"/>
      <c r="FMM9" s="1739" t="n"/>
      <c r="FMN9" s="1739" t="n"/>
      <c r="FMO9" s="1739" t="n"/>
      <c r="FMP9" s="1739" t="n"/>
      <c r="FMQ9" s="1739" t="n"/>
      <c r="FMR9" s="1739" t="n"/>
      <c r="FMS9" s="1739" t="n"/>
      <c r="FMT9" s="1739" t="n"/>
      <c r="FMU9" s="1739" t="n"/>
      <c r="FMV9" s="1739" t="n"/>
      <c r="FMW9" s="1739" t="n"/>
      <c r="FMX9" s="1739" t="n"/>
      <c r="FMY9" s="1739" t="n"/>
      <c r="FMZ9" s="1739" t="n"/>
      <c r="FNA9" s="1739" t="n"/>
      <c r="FNB9" s="1739" t="n"/>
      <c r="FNC9" s="1739" t="n"/>
      <c r="FND9" s="1739" t="n"/>
      <c r="FNE9" s="1739" t="n"/>
      <c r="FNF9" s="1739" t="n"/>
      <c r="FNG9" s="1739" t="n"/>
      <c r="FNH9" s="1739" t="n"/>
      <c r="FNI9" s="1739" t="n"/>
      <c r="FNJ9" s="1739" t="n"/>
      <c r="FNK9" s="1739" t="n"/>
      <c r="FNL9" s="1739" t="n"/>
      <c r="FNM9" s="1739" t="n"/>
      <c r="FNN9" s="1739" t="n"/>
      <c r="FNO9" s="1739" t="n"/>
      <c r="FNP9" s="1739" t="n"/>
      <c r="FNQ9" s="1739" t="n"/>
      <c r="FNR9" s="1739" t="n"/>
      <c r="FNS9" s="1739" t="n"/>
      <c r="FNT9" s="1739" t="n"/>
      <c r="FNU9" s="1739" t="n"/>
      <c r="FNV9" s="1739" t="n"/>
      <c r="FNW9" s="1739" t="n"/>
      <c r="FNX9" s="1739" t="n"/>
      <c r="FNY9" s="1739" t="n"/>
      <c r="FNZ9" s="1739" t="n"/>
      <c r="FOA9" s="1739" t="n"/>
      <c r="FOB9" s="1739" t="n"/>
      <c r="FOC9" s="1739" t="n"/>
      <c r="FOD9" s="1739" t="n"/>
      <c r="FOE9" s="1739" t="n"/>
      <c r="FOF9" s="1739" t="n"/>
      <c r="FOG9" s="1739" t="n"/>
      <c r="FOH9" s="1739" t="n"/>
      <c r="FOI9" s="1739" t="n"/>
      <c r="FOJ9" s="1739" t="n"/>
      <c r="FOK9" s="1739" t="n"/>
      <c r="FOL9" s="1739" t="n"/>
      <c r="FOM9" s="1739" t="n"/>
      <c r="FON9" s="1739" t="n"/>
      <c r="FOO9" s="1739" t="n"/>
      <c r="FOP9" s="1739" t="n"/>
      <c r="FOQ9" s="1739" t="n"/>
      <c r="FOR9" s="1739" t="n"/>
      <c r="FOS9" s="1739" t="n"/>
      <c r="FOT9" s="1739" t="n"/>
      <c r="FOU9" s="1739" t="n"/>
      <c r="FOV9" s="1739" t="n"/>
      <c r="FOW9" s="1739" t="n"/>
      <c r="FOX9" s="1739" t="n"/>
      <c r="FOY9" s="1739" t="n"/>
      <c r="FOZ9" s="1739" t="n"/>
      <c r="FPA9" s="1739" t="n"/>
      <c r="FPB9" s="1739" t="n"/>
      <c r="FPC9" s="1739" t="n"/>
      <c r="FPD9" s="1739" t="n"/>
      <c r="FPE9" s="1739" t="n"/>
      <c r="FPF9" s="1739" t="n"/>
      <c r="FPG9" s="1739" t="n"/>
      <c r="FPH9" s="1739" t="n"/>
      <c r="FPI9" s="1739" t="n"/>
      <c r="FPJ9" s="1739" t="n"/>
      <c r="FPK9" s="1739" t="n"/>
      <c r="FPL9" s="1739" t="n"/>
      <c r="FPM9" s="1739" t="n"/>
      <c r="FPN9" s="1739" t="n"/>
      <c r="FPO9" s="1739" t="n"/>
      <c r="FPP9" s="1739" t="n"/>
      <c r="FPQ9" s="1739" t="n"/>
      <c r="FPR9" s="1739" t="n"/>
      <c r="FPS9" s="1739" t="n"/>
      <c r="FPT9" s="1739" t="n"/>
      <c r="FPU9" s="1739" t="n"/>
      <c r="FPV9" s="1739" t="n"/>
      <c r="FPW9" s="1739" t="n"/>
      <c r="FPX9" s="1739" t="n"/>
      <c r="FPY9" s="1739" t="n"/>
      <c r="FPZ9" s="1739" t="n"/>
      <c r="FQA9" s="1739" t="n"/>
      <c r="FQB9" s="1739" t="n"/>
      <c r="FQC9" s="1739" t="n"/>
      <c r="FQD9" s="1739" t="n"/>
      <c r="FQE9" s="1739" t="n"/>
      <c r="FQF9" s="1739" t="n"/>
      <c r="FQG9" s="1739" t="n"/>
      <c r="FQH9" s="1739" t="n"/>
      <c r="FQI9" s="1739" t="n"/>
      <c r="FQJ9" s="1739" t="n"/>
      <c r="FQK9" s="1739" t="n"/>
      <c r="FQL9" s="1739" t="n"/>
      <c r="FQM9" s="1739" t="n"/>
      <c r="FQN9" s="1739" t="n"/>
      <c r="FQO9" s="1739" t="n"/>
      <c r="FQP9" s="1739" t="n"/>
      <c r="FQQ9" s="1739" t="n"/>
      <c r="FQR9" s="1739" t="n"/>
      <c r="FQS9" s="1739" t="n"/>
      <c r="FQT9" s="1739" t="n"/>
      <c r="FQU9" s="1739" t="n"/>
      <c r="FQV9" s="1739" t="n"/>
      <c r="FQW9" s="1739" t="n"/>
      <c r="FQX9" s="1739" t="n"/>
      <c r="FQY9" s="1739" t="n"/>
      <c r="FQZ9" s="1739" t="n"/>
      <c r="FRA9" s="1739" t="n"/>
      <c r="FRB9" s="1739" t="n"/>
      <c r="FRC9" s="1739" t="n"/>
      <c r="FRD9" s="1739" t="n"/>
      <c r="FRE9" s="1739" t="n"/>
      <c r="FRF9" s="1739" t="n"/>
      <c r="FRG9" s="1739" t="n"/>
      <c r="FRH9" s="1739" t="n"/>
      <c r="FRI9" s="1739" t="n"/>
      <c r="FRJ9" s="1739" t="n"/>
      <c r="FRK9" s="1739" t="n"/>
      <c r="FRL9" s="1739" t="n"/>
      <c r="FRM9" s="1739" t="n"/>
      <c r="FRN9" s="1739" t="n"/>
      <c r="FRO9" s="1739" t="n"/>
      <c r="FRP9" s="1739" t="n"/>
      <c r="FRQ9" s="1739" t="n"/>
      <c r="FRR9" s="1739" t="n"/>
      <c r="FRS9" s="1739" t="n"/>
      <c r="FRT9" s="1739" t="n"/>
      <c r="FRU9" s="1739" t="n"/>
      <c r="FRV9" s="1739" t="n"/>
      <c r="FRW9" s="1739" t="n"/>
      <c r="FRX9" s="1739" t="n"/>
      <c r="FRY9" s="1739" t="n"/>
      <c r="FRZ9" s="1739" t="n"/>
      <c r="FSA9" s="1739" t="n"/>
      <c r="FSB9" s="1739" t="n"/>
      <c r="FSC9" s="1739" t="n"/>
      <c r="FSD9" s="1739" t="n"/>
      <c r="FSE9" s="1739" t="n"/>
      <c r="FSF9" s="1739" t="n"/>
      <c r="FSG9" s="1739" t="n"/>
      <c r="FSH9" s="1739" t="n"/>
      <c r="FSI9" s="1739" t="n"/>
      <c r="FSJ9" s="1739" t="n"/>
      <c r="FSK9" s="1739" t="n"/>
      <c r="FSL9" s="1739" t="n"/>
      <c r="FSM9" s="1739" t="n"/>
      <c r="FSN9" s="1739" t="n"/>
      <c r="FSO9" s="1739" t="n"/>
      <c r="FSP9" s="1739" t="n"/>
      <c r="FSQ9" s="1739" t="n"/>
      <c r="FSR9" s="1739" t="n"/>
      <c r="FSS9" s="1739" t="n"/>
      <c r="FST9" s="1739" t="n"/>
      <c r="FSU9" s="1739" t="n"/>
      <c r="FSV9" s="1739" t="n"/>
      <c r="FSW9" s="1739" t="n"/>
      <c r="FSX9" s="1739" t="n"/>
      <c r="FSY9" s="1739" t="n"/>
      <c r="FSZ9" s="1739" t="n"/>
      <c r="FTA9" s="1739" t="n"/>
      <c r="FTB9" s="1739" t="n"/>
      <c r="FTC9" s="1739" t="n"/>
      <c r="FTD9" s="1739" t="n"/>
      <c r="FTE9" s="1739" t="n"/>
      <c r="FTF9" s="1739" t="n"/>
      <c r="FTG9" s="1739" t="n"/>
      <c r="FTH9" s="1739" t="n"/>
      <c r="FTI9" s="1739" t="n"/>
      <c r="FTJ9" s="1739" t="n"/>
      <c r="FTK9" s="1739" t="n"/>
      <c r="FTL9" s="1739" t="n"/>
      <c r="FTM9" s="1739" t="n"/>
      <c r="FTN9" s="1739" t="n"/>
      <c r="FTO9" s="1739" t="n"/>
      <c r="FTP9" s="1739" t="n"/>
      <c r="FTQ9" s="1739" t="n"/>
      <c r="FTR9" s="1739" t="n"/>
      <c r="FTS9" s="1739" t="n"/>
      <c r="FTT9" s="1739" t="n"/>
      <c r="FTU9" s="1739" t="n"/>
      <c r="FTV9" s="1739" t="n"/>
      <c r="FTW9" s="1739" t="n"/>
      <c r="FTX9" s="1739" t="n"/>
      <c r="FTY9" s="1739" t="n"/>
      <c r="FTZ9" s="1739" t="n"/>
      <c r="FUA9" s="1739" t="n"/>
      <c r="FUB9" s="1739" t="n"/>
      <c r="FUC9" s="1739" t="n"/>
      <c r="FUD9" s="1739" t="n"/>
      <c r="FUE9" s="1739" t="n"/>
      <c r="FUF9" s="1739" t="n"/>
      <c r="FUG9" s="1739" t="n"/>
      <c r="FUH9" s="1739" t="n"/>
      <c r="FUI9" s="1739" t="n"/>
      <c r="FUJ9" s="1739" t="n"/>
      <c r="FUK9" s="1739" t="n"/>
      <c r="FUL9" s="1739" t="n"/>
      <c r="FUM9" s="1739" t="n"/>
      <c r="FUN9" s="1739" t="n"/>
      <c r="FUO9" s="1739" t="n"/>
      <c r="FUP9" s="1739" t="n"/>
      <c r="FUQ9" s="1739" t="n"/>
      <c r="FUR9" s="1739" t="n"/>
      <c r="FUS9" s="1739" t="n"/>
      <c r="FUT9" s="1739" t="n"/>
      <c r="FUU9" s="1739" t="n"/>
      <c r="FUV9" s="1739" t="n"/>
      <c r="FUW9" s="1739" t="n"/>
      <c r="FUX9" s="1739" t="n"/>
      <c r="FUY9" s="1739" t="n"/>
      <c r="FUZ9" s="1739" t="n"/>
      <c r="FVA9" s="1739" t="n"/>
      <c r="FVB9" s="1739" t="n"/>
      <c r="FVC9" s="1739" t="n"/>
      <c r="FVD9" s="1739" t="n"/>
      <c r="FVE9" s="1739" t="n"/>
      <c r="FVF9" s="1739" t="n"/>
      <c r="FVG9" s="1739" t="n"/>
      <c r="FVH9" s="1739" t="n"/>
      <c r="FVI9" s="1739" t="n"/>
      <c r="FVJ9" s="1739" t="n"/>
      <c r="FVK9" s="1739" t="n"/>
      <c r="FVL9" s="1739" t="n"/>
      <c r="FVM9" s="1739" t="n"/>
      <c r="FVN9" s="1739" t="n"/>
      <c r="FVO9" s="1739" t="n"/>
      <c r="FVP9" s="1739" t="n"/>
      <c r="FVQ9" s="1739" t="n"/>
      <c r="FVR9" s="1739" t="n"/>
      <c r="FVS9" s="1739" t="n"/>
      <c r="FVT9" s="1739" t="n"/>
      <c r="FVU9" s="1739" t="n"/>
      <c r="FVV9" s="1739" t="n"/>
      <c r="FVW9" s="1739" t="n"/>
      <c r="FVX9" s="1739" t="n"/>
      <c r="FVY9" s="1739" t="n"/>
      <c r="FVZ9" s="1739" t="n"/>
      <c r="FWA9" s="1739" t="n"/>
      <c r="FWB9" s="1739" t="n"/>
      <c r="FWC9" s="1739" t="n"/>
      <c r="FWD9" s="1739" t="n"/>
      <c r="FWE9" s="1739" t="n"/>
      <c r="FWF9" s="1739" t="n"/>
      <c r="FWG9" s="1739" t="n"/>
      <c r="FWH9" s="1739" t="n"/>
      <c r="FWI9" s="1739" t="n"/>
      <c r="FWJ9" s="1739" t="n"/>
      <c r="FWK9" s="1739" t="n"/>
      <c r="FWL9" s="1739" t="n"/>
      <c r="FWM9" s="1739" t="n"/>
      <c r="FWN9" s="1739" t="n"/>
      <c r="FWO9" s="1739" t="n"/>
      <c r="FWP9" s="1739" t="n"/>
      <c r="FWQ9" s="1739" t="n"/>
      <c r="FWR9" s="1739" t="n"/>
      <c r="FWS9" s="1739" t="n"/>
      <c r="FWT9" s="1739" t="n"/>
      <c r="FWU9" s="1739" t="n"/>
      <c r="FWV9" s="1739" t="n"/>
      <c r="FWW9" s="1739" t="n"/>
      <c r="FWX9" s="1739" t="n"/>
      <c r="FWY9" s="1739" t="n"/>
      <c r="FWZ9" s="1739" t="n"/>
      <c r="FXA9" s="1739" t="n"/>
      <c r="FXB9" s="1739" t="n"/>
      <c r="FXC9" s="1739" t="n"/>
      <c r="FXD9" s="1739" t="n"/>
      <c r="FXE9" s="1739" t="n"/>
      <c r="FXF9" s="1739" t="n"/>
      <c r="FXG9" s="1739" t="n"/>
      <c r="FXH9" s="1739" t="n"/>
      <c r="FXI9" s="1739" t="n"/>
      <c r="FXJ9" s="1739" t="n"/>
      <c r="FXK9" s="1739" t="n"/>
      <c r="FXL9" s="1739" t="n"/>
      <c r="FXM9" s="1739" t="n"/>
      <c r="FXN9" s="1739" t="n"/>
      <c r="FXO9" s="1739" t="n"/>
      <c r="FXP9" s="1739" t="n"/>
      <c r="FXQ9" s="1739" t="n"/>
      <c r="FXR9" s="1739" t="n"/>
      <c r="FXS9" s="1739" t="n"/>
      <c r="FXT9" s="1739" t="n"/>
      <c r="FXU9" s="1739" t="n"/>
      <c r="FXV9" s="1739" t="n"/>
      <c r="FXW9" s="1739" t="n"/>
      <c r="FXX9" s="1739" t="n"/>
      <c r="FXY9" s="1739" t="n"/>
      <c r="FXZ9" s="1739" t="n"/>
      <c r="FYA9" s="1739" t="n"/>
      <c r="FYB9" s="1739" t="n"/>
      <c r="FYC9" s="1739" t="n"/>
      <c r="FYD9" s="1739" t="n"/>
      <c r="FYE9" s="1739" t="n"/>
      <c r="FYF9" s="1739" t="n"/>
      <c r="FYG9" s="1739" t="n"/>
      <c r="FYH9" s="1739" t="n"/>
      <c r="FYI9" s="1739" t="n"/>
      <c r="FYJ9" s="1739" t="n"/>
      <c r="FYK9" s="1739" t="n"/>
      <c r="FYL9" s="1739" t="n"/>
      <c r="FYM9" s="1739" t="n"/>
      <c r="FYN9" s="1739" t="n"/>
      <c r="FYO9" s="1739" t="n"/>
      <c r="FYP9" s="1739" t="n"/>
      <c r="FYQ9" s="1739" t="n"/>
      <c r="FYR9" s="1739" t="n"/>
      <c r="FYS9" s="1739" t="n"/>
      <c r="FYT9" s="1739" t="n"/>
      <c r="FYU9" s="1739" t="n"/>
      <c r="FYV9" s="1739" t="n"/>
      <c r="FYW9" s="1739" t="n"/>
      <c r="FYX9" s="1739" t="n"/>
      <c r="FYY9" s="1739" t="n"/>
      <c r="FYZ9" s="1739" t="n"/>
      <c r="FZA9" s="1739" t="n"/>
      <c r="FZB9" s="1739" t="n"/>
      <c r="FZC9" s="1739" t="n"/>
      <c r="FZD9" s="1739" t="n"/>
      <c r="FZE9" s="1739" t="n"/>
      <c r="FZF9" s="1739" t="n"/>
      <c r="FZG9" s="1739" t="n"/>
      <c r="FZH9" s="1739" t="n"/>
      <c r="FZI9" s="1739" t="n"/>
      <c r="FZJ9" s="1739" t="n"/>
      <c r="FZK9" s="1739" t="n"/>
      <c r="FZL9" s="1739" t="n"/>
      <c r="FZM9" s="1739" t="n"/>
      <c r="FZN9" s="1739" t="n"/>
      <c r="FZO9" s="1739" t="n"/>
      <c r="FZP9" s="1739" t="n"/>
      <c r="FZQ9" s="1739" t="n"/>
      <c r="FZR9" s="1739" t="n"/>
      <c r="FZS9" s="1739" t="n"/>
      <c r="FZT9" s="1739" t="n"/>
      <c r="FZU9" s="1739" t="n"/>
      <c r="FZV9" s="1739" t="n"/>
      <c r="FZW9" s="1739" t="n"/>
      <c r="FZX9" s="1739" t="n"/>
      <c r="FZY9" s="1739" t="n"/>
      <c r="FZZ9" s="1739" t="n"/>
      <c r="GAA9" s="1739" t="n"/>
      <c r="GAB9" s="1739" t="n"/>
      <c r="GAC9" s="1739" t="n"/>
      <c r="GAD9" s="1739" t="n"/>
      <c r="GAE9" s="1739" t="n"/>
      <c r="GAF9" s="1739" t="n"/>
      <c r="GAG9" s="1739" t="n"/>
      <c r="GAH9" s="1739" t="n"/>
      <c r="GAI9" s="1739" t="n"/>
      <c r="GAJ9" s="1739" t="n"/>
      <c r="GAK9" s="1739" t="n"/>
      <c r="GAL9" s="1739" t="n"/>
      <c r="GAM9" s="1739" t="n"/>
      <c r="GAN9" s="1739" t="n"/>
      <c r="GAO9" s="1739" t="n"/>
      <c r="GAP9" s="1739" t="n"/>
      <c r="GAQ9" s="1739" t="n"/>
      <c r="GAR9" s="1739" t="n"/>
      <c r="GAS9" s="1739" t="n"/>
      <c r="GAT9" s="1739" t="n"/>
      <c r="GAU9" s="1739" t="n"/>
      <c r="GAV9" s="1739" t="n"/>
      <c r="GAW9" s="1739" t="n"/>
      <c r="GAX9" s="1739" t="n"/>
      <c r="GAY9" s="1739" t="n"/>
      <c r="GAZ9" s="1739" t="n"/>
      <c r="GBA9" s="1739" t="n"/>
      <c r="GBB9" s="1739" t="n"/>
      <c r="GBC9" s="1739" t="n"/>
      <c r="GBD9" s="1739" t="n"/>
      <c r="GBE9" s="1739" t="n"/>
      <c r="GBF9" s="1739" t="n"/>
      <c r="GBG9" s="1739" t="n"/>
      <c r="GBH9" s="1739" t="n"/>
      <c r="GBI9" s="1739" t="n"/>
      <c r="GBJ9" s="1739" t="n"/>
      <c r="GBK9" s="1739" t="n"/>
      <c r="GBL9" s="1739" t="n"/>
      <c r="GBM9" s="1739" t="n"/>
      <c r="GBN9" s="1739" t="n"/>
      <c r="GBO9" s="1739" t="n"/>
      <c r="GBP9" s="1739" t="n"/>
      <c r="GBQ9" s="1739" t="n"/>
      <c r="GBR9" s="1739" t="n"/>
      <c r="GBS9" s="1739" t="n"/>
      <c r="GBT9" s="1739" t="n"/>
      <c r="GBU9" s="1739" t="n"/>
      <c r="GBV9" s="1739" t="n"/>
      <c r="GBW9" s="1739" t="n"/>
      <c r="GBX9" s="1739" t="n"/>
      <c r="GBY9" s="1739" t="n"/>
      <c r="GBZ9" s="1739" t="n"/>
      <c r="GCA9" s="1739" t="n"/>
      <c r="GCB9" s="1739" t="n"/>
      <c r="GCC9" s="1739" t="n"/>
      <c r="GCD9" s="1739" t="n"/>
      <c r="GCE9" s="1739" t="n"/>
      <c r="GCF9" s="1739" t="n"/>
      <c r="GCG9" s="1739" t="n"/>
      <c r="GCH9" s="1739" t="n"/>
      <c r="GCI9" s="1739" t="n"/>
      <c r="GCJ9" s="1739" t="n"/>
      <c r="GCK9" s="1739" t="n"/>
      <c r="GCL9" s="1739" t="n"/>
      <c r="GCM9" s="1739" t="n"/>
      <c r="GCN9" s="1739" t="n"/>
      <c r="GCO9" s="1739" t="n"/>
      <c r="GCP9" s="1739" t="n"/>
      <c r="GCQ9" s="1739" t="n"/>
      <c r="GCR9" s="1739" t="n"/>
      <c r="GCS9" s="1739" t="n"/>
      <c r="GCT9" s="1739" t="n"/>
      <c r="GCU9" s="1739" t="n"/>
      <c r="GCV9" s="1739" t="n"/>
      <c r="GCW9" s="1739" t="n"/>
      <c r="GCX9" s="1739" t="n"/>
      <c r="GCY9" s="1739" t="n"/>
      <c r="GCZ9" s="1739" t="n"/>
      <c r="GDA9" s="1739" t="n"/>
      <c r="GDB9" s="1739" t="n"/>
      <c r="GDC9" s="1739" t="n"/>
      <c r="GDD9" s="1739" t="n"/>
      <c r="GDE9" s="1739" t="n"/>
      <c r="GDF9" s="1739" t="n"/>
      <c r="GDG9" s="1739" t="n"/>
      <c r="GDH9" s="1739" t="n"/>
      <c r="GDI9" s="1739" t="n"/>
      <c r="GDJ9" s="1739" t="n"/>
      <c r="GDK9" s="1739" t="n"/>
      <c r="GDL9" s="1739" t="n"/>
      <c r="GDM9" s="1739" t="n"/>
      <c r="GDN9" s="1739" t="n"/>
      <c r="GDO9" s="1739" t="n"/>
      <c r="GDP9" s="1739" t="n"/>
      <c r="GDQ9" s="1739" t="n"/>
      <c r="GDR9" s="1739" t="n"/>
      <c r="GDS9" s="1739" t="n"/>
      <c r="GDT9" s="1739" t="n"/>
      <c r="GDU9" s="1739" t="n"/>
      <c r="GDV9" s="1739" t="n"/>
      <c r="GDW9" s="1739" t="n"/>
      <c r="GDX9" s="1739" t="n"/>
      <c r="GDY9" s="1739" t="n"/>
      <c r="GDZ9" s="1739" t="n"/>
      <c r="GEA9" s="1739" t="n"/>
      <c r="GEB9" s="1739" t="n"/>
      <c r="GEC9" s="1739" t="n"/>
      <c r="GED9" s="1739" t="n"/>
      <c r="GEE9" s="1739" t="n"/>
      <c r="GEF9" s="1739" t="n"/>
      <c r="GEG9" s="1739" t="n"/>
      <c r="GEH9" s="1739" t="n"/>
      <c r="GEI9" s="1739" t="n"/>
      <c r="GEJ9" s="1739" t="n"/>
      <c r="GEK9" s="1739" t="n"/>
      <c r="GEL9" s="1739" t="n"/>
      <c r="GEM9" s="1739" t="n"/>
      <c r="GEN9" s="1739" t="n"/>
      <c r="GEO9" s="1739" t="n"/>
      <c r="GEP9" s="1739" t="n"/>
      <c r="GEQ9" s="1739" t="n"/>
      <c r="GER9" s="1739" t="n"/>
      <c r="GES9" s="1739" t="n"/>
      <c r="GET9" s="1739" t="n"/>
      <c r="GEU9" s="1739" t="n"/>
      <c r="GEV9" s="1739" t="n"/>
      <c r="GEW9" s="1739" t="n"/>
      <c r="GEX9" s="1739" t="n"/>
      <c r="GEY9" s="1739" t="n"/>
      <c r="GEZ9" s="1739" t="n"/>
      <c r="GFA9" s="1739" t="n"/>
      <c r="GFB9" s="1739" t="n"/>
      <c r="GFC9" s="1739" t="n"/>
      <c r="GFD9" s="1739" t="n"/>
      <c r="GFE9" s="1739" t="n"/>
      <c r="GFF9" s="1739" t="n"/>
      <c r="GFG9" s="1739" t="n"/>
      <c r="GFH9" s="1739" t="n"/>
      <c r="GFI9" s="1739" t="n"/>
      <c r="GFJ9" s="1739" t="n"/>
      <c r="GFK9" s="1739" t="n"/>
      <c r="GFL9" s="1739" t="n"/>
      <c r="GFM9" s="1739" t="n"/>
      <c r="GFN9" s="1739" t="n"/>
      <c r="GFO9" s="1739" t="n"/>
      <c r="GFP9" s="1739" t="n"/>
      <c r="GFQ9" s="1739" t="n"/>
      <c r="GFR9" s="1739" t="n"/>
      <c r="GFS9" s="1739" t="n"/>
      <c r="GFT9" s="1739" t="n"/>
      <c r="GFU9" s="1739" t="n"/>
      <c r="GFV9" s="1739" t="n"/>
      <c r="GFW9" s="1739" t="n"/>
      <c r="GFX9" s="1739" t="n"/>
      <c r="GFY9" s="1739" t="n"/>
      <c r="GFZ9" s="1739" t="n"/>
      <c r="GGA9" s="1739" t="n"/>
      <c r="GGB9" s="1739" t="n"/>
      <c r="GGC9" s="1739" t="n"/>
      <c r="GGD9" s="1739" t="n"/>
      <c r="GGE9" s="1739" t="n"/>
      <c r="GGF9" s="1739" t="n"/>
      <c r="GGG9" s="1739" t="n"/>
      <c r="GGH9" s="1739" t="n"/>
      <c r="GGI9" s="1739" t="n"/>
      <c r="GGJ9" s="1739" t="n"/>
      <c r="GGK9" s="1739" t="n"/>
      <c r="GGL9" s="1739" t="n"/>
      <c r="GGM9" s="1739" t="n"/>
      <c r="GGN9" s="1739" t="n"/>
      <c r="GGO9" s="1739" t="n"/>
      <c r="GGP9" s="1739" t="n"/>
      <c r="GGQ9" s="1739" t="n"/>
      <c r="GGR9" s="1739" t="n"/>
      <c r="GGS9" s="1739" t="n"/>
      <c r="GGT9" s="1739" t="n"/>
      <c r="GGU9" s="1739" t="n"/>
      <c r="GGV9" s="1739" t="n"/>
      <c r="GGW9" s="1739" t="n"/>
      <c r="GGX9" s="1739" t="n"/>
      <c r="GGY9" s="1739" t="n"/>
      <c r="GGZ9" s="1739" t="n"/>
      <c r="GHA9" s="1739" t="n"/>
      <c r="GHB9" s="1739" t="n"/>
      <c r="GHC9" s="1739" t="n"/>
      <c r="GHD9" s="1739" t="n"/>
      <c r="GHE9" s="1739" t="n"/>
      <c r="GHF9" s="1739" t="n"/>
      <c r="GHG9" s="1739" t="n"/>
      <c r="GHH9" s="1739" t="n"/>
      <c r="GHI9" s="1739" t="n"/>
      <c r="GHJ9" s="1739" t="n"/>
      <c r="GHK9" s="1739" t="n"/>
      <c r="GHL9" s="1739" t="n"/>
      <c r="GHM9" s="1739" t="n"/>
      <c r="GHN9" s="1739" t="n"/>
      <c r="GHO9" s="1739" t="n"/>
      <c r="GHP9" s="1739" t="n"/>
      <c r="GHQ9" s="1739" t="n"/>
      <c r="GHR9" s="1739" t="n"/>
      <c r="GHS9" s="1739" t="n"/>
      <c r="GHT9" s="1739" t="n"/>
      <c r="GHU9" s="1739" t="n"/>
      <c r="GHV9" s="1739" t="n"/>
      <c r="GHW9" s="1739" t="n"/>
      <c r="GHX9" s="1739" t="n"/>
      <c r="GHY9" s="1739" t="n"/>
      <c r="GHZ9" s="1739" t="n"/>
      <c r="GIA9" s="1739" t="n"/>
      <c r="GIB9" s="1739" t="n"/>
      <c r="GIC9" s="1739" t="n"/>
      <c r="GID9" s="1739" t="n"/>
      <c r="GIE9" s="1739" t="n"/>
      <c r="GIF9" s="1739" t="n"/>
      <c r="GIG9" s="1739" t="n"/>
      <c r="GIH9" s="1739" t="n"/>
      <c r="GII9" s="1739" t="n"/>
      <c r="GIJ9" s="1739" t="n"/>
      <c r="GIK9" s="1739" t="n"/>
      <c r="GIL9" s="1739" t="n"/>
      <c r="GIM9" s="1739" t="n"/>
      <c r="GIN9" s="1739" t="n"/>
      <c r="GIO9" s="1739" t="n"/>
      <c r="GIP9" s="1739" t="n"/>
      <c r="GIQ9" s="1739" t="n"/>
      <c r="GIR9" s="1739" t="n"/>
      <c r="GIS9" s="1739" t="n"/>
      <c r="GIT9" s="1739" t="n"/>
      <c r="GIU9" s="1739" t="n"/>
      <c r="GIV9" s="1739" t="n"/>
      <c r="GIW9" s="1739" t="n"/>
      <c r="GIX9" s="1739" t="n"/>
      <c r="GIY9" s="1739" t="n"/>
      <c r="GIZ9" s="1739" t="n"/>
      <c r="GJA9" s="1739" t="n"/>
      <c r="GJB9" s="1739" t="n"/>
      <c r="GJC9" s="1739" t="n"/>
      <c r="GJD9" s="1739" t="n"/>
      <c r="GJE9" s="1739" t="n"/>
      <c r="GJF9" s="1739" t="n"/>
      <c r="GJG9" s="1739" t="n"/>
      <c r="GJH9" s="1739" t="n"/>
      <c r="GJI9" s="1739" t="n"/>
      <c r="GJJ9" s="1739" t="n"/>
      <c r="GJK9" s="1739" t="n"/>
      <c r="GJL9" s="1739" t="n"/>
      <c r="GJM9" s="1739" t="n"/>
      <c r="GJN9" s="1739" t="n"/>
      <c r="GJO9" s="1739" t="n"/>
      <c r="GJP9" s="1739" t="n"/>
      <c r="GJQ9" s="1739" t="n"/>
      <c r="GJR9" s="1739" t="n"/>
      <c r="GJS9" s="1739" t="n"/>
      <c r="GJT9" s="1739" t="n"/>
      <c r="GJU9" s="1739" t="n"/>
      <c r="GJV9" s="1739" t="n"/>
      <c r="GJW9" s="1739" t="n"/>
      <c r="GJX9" s="1739" t="n"/>
      <c r="GJY9" s="1739" t="n"/>
      <c r="GJZ9" s="1739" t="n"/>
      <c r="GKA9" s="1739" t="n"/>
      <c r="GKB9" s="1739" t="n"/>
      <c r="GKC9" s="1739" t="n"/>
      <c r="GKD9" s="1739" t="n"/>
      <c r="GKE9" s="1739" t="n"/>
      <c r="GKF9" s="1739" t="n"/>
      <c r="GKG9" s="1739" t="n"/>
      <c r="GKH9" s="1739" t="n"/>
      <c r="GKI9" s="1739" t="n"/>
      <c r="GKJ9" s="1739" t="n"/>
      <c r="GKK9" s="1739" t="n"/>
      <c r="GKL9" s="1739" t="n"/>
      <c r="GKM9" s="1739" t="n"/>
      <c r="GKN9" s="1739" t="n"/>
      <c r="GKO9" s="1739" t="n"/>
      <c r="GKP9" s="1739" t="n"/>
      <c r="GKQ9" s="1739" t="n"/>
      <c r="GKR9" s="1739" t="n"/>
      <c r="GKS9" s="1739" t="n"/>
      <c r="GKT9" s="1739" t="n"/>
      <c r="GKU9" s="1739" t="n"/>
      <c r="GKV9" s="1739" t="n"/>
      <c r="GKW9" s="1739" t="n"/>
      <c r="GKX9" s="1739" t="n"/>
      <c r="GKY9" s="1739" t="n"/>
      <c r="GKZ9" s="1739" t="n"/>
      <c r="GLA9" s="1739" t="n"/>
      <c r="GLB9" s="1739" t="n"/>
      <c r="GLC9" s="1739" t="n"/>
      <c r="GLD9" s="1739" t="n"/>
      <c r="GLE9" s="1739" t="n"/>
      <c r="GLF9" s="1739" t="n"/>
      <c r="GLG9" s="1739" t="n"/>
      <c r="GLH9" s="1739" t="n"/>
      <c r="GLI9" s="1739" t="n"/>
      <c r="GLJ9" s="1739" t="n"/>
      <c r="GLK9" s="1739" t="n"/>
      <c r="GLL9" s="1739" t="n"/>
      <c r="GLM9" s="1739" t="n"/>
      <c r="GLN9" s="1739" t="n"/>
      <c r="GLO9" s="1739" t="n"/>
      <c r="GLP9" s="1739" t="n"/>
      <c r="GLQ9" s="1739" t="n"/>
      <c r="GLR9" s="1739" t="n"/>
      <c r="GLS9" s="1739" t="n"/>
      <c r="GLT9" s="1739" t="n"/>
      <c r="GLU9" s="1739" t="n"/>
      <c r="GLV9" s="1739" t="n"/>
      <c r="GLW9" s="1739" t="n"/>
      <c r="GLX9" s="1739" t="n"/>
      <c r="GLY9" s="1739" t="n"/>
      <c r="GLZ9" s="1739" t="n"/>
      <c r="GMA9" s="1739" t="n"/>
      <c r="GMB9" s="1739" t="n"/>
      <c r="GMC9" s="1739" t="n"/>
      <c r="GMD9" s="1739" t="n"/>
      <c r="GME9" s="1739" t="n"/>
      <c r="GMF9" s="1739" t="n"/>
      <c r="GMG9" s="1739" t="n"/>
      <c r="GMH9" s="1739" t="n"/>
      <c r="GMI9" s="1739" t="n"/>
      <c r="GMJ9" s="1739" t="n"/>
      <c r="GMK9" s="1739" t="n"/>
      <c r="GML9" s="1739" t="n"/>
      <c r="GMM9" s="1739" t="n"/>
      <c r="GMN9" s="1739" t="n"/>
      <c r="GMO9" s="1739" t="n"/>
      <c r="GMP9" s="1739" t="n"/>
      <c r="GMQ9" s="1739" t="n"/>
      <c r="GMR9" s="1739" t="n"/>
      <c r="GMS9" s="1739" t="n"/>
      <c r="GMT9" s="1739" t="n"/>
      <c r="GMU9" s="1739" t="n"/>
      <c r="GMV9" s="1739" t="n"/>
      <c r="GMW9" s="1739" t="n"/>
      <c r="GMX9" s="1739" t="n"/>
      <c r="GMY9" s="1739" t="n"/>
      <c r="GMZ9" s="1739" t="n"/>
      <c r="GNA9" s="1739" t="n"/>
      <c r="GNB9" s="1739" t="n"/>
      <c r="GNC9" s="1739" t="n"/>
      <c r="GND9" s="1739" t="n"/>
      <c r="GNE9" s="1739" t="n"/>
      <c r="GNF9" s="1739" t="n"/>
      <c r="GNG9" s="1739" t="n"/>
      <c r="GNH9" s="1739" t="n"/>
      <c r="GNI9" s="1739" t="n"/>
      <c r="GNJ9" s="1739" t="n"/>
      <c r="GNK9" s="1739" t="n"/>
      <c r="GNL9" s="1739" t="n"/>
      <c r="GNM9" s="1739" t="n"/>
      <c r="GNN9" s="1739" t="n"/>
      <c r="GNO9" s="1739" t="n"/>
      <c r="GNP9" s="1739" t="n"/>
      <c r="GNQ9" s="1739" t="n"/>
      <c r="GNR9" s="1739" t="n"/>
      <c r="GNS9" s="1739" t="n"/>
      <c r="GNT9" s="1739" t="n"/>
      <c r="GNU9" s="1739" t="n"/>
      <c r="GNV9" s="1739" t="n"/>
      <c r="GNW9" s="1739" t="n"/>
      <c r="GNX9" s="1739" t="n"/>
      <c r="GNY9" s="1739" t="n"/>
      <c r="GNZ9" s="1739" t="n"/>
      <c r="GOA9" s="1739" t="n"/>
      <c r="GOB9" s="1739" t="n"/>
      <c r="GOC9" s="1739" t="n"/>
      <c r="GOD9" s="1739" t="n"/>
      <c r="GOE9" s="1739" t="n"/>
      <c r="GOF9" s="1739" t="n"/>
      <c r="GOG9" s="1739" t="n"/>
      <c r="GOH9" s="1739" t="n"/>
      <c r="GOI9" s="1739" t="n"/>
      <c r="GOJ9" s="1739" t="n"/>
      <c r="GOK9" s="1739" t="n"/>
      <c r="GOL9" s="1739" t="n"/>
      <c r="GOM9" s="1739" t="n"/>
      <c r="GON9" s="1739" t="n"/>
      <c r="GOO9" s="1739" t="n"/>
      <c r="GOP9" s="1739" t="n"/>
      <c r="GOQ9" s="1739" t="n"/>
      <c r="GOR9" s="1739" t="n"/>
      <c r="GOS9" s="1739" t="n"/>
      <c r="GOT9" s="1739" t="n"/>
      <c r="GOU9" s="1739" t="n"/>
      <c r="GOV9" s="1739" t="n"/>
      <c r="GOW9" s="1739" t="n"/>
      <c r="GOX9" s="1739" t="n"/>
      <c r="GOY9" s="1739" t="n"/>
      <c r="GOZ9" s="1739" t="n"/>
      <c r="GPA9" s="1739" t="n"/>
      <c r="GPB9" s="1739" t="n"/>
      <c r="GPC9" s="1739" t="n"/>
      <c r="GPD9" s="1739" t="n"/>
      <c r="GPE9" s="1739" t="n"/>
      <c r="GPF9" s="1739" t="n"/>
      <c r="GPG9" s="1739" t="n"/>
      <c r="GPH9" s="1739" t="n"/>
      <c r="GPI9" s="1739" t="n"/>
      <c r="GPJ9" s="1739" t="n"/>
      <c r="GPK9" s="1739" t="n"/>
      <c r="GPL9" s="1739" t="n"/>
      <c r="GPM9" s="1739" t="n"/>
      <c r="GPN9" s="1739" t="n"/>
      <c r="GPO9" s="1739" t="n"/>
      <c r="GPP9" s="1739" t="n"/>
      <c r="GPQ9" s="1739" t="n"/>
      <c r="GPR9" s="1739" t="n"/>
      <c r="GPS9" s="1739" t="n"/>
      <c r="GPT9" s="1739" t="n"/>
      <c r="GPU9" s="1739" t="n"/>
      <c r="GPV9" s="1739" t="n"/>
      <c r="GPW9" s="1739" t="n"/>
      <c r="GPX9" s="1739" t="n"/>
      <c r="GPY9" s="1739" t="n"/>
      <c r="GPZ9" s="1739" t="n"/>
      <c r="GQA9" s="1739" t="n"/>
      <c r="GQB9" s="1739" t="n"/>
      <c r="GQC9" s="1739" t="n"/>
      <c r="GQD9" s="1739" t="n"/>
      <c r="GQE9" s="1739" t="n"/>
      <c r="GQF9" s="1739" t="n"/>
      <c r="GQG9" s="1739" t="n"/>
      <c r="GQH9" s="1739" t="n"/>
      <c r="GQI9" s="1739" t="n"/>
      <c r="GQJ9" s="1739" t="n"/>
      <c r="GQK9" s="1739" t="n"/>
      <c r="GQL9" s="1739" t="n"/>
      <c r="GQM9" s="1739" t="n"/>
      <c r="GQN9" s="1739" t="n"/>
      <c r="GQO9" s="1739" t="n"/>
      <c r="GQP9" s="1739" t="n"/>
      <c r="GQQ9" s="1739" t="n"/>
      <c r="GQR9" s="1739" t="n"/>
      <c r="GQS9" s="1739" t="n"/>
      <c r="GQT9" s="1739" t="n"/>
      <c r="GQU9" s="1739" t="n"/>
      <c r="GQV9" s="1739" t="n"/>
      <c r="GQW9" s="1739" t="n"/>
      <c r="GQX9" s="1739" t="n"/>
      <c r="GQY9" s="1739" t="n"/>
      <c r="GQZ9" s="1739" t="n"/>
      <c r="GRA9" s="1739" t="n"/>
      <c r="GRB9" s="1739" t="n"/>
      <c r="GRC9" s="1739" t="n"/>
      <c r="GRD9" s="1739" t="n"/>
      <c r="GRE9" s="1739" t="n"/>
      <c r="GRF9" s="1739" t="n"/>
      <c r="GRG9" s="1739" t="n"/>
      <c r="GRH9" s="1739" t="n"/>
      <c r="GRI9" s="1739" t="n"/>
      <c r="GRJ9" s="1739" t="n"/>
      <c r="GRK9" s="1739" t="n"/>
      <c r="GRL9" s="1739" t="n"/>
      <c r="GRM9" s="1739" t="n"/>
      <c r="GRN9" s="1739" t="n"/>
      <c r="GRO9" s="1739" t="n"/>
      <c r="GRP9" s="1739" t="n"/>
      <c r="GRQ9" s="1739" t="n"/>
      <c r="GRR9" s="1739" t="n"/>
      <c r="GRS9" s="1739" t="n"/>
      <c r="GRT9" s="1739" t="n"/>
      <c r="GRU9" s="1739" t="n"/>
      <c r="GRV9" s="1739" t="n"/>
      <c r="GRW9" s="1739" t="n"/>
      <c r="GRX9" s="1739" t="n"/>
      <c r="GRY9" s="1739" t="n"/>
      <c r="GRZ9" s="1739" t="n"/>
      <c r="GSA9" s="1739" t="n"/>
      <c r="GSB9" s="1739" t="n"/>
      <c r="GSC9" s="1739" t="n"/>
      <c r="GSD9" s="1739" t="n"/>
      <c r="GSE9" s="1739" t="n"/>
      <c r="GSF9" s="1739" t="n"/>
      <c r="GSG9" s="1739" t="n"/>
      <c r="GSH9" s="1739" t="n"/>
      <c r="GSI9" s="1739" t="n"/>
      <c r="GSJ9" s="1739" t="n"/>
      <c r="GSK9" s="1739" t="n"/>
      <c r="GSL9" s="1739" t="n"/>
      <c r="GSM9" s="1739" t="n"/>
      <c r="GSN9" s="1739" t="n"/>
      <c r="GSO9" s="1739" t="n"/>
      <c r="GSP9" s="1739" t="n"/>
      <c r="GSQ9" s="1739" t="n"/>
      <c r="GSR9" s="1739" t="n"/>
      <c r="GSS9" s="1739" t="n"/>
      <c r="GST9" s="1739" t="n"/>
      <c r="GSU9" s="1739" t="n"/>
      <c r="GSV9" s="1739" t="n"/>
      <c r="GSW9" s="1739" t="n"/>
      <c r="GSX9" s="1739" t="n"/>
      <c r="GSY9" s="1739" t="n"/>
      <c r="GSZ9" s="1739" t="n"/>
      <c r="GTA9" s="1739" t="n"/>
      <c r="GTB9" s="1739" t="n"/>
      <c r="GTC9" s="1739" t="n"/>
      <c r="GTD9" s="1739" t="n"/>
      <c r="GTE9" s="1739" t="n"/>
      <c r="GTF9" s="1739" t="n"/>
      <c r="GTG9" s="1739" t="n"/>
      <c r="GTH9" s="1739" t="n"/>
      <c r="GTI9" s="1739" t="n"/>
      <c r="GTJ9" s="1739" t="n"/>
      <c r="GTK9" s="1739" t="n"/>
      <c r="GTL9" s="1739" t="n"/>
      <c r="GTM9" s="1739" t="n"/>
      <c r="GTN9" s="1739" t="n"/>
      <c r="GTO9" s="1739" t="n"/>
      <c r="GTP9" s="1739" t="n"/>
      <c r="GTQ9" s="1739" t="n"/>
      <c r="GTR9" s="1739" t="n"/>
      <c r="GTS9" s="1739" t="n"/>
      <c r="GTT9" s="1739" t="n"/>
      <c r="GTU9" s="1739" t="n"/>
      <c r="GTV9" s="1739" t="n"/>
      <c r="GTW9" s="1739" t="n"/>
      <c r="GTX9" s="1739" t="n"/>
      <c r="GTY9" s="1739" t="n"/>
      <c r="GTZ9" s="1739" t="n"/>
      <c r="GUA9" s="1739" t="n"/>
      <c r="GUB9" s="1739" t="n"/>
      <c r="GUC9" s="1739" t="n"/>
      <c r="GUD9" s="1739" t="n"/>
      <c r="GUE9" s="1739" t="n"/>
      <c r="GUF9" s="1739" t="n"/>
      <c r="GUG9" s="1739" t="n"/>
      <c r="GUH9" s="1739" t="n"/>
      <c r="GUI9" s="1739" t="n"/>
      <c r="GUJ9" s="1739" t="n"/>
      <c r="GUK9" s="1739" t="n"/>
      <c r="GUL9" s="1739" t="n"/>
      <c r="GUM9" s="1739" t="n"/>
      <c r="GUN9" s="1739" t="n"/>
      <c r="GUO9" s="1739" t="n"/>
      <c r="GUP9" s="1739" t="n"/>
      <c r="GUQ9" s="1739" t="n"/>
      <c r="GUR9" s="1739" t="n"/>
      <c r="GUS9" s="1739" t="n"/>
      <c r="GUT9" s="1739" t="n"/>
      <c r="GUU9" s="1739" t="n"/>
      <c r="GUV9" s="1739" t="n"/>
      <c r="GUW9" s="1739" t="n"/>
      <c r="GUX9" s="1739" t="n"/>
      <c r="GUY9" s="1739" t="n"/>
      <c r="GUZ9" s="1739" t="n"/>
      <c r="GVA9" s="1739" t="n"/>
      <c r="GVB9" s="1739" t="n"/>
      <c r="GVC9" s="1739" t="n"/>
      <c r="GVD9" s="1739" t="n"/>
      <c r="GVE9" s="1739" t="n"/>
      <c r="GVF9" s="1739" t="n"/>
      <c r="GVG9" s="1739" t="n"/>
      <c r="GVH9" s="1739" t="n"/>
      <c r="GVI9" s="1739" t="n"/>
      <c r="GVJ9" s="1739" t="n"/>
      <c r="GVK9" s="1739" t="n"/>
      <c r="GVL9" s="1739" t="n"/>
      <c r="GVM9" s="1739" t="n"/>
      <c r="GVN9" s="1739" t="n"/>
      <c r="GVO9" s="1739" t="n"/>
      <c r="GVP9" s="1739" t="n"/>
      <c r="GVQ9" s="1739" t="n"/>
      <c r="GVR9" s="1739" t="n"/>
      <c r="GVS9" s="1739" t="n"/>
      <c r="GVT9" s="1739" t="n"/>
      <c r="GVU9" s="1739" t="n"/>
      <c r="GVV9" s="1739" t="n"/>
      <c r="GVW9" s="1739" t="n"/>
      <c r="GVX9" s="1739" t="n"/>
      <c r="GVY9" s="1739" t="n"/>
      <c r="GVZ9" s="1739" t="n"/>
      <c r="GWA9" s="1739" t="n"/>
      <c r="GWB9" s="1739" t="n"/>
      <c r="GWC9" s="1739" t="n"/>
      <c r="GWD9" s="1739" t="n"/>
      <c r="GWE9" s="1739" t="n"/>
      <c r="GWF9" s="1739" t="n"/>
      <c r="GWG9" s="1739" t="n"/>
      <c r="GWH9" s="1739" t="n"/>
      <c r="GWI9" s="1739" t="n"/>
      <c r="GWJ9" s="1739" t="n"/>
      <c r="GWK9" s="1739" t="n"/>
      <c r="GWL9" s="1739" t="n"/>
      <c r="GWM9" s="1739" t="n"/>
      <c r="GWN9" s="1739" t="n"/>
      <c r="GWO9" s="1739" t="n"/>
      <c r="GWP9" s="1739" t="n"/>
      <c r="GWQ9" s="1739" t="n"/>
      <c r="GWR9" s="1739" t="n"/>
      <c r="GWS9" s="1739" t="n"/>
      <c r="GWT9" s="1739" t="n"/>
      <c r="GWU9" s="1739" t="n"/>
      <c r="GWV9" s="1739" t="n"/>
      <c r="GWW9" s="1739" t="n"/>
      <c r="GWX9" s="1739" t="n"/>
      <c r="GWY9" s="1739" t="n"/>
      <c r="GWZ9" s="1739" t="n"/>
      <c r="GXA9" s="1739" t="n"/>
      <c r="GXB9" s="1739" t="n"/>
      <c r="GXC9" s="1739" t="n"/>
      <c r="GXD9" s="1739" t="n"/>
      <c r="GXE9" s="1739" t="n"/>
      <c r="GXF9" s="1739" t="n"/>
      <c r="GXG9" s="1739" t="n"/>
      <c r="GXH9" s="1739" t="n"/>
      <c r="GXI9" s="1739" t="n"/>
      <c r="GXJ9" s="1739" t="n"/>
      <c r="GXK9" s="1739" t="n"/>
      <c r="GXL9" s="1739" t="n"/>
      <c r="GXM9" s="1739" t="n"/>
      <c r="GXN9" s="1739" t="n"/>
      <c r="GXO9" s="1739" t="n"/>
      <c r="GXP9" s="1739" t="n"/>
      <c r="GXQ9" s="1739" t="n"/>
      <c r="GXR9" s="1739" t="n"/>
      <c r="GXS9" s="1739" t="n"/>
      <c r="GXT9" s="1739" t="n"/>
      <c r="GXU9" s="1739" t="n"/>
      <c r="GXV9" s="1739" t="n"/>
      <c r="GXW9" s="1739" t="n"/>
      <c r="GXX9" s="1739" t="n"/>
      <c r="GXY9" s="1739" t="n"/>
      <c r="GXZ9" s="1739" t="n"/>
      <c r="GYA9" s="1739" t="n"/>
      <c r="GYB9" s="1739" t="n"/>
      <c r="GYC9" s="1739" t="n"/>
      <c r="GYD9" s="1739" t="n"/>
      <c r="GYE9" s="1739" t="n"/>
      <c r="GYF9" s="1739" t="n"/>
      <c r="GYG9" s="1739" t="n"/>
      <c r="GYH9" s="1739" t="n"/>
      <c r="GYI9" s="1739" t="n"/>
      <c r="GYJ9" s="1739" t="n"/>
      <c r="GYK9" s="1739" t="n"/>
      <c r="GYL9" s="1739" t="n"/>
      <c r="GYM9" s="1739" t="n"/>
      <c r="GYN9" s="1739" t="n"/>
      <c r="GYO9" s="1739" t="n"/>
      <c r="GYP9" s="1739" t="n"/>
      <c r="GYQ9" s="1739" t="n"/>
      <c r="GYR9" s="1739" t="n"/>
      <c r="GYS9" s="1739" t="n"/>
      <c r="GYT9" s="1739" t="n"/>
      <c r="GYU9" s="1739" t="n"/>
      <c r="GYV9" s="1739" t="n"/>
      <c r="GYW9" s="1739" t="n"/>
      <c r="GYX9" s="1739" t="n"/>
      <c r="GYY9" s="1739" t="n"/>
      <c r="GYZ9" s="1739" t="n"/>
      <c r="GZA9" s="1739" t="n"/>
      <c r="GZB9" s="1739" t="n"/>
      <c r="GZC9" s="1739" t="n"/>
      <c r="GZD9" s="1739" t="n"/>
      <c r="GZE9" s="1739" t="n"/>
      <c r="GZF9" s="1739" t="n"/>
      <c r="GZG9" s="1739" t="n"/>
      <c r="GZH9" s="1739" t="n"/>
      <c r="GZI9" s="1739" t="n"/>
      <c r="GZJ9" s="1739" t="n"/>
      <c r="GZK9" s="1739" t="n"/>
      <c r="GZL9" s="1739" t="n"/>
      <c r="GZM9" s="1739" t="n"/>
      <c r="GZN9" s="1739" t="n"/>
      <c r="GZO9" s="1739" t="n"/>
      <c r="GZP9" s="1739" t="n"/>
      <c r="GZQ9" s="1739" t="n"/>
      <c r="GZR9" s="1739" t="n"/>
      <c r="GZS9" s="1739" t="n"/>
      <c r="GZT9" s="1739" t="n"/>
      <c r="GZU9" s="1739" t="n"/>
      <c r="GZV9" s="1739" t="n"/>
      <c r="GZW9" s="1739" t="n"/>
      <c r="GZX9" s="1739" t="n"/>
      <c r="GZY9" s="1739" t="n"/>
      <c r="GZZ9" s="1739" t="n"/>
      <c r="HAA9" s="1739" t="n"/>
      <c r="HAB9" s="1739" t="n"/>
      <c r="HAC9" s="1739" t="n"/>
      <c r="HAD9" s="1739" t="n"/>
      <c r="HAE9" s="1739" t="n"/>
      <c r="HAF9" s="1739" t="n"/>
      <c r="HAG9" s="1739" t="n"/>
      <c r="HAH9" s="1739" t="n"/>
      <c r="HAI9" s="1739" t="n"/>
      <c r="HAJ9" s="1739" t="n"/>
      <c r="HAK9" s="1739" t="n"/>
      <c r="HAL9" s="1739" t="n"/>
      <c r="HAM9" s="1739" t="n"/>
      <c r="HAN9" s="1739" t="n"/>
      <c r="HAO9" s="1739" t="n"/>
      <c r="HAP9" s="1739" t="n"/>
      <c r="HAQ9" s="1739" t="n"/>
      <c r="HAR9" s="1739" t="n"/>
      <c r="HAS9" s="1739" t="n"/>
      <c r="HAT9" s="1739" t="n"/>
      <c r="HAU9" s="1739" t="n"/>
      <c r="HAV9" s="1739" t="n"/>
      <c r="HAW9" s="1739" t="n"/>
      <c r="HAX9" s="1739" t="n"/>
      <c r="HAY9" s="1739" t="n"/>
      <c r="HAZ9" s="1739" t="n"/>
      <c r="HBA9" s="1739" t="n"/>
      <c r="HBB9" s="1739" t="n"/>
      <c r="HBC9" s="1739" t="n"/>
      <c r="HBD9" s="1739" t="n"/>
      <c r="HBE9" s="1739" t="n"/>
      <c r="HBF9" s="1739" t="n"/>
      <c r="HBG9" s="1739" t="n"/>
      <c r="HBH9" s="1739" t="n"/>
      <c r="HBI9" s="1739" t="n"/>
      <c r="HBJ9" s="1739" t="n"/>
      <c r="HBK9" s="1739" t="n"/>
      <c r="HBL9" s="1739" t="n"/>
      <c r="HBM9" s="1739" t="n"/>
      <c r="HBN9" s="1739" t="n"/>
      <c r="HBO9" s="1739" t="n"/>
      <c r="HBP9" s="1739" t="n"/>
      <c r="HBQ9" s="1739" t="n"/>
      <c r="HBR9" s="1739" t="n"/>
      <c r="HBS9" s="1739" t="n"/>
      <c r="HBT9" s="1739" t="n"/>
      <c r="HBU9" s="1739" t="n"/>
      <c r="HBV9" s="1739" t="n"/>
      <c r="HBW9" s="1739" t="n"/>
      <c r="HBX9" s="1739" t="n"/>
      <c r="HBY9" s="1739" t="n"/>
      <c r="HBZ9" s="1739" t="n"/>
      <c r="HCA9" s="1739" t="n"/>
      <c r="HCB9" s="1739" t="n"/>
      <c r="HCC9" s="1739" t="n"/>
      <c r="HCD9" s="1739" t="n"/>
      <c r="HCE9" s="1739" t="n"/>
      <c r="HCF9" s="1739" t="n"/>
      <c r="HCG9" s="1739" t="n"/>
      <c r="HCH9" s="1739" t="n"/>
      <c r="HCI9" s="1739" t="n"/>
      <c r="HCJ9" s="1739" t="n"/>
      <c r="HCK9" s="1739" t="n"/>
      <c r="HCL9" s="1739" t="n"/>
      <c r="HCM9" s="1739" t="n"/>
      <c r="HCN9" s="1739" t="n"/>
      <c r="HCO9" s="1739" t="n"/>
      <c r="HCP9" s="1739" t="n"/>
      <c r="HCQ9" s="1739" t="n"/>
      <c r="HCR9" s="1739" t="n"/>
      <c r="HCS9" s="1739" t="n"/>
      <c r="HCT9" s="1739" t="n"/>
      <c r="HCU9" s="1739" t="n"/>
      <c r="HCV9" s="1739" t="n"/>
      <c r="HCW9" s="1739" t="n"/>
      <c r="HCX9" s="1739" t="n"/>
      <c r="HCY9" s="1739" t="n"/>
      <c r="HCZ9" s="1739" t="n"/>
      <c r="HDA9" s="1739" t="n"/>
      <c r="HDB9" s="1739" t="n"/>
      <c r="HDC9" s="1739" t="n"/>
      <c r="HDD9" s="1739" t="n"/>
      <c r="HDE9" s="1739" t="n"/>
      <c r="HDF9" s="1739" t="n"/>
      <c r="HDG9" s="1739" t="n"/>
      <c r="HDH9" s="1739" t="n"/>
      <c r="HDI9" s="1739" t="n"/>
      <c r="HDJ9" s="1739" t="n"/>
      <c r="HDK9" s="1739" t="n"/>
      <c r="HDL9" s="1739" t="n"/>
      <c r="HDM9" s="1739" t="n"/>
      <c r="HDN9" s="1739" t="n"/>
      <c r="HDO9" s="1739" t="n"/>
      <c r="HDP9" s="1739" t="n"/>
      <c r="HDQ9" s="1739" t="n"/>
      <c r="HDR9" s="1739" t="n"/>
      <c r="HDS9" s="1739" t="n"/>
      <c r="HDT9" s="1739" t="n"/>
      <c r="HDU9" s="1739" t="n"/>
      <c r="HDV9" s="1739" t="n"/>
      <c r="HDW9" s="1739" t="n"/>
      <c r="HDX9" s="1739" t="n"/>
      <c r="HDY9" s="1739" t="n"/>
      <c r="HDZ9" s="1739" t="n"/>
      <c r="HEA9" s="1739" t="n"/>
      <c r="HEB9" s="1739" t="n"/>
      <c r="HEC9" s="1739" t="n"/>
      <c r="HED9" s="1739" t="n"/>
      <c r="HEE9" s="1739" t="n"/>
      <c r="HEF9" s="1739" t="n"/>
      <c r="HEG9" s="1739" t="n"/>
      <c r="HEH9" s="1739" t="n"/>
      <c r="HEI9" s="1739" t="n"/>
      <c r="HEJ9" s="1739" t="n"/>
      <c r="HEK9" s="1739" t="n"/>
      <c r="HEL9" s="1739" t="n"/>
      <c r="HEM9" s="1739" t="n"/>
      <c r="HEN9" s="1739" t="n"/>
      <c r="HEO9" s="1739" t="n"/>
      <c r="HEP9" s="1739" t="n"/>
      <c r="HEQ9" s="1739" t="n"/>
      <c r="HER9" s="1739" t="n"/>
      <c r="HES9" s="1739" t="n"/>
      <c r="HET9" s="1739" t="n"/>
      <c r="HEU9" s="1739" t="n"/>
      <c r="HEV9" s="1739" t="n"/>
      <c r="HEW9" s="1739" t="n"/>
      <c r="HEX9" s="1739" t="n"/>
      <c r="HEY9" s="1739" t="n"/>
      <c r="HEZ9" s="1739" t="n"/>
      <c r="HFA9" s="1739" t="n"/>
      <c r="HFB9" s="1739" t="n"/>
      <c r="HFC9" s="1739" t="n"/>
      <c r="HFD9" s="1739" t="n"/>
      <c r="HFE9" s="1739" t="n"/>
      <c r="HFF9" s="1739" t="n"/>
      <c r="HFG9" s="1739" t="n"/>
      <c r="HFH9" s="1739" t="n"/>
      <c r="HFI9" s="1739" t="n"/>
      <c r="HFJ9" s="1739" t="n"/>
      <c r="HFK9" s="1739" t="n"/>
      <c r="HFL9" s="1739" t="n"/>
      <c r="HFM9" s="1739" t="n"/>
      <c r="HFN9" s="1739" t="n"/>
      <c r="HFO9" s="1739" t="n"/>
      <c r="HFP9" s="1739" t="n"/>
      <c r="HFQ9" s="1739" t="n"/>
      <c r="HFR9" s="1739" t="n"/>
      <c r="HFS9" s="1739" t="n"/>
      <c r="HFT9" s="1739" t="n"/>
      <c r="HFU9" s="1739" t="n"/>
      <c r="HFV9" s="1739" t="n"/>
      <c r="HFW9" s="1739" t="n"/>
      <c r="HFX9" s="1739" t="n"/>
      <c r="HFY9" s="1739" t="n"/>
      <c r="HFZ9" s="1739" t="n"/>
      <c r="HGA9" s="1739" t="n"/>
      <c r="HGB9" s="1739" t="n"/>
      <c r="HGC9" s="1739" t="n"/>
      <c r="HGD9" s="1739" t="n"/>
      <c r="HGE9" s="1739" t="n"/>
      <c r="HGF9" s="1739" t="n"/>
      <c r="HGG9" s="1739" t="n"/>
      <c r="HGH9" s="1739" t="n"/>
      <c r="HGI9" s="1739" t="n"/>
      <c r="HGJ9" s="1739" t="n"/>
      <c r="HGK9" s="1739" t="n"/>
      <c r="HGL9" s="1739" t="n"/>
      <c r="HGM9" s="1739" t="n"/>
      <c r="HGN9" s="1739" t="n"/>
      <c r="HGO9" s="1739" t="n"/>
      <c r="HGP9" s="1739" t="n"/>
      <c r="HGQ9" s="1739" t="n"/>
      <c r="HGR9" s="1739" t="n"/>
      <c r="HGS9" s="1739" t="n"/>
      <c r="HGT9" s="1739" t="n"/>
      <c r="HGU9" s="1739" t="n"/>
      <c r="HGV9" s="1739" t="n"/>
      <c r="HGW9" s="1739" t="n"/>
      <c r="HGX9" s="1739" t="n"/>
      <c r="HGY9" s="1739" t="n"/>
      <c r="HGZ9" s="1739" t="n"/>
      <c r="HHA9" s="1739" t="n"/>
      <c r="HHB9" s="1739" t="n"/>
      <c r="HHC9" s="1739" t="n"/>
      <c r="HHD9" s="1739" t="n"/>
      <c r="HHE9" s="1739" t="n"/>
      <c r="HHF9" s="1739" t="n"/>
      <c r="HHG9" s="1739" t="n"/>
      <c r="HHH9" s="1739" t="n"/>
      <c r="HHI9" s="1739" t="n"/>
      <c r="HHJ9" s="1739" t="n"/>
      <c r="HHK9" s="1739" t="n"/>
      <c r="HHL9" s="1739" t="n"/>
      <c r="HHM9" s="1739" t="n"/>
      <c r="HHN9" s="1739" t="n"/>
      <c r="HHO9" s="1739" t="n"/>
      <c r="HHP9" s="1739" t="n"/>
      <c r="HHQ9" s="1739" t="n"/>
      <c r="HHR9" s="1739" t="n"/>
      <c r="HHS9" s="1739" t="n"/>
      <c r="HHT9" s="1739" t="n"/>
      <c r="HHU9" s="1739" t="n"/>
      <c r="HHV9" s="1739" t="n"/>
      <c r="HHW9" s="1739" t="n"/>
      <c r="HHX9" s="1739" t="n"/>
      <c r="HHY9" s="1739" t="n"/>
      <c r="HHZ9" s="1739" t="n"/>
      <c r="HIA9" s="1739" t="n"/>
      <c r="HIB9" s="1739" t="n"/>
      <c r="HIC9" s="1739" t="n"/>
      <c r="HID9" s="1739" t="n"/>
      <c r="HIE9" s="1739" t="n"/>
      <c r="HIF9" s="1739" t="n"/>
      <c r="HIG9" s="1739" t="n"/>
      <c r="HIH9" s="1739" t="n"/>
      <c r="HII9" s="1739" t="n"/>
      <c r="HIJ9" s="1739" t="n"/>
      <c r="HIK9" s="1739" t="n"/>
      <c r="HIL9" s="1739" t="n"/>
      <c r="HIM9" s="1739" t="n"/>
      <c r="HIN9" s="1739" t="n"/>
      <c r="HIO9" s="1739" t="n"/>
      <c r="HIP9" s="1739" t="n"/>
      <c r="HIQ9" s="1739" t="n"/>
      <c r="HIR9" s="1739" t="n"/>
      <c r="HIS9" s="1739" t="n"/>
      <c r="HIT9" s="1739" t="n"/>
      <c r="HIU9" s="1739" t="n"/>
      <c r="HIV9" s="1739" t="n"/>
      <c r="HIW9" s="1739" t="n"/>
      <c r="HIX9" s="1739" t="n"/>
      <c r="HIY9" s="1739" t="n"/>
      <c r="HIZ9" s="1739" t="n"/>
      <c r="HJA9" s="1739" t="n"/>
      <c r="HJB9" s="1739" t="n"/>
      <c r="HJC9" s="1739" t="n"/>
      <c r="HJD9" s="1739" t="n"/>
      <c r="HJE9" s="1739" t="n"/>
      <c r="HJF9" s="1739" t="n"/>
      <c r="HJG9" s="1739" t="n"/>
      <c r="HJH9" s="1739" t="n"/>
      <c r="HJI9" s="1739" t="n"/>
      <c r="HJJ9" s="1739" t="n"/>
      <c r="HJK9" s="1739" t="n"/>
      <c r="HJL9" s="1739" t="n"/>
      <c r="HJM9" s="1739" t="n"/>
      <c r="HJN9" s="1739" t="n"/>
      <c r="HJO9" s="1739" t="n"/>
      <c r="HJP9" s="1739" t="n"/>
      <c r="HJQ9" s="1739" t="n"/>
      <c r="HJR9" s="1739" t="n"/>
      <c r="HJS9" s="1739" t="n"/>
      <c r="HJT9" s="1739" t="n"/>
      <c r="HJU9" s="1739" t="n"/>
      <c r="HJV9" s="1739" t="n"/>
      <c r="HJW9" s="1739" t="n"/>
      <c r="HJX9" s="1739" t="n"/>
      <c r="HJY9" s="1739" t="n"/>
      <c r="HJZ9" s="1739" t="n"/>
      <c r="HKA9" s="1739" t="n"/>
      <c r="HKB9" s="1739" t="n"/>
      <c r="HKC9" s="1739" t="n"/>
      <c r="HKD9" s="1739" t="n"/>
      <c r="HKE9" s="1739" t="n"/>
      <c r="HKF9" s="1739" t="n"/>
      <c r="HKG9" s="1739" t="n"/>
      <c r="HKH9" s="1739" t="n"/>
      <c r="HKI9" s="1739" t="n"/>
      <c r="HKJ9" s="1739" t="n"/>
      <c r="HKK9" s="1739" t="n"/>
      <c r="HKL9" s="1739" t="n"/>
      <c r="HKM9" s="1739" t="n"/>
      <c r="HKN9" s="1739" t="n"/>
      <c r="HKO9" s="1739" t="n"/>
      <c r="HKP9" s="1739" t="n"/>
      <c r="HKQ9" s="1739" t="n"/>
      <c r="HKR9" s="1739" t="n"/>
      <c r="HKS9" s="1739" t="n"/>
      <c r="HKT9" s="1739" t="n"/>
      <c r="HKU9" s="1739" t="n"/>
      <c r="HKV9" s="1739" t="n"/>
      <c r="HKW9" s="1739" t="n"/>
      <c r="HKX9" s="1739" t="n"/>
      <c r="HKY9" s="1739" t="n"/>
      <c r="HKZ9" s="1739" t="n"/>
      <c r="HLA9" s="1739" t="n"/>
      <c r="HLB9" s="1739" t="n"/>
      <c r="HLC9" s="1739" t="n"/>
      <c r="HLD9" s="1739" t="n"/>
      <c r="HLE9" s="1739" t="n"/>
      <c r="HLF9" s="1739" t="n"/>
      <c r="HLG9" s="1739" t="n"/>
      <c r="HLH9" s="1739" t="n"/>
      <c r="HLI9" s="1739" t="n"/>
      <c r="HLJ9" s="1739" t="n"/>
      <c r="HLK9" s="1739" t="n"/>
      <c r="HLL9" s="1739" t="n"/>
      <c r="HLM9" s="1739" t="n"/>
      <c r="HLN9" s="1739" t="n"/>
      <c r="HLO9" s="1739" t="n"/>
      <c r="HLP9" s="1739" t="n"/>
      <c r="HLQ9" s="1739" t="n"/>
      <c r="HLR9" s="1739" t="n"/>
      <c r="HLS9" s="1739" t="n"/>
      <c r="HLT9" s="1739" t="n"/>
      <c r="HLU9" s="1739" t="n"/>
      <c r="HLV9" s="1739" t="n"/>
      <c r="HLW9" s="1739" t="n"/>
      <c r="HLX9" s="1739" t="n"/>
      <c r="HLY9" s="1739" t="n"/>
      <c r="HLZ9" s="1739" t="n"/>
      <c r="HMA9" s="1739" t="n"/>
      <c r="HMB9" s="1739" t="n"/>
      <c r="HMC9" s="1739" t="n"/>
      <c r="HMD9" s="1739" t="n"/>
      <c r="HME9" s="1739" t="n"/>
      <c r="HMF9" s="1739" t="n"/>
      <c r="HMG9" s="1739" t="n"/>
      <c r="HMH9" s="1739" t="n"/>
      <c r="HMI9" s="1739" t="n"/>
      <c r="HMJ9" s="1739" t="n"/>
      <c r="HMK9" s="1739" t="n"/>
      <c r="HML9" s="1739" t="n"/>
      <c r="HMM9" s="1739" t="n"/>
      <c r="HMN9" s="1739" t="n"/>
      <c r="HMO9" s="1739" t="n"/>
      <c r="HMP9" s="1739" t="n"/>
      <c r="HMQ9" s="1739" t="n"/>
      <c r="HMR9" s="1739" t="n"/>
      <c r="HMS9" s="1739" t="n"/>
      <c r="HMT9" s="1739" t="n"/>
      <c r="HMU9" s="1739" t="n"/>
      <c r="HMV9" s="1739" t="n"/>
      <c r="HMW9" s="1739" t="n"/>
      <c r="HMX9" s="1739" t="n"/>
      <c r="HMY9" s="1739" t="n"/>
      <c r="HMZ9" s="1739" t="n"/>
      <c r="HNA9" s="1739" t="n"/>
      <c r="HNB9" s="1739" t="n"/>
      <c r="HNC9" s="1739" t="n"/>
      <c r="HND9" s="1739" t="n"/>
      <c r="HNE9" s="1739" t="n"/>
      <c r="HNF9" s="1739" t="n"/>
      <c r="HNG9" s="1739" t="n"/>
      <c r="HNH9" s="1739" t="n"/>
      <c r="HNI9" s="1739" t="n"/>
      <c r="HNJ9" s="1739" t="n"/>
      <c r="HNK9" s="1739" t="n"/>
      <c r="HNL9" s="1739" t="n"/>
      <c r="HNM9" s="1739" t="n"/>
      <c r="HNN9" s="1739" t="n"/>
      <c r="HNO9" s="1739" t="n"/>
      <c r="HNP9" s="1739" t="n"/>
      <c r="HNQ9" s="1739" t="n"/>
      <c r="HNR9" s="1739" t="n"/>
      <c r="HNS9" s="1739" t="n"/>
      <c r="HNT9" s="1739" t="n"/>
      <c r="HNU9" s="1739" t="n"/>
      <c r="HNV9" s="1739" t="n"/>
      <c r="HNW9" s="1739" t="n"/>
      <c r="HNX9" s="1739" t="n"/>
      <c r="HNY9" s="1739" t="n"/>
      <c r="HNZ9" s="1739" t="n"/>
      <c r="HOA9" s="1739" t="n"/>
      <c r="HOB9" s="1739" t="n"/>
      <c r="HOC9" s="1739" t="n"/>
      <c r="HOD9" s="1739" t="n"/>
      <c r="HOE9" s="1739" t="n"/>
      <c r="HOF9" s="1739" t="n"/>
      <c r="HOG9" s="1739" t="n"/>
      <c r="HOH9" s="1739" t="n"/>
      <c r="HOI9" s="1739" t="n"/>
      <c r="HOJ9" s="1739" t="n"/>
      <c r="HOK9" s="1739" t="n"/>
      <c r="HOL9" s="1739" t="n"/>
      <c r="HOM9" s="1739" t="n"/>
      <c r="HON9" s="1739" t="n"/>
      <c r="HOO9" s="1739" t="n"/>
      <c r="HOP9" s="1739" t="n"/>
      <c r="HOQ9" s="1739" t="n"/>
      <c r="HOR9" s="1739" t="n"/>
      <c r="HOS9" s="1739" t="n"/>
      <c r="HOT9" s="1739" t="n"/>
      <c r="HOU9" s="1739" t="n"/>
      <c r="HOV9" s="1739" t="n"/>
      <c r="HOW9" s="1739" t="n"/>
      <c r="HOX9" s="1739" t="n"/>
      <c r="HOY9" s="1739" t="n"/>
      <c r="HOZ9" s="1739" t="n"/>
      <c r="HPA9" s="1739" t="n"/>
      <c r="HPB9" s="1739" t="n"/>
      <c r="HPC9" s="1739" t="n"/>
      <c r="HPD9" s="1739" t="n"/>
      <c r="HPE9" s="1739" t="n"/>
      <c r="HPF9" s="1739" t="n"/>
      <c r="HPG9" s="1739" t="n"/>
      <c r="HPH9" s="1739" t="n"/>
      <c r="HPI9" s="1739" t="n"/>
      <c r="HPJ9" s="1739" t="n"/>
      <c r="HPK9" s="1739" t="n"/>
      <c r="HPL9" s="1739" t="n"/>
      <c r="HPM9" s="1739" t="n"/>
      <c r="HPN9" s="1739" t="n"/>
      <c r="HPO9" s="1739" t="n"/>
      <c r="HPP9" s="1739" t="n"/>
      <c r="HPQ9" s="1739" t="n"/>
      <c r="HPR9" s="1739" t="n"/>
      <c r="HPS9" s="1739" t="n"/>
      <c r="HPT9" s="1739" t="n"/>
      <c r="HPU9" s="1739" t="n"/>
      <c r="HPV9" s="1739" t="n"/>
      <c r="HPW9" s="1739" t="n"/>
      <c r="HPX9" s="1739" t="n"/>
      <c r="HPY9" s="1739" t="n"/>
      <c r="HPZ9" s="1739" t="n"/>
      <c r="HQA9" s="1739" t="n"/>
      <c r="HQB9" s="1739" t="n"/>
      <c r="HQC9" s="1739" t="n"/>
      <c r="HQD9" s="1739" t="n"/>
      <c r="HQE9" s="1739" t="n"/>
      <c r="HQF9" s="1739" t="n"/>
      <c r="HQG9" s="1739" t="n"/>
      <c r="HQH9" s="1739" t="n"/>
      <c r="HQI9" s="1739" t="n"/>
      <c r="HQJ9" s="1739" t="n"/>
      <c r="HQK9" s="1739" t="n"/>
      <c r="HQL9" s="1739" t="n"/>
      <c r="HQM9" s="1739" t="n"/>
      <c r="HQN9" s="1739" t="n"/>
      <c r="HQO9" s="1739" t="n"/>
      <c r="HQP9" s="1739" t="n"/>
      <c r="HQQ9" s="1739" t="n"/>
      <c r="HQR9" s="1739" t="n"/>
      <c r="HQS9" s="1739" t="n"/>
      <c r="HQT9" s="1739" t="n"/>
      <c r="HQU9" s="1739" t="n"/>
      <c r="HQV9" s="1739" t="n"/>
      <c r="HQW9" s="1739" t="n"/>
      <c r="HQX9" s="1739" t="n"/>
      <c r="HQY9" s="1739" t="n"/>
      <c r="HQZ9" s="1739" t="n"/>
      <c r="HRA9" s="1739" t="n"/>
      <c r="HRB9" s="1739" t="n"/>
      <c r="HRC9" s="1739" t="n"/>
      <c r="HRD9" s="1739" t="n"/>
      <c r="HRE9" s="1739" t="n"/>
      <c r="HRF9" s="1739" t="n"/>
      <c r="HRG9" s="1739" t="n"/>
      <c r="HRH9" s="1739" t="n"/>
      <c r="HRI9" s="1739" t="n"/>
      <c r="HRJ9" s="1739" t="n"/>
      <c r="HRK9" s="1739" t="n"/>
      <c r="HRL9" s="1739" t="n"/>
      <c r="HRM9" s="1739" t="n"/>
      <c r="HRN9" s="1739" t="n"/>
      <c r="HRO9" s="1739" t="n"/>
      <c r="HRP9" s="1739" t="n"/>
      <c r="HRQ9" s="1739" t="n"/>
      <c r="HRR9" s="1739" t="n"/>
      <c r="HRS9" s="1739" t="n"/>
      <c r="HRT9" s="1739" t="n"/>
      <c r="HRU9" s="1739" t="n"/>
      <c r="HRV9" s="1739" t="n"/>
      <c r="HRW9" s="1739" t="n"/>
      <c r="HRX9" s="1739" t="n"/>
      <c r="HRY9" s="1739" t="n"/>
      <c r="HRZ9" s="1739" t="n"/>
      <c r="HSA9" s="1739" t="n"/>
      <c r="HSB9" s="1739" t="n"/>
      <c r="HSC9" s="1739" t="n"/>
      <c r="HSD9" s="1739" t="n"/>
      <c r="HSE9" s="1739" t="n"/>
      <c r="HSF9" s="1739" t="n"/>
      <c r="HSG9" s="1739" t="n"/>
      <c r="HSH9" s="1739" t="n"/>
      <c r="HSI9" s="1739" t="n"/>
      <c r="HSJ9" s="1739" t="n"/>
      <c r="HSK9" s="1739" t="n"/>
      <c r="HSL9" s="1739" t="n"/>
      <c r="HSM9" s="1739" t="n"/>
      <c r="HSN9" s="1739" t="n"/>
      <c r="HSO9" s="1739" t="n"/>
      <c r="HSP9" s="1739" t="n"/>
      <c r="HSQ9" s="1739" t="n"/>
      <c r="HSR9" s="1739" t="n"/>
      <c r="HSS9" s="1739" t="n"/>
      <c r="HST9" s="1739" t="n"/>
      <c r="HSU9" s="1739" t="n"/>
      <c r="HSV9" s="1739" t="n"/>
      <c r="HSW9" s="1739" t="n"/>
      <c r="HSX9" s="1739" t="n"/>
      <c r="HSY9" s="1739" t="n"/>
      <c r="HSZ9" s="1739" t="n"/>
      <c r="HTA9" s="1739" t="n"/>
      <c r="HTB9" s="1739" t="n"/>
      <c r="HTC9" s="1739" t="n"/>
      <c r="HTD9" s="1739" t="n"/>
      <c r="HTE9" s="1739" t="n"/>
      <c r="HTF9" s="1739" t="n"/>
      <c r="HTG9" s="1739" t="n"/>
      <c r="HTH9" s="1739" t="n"/>
      <c r="HTI9" s="1739" t="n"/>
      <c r="HTJ9" s="1739" t="n"/>
      <c r="HTK9" s="1739" t="n"/>
      <c r="HTL9" s="1739" t="n"/>
      <c r="HTM9" s="1739" t="n"/>
      <c r="HTN9" s="1739" t="n"/>
      <c r="HTO9" s="1739" t="n"/>
      <c r="HTP9" s="1739" t="n"/>
      <c r="HTQ9" s="1739" t="n"/>
      <c r="HTR9" s="1739" t="n"/>
      <c r="HTS9" s="1739" t="n"/>
      <c r="HTT9" s="1739" t="n"/>
      <c r="HTU9" s="1739" t="n"/>
      <c r="HTV9" s="1739" t="n"/>
      <c r="HTW9" s="1739" t="n"/>
      <c r="HTX9" s="1739" t="n"/>
      <c r="HTY9" s="1739" t="n"/>
      <c r="HTZ9" s="1739" t="n"/>
      <c r="HUA9" s="1739" t="n"/>
      <c r="HUB9" s="1739" t="n"/>
      <c r="HUC9" s="1739" t="n"/>
      <c r="HUD9" s="1739" t="n"/>
      <c r="HUE9" s="1739" t="n"/>
      <c r="HUF9" s="1739" t="n"/>
      <c r="HUG9" s="1739" t="n"/>
      <c r="HUH9" s="1739" t="n"/>
      <c r="HUI9" s="1739" t="n"/>
      <c r="HUJ9" s="1739" t="n"/>
      <c r="HUK9" s="1739" t="n"/>
      <c r="HUL9" s="1739" t="n"/>
      <c r="HUM9" s="1739" t="n"/>
      <c r="HUN9" s="1739" t="n"/>
      <c r="HUO9" s="1739" t="n"/>
      <c r="HUP9" s="1739" t="n"/>
      <c r="HUQ9" s="1739" t="n"/>
      <c r="HUR9" s="1739" t="n"/>
      <c r="HUS9" s="1739" t="n"/>
      <c r="HUT9" s="1739" t="n"/>
      <c r="HUU9" s="1739" t="n"/>
      <c r="HUV9" s="1739" t="n"/>
      <c r="HUW9" s="1739" t="n"/>
      <c r="HUX9" s="1739" t="n"/>
      <c r="HUY9" s="1739" t="n"/>
      <c r="HUZ9" s="1739" t="n"/>
      <c r="HVA9" s="1739" t="n"/>
      <c r="HVB9" s="1739" t="n"/>
      <c r="HVC9" s="1739" t="n"/>
      <c r="HVD9" s="1739" t="n"/>
      <c r="HVE9" s="1739" t="n"/>
      <c r="HVF9" s="1739" t="n"/>
      <c r="HVG9" s="1739" t="n"/>
      <c r="HVH9" s="1739" t="n"/>
      <c r="HVI9" s="1739" t="n"/>
      <c r="HVJ9" s="1739" t="n"/>
      <c r="HVK9" s="1739" t="n"/>
      <c r="HVL9" s="1739" t="n"/>
      <c r="HVM9" s="1739" t="n"/>
      <c r="HVN9" s="1739" t="n"/>
      <c r="HVO9" s="1739" t="n"/>
      <c r="HVP9" s="1739" t="n"/>
      <c r="HVQ9" s="1739" t="n"/>
      <c r="HVR9" s="1739" t="n"/>
      <c r="HVS9" s="1739" t="n"/>
      <c r="HVT9" s="1739" t="n"/>
      <c r="HVU9" s="1739" t="n"/>
      <c r="HVV9" s="1739" t="n"/>
      <c r="HVW9" s="1739" t="n"/>
      <c r="HVX9" s="1739" t="n"/>
      <c r="HVY9" s="1739" t="n"/>
      <c r="HVZ9" s="1739" t="n"/>
      <c r="HWA9" s="1739" t="n"/>
      <c r="HWB9" s="1739" t="n"/>
      <c r="HWC9" s="1739" t="n"/>
      <c r="HWD9" s="1739" t="n"/>
      <c r="HWE9" s="1739" t="n"/>
      <c r="HWF9" s="1739" t="n"/>
      <c r="HWG9" s="1739" t="n"/>
      <c r="HWH9" s="1739" t="n"/>
      <c r="HWI9" s="1739" t="n"/>
      <c r="HWJ9" s="1739" t="n"/>
      <c r="HWK9" s="1739" t="n"/>
      <c r="HWL9" s="1739" t="n"/>
      <c r="HWM9" s="1739" t="n"/>
      <c r="HWN9" s="1739" t="n"/>
      <c r="HWO9" s="1739" t="n"/>
      <c r="HWP9" s="1739" t="n"/>
      <c r="HWQ9" s="1739" t="n"/>
      <c r="HWR9" s="1739" t="n"/>
      <c r="HWS9" s="1739" t="n"/>
      <c r="HWT9" s="1739" t="n"/>
      <c r="HWU9" s="1739" t="n"/>
      <c r="HWV9" s="1739" t="n"/>
      <c r="HWW9" s="1739" t="n"/>
      <c r="HWX9" s="1739" t="n"/>
      <c r="HWY9" s="1739" t="n"/>
      <c r="HWZ9" s="1739" t="n"/>
      <c r="HXA9" s="1739" t="n"/>
      <c r="HXB9" s="1739" t="n"/>
      <c r="HXC9" s="1739" t="n"/>
      <c r="HXD9" s="1739" t="n"/>
      <c r="HXE9" s="1739" t="n"/>
      <c r="HXF9" s="1739" t="n"/>
      <c r="HXG9" s="1739" t="n"/>
      <c r="HXH9" s="1739" t="n"/>
      <c r="HXI9" s="1739" t="n"/>
      <c r="HXJ9" s="1739" t="n"/>
      <c r="HXK9" s="1739" t="n"/>
      <c r="HXL9" s="1739" t="n"/>
      <c r="HXM9" s="1739" t="n"/>
      <c r="HXN9" s="1739" t="n"/>
      <c r="HXO9" s="1739" t="n"/>
      <c r="HXP9" s="1739" t="n"/>
      <c r="HXQ9" s="1739" t="n"/>
      <c r="HXR9" s="1739" t="n"/>
      <c r="HXS9" s="1739" t="n"/>
      <c r="HXT9" s="1739" t="n"/>
      <c r="HXU9" s="1739" t="n"/>
      <c r="HXV9" s="1739" t="n"/>
      <c r="HXW9" s="1739" t="n"/>
      <c r="HXX9" s="1739" t="n"/>
      <c r="HXY9" s="1739" t="n"/>
      <c r="HXZ9" s="1739" t="n"/>
      <c r="HYA9" s="1739" t="n"/>
      <c r="HYB9" s="1739" t="n"/>
      <c r="HYC9" s="1739" t="n"/>
      <c r="HYD9" s="1739" t="n"/>
      <c r="HYE9" s="1739" t="n"/>
      <c r="HYF9" s="1739" t="n"/>
      <c r="HYG9" s="1739" t="n"/>
      <c r="HYH9" s="1739" t="n"/>
      <c r="HYI9" s="1739" t="n"/>
      <c r="HYJ9" s="1739" t="n"/>
      <c r="HYK9" s="1739" t="n"/>
      <c r="HYL9" s="1739" t="n"/>
      <c r="HYM9" s="1739" t="n"/>
      <c r="HYN9" s="1739" t="n"/>
      <c r="HYO9" s="1739" t="n"/>
      <c r="HYP9" s="1739" t="n"/>
      <c r="HYQ9" s="1739" t="n"/>
      <c r="HYR9" s="1739" t="n"/>
      <c r="HYS9" s="1739" t="n"/>
      <c r="HYT9" s="1739" t="n"/>
      <c r="HYU9" s="1739" t="n"/>
      <c r="HYV9" s="1739" t="n"/>
      <c r="HYW9" s="1739" t="n"/>
      <c r="HYX9" s="1739" t="n"/>
      <c r="HYY9" s="1739" t="n"/>
      <c r="HYZ9" s="1739" t="n"/>
      <c r="HZA9" s="1739" t="n"/>
      <c r="HZB9" s="1739" t="n"/>
      <c r="HZC9" s="1739" t="n"/>
      <c r="HZD9" s="1739" t="n"/>
      <c r="HZE9" s="1739" t="n"/>
      <c r="HZF9" s="1739" t="n"/>
      <c r="HZG9" s="1739" t="n"/>
      <c r="HZH9" s="1739" t="n"/>
      <c r="HZI9" s="1739" t="n"/>
      <c r="HZJ9" s="1739" t="n"/>
      <c r="HZK9" s="1739" t="n"/>
      <c r="HZL9" s="1739" t="n"/>
      <c r="HZM9" s="1739" t="n"/>
      <c r="HZN9" s="1739" t="n"/>
      <c r="HZO9" s="1739" t="n"/>
      <c r="HZP9" s="1739" t="n"/>
      <c r="HZQ9" s="1739" t="n"/>
      <c r="HZR9" s="1739" t="n"/>
      <c r="HZS9" s="1739" t="n"/>
      <c r="HZT9" s="1739" t="n"/>
      <c r="HZU9" s="1739" t="n"/>
      <c r="HZV9" s="1739" t="n"/>
      <c r="HZW9" s="1739" t="n"/>
      <c r="HZX9" s="1739" t="n"/>
      <c r="HZY9" s="1739" t="n"/>
      <c r="HZZ9" s="1739" t="n"/>
      <c r="IAA9" s="1739" t="n"/>
      <c r="IAB9" s="1739" t="n"/>
      <c r="IAC9" s="1739" t="n"/>
      <c r="IAD9" s="1739" t="n"/>
      <c r="IAE9" s="1739" t="n"/>
      <c r="IAF9" s="1739" t="n"/>
      <c r="IAG9" s="1739" t="n"/>
      <c r="IAH9" s="1739" t="n"/>
      <c r="IAI9" s="1739" t="n"/>
      <c r="IAJ9" s="1739" t="n"/>
      <c r="IAK9" s="1739" t="n"/>
      <c r="IAL9" s="1739" t="n"/>
      <c r="IAM9" s="1739" t="n"/>
      <c r="IAN9" s="1739" t="n"/>
      <c r="IAO9" s="1739" t="n"/>
      <c r="IAP9" s="1739" t="n"/>
      <c r="IAQ9" s="1739" t="n"/>
      <c r="IAR9" s="1739" t="n"/>
      <c r="IAS9" s="1739" t="n"/>
      <c r="IAT9" s="1739" t="n"/>
      <c r="IAU9" s="1739" t="n"/>
      <c r="IAV9" s="1739" t="n"/>
      <c r="IAW9" s="1739" t="n"/>
      <c r="IAX9" s="1739" t="n"/>
      <c r="IAY9" s="1739" t="n"/>
      <c r="IAZ9" s="1739" t="n"/>
      <c r="IBA9" s="1739" t="n"/>
      <c r="IBB9" s="1739" t="n"/>
      <c r="IBC9" s="1739" t="n"/>
      <c r="IBD9" s="1739" t="n"/>
      <c r="IBE9" s="1739" t="n"/>
      <c r="IBF9" s="1739" t="n"/>
      <c r="IBG9" s="1739" t="n"/>
      <c r="IBH9" s="1739" t="n"/>
      <c r="IBI9" s="1739" t="n"/>
      <c r="IBJ9" s="1739" t="n"/>
      <c r="IBK9" s="1739" t="n"/>
      <c r="IBL9" s="1739" t="n"/>
      <c r="IBM9" s="1739" t="n"/>
      <c r="IBN9" s="1739" t="n"/>
      <c r="IBO9" s="1739" t="n"/>
      <c r="IBP9" s="1739" t="n"/>
      <c r="IBQ9" s="1739" t="n"/>
      <c r="IBR9" s="1739" t="n"/>
      <c r="IBS9" s="1739" t="n"/>
      <c r="IBT9" s="1739" t="n"/>
      <c r="IBU9" s="1739" t="n"/>
      <c r="IBV9" s="1739" t="n"/>
      <c r="IBW9" s="1739" t="n"/>
      <c r="IBX9" s="1739" t="n"/>
      <c r="IBY9" s="1739" t="n"/>
      <c r="IBZ9" s="1739" t="n"/>
      <c r="ICA9" s="1739" t="n"/>
      <c r="ICB9" s="1739" t="n"/>
      <c r="ICC9" s="1739" t="n"/>
      <c r="ICD9" s="1739" t="n"/>
      <c r="ICE9" s="1739" t="n"/>
      <c r="ICF9" s="1739" t="n"/>
      <c r="ICG9" s="1739" t="n"/>
      <c r="ICH9" s="1739" t="n"/>
      <c r="ICI9" s="1739" t="n"/>
      <c r="ICJ9" s="1739" t="n"/>
      <c r="ICK9" s="1739" t="n"/>
      <c r="ICL9" s="1739" t="n"/>
      <c r="ICM9" s="1739" t="n"/>
      <c r="ICN9" s="1739" t="n"/>
      <c r="ICO9" s="1739" t="n"/>
      <c r="ICP9" s="1739" t="n"/>
      <c r="ICQ9" s="1739" t="n"/>
      <c r="ICR9" s="1739" t="n"/>
      <c r="ICS9" s="1739" t="n"/>
      <c r="ICT9" s="1739" t="n"/>
      <c r="ICU9" s="1739" t="n"/>
      <c r="ICV9" s="1739" t="n"/>
      <c r="ICW9" s="1739" t="n"/>
      <c r="ICX9" s="1739" t="n"/>
      <c r="ICY9" s="1739" t="n"/>
      <c r="ICZ9" s="1739" t="n"/>
      <c r="IDA9" s="1739" t="n"/>
      <c r="IDB9" s="1739" t="n"/>
      <c r="IDC9" s="1739" t="n"/>
      <c r="IDD9" s="1739" t="n"/>
      <c r="IDE9" s="1739" t="n"/>
      <c r="IDF9" s="1739" t="n"/>
      <c r="IDG9" s="1739" t="n"/>
      <c r="IDH9" s="1739" t="n"/>
      <c r="IDI9" s="1739" t="n"/>
      <c r="IDJ9" s="1739" t="n"/>
      <c r="IDK9" s="1739" t="n"/>
      <c r="IDL9" s="1739" t="n"/>
      <c r="IDM9" s="1739" t="n"/>
      <c r="IDN9" s="1739" t="n"/>
      <c r="IDO9" s="1739" t="n"/>
      <c r="IDP9" s="1739" t="n"/>
      <c r="IDQ9" s="1739" t="n"/>
      <c r="IDR9" s="1739" t="n"/>
      <c r="IDS9" s="1739" t="n"/>
      <c r="IDT9" s="1739" t="n"/>
      <c r="IDU9" s="1739" t="n"/>
      <c r="IDV9" s="1739" t="n"/>
      <c r="IDW9" s="1739" t="n"/>
      <c r="IDX9" s="1739" t="n"/>
      <c r="IDY9" s="1739" t="n"/>
      <c r="IDZ9" s="1739" t="n"/>
      <c r="IEA9" s="1739" t="n"/>
      <c r="IEB9" s="1739" t="n"/>
      <c r="IEC9" s="1739" t="n"/>
      <c r="IED9" s="1739" t="n"/>
      <c r="IEE9" s="1739" t="n"/>
      <c r="IEF9" s="1739" t="n"/>
      <c r="IEG9" s="1739" t="n"/>
      <c r="IEH9" s="1739" t="n"/>
      <c r="IEI9" s="1739" t="n"/>
      <c r="IEJ9" s="1739" t="n"/>
      <c r="IEK9" s="1739" t="n"/>
      <c r="IEL9" s="1739" t="n"/>
      <c r="IEM9" s="1739" t="n"/>
      <c r="IEN9" s="1739" t="n"/>
      <c r="IEO9" s="1739" t="n"/>
      <c r="IEP9" s="1739" t="n"/>
      <c r="IEQ9" s="1739" t="n"/>
      <c r="IER9" s="1739" t="n"/>
      <c r="IES9" s="1739" t="n"/>
      <c r="IET9" s="1739" t="n"/>
      <c r="IEU9" s="1739" t="n"/>
      <c r="IEV9" s="1739" t="n"/>
      <c r="IEW9" s="1739" t="n"/>
      <c r="IEX9" s="1739" t="n"/>
      <c r="IEY9" s="1739" t="n"/>
      <c r="IEZ9" s="1739" t="n"/>
      <c r="IFA9" s="1739" t="n"/>
      <c r="IFB9" s="1739" t="n"/>
      <c r="IFC9" s="1739" t="n"/>
      <c r="IFD9" s="1739" t="n"/>
      <c r="IFE9" s="1739" t="n"/>
      <c r="IFF9" s="1739" t="n"/>
      <c r="IFG9" s="1739" t="n"/>
      <c r="IFH9" s="1739" t="n"/>
      <c r="IFI9" s="1739" t="n"/>
      <c r="IFJ9" s="1739" t="n"/>
      <c r="IFK9" s="1739" t="n"/>
      <c r="IFL9" s="1739" t="n"/>
      <c r="IFM9" s="1739" t="n"/>
      <c r="IFN9" s="1739" t="n"/>
      <c r="IFO9" s="1739" t="n"/>
      <c r="IFP9" s="1739" t="n"/>
      <c r="IFQ9" s="1739" t="n"/>
      <c r="IFR9" s="1739" t="n"/>
      <c r="IFS9" s="1739" t="n"/>
      <c r="IFT9" s="1739" t="n"/>
      <c r="IFU9" s="1739" t="n"/>
      <c r="IFV9" s="1739" t="n"/>
      <c r="IFW9" s="1739" t="n"/>
      <c r="IFX9" s="1739" t="n"/>
      <c r="IFY9" s="1739" t="n"/>
      <c r="IFZ9" s="1739" t="n"/>
      <c r="IGA9" s="1739" t="n"/>
      <c r="IGB9" s="1739" t="n"/>
      <c r="IGC9" s="1739" t="n"/>
      <c r="IGD9" s="1739" t="n"/>
      <c r="IGE9" s="1739" t="n"/>
      <c r="IGF9" s="1739" t="n"/>
      <c r="IGG9" s="1739" t="n"/>
      <c r="IGH9" s="1739" t="n"/>
      <c r="IGI9" s="1739" t="n"/>
      <c r="IGJ9" s="1739" t="n"/>
      <c r="IGK9" s="1739" t="n"/>
      <c r="IGL9" s="1739" t="n"/>
      <c r="IGM9" s="1739" t="n"/>
      <c r="IGN9" s="1739" t="n"/>
      <c r="IGO9" s="1739" t="n"/>
      <c r="IGP9" s="1739" t="n"/>
      <c r="IGQ9" s="1739" t="n"/>
      <c r="IGR9" s="1739" t="n"/>
      <c r="IGS9" s="1739" t="n"/>
      <c r="IGT9" s="1739" t="n"/>
      <c r="IGU9" s="1739" t="n"/>
      <c r="IGV9" s="1739" t="n"/>
      <c r="IGW9" s="1739" t="n"/>
      <c r="IGX9" s="1739" t="n"/>
      <c r="IGY9" s="1739" t="n"/>
      <c r="IGZ9" s="1739" t="n"/>
      <c r="IHA9" s="1739" t="n"/>
      <c r="IHB9" s="1739" t="n"/>
      <c r="IHC9" s="1739" t="n"/>
      <c r="IHD9" s="1739" t="n"/>
      <c r="IHE9" s="1739" t="n"/>
      <c r="IHF9" s="1739" t="n"/>
      <c r="IHG9" s="1739" t="n"/>
      <c r="IHH9" s="1739" t="n"/>
      <c r="IHI9" s="1739" t="n"/>
      <c r="IHJ9" s="1739" t="n"/>
      <c r="IHK9" s="1739" t="n"/>
      <c r="IHL9" s="1739" t="n"/>
      <c r="IHM9" s="1739" t="n"/>
      <c r="IHN9" s="1739" t="n"/>
      <c r="IHO9" s="1739" t="n"/>
      <c r="IHP9" s="1739" t="n"/>
      <c r="IHQ9" s="1739" t="n"/>
      <c r="IHR9" s="1739" t="n"/>
      <c r="IHS9" s="1739" t="n"/>
      <c r="IHT9" s="1739" t="n"/>
      <c r="IHU9" s="1739" t="n"/>
      <c r="IHV9" s="1739" t="n"/>
      <c r="IHW9" s="1739" t="n"/>
      <c r="IHX9" s="1739" t="n"/>
      <c r="IHY9" s="1739" t="n"/>
      <c r="IHZ9" s="1739" t="n"/>
      <c r="IIA9" s="1739" t="n"/>
      <c r="IIB9" s="1739" t="n"/>
      <c r="IIC9" s="1739" t="n"/>
      <c r="IID9" s="1739" t="n"/>
      <c r="IIE9" s="1739" t="n"/>
      <c r="IIF9" s="1739" t="n"/>
      <c r="IIG9" s="1739" t="n"/>
      <c r="IIH9" s="1739" t="n"/>
      <c r="III9" s="1739" t="n"/>
      <c r="IIJ9" s="1739" t="n"/>
      <c r="IIK9" s="1739" t="n"/>
      <c r="IIL9" s="1739" t="n"/>
      <c r="IIM9" s="1739" t="n"/>
      <c r="IIN9" s="1739" t="n"/>
      <c r="IIO9" s="1739" t="n"/>
      <c r="IIP9" s="1739" t="n"/>
      <c r="IIQ9" s="1739" t="n"/>
      <c r="IIR9" s="1739" t="n"/>
      <c r="IIS9" s="1739" t="n"/>
      <c r="IIT9" s="1739" t="n"/>
      <c r="IIU9" s="1739" t="n"/>
      <c r="IIV9" s="1739" t="n"/>
      <c r="IIW9" s="1739" t="n"/>
      <c r="IIX9" s="1739" t="n"/>
      <c r="IIY9" s="1739" t="n"/>
      <c r="IIZ9" s="1739" t="n"/>
      <c r="IJA9" s="1739" t="n"/>
      <c r="IJB9" s="1739" t="n"/>
      <c r="IJC9" s="1739" t="n"/>
      <c r="IJD9" s="1739" t="n"/>
      <c r="IJE9" s="1739" t="n"/>
      <c r="IJF9" s="1739" t="n"/>
      <c r="IJG9" s="1739" t="n"/>
      <c r="IJH9" s="1739" t="n"/>
      <c r="IJI9" s="1739" t="n"/>
      <c r="IJJ9" s="1739" t="n"/>
      <c r="IJK9" s="1739" t="n"/>
      <c r="IJL9" s="1739" t="n"/>
      <c r="IJM9" s="1739" t="n"/>
      <c r="IJN9" s="1739" t="n"/>
      <c r="IJO9" s="1739" t="n"/>
      <c r="IJP9" s="1739" t="n"/>
      <c r="IJQ9" s="1739" t="n"/>
      <c r="IJR9" s="1739" t="n"/>
      <c r="IJS9" s="1739" t="n"/>
      <c r="IJT9" s="1739" t="n"/>
      <c r="IJU9" s="1739" t="n"/>
      <c r="IJV9" s="1739" t="n"/>
      <c r="IJW9" s="1739" t="n"/>
      <c r="IJX9" s="1739" t="n"/>
      <c r="IJY9" s="1739" t="n"/>
      <c r="IJZ9" s="1739" t="n"/>
      <c r="IKA9" s="1739" t="n"/>
      <c r="IKB9" s="1739" t="n"/>
      <c r="IKC9" s="1739" t="n"/>
      <c r="IKD9" s="1739" t="n"/>
      <c r="IKE9" s="1739" t="n"/>
      <c r="IKF9" s="1739" t="n"/>
      <c r="IKG9" s="1739" t="n"/>
      <c r="IKH9" s="1739" t="n"/>
      <c r="IKI9" s="1739" t="n"/>
      <c r="IKJ9" s="1739" t="n"/>
      <c r="IKK9" s="1739" t="n"/>
      <c r="IKL9" s="1739" t="n"/>
      <c r="IKM9" s="1739" t="n"/>
      <c r="IKN9" s="1739" t="n"/>
      <c r="IKO9" s="1739" t="n"/>
      <c r="IKP9" s="1739" t="n"/>
      <c r="IKQ9" s="1739" t="n"/>
      <c r="IKR9" s="1739" t="n"/>
      <c r="IKS9" s="1739" t="n"/>
      <c r="IKT9" s="1739" t="n"/>
      <c r="IKU9" s="1739" t="n"/>
      <c r="IKV9" s="1739" t="n"/>
      <c r="IKW9" s="1739" t="n"/>
      <c r="IKX9" s="1739" t="n"/>
      <c r="IKY9" s="1739" t="n"/>
      <c r="IKZ9" s="1739" t="n"/>
      <c r="ILA9" s="1739" t="n"/>
      <c r="ILB9" s="1739" t="n"/>
      <c r="ILC9" s="1739" t="n"/>
      <c r="ILD9" s="1739" t="n"/>
      <c r="ILE9" s="1739" t="n"/>
      <c r="ILF9" s="1739" t="n"/>
      <c r="ILG9" s="1739" t="n"/>
      <c r="ILH9" s="1739" t="n"/>
      <c r="ILI9" s="1739" t="n"/>
      <c r="ILJ9" s="1739" t="n"/>
      <c r="ILK9" s="1739" t="n"/>
      <c r="ILL9" s="1739" t="n"/>
      <c r="ILM9" s="1739" t="n"/>
      <c r="ILN9" s="1739" t="n"/>
      <c r="ILO9" s="1739" t="n"/>
      <c r="ILP9" s="1739" t="n"/>
      <c r="ILQ9" s="1739" t="n"/>
      <c r="ILR9" s="1739" t="n"/>
      <c r="ILS9" s="1739" t="n"/>
      <c r="ILT9" s="1739" t="n"/>
      <c r="ILU9" s="1739" t="n"/>
      <c r="ILV9" s="1739" t="n"/>
      <c r="ILW9" s="1739" t="n"/>
      <c r="ILX9" s="1739" t="n"/>
      <c r="ILY9" s="1739" t="n"/>
      <c r="ILZ9" s="1739" t="n"/>
      <c r="IMA9" s="1739" t="n"/>
      <c r="IMB9" s="1739" t="n"/>
      <c r="IMC9" s="1739" t="n"/>
      <c r="IMD9" s="1739" t="n"/>
      <c r="IME9" s="1739" t="n"/>
      <c r="IMF9" s="1739" t="n"/>
      <c r="IMG9" s="1739" t="n"/>
      <c r="IMH9" s="1739" t="n"/>
      <c r="IMI9" s="1739" t="n"/>
      <c r="IMJ9" s="1739" t="n"/>
      <c r="IMK9" s="1739" t="n"/>
      <c r="IML9" s="1739" t="n"/>
      <c r="IMM9" s="1739" t="n"/>
      <c r="IMN9" s="1739" t="n"/>
      <c r="IMO9" s="1739" t="n"/>
      <c r="IMP9" s="1739" t="n"/>
      <c r="IMQ9" s="1739" t="n"/>
      <c r="IMR9" s="1739" t="n"/>
      <c r="IMS9" s="1739" t="n"/>
      <c r="IMT9" s="1739" t="n"/>
      <c r="IMU9" s="1739" t="n"/>
      <c r="IMV9" s="1739" t="n"/>
      <c r="IMW9" s="1739" t="n"/>
      <c r="IMX9" s="1739" t="n"/>
      <c r="IMY9" s="1739" t="n"/>
      <c r="IMZ9" s="1739" t="n"/>
      <c r="INA9" s="1739" t="n"/>
      <c r="INB9" s="1739" t="n"/>
      <c r="INC9" s="1739" t="n"/>
      <c r="IND9" s="1739" t="n"/>
      <c r="INE9" s="1739" t="n"/>
      <c r="INF9" s="1739" t="n"/>
      <c r="ING9" s="1739" t="n"/>
      <c r="INH9" s="1739" t="n"/>
      <c r="INI9" s="1739" t="n"/>
      <c r="INJ9" s="1739" t="n"/>
      <c r="INK9" s="1739" t="n"/>
      <c r="INL9" s="1739" t="n"/>
      <c r="INM9" s="1739" t="n"/>
      <c r="INN9" s="1739" t="n"/>
      <c r="INO9" s="1739" t="n"/>
      <c r="INP9" s="1739" t="n"/>
      <c r="INQ9" s="1739" t="n"/>
      <c r="INR9" s="1739" t="n"/>
      <c r="INS9" s="1739" t="n"/>
      <c r="INT9" s="1739" t="n"/>
      <c r="INU9" s="1739" t="n"/>
      <c r="INV9" s="1739" t="n"/>
      <c r="INW9" s="1739" t="n"/>
      <c r="INX9" s="1739" t="n"/>
      <c r="INY9" s="1739" t="n"/>
      <c r="INZ9" s="1739" t="n"/>
      <c r="IOA9" s="1739" t="n"/>
      <c r="IOB9" s="1739" t="n"/>
      <c r="IOC9" s="1739" t="n"/>
      <c r="IOD9" s="1739" t="n"/>
      <c r="IOE9" s="1739" t="n"/>
      <c r="IOF9" s="1739" t="n"/>
      <c r="IOG9" s="1739" t="n"/>
      <c r="IOH9" s="1739" t="n"/>
      <c r="IOI9" s="1739" t="n"/>
      <c r="IOJ9" s="1739" t="n"/>
      <c r="IOK9" s="1739" t="n"/>
      <c r="IOL9" s="1739" t="n"/>
      <c r="IOM9" s="1739" t="n"/>
      <c r="ION9" s="1739" t="n"/>
      <c r="IOO9" s="1739" t="n"/>
      <c r="IOP9" s="1739" t="n"/>
      <c r="IOQ9" s="1739" t="n"/>
      <c r="IOR9" s="1739" t="n"/>
      <c r="IOS9" s="1739" t="n"/>
      <c r="IOT9" s="1739" t="n"/>
      <c r="IOU9" s="1739" t="n"/>
      <c r="IOV9" s="1739" t="n"/>
      <c r="IOW9" s="1739" t="n"/>
      <c r="IOX9" s="1739" t="n"/>
      <c r="IOY9" s="1739" t="n"/>
      <c r="IOZ9" s="1739" t="n"/>
      <c r="IPA9" s="1739" t="n"/>
      <c r="IPB9" s="1739" t="n"/>
      <c r="IPC9" s="1739" t="n"/>
      <c r="IPD9" s="1739" t="n"/>
      <c r="IPE9" s="1739" t="n"/>
      <c r="IPF9" s="1739" t="n"/>
      <c r="IPG9" s="1739" t="n"/>
      <c r="IPH9" s="1739" t="n"/>
      <c r="IPI9" s="1739" t="n"/>
      <c r="IPJ9" s="1739" t="n"/>
      <c r="IPK9" s="1739" t="n"/>
      <c r="IPL9" s="1739" t="n"/>
      <c r="IPM9" s="1739" t="n"/>
      <c r="IPN9" s="1739" t="n"/>
      <c r="IPO9" s="1739" t="n"/>
      <c r="IPP9" s="1739" t="n"/>
      <c r="IPQ9" s="1739" t="n"/>
      <c r="IPR9" s="1739" t="n"/>
      <c r="IPS9" s="1739" t="n"/>
      <c r="IPT9" s="1739" t="n"/>
      <c r="IPU9" s="1739" t="n"/>
      <c r="IPV9" s="1739" t="n"/>
      <c r="IPW9" s="1739" t="n"/>
      <c r="IPX9" s="1739" t="n"/>
      <c r="IPY9" s="1739" t="n"/>
      <c r="IPZ9" s="1739" t="n"/>
      <c r="IQA9" s="1739" t="n"/>
      <c r="IQB9" s="1739" t="n"/>
      <c r="IQC9" s="1739" t="n"/>
      <c r="IQD9" s="1739" t="n"/>
      <c r="IQE9" s="1739" t="n"/>
      <c r="IQF9" s="1739" t="n"/>
      <c r="IQG9" s="1739" t="n"/>
      <c r="IQH9" s="1739" t="n"/>
      <c r="IQI9" s="1739" t="n"/>
      <c r="IQJ9" s="1739" t="n"/>
      <c r="IQK9" s="1739" t="n"/>
      <c r="IQL9" s="1739" t="n"/>
      <c r="IQM9" s="1739" t="n"/>
      <c r="IQN9" s="1739" t="n"/>
      <c r="IQO9" s="1739" t="n"/>
      <c r="IQP9" s="1739" t="n"/>
      <c r="IQQ9" s="1739" t="n"/>
      <c r="IQR9" s="1739" t="n"/>
      <c r="IQS9" s="1739" t="n"/>
      <c r="IQT9" s="1739" t="n"/>
      <c r="IQU9" s="1739" t="n"/>
      <c r="IQV9" s="1739" t="n"/>
      <c r="IQW9" s="1739" t="n"/>
      <c r="IQX9" s="1739" t="n"/>
      <c r="IQY9" s="1739" t="n"/>
      <c r="IQZ9" s="1739" t="n"/>
      <c r="IRA9" s="1739" t="n"/>
      <c r="IRB9" s="1739" t="n"/>
      <c r="IRC9" s="1739" t="n"/>
      <c r="IRD9" s="1739" t="n"/>
      <c r="IRE9" s="1739" t="n"/>
      <c r="IRF9" s="1739" t="n"/>
      <c r="IRG9" s="1739" t="n"/>
      <c r="IRH9" s="1739" t="n"/>
      <c r="IRI9" s="1739" t="n"/>
      <c r="IRJ9" s="1739" t="n"/>
      <c r="IRK9" s="1739" t="n"/>
      <c r="IRL9" s="1739" t="n"/>
      <c r="IRM9" s="1739" t="n"/>
      <c r="IRN9" s="1739" t="n"/>
      <c r="IRO9" s="1739" t="n"/>
      <c r="IRP9" s="1739" t="n"/>
      <c r="IRQ9" s="1739" t="n"/>
      <c r="IRR9" s="1739" t="n"/>
      <c r="IRS9" s="1739" t="n"/>
      <c r="IRT9" s="1739" t="n"/>
      <c r="IRU9" s="1739" t="n"/>
      <c r="IRV9" s="1739" t="n"/>
      <c r="IRW9" s="1739" t="n"/>
      <c r="IRX9" s="1739" t="n"/>
      <c r="IRY9" s="1739" t="n"/>
      <c r="IRZ9" s="1739" t="n"/>
      <c r="ISA9" s="1739" t="n"/>
      <c r="ISB9" s="1739" t="n"/>
      <c r="ISC9" s="1739" t="n"/>
      <c r="ISD9" s="1739" t="n"/>
      <c r="ISE9" s="1739" t="n"/>
      <c r="ISF9" s="1739" t="n"/>
      <c r="ISG9" s="1739" t="n"/>
      <c r="ISH9" s="1739" t="n"/>
      <c r="ISI9" s="1739" t="n"/>
      <c r="ISJ9" s="1739" t="n"/>
      <c r="ISK9" s="1739" t="n"/>
      <c r="ISL9" s="1739" t="n"/>
      <c r="ISM9" s="1739" t="n"/>
      <c r="ISN9" s="1739" t="n"/>
      <c r="ISO9" s="1739" t="n"/>
      <c r="ISP9" s="1739" t="n"/>
      <c r="ISQ9" s="1739" t="n"/>
      <c r="ISR9" s="1739" t="n"/>
      <c r="ISS9" s="1739" t="n"/>
      <c r="IST9" s="1739" t="n"/>
      <c r="ISU9" s="1739" t="n"/>
      <c r="ISV9" s="1739" t="n"/>
      <c r="ISW9" s="1739" t="n"/>
      <c r="ISX9" s="1739" t="n"/>
      <c r="ISY9" s="1739" t="n"/>
      <c r="ISZ9" s="1739" t="n"/>
      <c r="ITA9" s="1739" t="n"/>
      <c r="ITB9" s="1739" t="n"/>
      <c r="ITC9" s="1739" t="n"/>
      <c r="ITD9" s="1739" t="n"/>
      <c r="ITE9" s="1739" t="n"/>
      <c r="ITF9" s="1739" t="n"/>
      <c r="ITG9" s="1739" t="n"/>
      <c r="ITH9" s="1739" t="n"/>
      <c r="ITI9" s="1739" t="n"/>
      <c r="ITJ9" s="1739" t="n"/>
      <c r="ITK9" s="1739" t="n"/>
      <c r="ITL9" s="1739" t="n"/>
      <c r="ITM9" s="1739" t="n"/>
      <c r="ITN9" s="1739" t="n"/>
      <c r="ITO9" s="1739" t="n"/>
      <c r="ITP9" s="1739" t="n"/>
      <c r="ITQ9" s="1739" t="n"/>
      <c r="ITR9" s="1739" t="n"/>
      <c r="ITS9" s="1739" t="n"/>
      <c r="ITT9" s="1739" t="n"/>
      <c r="ITU9" s="1739" t="n"/>
      <c r="ITV9" s="1739" t="n"/>
      <c r="ITW9" s="1739" t="n"/>
      <c r="ITX9" s="1739" t="n"/>
      <c r="ITY9" s="1739" t="n"/>
      <c r="ITZ9" s="1739" t="n"/>
      <c r="IUA9" s="1739" t="n"/>
      <c r="IUB9" s="1739" t="n"/>
      <c r="IUC9" s="1739" t="n"/>
      <c r="IUD9" s="1739" t="n"/>
      <c r="IUE9" s="1739" t="n"/>
      <c r="IUF9" s="1739" t="n"/>
      <c r="IUG9" s="1739" t="n"/>
      <c r="IUH9" s="1739" t="n"/>
      <c r="IUI9" s="1739" t="n"/>
      <c r="IUJ9" s="1739" t="n"/>
      <c r="IUK9" s="1739" t="n"/>
      <c r="IUL9" s="1739" t="n"/>
      <c r="IUM9" s="1739" t="n"/>
      <c r="IUN9" s="1739" t="n"/>
      <c r="IUO9" s="1739" t="n"/>
      <c r="IUP9" s="1739" t="n"/>
      <c r="IUQ9" s="1739" t="n"/>
      <c r="IUR9" s="1739" t="n"/>
      <c r="IUS9" s="1739" t="n"/>
      <c r="IUT9" s="1739" t="n"/>
      <c r="IUU9" s="1739" t="n"/>
      <c r="IUV9" s="1739" t="n"/>
      <c r="IUW9" s="1739" t="n"/>
      <c r="IUX9" s="1739" t="n"/>
      <c r="IUY9" s="1739" t="n"/>
      <c r="IUZ9" s="1739" t="n"/>
      <c r="IVA9" s="1739" t="n"/>
      <c r="IVB9" s="1739" t="n"/>
      <c r="IVC9" s="1739" t="n"/>
      <c r="IVD9" s="1739" t="n"/>
      <c r="IVE9" s="1739" t="n"/>
      <c r="IVF9" s="1739" t="n"/>
      <c r="IVG9" s="1739" t="n"/>
      <c r="IVH9" s="1739" t="n"/>
      <c r="IVI9" s="1739" t="n"/>
      <c r="IVJ9" s="1739" t="n"/>
      <c r="IVK9" s="1739" t="n"/>
      <c r="IVL9" s="1739" t="n"/>
      <c r="IVM9" s="1739" t="n"/>
      <c r="IVN9" s="1739" t="n"/>
      <c r="IVO9" s="1739" t="n"/>
      <c r="IVP9" s="1739" t="n"/>
      <c r="IVQ9" s="1739" t="n"/>
      <c r="IVR9" s="1739" t="n"/>
      <c r="IVS9" s="1739" t="n"/>
      <c r="IVT9" s="1739" t="n"/>
      <c r="IVU9" s="1739" t="n"/>
      <c r="IVV9" s="1739" t="n"/>
      <c r="IVW9" s="1739" t="n"/>
      <c r="IVX9" s="1739" t="n"/>
      <c r="IVY9" s="1739" t="n"/>
      <c r="IVZ9" s="1739" t="n"/>
      <c r="IWA9" s="1739" t="n"/>
      <c r="IWB9" s="1739" t="n"/>
      <c r="IWC9" s="1739" t="n"/>
      <c r="IWD9" s="1739" t="n"/>
      <c r="IWE9" s="1739" t="n"/>
      <c r="IWF9" s="1739" t="n"/>
      <c r="IWG9" s="1739" t="n"/>
      <c r="IWH9" s="1739" t="n"/>
      <c r="IWI9" s="1739" t="n"/>
      <c r="IWJ9" s="1739" t="n"/>
      <c r="IWK9" s="1739" t="n"/>
      <c r="IWL9" s="1739" t="n"/>
      <c r="IWM9" s="1739" t="n"/>
      <c r="IWN9" s="1739" t="n"/>
      <c r="IWO9" s="1739" t="n"/>
      <c r="IWP9" s="1739" t="n"/>
      <c r="IWQ9" s="1739" t="n"/>
      <c r="IWR9" s="1739" t="n"/>
      <c r="IWS9" s="1739" t="n"/>
      <c r="IWT9" s="1739" t="n"/>
      <c r="IWU9" s="1739" t="n"/>
      <c r="IWV9" s="1739" t="n"/>
      <c r="IWW9" s="1739" t="n"/>
      <c r="IWX9" s="1739" t="n"/>
      <c r="IWY9" s="1739" t="n"/>
      <c r="IWZ9" s="1739" t="n"/>
      <c r="IXA9" s="1739" t="n"/>
      <c r="IXB9" s="1739" t="n"/>
      <c r="IXC9" s="1739" t="n"/>
      <c r="IXD9" s="1739" t="n"/>
      <c r="IXE9" s="1739" t="n"/>
      <c r="IXF9" s="1739" t="n"/>
      <c r="IXG9" s="1739" t="n"/>
      <c r="IXH9" s="1739" t="n"/>
      <c r="IXI9" s="1739" t="n"/>
      <c r="IXJ9" s="1739" t="n"/>
      <c r="IXK9" s="1739" t="n"/>
      <c r="IXL9" s="1739" t="n"/>
      <c r="IXM9" s="1739" t="n"/>
      <c r="IXN9" s="1739" t="n"/>
      <c r="IXO9" s="1739" t="n"/>
      <c r="IXP9" s="1739" t="n"/>
      <c r="IXQ9" s="1739" t="n"/>
      <c r="IXR9" s="1739" t="n"/>
      <c r="IXS9" s="1739" t="n"/>
      <c r="IXT9" s="1739" t="n"/>
      <c r="IXU9" s="1739" t="n"/>
      <c r="IXV9" s="1739" t="n"/>
      <c r="IXW9" s="1739" t="n"/>
      <c r="IXX9" s="1739" t="n"/>
      <c r="IXY9" s="1739" t="n"/>
      <c r="IXZ9" s="1739" t="n"/>
      <c r="IYA9" s="1739" t="n"/>
      <c r="IYB9" s="1739" t="n"/>
      <c r="IYC9" s="1739" t="n"/>
      <c r="IYD9" s="1739" t="n"/>
      <c r="IYE9" s="1739" t="n"/>
      <c r="IYF9" s="1739" t="n"/>
      <c r="IYG9" s="1739" t="n"/>
      <c r="IYH9" s="1739" t="n"/>
      <c r="IYI9" s="1739" t="n"/>
      <c r="IYJ9" s="1739" t="n"/>
      <c r="IYK9" s="1739" t="n"/>
      <c r="IYL9" s="1739" t="n"/>
      <c r="IYM9" s="1739" t="n"/>
      <c r="IYN9" s="1739" t="n"/>
      <c r="IYO9" s="1739" t="n"/>
      <c r="IYP9" s="1739" t="n"/>
      <c r="IYQ9" s="1739" t="n"/>
      <c r="IYR9" s="1739" t="n"/>
      <c r="IYS9" s="1739" t="n"/>
      <c r="IYT9" s="1739" t="n"/>
      <c r="IYU9" s="1739" t="n"/>
      <c r="IYV9" s="1739" t="n"/>
      <c r="IYW9" s="1739" t="n"/>
      <c r="IYX9" s="1739" t="n"/>
      <c r="IYY9" s="1739" t="n"/>
      <c r="IYZ9" s="1739" t="n"/>
      <c r="IZA9" s="1739" t="n"/>
      <c r="IZB9" s="1739" t="n"/>
      <c r="IZC9" s="1739" t="n"/>
      <c r="IZD9" s="1739" t="n"/>
      <c r="IZE9" s="1739" t="n"/>
      <c r="IZF9" s="1739" t="n"/>
      <c r="IZG9" s="1739" t="n"/>
      <c r="IZH9" s="1739" t="n"/>
      <c r="IZI9" s="1739" t="n"/>
      <c r="IZJ9" s="1739" t="n"/>
      <c r="IZK9" s="1739" t="n"/>
      <c r="IZL9" s="1739" t="n"/>
      <c r="IZM9" s="1739" t="n"/>
      <c r="IZN9" s="1739" t="n"/>
      <c r="IZO9" s="1739" t="n"/>
      <c r="IZP9" s="1739" t="n"/>
      <c r="IZQ9" s="1739" t="n"/>
      <c r="IZR9" s="1739" t="n"/>
      <c r="IZS9" s="1739" t="n"/>
      <c r="IZT9" s="1739" t="n"/>
      <c r="IZU9" s="1739" t="n"/>
      <c r="IZV9" s="1739" t="n"/>
      <c r="IZW9" s="1739" t="n"/>
      <c r="IZX9" s="1739" t="n"/>
      <c r="IZY9" s="1739" t="n"/>
      <c r="IZZ9" s="1739" t="n"/>
      <c r="JAA9" s="1739" t="n"/>
      <c r="JAB9" s="1739" t="n"/>
      <c r="JAC9" s="1739" t="n"/>
      <c r="JAD9" s="1739" t="n"/>
      <c r="JAE9" s="1739" t="n"/>
      <c r="JAF9" s="1739" t="n"/>
      <c r="JAG9" s="1739" t="n"/>
      <c r="JAH9" s="1739" t="n"/>
      <c r="JAI9" s="1739" t="n"/>
      <c r="JAJ9" s="1739" t="n"/>
      <c r="JAK9" s="1739" t="n"/>
      <c r="JAL9" s="1739" t="n"/>
      <c r="JAM9" s="1739" t="n"/>
      <c r="JAN9" s="1739" t="n"/>
      <c r="JAO9" s="1739" t="n"/>
      <c r="JAP9" s="1739" t="n"/>
      <c r="JAQ9" s="1739" t="n"/>
      <c r="JAR9" s="1739" t="n"/>
      <c r="JAS9" s="1739" t="n"/>
      <c r="JAT9" s="1739" t="n"/>
      <c r="JAU9" s="1739" t="n"/>
      <c r="JAV9" s="1739" t="n"/>
      <c r="JAW9" s="1739" t="n"/>
      <c r="JAX9" s="1739" t="n"/>
      <c r="JAY9" s="1739" t="n"/>
      <c r="JAZ9" s="1739" t="n"/>
      <c r="JBA9" s="1739" t="n"/>
      <c r="JBB9" s="1739" t="n"/>
      <c r="JBC9" s="1739" t="n"/>
      <c r="JBD9" s="1739" t="n"/>
      <c r="JBE9" s="1739" t="n"/>
      <c r="JBF9" s="1739" t="n"/>
      <c r="JBG9" s="1739" t="n"/>
      <c r="JBH9" s="1739" t="n"/>
      <c r="JBI9" s="1739" t="n"/>
      <c r="JBJ9" s="1739" t="n"/>
      <c r="JBK9" s="1739" t="n"/>
      <c r="JBL9" s="1739" t="n"/>
      <c r="JBM9" s="1739" t="n"/>
      <c r="JBN9" s="1739" t="n"/>
      <c r="JBO9" s="1739" t="n"/>
      <c r="JBP9" s="1739" t="n"/>
      <c r="JBQ9" s="1739" t="n"/>
      <c r="JBR9" s="1739" t="n"/>
      <c r="JBS9" s="1739" t="n"/>
      <c r="JBT9" s="1739" t="n"/>
      <c r="JBU9" s="1739" t="n"/>
      <c r="JBV9" s="1739" t="n"/>
      <c r="JBW9" s="1739" t="n"/>
      <c r="JBX9" s="1739" t="n"/>
      <c r="JBY9" s="1739" t="n"/>
      <c r="JBZ9" s="1739" t="n"/>
      <c r="JCA9" s="1739" t="n"/>
      <c r="JCB9" s="1739" t="n"/>
      <c r="JCC9" s="1739" t="n"/>
      <c r="JCD9" s="1739" t="n"/>
      <c r="JCE9" s="1739" t="n"/>
      <c r="JCF9" s="1739" t="n"/>
      <c r="JCG9" s="1739" t="n"/>
      <c r="JCH9" s="1739" t="n"/>
      <c r="JCI9" s="1739" t="n"/>
      <c r="JCJ9" s="1739" t="n"/>
      <c r="JCK9" s="1739" t="n"/>
      <c r="JCL9" s="1739" t="n"/>
      <c r="JCM9" s="1739" t="n"/>
      <c r="JCN9" s="1739" t="n"/>
      <c r="JCO9" s="1739" t="n"/>
      <c r="JCP9" s="1739" t="n"/>
      <c r="JCQ9" s="1739" t="n"/>
      <c r="JCR9" s="1739" t="n"/>
      <c r="JCS9" s="1739" t="n"/>
      <c r="JCT9" s="1739" t="n"/>
      <c r="JCU9" s="1739" t="n"/>
      <c r="JCV9" s="1739" t="n"/>
      <c r="JCW9" s="1739" t="n"/>
      <c r="JCX9" s="1739" t="n"/>
      <c r="JCY9" s="1739" t="n"/>
      <c r="JCZ9" s="1739" t="n"/>
      <c r="JDA9" s="1739" t="n"/>
      <c r="JDB9" s="1739" t="n"/>
      <c r="JDC9" s="1739" t="n"/>
      <c r="JDD9" s="1739" t="n"/>
      <c r="JDE9" s="1739" t="n"/>
      <c r="JDF9" s="1739" t="n"/>
      <c r="JDG9" s="1739" t="n"/>
      <c r="JDH9" s="1739" t="n"/>
      <c r="JDI9" s="1739" t="n"/>
      <c r="JDJ9" s="1739" t="n"/>
      <c r="JDK9" s="1739" t="n"/>
      <c r="JDL9" s="1739" t="n"/>
      <c r="JDM9" s="1739" t="n"/>
      <c r="JDN9" s="1739" t="n"/>
      <c r="JDO9" s="1739" t="n"/>
      <c r="JDP9" s="1739" t="n"/>
      <c r="JDQ9" s="1739" t="n"/>
      <c r="JDR9" s="1739" t="n"/>
      <c r="JDS9" s="1739" t="n"/>
      <c r="JDT9" s="1739" t="n"/>
      <c r="JDU9" s="1739" t="n"/>
      <c r="JDV9" s="1739" t="n"/>
      <c r="JDW9" s="1739" t="n"/>
      <c r="JDX9" s="1739" t="n"/>
      <c r="JDY9" s="1739" t="n"/>
      <c r="JDZ9" s="1739" t="n"/>
      <c r="JEA9" s="1739" t="n"/>
      <c r="JEB9" s="1739" t="n"/>
      <c r="JEC9" s="1739" t="n"/>
      <c r="JED9" s="1739" t="n"/>
      <c r="JEE9" s="1739" t="n"/>
      <c r="JEF9" s="1739" t="n"/>
      <c r="JEG9" s="1739" t="n"/>
      <c r="JEH9" s="1739" t="n"/>
      <c r="JEI9" s="1739" t="n"/>
      <c r="JEJ9" s="1739" t="n"/>
      <c r="JEK9" s="1739" t="n"/>
      <c r="JEL9" s="1739" t="n"/>
      <c r="JEM9" s="1739" t="n"/>
      <c r="JEN9" s="1739" t="n"/>
      <c r="JEO9" s="1739" t="n"/>
      <c r="JEP9" s="1739" t="n"/>
      <c r="JEQ9" s="1739" t="n"/>
      <c r="JER9" s="1739" t="n"/>
      <c r="JES9" s="1739" t="n"/>
      <c r="JET9" s="1739" t="n"/>
      <c r="JEU9" s="1739" t="n"/>
      <c r="JEV9" s="1739" t="n"/>
      <c r="JEW9" s="1739" t="n"/>
      <c r="JEX9" s="1739" t="n"/>
      <c r="JEY9" s="1739" t="n"/>
      <c r="JEZ9" s="1739" t="n"/>
      <c r="JFA9" s="1739" t="n"/>
      <c r="JFB9" s="1739" t="n"/>
      <c r="JFC9" s="1739" t="n"/>
      <c r="JFD9" s="1739" t="n"/>
      <c r="JFE9" s="1739" t="n"/>
      <c r="JFF9" s="1739" t="n"/>
      <c r="JFG9" s="1739" t="n"/>
      <c r="JFH9" s="1739" t="n"/>
      <c r="JFI9" s="1739" t="n"/>
      <c r="JFJ9" s="1739" t="n"/>
      <c r="JFK9" s="1739" t="n"/>
      <c r="JFL9" s="1739" t="n"/>
      <c r="JFM9" s="1739" t="n"/>
      <c r="JFN9" s="1739" t="n"/>
      <c r="JFO9" s="1739" t="n"/>
      <c r="JFP9" s="1739" t="n"/>
      <c r="JFQ9" s="1739" t="n"/>
      <c r="JFR9" s="1739" t="n"/>
      <c r="JFS9" s="1739" t="n"/>
      <c r="JFT9" s="1739" t="n"/>
      <c r="JFU9" s="1739" t="n"/>
      <c r="JFV9" s="1739" t="n"/>
      <c r="JFW9" s="1739" t="n"/>
      <c r="JFX9" s="1739" t="n"/>
      <c r="JFY9" s="1739" t="n"/>
      <c r="JFZ9" s="1739" t="n"/>
      <c r="JGA9" s="1739" t="n"/>
      <c r="JGB9" s="1739" t="n"/>
      <c r="JGC9" s="1739" t="n"/>
      <c r="JGD9" s="1739" t="n"/>
      <c r="JGE9" s="1739" t="n"/>
      <c r="JGF9" s="1739" t="n"/>
      <c r="JGG9" s="1739" t="n"/>
      <c r="JGH9" s="1739" t="n"/>
      <c r="JGI9" s="1739" t="n"/>
      <c r="JGJ9" s="1739" t="n"/>
      <c r="JGK9" s="1739" t="n"/>
      <c r="JGL9" s="1739" t="n"/>
      <c r="JGM9" s="1739" t="n"/>
      <c r="JGN9" s="1739" t="n"/>
      <c r="JGO9" s="1739" t="n"/>
      <c r="JGP9" s="1739" t="n"/>
      <c r="JGQ9" s="1739" t="n"/>
      <c r="JGR9" s="1739" t="n"/>
      <c r="JGS9" s="1739" t="n"/>
      <c r="JGT9" s="1739" t="n"/>
      <c r="JGU9" s="1739" t="n"/>
      <c r="JGV9" s="1739" t="n"/>
      <c r="JGW9" s="1739" t="n"/>
      <c r="JGX9" s="1739" t="n"/>
      <c r="JGY9" s="1739" t="n"/>
      <c r="JGZ9" s="1739" t="n"/>
      <c r="JHA9" s="1739" t="n"/>
      <c r="JHB9" s="1739" t="n"/>
      <c r="JHC9" s="1739" t="n"/>
      <c r="JHD9" s="1739" t="n"/>
      <c r="JHE9" s="1739" t="n"/>
      <c r="JHF9" s="1739" t="n"/>
      <c r="JHG9" s="1739" t="n"/>
      <c r="JHH9" s="1739" t="n"/>
      <c r="JHI9" s="1739" t="n"/>
      <c r="JHJ9" s="1739" t="n"/>
      <c r="JHK9" s="1739" t="n"/>
      <c r="JHL9" s="1739" t="n"/>
      <c r="JHM9" s="1739" t="n"/>
      <c r="JHN9" s="1739" t="n"/>
      <c r="JHO9" s="1739" t="n"/>
      <c r="JHP9" s="1739" t="n"/>
      <c r="JHQ9" s="1739" t="n"/>
      <c r="JHR9" s="1739" t="n"/>
      <c r="JHS9" s="1739" t="n"/>
      <c r="JHT9" s="1739" t="n"/>
      <c r="JHU9" s="1739" t="n"/>
      <c r="JHV9" s="1739" t="n"/>
      <c r="JHW9" s="1739" t="n"/>
      <c r="JHX9" s="1739" t="n"/>
      <c r="JHY9" s="1739" t="n"/>
      <c r="JHZ9" s="1739" t="n"/>
      <c r="JIA9" s="1739" t="n"/>
      <c r="JIB9" s="1739" t="n"/>
      <c r="JIC9" s="1739" t="n"/>
      <c r="JID9" s="1739" t="n"/>
      <c r="JIE9" s="1739" t="n"/>
      <c r="JIF9" s="1739" t="n"/>
      <c r="JIG9" s="1739" t="n"/>
      <c r="JIH9" s="1739" t="n"/>
      <c r="JII9" s="1739" t="n"/>
      <c r="JIJ9" s="1739" t="n"/>
      <c r="JIK9" s="1739" t="n"/>
      <c r="JIL9" s="1739" t="n"/>
      <c r="JIM9" s="1739" t="n"/>
      <c r="JIN9" s="1739" t="n"/>
      <c r="JIO9" s="1739" t="n"/>
      <c r="JIP9" s="1739" t="n"/>
      <c r="JIQ9" s="1739" t="n"/>
      <c r="JIR9" s="1739" t="n"/>
      <c r="JIS9" s="1739" t="n"/>
      <c r="JIT9" s="1739" t="n"/>
      <c r="JIU9" s="1739" t="n"/>
      <c r="JIV9" s="1739" t="n"/>
      <c r="JIW9" s="1739" t="n"/>
      <c r="JIX9" s="1739" t="n"/>
      <c r="JIY9" s="1739" t="n"/>
      <c r="JIZ9" s="1739" t="n"/>
      <c r="JJA9" s="1739" t="n"/>
      <c r="JJB9" s="1739" t="n"/>
      <c r="JJC9" s="1739" t="n"/>
      <c r="JJD9" s="1739" t="n"/>
      <c r="JJE9" s="1739" t="n"/>
      <c r="JJF9" s="1739" t="n"/>
      <c r="JJG9" s="1739" t="n"/>
      <c r="JJH9" s="1739" t="n"/>
      <c r="JJI9" s="1739" t="n"/>
      <c r="JJJ9" s="1739" t="n"/>
      <c r="JJK9" s="1739" t="n"/>
      <c r="JJL9" s="1739" t="n"/>
      <c r="JJM9" s="1739" t="n"/>
      <c r="JJN9" s="1739" t="n"/>
      <c r="JJO9" s="1739" t="n"/>
      <c r="JJP9" s="1739" t="n"/>
      <c r="JJQ9" s="1739" t="n"/>
      <c r="JJR9" s="1739" t="n"/>
      <c r="JJS9" s="1739" t="n"/>
      <c r="JJT9" s="1739" t="n"/>
      <c r="JJU9" s="1739" t="n"/>
      <c r="JJV9" s="1739" t="n"/>
      <c r="JJW9" s="1739" t="n"/>
      <c r="JJX9" s="1739" t="n"/>
      <c r="JJY9" s="1739" t="n"/>
      <c r="JJZ9" s="1739" t="n"/>
      <c r="JKA9" s="1739" t="n"/>
      <c r="JKB9" s="1739" t="n"/>
      <c r="JKC9" s="1739" t="n"/>
      <c r="JKD9" s="1739" t="n"/>
      <c r="JKE9" s="1739" t="n"/>
      <c r="JKF9" s="1739" t="n"/>
      <c r="JKG9" s="1739" t="n"/>
      <c r="JKH9" s="1739" t="n"/>
      <c r="JKI9" s="1739" t="n"/>
      <c r="JKJ9" s="1739" t="n"/>
      <c r="JKK9" s="1739" t="n"/>
      <c r="JKL9" s="1739" t="n"/>
      <c r="JKM9" s="1739" t="n"/>
      <c r="JKN9" s="1739" t="n"/>
      <c r="JKO9" s="1739" t="n"/>
      <c r="JKP9" s="1739" t="n"/>
      <c r="JKQ9" s="1739" t="n"/>
      <c r="JKR9" s="1739" t="n"/>
      <c r="JKS9" s="1739" t="n"/>
      <c r="JKT9" s="1739" t="n"/>
      <c r="JKU9" s="1739" t="n"/>
      <c r="JKV9" s="1739" t="n"/>
      <c r="JKW9" s="1739" t="n"/>
      <c r="JKX9" s="1739" t="n"/>
      <c r="JKY9" s="1739" t="n"/>
      <c r="JKZ9" s="1739" t="n"/>
      <c r="JLA9" s="1739" t="n"/>
      <c r="JLB9" s="1739" t="n"/>
      <c r="JLC9" s="1739" t="n"/>
      <c r="JLD9" s="1739" t="n"/>
      <c r="JLE9" s="1739" t="n"/>
      <c r="JLF9" s="1739" t="n"/>
      <c r="JLG9" s="1739" t="n"/>
      <c r="JLH9" s="1739" t="n"/>
      <c r="JLI9" s="1739" t="n"/>
      <c r="JLJ9" s="1739" t="n"/>
      <c r="JLK9" s="1739" t="n"/>
      <c r="JLL9" s="1739" t="n"/>
      <c r="JLM9" s="1739" t="n"/>
      <c r="JLN9" s="1739" t="n"/>
      <c r="JLO9" s="1739" t="n"/>
      <c r="JLP9" s="1739" t="n"/>
      <c r="JLQ9" s="1739" t="n"/>
      <c r="JLR9" s="1739" t="n"/>
      <c r="JLS9" s="1739" t="n"/>
      <c r="JLT9" s="1739" t="n"/>
      <c r="JLU9" s="1739" t="n"/>
      <c r="JLV9" s="1739" t="n"/>
      <c r="JLW9" s="1739" t="n"/>
      <c r="JLX9" s="1739" t="n"/>
      <c r="JLY9" s="1739" t="n"/>
      <c r="JLZ9" s="1739" t="n"/>
      <c r="JMA9" s="1739" t="n"/>
      <c r="JMB9" s="1739" t="n"/>
      <c r="JMC9" s="1739" t="n"/>
      <c r="JMD9" s="1739" t="n"/>
      <c r="JME9" s="1739" t="n"/>
      <c r="JMF9" s="1739" t="n"/>
      <c r="JMG9" s="1739" t="n"/>
      <c r="JMH9" s="1739" t="n"/>
      <c r="JMI9" s="1739" t="n"/>
      <c r="JMJ9" s="1739" t="n"/>
      <c r="JMK9" s="1739" t="n"/>
      <c r="JML9" s="1739" t="n"/>
      <c r="JMM9" s="1739" t="n"/>
      <c r="JMN9" s="1739" t="n"/>
      <c r="JMO9" s="1739" t="n"/>
      <c r="JMP9" s="1739" t="n"/>
      <c r="JMQ9" s="1739" t="n"/>
      <c r="JMR9" s="1739" t="n"/>
      <c r="JMS9" s="1739" t="n"/>
      <c r="JMT9" s="1739" t="n"/>
      <c r="JMU9" s="1739" t="n"/>
      <c r="JMV9" s="1739" t="n"/>
      <c r="JMW9" s="1739" t="n"/>
      <c r="JMX9" s="1739" t="n"/>
      <c r="JMY9" s="1739" t="n"/>
      <c r="JMZ9" s="1739" t="n"/>
      <c r="JNA9" s="1739" t="n"/>
      <c r="JNB9" s="1739" t="n"/>
      <c r="JNC9" s="1739" t="n"/>
      <c r="JND9" s="1739" t="n"/>
      <c r="JNE9" s="1739" t="n"/>
      <c r="JNF9" s="1739" t="n"/>
      <c r="JNG9" s="1739" t="n"/>
      <c r="JNH9" s="1739" t="n"/>
      <c r="JNI9" s="1739" t="n"/>
      <c r="JNJ9" s="1739" t="n"/>
      <c r="JNK9" s="1739" t="n"/>
      <c r="JNL9" s="1739" t="n"/>
      <c r="JNM9" s="1739" t="n"/>
      <c r="JNN9" s="1739" t="n"/>
      <c r="JNO9" s="1739" t="n"/>
      <c r="JNP9" s="1739" t="n"/>
      <c r="JNQ9" s="1739" t="n"/>
      <c r="JNR9" s="1739" t="n"/>
      <c r="JNS9" s="1739" t="n"/>
      <c r="JNT9" s="1739" t="n"/>
      <c r="JNU9" s="1739" t="n"/>
      <c r="JNV9" s="1739" t="n"/>
      <c r="JNW9" s="1739" t="n"/>
      <c r="JNX9" s="1739" t="n"/>
      <c r="JNY9" s="1739" t="n"/>
      <c r="JNZ9" s="1739" t="n"/>
      <c r="JOA9" s="1739" t="n"/>
      <c r="JOB9" s="1739" t="n"/>
      <c r="JOC9" s="1739" t="n"/>
      <c r="JOD9" s="1739" t="n"/>
      <c r="JOE9" s="1739" t="n"/>
      <c r="JOF9" s="1739" t="n"/>
      <c r="JOG9" s="1739" t="n"/>
      <c r="JOH9" s="1739" t="n"/>
      <c r="JOI9" s="1739" t="n"/>
      <c r="JOJ9" s="1739" t="n"/>
      <c r="JOK9" s="1739" t="n"/>
      <c r="JOL9" s="1739" t="n"/>
      <c r="JOM9" s="1739" t="n"/>
      <c r="JON9" s="1739" t="n"/>
      <c r="JOO9" s="1739" t="n"/>
      <c r="JOP9" s="1739" t="n"/>
      <c r="JOQ9" s="1739" t="n"/>
      <c r="JOR9" s="1739" t="n"/>
      <c r="JOS9" s="1739" t="n"/>
      <c r="JOT9" s="1739" t="n"/>
      <c r="JOU9" s="1739" t="n"/>
      <c r="JOV9" s="1739" t="n"/>
      <c r="JOW9" s="1739" t="n"/>
      <c r="JOX9" s="1739" t="n"/>
      <c r="JOY9" s="1739" t="n"/>
      <c r="JOZ9" s="1739" t="n"/>
      <c r="JPA9" s="1739" t="n"/>
      <c r="JPB9" s="1739" t="n"/>
      <c r="JPC9" s="1739" t="n"/>
      <c r="JPD9" s="1739" t="n"/>
      <c r="JPE9" s="1739" t="n"/>
      <c r="JPF9" s="1739" t="n"/>
      <c r="JPG9" s="1739" t="n"/>
      <c r="JPH9" s="1739" t="n"/>
      <c r="JPI9" s="1739" t="n"/>
      <c r="JPJ9" s="1739" t="n"/>
      <c r="JPK9" s="1739" t="n"/>
      <c r="JPL9" s="1739" t="n"/>
      <c r="JPM9" s="1739" t="n"/>
      <c r="JPN9" s="1739" t="n"/>
      <c r="JPO9" s="1739" t="n"/>
      <c r="JPP9" s="1739" t="n"/>
      <c r="JPQ9" s="1739" t="n"/>
      <c r="JPR9" s="1739" t="n"/>
      <c r="JPS9" s="1739" t="n"/>
      <c r="JPT9" s="1739" t="n"/>
      <c r="JPU9" s="1739" t="n"/>
      <c r="JPV9" s="1739" t="n"/>
      <c r="JPW9" s="1739" t="n"/>
      <c r="JPX9" s="1739" t="n"/>
      <c r="JPY9" s="1739" t="n"/>
      <c r="JPZ9" s="1739" t="n"/>
      <c r="JQA9" s="1739" t="n"/>
      <c r="JQB9" s="1739" t="n"/>
      <c r="JQC9" s="1739" t="n"/>
      <c r="JQD9" s="1739" t="n"/>
      <c r="JQE9" s="1739" t="n"/>
      <c r="JQF9" s="1739" t="n"/>
      <c r="JQG9" s="1739" t="n"/>
      <c r="JQH9" s="1739" t="n"/>
      <c r="JQI9" s="1739" t="n"/>
      <c r="JQJ9" s="1739" t="n"/>
      <c r="JQK9" s="1739" t="n"/>
      <c r="JQL9" s="1739" t="n"/>
      <c r="JQM9" s="1739" t="n"/>
      <c r="JQN9" s="1739" t="n"/>
      <c r="JQO9" s="1739" t="n"/>
      <c r="JQP9" s="1739" t="n"/>
      <c r="JQQ9" s="1739" t="n"/>
      <c r="JQR9" s="1739" t="n"/>
      <c r="JQS9" s="1739" t="n"/>
      <c r="JQT9" s="1739" t="n"/>
      <c r="JQU9" s="1739" t="n"/>
      <c r="JQV9" s="1739" t="n"/>
      <c r="JQW9" s="1739" t="n"/>
      <c r="JQX9" s="1739" t="n"/>
      <c r="JQY9" s="1739" t="n"/>
      <c r="JQZ9" s="1739" t="n"/>
      <c r="JRA9" s="1739" t="n"/>
      <c r="JRB9" s="1739" t="n"/>
      <c r="JRC9" s="1739" t="n"/>
      <c r="JRD9" s="1739" t="n"/>
      <c r="JRE9" s="1739" t="n"/>
      <c r="JRF9" s="1739" t="n"/>
      <c r="JRG9" s="1739" t="n"/>
      <c r="JRH9" s="1739" t="n"/>
      <c r="JRI9" s="1739" t="n"/>
      <c r="JRJ9" s="1739" t="n"/>
      <c r="JRK9" s="1739" t="n"/>
      <c r="JRL9" s="1739" t="n"/>
      <c r="JRM9" s="1739" t="n"/>
      <c r="JRN9" s="1739" t="n"/>
      <c r="JRO9" s="1739" t="n"/>
      <c r="JRP9" s="1739" t="n"/>
      <c r="JRQ9" s="1739" t="n"/>
      <c r="JRR9" s="1739" t="n"/>
      <c r="JRS9" s="1739" t="n"/>
      <c r="JRT9" s="1739" t="n"/>
      <c r="JRU9" s="1739" t="n"/>
      <c r="JRV9" s="1739" t="n"/>
      <c r="JRW9" s="1739" t="n"/>
      <c r="JRX9" s="1739" t="n"/>
      <c r="JRY9" s="1739" t="n"/>
      <c r="JRZ9" s="1739" t="n"/>
      <c r="JSA9" s="1739" t="n"/>
      <c r="JSB9" s="1739" t="n"/>
      <c r="JSC9" s="1739" t="n"/>
      <c r="JSD9" s="1739" t="n"/>
      <c r="JSE9" s="1739" t="n"/>
      <c r="JSF9" s="1739" t="n"/>
      <c r="JSG9" s="1739" t="n"/>
      <c r="JSH9" s="1739" t="n"/>
      <c r="JSI9" s="1739" t="n"/>
      <c r="JSJ9" s="1739" t="n"/>
      <c r="JSK9" s="1739" t="n"/>
      <c r="JSL9" s="1739" t="n"/>
      <c r="JSM9" s="1739" t="n"/>
      <c r="JSN9" s="1739" t="n"/>
      <c r="JSO9" s="1739" t="n"/>
      <c r="JSP9" s="1739" t="n"/>
      <c r="JSQ9" s="1739" t="n"/>
      <c r="JSR9" s="1739" t="n"/>
      <c r="JSS9" s="1739" t="n"/>
      <c r="JST9" s="1739" t="n"/>
      <c r="JSU9" s="1739" t="n"/>
      <c r="JSV9" s="1739" t="n"/>
      <c r="JSW9" s="1739" t="n"/>
      <c r="JSX9" s="1739" t="n"/>
      <c r="JSY9" s="1739" t="n"/>
      <c r="JSZ9" s="1739" t="n"/>
      <c r="JTA9" s="1739" t="n"/>
      <c r="JTB9" s="1739" t="n"/>
      <c r="JTC9" s="1739" t="n"/>
      <c r="JTD9" s="1739" t="n"/>
      <c r="JTE9" s="1739" t="n"/>
      <c r="JTF9" s="1739" t="n"/>
      <c r="JTG9" s="1739" t="n"/>
      <c r="JTH9" s="1739" t="n"/>
      <c r="JTI9" s="1739" t="n"/>
      <c r="JTJ9" s="1739" t="n"/>
      <c r="JTK9" s="1739" t="n"/>
      <c r="JTL9" s="1739" t="n"/>
      <c r="JTM9" s="1739" t="n"/>
      <c r="JTN9" s="1739" t="n"/>
      <c r="JTO9" s="1739" t="n"/>
      <c r="JTP9" s="1739" t="n"/>
      <c r="JTQ9" s="1739" t="n"/>
      <c r="JTR9" s="1739" t="n"/>
      <c r="JTS9" s="1739" t="n"/>
      <c r="JTT9" s="1739" t="n"/>
      <c r="JTU9" s="1739" t="n"/>
      <c r="JTV9" s="1739" t="n"/>
      <c r="JTW9" s="1739" t="n"/>
      <c r="JTX9" s="1739" t="n"/>
      <c r="JTY9" s="1739" t="n"/>
      <c r="JTZ9" s="1739" t="n"/>
      <c r="JUA9" s="1739" t="n"/>
      <c r="JUB9" s="1739" t="n"/>
      <c r="JUC9" s="1739" t="n"/>
      <c r="JUD9" s="1739" t="n"/>
      <c r="JUE9" s="1739" t="n"/>
      <c r="JUF9" s="1739" t="n"/>
      <c r="JUG9" s="1739" t="n"/>
      <c r="JUH9" s="1739" t="n"/>
      <c r="JUI9" s="1739" t="n"/>
      <c r="JUJ9" s="1739" t="n"/>
      <c r="JUK9" s="1739" t="n"/>
      <c r="JUL9" s="1739" t="n"/>
      <c r="JUM9" s="1739" t="n"/>
      <c r="JUN9" s="1739" t="n"/>
      <c r="JUO9" s="1739" t="n"/>
      <c r="JUP9" s="1739" t="n"/>
      <c r="JUQ9" s="1739" t="n"/>
      <c r="JUR9" s="1739" t="n"/>
      <c r="JUS9" s="1739" t="n"/>
      <c r="JUT9" s="1739" t="n"/>
      <c r="JUU9" s="1739" t="n"/>
      <c r="JUV9" s="1739" t="n"/>
      <c r="JUW9" s="1739" t="n"/>
      <c r="JUX9" s="1739" t="n"/>
      <c r="JUY9" s="1739" t="n"/>
      <c r="JUZ9" s="1739" t="n"/>
      <c r="JVA9" s="1739" t="n"/>
      <c r="JVB9" s="1739" t="n"/>
      <c r="JVC9" s="1739" t="n"/>
      <c r="JVD9" s="1739" t="n"/>
      <c r="JVE9" s="1739" t="n"/>
      <c r="JVF9" s="1739" t="n"/>
      <c r="JVG9" s="1739" t="n"/>
      <c r="JVH9" s="1739" t="n"/>
      <c r="JVI9" s="1739" t="n"/>
      <c r="JVJ9" s="1739" t="n"/>
      <c r="JVK9" s="1739" t="n"/>
      <c r="JVL9" s="1739" t="n"/>
      <c r="JVM9" s="1739" t="n"/>
      <c r="JVN9" s="1739" t="n"/>
      <c r="JVO9" s="1739" t="n"/>
      <c r="JVP9" s="1739" t="n"/>
      <c r="JVQ9" s="1739" t="n"/>
      <c r="JVR9" s="1739" t="n"/>
      <c r="JVS9" s="1739" t="n"/>
      <c r="JVT9" s="1739" t="n"/>
      <c r="JVU9" s="1739" t="n"/>
      <c r="JVV9" s="1739" t="n"/>
      <c r="JVW9" s="1739" t="n"/>
      <c r="JVX9" s="1739" t="n"/>
      <c r="JVY9" s="1739" t="n"/>
      <c r="JVZ9" s="1739" t="n"/>
      <c r="JWA9" s="1739" t="n"/>
      <c r="JWB9" s="1739" t="n"/>
      <c r="JWC9" s="1739" t="n"/>
      <c r="JWD9" s="1739" t="n"/>
      <c r="JWE9" s="1739" t="n"/>
      <c r="JWF9" s="1739" t="n"/>
      <c r="JWG9" s="1739" t="n"/>
      <c r="JWH9" s="1739" t="n"/>
      <c r="JWI9" s="1739" t="n"/>
      <c r="JWJ9" s="1739" t="n"/>
      <c r="JWK9" s="1739" t="n"/>
      <c r="JWL9" s="1739" t="n"/>
      <c r="JWM9" s="1739" t="n"/>
      <c r="JWN9" s="1739" t="n"/>
      <c r="JWO9" s="1739" t="n"/>
      <c r="JWP9" s="1739" t="n"/>
      <c r="JWQ9" s="1739" t="n"/>
      <c r="JWR9" s="1739" t="n"/>
      <c r="JWS9" s="1739" t="n"/>
      <c r="JWT9" s="1739" t="n"/>
      <c r="JWU9" s="1739" t="n"/>
      <c r="JWV9" s="1739" t="n"/>
      <c r="JWW9" s="1739" t="n"/>
      <c r="JWX9" s="1739" t="n"/>
      <c r="JWY9" s="1739" t="n"/>
      <c r="JWZ9" s="1739" t="n"/>
      <c r="JXA9" s="1739" t="n"/>
      <c r="JXB9" s="1739" t="n"/>
      <c r="JXC9" s="1739" t="n"/>
      <c r="JXD9" s="1739" t="n"/>
      <c r="JXE9" s="1739" t="n"/>
      <c r="JXF9" s="1739" t="n"/>
      <c r="JXG9" s="1739" t="n"/>
      <c r="JXH9" s="1739" t="n"/>
      <c r="JXI9" s="1739" t="n"/>
      <c r="JXJ9" s="1739" t="n"/>
      <c r="JXK9" s="1739" t="n"/>
      <c r="JXL9" s="1739" t="n"/>
      <c r="JXM9" s="1739" t="n"/>
      <c r="JXN9" s="1739" t="n"/>
      <c r="JXO9" s="1739" t="n"/>
      <c r="JXP9" s="1739" t="n"/>
      <c r="JXQ9" s="1739" t="n"/>
      <c r="JXR9" s="1739" t="n"/>
      <c r="JXS9" s="1739" t="n"/>
      <c r="JXT9" s="1739" t="n"/>
      <c r="JXU9" s="1739" t="n"/>
      <c r="JXV9" s="1739" t="n"/>
      <c r="JXW9" s="1739" t="n"/>
      <c r="JXX9" s="1739" t="n"/>
      <c r="JXY9" s="1739" t="n"/>
      <c r="JXZ9" s="1739" t="n"/>
      <c r="JYA9" s="1739" t="n"/>
      <c r="JYB9" s="1739" t="n"/>
      <c r="JYC9" s="1739" t="n"/>
      <c r="JYD9" s="1739" t="n"/>
      <c r="JYE9" s="1739" t="n"/>
      <c r="JYF9" s="1739" t="n"/>
      <c r="JYG9" s="1739" t="n"/>
      <c r="JYH9" s="1739" t="n"/>
      <c r="JYI9" s="1739" t="n"/>
      <c r="JYJ9" s="1739" t="n"/>
      <c r="JYK9" s="1739" t="n"/>
      <c r="JYL9" s="1739" t="n"/>
      <c r="JYM9" s="1739" t="n"/>
      <c r="JYN9" s="1739" t="n"/>
      <c r="JYO9" s="1739" t="n"/>
      <c r="JYP9" s="1739" t="n"/>
      <c r="JYQ9" s="1739" t="n"/>
      <c r="JYR9" s="1739" t="n"/>
      <c r="JYS9" s="1739" t="n"/>
      <c r="JYT9" s="1739" t="n"/>
      <c r="JYU9" s="1739" t="n"/>
      <c r="JYV9" s="1739" t="n"/>
      <c r="JYW9" s="1739" t="n"/>
      <c r="JYX9" s="1739" t="n"/>
      <c r="JYY9" s="1739" t="n"/>
      <c r="JYZ9" s="1739" t="n"/>
      <c r="JZA9" s="1739" t="n"/>
      <c r="JZB9" s="1739" t="n"/>
      <c r="JZC9" s="1739" t="n"/>
      <c r="JZD9" s="1739" t="n"/>
      <c r="JZE9" s="1739" t="n"/>
      <c r="JZF9" s="1739" t="n"/>
      <c r="JZG9" s="1739" t="n"/>
      <c r="JZH9" s="1739" t="n"/>
      <c r="JZI9" s="1739" t="n"/>
      <c r="JZJ9" s="1739" t="n"/>
      <c r="JZK9" s="1739" t="n"/>
      <c r="JZL9" s="1739" t="n"/>
      <c r="JZM9" s="1739" t="n"/>
      <c r="JZN9" s="1739" t="n"/>
      <c r="JZO9" s="1739" t="n"/>
      <c r="JZP9" s="1739" t="n"/>
      <c r="JZQ9" s="1739" t="n"/>
      <c r="JZR9" s="1739" t="n"/>
      <c r="JZS9" s="1739" t="n"/>
      <c r="JZT9" s="1739" t="n"/>
      <c r="JZU9" s="1739" t="n"/>
      <c r="JZV9" s="1739" t="n"/>
      <c r="JZW9" s="1739" t="n"/>
      <c r="JZX9" s="1739" t="n"/>
      <c r="JZY9" s="1739" t="n"/>
      <c r="JZZ9" s="1739" t="n"/>
      <c r="KAA9" s="1739" t="n"/>
      <c r="KAB9" s="1739" t="n"/>
      <c r="KAC9" s="1739" t="n"/>
      <c r="KAD9" s="1739" t="n"/>
      <c r="KAE9" s="1739" t="n"/>
      <c r="KAF9" s="1739" t="n"/>
      <c r="KAG9" s="1739" t="n"/>
      <c r="KAH9" s="1739" t="n"/>
      <c r="KAI9" s="1739" t="n"/>
      <c r="KAJ9" s="1739" t="n"/>
      <c r="KAK9" s="1739" t="n"/>
      <c r="KAL9" s="1739" t="n"/>
      <c r="KAM9" s="1739" t="n"/>
      <c r="KAN9" s="1739" t="n"/>
      <c r="KAO9" s="1739" t="n"/>
      <c r="KAP9" s="1739" t="n"/>
      <c r="KAQ9" s="1739" t="n"/>
      <c r="KAR9" s="1739" t="n"/>
      <c r="KAS9" s="1739" t="n"/>
      <c r="KAT9" s="1739" t="n"/>
      <c r="KAU9" s="1739" t="n"/>
      <c r="KAV9" s="1739" t="n"/>
      <c r="KAW9" s="1739" t="n"/>
      <c r="KAX9" s="1739" t="n"/>
      <c r="KAY9" s="1739" t="n"/>
      <c r="KAZ9" s="1739" t="n"/>
      <c r="KBA9" s="1739" t="n"/>
      <c r="KBB9" s="1739" t="n"/>
      <c r="KBC9" s="1739" t="n"/>
      <c r="KBD9" s="1739" t="n"/>
      <c r="KBE9" s="1739" t="n"/>
      <c r="KBF9" s="1739" t="n"/>
      <c r="KBG9" s="1739" t="n"/>
      <c r="KBH9" s="1739" t="n"/>
      <c r="KBI9" s="1739" t="n"/>
      <c r="KBJ9" s="1739" t="n"/>
      <c r="KBK9" s="1739" t="n"/>
      <c r="KBL9" s="1739" t="n"/>
      <c r="KBM9" s="1739" t="n"/>
      <c r="KBN9" s="1739" t="n"/>
      <c r="KBO9" s="1739" t="n"/>
      <c r="KBP9" s="1739" t="n"/>
      <c r="KBQ9" s="1739" t="n"/>
      <c r="KBR9" s="1739" t="n"/>
      <c r="KBS9" s="1739" t="n"/>
      <c r="KBT9" s="1739" t="n"/>
      <c r="KBU9" s="1739" t="n"/>
      <c r="KBV9" s="1739" t="n"/>
      <c r="KBW9" s="1739" t="n"/>
      <c r="KBX9" s="1739" t="n"/>
      <c r="KBY9" s="1739" t="n"/>
      <c r="KBZ9" s="1739" t="n"/>
      <c r="KCA9" s="1739" t="n"/>
      <c r="KCB9" s="1739" t="n"/>
      <c r="KCC9" s="1739" t="n"/>
      <c r="KCD9" s="1739" t="n"/>
      <c r="KCE9" s="1739" t="n"/>
      <c r="KCF9" s="1739" t="n"/>
      <c r="KCG9" s="1739" t="n"/>
      <c r="KCH9" s="1739" t="n"/>
      <c r="KCI9" s="1739" t="n"/>
      <c r="KCJ9" s="1739" t="n"/>
      <c r="KCK9" s="1739" t="n"/>
      <c r="KCL9" s="1739" t="n"/>
      <c r="KCM9" s="1739" t="n"/>
      <c r="KCN9" s="1739" t="n"/>
      <c r="KCO9" s="1739" t="n"/>
      <c r="KCP9" s="1739" t="n"/>
      <c r="KCQ9" s="1739" t="n"/>
      <c r="KCR9" s="1739" t="n"/>
      <c r="KCS9" s="1739" t="n"/>
      <c r="KCT9" s="1739" t="n"/>
      <c r="KCU9" s="1739" t="n"/>
      <c r="KCV9" s="1739" t="n"/>
      <c r="KCW9" s="1739" t="n"/>
      <c r="KCX9" s="1739" t="n"/>
      <c r="KCY9" s="1739" t="n"/>
      <c r="KCZ9" s="1739" t="n"/>
      <c r="KDA9" s="1739" t="n"/>
      <c r="KDB9" s="1739" t="n"/>
      <c r="KDC9" s="1739" t="n"/>
      <c r="KDD9" s="1739" t="n"/>
      <c r="KDE9" s="1739" t="n"/>
      <c r="KDF9" s="1739" t="n"/>
      <c r="KDG9" s="1739" t="n"/>
      <c r="KDH9" s="1739" t="n"/>
      <c r="KDI9" s="1739" t="n"/>
      <c r="KDJ9" s="1739" t="n"/>
      <c r="KDK9" s="1739" t="n"/>
      <c r="KDL9" s="1739" t="n"/>
      <c r="KDM9" s="1739" t="n"/>
      <c r="KDN9" s="1739" t="n"/>
      <c r="KDO9" s="1739" t="n"/>
      <c r="KDP9" s="1739" t="n"/>
      <c r="KDQ9" s="1739" t="n"/>
      <c r="KDR9" s="1739" t="n"/>
      <c r="KDS9" s="1739" t="n"/>
      <c r="KDT9" s="1739" t="n"/>
      <c r="KDU9" s="1739" t="n"/>
      <c r="KDV9" s="1739" t="n"/>
      <c r="KDW9" s="1739" t="n"/>
      <c r="KDX9" s="1739" t="n"/>
      <c r="KDY9" s="1739" t="n"/>
      <c r="KDZ9" s="1739" t="n"/>
      <c r="KEA9" s="1739" t="n"/>
      <c r="KEB9" s="1739" t="n"/>
      <c r="KEC9" s="1739" t="n"/>
      <c r="KED9" s="1739" t="n"/>
      <c r="KEE9" s="1739" t="n"/>
      <c r="KEF9" s="1739" t="n"/>
      <c r="KEG9" s="1739" t="n"/>
      <c r="KEH9" s="1739" t="n"/>
      <c r="KEI9" s="1739" t="n"/>
      <c r="KEJ9" s="1739" t="n"/>
      <c r="KEK9" s="1739" t="n"/>
      <c r="KEL9" s="1739" t="n"/>
      <c r="KEM9" s="1739" t="n"/>
      <c r="KEN9" s="1739" t="n"/>
      <c r="KEO9" s="1739" t="n"/>
      <c r="KEP9" s="1739" t="n"/>
      <c r="KEQ9" s="1739" t="n"/>
      <c r="KER9" s="1739" t="n"/>
      <c r="KES9" s="1739" t="n"/>
      <c r="KET9" s="1739" t="n"/>
      <c r="KEU9" s="1739" t="n"/>
      <c r="KEV9" s="1739" t="n"/>
      <c r="KEW9" s="1739" t="n"/>
      <c r="KEX9" s="1739" t="n"/>
      <c r="KEY9" s="1739" t="n"/>
      <c r="KEZ9" s="1739" t="n"/>
      <c r="KFA9" s="1739" t="n"/>
      <c r="KFB9" s="1739" t="n"/>
      <c r="KFC9" s="1739" t="n"/>
      <c r="KFD9" s="1739" t="n"/>
      <c r="KFE9" s="1739" t="n"/>
      <c r="KFF9" s="1739" t="n"/>
      <c r="KFG9" s="1739" t="n"/>
      <c r="KFH9" s="1739" t="n"/>
      <c r="KFI9" s="1739" t="n"/>
      <c r="KFJ9" s="1739" t="n"/>
      <c r="KFK9" s="1739" t="n"/>
      <c r="KFL9" s="1739" t="n"/>
      <c r="KFM9" s="1739" t="n"/>
      <c r="KFN9" s="1739" t="n"/>
      <c r="KFO9" s="1739" t="n"/>
      <c r="KFP9" s="1739" t="n"/>
      <c r="KFQ9" s="1739" t="n"/>
      <c r="KFR9" s="1739" t="n"/>
      <c r="KFS9" s="1739" t="n"/>
      <c r="KFT9" s="1739" t="n"/>
      <c r="KFU9" s="1739" t="n"/>
      <c r="KFV9" s="1739" t="n"/>
      <c r="KFW9" s="1739" t="n"/>
      <c r="KFX9" s="1739" t="n"/>
      <c r="KFY9" s="1739" t="n"/>
      <c r="KFZ9" s="1739" t="n"/>
      <c r="KGA9" s="1739" t="n"/>
      <c r="KGB9" s="1739" t="n"/>
      <c r="KGC9" s="1739" t="n"/>
      <c r="KGD9" s="1739" t="n"/>
      <c r="KGE9" s="1739" t="n"/>
      <c r="KGF9" s="1739" t="n"/>
      <c r="KGG9" s="1739" t="n"/>
      <c r="KGH9" s="1739" t="n"/>
      <c r="KGI9" s="1739" t="n"/>
      <c r="KGJ9" s="1739" t="n"/>
      <c r="KGK9" s="1739" t="n"/>
      <c r="KGL9" s="1739" t="n"/>
      <c r="KGM9" s="1739" t="n"/>
      <c r="KGN9" s="1739" t="n"/>
      <c r="KGO9" s="1739" t="n"/>
      <c r="KGP9" s="1739" t="n"/>
      <c r="KGQ9" s="1739" t="n"/>
      <c r="KGR9" s="1739" t="n"/>
      <c r="KGS9" s="1739" t="n"/>
      <c r="KGT9" s="1739" t="n"/>
      <c r="KGU9" s="1739" t="n"/>
      <c r="KGV9" s="1739" t="n"/>
      <c r="KGW9" s="1739" t="n"/>
      <c r="KGX9" s="1739" t="n"/>
      <c r="KGY9" s="1739" t="n"/>
      <c r="KGZ9" s="1739" t="n"/>
      <c r="KHA9" s="1739" t="n"/>
      <c r="KHB9" s="1739" t="n"/>
      <c r="KHC9" s="1739" t="n"/>
      <c r="KHD9" s="1739" t="n"/>
      <c r="KHE9" s="1739" t="n"/>
      <c r="KHF9" s="1739" t="n"/>
      <c r="KHG9" s="1739" t="n"/>
      <c r="KHH9" s="1739" t="n"/>
      <c r="KHI9" s="1739" t="n"/>
      <c r="KHJ9" s="1739" t="n"/>
      <c r="KHK9" s="1739" t="n"/>
      <c r="KHL9" s="1739" t="n"/>
      <c r="KHM9" s="1739" t="n"/>
      <c r="KHN9" s="1739" t="n"/>
      <c r="KHO9" s="1739" t="n"/>
      <c r="KHP9" s="1739" t="n"/>
      <c r="KHQ9" s="1739" t="n"/>
      <c r="KHR9" s="1739" t="n"/>
      <c r="KHS9" s="1739" t="n"/>
      <c r="KHT9" s="1739" t="n"/>
      <c r="KHU9" s="1739" t="n"/>
      <c r="KHV9" s="1739" t="n"/>
      <c r="KHW9" s="1739" t="n"/>
      <c r="KHX9" s="1739" t="n"/>
      <c r="KHY9" s="1739" t="n"/>
      <c r="KHZ9" s="1739" t="n"/>
      <c r="KIA9" s="1739" t="n"/>
      <c r="KIB9" s="1739" t="n"/>
      <c r="KIC9" s="1739" t="n"/>
      <c r="KID9" s="1739" t="n"/>
      <c r="KIE9" s="1739" t="n"/>
      <c r="KIF9" s="1739" t="n"/>
      <c r="KIG9" s="1739" t="n"/>
      <c r="KIH9" s="1739" t="n"/>
      <c r="KII9" s="1739" t="n"/>
      <c r="KIJ9" s="1739" t="n"/>
      <c r="KIK9" s="1739" t="n"/>
      <c r="KIL9" s="1739" t="n"/>
      <c r="KIM9" s="1739" t="n"/>
      <c r="KIN9" s="1739" t="n"/>
      <c r="KIO9" s="1739" t="n"/>
      <c r="KIP9" s="1739" t="n"/>
      <c r="KIQ9" s="1739" t="n"/>
      <c r="KIR9" s="1739" t="n"/>
      <c r="KIS9" s="1739" t="n"/>
      <c r="KIT9" s="1739" t="n"/>
      <c r="KIU9" s="1739" t="n"/>
      <c r="KIV9" s="1739" t="n"/>
      <c r="KIW9" s="1739" t="n"/>
      <c r="KIX9" s="1739" t="n"/>
      <c r="KIY9" s="1739" t="n"/>
      <c r="KIZ9" s="1739" t="n"/>
      <c r="KJA9" s="1739" t="n"/>
      <c r="KJB9" s="1739" t="n"/>
      <c r="KJC9" s="1739" t="n"/>
      <c r="KJD9" s="1739" t="n"/>
      <c r="KJE9" s="1739" t="n"/>
      <c r="KJF9" s="1739" t="n"/>
      <c r="KJG9" s="1739" t="n"/>
      <c r="KJH9" s="1739" t="n"/>
      <c r="KJI9" s="1739" t="n"/>
      <c r="KJJ9" s="1739" t="n"/>
      <c r="KJK9" s="1739" t="n"/>
      <c r="KJL9" s="1739" t="n"/>
      <c r="KJM9" s="1739" t="n"/>
      <c r="KJN9" s="1739" t="n"/>
      <c r="KJO9" s="1739" t="n"/>
      <c r="KJP9" s="1739" t="n"/>
      <c r="KJQ9" s="1739" t="n"/>
      <c r="KJR9" s="1739" t="n"/>
      <c r="KJS9" s="1739" t="n"/>
      <c r="KJT9" s="1739" t="n"/>
      <c r="KJU9" s="1739" t="n"/>
      <c r="KJV9" s="1739" t="n"/>
      <c r="KJW9" s="1739" t="n"/>
      <c r="KJX9" s="1739" t="n"/>
      <c r="KJY9" s="1739" t="n"/>
      <c r="KJZ9" s="1739" t="n"/>
      <c r="KKA9" s="1739" t="n"/>
      <c r="KKB9" s="1739" t="n"/>
      <c r="KKC9" s="1739" t="n"/>
      <c r="KKD9" s="1739" t="n"/>
      <c r="KKE9" s="1739" t="n"/>
      <c r="KKF9" s="1739" t="n"/>
      <c r="KKG9" s="1739" t="n"/>
      <c r="KKH9" s="1739" t="n"/>
      <c r="KKI9" s="1739" t="n"/>
      <c r="KKJ9" s="1739" t="n"/>
      <c r="KKK9" s="1739" t="n"/>
      <c r="KKL9" s="1739" t="n"/>
      <c r="KKM9" s="1739" t="n"/>
      <c r="KKN9" s="1739" t="n"/>
      <c r="KKO9" s="1739" t="n"/>
      <c r="KKP9" s="1739" t="n"/>
      <c r="KKQ9" s="1739" t="n"/>
      <c r="KKR9" s="1739" t="n"/>
      <c r="KKS9" s="1739" t="n"/>
      <c r="KKT9" s="1739" t="n"/>
      <c r="KKU9" s="1739" t="n"/>
      <c r="KKV9" s="1739" t="n"/>
      <c r="KKW9" s="1739" t="n"/>
      <c r="KKX9" s="1739" t="n"/>
      <c r="KKY9" s="1739" t="n"/>
      <c r="KKZ9" s="1739" t="n"/>
      <c r="KLA9" s="1739" t="n"/>
      <c r="KLB9" s="1739" t="n"/>
      <c r="KLC9" s="1739" t="n"/>
      <c r="KLD9" s="1739" t="n"/>
      <c r="KLE9" s="1739" t="n"/>
      <c r="KLF9" s="1739" t="n"/>
      <c r="KLG9" s="1739" t="n"/>
      <c r="KLH9" s="1739" t="n"/>
      <c r="KLI9" s="1739" t="n"/>
      <c r="KLJ9" s="1739" t="n"/>
      <c r="KLK9" s="1739" t="n"/>
      <c r="KLL9" s="1739" t="n"/>
      <c r="KLM9" s="1739" t="n"/>
      <c r="KLN9" s="1739" t="n"/>
      <c r="KLO9" s="1739" t="n"/>
      <c r="KLP9" s="1739" t="n"/>
      <c r="KLQ9" s="1739" t="n"/>
      <c r="KLR9" s="1739" t="n"/>
      <c r="KLS9" s="1739" t="n"/>
      <c r="KLT9" s="1739" t="n"/>
      <c r="KLU9" s="1739" t="n"/>
      <c r="KLV9" s="1739" t="n"/>
      <c r="KLW9" s="1739" t="n"/>
      <c r="KLX9" s="1739" t="n"/>
      <c r="KLY9" s="1739" t="n"/>
      <c r="KLZ9" s="1739" t="n"/>
      <c r="KMA9" s="1739" t="n"/>
      <c r="KMB9" s="1739" t="n"/>
      <c r="KMC9" s="1739" t="n"/>
      <c r="KMD9" s="1739" t="n"/>
      <c r="KME9" s="1739" t="n"/>
      <c r="KMF9" s="1739" t="n"/>
      <c r="KMG9" s="1739" t="n"/>
      <c r="KMH9" s="1739" t="n"/>
      <c r="KMI9" s="1739" t="n"/>
      <c r="KMJ9" s="1739" t="n"/>
      <c r="KMK9" s="1739" t="n"/>
      <c r="KML9" s="1739" t="n"/>
      <c r="KMM9" s="1739" t="n"/>
      <c r="KMN9" s="1739" t="n"/>
      <c r="KMO9" s="1739" t="n"/>
      <c r="KMP9" s="1739" t="n"/>
      <c r="KMQ9" s="1739" t="n"/>
      <c r="KMR9" s="1739" t="n"/>
      <c r="KMS9" s="1739" t="n"/>
      <c r="KMT9" s="1739" t="n"/>
      <c r="KMU9" s="1739" t="n"/>
      <c r="KMV9" s="1739" t="n"/>
      <c r="KMW9" s="1739" t="n"/>
      <c r="KMX9" s="1739" t="n"/>
      <c r="KMY9" s="1739" t="n"/>
      <c r="KMZ9" s="1739" t="n"/>
      <c r="KNA9" s="1739" t="n"/>
      <c r="KNB9" s="1739" t="n"/>
      <c r="KNC9" s="1739" t="n"/>
      <c r="KND9" s="1739" t="n"/>
      <c r="KNE9" s="1739" t="n"/>
      <c r="KNF9" s="1739" t="n"/>
      <c r="KNG9" s="1739" t="n"/>
      <c r="KNH9" s="1739" t="n"/>
      <c r="KNI9" s="1739" t="n"/>
      <c r="KNJ9" s="1739" t="n"/>
      <c r="KNK9" s="1739" t="n"/>
      <c r="KNL9" s="1739" t="n"/>
      <c r="KNM9" s="1739" t="n"/>
      <c r="KNN9" s="1739" t="n"/>
      <c r="KNO9" s="1739" t="n"/>
      <c r="KNP9" s="1739" t="n"/>
      <c r="KNQ9" s="1739" t="n"/>
      <c r="KNR9" s="1739" t="n"/>
      <c r="KNS9" s="1739" t="n"/>
      <c r="KNT9" s="1739" t="n"/>
      <c r="KNU9" s="1739" t="n"/>
      <c r="KNV9" s="1739" t="n"/>
      <c r="KNW9" s="1739" t="n"/>
      <c r="KNX9" s="1739" t="n"/>
      <c r="KNY9" s="1739" t="n"/>
      <c r="KNZ9" s="1739" t="n"/>
      <c r="KOA9" s="1739" t="n"/>
      <c r="KOB9" s="1739" t="n"/>
      <c r="KOC9" s="1739" t="n"/>
      <c r="KOD9" s="1739" t="n"/>
      <c r="KOE9" s="1739" t="n"/>
      <c r="KOF9" s="1739" t="n"/>
      <c r="KOG9" s="1739" t="n"/>
      <c r="KOH9" s="1739" t="n"/>
      <c r="KOI9" s="1739" t="n"/>
      <c r="KOJ9" s="1739" t="n"/>
      <c r="KOK9" s="1739" t="n"/>
      <c r="KOL9" s="1739" t="n"/>
      <c r="KOM9" s="1739" t="n"/>
      <c r="KON9" s="1739" t="n"/>
      <c r="KOO9" s="1739" t="n"/>
      <c r="KOP9" s="1739" t="n"/>
      <c r="KOQ9" s="1739" t="n"/>
      <c r="KOR9" s="1739" t="n"/>
      <c r="KOS9" s="1739" t="n"/>
      <c r="KOT9" s="1739" t="n"/>
      <c r="KOU9" s="1739" t="n"/>
      <c r="KOV9" s="1739" t="n"/>
      <c r="KOW9" s="1739" t="n"/>
      <c r="KOX9" s="1739" t="n"/>
      <c r="KOY9" s="1739" t="n"/>
      <c r="KOZ9" s="1739" t="n"/>
      <c r="KPA9" s="1739" t="n"/>
      <c r="KPB9" s="1739" t="n"/>
      <c r="KPC9" s="1739" t="n"/>
      <c r="KPD9" s="1739" t="n"/>
      <c r="KPE9" s="1739" t="n"/>
      <c r="KPF9" s="1739" t="n"/>
      <c r="KPG9" s="1739" t="n"/>
      <c r="KPH9" s="1739" t="n"/>
      <c r="KPI9" s="1739" t="n"/>
      <c r="KPJ9" s="1739" t="n"/>
      <c r="KPK9" s="1739" t="n"/>
      <c r="KPL9" s="1739" t="n"/>
      <c r="KPM9" s="1739" t="n"/>
      <c r="KPN9" s="1739" t="n"/>
      <c r="KPO9" s="1739" t="n"/>
      <c r="KPP9" s="1739" t="n"/>
      <c r="KPQ9" s="1739" t="n"/>
      <c r="KPR9" s="1739" t="n"/>
      <c r="KPS9" s="1739" t="n"/>
      <c r="KPT9" s="1739" t="n"/>
      <c r="KPU9" s="1739" t="n"/>
      <c r="KPV9" s="1739" t="n"/>
      <c r="KPW9" s="1739" t="n"/>
      <c r="KPX9" s="1739" t="n"/>
      <c r="KPY9" s="1739" t="n"/>
      <c r="KPZ9" s="1739" t="n"/>
      <c r="KQA9" s="1739" t="n"/>
      <c r="KQB9" s="1739" t="n"/>
      <c r="KQC9" s="1739" t="n"/>
      <c r="KQD9" s="1739" t="n"/>
      <c r="KQE9" s="1739" t="n"/>
      <c r="KQF9" s="1739" t="n"/>
      <c r="KQG9" s="1739" t="n"/>
      <c r="KQH9" s="1739" t="n"/>
      <c r="KQI9" s="1739" t="n"/>
      <c r="KQJ9" s="1739" t="n"/>
      <c r="KQK9" s="1739" t="n"/>
      <c r="KQL9" s="1739" t="n"/>
      <c r="KQM9" s="1739" t="n"/>
      <c r="KQN9" s="1739" t="n"/>
      <c r="KQO9" s="1739" t="n"/>
      <c r="KQP9" s="1739" t="n"/>
      <c r="KQQ9" s="1739" t="n"/>
      <c r="KQR9" s="1739" t="n"/>
      <c r="KQS9" s="1739" t="n"/>
      <c r="KQT9" s="1739" t="n"/>
      <c r="KQU9" s="1739" t="n"/>
      <c r="KQV9" s="1739" t="n"/>
      <c r="KQW9" s="1739" t="n"/>
      <c r="KQX9" s="1739" t="n"/>
      <c r="KQY9" s="1739" t="n"/>
      <c r="KQZ9" s="1739" t="n"/>
      <c r="KRA9" s="1739" t="n"/>
      <c r="KRB9" s="1739" t="n"/>
      <c r="KRC9" s="1739" t="n"/>
      <c r="KRD9" s="1739" t="n"/>
      <c r="KRE9" s="1739" t="n"/>
      <c r="KRF9" s="1739" t="n"/>
      <c r="KRG9" s="1739" t="n"/>
      <c r="KRH9" s="1739" t="n"/>
      <c r="KRI9" s="1739" t="n"/>
      <c r="KRJ9" s="1739" t="n"/>
      <c r="KRK9" s="1739" t="n"/>
      <c r="KRL9" s="1739" t="n"/>
      <c r="KRM9" s="1739" t="n"/>
      <c r="KRN9" s="1739" t="n"/>
      <c r="KRO9" s="1739" t="n"/>
      <c r="KRP9" s="1739" t="n"/>
      <c r="KRQ9" s="1739" t="n"/>
      <c r="KRR9" s="1739" t="n"/>
      <c r="KRS9" s="1739" t="n"/>
      <c r="KRT9" s="1739" t="n"/>
      <c r="KRU9" s="1739" t="n"/>
      <c r="KRV9" s="1739" t="n"/>
      <c r="KRW9" s="1739" t="n"/>
      <c r="KRX9" s="1739" t="n"/>
      <c r="KRY9" s="1739" t="n"/>
      <c r="KRZ9" s="1739" t="n"/>
      <c r="KSA9" s="1739" t="n"/>
      <c r="KSB9" s="1739" t="n"/>
      <c r="KSC9" s="1739" t="n"/>
      <c r="KSD9" s="1739" t="n"/>
      <c r="KSE9" s="1739" t="n"/>
      <c r="KSF9" s="1739" t="n"/>
      <c r="KSG9" s="1739" t="n"/>
      <c r="KSH9" s="1739" t="n"/>
      <c r="KSI9" s="1739" t="n"/>
      <c r="KSJ9" s="1739" t="n"/>
      <c r="KSK9" s="1739" t="n"/>
      <c r="KSL9" s="1739" t="n"/>
      <c r="KSM9" s="1739" t="n"/>
      <c r="KSN9" s="1739" t="n"/>
      <c r="KSO9" s="1739" t="n"/>
      <c r="KSP9" s="1739" t="n"/>
      <c r="KSQ9" s="1739" t="n"/>
      <c r="KSR9" s="1739" t="n"/>
      <c r="KSS9" s="1739" t="n"/>
      <c r="KST9" s="1739" t="n"/>
      <c r="KSU9" s="1739" t="n"/>
      <c r="KSV9" s="1739" t="n"/>
      <c r="KSW9" s="1739" t="n"/>
      <c r="KSX9" s="1739" t="n"/>
      <c r="KSY9" s="1739" t="n"/>
      <c r="KSZ9" s="1739" t="n"/>
      <c r="KTA9" s="1739" t="n"/>
      <c r="KTB9" s="1739" t="n"/>
      <c r="KTC9" s="1739" t="n"/>
      <c r="KTD9" s="1739" t="n"/>
      <c r="KTE9" s="1739" t="n"/>
      <c r="KTF9" s="1739" t="n"/>
      <c r="KTG9" s="1739" t="n"/>
      <c r="KTH9" s="1739" t="n"/>
      <c r="KTI9" s="1739" t="n"/>
      <c r="KTJ9" s="1739" t="n"/>
      <c r="KTK9" s="1739" t="n"/>
      <c r="KTL9" s="1739" t="n"/>
      <c r="KTM9" s="1739" t="n"/>
      <c r="KTN9" s="1739" t="n"/>
      <c r="KTO9" s="1739" t="n"/>
      <c r="KTP9" s="1739" t="n"/>
      <c r="KTQ9" s="1739" t="n"/>
      <c r="KTR9" s="1739" t="n"/>
      <c r="KTS9" s="1739" t="n"/>
      <c r="KTT9" s="1739" t="n"/>
      <c r="KTU9" s="1739" t="n"/>
      <c r="KTV9" s="1739" t="n"/>
      <c r="KTW9" s="1739" t="n"/>
      <c r="KTX9" s="1739" t="n"/>
      <c r="KTY9" s="1739" t="n"/>
      <c r="KTZ9" s="1739" t="n"/>
      <c r="KUA9" s="1739" t="n"/>
      <c r="KUB9" s="1739" t="n"/>
      <c r="KUC9" s="1739" t="n"/>
      <c r="KUD9" s="1739" t="n"/>
      <c r="KUE9" s="1739" t="n"/>
      <c r="KUF9" s="1739" t="n"/>
      <c r="KUG9" s="1739" t="n"/>
      <c r="KUH9" s="1739" t="n"/>
      <c r="KUI9" s="1739" t="n"/>
      <c r="KUJ9" s="1739" t="n"/>
      <c r="KUK9" s="1739" t="n"/>
      <c r="KUL9" s="1739" t="n"/>
      <c r="KUM9" s="1739" t="n"/>
      <c r="KUN9" s="1739" t="n"/>
      <c r="KUO9" s="1739" t="n"/>
      <c r="KUP9" s="1739" t="n"/>
      <c r="KUQ9" s="1739" t="n"/>
      <c r="KUR9" s="1739" t="n"/>
      <c r="KUS9" s="1739" t="n"/>
      <c r="KUT9" s="1739" t="n"/>
      <c r="KUU9" s="1739" t="n"/>
      <c r="KUV9" s="1739" t="n"/>
      <c r="KUW9" s="1739" t="n"/>
      <c r="KUX9" s="1739" t="n"/>
      <c r="KUY9" s="1739" t="n"/>
      <c r="KUZ9" s="1739" t="n"/>
      <c r="KVA9" s="1739" t="n"/>
      <c r="KVB9" s="1739" t="n"/>
      <c r="KVC9" s="1739" t="n"/>
      <c r="KVD9" s="1739" t="n"/>
      <c r="KVE9" s="1739" t="n"/>
      <c r="KVF9" s="1739" t="n"/>
      <c r="KVG9" s="1739" t="n"/>
      <c r="KVH9" s="1739" t="n"/>
      <c r="KVI9" s="1739" t="n"/>
      <c r="KVJ9" s="1739" t="n"/>
      <c r="KVK9" s="1739" t="n"/>
      <c r="KVL9" s="1739" t="n"/>
      <c r="KVM9" s="1739" t="n"/>
      <c r="KVN9" s="1739" t="n"/>
      <c r="KVO9" s="1739" t="n"/>
      <c r="KVP9" s="1739" t="n"/>
      <c r="KVQ9" s="1739" t="n"/>
      <c r="KVR9" s="1739" t="n"/>
      <c r="KVS9" s="1739" t="n"/>
      <c r="KVT9" s="1739" t="n"/>
      <c r="KVU9" s="1739" t="n"/>
      <c r="KVV9" s="1739" t="n"/>
      <c r="KVW9" s="1739" t="n"/>
      <c r="KVX9" s="1739" t="n"/>
      <c r="KVY9" s="1739" t="n"/>
      <c r="KVZ9" s="1739" t="n"/>
      <c r="KWA9" s="1739" t="n"/>
      <c r="KWB9" s="1739" t="n"/>
      <c r="KWC9" s="1739" t="n"/>
      <c r="KWD9" s="1739" t="n"/>
      <c r="KWE9" s="1739" t="n"/>
      <c r="KWF9" s="1739" t="n"/>
      <c r="KWG9" s="1739" t="n"/>
      <c r="KWH9" s="1739" t="n"/>
      <c r="KWI9" s="1739" t="n"/>
      <c r="KWJ9" s="1739" t="n"/>
      <c r="KWK9" s="1739" t="n"/>
      <c r="KWL9" s="1739" t="n"/>
      <c r="KWM9" s="1739" t="n"/>
      <c r="KWN9" s="1739" t="n"/>
      <c r="KWO9" s="1739" t="n"/>
      <c r="KWP9" s="1739" t="n"/>
      <c r="KWQ9" s="1739" t="n"/>
      <c r="KWR9" s="1739" t="n"/>
      <c r="KWS9" s="1739" t="n"/>
      <c r="KWT9" s="1739" t="n"/>
      <c r="KWU9" s="1739" t="n"/>
      <c r="KWV9" s="1739" t="n"/>
      <c r="KWW9" s="1739" t="n"/>
      <c r="KWX9" s="1739" t="n"/>
      <c r="KWY9" s="1739" t="n"/>
      <c r="KWZ9" s="1739" t="n"/>
      <c r="KXA9" s="1739" t="n"/>
      <c r="KXB9" s="1739" t="n"/>
      <c r="KXC9" s="1739" t="n"/>
      <c r="KXD9" s="1739" t="n"/>
      <c r="KXE9" s="1739" t="n"/>
      <c r="KXF9" s="1739" t="n"/>
      <c r="KXG9" s="1739" t="n"/>
      <c r="KXH9" s="1739" t="n"/>
      <c r="KXI9" s="1739" t="n"/>
      <c r="KXJ9" s="1739" t="n"/>
      <c r="KXK9" s="1739" t="n"/>
      <c r="KXL9" s="1739" t="n"/>
      <c r="KXM9" s="1739" t="n"/>
      <c r="KXN9" s="1739" t="n"/>
      <c r="KXO9" s="1739" t="n"/>
      <c r="KXP9" s="1739" t="n"/>
      <c r="KXQ9" s="1739" t="n"/>
      <c r="KXR9" s="1739" t="n"/>
      <c r="KXS9" s="1739" t="n"/>
      <c r="KXT9" s="1739" t="n"/>
      <c r="KXU9" s="1739" t="n"/>
      <c r="KXV9" s="1739" t="n"/>
      <c r="KXW9" s="1739" t="n"/>
      <c r="KXX9" s="1739" t="n"/>
      <c r="KXY9" s="1739" t="n"/>
      <c r="KXZ9" s="1739" t="n"/>
      <c r="KYA9" s="1739" t="n"/>
      <c r="KYB9" s="1739" t="n"/>
      <c r="KYC9" s="1739" t="n"/>
      <c r="KYD9" s="1739" t="n"/>
      <c r="KYE9" s="1739" t="n"/>
      <c r="KYF9" s="1739" t="n"/>
      <c r="KYG9" s="1739" t="n"/>
      <c r="KYH9" s="1739" t="n"/>
      <c r="KYI9" s="1739" t="n"/>
      <c r="KYJ9" s="1739" t="n"/>
      <c r="KYK9" s="1739" t="n"/>
      <c r="KYL9" s="1739" t="n"/>
      <c r="KYM9" s="1739" t="n"/>
      <c r="KYN9" s="1739" t="n"/>
      <c r="KYO9" s="1739" t="n"/>
      <c r="KYP9" s="1739" t="n"/>
      <c r="KYQ9" s="1739" t="n"/>
      <c r="KYR9" s="1739" t="n"/>
      <c r="KYS9" s="1739" t="n"/>
      <c r="KYT9" s="1739" t="n"/>
      <c r="KYU9" s="1739" t="n"/>
      <c r="KYV9" s="1739" t="n"/>
      <c r="KYW9" s="1739" t="n"/>
      <c r="KYX9" s="1739" t="n"/>
      <c r="KYY9" s="1739" t="n"/>
      <c r="KYZ9" s="1739" t="n"/>
      <c r="KZA9" s="1739" t="n"/>
      <c r="KZB9" s="1739" t="n"/>
      <c r="KZC9" s="1739" t="n"/>
      <c r="KZD9" s="1739" t="n"/>
      <c r="KZE9" s="1739" t="n"/>
      <c r="KZF9" s="1739" t="n"/>
      <c r="KZG9" s="1739" t="n"/>
      <c r="KZH9" s="1739" t="n"/>
      <c r="KZI9" s="1739" t="n"/>
      <c r="KZJ9" s="1739" t="n"/>
      <c r="KZK9" s="1739" t="n"/>
      <c r="KZL9" s="1739" t="n"/>
      <c r="KZM9" s="1739" t="n"/>
      <c r="KZN9" s="1739" t="n"/>
      <c r="KZO9" s="1739" t="n"/>
      <c r="KZP9" s="1739" t="n"/>
      <c r="KZQ9" s="1739" t="n"/>
      <c r="KZR9" s="1739" t="n"/>
      <c r="KZS9" s="1739" t="n"/>
      <c r="KZT9" s="1739" t="n"/>
      <c r="KZU9" s="1739" t="n"/>
      <c r="KZV9" s="1739" t="n"/>
      <c r="KZW9" s="1739" t="n"/>
      <c r="KZX9" s="1739" t="n"/>
      <c r="KZY9" s="1739" t="n"/>
      <c r="KZZ9" s="1739" t="n"/>
      <c r="LAA9" s="1739" t="n"/>
      <c r="LAB9" s="1739" t="n"/>
      <c r="LAC9" s="1739" t="n"/>
      <c r="LAD9" s="1739" t="n"/>
      <c r="LAE9" s="1739" t="n"/>
      <c r="LAF9" s="1739" t="n"/>
      <c r="LAG9" s="1739" t="n"/>
      <c r="LAH9" s="1739" t="n"/>
      <c r="LAI9" s="1739" t="n"/>
      <c r="LAJ9" s="1739" t="n"/>
      <c r="LAK9" s="1739" t="n"/>
      <c r="LAL9" s="1739" t="n"/>
      <c r="LAM9" s="1739" t="n"/>
      <c r="LAN9" s="1739" t="n"/>
      <c r="LAO9" s="1739" t="n"/>
      <c r="LAP9" s="1739" t="n"/>
      <c r="LAQ9" s="1739" t="n"/>
      <c r="LAR9" s="1739" t="n"/>
      <c r="LAS9" s="1739" t="n"/>
      <c r="LAT9" s="1739" t="n"/>
      <c r="LAU9" s="1739" t="n"/>
      <c r="LAV9" s="1739" t="n"/>
      <c r="LAW9" s="1739" t="n"/>
      <c r="LAX9" s="1739" t="n"/>
      <c r="LAY9" s="1739" t="n"/>
      <c r="LAZ9" s="1739" t="n"/>
      <c r="LBA9" s="1739" t="n"/>
      <c r="LBB9" s="1739" t="n"/>
      <c r="LBC9" s="1739" t="n"/>
      <c r="LBD9" s="1739" t="n"/>
      <c r="LBE9" s="1739" t="n"/>
      <c r="LBF9" s="1739" t="n"/>
      <c r="LBG9" s="1739" t="n"/>
      <c r="LBH9" s="1739" t="n"/>
      <c r="LBI9" s="1739" t="n"/>
      <c r="LBJ9" s="1739" t="n"/>
      <c r="LBK9" s="1739" t="n"/>
      <c r="LBL9" s="1739" t="n"/>
      <c r="LBM9" s="1739" t="n"/>
      <c r="LBN9" s="1739" t="n"/>
      <c r="LBO9" s="1739" t="n"/>
      <c r="LBP9" s="1739" t="n"/>
      <c r="LBQ9" s="1739" t="n"/>
      <c r="LBR9" s="1739" t="n"/>
      <c r="LBS9" s="1739" t="n"/>
      <c r="LBT9" s="1739" t="n"/>
      <c r="LBU9" s="1739" t="n"/>
      <c r="LBV9" s="1739" t="n"/>
      <c r="LBW9" s="1739" t="n"/>
      <c r="LBX9" s="1739" t="n"/>
      <c r="LBY9" s="1739" t="n"/>
      <c r="LBZ9" s="1739" t="n"/>
      <c r="LCA9" s="1739" t="n"/>
      <c r="LCB9" s="1739" t="n"/>
      <c r="LCC9" s="1739" t="n"/>
      <c r="LCD9" s="1739" t="n"/>
      <c r="LCE9" s="1739" t="n"/>
      <c r="LCF9" s="1739" t="n"/>
      <c r="LCG9" s="1739" t="n"/>
      <c r="LCH9" s="1739" t="n"/>
      <c r="LCI9" s="1739" t="n"/>
      <c r="LCJ9" s="1739" t="n"/>
      <c r="LCK9" s="1739" t="n"/>
      <c r="LCL9" s="1739" t="n"/>
      <c r="LCM9" s="1739" t="n"/>
      <c r="LCN9" s="1739" t="n"/>
      <c r="LCO9" s="1739" t="n"/>
      <c r="LCP9" s="1739" t="n"/>
      <c r="LCQ9" s="1739" t="n"/>
      <c r="LCR9" s="1739" t="n"/>
      <c r="LCS9" s="1739" t="n"/>
      <c r="LCT9" s="1739" t="n"/>
      <c r="LCU9" s="1739" t="n"/>
      <c r="LCV9" s="1739" t="n"/>
      <c r="LCW9" s="1739" t="n"/>
      <c r="LCX9" s="1739" t="n"/>
      <c r="LCY9" s="1739" t="n"/>
      <c r="LCZ9" s="1739" t="n"/>
      <c r="LDA9" s="1739" t="n"/>
      <c r="LDB9" s="1739" t="n"/>
      <c r="LDC9" s="1739" t="n"/>
      <c r="LDD9" s="1739" t="n"/>
      <c r="LDE9" s="1739" t="n"/>
      <c r="LDF9" s="1739" t="n"/>
      <c r="LDG9" s="1739" t="n"/>
      <c r="LDH9" s="1739" t="n"/>
      <c r="LDI9" s="1739" t="n"/>
      <c r="LDJ9" s="1739" t="n"/>
      <c r="LDK9" s="1739" t="n"/>
      <c r="LDL9" s="1739" t="n"/>
      <c r="LDM9" s="1739" t="n"/>
      <c r="LDN9" s="1739" t="n"/>
      <c r="LDO9" s="1739" t="n"/>
      <c r="LDP9" s="1739" t="n"/>
      <c r="LDQ9" s="1739" t="n"/>
      <c r="LDR9" s="1739" t="n"/>
      <c r="LDS9" s="1739" t="n"/>
      <c r="LDT9" s="1739" t="n"/>
      <c r="LDU9" s="1739" t="n"/>
      <c r="LDV9" s="1739" t="n"/>
      <c r="LDW9" s="1739" t="n"/>
      <c r="LDX9" s="1739" t="n"/>
      <c r="LDY9" s="1739" t="n"/>
      <c r="LDZ9" s="1739" t="n"/>
      <c r="LEA9" s="1739" t="n"/>
      <c r="LEB9" s="1739" t="n"/>
      <c r="LEC9" s="1739" t="n"/>
      <c r="LED9" s="1739" t="n"/>
      <c r="LEE9" s="1739" t="n"/>
      <c r="LEF9" s="1739" t="n"/>
      <c r="LEG9" s="1739" t="n"/>
      <c r="LEH9" s="1739" t="n"/>
      <c r="LEI9" s="1739" t="n"/>
      <c r="LEJ9" s="1739" t="n"/>
      <c r="LEK9" s="1739" t="n"/>
      <c r="LEL9" s="1739" t="n"/>
      <c r="LEM9" s="1739" t="n"/>
      <c r="LEN9" s="1739" t="n"/>
      <c r="LEO9" s="1739" t="n"/>
      <c r="LEP9" s="1739" t="n"/>
      <c r="LEQ9" s="1739" t="n"/>
      <c r="LER9" s="1739" t="n"/>
      <c r="LES9" s="1739" t="n"/>
      <c r="LET9" s="1739" t="n"/>
      <c r="LEU9" s="1739" t="n"/>
      <c r="LEV9" s="1739" t="n"/>
      <c r="LEW9" s="1739" t="n"/>
      <c r="LEX9" s="1739" t="n"/>
      <c r="LEY9" s="1739" t="n"/>
      <c r="LEZ9" s="1739" t="n"/>
      <c r="LFA9" s="1739" t="n"/>
      <c r="LFB9" s="1739" t="n"/>
      <c r="LFC9" s="1739" t="n"/>
      <c r="LFD9" s="1739" t="n"/>
      <c r="LFE9" s="1739" t="n"/>
      <c r="LFF9" s="1739" t="n"/>
      <c r="LFG9" s="1739" t="n"/>
      <c r="LFH9" s="1739" t="n"/>
      <c r="LFI9" s="1739" t="n"/>
      <c r="LFJ9" s="1739" t="n"/>
      <c r="LFK9" s="1739" t="n"/>
      <c r="LFL9" s="1739" t="n"/>
      <c r="LFM9" s="1739" t="n"/>
      <c r="LFN9" s="1739" t="n"/>
      <c r="LFO9" s="1739" t="n"/>
      <c r="LFP9" s="1739" t="n"/>
      <c r="LFQ9" s="1739" t="n"/>
      <c r="LFR9" s="1739" t="n"/>
      <c r="LFS9" s="1739" t="n"/>
      <c r="LFT9" s="1739" t="n"/>
      <c r="LFU9" s="1739" t="n"/>
      <c r="LFV9" s="1739" t="n"/>
      <c r="LFW9" s="1739" t="n"/>
      <c r="LFX9" s="1739" t="n"/>
      <c r="LFY9" s="1739" t="n"/>
      <c r="LFZ9" s="1739" t="n"/>
      <c r="LGA9" s="1739" t="n"/>
      <c r="LGB9" s="1739" t="n"/>
      <c r="LGC9" s="1739" t="n"/>
      <c r="LGD9" s="1739" t="n"/>
      <c r="LGE9" s="1739" t="n"/>
      <c r="LGF9" s="1739" t="n"/>
      <c r="LGG9" s="1739" t="n"/>
      <c r="LGH9" s="1739" t="n"/>
      <c r="LGI9" s="1739" t="n"/>
      <c r="LGJ9" s="1739" t="n"/>
      <c r="LGK9" s="1739" t="n"/>
      <c r="LGL9" s="1739" t="n"/>
      <c r="LGM9" s="1739" t="n"/>
      <c r="LGN9" s="1739" t="n"/>
      <c r="LGO9" s="1739" t="n"/>
      <c r="LGP9" s="1739" t="n"/>
      <c r="LGQ9" s="1739" t="n"/>
      <c r="LGR9" s="1739" t="n"/>
      <c r="LGS9" s="1739" t="n"/>
      <c r="LGT9" s="1739" t="n"/>
      <c r="LGU9" s="1739" t="n"/>
      <c r="LGV9" s="1739" t="n"/>
      <c r="LGW9" s="1739" t="n"/>
      <c r="LGX9" s="1739" t="n"/>
      <c r="LGY9" s="1739" t="n"/>
      <c r="LGZ9" s="1739" t="n"/>
      <c r="LHA9" s="1739" t="n"/>
      <c r="LHB9" s="1739" t="n"/>
      <c r="LHC9" s="1739" t="n"/>
      <c r="LHD9" s="1739" t="n"/>
      <c r="LHE9" s="1739" t="n"/>
      <c r="LHF9" s="1739" t="n"/>
      <c r="LHG9" s="1739" t="n"/>
      <c r="LHH9" s="1739" t="n"/>
      <c r="LHI9" s="1739" t="n"/>
      <c r="LHJ9" s="1739" t="n"/>
      <c r="LHK9" s="1739" t="n"/>
      <c r="LHL9" s="1739" t="n"/>
      <c r="LHM9" s="1739" t="n"/>
      <c r="LHN9" s="1739" t="n"/>
      <c r="LHO9" s="1739" t="n"/>
      <c r="LHP9" s="1739" t="n"/>
      <c r="LHQ9" s="1739" t="n"/>
      <c r="LHR9" s="1739" t="n"/>
      <c r="LHS9" s="1739" t="n"/>
      <c r="LHT9" s="1739" t="n"/>
      <c r="LHU9" s="1739" t="n"/>
      <c r="LHV9" s="1739" t="n"/>
      <c r="LHW9" s="1739" t="n"/>
      <c r="LHX9" s="1739" t="n"/>
      <c r="LHY9" s="1739" t="n"/>
      <c r="LHZ9" s="1739" t="n"/>
      <c r="LIA9" s="1739" t="n"/>
      <c r="LIB9" s="1739" t="n"/>
      <c r="LIC9" s="1739" t="n"/>
      <c r="LID9" s="1739" t="n"/>
      <c r="LIE9" s="1739" t="n"/>
      <c r="LIF9" s="1739" t="n"/>
      <c r="LIG9" s="1739" t="n"/>
      <c r="LIH9" s="1739" t="n"/>
      <c r="LII9" s="1739" t="n"/>
      <c r="LIJ9" s="1739" t="n"/>
      <c r="LIK9" s="1739" t="n"/>
      <c r="LIL9" s="1739" t="n"/>
      <c r="LIM9" s="1739" t="n"/>
      <c r="LIN9" s="1739" t="n"/>
      <c r="LIO9" s="1739" t="n"/>
      <c r="LIP9" s="1739" t="n"/>
      <c r="LIQ9" s="1739" t="n"/>
      <c r="LIR9" s="1739" t="n"/>
      <c r="LIS9" s="1739" t="n"/>
      <c r="LIT9" s="1739" t="n"/>
      <c r="LIU9" s="1739" t="n"/>
      <c r="LIV9" s="1739" t="n"/>
      <c r="LIW9" s="1739" t="n"/>
      <c r="LIX9" s="1739" t="n"/>
      <c r="LIY9" s="1739" t="n"/>
      <c r="LIZ9" s="1739" t="n"/>
      <c r="LJA9" s="1739" t="n"/>
      <c r="LJB9" s="1739" t="n"/>
      <c r="LJC9" s="1739" t="n"/>
      <c r="LJD9" s="1739" t="n"/>
      <c r="LJE9" s="1739" t="n"/>
      <c r="LJF9" s="1739" t="n"/>
      <c r="LJG9" s="1739" t="n"/>
      <c r="LJH9" s="1739" t="n"/>
      <c r="LJI9" s="1739" t="n"/>
      <c r="LJJ9" s="1739" t="n"/>
      <c r="LJK9" s="1739" t="n"/>
      <c r="LJL9" s="1739" t="n"/>
      <c r="LJM9" s="1739" t="n"/>
      <c r="LJN9" s="1739" t="n"/>
      <c r="LJO9" s="1739" t="n"/>
      <c r="LJP9" s="1739" t="n"/>
      <c r="LJQ9" s="1739" t="n"/>
      <c r="LJR9" s="1739" t="n"/>
      <c r="LJS9" s="1739" t="n"/>
      <c r="LJT9" s="1739" t="n"/>
      <c r="LJU9" s="1739" t="n"/>
      <c r="LJV9" s="1739" t="n"/>
      <c r="LJW9" s="1739" t="n"/>
      <c r="LJX9" s="1739" t="n"/>
      <c r="LJY9" s="1739" t="n"/>
      <c r="LJZ9" s="1739" t="n"/>
      <c r="LKA9" s="1739" t="n"/>
      <c r="LKB9" s="1739" t="n"/>
      <c r="LKC9" s="1739" t="n"/>
      <c r="LKD9" s="1739" t="n"/>
      <c r="LKE9" s="1739" t="n"/>
      <c r="LKF9" s="1739" t="n"/>
      <c r="LKG9" s="1739" t="n"/>
      <c r="LKH9" s="1739" t="n"/>
      <c r="LKI9" s="1739" t="n"/>
      <c r="LKJ9" s="1739" t="n"/>
      <c r="LKK9" s="1739" t="n"/>
      <c r="LKL9" s="1739" t="n"/>
      <c r="LKM9" s="1739" t="n"/>
      <c r="LKN9" s="1739" t="n"/>
      <c r="LKO9" s="1739" t="n"/>
      <c r="LKP9" s="1739" t="n"/>
      <c r="LKQ9" s="1739" t="n"/>
      <c r="LKR9" s="1739" t="n"/>
      <c r="LKS9" s="1739" t="n"/>
      <c r="LKT9" s="1739" t="n"/>
      <c r="LKU9" s="1739" t="n"/>
      <c r="LKV9" s="1739" t="n"/>
      <c r="LKW9" s="1739" t="n"/>
      <c r="LKX9" s="1739" t="n"/>
      <c r="LKY9" s="1739" t="n"/>
      <c r="LKZ9" s="1739" t="n"/>
      <c r="LLA9" s="1739" t="n"/>
      <c r="LLB9" s="1739" t="n"/>
      <c r="LLC9" s="1739" t="n"/>
      <c r="LLD9" s="1739" t="n"/>
      <c r="LLE9" s="1739" t="n"/>
      <c r="LLF9" s="1739" t="n"/>
      <c r="LLG9" s="1739" t="n"/>
      <c r="LLH9" s="1739" t="n"/>
      <c r="LLI9" s="1739" t="n"/>
      <c r="LLJ9" s="1739" t="n"/>
      <c r="LLK9" s="1739" t="n"/>
      <c r="LLL9" s="1739" t="n"/>
      <c r="LLM9" s="1739" t="n"/>
      <c r="LLN9" s="1739" t="n"/>
      <c r="LLO9" s="1739" t="n"/>
      <c r="LLP9" s="1739" t="n"/>
      <c r="LLQ9" s="1739" t="n"/>
      <c r="LLR9" s="1739" t="n"/>
      <c r="LLS9" s="1739" t="n"/>
      <c r="LLT9" s="1739" t="n"/>
      <c r="LLU9" s="1739" t="n"/>
      <c r="LLV9" s="1739" t="n"/>
      <c r="LLW9" s="1739" t="n"/>
      <c r="LLX9" s="1739" t="n"/>
      <c r="LLY9" s="1739" t="n"/>
      <c r="LLZ9" s="1739" t="n"/>
      <c r="LMA9" s="1739" t="n"/>
      <c r="LMB9" s="1739" t="n"/>
      <c r="LMC9" s="1739" t="n"/>
      <c r="LMD9" s="1739" t="n"/>
      <c r="LME9" s="1739" t="n"/>
      <c r="LMF9" s="1739" t="n"/>
      <c r="LMG9" s="1739" t="n"/>
      <c r="LMH9" s="1739" t="n"/>
      <c r="LMI9" s="1739" t="n"/>
      <c r="LMJ9" s="1739" t="n"/>
      <c r="LMK9" s="1739" t="n"/>
      <c r="LML9" s="1739" t="n"/>
      <c r="LMM9" s="1739" t="n"/>
      <c r="LMN9" s="1739" t="n"/>
      <c r="LMO9" s="1739" t="n"/>
      <c r="LMP9" s="1739" t="n"/>
      <c r="LMQ9" s="1739" t="n"/>
      <c r="LMR9" s="1739" t="n"/>
      <c r="LMS9" s="1739" t="n"/>
      <c r="LMT9" s="1739" t="n"/>
      <c r="LMU9" s="1739" t="n"/>
      <c r="LMV9" s="1739" t="n"/>
      <c r="LMW9" s="1739" t="n"/>
      <c r="LMX9" s="1739" t="n"/>
      <c r="LMY9" s="1739" t="n"/>
      <c r="LMZ9" s="1739" t="n"/>
      <c r="LNA9" s="1739" t="n"/>
      <c r="LNB9" s="1739" t="n"/>
      <c r="LNC9" s="1739" t="n"/>
      <c r="LND9" s="1739" t="n"/>
      <c r="LNE9" s="1739" t="n"/>
      <c r="LNF9" s="1739" t="n"/>
      <c r="LNG9" s="1739" t="n"/>
      <c r="LNH9" s="1739" t="n"/>
      <c r="LNI9" s="1739" t="n"/>
      <c r="LNJ9" s="1739" t="n"/>
      <c r="LNK9" s="1739" t="n"/>
      <c r="LNL9" s="1739" t="n"/>
      <c r="LNM9" s="1739" t="n"/>
      <c r="LNN9" s="1739" t="n"/>
      <c r="LNO9" s="1739" t="n"/>
      <c r="LNP9" s="1739" t="n"/>
      <c r="LNQ9" s="1739" t="n"/>
      <c r="LNR9" s="1739" t="n"/>
      <c r="LNS9" s="1739" t="n"/>
      <c r="LNT9" s="1739" t="n"/>
      <c r="LNU9" s="1739" t="n"/>
      <c r="LNV9" s="1739" t="n"/>
      <c r="LNW9" s="1739" t="n"/>
      <c r="LNX9" s="1739" t="n"/>
      <c r="LNY9" s="1739" t="n"/>
      <c r="LNZ9" s="1739" t="n"/>
      <c r="LOA9" s="1739" t="n"/>
      <c r="LOB9" s="1739" t="n"/>
      <c r="LOC9" s="1739" t="n"/>
      <c r="LOD9" s="1739" t="n"/>
      <c r="LOE9" s="1739" t="n"/>
      <c r="LOF9" s="1739" t="n"/>
      <c r="LOG9" s="1739" t="n"/>
      <c r="LOH9" s="1739" t="n"/>
      <c r="LOI9" s="1739" t="n"/>
      <c r="LOJ9" s="1739" t="n"/>
      <c r="LOK9" s="1739" t="n"/>
      <c r="LOL9" s="1739" t="n"/>
      <c r="LOM9" s="1739" t="n"/>
      <c r="LON9" s="1739" t="n"/>
      <c r="LOO9" s="1739" t="n"/>
      <c r="LOP9" s="1739" t="n"/>
      <c r="LOQ9" s="1739" t="n"/>
      <c r="LOR9" s="1739" t="n"/>
      <c r="LOS9" s="1739" t="n"/>
      <c r="LOT9" s="1739" t="n"/>
      <c r="LOU9" s="1739" t="n"/>
      <c r="LOV9" s="1739" t="n"/>
      <c r="LOW9" s="1739" t="n"/>
      <c r="LOX9" s="1739" t="n"/>
      <c r="LOY9" s="1739" t="n"/>
      <c r="LOZ9" s="1739" t="n"/>
      <c r="LPA9" s="1739" t="n"/>
      <c r="LPB9" s="1739" t="n"/>
      <c r="LPC9" s="1739" t="n"/>
      <c r="LPD9" s="1739" t="n"/>
      <c r="LPE9" s="1739" t="n"/>
      <c r="LPF9" s="1739" t="n"/>
      <c r="LPG9" s="1739" t="n"/>
      <c r="LPH9" s="1739" t="n"/>
      <c r="LPI9" s="1739" t="n"/>
      <c r="LPJ9" s="1739" t="n"/>
      <c r="LPK9" s="1739" t="n"/>
      <c r="LPL9" s="1739" t="n"/>
      <c r="LPM9" s="1739" t="n"/>
      <c r="LPN9" s="1739" t="n"/>
      <c r="LPO9" s="1739" t="n"/>
      <c r="LPP9" s="1739" t="n"/>
      <c r="LPQ9" s="1739" t="n"/>
      <c r="LPR9" s="1739" t="n"/>
      <c r="LPS9" s="1739" t="n"/>
      <c r="LPT9" s="1739" t="n"/>
      <c r="LPU9" s="1739" t="n"/>
      <c r="LPV9" s="1739" t="n"/>
      <c r="LPW9" s="1739" t="n"/>
      <c r="LPX9" s="1739" t="n"/>
      <c r="LPY9" s="1739" t="n"/>
      <c r="LPZ9" s="1739" t="n"/>
      <c r="LQA9" s="1739" t="n"/>
      <c r="LQB9" s="1739" t="n"/>
      <c r="LQC9" s="1739" t="n"/>
      <c r="LQD9" s="1739" t="n"/>
      <c r="LQE9" s="1739" t="n"/>
      <c r="LQF9" s="1739" t="n"/>
      <c r="LQG9" s="1739" t="n"/>
      <c r="LQH9" s="1739" t="n"/>
      <c r="LQI9" s="1739" t="n"/>
      <c r="LQJ9" s="1739" t="n"/>
      <c r="LQK9" s="1739" t="n"/>
      <c r="LQL9" s="1739" t="n"/>
      <c r="LQM9" s="1739" t="n"/>
      <c r="LQN9" s="1739" t="n"/>
      <c r="LQO9" s="1739" t="n"/>
      <c r="LQP9" s="1739" t="n"/>
      <c r="LQQ9" s="1739" t="n"/>
      <c r="LQR9" s="1739" t="n"/>
      <c r="LQS9" s="1739" t="n"/>
      <c r="LQT9" s="1739" t="n"/>
      <c r="LQU9" s="1739" t="n"/>
      <c r="LQV9" s="1739" t="n"/>
      <c r="LQW9" s="1739" t="n"/>
      <c r="LQX9" s="1739" t="n"/>
      <c r="LQY9" s="1739" t="n"/>
      <c r="LQZ9" s="1739" t="n"/>
      <c r="LRA9" s="1739" t="n"/>
      <c r="LRB9" s="1739" t="n"/>
      <c r="LRC9" s="1739" t="n"/>
      <c r="LRD9" s="1739" t="n"/>
      <c r="LRE9" s="1739" t="n"/>
      <c r="LRF9" s="1739" t="n"/>
      <c r="LRG9" s="1739" t="n"/>
      <c r="LRH9" s="1739" t="n"/>
      <c r="LRI9" s="1739" t="n"/>
      <c r="LRJ9" s="1739" t="n"/>
      <c r="LRK9" s="1739" t="n"/>
      <c r="LRL9" s="1739" t="n"/>
      <c r="LRM9" s="1739" t="n"/>
      <c r="LRN9" s="1739" t="n"/>
      <c r="LRO9" s="1739" t="n"/>
      <c r="LRP9" s="1739" t="n"/>
      <c r="LRQ9" s="1739" t="n"/>
      <c r="LRR9" s="1739" t="n"/>
      <c r="LRS9" s="1739" t="n"/>
      <c r="LRT9" s="1739" t="n"/>
      <c r="LRU9" s="1739" t="n"/>
      <c r="LRV9" s="1739" t="n"/>
      <c r="LRW9" s="1739" t="n"/>
      <c r="LRX9" s="1739" t="n"/>
      <c r="LRY9" s="1739" t="n"/>
      <c r="LRZ9" s="1739" t="n"/>
      <c r="LSA9" s="1739" t="n"/>
      <c r="LSB9" s="1739" t="n"/>
      <c r="LSC9" s="1739" t="n"/>
      <c r="LSD9" s="1739" t="n"/>
      <c r="LSE9" s="1739" t="n"/>
      <c r="LSF9" s="1739" t="n"/>
      <c r="LSG9" s="1739" t="n"/>
      <c r="LSH9" s="1739" t="n"/>
      <c r="LSI9" s="1739" t="n"/>
      <c r="LSJ9" s="1739" t="n"/>
      <c r="LSK9" s="1739" t="n"/>
      <c r="LSL9" s="1739" t="n"/>
      <c r="LSM9" s="1739" t="n"/>
      <c r="LSN9" s="1739" t="n"/>
      <c r="LSO9" s="1739" t="n"/>
      <c r="LSP9" s="1739" t="n"/>
      <c r="LSQ9" s="1739" t="n"/>
      <c r="LSR9" s="1739" t="n"/>
      <c r="LSS9" s="1739" t="n"/>
      <c r="LST9" s="1739" t="n"/>
      <c r="LSU9" s="1739" t="n"/>
      <c r="LSV9" s="1739" t="n"/>
      <c r="LSW9" s="1739" t="n"/>
      <c r="LSX9" s="1739" t="n"/>
      <c r="LSY9" s="1739" t="n"/>
      <c r="LSZ9" s="1739" t="n"/>
      <c r="LTA9" s="1739" t="n"/>
      <c r="LTB9" s="1739" t="n"/>
      <c r="LTC9" s="1739" t="n"/>
      <c r="LTD9" s="1739" t="n"/>
      <c r="LTE9" s="1739" t="n"/>
      <c r="LTF9" s="1739" t="n"/>
      <c r="LTG9" s="1739" t="n"/>
      <c r="LTH9" s="1739" t="n"/>
      <c r="LTI9" s="1739" t="n"/>
      <c r="LTJ9" s="1739" t="n"/>
      <c r="LTK9" s="1739" t="n"/>
      <c r="LTL9" s="1739" t="n"/>
      <c r="LTM9" s="1739" t="n"/>
      <c r="LTN9" s="1739" t="n"/>
      <c r="LTO9" s="1739" t="n"/>
      <c r="LTP9" s="1739" t="n"/>
      <c r="LTQ9" s="1739" t="n"/>
      <c r="LTR9" s="1739" t="n"/>
      <c r="LTS9" s="1739" t="n"/>
      <c r="LTT9" s="1739" t="n"/>
      <c r="LTU9" s="1739" t="n"/>
      <c r="LTV9" s="1739" t="n"/>
      <c r="LTW9" s="1739" t="n"/>
      <c r="LTX9" s="1739" t="n"/>
      <c r="LTY9" s="1739" t="n"/>
      <c r="LTZ9" s="1739" t="n"/>
      <c r="LUA9" s="1739" t="n"/>
      <c r="LUB9" s="1739" t="n"/>
      <c r="LUC9" s="1739" t="n"/>
      <c r="LUD9" s="1739" t="n"/>
      <c r="LUE9" s="1739" t="n"/>
      <c r="LUF9" s="1739" t="n"/>
      <c r="LUG9" s="1739" t="n"/>
      <c r="LUH9" s="1739" t="n"/>
      <c r="LUI9" s="1739" t="n"/>
      <c r="LUJ9" s="1739" t="n"/>
      <c r="LUK9" s="1739" t="n"/>
      <c r="LUL9" s="1739" t="n"/>
      <c r="LUM9" s="1739" t="n"/>
      <c r="LUN9" s="1739" t="n"/>
      <c r="LUO9" s="1739" t="n"/>
      <c r="LUP9" s="1739" t="n"/>
      <c r="LUQ9" s="1739" t="n"/>
      <c r="LUR9" s="1739" t="n"/>
      <c r="LUS9" s="1739" t="n"/>
      <c r="LUT9" s="1739" t="n"/>
      <c r="LUU9" s="1739" t="n"/>
      <c r="LUV9" s="1739" t="n"/>
      <c r="LUW9" s="1739" t="n"/>
      <c r="LUX9" s="1739" t="n"/>
      <c r="LUY9" s="1739" t="n"/>
      <c r="LUZ9" s="1739" t="n"/>
      <c r="LVA9" s="1739" t="n"/>
      <c r="LVB9" s="1739" t="n"/>
      <c r="LVC9" s="1739" t="n"/>
      <c r="LVD9" s="1739" t="n"/>
      <c r="LVE9" s="1739" t="n"/>
      <c r="LVF9" s="1739" t="n"/>
      <c r="LVG9" s="1739" t="n"/>
      <c r="LVH9" s="1739" t="n"/>
      <c r="LVI9" s="1739" t="n"/>
      <c r="LVJ9" s="1739" t="n"/>
      <c r="LVK9" s="1739" t="n"/>
      <c r="LVL9" s="1739" t="n"/>
      <c r="LVM9" s="1739" t="n"/>
      <c r="LVN9" s="1739" t="n"/>
      <c r="LVO9" s="1739" t="n"/>
      <c r="LVP9" s="1739" t="n"/>
      <c r="LVQ9" s="1739" t="n"/>
      <c r="LVR9" s="1739" t="n"/>
      <c r="LVS9" s="1739" t="n"/>
      <c r="LVT9" s="1739" t="n"/>
      <c r="LVU9" s="1739" t="n"/>
      <c r="LVV9" s="1739" t="n"/>
      <c r="LVW9" s="1739" t="n"/>
      <c r="LVX9" s="1739" t="n"/>
      <c r="LVY9" s="1739" t="n"/>
      <c r="LVZ9" s="1739" t="n"/>
      <c r="LWA9" s="1739" t="n"/>
      <c r="LWB9" s="1739" t="n"/>
      <c r="LWC9" s="1739" t="n"/>
      <c r="LWD9" s="1739" t="n"/>
      <c r="LWE9" s="1739" t="n"/>
      <c r="LWF9" s="1739" t="n"/>
      <c r="LWG9" s="1739" t="n"/>
      <c r="LWH9" s="1739" t="n"/>
      <c r="LWI9" s="1739" t="n"/>
      <c r="LWJ9" s="1739" t="n"/>
      <c r="LWK9" s="1739" t="n"/>
      <c r="LWL9" s="1739" t="n"/>
      <c r="LWM9" s="1739" t="n"/>
      <c r="LWN9" s="1739" t="n"/>
      <c r="LWO9" s="1739" t="n"/>
      <c r="LWP9" s="1739" t="n"/>
      <c r="LWQ9" s="1739" t="n"/>
      <c r="LWR9" s="1739" t="n"/>
      <c r="LWS9" s="1739" t="n"/>
      <c r="LWT9" s="1739" t="n"/>
      <c r="LWU9" s="1739" t="n"/>
      <c r="LWV9" s="1739" t="n"/>
      <c r="LWW9" s="1739" t="n"/>
      <c r="LWX9" s="1739" t="n"/>
      <c r="LWY9" s="1739" t="n"/>
      <c r="LWZ9" s="1739" t="n"/>
      <c r="LXA9" s="1739" t="n"/>
      <c r="LXB9" s="1739" t="n"/>
      <c r="LXC9" s="1739" t="n"/>
      <c r="LXD9" s="1739" t="n"/>
      <c r="LXE9" s="1739" t="n"/>
      <c r="LXF9" s="1739" t="n"/>
      <c r="LXG9" s="1739" t="n"/>
      <c r="LXH9" s="1739" t="n"/>
      <c r="LXI9" s="1739" t="n"/>
      <c r="LXJ9" s="1739" t="n"/>
      <c r="LXK9" s="1739" t="n"/>
      <c r="LXL9" s="1739" t="n"/>
      <c r="LXM9" s="1739" t="n"/>
      <c r="LXN9" s="1739" t="n"/>
      <c r="LXO9" s="1739" t="n"/>
      <c r="LXP9" s="1739" t="n"/>
      <c r="LXQ9" s="1739" t="n"/>
      <c r="LXR9" s="1739" t="n"/>
      <c r="LXS9" s="1739" t="n"/>
      <c r="LXT9" s="1739" t="n"/>
      <c r="LXU9" s="1739" t="n"/>
      <c r="LXV9" s="1739" t="n"/>
      <c r="LXW9" s="1739" t="n"/>
      <c r="LXX9" s="1739" t="n"/>
      <c r="LXY9" s="1739" t="n"/>
      <c r="LXZ9" s="1739" t="n"/>
      <c r="LYA9" s="1739" t="n"/>
      <c r="LYB9" s="1739" t="n"/>
      <c r="LYC9" s="1739" t="n"/>
      <c r="LYD9" s="1739" t="n"/>
      <c r="LYE9" s="1739" t="n"/>
      <c r="LYF9" s="1739" t="n"/>
      <c r="LYG9" s="1739" t="n"/>
      <c r="LYH9" s="1739" t="n"/>
      <c r="LYI9" s="1739" t="n"/>
      <c r="LYJ9" s="1739" t="n"/>
      <c r="LYK9" s="1739" t="n"/>
      <c r="LYL9" s="1739" t="n"/>
      <c r="LYM9" s="1739" t="n"/>
      <c r="LYN9" s="1739" t="n"/>
      <c r="LYO9" s="1739" t="n"/>
      <c r="LYP9" s="1739" t="n"/>
      <c r="LYQ9" s="1739" t="n"/>
      <c r="LYR9" s="1739" t="n"/>
      <c r="LYS9" s="1739" t="n"/>
      <c r="LYT9" s="1739" t="n"/>
      <c r="LYU9" s="1739" t="n"/>
      <c r="LYV9" s="1739" t="n"/>
      <c r="LYW9" s="1739" t="n"/>
      <c r="LYX9" s="1739" t="n"/>
      <c r="LYY9" s="1739" t="n"/>
      <c r="LYZ9" s="1739" t="n"/>
      <c r="LZA9" s="1739" t="n"/>
      <c r="LZB9" s="1739" t="n"/>
      <c r="LZC9" s="1739" t="n"/>
      <c r="LZD9" s="1739" t="n"/>
      <c r="LZE9" s="1739" t="n"/>
      <c r="LZF9" s="1739" t="n"/>
      <c r="LZG9" s="1739" t="n"/>
      <c r="LZH9" s="1739" t="n"/>
      <c r="LZI9" s="1739" t="n"/>
      <c r="LZJ9" s="1739" t="n"/>
      <c r="LZK9" s="1739" t="n"/>
      <c r="LZL9" s="1739" t="n"/>
      <c r="LZM9" s="1739" t="n"/>
      <c r="LZN9" s="1739" t="n"/>
      <c r="LZO9" s="1739" t="n"/>
      <c r="LZP9" s="1739" t="n"/>
      <c r="LZQ9" s="1739" t="n"/>
      <c r="LZR9" s="1739" t="n"/>
      <c r="LZS9" s="1739" t="n"/>
      <c r="LZT9" s="1739" t="n"/>
      <c r="LZU9" s="1739" t="n"/>
      <c r="LZV9" s="1739" t="n"/>
      <c r="LZW9" s="1739" t="n"/>
      <c r="LZX9" s="1739" t="n"/>
      <c r="LZY9" s="1739" t="n"/>
      <c r="LZZ9" s="1739" t="n"/>
      <c r="MAA9" s="1739" t="n"/>
      <c r="MAB9" s="1739" t="n"/>
      <c r="MAC9" s="1739" t="n"/>
      <c r="MAD9" s="1739" t="n"/>
      <c r="MAE9" s="1739" t="n"/>
      <c r="MAF9" s="1739" t="n"/>
      <c r="MAG9" s="1739" t="n"/>
      <c r="MAH9" s="1739" t="n"/>
      <c r="MAI9" s="1739" t="n"/>
      <c r="MAJ9" s="1739" t="n"/>
      <c r="MAK9" s="1739" t="n"/>
      <c r="MAL9" s="1739" t="n"/>
      <c r="MAM9" s="1739" t="n"/>
      <c r="MAN9" s="1739" t="n"/>
      <c r="MAO9" s="1739" t="n"/>
      <c r="MAP9" s="1739" t="n"/>
      <c r="MAQ9" s="1739" t="n"/>
      <c r="MAR9" s="1739" t="n"/>
      <c r="MAS9" s="1739" t="n"/>
      <c r="MAT9" s="1739" t="n"/>
      <c r="MAU9" s="1739" t="n"/>
      <c r="MAV9" s="1739" t="n"/>
      <c r="MAW9" s="1739" t="n"/>
      <c r="MAX9" s="1739" t="n"/>
      <c r="MAY9" s="1739" t="n"/>
      <c r="MAZ9" s="1739" t="n"/>
      <c r="MBA9" s="1739" t="n"/>
      <c r="MBB9" s="1739" t="n"/>
      <c r="MBC9" s="1739" t="n"/>
      <c r="MBD9" s="1739" t="n"/>
      <c r="MBE9" s="1739" t="n"/>
      <c r="MBF9" s="1739" t="n"/>
      <c r="MBG9" s="1739" t="n"/>
      <c r="MBH9" s="1739" t="n"/>
      <c r="MBI9" s="1739" t="n"/>
      <c r="MBJ9" s="1739" t="n"/>
      <c r="MBK9" s="1739" t="n"/>
      <c r="MBL9" s="1739" t="n"/>
      <c r="MBM9" s="1739" t="n"/>
      <c r="MBN9" s="1739" t="n"/>
      <c r="MBO9" s="1739" t="n"/>
      <c r="MBP9" s="1739" t="n"/>
      <c r="MBQ9" s="1739" t="n"/>
      <c r="MBR9" s="1739" t="n"/>
      <c r="MBS9" s="1739" t="n"/>
      <c r="MBT9" s="1739" t="n"/>
      <c r="MBU9" s="1739" t="n"/>
      <c r="MBV9" s="1739" t="n"/>
      <c r="MBW9" s="1739" t="n"/>
      <c r="MBX9" s="1739" t="n"/>
      <c r="MBY9" s="1739" t="n"/>
      <c r="MBZ9" s="1739" t="n"/>
      <c r="MCA9" s="1739" t="n"/>
      <c r="MCB9" s="1739" t="n"/>
      <c r="MCC9" s="1739" t="n"/>
      <c r="MCD9" s="1739" t="n"/>
      <c r="MCE9" s="1739" t="n"/>
      <c r="MCF9" s="1739" t="n"/>
      <c r="MCG9" s="1739" t="n"/>
      <c r="MCH9" s="1739" t="n"/>
      <c r="MCI9" s="1739" t="n"/>
      <c r="MCJ9" s="1739" t="n"/>
      <c r="MCK9" s="1739" t="n"/>
      <c r="MCL9" s="1739" t="n"/>
      <c r="MCM9" s="1739" t="n"/>
      <c r="MCN9" s="1739" t="n"/>
      <c r="MCO9" s="1739" t="n"/>
      <c r="MCP9" s="1739" t="n"/>
      <c r="MCQ9" s="1739" t="n"/>
      <c r="MCR9" s="1739" t="n"/>
      <c r="MCS9" s="1739" t="n"/>
      <c r="MCT9" s="1739" t="n"/>
      <c r="MCU9" s="1739" t="n"/>
      <c r="MCV9" s="1739" t="n"/>
      <c r="MCW9" s="1739" t="n"/>
      <c r="MCX9" s="1739" t="n"/>
      <c r="MCY9" s="1739" t="n"/>
      <c r="MCZ9" s="1739" t="n"/>
      <c r="MDA9" s="1739" t="n"/>
      <c r="MDB9" s="1739" t="n"/>
      <c r="MDC9" s="1739" t="n"/>
      <c r="MDD9" s="1739" t="n"/>
      <c r="MDE9" s="1739" t="n"/>
      <c r="MDF9" s="1739" t="n"/>
      <c r="MDG9" s="1739" t="n"/>
      <c r="MDH9" s="1739" t="n"/>
      <c r="MDI9" s="1739" t="n"/>
      <c r="MDJ9" s="1739" t="n"/>
      <c r="MDK9" s="1739" t="n"/>
      <c r="MDL9" s="1739" t="n"/>
      <c r="MDM9" s="1739" t="n"/>
      <c r="MDN9" s="1739" t="n"/>
      <c r="MDO9" s="1739" t="n"/>
      <c r="MDP9" s="1739" t="n"/>
      <c r="MDQ9" s="1739" t="n"/>
      <c r="MDR9" s="1739" t="n"/>
      <c r="MDS9" s="1739" t="n"/>
      <c r="MDT9" s="1739" t="n"/>
      <c r="MDU9" s="1739" t="n"/>
      <c r="MDV9" s="1739" t="n"/>
      <c r="MDW9" s="1739" t="n"/>
      <c r="MDX9" s="1739" t="n"/>
      <c r="MDY9" s="1739" t="n"/>
      <c r="MDZ9" s="1739" t="n"/>
      <c r="MEA9" s="1739" t="n"/>
      <c r="MEB9" s="1739" t="n"/>
      <c r="MEC9" s="1739" t="n"/>
      <c r="MED9" s="1739" t="n"/>
      <c r="MEE9" s="1739" t="n"/>
      <c r="MEF9" s="1739" t="n"/>
      <c r="MEG9" s="1739" t="n"/>
      <c r="MEH9" s="1739" t="n"/>
      <c r="MEI9" s="1739" t="n"/>
      <c r="MEJ9" s="1739" t="n"/>
      <c r="MEK9" s="1739" t="n"/>
      <c r="MEL9" s="1739" t="n"/>
      <c r="MEM9" s="1739" t="n"/>
      <c r="MEN9" s="1739" t="n"/>
      <c r="MEO9" s="1739" t="n"/>
      <c r="MEP9" s="1739" t="n"/>
      <c r="MEQ9" s="1739" t="n"/>
      <c r="MER9" s="1739" t="n"/>
      <c r="MES9" s="1739" t="n"/>
      <c r="MET9" s="1739" t="n"/>
      <c r="MEU9" s="1739" t="n"/>
      <c r="MEV9" s="1739" t="n"/>
      <c r="MEW9" s="1739" t="n"/>
      <c r="MEX9" s="1739" t="n"/>
      <c r="MEY9" s="1739" t="n"/>
      <c r="MEZ9" s="1739" t="n"/>
      <c r="MFA9" s="1739" t="n"/>
      <c r="MFB9" s="1739" t="n"/>
      <c r="MFC9" s="1739" t="n"/>
      <c r="MFD9" s="1739" t="n"/>
      <c r="MFE9" s="1739" t="n"/>
      <c r="MFF9" s="1739" t="n"/>
      <c r="MFG9" s="1739" t="n"/>
      <c r="MFH9" s="1739" t="n"/>
      <c r="MFI9" s="1739" t="n"/>
      <c r="MFJ9" s="1739" t="n"/>
      <c r="MFK9" s="1739" t="n"/>
      <c r="MFL9" s="1739" t="n"/>
      <c r="MFM9" s="1739" t="n"/>
      <c r="MFN9" s="1739" t="n"/>
      <c r="MFO9" s="1739" t="n"/>
      <c r="MFP9" s="1739" t="n"/>
      <c r="MFQ9" s="1739" t="n"/>
      <c r="MFR9" s="1739" t="n"/>
      <c r="MFS9" s="1739" t="n"/>
      <c r="MFT9" s="1739" t="n"/>
      <c r="MFU9" s="1739" t="n"/>
      <c r="MFV9" s="1739" t="n"/>
      <c r="MFW9" s="1739" t="n"/>
      <c r="MFX9" s="1739" t="n"/>
      <c r="MFY9" s="1739" t="n"/>
      <c r="MFZ9" s="1739" t="n"/>
      <c r="MGA9" s="1739" t="n"/>
      <c r="MGB9" s="1739" t="n"/>
      <c r="MGC9" s="1739" t="n"/>
      <c r="MGD9" s="1739" t="n"/>
      <c r="MGE9" s="1739" t="n"/>
      <c r="MGF9" s="1739" t="n"/>
      <c r="MGG9" s="1739" t="n"/>
      <c r="MGH9" s="1739" t="n"/>
      <c r="MGI9" s="1739" t="n"/>
      <c r="MGJ9" s="1739" t="n"/>
      <c r="MGK9" s="1739" t="n"/>
      <c r="MGL9" s="1739" t="n"/>
      <c r="MGM9" s="1739" t="n"/>
      <c r="MGN9" s="1739" t="n"/>
      <c r="MGO9" s="1739" t="n"/>
      <c r="MGP9" s="1739" t="n"/>
      <c r="MGQ9" s="1739" t="n"/>
      <c r="MGR9" s="1739" t="n"/>
      <c r="MGS9" s="1739" t="n"/>
      <c r="MGT9" s="1739" t="n"/>
      <c r="MGU9" s="1739" t="n"/>
      <c r="MGV9" s="1739" t="n"/>
      <c r="MGW9" s="1739" t="n"/>
      <c r="MGX9" s="1739" t="n"/>
      <c r="MGY9" s="1739" t="n"/>
      <c r="MGZ9" s="1739" t="n"/>
      <c r="MHA9" s="1739" t="n"/>
      <c r="MHB9" s="1739" t="n"/>
      <c r="MHC9" s="1739" t="n"/>
      <c r="MHD9" s="1739" t="n"/>
      <c r="MHE9" s="1739" t="n"/>
      <c r="MHF9" s="1739" t="n"/>
      <c r="MHG9" s="1739" t="n"/>
      <c r="MHH9" s="1739" t="n"/>
      <c r="MHI9" s="1739" t="n"/>
      <c r="MHJ9" s="1739" t="n"/>
      <c r="MHK9" s="1739" t="n"/>
      <c r="MHL9" s="1739" t="n"/>
      <c r="MHM9" s="1739" t="n"/>
      <c r="MHN9" s="1739" t="n"/>
      <c r="MHO9" s="1739" t="n"/>
      <c r="MHP9" s="1739" t="n"/>
      <c r="MHQ9" s="1739" t="n"/>
      <c r="MHR9" s="1739" t="n"/>
      <c r="MHS9" s="1739" t="n"/>
      <c r="MHT9" s="1739" t="n"/>
      <c r="MHU9" s="1739" t="n"/>
      <c r="MHV9" s="1739" t="n"/>
      <c r="MHW9" s="1739" t="n"/>
      <c r="MHX9" s="1739" t="n"/>
      <c r="MHY9" s="1739" t="n"/>
      <c r="MHZ9" s="1739" t="n"/>
      <c r="MIA9" s="1739" t="n"/>
      <c r="MIB9" s="1739" t="n"/>
      <c r="MIC9" s="1739" t="n"/>
      <c r="MID9" s="1739" t="n"/>
      <c r="MIE9" s="1739" t="n"/>
      <c r="MIF9" s="1739" t="n"/>
      <c r="MIG9" s="1739" t="n"/>
      <c r="MIH9" s="1739" t="n"/>
      <c r="MII9" s="1739" t="n"/>
      <c r="MIJ9" s="1739" t="n"/>
      <c r="MIK9" s="1739" t="n"/>
      <c r="MIL9" s="1739" t="n"/>
      <c r="MIM9" s="1739" t="n"/>
      <c r="MIN9" s="1739" t="n"/>
      <c r="MIO9" s="1739" t="n"/>
      <c r="MIP9" s="1739" t="n"/>
      <c r="MIQ9" s="1739" t="n"/>
      <c r="MIR9" s="1739" t="n"/>
      <c r="MIS9" s="1739" t="n"/>
      <c r="MIT9" s="1739" t="n"/>
      <c r="MIU9" s="1739" t="n"/>
      <c r="MIV9" s="1739" t="n"/>
      <c r="MIW9" s="1739" t="n"/>
      <c r="MIX9" s="1739" t="n"/>
      <c r="MIY9" s="1739" t="n"/>
      <c r="MIZ9" s="1739" t="n"/>
      <c r="MJA9" s="1739" t="n"/>
      <c r="MJB9" s="1739" t="n"/>
      <c r="MJC9" s="1739" t="n"/>
      <c r="MJD9" s="1739" t="n"/>
      <c r="MJE9" s="1739" t="n"/>
      <c r="MJF9" s="1739" t="n"/>
      <c r="MJG9" s="1739" t="n"/>
      <c r="MJH9" s="1739" t="n"/>
      <c r="MJI9" s="1739" t="n"/>
      <c r="MJJ9" s="1739" t="n"/>
      <c r="MJK9" s="1739" t="n"/>
      <c r="MJL9" s="1739" t="n"/>
      <c r="MJM9" s="1739" t="n"/>
      <c r="MJN9" s="1739" t="n"/>
      <c r="MJO9" s="1739" t="n"/>
      <c r="MJP9" s="1739" t="n"/>
      <c r="MJQ9" s="1739" t="n"/>
      <c r="MJR9" s="1739" t="n"/>
      <c r="MJS9" s="1739" t="n"/>
      <c r="MJT9" s="1739" t="n"/>
      <c r="MJU9" s="1739" t="n"/>
      <c r="MJV9" s="1739" t="n"/>
      <c r="MJW9" s="1739" t="n"/>
      <c r="MJX9" s="1739" t="n"/>
      <c r="MJY9" s="1739" t="n"/>
      <c r="MJZ9" s="1739" t="n"/>
      <c r="MKA9" s="1739" t="n"/>
      <c r="MKB9" s="1739" t="n"/>
      <c r="MKC9" s="1739" t="n"/>
      <c r="MKD9" s="1739" t="n"/>
      <c r="MKE9" s="1739" t="n"/>
      <c r="MKF9" s="1739" t="n"/>
      <c r="MKG9" s="1739" t="n"/>
      <c r="MKH9" s="1739" t="n"/>
      <c r="MKI9" s="1739" t="n"/>
      <c r="MKJ9" s="1739" t="n"/>
      <c r="MKK9" s="1739" t="n"/>
      <c r="MKL9" s="1739" t="n"/>
      <c r="MKM9" s="1739" t="n"/>
      <c r="MKN9" s="1739" t="n"/>
      <c r="MKO9" s="1739" t="n"/>
      <c r="MKP9" s="1739" t="n"/>
      <c r="MKQ9" s="1739" t="n"/>
      <c r="MKR9" s="1739" t="n"/>
      <c r="MKS9" s="1739" t="n"/>
      <c r="MKT9" s="1739" t="n"/>
      <c r="MKU9" s="1739" t="n"/>
      <c r="MKV9" s="1739" t="n"/>
      <c r="MKW9" s="1739" t="n"/>
      <c r="MKX9" s="1739" t="n"/>
      <c r="MKY9" s="1739" t="n"/>
      <c r="MKZ9" s="1739" t="n"/>
      <c r="MLA9" s="1739" t="n"/>
      <c r="MLB9" s="1739" t="n"/>
      <c r="MLC9" s="1739" t="n"/>
      <c r="MLD9" s="1739" t="n"/>
      <c r="MLE9" s="1739" t="n"/>
      <c r="MLF9" s="1739" t="n"/>
      <c r="MLG9" s="1739" t="n"/>
      <c r="MLH9" s="1739" t="n"/>
      <c r="MLI9" s="1739" t="n"/>
      <c r="MLJ9" s="1739" t="n"/>
      <c r="MLK9" s="1739" t="n"/>
      <c r="MLL9" s="1739" t="n"/>
      <c r="MLM9" s="1739" t="n"/>
      <c r="MLN9" s="1739" t="n"/>
      <c r="MLO9" s="1739" t="n"/>
      <c r="MLP9" s="1739" t="n"/>
      <c r="MLQ9" s="1739" t="n"/>
      <c r="MLR9" s="1739" t="n"/>
      <c r="MLS9" s="1739" t="n"/>
      <c r="MLT9" s="1739" t="n"/>
      <c r="MLU9" s="1739" t="n"/>
      <c r="MLV9" s="1739" t="n"/>
      <c r="MLW9" s="1739" t="n"/>
      <c r="MLX9" s="1739" t="n"/>
      <c r="MLY9" s="1739" t="n"/>
      <c r="MLZ9" s="1739" t="n"/>
      <c r="MMA9" s="1739" t="n"/>
      <c r="MMB9" s="1739" t="n"/>
      <c r="MMC9" s="1739" t="n"/>
      <c r="MMD9" s="1739" t="n"/>
      <c r="MME9" s="1739" t="n"/>
      <c r="MMF9" s="1739" t="n"/>
      <c r="MMG9" s="1739" t="n"/>
      <c r="MMH9" s="1739" t="n"/>
      <c r="MMI9" s="1739" t="n"/>
      <c r="MMJ9" s="1739" t="n"/>
      <c r="MMK9" s="1739" t="n"/>
      <c r="MML9" s="1739" t="n"/>
      <c r="MMM9" s="1739" t="n"/>
      <c r="MMN9" s="1739" t="n"/>
      <c r="MMO9" s="1739" t="n"/>
      <c r="MMP9" s="1739" t="n"/>
      <c r="MMQ9" s="1739" t="n"/>
      <c r="MMR9" s="1739" t="n"/>
      <c r="MMS9" s="1739" t="n"/>
      <c r="MMT9" s="1739" t="n"/>
      <c r="MMU9" s="1739" t="n"/>
      <c r="MMV9" s="1739" t="n"/>
      <c r="MMW9" s="1739" t="n"/>
      <c r="MMX9" s="1739" t="n"/>
      <c r="MMY9" s="1739" t="n"/>
      <c r="MMZ9" s="1739" t="n"/>
      <c r="MNA9" s="1739" t="n"/>
      <c r="MNB9" s="1739" t="n"/>
      <c r="MNC9" s="1739" t="n"/>
      <c r="MND9" s="1739" t="n"/>
      <c r="MNE9" s="1739" t="n"/>
      <c r="MNF9" s="1739" t="n"/>
      <c r="MNG9" s="1739" t="n"/>
      <c r="MNH9" s="1739" t="n"/>
      <c r="MNI9" s="1739" t="n"/>
      <c r="MNJ9" s="1739" t="n"/>
      <c r="MNK9" s="1739" t="n"/>
      <c r="MNL9" s="1739" t="n"/>
      <c r="MNM9" s="1739" t="n"/>
      <c r="MNN9" s="1739" t="n"/>
      <c r="MNO9" s="1739" t="n"/>
      <c r="MNP9" s="1739" t="n"/>
      <c r="MNQ9" s="1739" t="n"/>
      <c r="MNR9" s="1739" t="n"/>
      <c r="MNS9" s="1739" t="n"/>
      <c r="MNT9" s="1739" t="n"/>
      <c r="MNU9" s="1739" t="n"/>
      <c r="MNV9" s="1739" t="n"/>
      <c r="MNW9" s="1739" t="n"/>
      <c r="MNX9" s="1739" t="n"/>
      <c r="MNY9" s="1739" t="n"/>
      <c r="MNZ9" s="1739" t="n"/>
      <c r="MOA9" s="1739" t="n"/>
      <c r="MOB9" s="1739" t="n"/>
      <c r="MOC9" s="1739" t="n"/>
      <c r="MOD9" s="1739" t="n"/>
      <c r="MOE9" s="1739" t="n"/>
      <c r="MOF9" s="1739" t="n"/>
      <c r="MOG9" s="1739" t="n"/>
      <c r="MOH9" s="1739" t="n"/>
      <c r="MOI9" s="1739" t="n"/>
      <c r="MOJ9" s="1739" t="n"/>
      <c r="MOK9" s="1739" t="n"/>
      <c r="MOL9" s="1739" t="n"/>
      <c r="MOM9" s="1739" t="n"/>
      <c r="MON9" s="1739" t="n"/>
      <c r="MOO9" s="1739" t="n"/>
      <c r="MOP9" s="1739" t="n"/>
      <c r="MOQ9" s="1739" t="n"/>
      <c r="MOR9" s="1739" t="n"/>
      <c r="MOS9" s="1739" t="n"/>
      <c r="MOT9" s="1739" t="n"/>
      <c r="MOU9" s="1739" t="n"/>
      <c r="MOV9" s="1739" t="n"/>
      <c r="MOW9" s="1739" t="n"/>
      <c r="MOX9" s="1739" t="n"/>
      <c r="MOY9" s="1739" t="n"/>
      <c r="MOZ9" s="1739" t="n"/>
      <c r="MPA9" s="1739" t="n"/>
      <c r="MPB9" s="1739" t="n"/>
      <c r="MPC9" s="1739" t="n"/>
      <c r="MPD9" s="1739" t="n"/>
      <c r="MPE9" s="1739" t="n"/>
      <c r="MPF9" s="1739" t="n"/>
      <c r="MPG9" s="1739" t="n"/>
      <c r="MPH9" s="1739" t="n"/>
      <c r="MPI9" s="1739" t="n"/>
      <c r="MPJ9" s="1739" t="n"/>
      <c r="MPK9" s="1739" t="n"/>
      <c r="MPL9" s="1739" t="n"/>
      <c r="MPM9" s="1739" t="n"/>
      <c r="MPN9" s="1739" t="n"/>
      <c r="MPO9" s="1739" t="n"/>
      <c r="MPP9" s="1739" t="n"/>
      <c r="MPQ9" s="1739" t="n"/>
      <c r="MPR9" s="1739" t="n"/>
      <c r="MPS9" s="1739" t="n"/>
      <c r="MPT9" s="1739" t="n"/>
      <c r="MPU9" s="1739" t="n"/>
      <c r="MPV9" s="1739" t="n"/>
      <c r="MPW9" s="1739" t="n"/>
      <c r="MPX9" s="1739" t="n"/>
      <c r="MPY9" s="1739" t="n"/>
      <c r="MPZ9" s="1739" t="n"/>
      <c r="MQA9" s="1739" t="n"/>
      <c r="MQB9" s="1739" t="n"/>
      <c r="MQC9" s="1739" t="n"/>
      <c r="MQD9" s="1739" t="n"/>
      <c r="MQE9" s="1739" t="n"/>
      <c r="MQF9" s="1739" t="n"/>
      <c r="MQG9" s="1739" t="n"/>
      <c r="MQH9" s="1739" t="n"/>
      <c r="MQI9" s="1739" t="n"/>
      <c r="MQJ9" s="1739" t="n"/>
      <c r="MQK9" s="1739" t="n"/>
      <c r="MQL9" s="1739" t="n"/>
      <c r="MQM9" s="1739" t="n"/>
      <c r="MQN9" s="1739" t="n"/>
      <c r="MQO9" s="1739" t="n"/>
      <c r="MQP9" s="1739" t="n"/>
      <c r="MQQ9" s="1739" t="n"/>
      <c r="MQR9" s="1739" t="n"/>
      <c r="MQS9" s="1739" t="n"/>
      <c r="MQT9" s="1739" t="n"/>
      <c r="MQU9" s="1739" t="n"/>
      <c r="MQV9" s="1739" t="n"/>
      <c r="MQW9" s="1739" t="n"/>
      <c r="MQX9" s="1739" t="n"/>
      <c r="MQY9" s="1739" t="n"/>
      <c r="MQZ9" s="1739" t="n"/>
      <c r="MRA9" s="1739" t="n"/>
      <c r="MRB9" s="1739" t="n"/>
      <c r="MRC9" s="1739" t="n"/>
      <c r="MRD9" s="1739" t="n"/>
      <c r="MRE9" s="1739" t="n"/>
      <c r="MRF9" s="1739" t="n"/>
      <c r="MRG9" s="1739" t="n"/>
      <c r="MRH9" s="1739" t="n"/>
      <c r="MRI9" s="1739" t="n"/>
      <c r="MRJ9" s="1739" t="n"/>
      <c r="MRK9" s="1739" t="n"/>
      <c r="MRL9" s="1739" t="n"/>
      <c r="MRM9" s="1739" t="n"/>
      <c r="MRN9" s="1739" t="n"/>
      <c r="MRO9" s="1739" t="n"/>
      <c r="MRP9" s="1739" t="n"/>
      <c r="MRQ9" s="1739" t="n"/>
      <c r="MRR9" s="1739" t="n"/>
      <c r="MRS9" s="1739" t="n"/>
      <c r="MRT9" s="1739" t="n"/>
      <c r="MRU9" s="1739" t="n"/>
      <c r="MRV9" s="1739" t="n"/>
      <c r="MRW9" s="1739" t="n"/>
      <c r="MRX9" s="1739" t="n"/>
      <c r="MRY9" s="1739" t="n"/>
      <c r="MRZ9" s="1739" t="n"/>
      <c r="MSA9" s="1739" t="n"/>
      <c r="MSB9" s="1739" t="n"/>
      <c r="MSC9" s="1739" t="n"/>
      <c r="MSD9" s="1739" t="n"/>
      <c r="MSE9" s="1739" t="n"/>
      <c r="MSF9" s="1739" t="n"/>
      <c r="MSG9" s="1739" t="n"/>
      <c r="MSH9" s="1739" t="n"/>
      <c r="MSI9" s="1739" t="n"/>
      <c r="MSJ9" s="1739" t="n"/>
      <c r="MSK9" s="1739" t="n"/>
      <c r="MSL9" s="1739" t="n"/>
      <c r="MSM9" s="1739" t="n"/>
      <c r="MSN9" s="1739" t="n"/>
      <c r="MSO9" s="1739" t="n"/>
      <c r="MSP9" s="1739" t="n"/>
      <c r="MSQ9" s="1739" t="n"/>
      <c r="MSR9" s="1739" t="n"/>
      <c r="MSS9" s="1739" t="n"/>
      <c r="MST9" s="1739" t="n"/>
      <c r="MSU9" s="1739" t="n"/>
      <c r="MSV9" s="1739" t="n"/>
      <c r="MSW9" s="1739" t="n"/>
      <c r="MSX9" s="1739" t="n"/>
      <c r="MSY9" s="1739" t="n"/>
      <c r="MSZ9" s="1739" t="n"/>
      <c r="MTA9" s="1739" t="n"/>
      <c r="MTB9" s="1739" t="n"/>
      <c r="MTC9" s="1739" t="n"/>
      <c r="MTD9" s="1739" t="n"/>
      <c r="MTE9" s="1739" t="n"/>
      <c r="MTF9" s="1739" t="n"/>
      <c r="MTG9" s="1739" t="n"/>
      <c r="MTH9" s="1739" t="n"/>
      <c r="MTI9" s="1739" t="n"/>
      <c r="MTJ9" s="1739" t="n"/>
      <c r="MTK9" s="1739" t="n"/>
      <c r="MTL9" s="1739" t="n"/>
      <c r="MTM9" s="1739" t="n"/>
      <c r="MTN9" s="1739" t="n"/>
      <c r="MTO9" s="1739" t="n"/>
      <c r="MTP9" s="1739" t="n"/>
      <c r="MTQ9" s="1739" t="n"/>
      <c r="MTR9" s="1739" t="n"/>
      <c r="MTS9" s="1739" t="n"/>
      <c r="MTT9" s="1739" t="n"/>
      <c r="MTU9" s="1739" t="n"/>
      <c r="MTV9" s="1739" t="n"/>
      <c r="MTW9" s="1739" t="n"/>
      <c r="MTX9" s="1739" t="n"/>
      <c r="MTY9" s="1739" t="n"/>
      <c r="MTZ9" s="1739" t="n"/>
      <c r="MUA9" s="1739" t="n"/>
      <c r="MUB9" s="1739" t="n"/>
      <c r="MUC9" s="1739" t="n"/>
      <c r="MUD9" s="1739" t="n"/>
      <c r="MUE9" s="1739" t="n"/>
      <c r="MUF9" s="1739" t="n"/>
      <c r="MUG9" s="1739" t="n"/>
      <c r="MUH9" s="1739" t="n"/>
      <c r="MUI9" s="1739" t="n"/>
      <c r="MUJ9" s="1739" t="n"/>
      <c r="MUK9" s="1739" t="n"/>
      <c r="MUL9" s="1739" t="n"/>
      <c r="MUM9" s="1739" t="n"/>
      <c r="MUN9" s="1739" t="n"/>
      <c r="MUO9" s="1739" t="n"/>
      <c r="MUP9" s="1739" t="n"/>
      <c r="MUQ9" s="1739" t="n"/>
      <c r="MUR9" s="1739" t="n"/>
      <c r="MUS9" s="1739" t="n"/>
      <c r="MUT9" s="1739" t="n"/>
      <c r="MUU9" s="1739" t="n"/>
      <c r="MUV9" s="1739" t="n"/>
      <c r="MUW9" s="1739" t="n"/>
      <c r="MUX9" s="1739" t="n"/>
      <c r="MUY9" s="1739" t="n"/>
      <c r="MUZ9" s="1739" t="n"/>
      <c r="MVA9" s="1739" t="n"/>
      <c r="MVB9" s="1739" t="n"/>
      <c r="MVC9" s="1739" t="n"/>
      <c r="MVD9" s="1739" t="n"/>
      <c r="MVE9" s="1739" t="n"/>
      <c r="MVF9" s="1739" t="n"/>
      <c r="MVG9" s="1739" t="n"/>
      <c r="MVH9" s="1739" t="n"/>
      <c r="MVI9" s="1739" t="n"/>
      <c r="MVJ9" s="1739" t="n"/>
      <c r="MVK9" s="1739" t="n"/>
      <c r="MVL9" s="1739" t="n"/>
      <c r="MVM9" s="1739" t="n"/>
      <c r="MVN9" s="1739" t="n"/>
      <c r="MVO9" s="1739" t="n"/>
      <c r="MVP9" s="1739" t="n"/>
      <c r="MVQ9" s="1739" t="n"/>
      <c r="MVR9" s="1739" t="n"/>
      <c r="MVS9" s="1739" t="n"/>
      <c r="MVT9" s="1739" t="n"/>
      <c r="MVU9" s="1739" t="n"/>
      <c r="MVV9" s="1739" t="n"/>
      <c r="MVW9" s="1739" t="n"/>
      <c r="MVX9" s="1739" t="n"/>
      <c r="MVY9" s="1739" t="n"/>
      <c r="MVZ9" s="1739" t="n"/>
      <c r="MWA9" s="1739" t="n"/>
      <c r="MWB9" s="1739" t="n"/>
      <c r="MWC9" s="1739" t="n"/>
      <c r="MWD9" s="1739" t="n"/>
      <c r="MWE9" s="1739" t="n"/>
      <c r="MWF9" s="1739" t="n"/>
      <c r="MWG9" s="1739" t="n"/>
      <c r="MWH9" s="1739" t="n"/>
      <c r="MWI9" s="1739" t="n"/>
      <c r="MWJ9" s="1739" t="n"/>
      <c r="MWK9" s="1739" t="n"/>
      <c r="MWL9" s="1739" t="n"/>
      <c r="MWM9" s="1739" t="n"/>
      <c r="MWN9" s="1739" t="n"/>
      <c r="MWO9" s="1739" t="n"/>
      <c r="MWP9" s="1739" t="n"/>
      <c r="MWQ9" s="1739" t="n"/>
      <c r="MWR9" s="1739" t="n"/>
      <c r="MWS9" s="1739" t="n"/>
      <c r="MWT9" s="1739" t="n"/>
      <c r="MWU9" s="1739" t="n"/>
      <c r="MWV9" s="1739" t="n"/>
      <c r="MWW9" s="1739" t="n"/>
      <c r="MWX9" s="1739" t="n"/>
      <c r="MWY9" s="1739" t="n"/>
      <c r="MWZ9" s="1739" t="n"/>
      <c r="MXA9" s="1739" t="n"/>
      <c r="MXB9" s="1739" t="n"/>
      <c r="MXC9" s="1739" t="n"/>
      <c r="MXD9" s="1739" t="n"/>
      <c r="MXE9" s="1739" t="n"/>
      <c r="MXF9" s="1739" t="n"/>
      <c r="MXG9" s="1739" t="n"/>
      <c r="MXH9" s="1739" t="n"/>
      <c r="MXI9" s="1739" t="n"/>
      <c r="MXJ9" s="1739" t="n"/>
      <c r="MXK9" s="1739" t="n"/>
      <c r="MXL9" s="1739" t="n"/>
      <c r="MXM9" s="1739" t="n"/>
      <c r="MXN9" s="1739" t="n"/>
      <c r="MXO9" s="1739" t="n"/>
      <c r="MXP9" s="1739" t="n"/>
      <c r="MXQ9" s="1739" t="n"/>
      <c r="MXR9" s="1739" t="n"/>
      <c r="MXS9" s="1739" t="n"/>
      <c r="MXT9" s="1739" t="n"/>
      <c r="MXU9" s="1739" t="n"/>
      <c r="MXV9" s="1739" t="n"/>
      <c r="MXW9" s="1739" t="n"/>
      <c r="MXX9" s="1739" t="n"/>
      <c r="MXY9" s="1739" t="n"/>
      <c r="MXZ9" s="1739" t="n"/>
      <c r="MYA9" s="1739" t="n"/>
      <c r="MYB9" s="1739" t="n"/>
      <c r="MYC9" s="1739" t="n"/>
      <c r="MYD9" s="1739" t="n"/>
      <c r="MYE9" s="1739" t="n"/>
      <c r="MYF9" s="1739" t="n"/>
      <c r="MYG9" s="1739" t="n"/>
      <c r="MYH9" s="1739" t="n"/>
      <c r="MYI9" s="1739" t="n"/>
      <c r="MYJ9" s="1739" t="n"/>
      <c r="MYK9" s="1739" t="n"/>
      <c r="MYL9" s="1739" t="n"/>
      <c r="MYM9" s="1739" t="n"/>
      <c r="MYN9" s="1739" t="n"/>
      <c r="MYO9" s="1739" t="n"/>
      <c r="MYP9" s="1739" t="n"/>
      <c r="MYQ9" s="1739" t="n"/>
      <c r="MYR9" s="1739" t="n"/>
      <c r="MYS9" s="1739" t="n"/>
      <c r="MYT9" s="1739" t="n"/>
      <c r="MYU9" s="1739" t="n"/>
      <c r="MYV9" s="1739" t="n"/>
      <c r="MYW9" s="1739" t="n"/>
      <c r="MYX9" s="1739" t="n"/>
      <c r="MYY9" s="1739" t="n"/>
      <c r="MYZ9" s="1739" t="n"/>
      <c r="MZA9" s="1739" t="n"/>
      <c r="MZB9" s="1739" t="n"/>
      <c r="MZC9" s="1739" t="n"/>
      <c r="MZD9" s="1739" t="n"/>
      <c r="MZE9" s="1739" t="n"/>
      <c r="MZF9" s="1739" t="n"/>
      <c r="MZG9" s="1739" t="n"/>
      <c r="MZH9" s="1739" t="n"/>
      <c r="MZI9" s="1739" t="n"/>
      <c r="MZJ9" s="1739" t="n"/>
      <c r="MZK9" s="1739" t="n"/>
      <c r="MZL9" s="1739" t="n"/>
      <c r="MZM9" s="1739" t="n"/>
      <c r="MZN9" s="1739" t="n"/>
      <c r="MZO9" s="1739" t="n"/>
      <c r="MZP9" s="1739" t="n"/>
      <c r="MZQ9" s="1739" t="n"/>
      <c r="MZR9" s="1739" t="n"/>
      <c r="MZS9" s="1739" t="n"/>
      <c r="MZT9" s="1739" t="n"/>
      <c r="MZU9" s="1739" t="n"/>
      <c r="MZV9" s="1739" t="n"/>
      <c r="MZW9" s="1739" t="n"/>
      <c r="MZX9" s="1739" t="n"/>
      <c r="MZY9" s="1739" t="n"/>
      <c r="MZZ9" s="1739" t="n"/>
      <c r="NAA9" s="1739" t="n"/>
      <c r="NAB9" s="1739" t="n"/>
      <c r="NAC9" s="1739" t="n"/>
      <c r="NAD9" s="1739" t="n"/>
      <c r="NAE9" s="1739" t="n"/>
      <c r="NAF9" s="1739" t="n"/>
      <c r="NAG9" s="1739" t="n"/>
      <c r="NAH9" s="1739" t="n"/>
      <c r="NAI9" s="1739" t="n"/>
      <c r="NAJ9" s="1739" t="n"/>
      <c r="NAK9" s="1739" t="n"/>
      <c r="NAL9" s="1739" t="n"/>
      <c r="NAM9" s="1739" t="n"/>
      <c r="NAN9" s="1739" t="n"/>
      <c r="NAO9" s="1739" t="n"/>
      <c r="NAP9" s="1739" t="n"/>
      <c r="NAQ9" s="1739" t="n"/>
      <c r="NAR9" s="1739" t="n"/>
      <c r="NAS9" s="1739" t="n"/>
      <c r="NAT9" s="1739" t="n"/>
      <c r="NAU9" s="1739" t="n"/>
      <c r="NAV9" s="1739" t="n"/>
      <c r="NAW9" s="1739" t="n"/>
      <c r="NAX9" s="1739" t="n"/>
      <c r="NAY9" s="1739" t="n"/>
      <c r="NAZ9" s="1739" t="n"/>
      <c r="NBA9" s="1739" t="n"/>
      <c r="NBB9" s="1739" t="n"/>
      <c r="NBC9" s="1739" t="n"/>
      <c r="NBD9" s="1739" t="n"/>
      <c r="NBE9" s="1739" t="n"/>
      <c r="NBF9" s="1739" t="n"/>
      <c r="NBG9" s="1739" t="n"/>
      <c r="NBH9" s="1739" t="n"/>
      <c r="NBI9" s="1739" t="n"/>
      <c r="NBJ9" s="1739" t="n"/>
      <c r="NBK9" s="1739" t="n"/>
      <c r="NBL9" s="1739" t="n"/>
      <c r="NBM9" s="1739" t="n"/>
      <c r="NBN9" s="1739" t="n"/>
      <c r="NBO9" s="1739" t="n"/>
      <c r="NBP9" s="1739" t="n"/>
      <c r="NBQ9" s="1739" t="n"/>
      <c r="NBR9" s="1739" t="n"/>
      <c r="NBS9" s="1739" t="n"/>
      <c r="NBT9" s="1739" t="n"/>
      <c r="NBU9" s="1739" t="n"/>
      <c r="NBV9" s="1739" t="n"/>
      <c r="NBW9" s="1739" t="n"/>
      <c r="NBX9" s="1739" t="n"/>
      <c r="NBY9" s="1739" t="n"/>
      <c r="NBZ9" s="1739" t="n"/>
      <c r="NCA9" s="1739" t="n"/>
      <c r="NCB9" s="1739" t="n"/>
      <c r="NCC9" s="1739" t="n"/>
      <c r="NCD9" s="1739" t="n"/>
      <c r="NCE9" s="1739" t="n"/>
      <c r="NCF9" s="1739" t="n"/>
      <c r="NCG9" s="1739" t="n"/>
      <c r="NCH9" s="1739" t="n"/>
      <c r="NCI9" s="1739" t="n"/>
      <c r="NCJ9" s="1739" t="n"/>
      <c r="NCK9" s="1739" t="n"/>
      <c r="NCL9" s="1739" t="n"/>
      <c r="NCM9" s="1739" t="n"/>
      <c r="NCN9" s="1739" t="n"/>
      <c r="NCO9" s="1739" t="n"/>
      <c r="NCP9" s="1739" t="n"/>
      <c r="NCQ9" s="1739" t="n"/>
      <c r="NCR9" s="1739" t="n"/>
      <c r="NCS9" s="1739" t="n"/>
      <c r="NCT9" s="1739" t="n"/>
      <c r="NCU9" s="1739" t="n"/>
      <c r="NCV9" s="1739" t="n"/>
      <c r="NCW9" s="1739" t="n"/>
      <c r="NCX9" s="1739" t="n"/>
      <c r="NCY9" s="1739" t="n"/>
      <c r="NCZ9" s="1739" t="n"/>
      <c r="NDA9" s="1739" t="n"/>
      <c r="NDB9" s="1739" t="n"/>
      <c r="NDC9" s="1739" t="n"/>
      <c r="NDD9" s="1739" t="n"/>
      <c r="NDE9" s="1739" t="n"/>
      <c r="NDF9" s="1739" t="n"/>
      <c r="NDG9" s="1739" t="n"/>
      <c r="NDH9" s="1739" t="n"/>
      <c r="NDI9" s="1739" t="n"/>
      <c r="NDJ9" s="1739" t="n"/>
      <c r="NDK9" s="1739" t="n"/>
      <c r="NDL9" s="1739" t="n"/>
      <c r="NDM9" s="1739" t="n"/>
      <c r="NDN9" s="1739" t="n"/>
      <c r="NDO9" s="1739" t="n"/>
      <c r="NDP9" s="1739" t="n"/>
      <c r="NDQ9" s="1739" t="n"/>
      <c r="NDR9" s="1739" t="n"/>
      <c r="NDS9" s="1739" t="n"/>
      <c r="NDT9" s="1739" t="n"/>
      <c r="NDU9" s="1739" t="n"/>
      <c r="NDV9" s="1739" t="n"/>
      <c r="NDW9" s="1739" t="n"/>
      <c r="NDX9" s="1739" t="n"/>
      <c r="NDY9" s="1739" t="n"/>
      <c r="NDZ9" s="1739" t="n"/>
      <c r="NEA9" s="1739" t="n"/>
      <c r="NEB9" s="1739" t="n"/>
      <c r="NEC9" s="1739" t="n"/>
      <c r="NED9" s="1739" t="n"/>
      <c r="NEE9" s="1739" t="n"/>
      <c r="NEF9" s="1739" t="n"/>
      <c r="NEG9" s="1739" t="n"/>
      <c r="NEH9" s="1739" t="n"/>
      <c r="NEI9" s="1739" t="n"/>
      <c r="NEJ9" s="1739" t="n"/>
      <c r="NEK9" s="1739" t="n"/>
      <c r="NEL9" s="1739" t="n"/>
      <c r="NEM9" s="1739" t="n"/>
      <c r="NEN9" s="1739" t="n"/>
      <c r="NEO9" s="1739" t="n"/>
      <c r="NEP9" s="1739" t="n"/>
      <c r="NEQ9" s="1739" t="n"/>
      <c r="NER9" s="1739" t="n"/>
      <c r="NES9" s="1739" t="n"/>
      <c r="NET9" s="1739" t="n"/>
      <c r="NEU9" s="1739" t="n"/>
      <c r="NEV9" s="1739" t="n"/>
      <c r="NEW9" s="1739" t="n"/>
      <c r="NEX9" s="1739" t="n"/>
      <c r="NEY9" s="1739" t="n"/>
      <c r="NEZ9" s="1739" t="n"/>
      <c r="NFA9" s="1739" t="n"/>
      <c r="NFB9" s="1739" t="n"/>
      <c r="NFC9" s="1739" t="n"/>
      <c r="NFD9" s="1739" t="n"/>
      <c r="NFE9" s="1739" t="n"/>
      <c r="NFF9" s="1739" t="n"/>
      <c r="NFG9" s="1739" t="n"/>
      <c r="NFH9" s="1739" t="n"/>
      <c r="NFI9" s="1739" t="n"/>
      <c r="NFJ9" s="1739" t="n"/>
      <c r="NFK9" s="1739" t="n"/>
      <c r="NFL9" s="1739" t="n"/>
      <c r="NFM9" s="1739" t="n"/>
      <c r="NFN9" s="1739" t="n"/>
      <c r="NFO9" s="1739" t="n"/>
      <c r="NFP9" s="1739" t="n"/>
      <c r="NFQ9" s="1739" t="n"/>
      <c r="NFR9" s="1739" t="n"/>
      <c r="NFS9" s="1739" t="n"/>
      <c r="NFT9" s="1739" t="n"/>
      <c r="NFU9" s="1739" t="n"/>
      <c r="NFV9" s="1739" t="n"/>
      <c r="NFW9" s="1739" t="n"/>
      <c r="NFX9" s="1739" t="n"/>
      <c r="NFY9" s="1739" t="n"/>
      <c r="NFZ9" s="1739" t="n"/>
      <c r="NGA9" s="1739" t="n"/>
      <c r="NGB9" s="1739" t="n"/>
      <c r="NGC9" s="1739" t="n"/>
      <c r="NGD9" s="1739" t="n"/>
      <c r="NGE9" s="1739" t="n"/>
      <c r="NGF9" s="1739" t="n"/>
      <c r="NGG9" s="1739" t="n"/>
      <c r="NGH9" s="1739" t="n"/>
      <c r="NGI9" s="1739" t="n"/>
      <c r="NGJ9" s="1739" t="n"/>
      <c r="NGK9" s="1739" t="n"/>
      <c r="NGL9" s="1739" t="n"/>
      <c r="NGM9" s="1739" t="n"/>
      <c r="NGN9" s="1739" t="n"/>
      <c r="NGO9" s="1739" t="n"/>
      <c r="NGP9" s="1739" t="n"/>
      <c r="NGQ9" s="1739" t="n"/>
      <c r="NGR9" s="1739" t="n"/>
      <c r="NGS9" s="1739" t="n"/>
      <c r="NGT9" s="1739" t="n"/>
      <c r="NGU9" s="1739" t="n"/>
      <c r="NGV9" s="1739" t="n"/>
      <c r="NGW9" s="1739" t="n"/>
      <c r="NGX9" s="1739" t="n"/>
      <c r="NGY9" s="1739" t="n"/>
      <c r="NGZ9" s="1739" t="n"/>
      <c r="NHA9" s="1739" t="n"/>
      <c r="NHB9" s="1739" t="n"/>
      <c r="NHC9" s="1739" t="n"/>
      <c r="NHD9" s="1739" t="n"/>
      <c r="NHE9" s="1739" t="n"/>
      <c r="NHF9" s="1739" t="n"/>
      <c r="NHG9" s="1739" t="n"/>
      <c r="NHH9" s="1739" t="n"/>
      <c r="NHI9" s="1739" t="n"/>
      <c r="NHJ9" s="1739" t="n"/>
      <c r="NHK9" s="1739" t="n"/>
      <c r="NHL9" s="1739" t="n"/>
      <c r="NHM9" s="1739" t="n"/>
      <c r="NHN9" s="1739" t="n"/>
      <c r="NHO9" s="1739" t="n"/>
      <c r="NHP9" s="1739" t="n"/>
      <c r="NHQ9" s="1739" t="n"/>
      <c r="NHR9" s="1739" t="n"/>
      <c r="NHS9" s="1739" t="n"/>
      <c r="NHT9" s="1739" t="n"/>
      <c r="NHU9" s="1739" t="n"/>
      <c r="NHV9" s="1739" t="n"/>
      <c r="NHW9" s="1739" t="n"/>
      <c r="NHX9" s="1739" t="n"/>
      <c r="NHY9" s="1739" t="n"/>
      <c r="NHZ9" s="1739" t="n"/>
      <c r="NIA9" s="1739" t="n"/>
      <c r="NIB9" s="1739" t="n"/>
      <c r="NIC9" s="1739" t="n"/>
      <c r="NID9" s="1739" t="n"/>
      <c r="NIE9" s="1739" t="n"/>
      <c r="NIF9" s="1739" t="n"/>
      <c r="NIG9" s="1739" t="n"/>
      <c r="NIH9" s="1739" t="n"/>
      <c r="NII9" s="1739" t="n"/>
      <c r="NIJ9" s="1739" t="n"/>
      <c r="NIK9" s="1739" t="n"/>
      <c r="NIL9" s="1739" t="n"/>
      <c r="NIM9" s="1739" t="n"/>
      <c r="NIN9" s="1739" t="n"/>
      <c r="NIO9" s="1739" t="n"/>
      <c r="NIP9" s="1739" t="n"/>
      <c r="NIQ9" s="1739" t="n"/>
      <c r="NIR9" s="1739" t="n"/>
      <c r="NIS9" s="1739" t="n"/>
      <c r="NIT9" s="1739" t="n"/>
      <c r="NIU9" s="1739" t="n"/>
      <c r="NIV9" s="1739" t="n"/>
      <c r="NIW9" s="1739" t="n"/>
      <c r="NIX9" s="1739" t="n"/>
      <c r="NIY9" s="1739" t="n"/>
      <c r="NIZ9" s="1739" t="n"/>
      <c r="NJA9" s="1739" t="n"/>
      <c r="NJB9" s="1739" t="n"/>
      <c r="NJC9" s="1739" t="n"/>
      <c r="NJD9" s="1739" t="n"/>
      <c r="NJE9" s="1739" t="n"/>
      <c r="NJF9" s="1739" t="n"/>
      <c r="NJG9" s="1739" t="n"/>
      <c r="NJH9" s="1739" t="n"/>
      <c r="NJI9" s="1739" t="n"/>
      <c r="NJJ9" s="1739" t="n"/>
      <c r="NJK9" s="1739" t="n"/>
      <c r="NJL9" s="1739" t="n"/>
      <c r="NJM9" s="1739" t="n"/>
      <c r="NJN9" s="1739" t="n"/>
      <c r="NJO9" s="1739" t="n"/>
      <c r="NJP9" s="1739" t="n"/>
      <c r="NJQ9" s="1739" t="n"/>
      <c r="NJR9" s="1739" t="n"/>
      <c r="NJS9" s="1739" t="n"/>
      <c r="NJT9" s="1739" t="n"/>
      <c r="NJU9" s="1739" t="n"/>
      <c r="NJV9" s="1739" t="n"/>
      <c r="NJW9" s="1739" t="n"/>
      <c r="NJX9" s="1739" t="n"/>
      <c r="NJY9" s="1739" t="n"/>
      <c r="NJZ9" s="1739" t="n"/>
      <c r="NKA9" s="1739" t="n"/>
      <c r="NKB9" s="1739" t="n"/>
      <c r="NKC9" s="1739" t="n"/>
      <c r="NKD9" s="1739" t="n"/>
      <c r="NKE9" s="1739" t="n"/>
      <c r="NKF9" s="1739" t="n"/>
      <c r="NKG9" s="1739" t="n"/>
      <c r="NKH9" s="1739" t="n"/>
      <c r="NKI9" s="1739" t="n"/>
      <c r="NKJ9" s="1739" t="n"/>
      <c r="NKK9" s="1739" t="n"/>
      <c r="NKL9" s="1739" t="n"/>
      <c r="NKM9" s="1739" t="n"/>
      <c r="NKN9" s="1739" t="n"/>
      <c r="NKO9" s="1739" t="n"/>
      <c r="NKP9" s="1739" t="n"/>
      <c r="NKQ9" s="1739" t="n"/>
      <c r="NKR9" s="1739" t="n"/>
      <c r="NKS9" s="1739" t="n"/>
      <c r="NKT9" s="1739" t="n"/>
      <c r="NKU9" s="1739" t="n"/>
      <c r="NKV9" s="1739" t="n"/>
      <c r="NKW9" s="1739" t="n"/>
      <c r="NKX9" s="1739" t="n"/>
      <c r="NKY9" s="1739" t="n"/>
      <c r="NKZ9" s="1739" t="n"/>
      <c r="NLA9" s="1739" t="n"/>
      <c r="NLB9" s="1739" t="n"/>
      <c r="NLC9" s="1739" t="n"/>
      <c r="NLD9" s="1739" t="n"/>
      <c r="NLE9" s="1739" t="n"/>
      <c r="NLF9" s="1739" t="n"/>
      <c r="NLG9" s="1739" t="n"/>
      <c r="NLH9" s="1739" t="n"/>
      <c r="NLI9" s="1739" t="n"/>
      <c r="NLJ9" s="1739" t="n"/>
      <c r="NLK9" s="1739" t="n"/>
      <c r="NLL9" s="1739" t="n"/>
      <c r="NLM9" s="1739" t="n"/>
      <c r="NLN9" s="1739" t="n"/>
      <c r="NLO9" s="1739" t="n"/>
      <c r="NLP9" s="1739" t="n"/>
      <c r="NLQ9" s="1739" t="n"/>
      <c r="NLR9" s="1739" t="n"/>
      <c r="NLS9" s="1739" t="n"/>
      <c r="NLT9" s="1739" t="n"/>
      <c r="NLU9" s="1739" t="n"/>
      <c r="NLV9" s="1739" t="n"/>
      <c r="NLW9" s="1739" t="n"/>
      <c r="NLX9" s="1739" t="n"/>
      <c r="NLY9" s="1739" t="n"/>
      <c r="NLZ9" s="1739" t="n"/>
      <c r="NMA9" s="1739" t="n"/>
      <c r="NMB9" s="1739" t="n"/>
      <c r="NMC9" s="1739" t="n"/>
      <c r="NMD9" s="1739" t="n"/>
      <c r="NME9" s="1739" t="n"/>
      <c r="NMF9" s="1739" t="n"/>
      <c r="NMG9" s="1739" t="n"/>
      <c r="NMH9" s="1739" t="n"/>
      <c r="NMI9" s="1739" t="n"/>
      <c r="NMJ9" s="1739" t="n"/>
      <c r="NMK9" s="1739" t="n"/>
      <c r="NML9" s="1739" t="n"/>
      <c r="NMM9" s="1739" t="n"/>
      <c r="NMN9" s="1739" t="n"/>
      <c r="NMO9" s="1739" t="n"/>
      <c r="NMP9" s="1739" t="n"/>
      <c r="NMQ9" s="1739" t="n"/>
      <c r="NMR9" s="1739" t="n"/>
      <c r="NMS9" s="1739" t="n"/>
      <c r="NMT9" s="1739" t="n"/>
      <c r="NMU9" s="1739" t="n"/>
      <c r="NMV9" s="1739" t="n"/>
      <c r="NMW9" s="1739" t="n"/>
      <c r="NMX9" s="1739" t="n"/>
      <c r="NMY9" s="1739" t="n"/>
      <c r="NMZ9" s="1739" t="n"/>
      <c r="NNA9" s="1739" t="n"/>
      <c r="NNB9" s="1739" t="n"/>
      <c r="NNC9" s="1739" t="n"/>
      <c r="NND9" s="1739" t="n"/>
      <c r="NNE9" s="1739" t="n"/>
      <c r="NNF9" s="1739" t="n"/>
      <c r="NNG9" s="1739" t="n"/>
      <c r="NNH9" s="1739" t="n"/>
      <c r="NNI9" s="1739" t="n"/>
      <c r="NNJ9" s="1739" t="n"/>
      <c r="NNK9" s="1739" t="n"/>
      <c r="NNL9" s="1739" t="n"/>
      <c r="NNM9" s="1739" t="n"/>
      <c r="NNN9" s="1739" t="n"/>
      <c r="NNO9" s="1739" t="n"/>
      <c r="NNP9" s="1739" t="n"/>
      <c r="NNQ9" s="1739" t="n"/>
      <c r="NNR9" s="1739" t="n"/>
      <c r="NNS9" s="1739" t="n"/>
      <c r="NNT9" s="1739" t="n"/>
      <c r="NNU9" s="1739" t="n"/>
      <c r="NNV9" s="1739" t="n"/>
      <c r="NNW9" s="1739" t="n"/>
      <c r="NNX9" s="1739" t="n"/>
      <c r="NNY9" s="1739" t="n"/>
      <c r="NNZ9" s="1739" t="n"/>
      <c r="NOA9" s="1739" t="n"/>
      <c r="NOB9" s="1739" t="n"/>
      <c r="NOC9" s="1739" t="n"/>
      <c r="NOD9" s="1739" t="n"/>
      <c r="NOE9" s="1739" t="n"/>
      <c r="NOF9" s="1739" t="n"/>
      <c r="NOG9" s="1739" t="n"/>
      <c r="NOH9" s="1739" t="n"/>
      <c r="NOI9" s="1739" t="n"/>
      <c r="NOJ9" s="1739" t="n"/>
      <c r="NOK9" s="1739" t="n"/>
      <c r="NOL9" s="1739" t="n"/>
      <c r="NOM9" s="1739" t="n"/>
      <c r="NON9" s="1739" t="n"/>
      <c r="NOO9" s="1739" t="n"/>
      <c r="NOP9" s="1739" t="n"/>
      <c r="NOQ9" s="1739" t="n"/>
      <c r="NOR9" s="1739" t="n"/>
      <c r="NOS9" s="1739" t="n"/>
      <c r="NOT9" s="1739" t="n"/>
      <c r="NOU9" s="1739" t="n"/>
      <c r="NOV9" s="1739" t="n"/>
      <c r="NOW9" s="1739" t="n"/>
      <c r="NOX9" s="1739" t="n"/>
      <c r="NOY9" s="1739" t="n"/>
      <c r="NOZ9" s="1739" t="n"/>
      <c r="NPA9" s="1739" t="n"/>
      <c r="NPB9" s="1739" t="n"/>
      <c r="NPC9" s="1739" t="n"/>
      <c r="NPD9" s="1739" t="n"/>
      <c r="NPE9" s="1739" t="n"/>
      <c r="NPF9" s="1739" t="n"/>
      <c r="NPG9" s="1739" t="n"/>
      <c r="NPH9" s="1739" t="n"/>
      <c r="NPI9" s="1739" t="n"/>
      <c r="NPJ9" s="1739" t="n"/>
      <c r="NPK9" s="1739" t="n"/>
      <c r="NPL9" s="1739" t="n"/>
      <c r="NPM9" s="1739" t="n"/>
      <c r="NPN9" s="1739" t="n"/>
      <c r="NPO9" s="1739" t="n"/>
      <c r="NPP9" s="1739" t="n"/>
      <c r="NPQ9" s="1739" t="n"/>
      <c r="NPR9" s="1739" t="n"/>
      <c r="NPS9" s="1739" t="n"/>
      <c r="NPT9" s="1739" t="n"/>
      <c r="NPU9" s="1739" t="n"/>
      <c r="NPV9" s="1739" t="n"/>
      <c r="NPW9" s="1739" t="n"/>
      <c r="NPX9" s="1739" t="n"/>
      <c r="NPY9" s="1739" t="n"/>
      <c r="NPZ9" s="1739" t="n"/>
      <c r="NQA9" s="1739" t="n"/>
      <c r="NQB9" s="1739" t="n"/>
      <c r="NQC9" s="1739" t="n"/>
      <c r="NQD9" s="1739" t="n"/>
      <c r="NQE9" s="1739" t="n"/>
      <c r="NQF9" s="1739" t="n"/>
      <c r="NQG9" s="1739" t="n"/>
      <c r="NQH9" s="1739" t="n"/>
      <c r="NQI9" s="1739" t="n"/>
      <c r="NQJ9" s="1739" t="n"/>
      <c r="NQK9" s="1739" t="n"/>
      <c r="NQL9" s="1739" t="n"/>
      <c r="NQM9" s="1739" t="n"/>
      <c r="NQN9" s="1739" t="n"/>
      <c r="NQO9" s="1739" t="n"/>
      <c r="NQP9" s="1739" t="n"/>
      <c r="NQQ9" s="1739" t="n"/>
      <c r="NQR9" s="1739" t="n"/>
      <c r="NQS9" s="1739" t="n"/>
      <c r="NQT9" s="1739" t="n"/>
      <c r="NQU9" s="1739" t="n"/>
      <c r="NQV9" s="1739" t="n"/>
      <c r="NQW9" s="1739" t="n"/>
      <c r="NQX9" s="1739" t="n"/>
      <c r="NQY9" s="1739" t="n"/>
      <c r="NQZ9" s="1739" t="n"/>
      <c r="NRA9" s="1739" t="n"/>
      <c r="NRB9" s="1739" t="n"/>
      <c r="NRC9" s="1739" t="n"/>
      <c r="NRD9" s="1739" t="n"/>
      <c r="NRE9" s="1739" t="n"/>
      <c r="NRF9" s="1739" t="n"/>
      <c r="NRG9" s="1739" t="n"/>
      <c r="NRH9" s="1739" t="n"/>
      <c r="NRI9" s="1739" t="n"/>
      <c r="NRJ9" s="1739" t="n"/>
      <c r="NRK9" s="1739" t="n"/>
      <c r="NRL9" s="1739" t="n"/>
      <c r="NRM9" s="1739" t="n"/>
      <c r="NRN9" s="1739" t="n"/>
      <c r="NRO9" s="1739" t="n"/>
      <c r="NRP9" s="1739" t="n"/>
      <c r="NRQ9" s="1739" t="n"/>
      <c r="NRR9" s="1739" t="n"/>
      <c r="NRS9" s="1739" t="n"/>
      <c r="NRT9" s="1739" t="n"/>
      <c r="NRU9" s="1739" t="n"/>
      <c r="NRV9" s="1739" t="n"/>
      <c r="NRW9" s="1739" t="n"/>
      <c r="NRX9" s="1739" t="n"/>
      <c r="NRY9" s="1739" t="n"/>
      <c r="NRZ9" s="1739" t="n"/>
      <c r="NSA9" s="1739" t="n"/>
      <c r="NSB9" s="1739" t="n"/>
      <c r="NSC9" s="1739" t="n"/>
      <c r="NSD9" s="1739" t="n"/>
      <c r="NSE9" s="1739" t="n"/>
      <c r="NSF9" s="1739" t="n"/>
      <c r="NSG9" s="1739" t="n"/>
      <c r="NSH9" s="1739" t="n"/>
      <c r="NSI9" s="1739" t="n"/>
      <c r="NSJ9" s="1739" t="n"/>
      <c r="NSK9" s="1739" t="n"/>
      <c r="NSL9" s="1739" t="n"/>
      <c r="NSM9" s="1739" t="n"/>
      <c r="NSN9" s="1739" t="n"/>
      <c r="NSO9" s="1739" t="n"/>
      <c r="NSP9" s="1739" t="n"/>
      <c r="NSQ9" s="1739" t="n"/>
      <c r="NSR9" s="1739" t="n"/>
      <c r="NSS9" s="1739" t="n"/>
      <c r="NST9" s="1739" t="n"/>
      <c r="NSU9" s="1739" t="n"/>
      <c r="NSV9" s="1739" t="n"/>
      <c r="NSW9" s="1739" t="n"/>
      <c r="NSX9" s="1739" t="n"/>
      <c r="NSY9" s="1739" t="n"/>
      <c r="NSZ9" s="1739" t="n"/>
      <c r="NTA9" s="1739" t="n"/>
      <c r="NTB9" s="1739" t="n"/>
      <c r="NTC9" s="1739" t="n"/>
      <c r="NTD9" s="1739" t="n"/>
      <c r="NTE9" s="1739" t="n"/>
      <c r="NTF9" s="1739" t="n"/>
      <c r="NTG9" s="1739" t="n"/>
      <c r="NTH9" s="1739" t="n"/>
      <c r="NTI9" s="1739" t="n"/>
      <c r="NTJ9" s="1739" t="n"/>
      <c r="NTK9" s="1739" t="n"/>
      <c r="NTL9" s="1739" t="n"/>
      <c r="NTM9" s="1739" t="n"/>
      <c r="NTN9" s="1739" t="n"/>
      <c r="NTO9" s="1739" t="n"/>
      <c r="NTP9" s="1739" t="n"/>
      <c r="NTQ9" s="1739" t="n"/>
      <c r="NTR9" s="1739" t="n"/>
      <c r="NTS9" s="1739" t="n"/>
      <c r="NTT9" s="1739" t="n"/>
      <c r="NTU9" s="1739" t="n"/>
      <c r="NTV9" s="1739" t="n"/>
      <c r="NTW9" s="1739" t="n"/>
      <c r="NTX9" s="1739" t="n"/>
      <c r="NTY9" s="1739" t="n"/>
      <c r="NTZ9" s="1739" t="n"/>
      <c r="NUA9" s="1739" t="n"/>
      <c r="NUB9" s="1739" t="n"/>
      <c r="NUC9" s="1739" t="n"/>
      <c r="NUD9" s="1739" t="n"/>
      <c r="NUE9" s="1739" t="n"/>
      <c r="NUF9" s="1739" t="n"/>
      <c r="NUG9" s="1739" t="n"/>
      <c r="NUH9" s="1739" t="n"/>
      <c r="NUI9" s="1739" t="n"/>
      <c r="NUJ9" s="1739" t="n"/>
      <c r="NUK9" s="1739" t="n"/>
      <c r="NUL9" s="1739" t="n"/>
      <c r="NUM9" s="1739" t="n"/>
      <c r="NUN9" s="1739" t="n"/>
      <c r="NUO9" s="1739" t="n"/>
      <c r="NUP9" s="1739" t="n"/>
      <c r="NUQ9" s="1739" t="n"/>
      <c r="NUR9" s="1739" t="n"/>
      <c r="NUS9" s="1739" t="n"/>
      <c r="NUT9" s="1739" t="n"/>
      <c r="NUU9" s="1739" t="n"/>
      <c r="NUV9" s="1739" t="n"/>
      <c r="NUW9" s="1739" t="n"/>
      <c r="NUX9" s="1739" t="n"/>
      <c r="NUY9" s="1739" t="n"/>
      <c r="NUZ9" s="1739" t="n"/>
      <c r="NVA9" s="1739" t="n"/>
      <c r="NVB9" s="1739" t="n"/>
      <c r="NVC9" s="1739" t="n"/>
      <c r="NVD9" s="1739" t="n"/>
      <c r="NVE9" s="1739" t="n"/>
      <c r="NVF9" s="1739" t="n"/>
      <c r="NVG9" s="1739" t="n"/>
      <c r="NVH9" s="1739" t="n"/>
      <c r="NVI9" s="1739" t="n"/>
      <c r="NVJ9" s="1739" t="n"/>
      <c r="NVK9" s="1739" t="n"/>
      <c r="NVL9" s="1739" t="n"/>
      <c r="NVM9" s="1739" t="n"/>
      <c r="NVN9" s="1739" t="n"/>
      <c r="NVO9" s="1739" t="n"/>
      <c r="NVP9" s="1739" t="n"/>
      <c r="NVQ9" s="1739" t="n"/>
      <c r="NVR9" s="1739" t="n"/>
      <c r="NVS9" s="1739" t="n"/>
      <c r="NVT9" s="1739" t="n"/>
      <c r="NVU9" s="1739" t="n"/>
      <c r="NVV9" s="1739" t="n"/>
      <c r="NVW9" s="1739" t="n"/>
      <c r="NVX9" s="1739" t="n"/>
      <c r="NVY9" s="1739" t="n"/>
      <c r="NVZ9" s="1739" t="n"/>
      <c r="NWA9" s="1739" t="n"/>
      <c r="NWB9" s="1739" t="n"/>
      <c r="NWC9" s="1739" t="n"/>
      <c r="NWD9" s="1739" t="n"/>
      <c r="NWE9" s="1739" t="n"/>
      <c r="NWF9" s="1739" t="n"/>
      <c r="NWG9" s="1739" t="n"/>
      <c r="NWH9" s="1739" t="n"/>
      <c r="NWI9" s="1739" t="n"/>
      <c r="NWJ9" s="1739" t="n"/>
      <c r="NWK9" s="1739" t="n"/>
      <c r="NWL9" s="1739" t="n"/>
      <c r="NWM9" s="1739" t="n"/>
      <c r="NWN9" s="1739" t="n"/>
      <c r="NWO9" s="1739" t="n"/>
      <c r="NWP9" s="1739" t="n"/>
      <c r="NWQ9" s="1739" t="n"/>
      <c r="NWR9" s="1739" t="n"/>
      <c r="NWS9" s="1739" t="n"/>
      <c r="NWT9" s="1739" t="n"/>
      <c r="NWU9" s="1739" t="n"/>
      <c r="NWV9" s="1739" t="n"/>
      <c r="NWW9" s="1739" t="n"/>
      <c r="NWX9" s="1739" t="n"/>
      <c r="NWY9" s="1739" t="n"/>
      <c r="NWZ9" s="1739" t="n"/>
      <c r="NXA9" s="1739" t="n"/>
      <c r="NXB9" s="1739" t="n"/>
      <c r="NXC9" s="1739" t="n"/>
      <c r="NXD9" s="1739" t="n"/>
      <c r="NXE9" s="1739" t="n"/>
      <c r="NXF9" s="1739" t="n"/>
      <c r="NXG9" s="1739" t="n"/>
      <c r="NXH9" s="1739" t="n"/>
      <c r="NXI9" s="1739" t="n"/>
      <c r="NXJ9" s="1739" t="n"/>
      <c r="NXK9" s="1739" t="n"/>
      <c r="NXL9" s="1739" t="n"/>
      <c r="NXM9" s="1739" t="n"/>
      <c r="NXN9" s="1739" t="n"/>
      <c r="NXO9" s="1739" t="n"/>
      <c r="NXP9" s="1739" t="n"/>
      <c r="NXQ9" s="1739" t="n"/>
      <c r="NXR9" s="1739" t="n"/>
      <c r="NXS9" s="1739" t="n"/>
      <c r="NXT9" s="1739" t="n"/>
      <c r="NXU9" s="1739" t="n"/>
      <c r="NXV9" s="1739" t="n"/>
      <c r="NXW9" s="1739" t="n"/>
      <c r="NXX9" s="1739" t="n"/>
      <c r="NXY9" s="1739" t="n"/>
      <c r="NXZ9" s="1739" t="n"/>
      <c r="NYA9" s="1739" t="n"/>
      <c r="NYB9" s="1739" t="n"/>
      <c r="NYC9" s="1739" t="n"/>
      <c r="NYD9" s="1739" t="n"/>
      <c r="NYE9" s="1739" t="n"/>
      <c r="NYF9" s="1739" t="n"/>
      <c r="NYG9" s="1739" t="n"/>
      <c r="NYH9" s="1739" t="n"/>
      <c r="NYI9" s="1739" t="n"/>
      <c r="NYJ9" s="1739" t="n"/>
      <c r="NYK9" s="1739" t="n"/>
      <c r="NYL9" s="1739" t="n"/>
      <c r="NYM9" s="1739" t="n"/>
      <c r="NYN9" s="1739" t="n"/>
      <c r="NYO9" s="1739" t="n"/>
      <c r="NYP9" s="1739" t="n"/>
      <c r="NYQ9" s="1739" t="n"/>
      <c r="NYR9" s="1739" t="n"/>
      <c r="NYS9" s="1739" t="n"/>
      <c r="NYT9" s="1739" t="n"/>
      <c r="NYU9" s="1739" t="n"/>
      <c r="NYV9" s="1739" t="n"/>
      <c r="NYW9" s="1739" t="n"/>
      <c r="NYX9" s="1739" t="n"/>
      <c r="NYY9" s="1739" t="n"/>
      <c r="NYZ9" s="1739" t="n"/>
      <c r="NZA9" s="1739" t="n"/>
      <c r="NZB9" s="1739" t="n"/>
      <c r="NZC9" s="1739" t="n"/>
      <c r="NZD9" s="1739" t="n"/>
      <c r="NZE9" s="1739" t="n"/>
      <c r="NZF9" s="1739" t="n"/>
      <c r="NZG9" s="1739" t="n"/>
      <c r="NZH9" s="1739" t="n"/>
      <c r="NZI9" s="1739" t="n"/>
      <c r="NZJ9" s="1739" t="n"/>
      <c r="NZK9" s="1739" t="n"/>
      <c r="NZL9" s="1739" t="n"/>
      <c r="NZM9" s="1739" t="n"/>
      <c r="NZN9" s="1739" t="n"/>
      <c r="NZO9" s="1739" t="n"/>
      <c r="NZP9" s="1739" t="n"/>
      <c r="NZQ9" s="1739" t="n"/>
      <c r="NZR9" s="1739" t="n"/>
      <c r="NZS9" s="1739" t="n"/>
      <c r="NZT9" s="1739" t="n"/>
      <c r="NZU9" s="1739" t="n"/>
      <c r="NZV9" s="1739" t="n"/>
      <c r="NZW9" s="1739" t="n"/>
      <c r="NZX9" s="1739" t="n"/>
      <c r="NZY9" s="1739" t="n"/>
      <c r="NZZ9" s="1739" t="n"/>
      <c r="OAA9" s="1739" t="n"/>
      <c r="OAB9" s="1739" t="n"/>
      <c r="OAC9" s="1739" t="n"/>
      <c r="OAD9" s="1739" t="n"/>
      <c r="OAE9" s="1739" t="n"/>
      <c r="OAF9" s="1739" t="n"/>
      <c r="OAG9" s="1739" t="n"/>
      <c r="OAH9" s="1739" t="n"/>
      <c r="OAI9" s="1739" t="n"/>
      <c r="OAJ9" s="1739" t="n"/>
      <c r="OAK9" s="1739" t="n"/>
      <c r="OAL9" s="1739" t="n"/>
      <c r="OAM9" s="1739" t="n"/>
      <c r="OAN9" s="1739" t="n"/>
      <c r="OAO9" s="1739" t="n"/>
      <c r="OAP9" s="1739" t="n"/>
      <c r="OAQ9" s="1739" t="n"/>
      <c r="OAR9" s="1739" t="n"/>
      <c r="OAS9" s="1739" t="n"/>
      <c r="OAT9" s="1739" t="n"/>
      <c r="OAU9" s="1739" t="n"/>
      <c r="OAV9" s="1739" t="n"/>
      <c r="OAW9" s="1739" t="n"/>
      <c r="OAX9" s="1739" t="n"/>
      <c r="OAY9" s="1739" t="n"/>
      <c r="OAZ9" s="1739" t="n"/>
      <c r="OBA9" s="1739" t="n"/>
      <c r="OBB9" s="1739" t="n"/>
      <c r="OBC9" s="1739" t="n"/>
      <c r="OBD9" s="1739" t="n"/>
      <c r="OBE9" s="1739" t="n"/>
      <c r="OBF9" s="1739" t="n"/>
      <c r="OBG9" s="1739" t="n"/>
      <c r="OBH9" s="1739" t="n"/>
      <c r="OBI9" s="1739" t="n"/>
      <c r="OBJ9" s="1739" t="n"/>
      <c r="OBK9" s="1739" t="n"/>
      <c r="OBL9" s="1739" t="n"/>
      <c r="OBM9" s="1739" t="n"/>
      <c r="OBN9" s="1739" t="n"/>
      <c r="OBO9" s="1739" t="n"/>
      <c r="OBP9" s="1739" t="n"/>
      <c r="OBQ9" s="1739" t="n"/>
      <c r="OBR9" s="1739" t="n"/>
      <c r="OBS9" s="1739" t="n"/>
      <c r="OBT9" s="1739" t="n"/>
      <c r="OBU9" s="1739" t="n"/>
      <c r="OBV9" s="1739" t="n"/>
      <c r="OBW9" s="1739" t="n"/>
      <c r="OBX9" s="1739" t="n"/>
      <c r="OBY9" s="1739" t="n"/>
      <c r="OBZ9" s="1739" t="n"/>
      <c r="OCA9" s="1739" t="n"/>
      <c r="OCB9" s="1739" t="n"/>
      <c r="OCC9" s="1739" t="n"/>
      <c r="OCD9" s="1739" t="n"/>
      <c r="OCE9" s="1739" t="n"/>
      <c r="OCF9" s="1739" t="n"/>
      <c r="OCG9" s="1739" t="n"/>
      <c r="OCH9" s="1739" t="n"/>
      <c r="OCI9" s="1739" t="n"/>
      <c r="OCJ9" s="1739" t="n"/>
      <c r="OCK9" s="1739" t="n"/>
      <c r="OCL9" s="1739" t="n"/>
      <c r="OCM9" s="1739" t="n"/>
      <c r="OCN9" s="1739" t="n"/>
      <c r="OCO9" s="1739" t="n"/>
      <c r="OCP9" s="1739" t="n"/>
      <c r="OCQ9" s="1739" t="n"/>
      <c r="OCR9" s="1739" t="n"/>
      <c r="OCS9" s="1739" t="n"/>
      <c r="OCT9" s="1739" t="n"/>
      <c r="OCU9" s="1739" t="n"/>
      <c r="OCV9" s="1739" t="n"/>
      <c r="OCW9" s="1739" t="n"/>
      <c r="OCX9" s="1739" t="n"/>
      <c r="OCY9" s="1739" t="n"/>
      <c r="OCZ9" s="1739" t="n"/>
      <c r="ODA9" s="1739" t="n"/>
      <c r="ODB9" s="1739" t="n"/>
      <c r="ODC9" s="1739" t="n"/>
      <c r="ODD9" s="1739" t="n"/>
      <c r="ODE9" s="1739" t="n"/>
      <c r="ODF9" s="1739" t="n"/>
      <c r="ODG9" s="1739" t="n"/>
      <c r="ODH9" s="1739" t="n"/>
      <c r="ODI9" s="1739" t="n"/>
      <c r="ODJ9" s="1739" t="n"/>
      <c r="ODK9" s="1739" t="n"/>
      <c r="ODL9" s="1739" t="n"/>
      <c r="ODM9" s="1739" t="n"/>
      <c r="ODN9" s="1739" t="n"/>
      <c r="ODO9" s="1739" t="n"/>
      <c r="ODP9" s="1739" t="n"/>
      <c r="ODQ9" s="1739" t="n"/>
      <c r="ODR9" s="1739" t="n"/>
      <c r="ODS9" s="1739" t="n"/>
      <c r="ODT9" s="1739" t="n"/>
      <c r="ODU9" s="1739" t="n"/>
      <c r="ODV9" s="1739" t="n"/>
      <c r="ODW9" s="1739" t="n"/>
      <c r="ODX9" s="1739" t="n"/>
      <c r="ODY9" s="1739" t="n"/>
      <c r="ODZ9" s="1739" t="n"/>
      <c r="OEA9" s="1739" t="n"/>
      <c r="OEB9" s="1739" t="n"/>
      <c r="OEC9" s="1739" t="n"/>
      <c r="OED9" s="1739" t="n"/>
      <c r="OEE9" s="1739" t="n"/>
      <c r="OEF9" s="1739" t="n"/>
      <c r="OEG9" s="1739" t="n"/>
      <c r="OEH9" s="1739" t="n"/>
      <c r="OEI9" s="1739" t="n"/>
      <c r="OEJ9" s="1739" t="n"/>
      <c r="OEK9" s="1739" t="n"/>
      <c r="OEL9" s="1739" t="n"/>
      <c r="OEM9" s="1739" t="n"/>
      <c r="OEN9" s="1739" t="n"/>
      <c r="OEO9" s="1739" t="n"/>
      <c r="OEP9" s="1739" t="n"/>
      <c r="OEQ9" s="1739" t="n"/>
      <c r="OER9" s="1739" t="n"/>
      <c r="OES9" s="1739" t="n"/>
      <c r="OET9" s="1739" t="n"/>
      <c r="OEU9" s="1739" t="n"/>
      <c r="OEV9" s="1739" t="n"/>
      <c r="OEW9" s="1739" t="n"/>
      <c r="OEX9" s="1739" t="n"/>
      <c r="OEY9" s="1739" t="n"/>
      <c r="OEZ9" s="1739" t="n"/>
      <c r="OFA9" s="1739" t="n"/>
      <c r="OFB9" s="1739" t="n"/>
      <c r="OFC9" s="1739" t="n"/>
      <c r="OFD9" s="1739" t="n"/>
      <c r="OFE9" s="1739" t="n"/>
      <c r="OFF9" s="1739" t="n"/>
      <c r="OFG9" s="1739" t="n"/>
      <c r="OFH9" s="1739" t="n"/>
      <c r="OFI9" s="1739" t="n"/>
      <c r="OFJ9" s="1739" t="n"/>
      <c r="OFK9" s="1739" t="n"/>
      <c r="OFL9" s="1739" t="n"/>
      <c r="OFM9" s="1739" t="n"/>
      <c r="OFN9" s="1739" t="n"/>
      <c r="OFO9" s="1739" t="n"/>
      <c r="OFP9" s="1739" t="n"/>
      <c r="OFQ9" s="1739" t="n"/>
      <c r="OFR9" s="1739" t="n"/>
      <c r="OFS9" s="1739" t="n"/>
      <c r="OFT9" s="1739" t="n"/>
      <c r="OFU9" s="1739" t="n"/>
      <c r="OFV9" s="1739" t="n"/>
      <c r="OFW9" s="1739" t="n"/>
      <c r="OFX9" s="1739" t="n"/>
      <c r="OFY9" s="1739" t="n"/>
      <c r="OFZ9" s="1739" t="n"/>
      <c r="OGA9" s="1739" t="n"/>
      <c r="OGB9" s="1739" t="n"/>
      <c r="OGC9" s="1739" t="n"/>
      <c r="OGD9" s="1739" t="n"/>
      <c r="OGE9" s="1739" t="n"/>
      <c r="OGF9" s="1739" t="n"/>
      <c r="OGG9" s="1739" t="n"/>
      <c r="OGH9" s="1739" t="n"/>
      <c r="OGI9" s="1739" t="n"/>
      <c r="OGJ9" s="1739" t="n"/>
      <c r="OGK9" s="1739" t="n"/>
      <c r="OGL9" s="1739" t="n"/>
      <c r="OGM9" s="1739" t="n"/>
      <c r="OGN9" s="1739" t="n"/>
      <c r="OGO9" s="1739" t="n"/>
      <c r="OGP9" s="1739" t="n"/>
      <c r="OGQ9" s="1739" t="n"/>
      <c r="OGR9" s="1739" t="n"/>
      <c r="OGS9" s="1739" t="n"/>
      <c r="OGT9" s="1739" t="n"/>
      <c r="OGU9" s="1739" t="n"/>
      <c r="OGV9" s="1739" t="n"/>
      <c r="OGW9" s="1739" t="n"/>
      <c r="OGX9" s="1739" t="n"/>
      <c r="OGY9" s="1739" t="n"/>
      <c r="OGZ9" s="1739" t="n"/>
      <c r="OHA9" s="1739" t="n"/>
      <c r="OHB9" s="1739" t="n"/>
      <c r="OHC9" s="1739" t="n"/>
      <c r="OHD9" s="1739" t="n"/>
      <c r="OHE9" s="1739" t="n"/>
      <c r="OHF9" s="1739" t="n"/>
      <c r="OHG9" s="1739" t="n"/>
      <c r="OHH9" s="1739" t="n"/>
      <c r="OHI9" s="1739" t="n"/>
      <c r="OHJ9" s="1739" t="n"/>
      <c r="OHK9" s="1739" t="n"/>
      <c r="OHL9" s="1739" t="n"/>
      <c r="OHM9" s="1739" t="n"/>
      <c r="OHN9" s="1739" t="n"/>
      <c r="OHO9" s="1739" t="n"/>
      <c r="OHP9" s="1739" t="n"/>
      <c r="OHQ9" s="1739" t="n"/>
      <c r="OHR9" s="1739" t="n"/>
      <c r="OHS9" s="1739" t="n"/>
      <c r="OHT9" s="1739" t="n"/>
      <c r="OHU9" s="1739" t="n"/>
      <c r="OHV9" s="1739" t="n"/>
      <c r="OHW9" s="1739" t="n"/>
      <c r="OHX9" s="1739" t="n"/>
      <c r="OHY9" s="1739" t="n"/>
      <c r="OHZ9" s="1739" t="n"/>
      <c r="OIA9" s="1739" t="n"/>
      <c r="OIB9" s="1739" t="n"/>
      <c r="OIC9" s="1739" t="n"/>
      <c r="OID9" s="1739" t="n"/>
      <c r="OIE9" s="1739" t="n"/>
      <c r="OIF9" s="1739" t="n"/>
      <c r="OIG9" s="1739" t="n"/>
      <c r="OIH9" s="1739" t="n"/>
      <c r="OII9" s="1739" t="n"/>
      <c r="OIJ9" s="1739" t="n"/>
      <c r="OIK9" s="1739" t="n"/>
      <c r="OIL9" s="1739" t="n"/>
      <c r="OIM9" s="1739" t="n"/>
      <c r="OIN9" s="1739" t="n"/>
      <c r="OIO9" s="1739" t="n"/>
      <c r="OIP9" s="1739" t="n"/>
      <c r="OIQ9" s="1739" t="n"/>
      <c r="OIR9" s="1739" t="n"/>
      <c r="OIS9" s="1739" t="n"/>
      <c r="OIT9" s="1739" t="n"/>
      <c r="OIU9" s="1739" t="n"/>
      <c r="OIV9" s="1739" t="n"/>
      <c r="OIW9" s="1739" t="n"/>
      <c r="OIX9" s="1739" t="n"/>
      <c r="OIY9" s="1739" t="n"/>
      <c r="OIZ9" s="1739" t="n"/>
      <c r="OJA9" s="1739" t="n"/>
      <c r="OJB9" s="1739" t="n"/>
      <c r="OJC9" s="1739" t="n"/>
      <c r="OJD9" s="1739" t="n"/>
      <c r="OJE9" s="1739" t="n"/>
      <c r="OJF9" s="1739" t="n"/>
      <c r="OJG9" s="1739" t="n"/>
      <c r="OJH9" s="1739" t="n"/>
      <c r="OJI9" s="1739" t="n"/>
      <c r="OJJ9" s="1739" t="n"/>
      <c r="OJK9" s="1739" t="n"/>
      <c r="OJL9" s="1739" t="n"/>
      <c r="OJM9" s="1739" t="n"/>
      <c r="OJN9" s="1739" t="n"/>
      <c r="OJO9" s="1739" t="n"/>
      <c r="OJP9" s="1739" t="n"/>
      <c r="OJQ9" s="1739" t="n"/>
      <c r="OJR9" s="1739" t="n"/>
      <c r="OJS9" s="1739" t="n"/>
      <c r="OJT9" s="1739" t="n"/>
      <c r="OJU9" s="1739" t="n"/>
      <c r="OJV9" s="1739" t="n"/>
      <c r="OJW9" s="1739" t="n"/>
      <c r="OJX9" s="1739" t="n"/>
      <c r="OJY9" s="1739" t="n"/>
      <c r="OJZ9" s="1739" t="n"/>
      <c r="OKA9" s="1739" t="n"/>
      <c r="OKB9" s="1739" t="n"/>
      <c r="OKC9" s="1739" t="n"/>
      <c r="OKD9" s="1739" t="n"/>
      <c r="OKE9" s="1739" t="n"/>
      <c r="OKF9" s="1739" t="n"/>
      <c r="OKG9" s="1739" t="n"/>
      <c r="OKH9" s="1739" t="n"/>
      <c r="OKI9" s="1739" t="n"/>
      <c r="OKJ9" s="1739" t="n"/>
      <c r="OKK9" s="1739" t="n"/>
      <c r="OKL9" s="1739" t="n"/>
      <c r="OKM9" s="1739" t="n"/>
      <c r="OKN9" s="1739" t="n"/>
      <c r="OKO9" s="1739" t="n"/>
      <c r="OKP9" s="1739" t="n"/>
      <c r="OKQ9" s="1739" t="n"/>
      <c r="OKR9" s="1739" t="n"/>
      <c r="OKS9" s="1739" t="n"/>
      <c r="OKT9" s="1739" t="n"/>
      <c r="OKU9" s="1739" t="n"/>
      <c r="OKV9" s="1739" t="n"/>
      <c r="OKW9" s="1739" t="n"/>
      <c r="OKX9" s="1739" t="n"/>
      <c r="OKY9" s="1739" t="n"/>
      <c r="OKZ9" s="1739" t="n"/>
      <c r="OLA9" s="1739" t="n"/>
      <c r="OLB9" s="1739" t="n"/>
      <c r="OLC9" s="1739" t="n"/>
      <c r="OLD9" s="1739" t="n"/>
      <c r="OLE9" s="1739" t="n"/>
      <c r="OLF9" s="1739" t="n"/>
      <c r="OLG9" s="1739" t="n"/>
      <c r="OLH9" s="1739" t="n"/>
      <c r="OLI9" s="1739" t="n"/>
      <c r="OLJ9" s="1739" t="n"/>
      <c r="OLK9" s="1739" t="n"/>
      <c r="OLL9" s="1739" t="n"/>
      <c r="OLM9" s="1739" t="n"/>
      <c r="OLN9" s="1739" t="n"/>
      <c r="OLO9" s="1739" t="n"/>
      <c r="OLP9" s="1739" t="n"/>
      <c r="OLQ9" s="1739" t="n"/>
      <c r="OLR9" s="1739" t="n"/>
      <c r="OLS9" s="1739" t="n"/>
      <c r="OLT9" s="1739" t="n"/>
      <c r="OLU9" s="1739" t="n"/>
      <c r="OLV9" s="1739" t="n"/>
      <c r="OLW9" s="1739" t="n"/>
      <c r="OLX9" s="1739" t="n"/>
      <c r="OLY9" s="1739" t="n"/>
      <c r="OLZ9" s="1739" t="n"/>
      <c r="OMA9" s="1739" t="n"/>
      <c r="OMB9" s="1739" t="n"/>
      <c r="OMC9" s="1739" t="n"/>
      <c r="OMD9" s="1739" t="n"/>
      <c r="OME9" s="1739" t="n"/>
      <c r="OMF9" s="1739" t="n"/>
      <c r="OMG9" s="1739" t="n"/>
      <c r="OMH9" s="1739" t="n"/>
      <c r="OMI9" s="1739" t="n"/>
      <c r="OMJ9" s="1739" t="n"/>
      <c r="OMK9" s="1739" t="n"/>
      <c r="OML9" s="1739" t="n"/>
      <c r="OMM9" s="1739" t="n"/>
      <c r="OMN9" s="1739" t="n"/>
      <c r="OMO9" s="1739" t="n"/>
      <c r="OMP9" s="1739" t="n"/>
      <c r="OMQ9" s="1739" t="n"/>
      <c r="OMR9" s="1739" t="n"/>
      <c r="OMS9" s="1739" t="n"/>
      <c r="OMT9" s="1739" t="n"/>
      <c r="OMU9" s="1739" t="n"/>
      <c r="OMV9" s="1739" t="n"/>
      <c r="OMW9" s="1739" t="n"/>
      <c r="OMX9" s="1739" t="n"/>
      <c r="OMY9" s="1739" t="n"/>
      <c r="OMZ9" s="1739" t="n"/>
      <c r="ONA9" s="1739" t="n"/>
      <c r="ONB9" s="1739" t="n"/>
      <c r="ONC9" s="1739" t="n"/>
      <c r="OND9" s="1739" t="n"/>
      <c r="ONE9" s="1739" t="n"/>
      <c r="ONF9" s="1739" t="n"/>
      <c r="ONG9" s="1739" t="n"/>
      <c r="ONH9" s="1739" t="n"/>
      <c r="ONI9" s="1739" t="n"/>
      <c r="ONJ9" s="1739" t="n"/>
      <c r="ONK9" s="1739" t="n"/>
      <c r="ONL9" s="1739" t="n"/>
      <c r="ONM9" s="1739" t="n"/>
      <c r="ONN9" s="1739" t="n"/>
      <c r="ONO9" s="1739" t="n"/>
      <c r="ONP9" s="1739" t="n"/>
      <c r="ONQ9" s="1739" t="n"/>
      <c r="ONR9" s="1739" t="n"/>
      <c r="ONS9" s="1739" t="n"/>
      <c r="ONT9" s="1739" t="n"/>
      <c r="ONU9" s="1739" t="n"/>
      <c r="ONV9" s="1739" t="n"/>
      <c r="ONW9" s="1739" t="n"/>
      <c r="ONX9" s="1739" t="n"/>
      <c r="ONY9" s="1739" t="n"/>
      <c r="ONZ9" s="1739" t="n"/>
      <c r="OOA9" s="1739" t="n"/>
      <c r="OOB9" s="1739" t="n"/>
      <c r="OOC9" s="1739" t="n"/>
      <c r="OOD9" s="1739" t="n"/>
      <c r="OOE9" s="1739" t="n"/>
      <c r="OOF9" s="1739" t="n"/>
      <c r="OOG9" s="1739" t="n"/>
      <c r="OOH9" s="1739" t="n"/>
      <c r="OOI9" s="1739" t="n"/>
      <c r="OOJ9" s="1739" t="n"/>
      <c r="OOK9" s="1739" t="n"/>
      <c r="OOL9" s="1739" t="n"/>
      <c r="OOM9" s="1739" t="n"/>
      <c r="OON9" s="1739" t="n"/>
      <c r="OOO9" s="1739" t="n"/>
      <c r="OOP9" s="1739" t="n"/>
      <c r="OOQ9" s="1739" t="n"/>
      <c r="OOR9" s="1739" t="n"/>
      <c r="OOS9" s="1739" t="n"/>
      <c r="OOT9" s="1739" t="n"/>
      <c r="OOU9" s="1739" t="n"/>
      <c r="OOV9" s="1739" t="n"/>
      <c r="OOW9" s="1739" t="n"/>
      <c r="OOX9" s="1739" t="n"/>
      <c r="OOY9" s="1739" t="n"/>
      <c r="OOZ9" s="1739" t="n"/>
      <c r="OPA9" s="1739" t="n"/>
      <c r="OPB9" s="1739" t="n"/>
      <c r="OPC9" s="1739" t="n"/>
      <c r="OPD9" s="1739" t="n"/>
      <c r="OPE9" s="1739" t="n"/>
      <c r="OPF9" s="1739" t="n"/>
      <c r="OPG9" s="1739" t="n"/>
      <c r="OPH9" s="1739" t="n"/>
      <c r="OPI9" s="1739" t="n"/>
      <c r="OPJ9" s="1739" t="n"/>
      <c r="OPK9" s="1739" t="n"/>
      <c r="OPL9" s="1739" t="n"/>
      <c r="OPM9" s="1739" t="n"/>
      <c r="OPN9" s="1739" t="n"/>
      <c r="OPO9" s="1739" t="n"/>
      <c r="OPP9" s="1739" t="n"/>
      <c r="OPQ9" s="1739" t="n"/>
      <c r="OPR9" s="1739" t="n"/>
      <c r="OPS9" s="1739" t="n"/>
      <c r="OPT9" s="1739" t="n"/>
      <c r="OPU9" s="1739" t="n"/>
      <c r="OPV9" s="1739" t="n"/>
      <c r="OPW9" s="1739" t="n"/>
      <c r="OPX9" s="1739" t="n"/>
      <c r="OPY9" s="1739" t="n"/>
      <c r="OPZ9" s="1739" t="n"/>
      <c r="OQA9" s="1739" t="n"/>
      <c r="OQB9" s="1739" t="n"/>
      <c r="OQC9" s="1739" t="n"/>
      <c r="OQD9" s="1739" t="n"/>
      <c r="OQE9" s="1739" t="n"/>
      <c r="OQF9" s="1739" t="n"/>
      <c r="OQG9" s="1739" t="n"/>
      <c r="OQH9" s="1739" t="n"/>
      <c r="OQI9" s="1739" t="n"/>
      <c r="OQJ9" s="1739" t="n"/>
      <c r="OQK9" s="1739" t="n"/>
      <c r="OQL9" s="1739" t="n"/>
      <c r="OQM9" s="1739" t="n"/>
      <c r="OQN9" s="1739" t="n"/>
      <c r="OQO9" s="1739" t="n"/>
      <c r="OQP9" s="1739" t="n"/>
      <c r="OQQ9" s="1739" t="n"/>
      <c r="OQR9" s="1739" t="n"/>
      <c r="OQS9" s="1739" t="n"/>
      <c r="OQT9" s="1739" t="n"/>
      <c r="OQU9" s="1739" t="n"/>
      <c r="OQV9" s="1739" t="n"/>
      <c r="OQW9" s="1739" t="n"/>
      <c r="OQX9" s="1739" t="n"/>
      <c r="OQY9" s="1739" t="n"/>
      <c r="OQZ9" s="1739" t="n"/>
      <c r="ORA9" s="1739" t="n"/>
      <c r="ORB9" s="1739" t="n"/>
      <c r="ORC9" s="1739" t="n"/>
      <c r="ORD9" s="1739" t="n"/>
      <c r="ORE9" s="1739" t="n"/>
      <c r="ORF9" s="1739" t="n"/>
      <c r="ORG9" s="1739" t="n"/>
      <c r="ORH9" s="1739" t="n"/>
      <c r="ORI9" s="1739" t="n"/>
      <c r="ORJ9" s="1739" t="n"/>
      <c r="ORK9" s="1739" t="n"/>
      <c r="ORL9" s="1739" t="n"/>
      <c r="ORM9" s="1739" t="n"/>
      <c r="ORN9" s="1739" t="n"/>
      <c r="ORO9" s="1739" t="n"/>
      <c r="ORP9" s="1739" t="n"/>
      <c r="ORQ9" s="1739" t="n"/>
      <c r="ORR9" s="1739" t="n"/>
      <c r="ORS9" s="1739" t="n"/>
      <c r="ORT9" s="1739" t="n"/>
      <c r="ORU9" s="1739" t="n"/>
      <c r="ORV9" s="1739" t="n"/>
      <c r="ORW9" s="1739" t="n"/>
      <c r="ORX9" s="1739" t="n"/>
      <c r="ORY9" s="1739" t="n"/>
      <c r="ORZ9" s="1739" t="n"/>
      <c r="OSA9" s="1739" t="n"/>
      <c r="OSB9" s="1739" t="n"/>
      <c r="OSC9" s="1739" t="n"/>
      <c r="OSD9" s="1739" t="n"/>
      <c r="OSE9" s="1739" t="n"/>
      <c r="OSF9" s="1739" t="n"/>
      <c r="OSG9" s="1739" t="n"/>
      <c r="OSH9" s="1739" t="n"/>
      <c r="OSI9" s="1739" t="n"/>
      <c r="OSJ9" s="1739" t="n"/>
      <c r="OSK9" s="1739" t="n"/>
      <c r="OSL9" s="1739" t="n"/>
      <c r="OSM9" s="1739" t="n"/>
      <c r="OSN9" s="1739" t="n"/>
      <c r="OSO9" s="1739" t="n"/>
      <c r="OSP9" s="1739" t="n"/>
      <c r="OSQ9" s="1739" t="n"/>
      <c r="OSR9" s="1739" t="n"/>
      <c r="OSS9" s="1739" t="n"/>
      <c r="OST9" s="1739" t="n"/>
      <c r="OSU9" s="1739" t="n"/>
      <c r="OSV9" s="1739" t="n"/>
      <c r="OSW9" s="1739" t="n"/>
      <c r="OSX9" s="1739" t="n"/>
      <c r="OSY9" s="1739" t="n"/>
      <c r="OSZ9" s="1739" t="n"/>
      <c r="OTA9" s="1739" t="n"/>
      <c r="OTB9" s="1739" t="n"/>
      <c r="OTC9" s="1739" t="n"/>
      <c r="OTD9" s="1739" t="n"/>
      <c r="OTE9" s="1739" t="n"/>
      <c r="OTF9" s="1739" t="n"/>
      <c r="OTG9" s="1739" t="n"/>
      <c r="OTH9" s="1739" t="n"/>
      <c r="OTI9" s="1739" t="n"/>
      <c r="OTJ9" s="1739" t="n"/>
      <c r="OTK9" s="1739" t="n"/>
      <c r="OTL9" s="1739" t="n"/>
      <c r="OTM9" s="1739" t="n"/>
      <c r="OTN9" s="1739" t="n"/>
      <c r="OTO9" s="1739" t="n"/>
      <c r="OTP9" s="1739" t="n"/>
      <c r="OTQ9" s="1739" t="n"/>
      <c r="OTR9" s="1739" t="n"/>
      <c r="OTS9" s="1739" t="n"/>
      <c r="OTT9" s="1739" t="n"/>
      <c r="OTU9" s="1739" t="n"/>
      <c r="OTV9" s="1739" t="n"/>
      <c r="OTW9" s="1739" t="n"/>
      <c r="OTX9" s="1739" t="n"/>
      <c r="OTY9" s="1739" t="n"/>
      <c r="OTZ9" s="1739" t="n"/>
      <c r="OUA9" s="1739" t="n"/>
      <c r="OUB9" s="1739" t="n"/>
      <c r="OUC9" s="1739" t="n"/>
      <c r="OUD9" s="1739" t="n"/>
      <c r="OUE9" s="1739" t="n"/>
      <c r="OUF9" s="1739" t="n"/>
      <c r="OUG9" s="1739" t="n"/>
      <c r="OUH9" s="1739" t="n"/>
      <c r="OUI9" s="1739" t="n"/>
      <c r="OUJ9" s="1739" t="n"/>
      <c r="OUK9" s="1739" t="n"/>
      <c r="OUL9" s="1739" t="n"/>
      <c r="OUM9" s="1739" t="n"/>
      <c r="OUN9" s="1739" t="n"/>
      <c r="OUO9" s="1739" t="n"/>
      <c r="OUP9" s="1739" t="n"/>
      <c r="OUQ9" s="1739" t="n"/>
      <c r="OUR9" s="1739" t="n"/>
      <c r="OUS9" s="1739" t="n"/>
      <c r="OUT9" s="1739" t="n"/>
      <c r="OUU9" s="1739" t="n"/>
      <c r="OUV9" s="1739" t="n"/>
      <c r="OUW9" s="1739" t="n"/>
      <c r="OUX9" s="1739" t="n"/>
      <c r="OUY9" s="1739" t="n"/>
      <c r="OUZ9" s="1739" t="n"/>
      <c r="OVA9" s="1739" t="n"/>
      <c r="OVB9" s="1739" t="n"/>
      <c r="OVC9" s="1739" t="n"/>
      <c r="OVD9" s="1739" t="n"/>
      <c r="OVE9" s="1739" t="n"/>
      <c r="OVF9" s="1739" t="n"/>
      <c r="OVG9" s="1739" t="n"/>
      <c r="OVH9" s="1739" t="n"/>
      <c r="OVI9" s="1739" t="n"/>
      <c r="OVJ9" s="1739" t="n"/>
      <c r="OVK9" s="1739" t="n"/>
      <c r="OVL9" s="1739" t="n"/>
      <c r="OVM9" s="1739" t="n"/>
      <c r="OVN9" s="1739" t="n"/>
      <c r="OVO9" s="1739" t="n"/>
      <c r="OVP9" s="1739" t="n"/>
      <c r="OVQ9" s="1739" t="n"/>
      <c r="OVR9" s="1739" t="n"/>
      <c r="OVS9" s="1739" t="n"/>
      <c r="OVT9" s="1739" t="n"/>
      <c r="OVU9" s="1739" t="n"/>
      <c r="OVV9" s="1739" t="n"/>
      <c r="OVW9" s="1739" t="n"/>
      <c r="OVX9" s="1739" t="n"/>
      <c r="OVY9" s="1739" t="n"/>
      <c r="OVZ9" s="1739" t="n"/>
      <c r="OWA9" s="1739" t="n"/>
      <c r="OWB9" s="1739" t="n"/>
      <c r="OWC9" s="1739" t="n"/>
      <c r="OWD9" s="1739" t="n"/>
      <c r="OWE9" s="1739" t="n"/>
      <c r="OWF9" s="1739" t="n"/>
      <c r="OWG9" s="1739" t="n"/>
      <c r="OWH9" s="1739" t="n"/>
      <c r="OWI9" s="1739" t="n"/>
      <c r="OWJ9" s="1739" t="n"/>
      <c r="OWK9" s="1739" t="n"/>
      <c r="OWL9" s="1739" t="n"/>
      <c r="OWM9" s="1739" t="n"/>
      <c r="OWN9" s="1739" t="n"/>
      <c r="OWO9" s="1739" t="n"/>
      <c r="OWP9" s="1739" t="n"/>
      <c r="OWQ9" s="1739" t="n"/>
      <c r="OWR9" s="1739" t="n"/>
      <c r="OWS9" s="1739" t="n"/>
      <c r="OWT9" s="1739" t="n"/>
      <c r="OWU9" s="1739" t="n"/>
      <c r="OWV9" s="1739" t="n"/>
      <c r="OWW9" s="1739" t="n"/>
      <c r="OWX9" s="1739" t="n"/>
      <c r="OWY9" s="1739" t="n"/>
      <c r="OWZ9" s="1739" t="n"/>
      <c r="OXA9" s="1739" t="n"/>
      <c r="OXB9" s="1739" t="n"/>
      <c r="OXC9" s="1739" t="n"/>
      <c r="OXD9" s="1739" t="n"/>
      <c r="OXE9" s="1739" t="n"/>
      <c r="OXF9" s="1739" t="n"/>
      <c r="OXG9" s="1739" t="n"/>
      <c r="OXH9" s="1739" t="n"/>
      <c r="OXI9" s="1739" t="n"/>
      <c r="OXJ9" s="1739" t="n"/>
      <c r="OXK9" s="1739" t="n"/>
      <c r="OXL9" s="1739" t="n"/>
      <c r="OXM9" s="1739" t="n"/>
      <c r="OXN9" s="1739" t="n"/>
      <c r="OXO9" s="1739" t="n"/>
      <c r="OXP9" s="1739" t="n"/>
      <c r="OXQ9" s="1739" t="n"/>
      <c r="OXR9" s="1739" t="n"/>
      <c r="OXS9" s="1739" t="n"/>
      <c r="OXT9" s="1739" t="n"/>
      <c r="OXU9" s="1739" t="n"/>
      <c r="OXV9" s="1739" t="n"/>
      <c r="OXW9" s="1739" t="n"/>
      <c r="OXX9" s="1739" t="n"/>
      <c r="OXY9" s="1739" t="n"/>
      <c r="OXZ9" s="1739" t="n"/>
      <c r="OYA9" s="1739" t="n"/>
      <c r="OYB9" s="1739" t="n"/>
      <c r="OYC9" s="1739" t="n"/>
      <c r="OYD9" s="1739" t="n"/>
      <c r="OYE9" s="1739" t="n"/>
      <c r="OYF9" s="1739" t="n"/>
      <c r="OYG9" s="1739" t="n"/>
      <c r="OYH9" s="1739" t="n"/>
      <c r="OYI9" s="1739" t="n"/>
      <c r="OYJ9" s="1739" t="n"/>
      <c r="OYK9" s="1739" t="n"/>
      <c r="OYL9" s="1739" t="n"/>
      <c r="OYM9" s="1739" t="n"/>
      <c r="OYN9" s="1739" t="n"/>
      <c r="OYO9" s="1739" t="n"/>
      <c r="OYP9" s="1739" t="n"/>
      <c r="OYQ9" s="1739" t="n"/>
      <c r="OYR9" s="1739" t="n"/>
      <c r="OYS9" s="1739" t="n"/>
      <c r="OYT9" s="1739" t="n"/>
      <c r="OYU9" s="1739" t="n"/>
      <c r="OYV9" s="1739" t="n"/>
      <c r="OYW9" s="1739" t="n"/>
      <c r="OYX9" s="1739" t="n"/>
      <c r="OYY9" s="1739" t="n"/>
      <c r="OYZ9" s="1739" t="n"/>
      <c r="OZA9" s="1739" t="n"/>
      <c r="OZB9" s="1739" t="n"/>
      <c r="OZC9" s="1739" t="n"/>
      <c r="OZD9" s="1739" t="n"/>
      <c r="OZE9" s="1739" t="n"/>
      <c r="OZF9" s="1739" t="n"/>
      <c r="OZG9" s="1739" t="n"/>
      <c r="OZH9" s="1739" t="n"/>
      <c r="OZI9" s="1739" t="n"/>
      <c r="OZJ9" s="1739" t="n"/>
      <c r="OZK9" s="1739" t="n"/>
      <c r="OZL9" s="1739" t="n"/>
      <c r="OZM9" s="1739" t="n"/>
      <c r="OZN9" s="1739" t="n"/>
      <c r="OZO9" s="1739" t="n"/>
      <c r="OZP9" s="1739" t="n"/>
      <c r="OZQ9" s="1739" t="n"/>
      <c r="OZR9" s="1739" t="n"/>
      <c r="OZS9" s="1739" t="n"/>
      <c r="OZT9" s="1739" t="n"/>
      <c r="OZU9" s="1739" t="n"/>
      <c r="OZV9" s="1739" t="n"/>
      <c r="OZW9" s="1739" t="n"/>
      <c r="OZX9" s="1739" t="n"/>
      <c r="OZY9" s="1739" t="n"/>
      <c r="OZZ9" s="1739" t="n"/>
      <c r="PAA9" s="1739" t="n"/>
      <c r="PAB9" s="1739" t="n"/>
      <c r="PAC9" s="1739" t="n"/>
      <c r="PAD9" s="1739" t="n"/>
      <c r="PAE9" s="1739" t="n"/>
      <c r="PAF9" s="1739" t="n"/>
      <c r="PAG9" s="1739" t="n"/>
      <c r="PAH9" s="1739" t="n"/>
      <c r="PAI9" s="1739" t="n"/>
      <c r="PAJ9" s="1739" t="n"/>
      <c r="PAK9" s="1739" t="n"/>
      <c r="PAL9" s="1739" t="n"/>
      <c r="PAM9" s="1739" t="n"/>
      <c r="PAN9" s="1739" t="n"/>
      <c r="PAO9" s="1739" t="n"/>
      <c r="PAP9" s="1739" t="n"/>
      <c r="PAQ9" s="1739" t="n"/>
      <c r="PAR9" s="1739" t="n"/>
      <c r="PAS9" s="1739" t="n"/>
      <c r="PAT9" s="1739" t="n"/>
      <c r="PAU9" s="1739" t="n"/>
      <c r="PAV9" s="1739" t="n"/>
      <c r="PAW9" s="1739" t="n"/>
      <c r="PAX9" s="1739" t="n"/>
      <c r="PAY9" s="1739" t="n"/>
      <c r="PAZ9" s="1739" t="n"/>
      <c r="PBA9" s="1739" t="n"/>
      <c r="PBB9" s="1739" t="n"/>
      <c r="PBC9" s="1739" t="n"/>
      <c r="PBD9" s="1739" t="n"/>
      <c r="PBE9" s="1739" t="n"/>
      <c r="PBF9" s="1739" t="n"/>
      <c r="PBG9" s="1739" t="n"/>
      <c r="PBH9" s="1739" t="n"/>
      <c r="PBI9" s="1739" t="n"/>
      <c r="PBJ9" s="1739" t="n"/>
      <c r="PBK9" s="1739" t="n"/>
      <c r="PBL9" s="1739" t="n"/>
      <c r="PBM9" s="1739" t="n"/>
      <c r="PBN9" s="1739" t="n"/>
      <c r="PBO9" s="1739" t="n"/>
      <c r="PBP9" s="1739" t="n"/>
      <c r="PBQ9" s="1739" t="n"/>
      <c r="PBR9" s="1739" t="n"/>
      <c r="PBS9" s="1739" t="n"/>
      <c r="PBT9" s="1739" t="n"/>
      <c r="PBU9" s="1739" t="n"/>
      <c r="PBV9" s="1739" t="n"/>
      <c r="PBW9" s="1739" t="n"/>
      <c r="PBX9" s="1739" t="n"/>
      <c r="PBY9" s="1739" t="n"/>
      <c r="PBZ9" s="1739" t="n"/>
      <c r="PCA9" s="1739" t="n"/>
      <c r="PCB9" s="1739" t="n"/>
      <c r="PCC9" s="1739" t="n"/>
      <c r="PCD9" s="1739" t="n"/>
      <c r="PCE9" s="1739" t="n"/>
      <c r="PCF9" s="1739" t="n"/>
      <c r="PCG9" s="1739" t="n"/>
      <c r="PCH9" s="1739" t="n"/>
      <c r="PCI9" s="1739" t="n"/>
      <c r="PCJ9" s="1739" t="n"/>
      <c r="PCK9" s="1739" t="n"/>
      <c r="PCL9" s="1739" t="n"/>
      <c r="PCM9" s="1739" t="n"/>
      <c r="PCN9" s="1739" t="n"/>
      <c r="PCO9" s="1739" t="n"/>
      <c r="PCP9" s="1739" t="n"/>
      <c r="PCQ9" s="1739" t="n"/>
      <c r="PCR9" s="1739" t="n"/>
      <c r="PCS9" s="1739" t="n"/>
      <c r="PCT9" s="1739" t="n"/>
      <c r="PCU9" s="1739" t="n"/>
      <c r="PCV9" s="1739" t="n"/>
      <c r="PCW9" s="1739" t="n"/>
      <c r="PCX9" s="1739" t="n"/>
      <c r="PCY9" s="1739" t="n"/>
      <c r="PCZ9" s="1739" t="n"/>
      <c r="PDA9" s="1739" t="n"/>
      <c r="PDB9" s="1739" t="n"/>
      <c r="PDC9" s="1739" t="n"/>
      <c r="PDD9" s="1739" t="n"/>
      <c r="PDE9" s="1739" t="n"/>
      <c r="PDF9" s="1739" t="n"/>
      <c r="PDG9" s="1739" t="n"/>
      <c r="PDH9" s="1739" t="n"/>
      <c r="PDI9" s="1739" t="n"/>
      <c r="PDJ9" s="1739" t="n"/>
      <c r="PDK9" s="1739" t="n"/>
      <c r="PDL9" s="1739" t="n"/>
      <c r="PDM9" s="1739" t="n"/>
      <c r="PDN9" s="1739" t="n"/>
      <c r="PDO9" s="1739" t="n"/>
      <c r="PDP9" s="1739" t="n"/>
      <c r="PDQ9" s="1739" t="n"/>
      <c r="PDR9" s="1739" t="n"/>
      <c r="PDS9" s="1739" t="n"/>
      <c r="PDT9" s="1739" t="n"/>
      <c r="PDU9" s="1739" t="n"/>
      <c r="PDV9" s="1739" t="n"/>
      <c r="PDW9" s="1739" t="n"/>
      <c r="PDX9" s="1739" t="n"/>
      <c r="PDY9" s="1739" t="n"/>
      <c r="PDZ9" s="1739" t="n"/>
      <c r="PEA9" s="1739" t="n"/>
      <c r="PEB9" s="1739" t="n"/>
      <c r="PEC9" s="1739" t="n"/>
      <c r="PED9" s="1739" t="n"/>
      <c r="PEE9" s="1739" t="n"/>
      <c r="PEF9" s="1739" t="n"/>
      <c r="PEG9" s="1739" t="n"/>
      <c r="PEH9" s="1739" t="n"/>
      <c r="PEI9" s="1739" t="n"/>
      <c r="PEJ9" s="1739" t="n"/>
      <c r="PEK9" s="1739" t="n"/>
      <c r="PEL9" s="1739" t="n"/>
      <c r="PEM9" s="1739" t="n"/>
      <c r="PEN9" s="1739" t="n"/>
      <c r="PEO9" s="1739" t="n"/>
      <c r="PEP9" s="1739" t="n"/>
      <c r="PEQ9" s="1739" t="n"/>
      <c r="PER9" s="1739" t="n"/>
      <c r="PES9" s="1739" t="n"/>
      <c r="PET9" s="1739" t="n"/>
      <c r="PEU9" s="1739" t="n"/>
      <c r="PEV9" s="1739" t="n"/>
      <c r="PEW9" s="1739" t="n"/>
      <c r="PEX9" s="1739" t="n"/>
      <c r="PEY9" s="1739" t="n"/>
      <c r="PEZ9" s="1739" t="n"/>
      <c r="PFA9" s="1739" t="n"/>
      <c r="PFB9" s="1739" t="n"/>
      <c r="PFC9" s="1739" t="n"/>
      <c r="PFD9" s="1739" t="n"/>
      <c r="PFE9" s="1739" t="n"/>
      <c r="PFF9" s="1739" t="n"/>
      <c r="PFG9" s="1739" t="n"/>
      <c r="PFH9" s="1739" t="n"/>
      <c r="PFI9" s="1739" t="n"/>
      <c r="PFJ9" s="1739" t="n"/>
      <c r="PFK9" s="1739" t="n"/>
      <c r="PFL9" s="1739" t="n"/>
      <c r="PFM9" s="1739" t="n"/>
      <c r="PFN9" s="1739" t="n"/>
      <c r="PFO9" s="1739" t="n"/>
      <c r="PFP9" s="1739" t="n"/>
      <c r="PFQ9" s="1739" t="n"/>
      <c r="PFR9" s="1739" t="n"/>
      <c r="PFS9" s="1739" t="n"/>
      <c r="PFT9" s="1739" t="n"/>
      <c r="PFU9" s="1739" t="n"/>
      <c r="PFV9" s="1739" t="n"/>
      <c r="PFW9" s="1739" t="n"/>
      <c r="PFX9" s="1739" t="n"/>
      <c r="PFY9" s="1739" t="n"/>
      <c r="PFZ9" s="1739" t="n"/>
      <c r="PGA9" s="1739" t="n"/>
      <c r="PGB9" s="1739" t="n"/>
      <c r="PGC9" s="1739" t="n"/>
      <c r="PGD9" s="1739" t="n"/>
      <c r="PGE9" s="1739" t="n"/>
      <c r="PGF9" s="1739" t="n"/>
      <c r="PGG9" s="1739" t="n"/>
      <c r="PGH9" s="1739" t="n"/>
      <c r="PGI9" s="1739" t="n"/>
      <c r="PGJ9" s="1739" t="n"/>
      <c r="PGK9" s="1739" t="n"/>
      <c r="PGL9" s="1739" t="n"/>
      <c r="PGM9" s="1739" t="n"/>
      <c r="PGN9" s="1739" t="n"/>
      <c r="PGO9" s="1739" t="n"/>
      <c r="PGP9" s="1739" t="n"/>
      <c r="PGQ9" s="1739" t="n"/>
      <c r="PGR9" s="1739" t="n"/>
      <c r="PGS9" s="1739" t="n"/>
      <c r="PGT9" s="1739" t="n"/>
      <c r="PGU9" s="1739" t="n"/>
      <c r="PGV9" s="1739" t="n"/>
      <c r="PGW9" s="1739" t="n"/>
      <c r="PGX9" s="1739" t="n"/>
      <c r="PGY9" s="1739" t="n"/>
      <c r="PGZ9" s="1739" t="n"/>
      <c r="PHA9" s="1739" t="n"/>
      <c r="PHB9" s="1739" t="n"/>
      <c r="PHC9" s="1739" t="n"/>
      <c r="PHD9" s="1739" t="n"/>
      <c r="PHE9" s="1739" t="n"/>
      <c r="PHF9" s="1739" t="n"/>
      <c r="PHG9" s="1739" t="n"/>
      <c r="PHH9" s="1739" t="n"/>
      <c r="PHI9" s="1739" t="n"/>
      <c r="PHJ9" s="1739" t="n"/>
      <c r="PHK9" s="1739" t="n"/>
      <c r="PHL9" s="1739" t="n"/>
      <c r="PHM9" s="1739" t="n"/>
      <c r="PHN9" s="1739" t="n"/>
      <c r="PHO9" s="1739" t="n"/>
      <c r="PHP9" s="1739" t="n"/>
      <c r="PHQ9" s="1739" t="n"/>
      <c r="PHR9" s="1739" t="n"/>
      <c r="PHS9" s="1739" t="n"/>
      <c r="PHT9" s="1739" t="n"/>
      <c r="PHU9" s="1739" t="n"/>
      <c r="PHV9" s="1739" t="n"/>
      <c r="PHW9" s="1739" t="n"/>
      <c r="PHX9" s="1739" t="n"/>
      <c r="PHY9" s="1739" t="n"/>
      <c r="PHZ9" s="1739" t="n"/>
      <c r="PIA9" s="1739" t="n"/>
      <c r="PIB9" s="1739" t="n"/>
      <c r="PIC9" s="1739" t="n"/>
      <c r="PID9" s="1739" t="n"/>
      <c r="PIE9" s="1739" t="n"/>
      <c r="PIF9" s="1739" t="n"/>
      <c r="PIG9" s="1739" t="n"/>
      <c r="PIH9" s="1739" t="n"/>
      <c r="PII9" s="1739" t="n"/>
      <c r="PIJ9" s="1739" t="n"/>
      <c r="PIK9" s="1739" t="n"/>
      <c r="PIL9" s="1739" t="n"/>
      <c r="PIM9" s="1739" t="n"/>
      <c r="PIN9" s="1739" t="n"/>
      <c r="PIO9" s="1739" t="n"/>
      <c r="PIP9" s="1739" t="n"/>
      <c r="PIQ9" s="1739" t="n"/>
      <c r="PIR9" s="1739" t="n"/>
      <c r="PIS9" s="1739" t="n"/>
      <c r="PIT9" s="1739" t="n"/>
      <c r="PIU9" s="1739" t="n"/>
      <c r="PIV9" s="1739" t="n"/>
      <c r="PIW9" s="1739" t="n"/>
      <c r="PIX9" s="1739" t="n"/>
      <c r="PIY9" s="1739" t="n"/>
      <c r="PIZ9" s="1739" t="n"/>
      <c r="PJA9" s="1739" t="n"/>
      <c r="PJB9" s="1739" t="n"/>
      <c r="PJC9" s="1739" t="n"/>
      <c r="PJD9" s="1739" t="n"/>
      <c r="PJE9" s="1739" t="n"/>
      <c r="PJF9" s="1739" t="n"/>
      <c r="PJG9" s="1739" t="n"/>
      <c r="PJH9" s="1739" t="n"/>
      <c r="PJI9" s="1739" t="n"/>
      <c r="PJJ9" s="1739" t="n"/>
      <c r="PJK9" s="1739" t="n"/>
      <c r="PJL9" s="1739" t="n"/>
      <c r="PJM9" s="1739" t="n"/>
      <c r="PJN9" s="1739" t="n"/>
      <c r="PJO9" s="1739" t="n"/>
      <c r="PJP9" s="1739" t="n"/>
      <c r="PJQ9" s="1739" t="n"/>
      <c r="PJR9" s="1739" t="n"/>
      <c r="PJS9" s="1739" t="n"/>
      <c r="PJT9" s="1739" t="n"/>
      <c r="PJU9" s="1739" t="n"/>
      <c r="PJV9" s="1739" t="n"/>
      <c r="PJW9" s="1739" t="n"/>
      <c r="PJX9" s="1739" t="n"/>
      <c r="PJY9" s="1739" t="n"/>
      <c r="PJZ9" s="1739" t="n"/>
      <c r="PKA9" s="1739" t="n"/>
      <c r="PKB9" s="1739" t="n"/>
      <c r="PKC9" s="1739" t="n"/>
      <c r="PKD9" s="1739" t="n"/>
      <c r="PKE9" s="1739" t="n"/>
      <c r="PKF9" s="1739" t="n"/>
      <c r="PKG9" s="1739" t="n"/>
      <c r="PKH9" s="1739" t="n"/>
      <c r="PKI9" s="1739" t="n"/>
      <c r="PKJ9" s="1739" t="n"/>
      <c r="PKK9" s="1739" t="n"/>
      <c r="PKL9" s="1739" t="n"/>
      <c r="PKM9" s="1739" t="n"/>
      <c r="PKN9" s="1739" t="n"/>
      <c r="PKO9" s="1739" t="n"/>
      <c r="PKP9" s="1739" t="n"/>
      <c r="PKQ9" s="1739" t="n"/>
      <c r="PKR9" s="1739" t="n"/>
      <c r="PKS9" s="1739" t="n"/>
      <c r="PKT9" s="1739" t="n"/>
      <c r="PKU9" s="1739" t="n"/>
      <c r="PKV9" s="1739" t="n"/>
      <c r="PKW9" s="1739" t="n"/>
      <c r="PKX9" s="1739" t="n"/>
      <c r="PKY9" s="1739" t="n"/>
      <c r="PKZ9" s="1739" t="n"/>
      <c r="PLA9" s="1739" t="n"/>
      <c r="PLB9" s="1739" t="n"/>
      <c r="PLC9" s="1739" t="n"/>
      <c r="PLD9" s="1739" t="n"/>
      <c r="PLE9" s="1739" t="n"/>
      <c r="PLF9" s="1739" t="n"/>
      <c r="PLG9" s="1739" t="n"/>
      <c r="PLH9" s="1739" t="n"/>
      <c r="PLI9" s="1739" t="n"/>
      <c r="PLJ9" s="1739" t="n"/>
      <c r="PLK9" s="1739" t="n"/>
      <c r="PLL9" s="1739" t="n"/>
      <c r="PLM9" s="1739" t="n"/>
      <c r="PLN9" s="1739" t="n"/>
      <c r="PLO9" s="1739" t="n"/>
      <c r="PLP9" s="1739" t="n"/>
      <c r="PLQ9" s="1739" t="n"/>
      <c r="PLR9" s="1739" t="n"/>
      <c r="PLS9" s="1739" t="n"/>
      <c r="PLT9" s="1739" t="n"/>
      <c r="PLU9" s="1739" t="n"/>
      <c r="PLV9" s="1739" t="n"/>
      <c r="PLW9" s="1739" t="n"/>
      <c r="PLX9" s="1739" t="n"/>
      <c r="PLY9" s="1739" t="n"/>
      <c r="PLZ9" s="1739" t="n"/>
      <c r="PMA9" s="1739" t="n"/>
      <c r="PMB9" s="1739" t="n"/>
      <c r="PMC9" s="1739" t="n"/>
      <c r="PMD9" s="1739" t="n"/>
      <c r="PME9" s="1739" t="n"/>
      <c r="PMF9" s="1739" t="n"/>
      <c r="PMG9" s="1739" t="n"/>
      <c r="PMH9" s="1739" t="n"/>
      <c r="PMI9" s="1739" t="n"/>
      <c r="PMJ9" s="1739" t="n"/>
      <c r="PMK9" s="1739" t="n"/>
      <c r="PML9" s="1739" t="n"/>
      <c r="PMM9" s="1739" t="n"/>
      <c r="PMN9" s="1739" t="n"/>
      <c r="PMO9" s="1739" t="n"/>
      <c r="PMP9" s="1739" t="n"/>
      <c r="PMQ9" s="1739" t="n"/>
      <c r="PMR9" s="1739" t="n"/>
      <c r="PMS9" s="1739" t="n"/>
      <c r="PMT9" s="1739" t="n"/>
      <c r="PMU9" s="1739" t="n"/>
      <c r="PMV9" s="1739" t="n"/>
      <c r="PMW9" s="1739" t="n"/>
      <c r="PMX9" s="1739" t="n"/>
      <c r="PMY9" s="1739" t="n"/>
      <c r="PMZ9" s="1739" t="n"/>
      <c r="PNA9" s="1739" t="n"/>
      <c r="PNB9" s="1739" t="n"/>
      <c r="PNC9" s="1739" t="n"/>
      <c r="PND9" s="1739" t="n"/>
      <c r="PNE9" s="1739" t="n"/>
      <c r="PNF9" s="1739" t="n"/>
      <c r="PNG9" s="1739" t="n"/>
      <c r="PNH9" s="1739" t="n"/>
      <c r="PNI9" s="1739" t="n"/>
      <c r="PNJ9" s="1739" t="n"/>
      <c r="PNK9" s="1739" t="n"/>
      <c r="PNL9" s="1739" t="n"/>
      <c r="PNM9" s="1739" t="n"/>
      <c r="PNN9" s="1739" t="n"/>
      <c r="PNO9" s="1739" t="n"/>
      <c r="PNP9" s="1739" t="n"/>
      <c r="PNQ9" s="1739" t="n"/>
      <c r="PNR9" s="1739" t="n"/>
      <c r="PNS9" s="1739" t="n"/>
      <c r="PNT9" s="1739" t="n"/>
      <c r="PNU9" s="1739" t="n"/>
      <c r="PNV9" s="1739" t="n"/>
      <c r="PNW9" s="1739" t="n"/>
      <c r="PNX9" s="1739" t="n"/>
      <c r="PNY9" s="1739" t="n"/>
      <c r="PNZ9" s="1739" t="n"/>
      <c r="POA9" s="1739" t="n"/>
      <c r="POB9" s="1739" t="n"/>
      <c r="POC9" s="1739" t="n"/>
      <c r="POD9" s="1739" t="n"/>
      <c r="POE9" s="1739" t="n"/>
      <c r="POF9" s="1739" t="n"/>
      <c r="POG9" s="1739" t="n"/>
      <c r="POH9" s="1739" t="n"/>
      <c r="POI9" s="1739" t="n"/>
      <c r="POJ9" s="1739" t="n"/>
      <c r="POK9" s="1739" t="n"/>
      <c r="POL9" s="1739" t="n"/>
      <c r="POM9" s="1739" t="n"/>
      <c r="PON9" s="1739" t="n"/>
      <c r="POO9" s="1739" t="n"/>
      <c r="POP9" s="1739" t="n"/>
      <c r="POQ9" s="1739" t="n"/>
      <c r="POR9" s="1739" t="n"/>
      <c r="POS9" s="1739" t="n"/>
      <c r="POT9" s="1739" t="n"/>
      <c r="POU9" s="1739" t="n"/>
      <c r="POV9" s="1739" t="n"/>
      <c r="POW9" s="1739" t="n"/>
      <c r="POX9" s="1739" t="n"/>
      <c r="POY9" s="1739" t="n"/>
      <c r="POZ9" s="1739" t="n"/>
      <c r="PPA9" s="1739" t="n"/>
      <c r="PPB9" s="1739" t="n"/>
      <c r="PPC9" s="1739" t="n"/>
      <c r="PPD9" s="1739" t="n"/>
      <c r="PPE9" s="1739" t="n"/>
      <c r="PPF9" s="1739" t="n"/>
      <c r="PPG9" s="1739" t="n"/>
      <c r="PPH9" s="1739" t="n"/>
      <c r="PPI9" s="1739" t="n"/>
      <c r="PPJ9" s="1739" t="n"/>
      <c r="PPK9" s="1739" t="n"/>
      <c r="PPL9" s="1739" t="n"/>
      <c r="PPM9" s="1739" t="n"/>
      <c r="PPN9" s="1739" t="n"/>
      <c r="PPO9" s="1739" t="n"/>
      <c r="PPP9" s="1739" t="n"/>
      <c r="PPQ9" s="1739" t="n"/>
      <c r="PPR9" s="1739" t="n"/>
      <c r="PPS9" s="1739" t="n"/>
      <c r="PPT9" s="1739" t="n"/>
      <c r="PPU9" s="1739" t="n"/>
      <c r="PPV9" s="1739" t="n"/>
      <c r="PPW9" s="1739" t="n"/>
      <c r="PPX9" s="1739" t="n"/>
      <c r="PPY9" s="1739" t="n"/>
      <c r="PPZ9" s="1739" t="n"/>
      <c r="PQA9" s="1739" t="n"/>
      <c r="PQB9" s="1739" t="n"/>
      <c r="PQC9" s="1739" t="n"/>
      <c r="PQD9" s="1739" t="n"/>
      <c r="PQE9" s="1739" t="n"/>
      <c r="PQF9" s="1739" t="n"/>
      <c r="PQG9" s="1739" t="n"/>
      <c r="PQH9" s="1739" t="n"/>
      <c r="PQI9" s="1739" t="n"/>
      <c r="PQJ9" s="1739" t="n"/>
      <c r="PQK9" s="1739" t="n"/>
      <c r="PQL9" s="1739" t="n"/>
      <c r="PQM9" s="1739" t="n"/>
      <c r="PQN9" s="1739" t="n"/>
      <c r="PQO9" s="1739" t="n"/>
      <c r="PQP9" s="1739" t="n"/>
      <c r="PQQ9" s="1739" t="n"/>
      <c r="PQR9" s="1739" t="n"/>
      <c r="PQS9" s="1739" t="n"/>
      <c r="PQT9" s="1739" t="n"/>
      <c r="PQU9" s="1739" t="n"/>
      <c r="PQV9" s="1739" t="n"/>
      <c r="PQW9" s="1739" t="n"/>
      <c r="PQX9" s="1739" t="n"/>
      <c r="PQY9" s="1739" t="n"/>
      <c r="PQZ9" s="1739" t="n"/>
      <c r="PRA9" s="1739" t="n"/>
      <c r="PRB9" s="1739" t="n"/>
      <c r="PRC9" s="1739" t="n"/>
      <c r="PRD9" s="1739" t="n"/>
      <c r="PRE9" s="1739" t="n"/>
      <c r="PRF9" s="1739" t="n"/>
      <c r="PRG9" s="1739" t="n"/>
      <c r="PRH9" s="1739" t="n"/>
      <c r="PRI9" s="1739" t="n"/>
      <c r="PRJ9" s="1739" t="n"/>
      <c r="PRK9" s="1739" t="n"/>
      <c r="PRL9" s="1739" t="n"/>
      <c r="PRM9" s="1739" t="n"/>
      <c r="PRN9" s="1739" t="n"/>
      <c r="PRO9" s="1739" t="n"/>
      <c r="PRP9" s="1739" t="n"/>
      <c r="PRQ9" s="1739" t="n"/>
      <c r="PRR9" s="1739" t="n"/>
      <c r="PRS9" s="1739" t="n"/>
      <c r="PRT9" s="1739" t="n"/>
      <c r="PRU9" s="1739" t="n"/>
      <c r="PRV9" s="1739" t="n"/>
      <c r="PRW9" s="1739" t="n"/>
      <c r="PRX9" s="1739" t="n"/>
      <c r="PRY9" s="1739" t="n"/>
      <c r="PRZ9" s="1739" t="n"/>
      <c r="PSA9" s="1739" t="n"/>
      <c r="PSB9" s="1739" t="n"/>
      <c r="PSC9" s="1739" t="n"/>
      <c r="PSD9" s="1739" t="n"/>
      <c r="PSE9" s="1739" t="n"/>
      <c r="PSF9" s="1739" t="n"/>
      <c r="PSG9" s="1739" t="n"/>
      <c r="PSH9" s="1739" t="n"/>
      <c r="PSI9" s="1739" t="n"/>
      <c r="PSJ9" s="1739" t="n"/>
      <c r="PSK9" s="1739" t="n"/>
      <c r="PSL9" s="1739" t="n"/>
      <c r="PSM9" s="1739" t="n"/>
      <c r="PSN9" s="1739" t="n"/>
      <c r="PSO9" s="1739" t="n"/>
      <c r="PSP9" s="1739" t="n"/>
      <c r="PSQ9" s="1739" t="n"/>
      <c r="PSR9" s="1739" t="n"/>
      <c r="PSS9" s="1739" t="n"/>
      <c r="PST9" s="1739" t="n"/>
      <c r="PSU9" s="1739" t="n"/>
      <c r="PSV9" s="1739" t="n"/>
      <c r="PSW9" s="1739" t="n"/>
      <c r="PSX9" s="1739" t="n"/>
      <c r="PSY9" s="1739" t="n"/>
      <c r="PSZ9" s="1739" t="n"/>
      <c r="PTA9" s="1739" t="n"/>
      <c r="PTB9" s="1739" t="n"/>
      <c r="PTC9" s="1739" t="n"/>
      <c r="PTD9" s="1739" t="n"/>
      <c r="PTE9" s="1739" t="n"/>
      <c r="PTF9" s="1739" t="n"/>
      <c r="PTG9" s="1739" t="n"/>
      <c r="PTH9" s="1739" t="n"/>
      <c r="PTI9" s="1739" t="n"/>
      <c r="PTJ9" s="1739" t="n"/>
      <c r="PTK9" s="1739" t="n"/>
      <c r="PTL9" s="1739" t="n"/>
      <c r="PTM9" s="1739" t="n"/>
      <c r="PTN9" s="1739" t="n"/>
      <c r="PTO9" s="1739" t="n"/>
      <c r="PTP9" s="1739" t="n"/>
      <c r="PTQ9" s="1739" t="n"/>
      <c r="PTR9" s="1739" t="n"/>
      <c r="PTS9" s="1739" t="n"/>
      <c r="PTT9" s="1739" t="n"/>
      <c r="PTU9" s="1739" t="n"/>
      <c r="PTV9" s="1739" t="n"/>
      <c r="PTW9" s="1739" t="n"/>
      <c r="PTX9" s="1739" t="n"/>
      <c r="PTY9" s="1739" t="n"/>
      <c r="PTZ9" s="1739" t="n"/>
      <c r="PUA9" s="1739" t="n"/>
      <c r="PUB9" s="1739" t="n"/>
      <c r="PUC9" s="1739" t="n"/>
      <c r="PUD9" s="1739" t="n"/>
      <c r="PUE9" s="1739" t="n"/>
      <c r="PUF9" s="1739" t="n"/>
      <c r="PUG9" s="1739" t="n"/>
      <c r="PUH9" s="1739" t="n"/>
      <c r="PUI9" s="1739" t="n"/>
      <c r="PUJ9" s="1739" t="n"/>
      <c r="PUK9" s="1739" t="n"/>
      <c r="PUL9" s="1739" t="n"/>
      <c r="PUM9" s="1739" t="n"/>
      <c r="PUN9" s="1739" t="n"/>
      <c r="PUO9" s="1739" t="n"/>
      <c r="PUP9" s="1739" t="n"/>
      <c r="PUQ9" s="1739" t="n"/>
      <c r="PUR9" s="1739" t="n"/>
      <c r="PUS9" s="1739" t="n"/>
      <c r="PUT9" s="1739" t="n"/>
      <c r="PUU9" s="1739" t="n"/>
      <c r="PUV9" s="1739" t="n"/>
      <c r="PUW9" s="1739" t="n"/>
      <c r="PUX9" s="1739" t="n"/>
      <c r="PUY9" s="1739" t="n"/>
      <c r="PUZ9" s="1739" t="n"/>
      <c r="PVA9" s="1739" t="n"/>
      <c r="PVB9" s="1739" t="n"/>
      <c r="PVC9" s="1739" t="n"/>
      <c r="PVD9" s="1739" t="n"/>
      <c r="PVE9" s="1739" t="n"/>
      <c r="PVF9" s="1739" t="n"/>
      <c r="PVG9" s="1739" t="n"/>
      <c r="PVH9" s="1739" t="n"/>
      <c r="PVI9" s="1739" t="n"/>
      <c r="PVJ9" s="1739" t="n"/>
      <c r="PVK9" s="1739" t="n"/>
      <c r="PVL9" s="1739" t="n"/>
      <c r="PVM9" s="1739" t="n"/>
      <c r="PVN9" s="1739" t="n"/>
      <c r="PVO9" s="1739" t="n"/>
      <c r="PVP9" s="1739" t="n"/>
      <c r="PVQ9" s="1739" t="n"/>
      <c r="PVR9" s="1739" t="n"/>
      <c r="PVS9" s="1739" t="n"/>
      <c r="PVT9" s="1739" t="n"/>
      <c r="PVU9" s="1739" t="n"/>
      <c r="PVV9" s="1739" t="n"/>
      <c r="PVW9" s="1739" t="n"/>
      <c r="PVX9" s="1739" t="n"/>
      <c r="PVY9" s="1739" t="n"/>
      <c r="PVZ9" s="1739" t="n"/>
      <c r="PWA9" s="1739" t="n"/>
      <c r="PWB9" s="1739" t="n"/>
      <c r="PWC9" s="1739" t="n"/>
      <c r="PWD9" s="1739" t="n"/>
      <c r="PWE9" s="1739" t="n"/>
      <c r="PWF9" s="1739" t="n"/>
      <c r="PWG9" s="1739" t="n"/>
      <c r="PWH9" s="1739" t="n"/>
      <c r="PWI9" s="1739" t="n"/>
      <c r="PWJ9" s="1739" t="n"/>
      <c r="PWK9" s="1739" t="n"/>
      <c r="PWL9" s="1739" t="n"/>
      <c r="PWM9" s="1739" t="n"/>
      <c r="PWN9" s="1739" t="n"/>
      <c r="PWO9" s="1739" t="n"/>
      <c r="PWP9" s="1739" t="n"/>
      <c r="PWQ9" s="1739" t="n"/>
      <c r="PWR9" s="1739" t="n"/>
      <c r="PWS9" s="1739" t="n"/>
      <c r="PWT9" s="1739" t="n"/>
      <c r="PWU9" s="1739" t="n"/>
      <c r="PWV9" s="1739" t="n"/>
      <c r="PWW9" s="1739" t="n"/>
      <c r="PWX9" s="1739" t="n"/>
      <c r="PWY9" s="1739" t="n"/>
      <c r="PWZ9" s="1739" t="n"/>
      <c r="PXA9" s="1739" t="n"/>
      <c r="PXB9" s="1739" t="n"/>
      <c r="PXC9" s="1739" t="n"/>
      <c r="PXD9" s="1739" t="n"/>
      <c r="PXE9" s="1739" t="n"/>
      <c r="PXF9" s="1739" t="n"/>
      <c r="PXG9" s="1739" t="n"/>
      <c r="PXH9" s="1739" t="n"/>
      <c r="PXI9" s="1739" t="n"/>
      <c r="PXJ9" s="1739" t="n"/>
      <c r="PXK9" s="1739" t="n"/>
      <c r="PXL9" s="1739" t="n"/>
      <c r="PXM9" s="1739" t="n"/>
      <c r="PXN9" s="1739" t="n"/>
      <c r="PXO9" s="1739" t="n"/>
      <c r="PXP9" s="1739" t="n"/>
      <c r="PXQ9" s="1739" t="n"/>
      <c r="PXR9" s="1739" t="n"/>
      <c r="PXS9" s="1739" t="n"/>
      <c r="PXT9" s="1739" t="n"/>
      <c r="PXU9" s="1739" t="n"/>
      <c r="PXV9" s="1739" t="n"/>
      <c r="PXW9" s="1739" t="n"/>
      <c r="PXX9" s="1739" t="n"/>
      <c r="PXY9" s="1739" t="n"/>
      <c r="PXZ9" s="1739" t="n"/>
      <c r="PYA9" s="1739" t="n"/>
      <c r="PYB9" s="1739" t="n"/>
      <c r="PYC9" s="1739" t="n"/>
      <c r="PYD9" s="1739" t="n"/>
      <c r="PYE9" s="1739" t="n"/>
      <c r="PYF9" s="1739" t="n"/>
      <c r="PYG9" s="1739" t="n"/>
      <c r="PYH9" s="1739" t="n"/>
      <c r="PYI9" s="1739" t="n"/>
      <c r="PYJ9" s="1739" t="n"/>
      <c r="PYK9" s="1739" t="n"/>
      <c r="PYL9" s="1739" t="n"/>
      <c r="PYM9" s="1739" t="n"/>
      <c r="PYN9" s="1739" t="n"/>
      <c r="PYO9" s="1739" t="n"/>
      <c r="PYP9" s="1739" t="n"/>
      <c r="PYQ9" s="1739" t="n"/>
      <c r="PYR9" s="1739" t="n"/>
      <c r="PYS9" s="1739" t="n"/>
      <c r="PYT9" s="1739" t="n"/>
      <c r="PYU9" s="1739" t="n"/>
      <c r="PYV9" s="1739" t="n"/>
      <c r="PYW9" s="1739" t="n"/>
      <c r="PYX9" s="1739" t="n"/>
      <c r="PYY9" s="1739" t="n"/>
      <c r="PYZ9" s="1739" t="n"/>
      <c r="PZA9" s="1739" t="n"/>
      <c r="PZB9" s="1739" t="n"/>
      <c r="PZC9" s="1739" t="n"/>
      <c r="PZD9" s="1739" t="n"/>
      <c r="PZE9" s="1739" t="n"/>
      <c r="PZF9" s="1739" t="n"/>
      <c r="PZG9" s="1739" t="n"/>
      <c r="PZH9" s="1739" t="n"/>
      <c r="PZI9" s="1739" t="n"/>
      <c r="PZJ9" s="1739" t="n"/>
      <c r="PZK9" s="1739" t="n"/>
      <c r="PZL9" s="1739" t="n"/>
      <c r="PZM9" s="1739" t="n"/>
      <c r="PZN9" s="1739" t="n"/>
      <c r="PZO9" s="1739" t="n"/>
      <c r="PZP9" s="1739" t="n"/>
      <c r="PZQ9" s="1739" t="n"/>
      <c r="PZR9" s="1739" t="n"/>
      <c r="PZS9" s="1739" t="n"/>
      <c r="PZT9" s="1739" t="n"/>
      <c r="PZU9" s="1739" t="n"/>
      <c r="PZV9" s="1739" t="n"/>
      <c r="PZW9" s="1739" t="n"/>
      <c r="PZX9" s="1739" t="n"/>
      <c r="PZY9" s="1739" t="n"/>
      <c r="PZZ9" s="1739" t="n"/>
      <c r="QAA9" s="1739" t="n"/>
      <c r="QAB9" s="1739" t="n"/>
      <c r="QAC9" s="1739" t="n"/>
      <c r="QAD9" s="1739" t="n"/>
      <c r="QAE9" s="1739" t="n"/>
      <c r="QAF9" s="1739" t="n"/>
      <c r="QAG9" s="1739" t="n"/>
      <c r="QAH9" s="1739" t="n"/>
      <c r="QAI9" s="1739" t="n"/>
      <c r="QAJ9" s="1739" t="n"/>
      <c r="QAK9" s="1739" t="n"/>
      <c r="QAL9" s="1739" t="n"/>
      <c r="QAM9" s="1739" t="n"/>
      <c r="QAN9" s="1739" t="n"/>
      <c r="QAO9" s="1739" t="n"/>
      <c r="QAP9" s="1739" t="n"/>
      <c r="QAQ9" s="1739" t="n"/>
      <c r="QAR9" s="1739" t="n"/>
      <c r="QAS9" s="1739" t="n"/>
      <c r="QAT9" s="1739" t="n"/>
      <c r="QAU9" s="1739" t="n"/>
      <c r="QAV9" s="1739" t="n"/>
      <c r="QAW9" s="1739" t="n"/>
      <c r="QAX9" s="1739" t="n"/>
      <c r="QAY9" s="1739" t="n"/>
      <c r="QAZ9" s="1739" t="n"/>
      <c r="QBA9" s="1739" t="n"/>
      <c r="QBB9" s="1739" t="n"/>
      <c r="QBC9" s="1739" t="n"/>
      <c r="QBD9" s="1739" t="n"/>
      <c r="QBE9" s="1739" t="n"/>
      <c r="QBF9" s="1739" t="n"/>
      <c r="QBG9" s="1739" t="n"/>
      <c r="QBH9" s="1739" t="n"/>
      <c r="QBI9" s="1739" t="n"/>
      <c r="QBJ9" s="1739" t="n"/>
      <c r="QBK9" s="1739" t="n"/>
      <c r="QBL9" s="1739" t="n"/>
      <c r="QBM9" s="1739" t="n"/>
      <c r="QBN9" s="1739" t="n"/>
      <c r="QBO9" s="1739" t="n"/>
      <c r="QBP9" s="1739" t="n"/>
      <c r="QBQ9" s="1739" t="n"/>
      <c r="QBR9" s="1739" t="n"/>
      <c r="QBS9" s="1739" t="n"/>
      <c r="QBT9" s="1739" t="n"/>
      <c r="QBU9" s="1739" t="n"/>
      <c r="QBV9" s="1739" t="n"/>
      <c r="QBW9" s="1739" t="n"/>
      <c r="QBX9" s="1739" t="n"/>
      <c r="QBY9" s="1739" t="n"/>
      <c r="QBZ9" s="1739" t="n"/>
      <c r="QCA9" s="1739" t="n"/>
      <c r="QCB9" s="1739" t="n"/>
      <c r="QCC9" s="1739" t="n"/>
      <c r="QCD9" s="1739" t="n"/>
      <c r="QCE9" s="1739" t="n"/>
      <c r="QCF9" s="1739" t="n"/>
      <c r="QCG9" s="1739" t="n"/>
      <c r="QCH9" s="1739" t="n"/>
      <c r="QCI9" s="1739" t="n"/>
      <c r="QCJ9" s="1739" t="n"/>
      <c r="QCK9" s="1739" t="n"/>
      <c r="QCL9" s="1739" t="n"/>
      <c r="QCM9" s="1739" t="n"/>
      <c r="QCN9" s="1739" t="n"/>
      <c r="QCO9" s="1739" t="n"/>
      <c r="QCP9" s="1739" t="n"/>
      <c r="QCQ9" s="1739" t="n"/>
      <c r="QCR9" s="1739" t="n"/>
      <c r="QCS9" s="1739" t="n"/>
      <c r="QCT9" s="1739" t="n"/>
      <c r="QCU9" s="1739" t="n"/>
      <c r="QCV9" s="1739" t="n"/>
      <c r="QCW9" s="1739" t="n"/>
      <c r="QCX9" s="1739" t="n"/>
      <c r="QCY9" s="1739" t="n"/>
      <c r="QCZ9" s="1739" t="n"/>
      <c r="QDA9" s="1739" t="n"/>
      <c r="QDB9" s="1739" t="n"/>
      <c r="QDC9" s="1739" t="n"/>
      <c r="QDD9" s="1739" t="n"/>
      <c r="QDE9" s="1739" t="n"/>
      <c r="QDF9" s="1739" t="n"/>
      <c r="QDG9" s="1739" t="n"/>
      <c r="QDH9" s="1739" t="n"/>
      <c r="QDI9" s="1739" t="n"/>
      <c r="QDJ9" s="1739" t="n"/>
      <c r="QDK9" s="1739" t="n"/>
      <c r="QDL9" s="1739" t="n"/>
      <c r="QDM9" s="1739" t="n"/>
      <c r="QDN9" s="1739" t="n"/>
      <c r="QDO9" s="1739" t="n"/>
      <c r="QDP9" s="1739" t="n"/>
      <c r="QDQ9" s="1739" t="n"/>
      <c r="QDR9" s="1739" t="n"/>
      <c r="QDS9" s="1739" t="n"/>
      <c r="QDT9" s="1739" t="n"/>
      <c r="QDU9" s="1739" t="n"/>
      <c r="QDV9" s="1739" t="n"/>
      <c r="QDW9" s="1739" t="n"/>
      <c r="QDX9" s="1739" t="n"/>
      <c r="QDY9" s="1739" t="n"/>
      <c r="QDZ9" s="1739" t="n"/>
      <c r="QEA9" s="1739" t="n"/>
      <c r="QEB9" s="1739" t="n"/>
      <c r="QEC9" s="1739" t="n"/>
      <c r="QED9" s="1739" t="n"/>
      <c r="QEE9" s="1739" t="n"/>
      <c r="QEF9" s="1739" t="n"/>
      <c r="QEG9" s="1739" t="n"/>
      <c r="QEH9" s="1739" t="n"/>
      <c r="QEI9" s="1739" t="n"/>
      <c r="QEJ9" s="1739" t="n"/>
      <c r="QEK9" s="1739" t="n"/>
      <c r="QEL9" s="1739" t="n"/>
      <c r="QEM9" s="1739" t="n"/>
      <c r="QEN9" s="1739" t="n"/>
      <c r="QEO9" s="1739" t="n"/>
      <c r="QEP9" s="1739" t="n"/>
      <c r="QEQ9" s="1739" t="n"/>
      <c r="QER9" s="1739" t="n"/>
      <c r="QES9" s="1739" t="n"/>
      <c r="QET9" s="1739" t="n"/>
      <c r="QEU9" s="1739" t="n"/>
      <c r="QEV9" s="1739" t="n"/>
      <c r="QEW9" s="1739" t="n"/>
      <c r="QEX9" s="1739" t="n"/>
      <c r="QEY9" s="1739" t="n"/>
      <c r="QEZ9" s="1739" t="n"/>
      <c r="QFA9" s="1739" t="n"/>
      <c r="QFB9" s="1739" t="n"/>
      <c r="QFC9" s="1739" t="n"/>
      <c r="QFD9" s="1739" t="n"/>
      <c r="QFE9" s="1739" t="n"/>
      <c r="QFF9" s="1739" t="n"/>
      <c r="QFG9" s="1739" t="n"/>
      <c r="QFH9" s="1739" t="n"/>
      <c r="QFI9" s="1739" t="n"/>
      <c r="QFJ9" s="1739" t="n"/>
      <c r="QFK9" s="1739" t="n"/>
      <c r="QFL9" s="1739" t="n"/>
      <c r="QFM9" s="1739" t="n"/>
      <c r="QFN9" s="1739" t="n"/>
      <c r="QFO9" s="1739" t="n"/>
      <c r="QFP9" s="1739" t="n"/>
      <c r="QFQ9" s="1739" t="n"/>
      <c r="QFR9" s="1739" t="n"/>
      <c r="QFS9" s="1739" t="n"/>
      <c r="QFT9" s="1739" t="n"/>
      <c r="QFU9" s="1739" t="n"/>
      <c r="QFV9" s="1739" t="n"/>
      <c r="QFW9" s="1739" t="n"/>
      <c r="QFX9" s="1739" t="n"/>
      <c r="QFY9" s="1739" t="n"/>
      <c r="QFZ9" s="1739" t="n"/>
      <c r="QGA9" s="1739" t="n"/>
      <c r="QGB9" s="1739" t="n"/>
      <c r="QGC9" s="1739" t="n"/>
      <c r="QGD9" s="1739" t="n"/>
      <c r="QGE9" s="1739" t="n"/>
      <c r="QGF9" s="1739" t="n"/>
      <c r="QGG9" s="1739" t="n"/>
      <c r="QGH9" s="1739" t="n"/>
      <c r="QGI9" s="1739" t="n"/>
      <c r="QGJ9" s="1739" t="n"/>
      <c r="QGK9" s="1739" t="n"/>
      <c r="QGL9" s="1739" t="n"/>
      <c r="QGM9" s="1739" t="n"/>
      <c r="QGN9" s="1739" t="n"/>
      <c r="QGO9" s="1739" t="n"/>
      <c r="QGP9" s="1739" t="n"/>
      <c r="QGQ9" s="1739" t="n"/>
      <c r="QGR9" s="1739" t="n"/>
      <c r="QGS9" s="1739" t="n"/>
      <c r="QGT9" s="1739" t="n"/>
      <c r="QGU9" s="1739" t="n"/>
      <c r="QGV9" s="1739" t="n"/>
      <c r="QGW9" s="1739" t="n"/>
      <c r="QGX9" s="1739" t="n"/>
      <c r="QGY9" s="1739" t="n"/>
      <c r="QGZ9" s="1739" t="n"/>
      <c r="QHA9" s="1739" t="n"/>
      <c r="QHB9" s="1739" t="n"/>
      <c r="QHC9" s="1739" t="n"/>
      <c r="QHD9" s="1739" t="n"/>
      <c r="QHE9" s="1739" t="n"/>
      <c r="QHF9" s="1739" t="n"/>
      <c r="QHG9" s="1739" t="n"/>
      <c r="QHH9" s="1739" t="n"/>
      <c r="QHI9" s="1739" t="n"/>
      <c r="QHJ9" s="1739" t="n"/>
      <c r="QHK9" s="1739" t="n"/>
      <c r="QHL9" s="1739" t="n"/>
      <c r="QHM9" s="1739" t="n"/>
      <c r="QHN9" s="1739" t="n"/>
      <c r="QHO9" s="1739" t="n"/>
      <c r="QHP9" s="1739" t="n"/>
      <c r="QHQ9" s="1739" t="n"/>
      <c r="QHR9" s="1739" t="n"/>
      <c r="QHS9" s="1739" t="n"/>
      <c r="QHT9" s="1739" t="n"/>
      <c r="QHU9" s="1739" t="n"/>
      <c r="QHV9" s="1739" t="n"/>
      <c r="QHW9" s="1739" t="n"/>
      <c r="QHX9" s="1739" t="n"/>
      <c r="QHY9" s="1739" t="n"/>
      <c r="QHZ9" s="1739" t="n"/>
      <c r="QIA9" s="1739" t="n"/>
      <c r="QIB9" s="1739" t="n"/>
      <c r="QIC9" s="1739" t="n"/>
      <c r="QID9" s="1739" t="n"/>
      <c r="QIE9" s="1739" t="n"/>
      <c r="QIF9" s="1739" t="n"/>
      <c r="QIG9" s="1739" t="n"/>
      <c r="QIH9" s="1739" t="n"/>
      <c r="QII9" s="1739" t="n"/>
      <c r="QIJ9" s="1739" t="n"/>
      <c r="QIK9" s="1739" t="n"/>
      <c r="QIL9" s="1739" t="n"/>
      <c r="QIM9" s="1739" t="n"/>
      <c r="QIN9" s="1739" t="n"/>
      <c r="QIO9" s="1739" t="n"/>
      <c r="QIP9" s="1739" t="n"/>
      <c r="QIQ9" s="1739" t="n"/>
      <c r="QIR9" s="1739" t="n"/>
      <c r="QIS9" s="1739" t="n"/>
      <c r="QIT9" s="1739" t="n"/>
      <c r="QIU9" s="1739" t="n"/>
      <c r="QIV9" s="1739" t="n"/>
      <c r="QIW9" s="1739" t="n"/>
      <c r="QIX9" s="1739" t="n"/>
      <c r="QIY9" s="1739" t="n"/>
      <c r="QIZ9" s="1739" t="n"/>
      <c r="QJA9" s="1739" t="n"/>
      <c r="QJB9" s="1739" t="n"/>
      <c r="QJC9" s="1739" t="n"/>
      <c r="QJD9" s="1739" t="n"/>
      <c r="QJE9" s="1739" t="n"/>
      <c r="QJF9" s="1739" t="n"/>
      <c r="QJG9" s="1739" t="n"/>
      <c r="QJH9" s="1739" t="n"/>
      <c r="QJI9" s="1739" t="n"/>
      <c r="QJJ9" s="1739" t="n"/>
      <c r="QJK9" s="1739" t="n"/>
      <c r="QJL9" s="1739" t="n"/>
      <c r="QJM9" s="1739" t="n"/>
      <c r="QJN9" s="1739" t="n"/>
      <c r="QJO9" s="1739" t="n"/>
      <c r="QJP9" s="1739" t="n"/>
      <c r="QJQ9" s="1739" t="n"/>
      <c r="QJR9" s="1739" t="n"/>
      <c r="QJS9" s="1739" t="n"/>
      <c r="QJT9" s="1739" t="n"/>
      <c r="QJU9" s="1739" t="n"/>
      <c r="QJV9" s="1739" t="n"/>
      <c r="QJW9" s="1739" t="n"/>
      <c r="QJX9" s="1739" t="n"/>
      <c r="QJY9" s="1739" t="n"/>
      <c r="QJZ9" s="1739" t="n"/>
      <c r="QKA9" s="1739" t="n"/>
      <c r="QKB9" s="1739" t="n"/>
      <c r="QKC9" s="1739" t="n"/>
      <c r="QKD9" s="1739" t="n"/>
      <c r="QKE9" s="1739" t="n"/>
      <c r="QKF9" s="1739" t="n"/>
      <c r="QKG9" s="1739" t="n"/>
      <c r="QKH9" s="1739" t="n"/>
      <c r="QKI9" s="1739" t="n"/>
      <c r="QKJ9" s="1739" t="n"/>
      <c r="QKK9" s="1739" t="n"/>
      <c r="QKL9" s="1739" t="n"/>
      <c r="QKM9" s="1739" t="n"/>
      <c r="QKN9" s="1739" t="n"/>
      <c r="QKO9" s="1739" t="n"/>
      <c r="QKP9" s="1739" t="n"/>
      <c r="QKQ9" s="1739" t="n"/>
      <c r="QKR9" s="1739" t="n"/>
      <c r="QKS9" s="1739" t="n"/>
      <c r="QKT9" s="1739" t="n"/>
      <c r="QKU9" s="1739" t="n"/>
      <c r="QKV9" s="1739" t="n"/>
      <c r="QKW9" s="1739" t="n"/>
      <c r="QKX9" s="1739" t="n"/>
      <c r="QKY9" s="1739" t="n"/>
      <c r="QKZ9" s="1739" t="n"/>
      <c r="QLA9" s="1739" t="n"/>
      <c r="QLB9" s="1739" t="n"/>
      <c r="QLC9" s="1739" t="n"/>
      <c r="QLD9" s="1739" t="n"/>
      <c r="QLE9" s="1739" t="n"/>
      <c r="QLF9" s="1739" t="n"/>
      <c r="QLG9" s="1739" t="n"/>
      <c r="QLH9" s="1739" t="n"/>
      <c r="QLI9" s="1739" t="n"/>
      <c r="QLJ9" s="1739" t="n"/>
      <c r="QLK9" s="1739" t="n"/>
      <c r="QLL9" s="1739" t="n"/>
      <c r="QLM9" s="1739" t="n"/>
      <c r="QLN9" s="1739" t="n"/>
      <c r="QLO9" s="1739" t="n"/>
      <c r="QLP9" s="1739" t="n"/>
      <c r="QLQ9" s="1739" t="n"/>
      <c r="QLR9" s="1739" t="n"/>
      <c r="QLS9" s="1739" t="n"/>
      <c r="QLT9" s="1739" t="n"/>
      <c r="QLU9" s="1739" t="n"/>
      <c r="QLV9" s="1739" t="n"/>
      <c r="QLW9" s="1739" t="n"/>
      <c r="QLX9" s="1739" t="n"/>
      <c r="QLY9" s="1739" t="n"/>
      <c r="QLZ9" s="1739" t="n"/>
      <c r="QMA9" s="1739" t="n"/>
      <c r="QMB9" s="1739" t="n"/>
      <c r="QMC9" s="1739" t="n"/>
      <c r="QMD9" s="1739" t="n"/>
      <c r="QME9" s="1739" t="n"/>
      <c r="QMF9" s="1739" t="n"/>
      <c r="QMG9" s="1739" t="n"/>
      <c r="QMH9" s="1739" t="n"/>
      <c r="QMI9" s="1739" t="n"/>
      <c r="QMJ9" s="1739" t="n"/>
      <c r="QMK9" s="1739" t="n"/>
      <c r="QML9" s="1739" t="n"/>
      <c r="QMM9" s="1739" t="n"/>
      <c r="QMN9" s="1739" t="n"/>
      <c r="QMO9" s="1739" t="n"/>
      <c r="QMP9" s="1739" t="n"/>
      <c r="QMQ9" s="1739" t="n"/>
      <c r="QMR9" s="1739" t="n"/>
      <c r="QMS9" s="1739" t="n"/>
      <c r="QMT9" s="1739" t="n"/>
      <c r="QMU9" s="1739" t="n"/>
      <c r="QMV9" s="1739" t="n"/>
      <c r="QMW9" s="1739" t="n"/>
      <c r="QMX9" s="1739" t="n"/>
      <c r="QMY9" s="1739" t="n"/>
      <c r="QMZ9" s="1739" t="n"/>
      <c r="QNA9" s="1739" t="n"/>
      <c r="QNB9" s="1739" t="n"/>
      <c r="QNC9" s="1739" t="n"/>
      <c r="QND9" s="1739" t="n"/>
      <c r="QNE9" s="1739" t="n"/>
      <c r="QNF9" s="1739" t="n"/>
      <c r="QNG9" s="1739" t="n"/>
      <c r="QNH9" s="1739" t="n"/>
      <c r="QNI9" s="1739" t="n"/>
      <c r="QNJ9" s="1739" t="n"/>
      <c r="QNK9" s="1739" t="n"/>
      <c r="QNL9" s="1739" t="n"/>
      <c r="QNM9" s="1739" t="n"/>
      <c r="QNN9" s="1739" t="n"/>
      <c r="QNO9" s="1739" t="n"/>
      <c r="QNP9" s="1739" t="n"/>
      <c r="QNQ9" s="1739" t="n"/>
      <c r="QNR9" s="1739" t="n"/>
      <c r="QNS9" s="1739" t="n"/>
      <c r="QNT9" s="1739" t="n"/>
      <c r="QNU9" s="1739" t="n"/>
      <c r="QNV9" s="1739" t="n"/>
      <c r="QNW9" s="1739" t="n"/>
      <c r="QNX9" s="1739" t="n"/>
      <c r="QNY9" s="1739" t="n"/>
      <c r="QNZ9" s="1739" t="n"/>
      <c r="QOA9" s="1739" t="n"/>
      <c r="QOB9" s="1739" t="n"/>
      <c r="QOC9" s="1739" t="n"/>
      <c r="QOD9" s="1739" t="n"/>
      <c r="QOE9" s="1739" t="n"/>
      <c r="QOF9" s="1739" t="n"/>
      <c r="QOG9" s="1739" t="n"/>
      <c r="QOH9" s="1739" t="n"/>
      <c r="QOI9" s="1739" t="n"/>
      <c r="QOJ9" s="1739" t="n"/>
      <c r="QOK9" s="1739" t="n"/>
      <c r="QOL9" s="1739" t="n"/>
      <c r="QOM9" s="1739" t="n"/>
      <c r="QON9" s="1739" t="n"/>
      <c r="QOO9" s="1739" t="n"/>
      <c r="QOP9" s="1739" t="n"/>
      <c r="QOQ9" s="1739" t="n"/>
      <c r="QOR9" s="1739" t="n"/>
      <c r="QOS9" s="1739" t="n"/>
      <c r="QOT9" s="1739" t="n"/>
      <c r="QOU9" s="1739" t="n"/>
      <c r="QOV9" s="1739" t="n"/>
      <c r="QOW9" s="1739" t="n"/>
      <c r="QOX9" s="1739" t="n"/>
      <c r="QOY9" s="1739" t="n"/>
      <c r="QOZ9" s="1739" t="n"/>
      <c r="QPA9" s="1739" t="n"/>
      <c r="QPB9" s="1739" t="n"/>
      <c r="QPC9" s="1739" t="n"/>
      <c r="QPD9" s="1739" t="n"/>
      <c r="QPE9" s="1739" t="n"/>
      <c r="QPF9" s="1739" t="n"/>
      <c r="QPG9" s="1739" t="n"/>
      <c r="QPH9" s="1739" t="n"/>
      <c r="QPI9" s="1739" t="n"/>
      <c r="QPJ9" s="1739" t="n"/>
      <c r="QPK9" s="1739" t="n"/>
      <c r="QPL9" s="1739" t="n"/>
      <c r="QPM9" s="1739" t="n"/>
      <c r="QPN9" s="1739" t="n"/>
      <c r="QPO9" s="1739" t="n"/>
      <c r="QPP9" s="1739" t="n"/>
      <c r="QPQ9" s="1739" t="n"/>
      <c r="QPR9" s="1739" t="n"/>
      <c r="QPS9" s="1739" t="n"/>
      <c r="QPT9" s="1739" t="n"/>
      <c r="QPU9" s="1739" t="n"/>
      <c r="QPV9" s="1739" t="n"/>
      <c r="QPW9" s="1739" t="n"/>
      <c r="QPX9" s="1739" t="n"/>
      <c r="QPY9" s="1739" t="n"/>
      <c r="QPZ9" s="1739" t="n"/>
      <c r="QQA9" s="1739" t="n"/>
      <c r="QQB9" s="1739" t="n"/>
      <c r="QQC9" s="1739" t="n"/>
      <c r="QQD9" s="1739" t="n"/>
      <c r="QQE9" s="1739" t="n"/>
      <c r="QQF9" s="1739" t="n"/>
      <c r="QQG9" s="1739" t="n"/>
      <c r="QQH9" s="1739" t="n"/>
      <c r="QQI9" s="1739" t="n"/>
      <c r="QQJ9" s="1739" t="n"/>
      <c r="QQK9" s="1739" t="n"/>
      <c r="QQL9" s="1739" t="n"/>
      <c r="QQM9" s="1739" t="n"/>
      <c r="QQN9" s="1739" t="n"/>
      <c r="QQO9" s="1739" t="n"/>
      <c r="QQP9" s="1739" t="n"/>
      <c r="QQQ9" s="1739" t="n"/>
      <c r="QQR9" s="1739" t="n"/>
      <c r="QQS9" s="1739" t="n"/>
      <c r="QQT9" s="1739" t="n"/>
      <c r="QQU9" s="1739" t="n"/>
      <c r="QQV9" s="1739" t="n"/>
      <c r="QQW9" s="1739" t="n"/>
      <c r="QQX9" s="1739" t="n"/>
      <c r="QQY9" s="1739" t="n"/>
      <c r="QQZ9" s="1739" t="n"/>
      <c r="QRA9" s="1739" t="n"/>
      <c r="QRB9" s="1739" t="n"/>
      <c r="QRC9" s="1739" t="n"/>
      <c r="QRD9" s="1739" t="n"/>
      <c r="QRE9" s="1739" t="n"/>
      <c r="QRF9" s="1739" t="n"/>
      <c r="QRG9" s="1739" t="n"/>
      <c r="QRH9" s="1739" t="n"/>
      <c r="QRI9" s="1739" t="n"/>
      <c r="QRJ9" s="1739" t="n"/>
      <c r="QRK9" s="1739" t="n"/>
      <c r="QRL9" s="1739" t="n"/>
      <c r="QRM9" s="1739" t="n"/>
      <c r="QRN9" s="1739" t="n"/>
      <c r="QRO9" s="1739" t="n"/>
      <c r="QRP9" s="1739" t="n"/>
      <c r="QRQ9" s="1739" t="n"/>
      <c r="QRR9" s="1739" t="n"/>
      <c r="QRS9" s="1739" t="n"/>
      <c r="QRT9" s="1739" t="n"/>
      <c r="QRU9" s="1739" t="n"/>
      <c r="QRV9" s="1739" t="n"/>
      <c r="QRW9" s="1739" t="n"/>
      <c r="QRX9" s="1739" t="n"/>
      <c r="QRY9" s="1739" t="n"/>
      <c r="QRZ9" s="1739" t="n"/>
      <c r="QSA9" s="1739" t="n"/>
      <c r="QSB9" s="1739" t="n"/>
      <c r="QSC9" s="1739" t="n"/>
      <c r="QSD9" s="1739" t="n"/>
      <c r="QSE9" s="1739" t="n"/>
      <c r="QSF9" s="1739" t="n"/>
      <c r="QSG9" s="1739" t="n"/>
      <c r="QSH9" s="1739" t="n"/>
      <c r="QSI9" s="1739" t="n"/>
      <c r="QSJ9" s="1739" t="n"/>
      <c r="QSK9" s="1739" t="n"/>
      <c r="QSL9" s="1739" t="n"/>
      <c r="QSM9" s="1739" t="n"/>
      <c r="QSN9" s="1739" t="n"/>
      <c r="QSO9" s="1739" t="n"/>
      <c r="QSP9" s="1739" t="n"/>
      <c r="QSQ9" s="1739" t="n"/>
      <c r="QSR9" s="1739" t="n"/>
      <c r="QSS9" s="1739" t="n"/>
      <c r="QST9" s="1739" t="n"/>
      <c r="QSU9" s="1739" t="n"/>
      <c r="QSV9" s="1739" t="n"/>
      <c r="QSW9" s="1739" t="n"/>
      <c r="QSX9" s="1739" t="n"/>
      <c r="QSY9" s="1739" t="n"/>
      <c r="QSZ9" s="1739" t="n"/>
      <c r="QTA9" s="1739" t="n"/>
      <c r="QTB9" s="1739" t="n"/>
      <c r="QTC9" s="1739" t="n"/>
      <c r="QTD9" s="1739" t="n"/>
      <c r="QTE9" s="1739" t="n"/>
      <c r="QTF9" s="1739" t="n"/>
      <c r="QTG9" s="1739" t="n"/>
      <c r="QTH9" s="1739" t="n"/>
      <c r="QTI9" s="1739" t="n"/>
      <c r="QTJ9" s="1739" t="n"/>
      <c r="QTK9" s="1739" t="n"/>
      <c r="QTL9" s="1739" t="n"/>
      <c r="QTM9" s="1739" t="n"/>
      <c r="QTN9" s="1739" t="n"/>
      <c r="QTO9" s="1739" t="n"/>
      <c r="QTP9" s="1739" t="n"/>
      <c r="QTQ9" s="1739" t="n"/>
      <c r="QTR9" s="1739" t="n"/>
      <c r="QTS9" s="1739" t="n"/>
      <c r="QTT9" s="1739" t="n"/>
      <c r="QTU9" s="1739" t="n"/>
      <c r="QTV9" s="1739" t="n"/>
      <c r="QTW9" s="1739" t="n"/>
      <c r="QTX9" s="1739" t="n"/>
      <c r="QTY9" s="1739" t="n"/>
      <c r="QTZ9" s="1739" t="n"/>
      <c r="QUA9" s="1739" t="n"/>
      <c r="QUB9" s="1739" t="n"/>
      <c r="QUC9" s="1739" t="n"/>
      <c r="QUD9" s="1739" t="n"/>
      <c r="QUE9" s="1739" t="n"/>
      <c r="QUF9" s="1739" t="n"/>
      <c r="QUG9" s="1739" t="n"/>
      <c r="QUH9" s="1739" t="n"/>
      <c r="QUI9" s="1739" t="n"/>
      <c r="QUJ9" s="1739" t="n"/>
      <c r="QUK9" s="1739" t="n"/>
      <c r="QUL9" s="1739" t="n"/>
      <c r="QUM9" s="1739" t="n"/>
      <c r="QUN9" s="1739" t="n"/>
      <c r="QUO9" s="1739" t="n"/>
      <c r="QUP9" s="1739" t="n"/>
      <c r="QUQ9" s="1739" t="n"/>
      <c r="QUR9" s="1739" t="n"/>
      <c r="QUS9" s="1739" t="n"/>
      <c r="QUT9" s="1739" t="n"/>
      <c r="QUU9" s="1739" t="n"/>
      <c r="QUV9" s="1739" t="n"/>
      <c r="QUW9" s="1739" t="n"/>
      <c r="QUX9" s="1739" t="n"/>
      <c r="QUY9" s="1739" t="n"/>
      <c r="QUZ9" s="1739" t="n"/>
      <c r="QVA9" s="1739" t="n"/>
      <c r="QVB9" s="1739" t="n"/>
      <c r="QVC9" s="1739" t="n"/>
      <c r="QVD9" s="1739" t="n"/>
      <c r="QVE9" s="1739" t="n"/>
      <c r="QVF9" s="1739" t="n"/>
      <c r="QVG9" s="1739" t="n"/>
      <c r="QVH9" s="1739" t="n"/>
      <c r="QVI9" s="1739" t="n"/>
      <c r="QVJ9" s="1739" t="n"/>
      <c r="QVK9" s="1739" t="n"/>
      <c r="QVL9" s="1739" t="n"/>
      <c r="QVM9" s="1739" t="n"/>
      <c r="QVN9" s="1739" t="n"/>
      <c r="QVO9" s="1739" t="n"/>
      <c r="QVP9" s="1739" t="n"/>
      <c r="QVQ9" s="1739" t="n"/>
      <c r="QVR9" s="1739" t="n"/>
      <c r="QVS9" s="1739" t="n"/>
      <c r="QVT9" s="1739" t="n"/>
      <c r="QVU9" s="1739" t="n"/>
      <c r="QVV9" s="1739" t="n"/>
      <c r="QVW9" s="1739" t="n"/>
      <c r="QVX9" s="1739" t="n"/>
      <c r="QVY9" s="1739" t="n"/>
      <c r="QVZ9" s="1739" t="n"/>
      <c r="QWA9" s="1739" t="n"/>
      <c r="QWB9" s="1739" t="n"/>
      <c r="QWC9" s="1739" t="n"/>
      <c r="QWD9" s="1739" t="n"/>
      <c r="QWE9" s="1739" t="n"/>
      <c r="QWF9" s="1739" t="n"/>
      <c r="QWG9" s="1739" t="n"/>
      <c r="QWH9" s="1739" t="n"/>
      <c r="QWI9" s="1739" t="n"/>
      <c r="QWJ9" s="1739" t="n"/>
      <c r="QWK9" s="1739" t="n"/>
      <c r="QWL9" s="1739" t="n"/>
      <c r="QWM9" s="1739" t="n"/>
      <c r="QWN9" s="1739" t="n"/>
      <c r="QWO9" s="1739" t="n"/>
      <c r="QWP9" s="1739" t="n"/>
      <c r="QWQ9" s="1739" t="n"/>
      <c r="QWR9" s="1739" t="n"/>
      <c r="QWS9" s="1739" t="n"/>
      <c r="QWT9" s="1739" t="n"/>
      <c r="QWU9" s="1739" t="n"/>
      <c r="QWV9" s="1739" t="n"/>
      <c r="QWW9" s="1739" t="n"/>
      <c r="QWX9" s="1739" t="n"/>
      <c r="QWY9" s="1739" t="n"/>
      <c r="QWZ9" s="1739" t="n"/>
      <c r="QXA9" s="1739" t="n"/>
      <c r="QXB9" s="1739" t="n"/>
      <c r="QXC9" s="1739" t="n"/>
      <c r="QXD9" s="1739" t="n"/>
      <c r="QXE9" s="1739" t="n"/>
      <c r="QXF9" s="1739" t="n"/>
      <c r="QXG9" s="1739" t="n"/>
      <c r="QXH9" s="1739" t="n"/>
      <c r="QXI9" s="1739" t="n"/>
      <c r="QXJ9" s="1739" t="n"/>
      <c r="QXK9" s="1739" t="n"/>
      <c r="QXL9" s="1739" t="n"/>
      <c r="QXM9" s="1739" t="n"/>
      <c r="QXN9" s="1739" t="n"/>
      <c r="QXO9" s="1739" t="n"/>
      <c r="QXP9" s="1739" t="n"/>
      <c r="QXQ9" s="1739" t="n"/>
      <c r="QXR9" s="1739" t="n"/>
      <c r="QXS9" s="1739" t="n"/>
      <c r="QXT9" s="1739" t="n"/>
      <c r="QXU9" s="1739" t="n"/>
      <c r="QXV9" s="1739" t="n"/>
      <c r="QXW9" s="1739" t="n"/>
      <c r="QXX9" s="1739" t="n"/>
      <c r="QXY9" s="1739" t="n"/>
      <c r="QXZ9" s="1739" t="n"/>
      <c r="QYA9" s="1739" t="n"/>
      <c r="QYB9" s="1739" t="n"/>
      <c r="QYC9" s="1739" t="n"/>
      <c r="QYD9" s="1739" t="n"/>
      <c r="QYE9" s="1739" t="n"/>
      <c r="QYF9" s="1739" t="n"/>
      <c r="QYG9" s="1739" t="n"/>
      <c r="QYH9" s="1739" t="n"/>
      <c r="QYI9" s="1739" t="n"/>
      <c r="QYJ9" s="1739" t="n"/>
      <c r="QYK9" s="1739" t="n"/>
      <c r="QYL9" s="1739" t="n"/>
      <c r="QYM9" s="1739" t="n"/>
      <c r="QYN9" s="1739" t="n"/>
      <c r="QYO9" s="1739" t="n"/>
      <c r="QYP9" s="1739" t="n"/>
      <c r="QYQ9" s="1739" t="n"/>
      <c r="QYR9" s="1739" t="n"/>
      <c r="QYS9" s="1739" t="n"/>
      <c r="QYT9" s="1739" t="n"/>
      <c r="QYU9" s="1739" t="n"/>
      <c r="QYV9" s="1739" t="n"/>
      <c r="QYW9" s="1739" t="n"/>
      <c r="QYX9" s="1739" t="n"/>
      <c r="QYY9" s="1739" t="n"/>
      <c r="QYZ9" s="1739" t="n"/>
      <c r="QZA9" s="1739" t="n"/>
      <c r="QZB9" s="1739" t="n"/>
      <c r="QZC9" s="1739" t="n"/>
      <c r="QZD9" s="1739" t="n"/>
      <c r="QZE9" s="1739" t="n"/>
      <c r="QZF9" s="1739" t="n"/>
      <c r="QZG9" s="1739" t="n"/>
      <c r="QZH9" s="1739" t="n"/>
      <c r="QZI9" s="1739" t="n"/>
      <c r="QZJ9" s="1739" t="n"/>
      <c r="QZK9" s="1739" t="n"/>
      <c r="QZL9" s="1739" t="n"/>
      <c r="QZM9" s="1739" t="n"/>
      <c r="QZN9" s="1739" t="n"/>
      <c r="QZO9" s="1739" t="n"/>
      <c r="QZP9" s="1739" t="n"/>
      <c r="QZQ9" s="1739" t="n"/>
      <c r="QZR9" s="1739" t="n"/>
      <c r="QZS9" s="1739" t="n"/>
      <c r="QZT9" s="1739" t="n"/>
      <c r="QZU9" s="1739" t="n"/>
      <c r="QZV9" s="1739" t="n"/>
      <c r="QZW9" s="1739" t="n"/>
      <c r="QZX9" s="1739" t="n"/>
      <c r="QZY9" s="1739" t="n"/>
      <c r="QZZ9" s="1739" t="n"/>
      <c r="RAA9" s="1739" t="n"/>
      <c r="RAB9" s="1739" t="n"/>
      <c r="RAC9" s="1739" t="n"/>
      <c r="RAD9" s="1739" t="n"/>
      <c r="RAE9" s="1739" t="n"/>
      <c r="RAF9" s="1739" t="n"/>
      <c r="RAG9" s="1739" t="n"/>
      <c r="RAH9" s="1739" t="n"/>
      <c r="RAI9" s="1739" t="n"/>
      <c r="RAJ9" s="1739" t="n"/>
      <c r="RAK9" s="1739" t="n"/>
      <c r="RAL9" s="1739" t="n"/>
      <c r="RAM9" s="1739" t="n"/>
      <c r="RAN9" s="1739" t="n"/>
      <c r="RAO9" s="1739" t="n"/>
      <c r="RAP9" s="1739" t="n"/>
      <c r="RAQ9" s="1739" t="n"/>
      <c r="RAR9" s="1739" t="n"/>
      <c r="RAS9" s="1739" t="n"/>
      <c r="RAT9" s="1739" t="n"/>
      <c r="RAU9" s="1739" t="n"/>
      <c r="RAV9" s="1739" t="n"/>
      <c r="RAW9" s="1739" t="n"/>
      <c r="RAX9" s="1739" t="n"/>
      <c r="RAY9" s="1739" t="n"/>
      <c r="RAZ9" s="1739" t="n"/>
      <c r="RBA9" s="1739" t="n"/>
      <c r="RBB9" s="1739" t="n"/>
      <c r="RBC9" s="1739" t="n"/>
      <c r="RBD9" s="1739" t="n"/>
      <c r="RBE9" s="1739" t="n"/>
      <c r="RBF9" s="1739" t="n"/>
      <c r="RBG9" s="1739" t="n"/>
      <c r="RBH9" s="1739" t="n"/>
      <c r="RBI9" s="1739" t="n"/>
      <c r="RBJ9" s="1739" t="n"/>
      <c r="RBK9" s="1739" t="n"/>
      <c r="RBL9" s="1739" t="n"/>
      <c r="RBM9" s="1739" t="n"/>
      <c r="RBN9" s="1739" t="n"/>
      <c r="RBO9" s="1739" t="n"/>
      <c r="RBP9" s="1739" t="n"/>
      <c r="RBQ9" s="1739" t="n"/>
      <c r="RBR9" s="1739" t="n"/>
      <c r="RBS9" s="1739" t="n"/>
      <c r="RBT9" s="1739" t="n"/>
      <c r="RBU9" s="1739" t="n"/>
      <c r="RBV9" s="1739" t="n"/>
      <c r="RBW9" s="1739" t="n"/>
      <c r="RBX9" s="1739" t="n"/>
      <c r="RBY9" s="1739" t="n"/>
      <c r="RBZ9" s="1739" t="n"/>
      <c r="RCA9" s="1739" t="n"/>
      <c r="RCB9" s="1739" t="n"/>
      <c r="RCC9" s="1739" t="n"/>
      <c r="RCD9" s="1739" t="n"/>
      <c r="RCE9" s="1739" t="n"/>
      <c r="RCF9" s="1739" t="n"/>
      <c r="RCG9" s="1739" t="n"/>
      <c r="RCH9" s="1739" t="n"/>
      <c r="RCI9" s="1739" t="n"/>
      <c r="RCJ9" s="1739" t="n"/>
      <c r="RCK9" s="1739" t="n"/>
      <c r="RCL9" s="1739" t="n"/>
      <c r="RCM9" s="1739" t="n"/>
      <c r="RCN9" s="1739" t="n"/>
      <c r="RCO9" s="1739" t="n"/>
      <c r="RCP9" s="1739" t="n"/>
      <c r="RCQ9" s="1739" t="n"/>
      <c r="RCR9" s="1739" t="n"/>
      <c r="RCS9" s="1739" t="n"/>
      <c r="RCT9" s="1739" t="n"/>
      <c r="RCU9" s="1739" t="n"/>
      <c r="RCV9" s="1739" t="n"/>
      <c r="RCW9" s="1739" t="n"/>
      <c r="RCX9" s="1739" t="n"/>
      <c r="RCY9" s="1739" t="n"/>
      <c r="RCZ9" s="1739" t="n"/>
      <c r="RDA9" s="1739" t="n"/>
      <c r="RDB9" s="1739" t="n"/>
      <c r="RDC9" s="1739" t="n"/>
      <c r="RDD9" s="1739" t="n"/>
      <c r="RDE9" s="1739" t="n"/>
      <c r="RDF9" s="1739" t="n"/>
      <c r="RDG9" s="1739" t="n"/>
      <c r="RDH9" s="1739" t="n"/>
      <c r="RDI9" s="1739" t="n"/>
      <c r="RDJ9" s="1739" t="n"/>
      <c r="RDK9" s="1739" t="n"/>
      <c r="RDL9" s="1739" t="n"/>
      <c r="RDM9" s="1739" t="n"/>
      <c r="RDN9" s="1739" t="n"/>
      <c r="RDO9" s="1739" t="n"/>
      <c r="RDP9" s="1739" t="n"/>
      <c r="RDQ9" s="1739" t="n"/>
      <c r="RDR9" s="1739" t="n"/>
      <c r="RDS9" s="1739" t="n"/>
      <c r="RDT9" s="1739" t="n"/>
      <c r="RDU9" s="1739" t="n"/>
      <c r="RDV9" s="1739" t="n"/>
      <c r="RDW9" s="1739" t="n"/>
      <c r="RDX9" s="1739" t="n"/>
      <c r="RDY9" s="1739" t="n"/>
      <c r="RDZ9" s="1739" t="n"/>
      <c r="REA9" s="1739" t="n"/>
      <c r="REB9" s="1739" t="n"/>
      <c r="REC9" s="1739" t="n"/>
      <c r="RED9" s="1739" t="n"/>
      <c r="REE9" s="1739" t="n"/>
      <c r="REF9" s="1739" t="n"/>
      <c r="REG9" s="1739" t="n"/>
      <c r="REH9" s="1739" t="n"/>
      <c r="REI9" s="1739" t="n"/>
      <c r="REJ9" s="1739" t="n"/>
      <c r="REK9" s="1739" t="n"/>
      <c r="REL9" s="1739" t="n"/>
      <c r="REM9" s="1739" t="n"/>
      <c r="REN9" s="1739" t="n"/>
      <c r="REO9" s="1739" t="n"/>
      <c r="REP9" s="1739" t="n"/>
      <c r="REQ9" s="1739" t="n"/>
      <c r="RER9" s="1739" t="n"/>
      <c r="RES9" s="1739" t="n"/>
      <c r="RET9" s="1739" t="n"/>
      <c r="REU9" s="1739" t="n"/>
      <c r="REV9" s="1739" t="n"/>
      <c r="REW9" s="1739" t="n"/>
      <c r="REX9" s="1739" t="n"/>
      <c r="REY9" s="1739" t="n"/>
      <c r="REZ9" s="1739" t="n"/>
      <c r="RFA9" s="1739" t="n"/>
      <c r="RFB9" s="1739" t="n"/>
      <c r="RFC9" s="1739" t="n"/>
      <c r="RFD9" s="1739" t="n"/>
      <c r="RFE9" s="1739" t="n"/>
      <c r="RFF9" s="1739" t="n"/>
      <c r="RFG9" s="1739" t="n"/>
      <c r="RFH9" s="1739" t="n"/>
      <c r="RFI9" s="1739" t="n"/>
      <c r="RFJ9" s="1739" t="n"/>
      <c r="RFK9" s="1739" t="n"/>
      <c r="RFL9" s="1739" t="n"/>
      <c r="RFM9" s="1739" t="n"/>
      <c r="RFN9" s="1739" t="n"/>
      <c r="RFO9" s="1739" t="n"/>
      <c r="RFP9" s="1739" t="n"/>
      <c r="RFQ9" s="1739" t="n"/>
      <c r="RFR9" s="1739" t="n"/>
      <c r="RFS9" s="1739" t="n"/>
      <c r="RFT9" s="1739" t="n"/>
      <c r="RFU9" s="1739" t="n"/>
      <c r="RFV9" s="1739" t="n"/>
      <c r="RFW9" s="1739" t="n"/>
      <c r="RFX9" s="1739" t="n"/>
      <c r="RFY9" s="1739" t="n"/>
      <c r="RFZ9" s="1739" t="n"/>
      <c r="RGA9" s="1739" t="n"/>
      <c r="RGB9" s="1739" t="n"/>
      <c r="RGC9" s="1739" t="n"/>
      <c r="RGD9" s="1739" t="n"/>
      <c r="RGE9" s="1739" t="n"/>
      <c r="RGF9" s="1739" t="n"/>
      <c r="RGG9" s="1739" t="n"/>
      <c r="RGH9" s="1739" t="n"/>
      <c r="RGI9" s="1739" t="n"/>
      <c r="RGJ9" s="1739" t="n"/>
      <c r="RGK9" s="1739" t="n"/>
      <c r="RGL9" s="1739" t="n"/>
      <c r="RGM9" s="1739" t="n"/>
      <c r="RGN9" s="1739" t="n"/>
      <c r="RGO9" s="1739" t="n"/>
      <c r="RGP9" s="1739" t="n"/>
      <c r="RGQ9" s="1739" t="n"/>
      <c r="RGR9" s="1739" t="n"/>
      <c r="RGS9" s="1739" t="n"/>
      <c r="RGT9" s="1739" t="n"/>
      <c r="RGU9" s="1739" t="n"/>
      <c r="RGV9" s="1739" t="n"/>
      <c r="RGW9" s="1739" t="n"/>
      <c r="RGX9" s="1739" t="n"/>
      <c r="RGY9" s="1739" t="n"/>
      <c r="RGZ9" s="1739" t="n"/>
      <c r="RHA9" s="1739" t="n"/>
      <c r="RHB9" s="1739" t="n"/>
      <c r="RHC9" s="1739" t="n"/>
      <c r="RHD9" s="1739" t="n"/>
      <c r="RHE9" s="1739" t="n"/>
      <c r="RHF9" s="1739" t="n"/>
      <c r="RHG9" s="1739" t="n"/>
      <c r="RHH9" s="1739" t="n"/>
      <c r="RHI9" s="1739" t="n"/>
      <c r="RHJ9" s="1739" t="n"/>
      <c r="RHK9" s="1739" t="n"/>
      <c r="RHL9" s="1739" t="n"/>
      <c r="RHM9" s="1739" t="n"/>
      <c r="RHN9" s="1739" t="n"/>
      <c r="RHO9" s="1739" t="n"/>
      <c r="RHP9" s="1739" t="n"/>
      <c r="RHQ9" s="1739" t="n"/>
      <c r="RHR9" s="1739" t="n"/>
      <c r="RHS9" s="1739" t="n"/>
      <c r="RHT9" s="1739" t="n"/>
      <c r="RHU9" s="1739" t="n"/>
      <c r="RHV9" s="1739" t="n"/>
      <c r="RHW9" s="1739" t="n"/>
      <c r="RHX9" s="1739" t="n"/>
      <c r="RHY9" s="1739" t="n"/>
      <c r="RHZ9" s="1739" t="n"/>
      <c r="RIA9" s="1739" t="n"/>
      <c r="RIB9" s="1739" t="n"/>
      <c r="RIC9" s="1739" t="n"/>
      <c r="RID9" s="1739" t="n"/>
      <c r="RIE9" s="1739" t="n"/>
      <c r="RIF9" s="1739" t="n"/>
      <c r="RIG9" s="1739" t="n"/>
      <c r="RIH9" s="1739" t="n"/>
      <c r="RII9" s="1739" t="n"/>
      <c r="RIJ9" s="1739" t="n"/>
      <c r="RIK9" s="1739" t="n"/>
      <c r="RIL9" s="1739" t="n"/>
      <c r="RIM9" s="1739" t="n"/>
      <c r="RIN9" s="1739" t="n"/>
      <c r="RIO9" s="1739" t="n"/>
      <c r="RIP9" s="1739" t="n"/>
      <c r="RIQ9" s="1739" t="n"/>
      <c r="RIR9" s="1739" t="n"/>
      <c r="RIS9" s="1739" t="n"/>
      <c r="RIT9" s="1739" t="n"/>
      <c r="RIU9" s="1739" t="n"/>
      <c r="RIV9" s="1739" t="n"/>
      <c r="RIW9" s="1739" t="n"/>
      <c r="RIX9" s="1739" t="n"/>
      <c r="RIY9" s="1739" t="n"/>
      <c r="RIZ9" s="1739" t="n"/>
      <c r="RJA9" s="1739" t="n"/>
      <c r="RJB9" s="1739" t="n"/>
      <c r="RJC9" s="1739" t="n"/>
      <c r="RJD9" s="1739" t="n"/>
      <c r="RJE9" s="1739" t="n"/>
      <c r="RJF9" s="1739" t="n"/>
      <c r="RJG9" s="1739" t="n"/>
      <c r="RJH9" s="1739" t="n"/>
      <c r="RJI9" s="1739" t="n"/>
      <c r="RJJ9" s="1739" t="n"/>
      <c r="RJK9" s="1739" t="n"/>
      <c r="RJL9" s="1739" t="n"/>
      <c r="RJM9" s="1739" t="n"/>
      <c r="RJN9" s="1739" t="n"/>
      <c r="RJO9" s="1739" t="n"/>
      <c r="RJP9" s="1739" t="n"/>
      <c r="RJQ9" s="1739" t="n"/>
      <c r="RJR9" s="1739" t="n"/>
      <c r="RJS9" s="1739" t="n"/>
      <c r="RJT9" s="1739" t="n"/>
      <c r="RJU9" s="1739" t="n"/>
      <c r="RJV9" s="1739" t="n"/>
      <c r="RJW9" s="1739" t="n"/>
      <c r="RJX9" s="1739" t="n"/>
      <c r="RJY9" s="1739" t="n"/>
      <c r="RJZ9" s="1739" t="n"/>
      <c r="RKA9" s="1739" t="n"/>
      <c r="RKB9" s="1739" t="n"/>
      <c r="RKC9" s="1739" t="n"/>
      <c r="RKD9" s="1739" t="n"/>
      <c r="RKE9" s="1739" t="n"/>
      <c r="RKF9" s="1739" t="n"/>
      <c r="RKG9" s="1739" t="n"/>
      <c r="RKH9" s="1739" t="n"/>
      <c r="RKI9" s="1739" t="n"/>
      <c r="RKJ9" s="1739" t="n"/>
      <c r="RKK9" s="1739" t="n"/>
      <c r="RKL9" s="1739" t="n"/>
      <c r="RKM9" s="1739" t="n"/>
      <c r="RKN9" s="1739" t="n"/>
      <c r="RKO9" s="1739" t="n"/>
      <c r="RKP9" s="1739" t="n"/>
      <c r="RKQ9" s="1739" t="n"/>
      <c r="RKR9" s="1739" t="n"/>
      <c r="RKS9" s="1739" t="n"/>
      <c r="RKT9" s="1739" t="n"/>
      <c r="RKU9" s="1739" t="n"/>
      <c r="RKV9" s="1739" t="n"/>
      <c r="RKW9" s="1739" t="n"/>
      <c r="RKX9" s="1739" t="n"/>
      <c r="RKY9" s="1739" t="n"/>
      <c r="RKZ9" s="1739" t="n"/>
      <c r="RLA9" s="1739" t="n"/>
      <c r="RLB9" s="1739" t="n"/>
      <c r="RLC9" s="1739" t="n"/>
      <c r="RLD9" s="1739" t="n"/>
      <c r="RLE9" s="1739" t="n"/>
      <c r="RLF9" s="1739" t="n"/>
      <c r="RLG9" s="1739" t="n"/>
      <c r="RLH9" s="1739" t="n"/>
      <c r="RLI9" s="1739" t="n"/>
      <c r="RLJ9" s="1739" t="n"/>
      <c r="RLK9" s="1739" t="n"/>
      <c r="RLL9" s="1739" t="n"/>
      <c r="RLM9" s="1739" t="n"/>
      <c r="RLN9" s="1739" t="n"/>
      <c r="RLO9" s="1739" t="n"/>
      <c r="RLP9" s="1739" t="n"/>
      <c r="RLQ9" s="1739" t="n"/>
      <c r="RLR9" s="1739" t="n"/>
      <c r="RLS9" s="1739" t="n"/>
      <c r="RLT9" s="1739" t="n"/>
      <c r="RLU9" s="1739" t="n"/>
      <c r="RLV9" s="1739" t="n"/>
      <c r="RLW9" s="1739" t="n"/>
      <c r="RLX9" s="1739" t="n"/>
      <c r="RLY9" s="1739" t="n"/>
      <c r="RLZ9" s="1739" t="n"/>
      <c r="RMA9" s="1739" t="n"/>
      <c r="RMB9" s="1739" t="n"/>
      <c r="RMC9" s="1739" t="n"/>
      <c r="RMD9" s="1739" t="n"/>
      <c r="RME9" s="1739" t="n"/>
      <c r="RMF9" s="1739" t="n"/>
      <c r="RMG9" s="1739" t="n"/>
      <c r="RMH9" s="1739" t="n"/>
      <c r="RMI9" s="1739" t="n"/>
      <c r="RMJ9" s="1739" t="n"/>
      <c r="RMK9" s="1739" t="n"/>
      <c r="RML9" s="1739" t="n"/>
      <c r="RMM9" s="1739" t="n"/>
      <c r="RMN9" s="1739" t="n"/>
      <c r="RMO9" s="1739" t="n"/>
      <c r="RMP9" s="1739" t="n"/>
      <c r="RMQ9" s="1739" t="n"/>
      <c r="RMR9" s="1739" t="n"/>
      <c r="RMS9" s="1739" t="n"/>
      <c r="RMT9" s="1739" t="n"/>
      <c r="RMU9" s="1739" t="n"/>
      <c r="RMV9" s="1739" t="n"/>
      <c r="RMW9" s="1739" t="n"/>
      <c r="RMX9" s="1739" t="n"/>
      <c r="RMY9" s="1739" t="n"/>
      <c r="RMZ9" s="1739" t="n"/>
      <c r="RNA9" s="1739" t="n"/>
      <c r="RNB9" s="1739" t="n"/>
      <c r="RNC9" s="1739" t="n"/>
      <c r="RND9" s="1739" t="n"/>
      <c r="RNE9" s="1739" t="n"/>
      <c r="RNF9" s="1739" t="n"/>
      <c r="RNG9" s="1739" t="n"/>
      <c r="RNH9" s="1739" t="n"/>
      <c r="RNI9" s="1739" t="n"/>
      <c r="RNJ9" s="1739" t="n"/>
      <c r="RNK9" s="1739" t="n"/>
      <c r="RNL9" s="1739" t="n"/>
      <c r="RNM9" s="1739" t="n"/>
      <c r="RNN9" s="1739" t="n"/>
      <c r="RNO9" s="1739" t="n"/>
      <c r="RNP9" s="1739" t="n"/>
      <c r="RNQ9" s="1739" t="n"/>
      <c r="RNR9" s="1739" t="n"/>
      <c r="RNS9" s="1739" t="n"/>
      <c r="RNT9" s="1739" t="n"/>
      <c r="RNU9" s="1739" t="n"/>
      <c r="RNV9" s="1739" t="n"/>
      <c r="RNW9" s="1739" t="n"/>
      <c r="RNX9" s="1739" t="n"/>
      <c r="RNY9" s="1739" t="n"/>
      <c r="RNZ9" s="1739" t="n"/>
      <c r="ROA9" s="1739" t="n"/>
      <c r="ROB9" s="1739" t="n"/>
      <c r="ROC9" s="1739" t="n"/>
      <c r="ROD9" s="1739" t="n"/>
      <c r="ROE9" s="1739" t="n"/>
      <c r="ROF9" s="1739" t="n"/>
      <c r="ROG9" s="1739" t="n"/>
      <c r="ROH9" s="1739" t="n"/>
      <c r="ROI9" s="1739" t="n"/>
      <c r="ROJ9" s="1739" t="n"/>
      <c r="ROK9" s="1739" t="n"/>
      <c r="ROL9" s="1739" t="n"/>
      <c r="ROM9" s="1739" t="n"/>
      <c r="RON9" s="1739" t="n"/>
      <c r="ROO9" s="1739" t="n"/>
      <c r="ROP9" s="1739" t="n"/>
      <c r="ROQ9" s="1739" t="n"/>
      <c r="ROR9" s="1739" t="n"/>
      <c r="ROS9" s="1739" t="n"/>
      <c r="ROT9" s="1739" t="n"/>
      <c r="ROU9" s="1739" t="n"/>
      <c r="ROV9" s="1739" t="n"/>
      <c r="ROW9" s="1739" t="n"/>
      <c r="ROX9" s="1739" t="n"/>
      <c r="ROY9" s="1739" t="n"/>
      <c r="ROZ9" s="1739" t="n"/>
      <c r="RPA9" s="1739" t="n"/>
      <c r="RPB9" s="1739" t="n"/>
      <c r="RPC9" s="1739" t="n"/>
      <c r="RPD9" s="1739" t="n"/>
      <c r="RPE9" s="1739" t="n"/>
      <c r="RPF9" s="1739" t="n"/>
      <c r="RPG9" s="1739" t="n"/>
      <c r="RPH9" s="1739" t="n"/>
      <c r="RPI9" s="1739" t="n"/>
      <c r="RPJ9" s="1739" t="n"/>
      <c r="RPK9" s="1739" t="n"/>
      <c r="RPL9" s="1739" t="n"/>
      <c r="RPM9" s="1739" t="n"/>
      <c r="RPN9" s="1739" t="n"/>
      <c r="RPO9" s="1739" t="n"/>
      <c r="RPP9" s="1739" t="n"/>
      <c r="RPQ9" s="1739" t="n"/>
      <c r="RPR9" s="1739" t="n"/>
      <c r="RPS9" s="1739" t="n"/>
      <c r="RPT9" s="1739" t="n"/>
      <c r="RPU9" s="1739" t="n"/>
      <c r="RPV9" s="1739" t="n"/>
      <c r="RPW9" s="1739" t="n"/>
      <c r="RPX9" s="1739" t="n"/>
      <c r="RPY9" s="1739" t="n"/>
      <c r="RPZ9" s="1739" t="n"/>
      <c r="RQA9" s="1739" t="n"/>
      <c r="RQB9" s="1739" t="n"/>
      <c r="RQC9" s="1739" t="n"/>
      <c r="RQD9" s="1739" t="n"/>
      <c r="RQE9" s="1739" t="n"/>
      <c r="RQF9" s="1739" t="n"/>
      <c r="RQG9" s="1739" t="n"/>
      <c r="RQH9" s="1739" t="n"/>
      <c r="RQI9" s="1739" t="n"/>
      <c r="RQJ9" s="1739" t="n"/>
      <c r="RQK9" s="1739" t="n"/>
      <c r="RQL9" s="1739" t="n"/>
      <c r="RQM9" s="1739" t="n"/>
      <c r="RQN9" s="1739" t="n"/>
      <c r="RQO9" s="1739" t="n"/>
      <c r="RQP9" s="1739" t="n"/>
      <c r="RQQ9" s="1739" t="n"/>
      <c r="RQR9" s="1739" t="n"/>
      <c r="RQS9" s="1739" t="n"/>
      <c r="RQT9" s="1739" t="n"/>
      <c r="RQU9" s="1739" t="n"/>
      <c r="RQV9" s="1739" t="n"/>
      <c r="RQW9" s="1739" t="n"/>
      <c r="RQX9" s="1739" t="n"/>
      <c r="RQY9" s="1739" t="n"/>
      <c r="RQZ9" s="1739" t="n"/>
      <c r="RRA9" s="1739" t="n"/>
      <c r="RRB9" s="1739" t="n"/>
      <c r="RRC9" s="1739" t="n"/>
      <c r="RRD9" s="1739" t="n"/>
      <c r="RRE9" s="1739" t="n"/>
      <c r="RRF9" s="1739" t="n"/>
      <c r="RRG9" s="1739" t="n"/>
      <c r="RRH9" s="1739" t="n"/>
      <c r="RRI9" s="1739" t="n"/>
      <c r="RRJ9" s="1739" t="n"/>
      <c r="RRK9" s="1739" t="n"/>
      <c r="RRL9" s="1739" t="n"/>
      <c r="RRM9" s="1739" t="n"/>
      <c r="RRN9" s="1739" t="n"/>
      <c r="RRO9" s="1739" t="n"/>
      <c r="RRP9" s="1739" t="n"/>
      <c r="RRQ9" s="1739" t="n"/>
      <c r="RRR9" s="1739" t="n"/>
      <c r="RRS9" s="1739" t="n"/>
      <c r="RRT9" s="1739" t="n"/>
      <c r="RRU9" s="1739" t="n"/>
      <c r="RRV9" s="1739" t="n"/>
      <c r="RRW9" s="1739" t="n"/>
      <c r="RRX9" s="1739" t="n"/>
      <c r="RRY9" s="1739" t="n"/>
      <c r="RRZ9" s="1739" t="n"/>
      <c r="RSA9" s="1739" t="n"/>
      <c r="RSB9" s="1739" t="n"/>
      <c r="RSC9" s="1739" t="n"/>
      <c r="RSD9" s="1739" t="n"/>
      <c r="RSE9" s="1739" t="n"/>
      <c r="RSF9" s="1739" t="n"/>
      <c r="RSG9" s="1739" t="n"/>
      <c r="RSH9" s="1739" t="n"/>
      <c r="RSI9" s="1739" t="n"/>
      <c r="RSJ9" s="1739" t="n"/>
      <c r="RSK9" s="1739" t="n"/>
      <c r="RSL9" s="1739" t="n"/>
      <c r="RSM9" s="1739" t="n"/>
      <c r="RSN9" s="1739" t="n"/>
      <c r="RSO9" s="1739" t="n"/>
      <c r="RSP9" s="1739" t="n"/>
      <c r="RSQ9" s="1739" t="n"/>
      <c r="RSR9" s="1739" t="n"/>
      <c r="RSS9" s="1739" t="n"/>
      <c r="RST9" s="1739" t="n"/>
      <c r="RSU9" s="1739" t="n"/>
      <c r="RSV9" s="1739" t="n"/>
      <c r="RSW9" s="1739" t="n"/>
      <c r="RSX9" s="1739" t="n"/>
      <c r="RSY9" s="1739" t="n"/>
      <c r="RSZ9" s="1739" t="n"/>
      <c r="RTA9" s="1739" t="n"/>
      <c r="RTB9" s="1739" t="n"/>
      <c r="RTC9" s="1739" t="n"/>
      <c r="RTD9" s="1739" t="n"/>
      <c r="RTE9" s="1739" t="n"/>
      <c r="RTF9" s="1739" t="n"/>
      <c r="RTG9" s="1739" t="n"/>
      <c r="RTH9" s="1739" t="n"/>
      <c r="RTI9" s="1739" t="n"/>
      <c r="RTJ9" s="1739" t="n"/>
      <c r="RTK9" s="1739" t="n"/>
      <c r="RTL9" s="1739" t="n"/>
      <c r="RTM9" s="1739" t="n"/>
      <c r="RTN9" s="1739" t="n"/>
      <c r="RTO9" s="1739" t="n"/>
      <c r="RTP9" s="1739" t="n"/>
      <c r="RTQ9" s="1739" t="n"/>
      <c r="RTR9" s="1739" t="n"/>
      <c r="RTS9" s="1739" t="n"/>
      <c r="RTT9" s="1739" t="n"/>
      <c r="RTU9" s="1739" t="n"/>
      <c r="RTV9" s="1739" t="n"/>
      <c r="RTW9" s="1739" t="n"/>
      <c r="RTX9" s="1739" t="n"/>
      <c r="RTY9" s="1739" t="n"/>
      <c r="RTZ9" s="1739" t="n"/>
      <c r="RUA9" s="1739" t="n"/>
      <c r="RUB9" s="1739" t="n"/>
      <c r="RUC9" s="1739" t="n"/>
      <c r="RUD9" s="1739" t="n"/>
      <c r="RUE9" s="1739" t="n"/>
      <c r="RUF9" s="1739" t="n"/>
      <c r="RUG9" s="1739" t="n"/>
      <c r="RUH9" s="1739" t="n"/>
      <c r="RUI9" s="1739" t="n"/>
      <c r="RUJ9" s="1739" t="n"/>
      <c r="RUK9" s="1739" t="n"/>
      <c r="RUL9" s="1739" t="n"/>
      <c r="RUM9" s="1739" t="n"/>
      <c r="RUN9" s="1739" t="n"/>
      <c r="RUO9" s="1739" t="n"/>
      <c r="RUP9" s="1739" t="n"/>
      <c r="RUQ9" s="1739" t="n"/>
      <c r="RUR9" s="1739" t="n"/>
      <c r="RUS9" s="1739" t="n"/>
      <c r="RUT9" s="1739" t="n"/>
      <c r="RUU9" s="1739" t="n"/>
      <c r="RUV9" s="1739" t="n"/>
      <c r="RUW9" s="1739" t="n"/>
      <c r="RUX9" s="1739" t="n"/>
      <c r="RUY9" s="1739" t="n"/>
      <c r="RUZ9" s="1739" t="n"/>
      <c r="RVA9" s="1739" t="n"/>
      <c r="RVB9" s="1739" t="n"/>
      <c r="RVC9" s="1739" t="n"/>
      <c r="RVD9" s="1739" t="n"/>
      <c r="RVE9" s="1739" t="n"/>
      <c r="RVF9" s="1739" t="n"/>
      <c r="RVG9" s="1739" t="n"/>
      <c r="RVH9" s="1739" t="n"/>
      <c r="RVI9" s="1739" t="n"/>
      <c r="RVJ9" s="1739" t="n"/>
      <c r="RVK9" s="1739" t="n"/>
      <c r="RVL9" s="1739" t="n"/>
      <c r="RVM9" s="1739" t="n"/>
      <c r="RVN9" s="1739" t="n"/>
      <c r="RVO9" s="1739" t="n"/>
      <c r="RVP9" s="1739" t="n"/>
      <c r="RVQ9" s="1739" t="n"/>
      <c r="RVR9" s="1739" t="n"/>
      <c r="RVS9" s="1739" t="n"/>
      <c r="RVT9" s="1739" t="n"/>
      <c r="RVU9" s="1739" t="n"/>
      <c r="RVV9" s="1739" t="n"/>
      <c r="RVW9" s="1739" t="n"/>
      <c r="RVX9" s="1739" t="n"/>
      <c r="RVY9" s="1739" t="n"/>
      <c r="RVZ9" s="1739" t="n"/>
      <c r="RWA9" s="1739" t="n"/>
      <c r="RWB9" s="1739" t="n"/>
      <c r="RWC9" s="1739" t="n"/>
      <c r="RWD9" s="1739" t="n"/>
      <c r="RWE9" s="1739" t="n"/>
      <c r="RWF9" s="1739" t="n"/>
      <c r="RWG9" s="1739" t="n"/>
      <c r="RWH9" s="1739" t="n"/>
      <c r="RWI9" s="1739" t="n"/>
      <c r="RWJ9" s="1739" t="n"/>
      <c r="RWK9" s="1739" t="n"/>
      <c r="RWL9" s="1739" t="n"/>
      <c r="RWM9" s="1739" t="n"/>
      <c r="RWN9" s="1739" t="n"/>
      <c r="RWO9" s="1739" t="n"/>
      <c r="RWP9" s="1739" t="n"/>
      <c r="RWQ9" s="1739" t="n"/>
      <c r="RWR9" s="1739" t="n"/>
      <c r="RWS9" s="1739" t="n"/>
      <c r="RWT9" s="1739" t="n"/>
      <c r="RWU9" s="1739" t="n"/>
      <c r="RWV9" s="1739" t="n"/>
      <c r="RWW9" s="1739" t="n"/>
      <c r="RWX9" s="1739" t="n"/>
      <c r="RWY9" s="1739" t="n"/>
      <c r="RWZ9" s="1739" t="n"/>
      <c r="RXA9" s="1739" t="n"/>
      <c r="RXB9" s="1739" t="n"/>
      <c r="RXC9" s="1739" t="n"/>
      <c r="RXD9" s="1739" t="n"/>
      <c r="RXE9" s="1739" t="n"/>
      <c r="RXF9" s="1739" t="n"/>
      <c r="RXG9" s="1739" t="n"/>
      <c r="RXH9" s="1739" t="n"/>
      <c r="RXI9" s="1739" t="n"/>
      <c r="RXJ9" s="1739" t="n"/>
      <c r="RXK9" s="1739" t="n"/>
      <c r="RXL9" s="1739" t="n"/>
      <c r="RXM9" s="1739" t="n"/>
      <c r="RXN9" s="1739" t="n"/>
      <c r="RXO9" s="1739" t="n"/>
      <c r="RXP9" s="1739" t="n"/>
      <c r="RXQ9" s="1739" t="n"/>
      <c r="RXR9" s="1739" t="n"/>
      <c r="RXS9" s="1739" t="n"/>
      <c r="RXT9" s="1739" t="n"/>
      <c r="RXU9" s="1739" t="n"/>
      <c r="RXV9" s="1739" t="n"/>
      <c r="RXW9" s="1739" t="n"/>
      <c r="RXX9" s="1739" t="n"/>
      <c r="RXY9" s="1739" t="n"/>
      <c r="RXZ9" s="1739" t="n"/>
      <c r="RYA9" s="1739" t="n"/>
      <c r="RYB9" s="1739" t="n"/>
      <c r="RYC9" s="1739" t="n"/>
      <c r="RYD9" s="1739" t="n"/>
      <c r="RYE9" s="1739" t="n"/>
      <c r="RYF9" s="1739" t="n"/>
      <c r="RYG9" s="1739" t="n"/>
      <c r="RYH9" s="1739" t="n"/>
      <c r="RYI9" s="1739" t="n"/>
      <c r="RYJ9" s="1739" t="n"/>
      <c r="RYK9" s="1739" t="n"/>
      <c r="RYL9" s="1739" t="n"/>
      <c r="RYM9" s="1739" t="n"/>
      <c r="RYN9" s="1739" t="n"/>
      <c r="RYO9" s="1739" t="n"/>
      <c r="RYP9" s="1739" t="n"/>
      <c r="RYQ9" s="1739" t="n"/>
      <c r="RYR9" s="1739" t="n"/>
      <c r="RYS9" s="1739" t="n"/>
      <c r="RYT9" s="1739" t="n"/>
      <c r="RYU9" s="1739" t="n"/>
      <c r="RYV9" s="1739" t="n"/>
      <c r="RYW9" s="1739" t="n"/>
      <c r="RYX9" s="1739" t="n"/>
      <c r="RYY9" s="1739" t="n"/>
      <c r="RYZ9" s="1739" t="n"/>
      <c r="RZA9" s="1739" t="n"/>
      <c r="RZB9" s="1739" t="n"/>
      <c r="RZC9" s="1739" t="n"/>
      <c r="RZD9" s="1739" t="n"/>
      <c r="RZE9" s="1739" t="n"/>
      <c r="RZF9" s="1739" t="n"/>
      <c r="RZG9" s="1739" t="n"/>
      <c r="RZH9" s="1739" t="n"/>
      <c r="RZI9" s="1739" t="n"/>
      <c r="RZJ9" s="1739" t="n"/>
      <c r="RZK9" s="1739" t="n"/>
      <c r="RZL9" s="1739" t="n"/>
      <c r="RZM9" s="1739" t="n"/>
      <c r="RZN9" s="1739" t="n"/>
      <c r="RZO9" s="1739" t="n"/>
      <c r="RZP9" s="1739" t="n"/>
      <c r="RZQ9" s="1739" t="n"/>
      <c r="RZR9" s="1739" t="n"/>
      <c r="RZS9" s="1739" t="n"/>
      <c r="RZT9" s="1739" t="n"/>
      <c r="RZU9" s="1739" t="n"/>
      <c r="RZV9" s="1739" t="n"/>
      <c r="RZW9" s="1739" t="n"/>
      <c r="RZX9" s="1739" t="n"/>
      <c r="RZY9" s="1739" t="n"/>
      <c r="RZZ9" s="1739" t="n"/>
      <c r="SAA9" s="1739" t="n"/>
      <c r="SAB9" s="1739" t="n"/>
      <c r="SAC9" s="1739" t="n"/>
      <c r="SAD9" s="1739" t="n"/>
      <c r="SAE9" s="1739" t="n"/>
      <c r="SAF9" s="1739" t="n"/>
      <c r="SAG9" s="1739" t="n"/>
      <c r="SAH9" s="1739" t="n"/>
      <c r="SAI9" s="1739" t="n"/>
      <c r="SAJ9" s="1739" t="n"/>
      <c r="SAK9" s="1739" t="n"/>
      <c r="SAL9" s="1739" t="n"/>
      <c r="SAM9" s="1739" t="n"/>
      <c r="SAN9" s="1739" t="n"/>
      <c r="SAO9" s="1739" t="n"/>
      <c r="SAP9" s="1739" t="n"/>
      <c r="SAQ9" s="1739" t="n"/>
      <c r="SAR9" s="1739" t="n"/>
      <c r="SAS9" s="1739" t="n"/>
      <c r="SAT9" s="1739" t="n"/>
      <c r="SAU9" s="1739" t="n"/>
      <c r="SAV9" s="1739" t="n"/>
      <c r="SAW9" s="1739" t="n"/>
      <c r="SAX9" s="1739" t="n"/>
      <c r="SAY9" s="1739" t="n"/>
      <c r="SAZ9" s="1739" t="n"/>
      <c r="SBA9" s="1739" t="n"/>
      <c r="SBB9" s="1739" t="n"/>
      <c r="SBC9" s="1739" t="n"/>
      <c r="SBD9" s="1739" t="n"/>
      <c r="SBE9" s="1739" t="n"/>
      <c r="SBF9" s="1739" t="n"/>
      <c r="SBG9" s="1739" t="n"/>
      <c r="SBH9" s="1739" t="n"/>
      <c r="SBI9" s="1739" t="n"/>
      <c r="SBJ9" s="1739" t="n"/>
      <c r="SBK9" s="1739" t="n"/>
      <c r="SBL9" s="1739" t="n"/>
      <c r="SBM9" s="1739" t="n"/>
      <c r="SBN9" s="1739" t="n"/>
      <c r="SBO9" s="1739" t="n"/>
      <c r="SBP9" s="1739" t="n"/>
      <c r="SBQ9" s="1739" t="n"/>
      <c r="SBR9" s="1739" t="n"/>
      <c r="SBS9" s="1739" t="n"/>
      <c r="SBT9" s="1739" t="n"/>
      <c r="SBU9" s="1739" t="n"/>
      <c r="SBV9" s="1739" t="n"/>
      <c r="SBW9" s="1739" t="n"/>
      <c r="SBX9" s="1739" t="n"/>
      <c r="SBY9" s="1739" t="n"/>
      <c r="SBZ9" s="1739" t="n"/>
      <c r="SCA9" s="1739" t="n"/>
      <c r="SCB9" s="1739" t="n"/>
      <c r="SCC9" s="1739" t="n"/>
      <c r="SCD9" s="1739" t="n"/>
      <c r="SCE9" s="1739" t="n"/>
      <c r="SCF9" s="1739" t="n"/>
      <c r="SCG9" s="1739" t="n"/>
      <c r="SCH9" s="1739" t="n"/>
      <c r="SCI9" s="1739" t="n"/>
      <c r="SCJ9" s="1739" t="n"/>
      <c r="SCK9" s="1739" t="n"/>
      <c r="SCL9" s="1739" t="n"/>
      <c r="SCM9" s="1739" t="n"/>
      <c r="SCN9" s="1739" t="n"/>
      <c r="SCO9" s="1739" t="n"/>
      <c r="SCP9" s="1739" t="n"/>
      <c r="SCQ9" s="1739" t="n"/>
      <c r="SCR9" s="1739" t="n"/>
      <c r="SCS9" s="1739" t="n"/>
      <c r="SCT9" s="1739" t="n"/>
      <c r="SCU9" s="1739" t="n"/>
      <c r="SCV9" s="1739" t="n"/>
      <c r="SCW9" s="1739" t="n"/>
      <c r="SCX9" s="1739" t="n"/>
      <c r="SCY9" s="1739" t="n"/>
      <c r="SCZ9" s="1739" t="n"/>
      <c r="SDA9" s="1739" t="n"/>
      <c r="SDB9" s="1739" t="n"/>
      <c r="SDC9" s="1739" t="n"/>
      <c r="SDD9" s="1739" t="n"/>
      <c r="SDE9" s="1739" t="n"/>
      <c r="SDF9" s="1739" t="n"/>
      <c r="SDG9" s="1739" t="n"/>
      <c r="SDH9" s="1739" t="n"/>
      <c r="SDI9" s="1739" t="n"/>
      <c r="SDJ9" s="1739" t="n"/>
      <c r="SDK9" s="1739" t="n"/>
      <c r="SDL9" s="1739" t="n"/>
      <c r="SDM9" s="1739" t="n"/>
      <c r="SDN9" s="1739" t="n"/>
      <c r="SDO9" s="1739" t="n"/>
      <c r="SDP9" s="1739" t="n"/>
      <c r="SDQ9" s="1739" t="n"/>
      <c r="SDR9" s="1739" t="n"/>
      <c r="SDS9" s="1739" t="n"/>
      <c r="SDT9" s="1739" t="n"/>
      <c r="SDU9" s="1739" t="n"/>
      <c r="SDV9" s="1739" t="n"/>
      <c r="SDW9" s="1739" t="n"/>
      <c r="SDX9" s="1739" t="n"/>
      <c r="SDY9" s="1739" t="n"/>
      <c r="SDZ9" s="1739" t="n"/>
      <c r="SEA9" s="1739" t="n"/>
      <c r="SEB9" s="1739" t="n"/>
      <c r="SEC9" s="1739" t="n"/>
      <c r="SED9" s="1739" t="n"/>
      <c r="SEE9" s="1739" t="n"/>
      <c r="SEF9" s="1739" t="n"/>
      <c r="SEG9" s="1739" t="n"/>
      <c r="SEH9" s="1739" t="n"/>
      <c r="SEI9" s="1739" t="n"/>
      <c r="SEJ9" s="1739" t="n"/>
      <c r="SEK9" s="1739" t="n"/>
      <c r="SEL9" s="1739" t="n"/>
      <c r="SEM9" s="1739" t="n"/>
      <c r="SEN9" s="1739" t="n"/>
      <c r="SEO9" s="1739" t="n"/>
      <c r="SEP9" s="1739" t="n"/>
      <c r="SEQ9" s="1739" t="n"/>
      <c r="SER9" s="1739" t="n"/>
      <c r="SES9" s="1739" t="n"/>
      <c r="SET9" s="1739" t="n"/>
      <c r="SEU9" s="1739" t="n"/>
      <c r="SEV9" s="1739" t="n"/>
      <c r="SEW9" s="1739" t="n"/>
      <c r="SEX9" s="1739" t="n"/>
      <c r="SEY9" s="1739" t="n"/>
      <c r="SEZ9" s="1739" t="n"/>
      <c r="SFA9" s="1739" t="n"/>
      <c r="SFB9" s="1739" t="n"/>
      <c r="SFC9" s="1739" t="n"/>
      <c r="SFD9" s="1739" t="n"/>
      <c r="SFE9" s="1739" t="n"/>
      <c r="SFF9" s="1739" t="n"/>
      <c r="SFG9" s="1739" t="n"/>
      <c r="SFH9" s="1739" t="n"/>
      <c r="SFI9" s="1739" t="n"/>
      <c r="SFJ9" s="1739" t="n"/>
      <c r="SFK9" s="1739" t="n"/>
      <c r="SFL9" s="1739" t="n"/>
      <c r="SFM9" s="1739" t="n"/>
      <c r="SFN9" s="1739" t="n"/>
      <c r="SFO9" s="1739" t="n"/>
      <c r="SFP9" s="1739" t="n"/>
      <c r="SFQ9" s="1739" t="n"/>
      <c r="SFR9" s="1739" t="n"/>
      <c r="SFS9" s="1739" t="n"/>
      <c r="SFT9" s="1739" t="n"/>
      <c r="SFU9" s="1739" t="n"/>
      <c r="SFV9" s="1739" t="n"/>
      <c r="SFW9" s="1739" t="n"/>
      <c r="SFX9" s="1739" t="n"/>
      <c r="SFY9" s="1739" t="n"/>
      <c r="SFZ9" s="1739" t="n"/>
      <c r="SGA9" s="1739" t="n"/>
      <c r="SGB9" s="1739" t="n"/>
      <c r="SGC9" s="1739" t="n"/>
      <c r="SGD9" s="1739" t="n"/>
      <c r="SGE9" s="1739" t="n"/>
      <c r="SGF9" s="1739" t="n"/>
      <c r="SGG9" s="1739" t="n"/>
      <c r="SGH9" s="1739" t="n"/>
      <c r="SGI9" s="1739" t="n"/>
      <c r="SGJ9" s="1739" t="n"/>
      <c r="SGK9" s="1739" t="n"/>
      <c r="SGL9" s="1739" t="n"/>
      <c r="SGM9" s="1739" t="n"/>
      <c r="SGN9" s="1739" t="n"/>
      <c r="SGO9" s="1739" t="n"/>
      <c r="SGP9" s="1739" t="n"/>
      <c r="SGQ9" s="1739" t="n"/>
      <c r="SGR9" s="1739" t="n"/>
      <c r="SGS9" s="1739" t="n"/>
      <c r="SGT9" s="1739" t="n"/>
      <c r="SGU9" s="1739" t="n"/>
      <c r="SGV9" s="1739" t="n"/>
      <c r="SGW9" s="1739" t="n"/>
      <c r="SGX9" s="1739" t="n"/>
      <c r="SGY9" s="1739" t="n"/>
      <c r="SGZ9" s="1739" t="n"/>
      <c r="SHA9" s="1739" t="n"/>
      <c r="SHB9" s="1739" t="n"/>
      <c r="SHC9" s="1739" t="n"/>
      <c r="SHD9" s="1739" t="n"/>
      <c r="SHE9" s="1739" t="n"/>
      <c r="SHF9" s="1739" t="n"/>
      <c r="SHG9" s="1739" t="n"/>
      <c r="SHH9" s="1739" t="n"/>
      <c r="SHI9" s="1739" t="n"/>
      <c r="SHJ9" s="1739" t="n"/>
      <c r="SHK9" s="1739" t="n"/>
      <c r="SHL9" s="1739" t="n"/>
      <c r="SHM9" s="1739" t="n"/>
      <c r="SHN9" s="1739" t="n"/>
      <c r="SHO9" s="1739" t="n"/>
      <c r="SHP9" s="1739" t="n"/>
      <c r="SHQ9" s="1739" t="n"/>
      <c r="SHR9" s="1739" t="n"/>
      <c r="SHS9" s="1739" t="n"/>
      <c r="SHT9" s="1739" t="n"/>
      <c r="SHU9" s="1739" t="n"/>
      <c r="SHV9" s="1739" t="n"/>
      <c r="SHW9" s="1739" t="n"/>
      <c r="SHX9" s="1739" t="n"/>
      <c r="SHY9" s="1739" t="n"/>
      <c r="SHZ9" s="1739" t="n"/>
      <c r="SIA9" s="1739" t="n"/>
      <c r="SIB9" s="1739" t="n"/>
      <c r="SIC9" s="1739" t="n"/>
      <c r="SID9" s="1739" t="n"/>
      <c r="SIE9" s="1739" t="n"/>
      <c r="SIF9" s="1739" t="n"/>
      <c r="SIG9" s="1739" t="n"/>
      <c r="SIH9" s="1739" t="n"/>
      <c r="SII9" s="1739" t="n"/>
      <c r="SIJ9" s="1739" t="n"/>
      <c r="SIK9" s="1739" t="n"/>
      <c r="SIL9" s="1739" t="n"/>
      <c r="SIM9" s="1739" t="n"/>
      <c r="SIN9" s="1739" t="n"/>
      <c r="SIO9" s="1739" t="n"/>
      <c r="SIP9" s="1739" t="n"/>
      <c r="SIQ9" s="1739" t="n"/>
      <c r="SIR9" s="1739" t="n"/>
      <c r="SIS9" s="1739" t="n"/>
      <c r="SIT9" s="1739" t="n"/>
      <c r="SIU9" s="1739" t="n"/>
      <c r="SIV9" s="1739" t="n"/>
      <c r="SIW9" s="1739" t="n"/>
      <c r="SIX9" s="1739" t="n"/>
      <c r="SIY9" s="1739" t="n"/>
      <c r="SIZ9" s="1739" t="n"/>
      <c r="SJA9" s="1739" t="n"/>
      <c r="SJB9" s="1739" t="n"/>
      <c r="SJC9" s="1739" t="n"/>
      <c r="SJD9" s="1739" t="n"/>
      <c r="SJE9" s="1739" t="n"/>
      <c r="SJF9" s="1739" t="n"/>
      <c r="SJG9" s="1739" t="n"/>
      <c r="SJH9" s="1739" t="n"/>
      <c r="SJI9" s="1739" t="n"/>
      <c r="SJJ9" s="1739" t="n"/>
      <c r="SJK9" s="1739" t="n"/>
      <c r="SJL9" s="1739" t="n"/>
      <c r="SJM9" s="1739" t="n"/>
      <c r="SJN9" s="1739" t="n"/>
      <c r="SJO9" s="1739" t="n"/>
      <c r="SJP9" s="1739" t="n"/>
      <c r="SJQ9" s="1739" t="n"/>
      <c r="SJR9" s="1739" t="n"/>
      <c r="SJS9" s="1739" t="n"/>
      <c r="SJT9" s="1739" t="n"/>
      <c r="SJU9" s="1739" t="n"/>
      <c r="SJV9" s="1739" t="n"/>
      <c r="SJW9" s="1739" t="n"/>
      <c r="SJX9" s="1739" t="n"/>
      <c r="SJY9" s="1739" t="n"/>
      <c r="SJZ9" s="1739" t="n"/>
      <c r="SKA9" s="1739" t="n"/>
      <c r="SKB9" s="1739" t="n"/>
      <c r="SKC9" s="1739" t="n"/>
      <c r="SKD9" s="1739" t="n"/>
      <c r="SKE9" s="1739" t="n"/>
      <c r="SKF9" s="1739" t="n"/>
      <c r="SKG9" s="1739" t="n"/>
      <c r="SKH9" s="1739" t="n"/>
      <c r="SKI9" s="1739" t="n"/>
      <c r="SKJ9" s="1739" t="n"/>
      <c r="SKK9" s="1739" t="n"/>
      <c r="SKL9" s="1739" t="n"/>
      <c r="SKM9" s="1739" t="n"/>
      <c r="SKN9" s="1739" t="n"/>
      <c r="SKO9" s="1739" t="n"/>
      <c r="SKP9" s="1739" t="n"/>
      <c r="SKQ9" s="1739" t="n"/>
      <c r="SKR9" s="1739" t="n"/>
      <c r="SKS9" s="1739" t="n"/>
      <c r="SKT9" s="1739" t="n"/>
      <c r="SKU9" s="1739" t="n"/>
      <c r="SKV9" s="1739" t="n"/>
      <c r="SKW9" s="1739" t="n"/>
      <c r="SKX9" s="1739" t="n"/>
      <c r="SKY9" s="1739" t="n"/>
      <c r="SKZ9" s="1739" t="n"/>
      <c r="SLA9" s="1739" t="n"/>
      <c r="SLB9" s="1739" t="n"/>
      <c r="SLC9" s="1739" t="n"/>
      <c r="SLD9" s="1739" t="n"/>
      <c r="SLE9" s="1739" t="n"/>
      <c r="SLF9" s="1739" t="n"/>
      <c r="SLG9" s="1739" t="n"/>
      <c r="SLH9" s="1739" t="n"/>
      <c r="SLI9" s="1739" t="n"/>
      <c r="SLJ9" s="1739" t="n"/>
      <c r="SLK9" s="1739" t="n"/>
      <c r="SLL9" s="1739" t="n"/>
      <c r="SLM9" s="1739" t="n"/>
      <c r="SLN9" s="1739" t="n"/>
      <c r="SLO9" s="1739" t="n"/>
      <c r="SLP9" s="1739" t="n"/>
      <c r="SLQ9" s="1739" t="n"/>
      <c r="SLR9" s="1739" t="n"/>
      <c r="SLS9" s="1739" t="n"/>
      <c r="SLT9" s="1739" t="n"/>
      <c r="SLU9" s="1739" t="n"/>
      <c r="SLV9" s="1739" t="n"/>
      <c r="SLW9" s="1739" t="n"/>
      <c r="SLX9" s="1739" t="n"/>
      <c r="SLY9" s="1739" t="n"/>
      <c r="SLZ9" s="1739" t="n"/>
      <c r="SMA9" s="1739" t="n"/>
      <c r="SMB9" s="1739" t="n"/>
      <c r="SMC9" s="1739" t="n"/>
      <c r="SMD9" s="1739" t="n"/>
      <c r="SME9" s="1739" t="n"/>
      <c r="SMF9" s="1739" t="n"/>
      <c r="SMG9" s="1739" t="n"/>
      <c r="SMH9" s="1739" t="n"/>
      <c r="SMI9" s="1739" t="n"/>
      <c r="SMJ9" s="1739" t="n"/>
      <c r="SMK9" s="1739" t="n"/>
      <c r="SML9" s="1739" t="n"/>
      <c r="SMM9" s="1739" t="n"/>
      <c r="SMN9" s="1739" t="n"/>
      <c r="SMO9" s="1739" t="n"/>
      <c r="SMP9" s="1739" t="n"/>
      <c r="SMQ9" s="1739" t="n"/>
      <c r="SMR9" s="1739" t="n"/>
      <c r="SMS9" s="1739" t="n"/>
      <c r="SMT9" s="1739" t="n"/>
      <c r="SMU9" s="1739" t="n"/>
      <c r="SMV9" s="1739" t="n"/>
      <c r="SMW9" s="1739" t="n"/>
      <c r="SMX9" s="1739" t="n"/>
      <c r="SMY9" s="1739" t="n"/>
      <c r="SMZ9" s="1739" t="n"/>
      <c r="SNA9" s="1739" t="n"/>
      <c r="SNB9" s="1739" t="n"/>
      <c r="SNC9" s="1739" t="n"/>
      <c r="SND9" s="1739" t="n"/>
      <c r="SNE9" s="1739" t="n"/>
      <c r="SNF9" s="1739" t="n"/>
      <c r="SNG9" s="1739" t="n"/>
      <c r="SNH9" s="1739" t="n"/>
      <c r="SNI9" s="1739" t="n"/>
      <c r="SNJ9" s="1739" t="n"/>
      <c r="SNK9" s="1739" t="n"/>
      <c r="SNL9" s="1739" t="n"/>
      <c r="SNM9" s="1739" t="n"/>
      <c r="SNN9" s="1739" t="n"/>
      <c r="SNO9" s="1739" t="n"/>
      <c r="SNP9" s="1739" t="n"/>
      <c r="SNQ9" s="1739" t="n"/>
      <c r="SNR9" s="1739" t="n"/>
      <c r="SNS9" s="1739" t="n"/>
      <c r="SNT9" s="1739" t="n"/>
      <c r="SNU9" s="1739" t="n"/>
      <c r="SNV9" s="1739" t="n"/>
      <c r="SNW9" s="1739" t="n"/>
      <c r="SNX9" s="1739" t="n"/>
      <c r="SNY9" s="1739" t="n"/>
      <c r="SNZ9" s="1739" t="n"/>
      <c r="SOA9" s="1739" t="n"/>
      <c r="SOB9" s="1739" t="n"/>
      <c r="SOC9" s="1739" t="n"/>
      <c r="SOD9" s="1739" t="n"/>
      <c r="SOE9" s="1739" t="n"/>
      <c r="SOF9" s="1739" t="n"/>
      <c r="SOG9" s="1739" t="n"/>
      <c r="SOH9" s="1739" t="n"/>
      <c r="SOI9" s="1739" t="n"/>
      <c r="SOJ9" s="1739" t="n"/>
      <c r="SOK9" s="1739" t="n"/>
      <c r="SOL9" s="1739" t="n"/>
      <c r="SOM9" s="1739" t="n"/>
      <c r="SON9" s="1739" t="n"/>
      <c r="SOO9" s="1739" t="n"/>
      <c r="SOP9" s="1739" t="n"/>
      <c r="SOQ9" s="1739" t="n"/>
      <c r="SOR9" s="1739" t="n"/>
      <c r="SOS9" s="1739" t="n"/>
      <c r="SOT9" s="1739" t="n"/>
      <c r="SOU9" s="1739" t="n"/>
      <c r="SOV9" s="1739" t="n"/>
      <c r="SOW9" s="1739" t="n"/>
      <c r="SOX9" s="1739" t="n"/>
      <c r="SOY9" s="1739" t="n"/>
      <c r="SOZ9" s="1739" t="n"/>
      <c r="SPA9" s="1739" t="n"/>
      <c r="SPB9" s="1739" t="n"/>
      <c r="SPC9" s="1739" t="n"/>
      <c r="SPD9" s="1739" t="n"/>
      <c r="SPE9" s="1739" t="n"/>
      <c r="SPF9" s="1739" t="n"/>
      <c r="SPG9" s="1739" t="n"/>
      <c r="SPH9" s="1739" t="n"/>
      <c r="SPI9" s="1739" t="n"/>
      <c r="SPJ9" s="1739" t="n"/>
      <c r="SPK9" s="1739" t="n"/>
      <c r="SPL9" s="1739" t="n"/>
      <c r="SPM9" s="1739" t="n"/>
      <c r="SPN9" s="1739" t="n"/>
      <c r="SPO9" s="1739" t="n"/>
      <c r="SPP9" s="1739" t="n"/>
      <c r="SPQ9" s="1739" t="n"/>
      <c r="SPR9" s="1739" t="n"/>
      <c r="SPS9" s="1739" t="n"/>
      <c r="SPT9" s="1739" t="n"/>
      <c r="SPU9" s="1739" t="n"/>
      <c r="SPV9" s="1739" t="n"/>
      <c r="SPW9" s="1739" t="n"/>
      <c r="SPX9" s="1739" t="n"/>
      <c r="SPY9" s="1739" t="n"/>
      <c r="SPZ9" s="1739" t="n"/>
      <c r="SQA9" s="1739" t="n"/>
      <c r="SQB9" s="1739" t="n"/>
      <c r="SQC9" s="1739" t="n"/>
      <c r="SQD9" s="1739" t="n"/>
      <c r="SQE9" s="1739" t="n"/>
      <c r="SQF9" s="1739" t="n"/>
      <c r="SQG9" s="1739" t="n"/>
      <c r="SQH9" s="1739" t="n"/>
      <c r="SQI9" s="1739" t="n"/>
      <c r="SQJ9" s="1739" t="n"/>
      <c r="SQK9" s="1739" t="n"/>
      <c r="SQL9" s="1739" t="n"/>
      <c r="SQM9" s="1739" t="n"/>
      <c r="SQN9" s="1739" t="n"/>
      <c r="SQO9" s="1739" t="n"/>
      <c r="SQP9" s="1739" t="n"/>
      <c r="SQQ9" s="1739" t="n"/>
      <c r="SQR9" s="1739" t="n"/>
      <c r="SQS9" s="1739" t="n"/>
      <c r="SQT9" s="1739" t="n"/>
      <c r="SQU9" s="1739" t="n"/>
      <c r="SQV9" s="1739" t="n"/>
      <c r="SQW9" s="1739" t="n"/>
      <c r="SQX9" s="1739" t="n"/>
      <c r="SQY9" s="1739" t="n"/>
      <c r="SQZ9" s="1739" t="n"/>
      <c r="SRA9" s="1739" t="n"/>
      <c r="SRB9" s="1739" t="n"/>
      <c r="SRC9" s="1739" t="n"/>
      <c r="SRD9" s="1739" t="n"/>
      <c r="SRE9" s="1739" t="n"/>
      <c r="SRF9" s="1739" t="n"/>
      <c r="SRG9" s="1739" t="n"/>
      <c r="SRH9" s="1739" t="n"/>
      <c r="SRI9" s="1739" t="n"/>
      <c r="SRJ9" s="1739" t="n"/>
      <c r="SRK9" s="1739" t="n"/>
      <c r="SRL9" s="1739" t="n"/>
      <c r="SRM9" s="1739" t="n"/>
      <c r="SRN9" s="1739" t="n"/>
      <c r="SRO9" s="1739" t="n"/>
      <c r="SRP9" s="1739" t="n"/>
      <c r="SRQ9" s="1739" t="n"/>
      <c r="SRR9" s="1739" t="n"/>
      <c r="SRS9" s="1739" t="n"/>
      <c r="SRT9" s="1739" t="n"/>
      <c r="SRU9" s="1739" t="n"/>
      <c r="SRV9" s="1739" t="n"/>
      <c r="SRW9" s="1739" t="n"/>
      <c r="SRX9" s="1739" t="n"/>
      <c r="SRY9" s="1739" t="n"/>
      <c r="SRZ9" s="1739" t="n"/>
      <c r="SSA9" s="1739" t="n"/>
      <c r="SSB9" s="1739" t="n"/>
      <c r="SSC9" s="1739" t="n"/>
      <c r="SSD9" s="1739" t="n"/>
      <c r="SSE9" s="1739" t="n"/>
      <c r="SSF9" s="1739" t="n"/>
      <c r="SSG9" s="1739" t="n"/>
      <c r="SSH9" s="1739" t="n"/>
      <c r="SSI9" s="1739" t="n"/>
      <c r="SSJ9" s="1739" t="n"/>
      <c r="SSK9" s="1739" t="n"/>
      <c r="SSL9" s="1739" t="n"/>
      <c r="SSM9" s="1739" t="n"/>
      <c r="SSN9" s="1739" t="n"/>
      <c r="SSO9" s="1739" t="n"/>
      <c r="SSP9" s="1739" t="n"/>
      <c r="SSQ9" s="1739" t="n"/>
      <c r="SSR9" s="1739" t="n"/>
      <c r="SSS9" s="1739" t="n"/>
      <c r="SST9" s="1739" t="n"/>
      <c r="SSU9" s="1739" t="n"/>
      <c r="SSV9" s="1739" t="n"/>
      <c r="SSW9" s="1739" t="n"/>
      <c r="SSX9" s="1739" t="n"/>
      <c r="SSY9" s="1739" t="n"/>
      <c r="SSZ9" s="1739" t="n"/>
      <c r="STA9" s="1739" t="n"/>
      <c r="STB9" s="1739" t="n"/>
      <c r="STC9" s="1739" t="n"/>
      <c r="STD9" s="1739" t="n"/>
      <c r="STE9" s="1739" t="n"/>
      <c r="STF9" s="1739" t="n"/>
      <c r="STG9" s="1739" t="n"/>
      <c r="STH9" s="1739" t="n"/>
      <c r="STI9" s="1739" t="n"/>
      <c r="STJ9" s="1739" t="n"/>
      <c r="STK9" s="1739" t="n"/>
      <c r="STL9" s="1739" t="n"/>
      <c r="STM9" s="1739" t="n"/>
      <c r="STN9" s="1739" t="n"/>
      <c r="STO9" s="1739" t="n"/>
      <c r="STP9" s="1739" t="n"/>
      <c r="STQ9" s="1739" t="n"/>
      <c r="STR9" s="1739" t="n"/>
      <c r="STS9" s="1739" t="n"/>
      <c r="STT9" s="1739" t="n"/>
      <c r="STU9" s="1739" t="n"/>
      <c r="STV9" s="1739" t="n"/>
      <c r="STW9" s="1739" t="n"/>
      <c r="STX9" s="1739" t="n"/>
      <c r="STY9" s="1739" t="n"/>
      <c r="STZ9" s="1739" t="n"/>
      <c r="SUA9" s="1739" t="n"/>
      <c r="SUB9" s="1739" t="n"/>
      <c r="SUC9" s="1739" t="n"/>
      <c r="SUD9" s="1739" t="n"/>
      <c r="SUE9" s="1739" t="n"/>
      <c r="SUF9" s="1739" t="n"/>
      <c r="SUG9" s="1739" t="n"/>
      <c r="SUH9" s="1739" t="n"/>
      <c r="SUI9" s="1739" t="n"/>
      <c r="SUJ9" s="1739" t="n"/>
      <c r="SUK9" s="1739" t="n"/>
      <c r="SUL9" s="1739" t="n"/>
      <c r="SUM9" s="1739" t="n"/>
      <c r="SUN9" s="1739" t="n"/>
      <c r="SUO9" s="1739" t="n"/>
      <c r="SUP9" s="1739" t="n"/>
      <c r="SUQ9" s="1739" t="n"/>
      <c r="SUR9" s="1739" t="n"/>
      <c r="SUS9" s="1739" t="n"/>
      <c r="SUT9" s="1739" t="n"/>
      <c r="SUU9" s="1739" t="n"/>
      <c r="SUV9" s="1739" t="n"/>
      <c r="SUW9" s="1739" t="n"/>
      <c r="SUX9" s="1739" t="n"/>
      <c r="SUY9" s="1739" t="n"/>
      <c r="SUZ9" s="1739" t="n"/>
      <c r="SVA9" s="1739" t="n"/>
      <c r="SVB9" s="1739" t="n"/>
      <c r="SVC9" s="1739" t="n"/>
      <c r="SVD9" s="1739" t="n"/>
      <c r="SVE9" s="1739" t="n"/>
      <c r="SVF9" s="1739" t="n"/>
      <c r="SVG9" s="1739" t="n"/>
      <c r="SVH9" s="1739" t="n"/>
      <c r="SVI9" s="1739" t="n"/>
      <c r="SVJ9" s="1739" t="n"/>
      <c r="SVK9" s="1739" t="n"/>
      <c r="SVL9" s="1739" t="n"/>
      <c r="SVM9" s="1739" t="n"/>
      <c r="SVN9" s="1739" t="n"/>
      <c r="SVO9" s="1739" t="n"/>
      <c r="SVP9" s="1739" t="n"/>
      <c r="SVQ9" s="1739" t="n"/>
      <c r="SVR9" s="1739" t="n"/>
      <c r="SVS9" s="1739" t="n"/>
      <c r="SVT9" s="1739" t="n"/>
      <c r="SVU9" s="1739" t="n"/>
      <c r="SVV9" s="1739" t="n"/>
      <c r="SVW9" s="1739" t="n"/>
      <c r="SVX9" s="1739" t="n"/>
      <c r="SVY9" s="1739" t="n"/>
      <c r="SVZ9" s="1739" t="n"/>
      <c r="SWA9" s="1739" t="n"/>
      <c r="SWB9" s="1739" t="n"/>
      <c r="SWC9" s="1739" t="n"/>
      <c r="SWD9" s="1739" t="n"/>
      <c r="SWE9" s="1739" t="n"/>
      <c r="SWF9" s="1739" t="n"/>
      <c r="SWG9" s="1739" t="n"/>
      <c r="SWH9" s="1739" t="n"/>
      <c r="SWI9" s="1739" t="n"/>
      <c r="SWJ9" s="1739" t="n"/>
      <c r="SWK9" s="1739" t="n"/>
      <c r="SWL9" s="1739" t="n"/>
      <c r="SWM9" s="1739" t="n"/>
      <c r="SWN9" s="1739" t="n"/>
      <c r="SWO9" s="1739" t="n"/>
      <c r="SWP9" s="1739" t="n"/>
      <c r="SWQ9" s="1739" t="n"/>
      <c r="SWR9" s="1739" t="n"/>
      <c r="SWS9" s="1739" t="n"/>
      <c r="SWT9" s="1739" t="n"/>
      <c r="SWU9" s="1739" t="n"/>
      <c r="SWV9" s="1739" t="n"/>
      <c r="SWW9" s="1739" t="n"/>
      <c r="SWX9" s="1739" t="n"/>
      <c r="SWY9" s="1739" t="n"/>
      <c r="SWZ9" s="1739" t="n"/>
      <c r="SXA9" s="1739" t="n"/>
      <c r="SXB9" s="1739" t="n"/>
      <c r="SXC9" s="1739" t="n"/>
      <c r="SXD9" s="1739" t="n"/>
      <c r="SXE9" s="1739" t="n"/>
      <c r="SXF9" s="1739" t="n"/>
      <c r="SXG9" s="1739" t="n"/>
      <c r="SXH9" s="1739" t="n"/>
      <c r="SXI9" s="1739" t="n"/>
      <c r="SXJ9" s="1739" t="n"/>
      <c r="SXK9" s="1739" t="n"/>
      <c r="SXL9" s="1739" t="n"/>
      <c r="SXM9" s="1739" t="n"/>
      <c r="SXN9" s="1739" t="n"/>
      <c r="SXO9" s="1739" t="n"/>
      <c r="SXP9" s="1739" t="n"/>
      <c r="SXQ9" s="1739" t="n"/>
      <c r="SXR9" s="1739" t="n"/>
      <c r="SXS9" s="1739" t="n"/>
      <c r="SXT9" s="1739" t="n"/>
      <c r="SXU9" s="1739" t="n"/>
      <c r="SXV9" s="1739" t="n"/>
      <c r="SXW9" s="1739" t="n"/>
      <c r="SXX9" s="1739" t="n"/>
      <c r="SXY9" s="1739" t="n"/>
      <c r="SXZ9" s="1739" t="n"/>
      <c r="SYA9" s="1739" t="n"/>
      <c r="SYB9" s="1739" t="n"/>
      <c r="SYC9" s="1739" t="n"/>
      <c r="SYD9" s="1739" t="n"/>
      <c r="SYE9" s="1739" t="n"/>
      <c r="SYF9" s="1739" t="n"/>
      <c r="SYG9" s="1739" t="n"/>
      <c r="SYH9" s="1739" t="n"/>
      <c r="SYI9" s="1739" t="n"/>
      <c r="SYJ9" s="1739" t="n"/>
      <c r="SYK9" s="1739" t="n"/>
      <c r="SYL9" s="1739" t="n"/>
      <c r="SYM9" s="1739" t="n"/>
      <c r="SYN9" s="1739" t="n"/>
      <c r="SYO9" s="1739" t="n"/>
      <c r="SYP9" s="1739" t="n"/>
      <c r="SYQ9" s="1739" t="n"/>
      <c r="SYR9" s="1739" t="n"/>
      <c r="SYS9" s="1739" t="n"/>
      <c r="SYT9" s="1739" t="n"/>
      <c r="SYU9" s="1739" t="n"/>
      <c r="SYV9" s="1739" t="n"/>
      <c r="SYW9" s="1739" t="n"/>
      <c r="SYX9" s="1739" t="n"/>
      <c r="SYY9" s="1739" t="n"/>
      <c r="SYZ9" s="1739" t="n"/>
      <c r="SZA9" s="1739" t="n"/>
      <c r="SZB9" s="1739" t="n"/>
      <c r="SZC9" s="1739" t="n"/>
      <c r="SZD9" s="1739" t="n"/>
      <c r="SZE9" s="1739" t="n"/>
      <c r="SZF9" s="1739" t="n"/>
      <c r="SZG9" s="1739" t="n"/>
      <c r="SZH9" s="1739" t="n"/>
      <c r="SZI9" s="1739" t="n"/>
      <c r="SZJ9" s="1739" t="n"/>
      <c r="SZK9" s="1739" t="n"/>
      <c r="SZL9" s="1739" t="n"/>
      <c r="SZM9" s="1739" t="n"/>
      <c r="SZN9" s="1739" t="n"/>
      <c r="SZO9" s="1739" t="n"/>
      <c r="SZP9" s="1739" t="n"/>
      <c r="SZQ9" s="1739" t="n"/>
      <c r="SZR9" s="1739" t="n"/>
      <c r="SZS9" s="1739" t="n"/>
      <c r="SZT9" s="1739" t="n"/>
      <c r="SZU9" s="1739" t="n"/>
      <c r="SZV9" s="1739" t="n"/>
      <c r="SZW9" s="1739" t="n"/>
      <c r="SZX9" s="1739" t="n"/>
      <c r="SZY9" s="1739" t="n"/>
      <c r="SZZ9" s="1739" t="n"/>
      <c r="TAA9" s="1739" t="n"/>
      <c r="TAB9" s="1739" t="n"/>
      <c r="TAC9" s="1739" t="n"/>
      <c r="TAD9" s="1739" t="n"/>
      <c r="TAE9" s="1739" t="n"/>
      <c r="TAF9" s="1739" t="n"/>
      <c r="TAG9" s="1739" t="n"/>
      <c r="TAH9" s="1739" t="n"/>
      <c r="TAI9" s="1739" t="n"/>
      <c r="TAJ9" s="1739" t="n"/>
      <c r="TAK9" s="1739" t="n"/>
      <c r="TAL9" s="1739" t="n"/>
      <c r="TAM9" s="1739" t="n"/>
      <c r="TAN9" s="1739" t="n"/>
      <c r="TAO9" s="1739" t="n"/>
      <c r="TAP9" s="1739" t="n"/>
      <c r="TAQ9" s="1739" t="n"/>
      <c r="TAR9" s="1739" t="n"/>
      <c r="TAS9" s="1739" t="n"/>
      <c r="TAT9" s="1739" t="n"/>
      <c r="TAU9" s="1739" t="n"/>
      <c r="TAV9" s="1739" t="n"/>
      <c r="TAW9" s="1739" t="n"/>
      <c r="TAX9" s="1739" t="n"/>
      <c r="TAY9" s="1739" t="n"/>
      <c r="TAZ9" s="1739" t="n"/>
      <c r="TBA9" s="1739" t="n"/>
      <c r="TBB9" s="1739" t="n"/>
      <c r="TBC9" s="1739" t="n"/>
      <c r="TBD9" s="1739" t="n"/>
      <c r="TBE9" s="1739" t="n"/>
      <c r="TBF9" s="1739" t="n"/>
      <c r="TBG9" s="1739" t="n"/>
      <c r="TBH9" s="1739" t="n"/>
      <c r="TBI9" s="1739" t="n"/>
      <c r="TBJ9" s="1739" t="n"/>
      <c r="TBK9" s="1739" t="n"/>
      <c r="TBL9" s="1739" t="n"/>
      <c r="TBM9" s="1739" t="n"/>
      <c r="TBN9" s="1739" t="n"/>
      <c r="TBO9" s="1739" t="n"/>
      <c r="TBP9" s="1739" t="n"/>
      <c r="TBQ9" s="1739" t="n"/>
      <c r="TBR9" s="1739" t="n"/>
      <c r="TBS9" s="1739" t="n"/>
      <c r="TBT9" s="1739" t="n"/>
      <c r="TBU9" s="1739" t="n"/>
      <c r="TBV9" s="1739" t="n"/>
      <c r="TBW9" s="1739" t="n"/>
      <c r="TBX9" s="1739" t="n"/>
      <c r="TBY9" s="1739" t="n"/>
      <c r="TBZ9" s="1739" t="n"/>
      <c r="TCA9" s="1739" t="n"/>
      <c r="TCB9" s="1739" t="n"/>
      <c r="TCC9" s="1739" t="n"/>
      <c r="TCD9" s="1739" t="n"/>
      <c r="TCE9" s="1739" t="n"/>
      <c r="TCF9" s="1739" t="n"/>
      <c r="TCG9" s="1739" t="n"/>
      <c r="TCH9" s="1739" t="n"/>
      <c r="TCI9" s="1739" t="n"/>
      <c r="TCJ9" s="1739" t="n"/>
      <c r="TCK9" s="1739" t="n"/>
      <c r="TCL9" s="1739" t="n"/>
      <c r="TCM9" s="1739" t="n"/>
      <c r="TCN9" s="1739" t="n"/>
      <c r="TCO9" s="1739" t="n"/>
      <c r="TCP9" s="1739" t="n"/>
      <c r="TCQ9" s="1739" t="n"/>
      <c r="TCR9" s="1739" t="n"/>
      <c r="TCS9" s="1739" t="n"/>
      <c r="TCT9" s="1739" t="n"/>
      <c r="TCU9" s="1739" t="n"/>
      <c r="TCV9" s="1739" t="n"/>
      <c r="TCW9" s="1739" t="n"/>
      <c r="TCX9" s="1739" t="n"/>
      <c r="TCY9" s="1739" t="n"/>
      <c r="TCZ9" s="1739" t="n"/>
      <c r="TDA9" s="1739" t="n"/>
      <c r="TDB9" s="1739" t="n"/>
      <c r="TDC9" s="1739" t="n"/>
      <c r="TDD9" s="1739" t="n"/>
      <c r="TDE9" s="1739" t="n"/>
      <c r="TDF9" s="1739" t="n"/>
      <c r="TDG9" s="1739" t="n"/>
      <c r="TDH9" s="1739" t="n"/>
      <c r="TDI9" s="1739" t="n"/>
      <c r="TDJ9" s="1739" t="n"/>
      <c r="TDK9" s="1739" t="n"/>
      <c r="TDL9" s="1739" t="n"/>
      <c r="TDM9" s="1739" t="n"/>
      <c r="TDN9" s="1739" t="n"/>
      <c r="TDO9" s="1739" t="n"/>
      <c r="TDP9" s="1739" t="n"/>
      <c r="TDQ9" s="1739" t="n"/>
      <c r="TDR9" s="1739" t="n"/>
      <c r="TDS9" s="1739" t="n"/>
      <c r="TDT9" s="1739" t="n"/>
      <c r="TDU9" s="1739" t="n"/>
      <c r="TDV9" s="1739" t="n"/>
      <c r="TDW9" s="1739" t="n"/>
      <c r="TDX9" s="1739" t="n"/>
      <c r="TDY9" s="1739" t="n"/>
      <c r="TDZ9" s="1739" t="n"/>
      <c r="TEA9" s="1739" t="n"/>
      <c r="TEB9" s="1739" t="n"/>
      <c r="TEC9" s="1739" t="n"/>
      <c r="TED9" s="1739" t="n"/>
      <c r="TEE9" s="1739" t="n"/>
      <c r="TEF9" s="1739" t="n"/>
      <c r="TEG9" s="1739" t="n"/>
      <c r="TEH9" s="1739" t="n"/>
      <c r="TEI9" s="1739" t="n"/>
      <c r="TEJ9" s="1739" t="n"/>
      <c r="TEK9" s="1739" t="n"/>
      <c r="TEL9" s="1739" t="n"/>
      <c r="TEM9" s="1739" t="n"/>
      <c r="TEN9" s="1739" t="n"/>
      <c r="TEO9" s="1739" t="n"/>
      <c r="TEP9" s="1739" t="n"/>
      <c r="TEQ9" s="1739" t="n"/>
      <c r="TER9" s="1739" t="n"/>
      <c r="TES9" s="1739" t="n"/>
      <c r="TET9" s="1739" t="n"/>
      <c r="TEU9" s="1739" t="n"/>
      <c r="TEV9" s="1739" t="n"/>
      <c r="TEW9" s="1739" t="n"/>
      <c r="TEX9" s="1739" t="n"/>
      <c r="TEY9" s="1739" t="n"/>
      <c r="TEZ9" s="1739" t="n"/>
      <c r="TFA9" s="1739" t="n"/>
      <c r="TFB9" s="1739" t="n"/>
      <c r="TFC9" s="1739" t="n"/>
      <c r="TFD9" s="1739" t="n"/>
      <c r="TFE9" s="1739" t="n"/>
      <c r="TFF9" s="1739" t="n"/>
      <c r="TFG9" s="1739" t="n"/>
      <c r="TFH9" s="1739" t="n"/>
      <c r="TFI9" s="1739" t="n"/>
      <c r="TFJ9" s="1739" t="n"/>
      <c r="TFK9" s="1739" t="n"/>
      <c r="TFL9" s="1739" t="n"/>
      <c r="TFM9" s="1739" t="n"/>
      <c r="TFN9" s="1739" t="n"/>
      <c r="TFO9" s="1739" t="n"/>
      <c r="TFP9" s="1739" t="n"/>
      <c r="TFQ9" s="1739" t="n"/>
      <c r="TFR9" s="1739" t="n"/>
      <c r="TFS9" s="1739" t="n"/>
      <c r="TFT9" s="1739" t="n"/>
      <c r="TFU9" s="1739" t="n"/>
      <c r="TFV9" s="1739" t="n"/>
      <c r="TFW9" s="1739" t="n"/>
      <c r="TFX9" s="1739" t="n"/>
      <c r="TFY9" s="1739" t="n"/>
      <c r="TFZ9" s="1739" t="n"/>
      <c r="TGA9" s="1739" t="n"/>
      <c r="TGB9" s="1739" t="n"/>
      <c r="TGC9" s="1739" t="n"/>
      <c r="TGD9" s="1739" t="n"/>
      <c r="TGE9" s="1739" t="n"/>
      <c r="TGF9" s="1739" t="n"/>
      <c r="TGG9" s="1739" t="n"/>
      <c r="TGH9" s="1739" t="n"/>
      <c r="TGI9" s="1739" t="n"/>
      <c r="TGJ9" s="1739" t="n"/>
      <c r="TGK9" s="1739" t="n"/>
      <c r="TGL9" s="1739" t="n"/>
      <c r="TGM9" s="1739" t="n"/>
      <c r="TGN9" s="1739" t="n"/>
      <c r="TGO9" s="1739" t="n"/>
      <c r="TGP9" s="1739" t="n"/>
      <c r="TGQ9" s="1739" t="n"/>
      <c r="TGR9" s="1739" t="n"/>
      <c r="TGS9" s="1739" t="n"/>
      <c r="TGT9" s="1739" t="n"/>
      <c r="TGU9" s="1739" t="n"/>
      <c r="TGV9" s="1739" t="n"/>
      <c r="TGW9" s="1739" t="n"/>
      <c r="TGX9" s="1739" t="n"/>
      <c r="TGY9" s="1739" t="n"/>
      <c r="TGZ9" s="1739" t="n"/>
      <c r="THA9" s="1739" t="n"/>
      <c r="THB9" s="1739" t="n"/>
      <c r="THC9" s="1739" t="n"/>
      <c r="THD9" s="1739" t="n"/>
      <c r="THE9" s="1739" t="n"/>
      <c r="THF9" s="1739" t="n"/>
      <c r="THG9" s="1739" t="n"/>
      <c r="THH9" s="1739" t="n"/>
      <c r="THI9" s="1739" t="n"/>
      <c r="THJ9" s="1739" t="n"/>
      <c r="THK9" s="1739" t="n"/>
      <c r="THL9" s="1739" t="n"/>
      <c r="THM9" s="1739" t="n"/>
      <c r="THN9" s="1739" t="n"/>
      <c r="THO9" s="1739" t="n"/>
      <c r="THP9" s="1739" t="n"/>
      <c r="THQ9" s="1739" t="n"/>
      <c r="THR9" s="1739" t="n"/>
      <c r="THS9" s="1739" t="n"/>
      <c r="THT9" s="1739" t="n"/>
      <c r="THU9" s="1739" t="n"/>
      <c r="THV9" s="1739" t="n"/>
      <c r="THW9" s="1739" t="n"/>
      <c r="THX9" s="1739" t="n"/>
      <c r="THY9" s="1739" t="n"/>
      <c r="THZ9" s="1739" t="n"/>
      <c r="TIA9" s="1739" t="n"/>
      <c r="TIB9" s="1739" t="n"/>
      <c r="TIC9" s="1739" t="n"/>
      <c r="TID9" s="1739" t="n"/>
      <c r="TIE9" s="1739" t="n"/>
      <c r="TIF9" s="1739" t="n"/>
      <c r="TIG9" s="1739" t="n"/>
      <c r="TIH9" s="1739" t="n"/>
      <c r="TII9" s="1739" t="n"/>
      <c r="TIJ9" s="1739" t="n"/>
      <c r="TIK9" s="1739" t="n"/>
      <c r="TIL9" s="1739" t="n"/>
      <c r="TIM9" s="1739" t="n"/>
      <c r="TIN9" s="1739" t="n"/>
      <c r="TIO9" s="1739" t="n"/>
      <c r="TIP9" s="1739" t="n"/>
      <c r="TIQ9" s="1739" t="n"/>
      <c r="TIR9" s="1739" t="n"/>
      <c r="TIS9" s="1739" t="n"/>
      <c r="TIT9" s="1739" t="n"/>
      <c r="TIU9" s="1739" t="n"/>
      <c r="TIV9" s="1739" t="n"/>
      <c r="TIW9" s="1739" t="n"/>
      <c r="TIX9" s="1739" t="n"/>
      <c r="TIY9" s="1739" t="n"/>
      <c r="TIZ9" s="1739" t="n"/>
      <c r="TJA9" s="1739" t="n"/>
      <c r="TJB9" s="1739" t="n"/>
      <c r="TJC9" s="1739" t="n"/>
      <c r="TJD9" s="1739" t="n"/>
      <c r="TJE9" s="1739" t="n"/>
      <c r="TJF9" s="1739" t="n"/>
      <c r="TJG9" s="1739" t="n"/>
      <c r="TJH9" s="1739" t="n"/>
      <c r="TJI9" s="1739" t="n"/>
      <c r="TJJ9" s="1739" t="n"/>
      <c r="TJK9" s="1739" t="n"/>
      <c r="TJL9" s="1739" t="n"/>
      <c r="TJM9" s="1739" t="n"/>
      <c r="TJN9" s="1739" t="n"/>
      <c r="TJO9" s="1739" t="n"/>
      <c r="TJP9" s="1739" t="n"/>
      <c r="TJQ9" s="1739" t="n"/>
      <c r="TJR9" s="1739" t="n"/>
      <c r="TJS9" s="1739" t="n"/>
      <c r="TJT9" s="1739" t="n"/>
      <c r="TJU9" s="1739" t="n"/>
      <c r="TJV9" s="1739" t="n"/>
      <c r="TJW9" s="1739" t="n"/>
      <c r="TJX9" s="1739" t="n"/>
      <c r="TJY9" s="1739" t="n"/>
      <c r="TJZ9" s="1739" t="n"/>
      <c r="TKA9" s="1739" t="n"/>
      <c r="TKB9" s="1739" t="n"/>
      <c r="TKC9" s="1739" t="n"/>
      <c r="TKD9" s="1739" t="n"/>
      <c r="TKE9" s="1739" t="n"/>
      <c r="TKF9" s="1739" t="n"/>
      <c r="TKG9" s="1739" t="n"/>
      <c r="TKH9" s="1739" t="n"/>
      <c r="TKI9" s="1739" t="n"/>
      <c r="TKJ9" s="1739" t="n"/>
      <c r="TKK9" s="1739" t="n"/>
      <c r="TKL9" s="1739" t="n"/>
      <c r="TKM9" s="1739" t="n"/>
      <c r="TKN9" s="1739" t="n"/>
      <c r="TKO9" s="1739" t="n"/>
      <c r="TKP9" s="1739" t="n"/>
      <c r="TKQ9" s="1739" t="n"/>
      <c r="TKR9" s="1739" t="n"/>
      <c r="TKS9" s="1739" t="n"/>
      <c r="TKT9" s="1739" t="n"/>
      <c r="TKU9" s="1739" t="n"/>
      <c r="TKV9" s="1739" t="n"/>
      <c r="TKW9" s="1739" t="n"/>
      <c r="TKX9" s="1739" t="n"/>
      <c r="TKY9" s="1739" t="n"/>
      <c r="TKZ9" s="1739" t="n"/>
      <c r="TLA9" s="1739" t="n"/>
      <c r="TLB9" s="1739" t="n"/>
      <c r="TLC9" s="1739" t="n"/>
      <c r="TLD9" s="1739" t="n"/>
      <c r="TLE9" s="1739" t="n"/>
      <c r="TLF9" s="1739" t="n"/>
      <c r="TLG9" s="1739" t="n"/>
      <c r="TLH9" s="1739" t="n"/>
      <c r="TLI9" s="1739" t="n"/>
      <c r="TLJ9" s="1739" t="n"/>
      <c r="TLK9" s="1739" t="n"/>
      <c r="TLL9" s="1739" t="n"/>
      <c r="TLM9" s="1739" t="n"/>
      <c r="TLN9" s="1739" t="n"/>
      <c r="TLO9" s="1739" t="n"/>
      <c r="TLP9" s="1739" t="n"/>
      <c r="TLQ9" s="1739" t="n"/>
      <c r="TLR9" s="1739" t="n"/>
      <c r="TLS9" s="1739" t="n"/>
      <c r="TLT9" s="1739" t="n"/>
      <c r="TLU9" s="1739" t="n"/>
      <c r="TLV9" s="1739" t="n"/>
      <c r="TLW9" s="1739" t="n"/>
      <c r="TLX9" s="1739" t="n"/>
      <c r="TLY9" s="1739" t="n"/>
      <c r="TLZ9" s="1739" t="n"/>
      <c r="TMA9" s="1739" t="n"/>
      <c r="TMB9" s="1739" t="n"/>
      <c r="TMC9" s="1739" t="n"/>
      <c r="TMD9" s="1739" t="n"/>
      <c r="TME9" s="1739" t="n"/>
      <c r="TMF9" s="1739" t="n"/>
      <c r="TMG9" s="1739" t="n"/>
      <c r="TMH9" s="1739" t="n"/>
      <c r="TMI9" s="1739" t="n"/>
      <c r="TMJ9" s="1739" t="n"/>
      <c r="TMK9" s="1739" t="n"/>
      <c r="TML9" s="1739" t="n"/>
      <c r="TMM9" s="1739" t="n"/>
      <c r="TMN9" s="1739" t="n"/>
      <c r="TMO9" s="1739" t="n"/>
      <c r="TMP9" s="1739" t="n"/>
      <c r="TMQ9" s="1739" t="n"/>
      <c r="TMR9" s="1739" t="n"/>
      <c r="TMS9" s="1739" t="n"/>
      <c r="TMT9" s="1739" t="n"/>
      <c r="TMU9" s="1739" t="n"/>
      <c r="TMV9" s="1739" t="n"/>
      <c r="TMW9" s="1739" t="n"/>
      <c r="TMX9" s="1739" t="n"/>
      <c r="TMY9" s="1739" t="n"/>
      <c r="TMZ9" s="1739" t="n"/>
      <c r="TNA9" s="1739" t="n"/>
      <c r="TNB9" s="1739" t="n"/>
      <c r="TNC9" s="1739" t="n"/>
      <c r="TND9" s="1739" t="n"/>
      <c r="TNE9" s="1739" t="n"/>
      <c r="TNF9" s="1739" t="n"/>
      <c r="TNG9" s="1739" t="n"/>
      <c r="TNH9" s="1739" t="n"/>
      <c r="TNI9" s="1739" t="n"/>
      <c r="TNJ9" s="1739" t="n"/>
      <c r="TNK9" s="1739" t="n"/>
      <c r="TNL9" s="1739" t="n"/>
      <c r="TNM9" s="1739" t="n"/>
      <c r="TNN9" s="1739" t="n"/>
      <c r="TNO9" s="1739" t="n"/>
      <c r="TNP9" s="1739" t="n"/>
      <c r="TNQ9" s="1739" t="n"/>
      <c r="TNR9" s="1739" t="n"/>
      <c r="TNS9" s="1739" t="n"/>
      <c r="TNT9" s="1739" t="n"/>
      <c r="TNU9" s="1739" t="n"/>
      <c r="TNV9" s="1739" t="n"/>
      <c r="TNW9" s="1739" t="n"/>
      <c r="TNX9" s="1739" t="n"/>
      <c r="TNY9" s="1739" t="n"/>
      <c r="TNZ9" s="1739" t="n"/>
      <c r="TOA9" s="1739" t="n"/>
      <c r="TOB9" s="1739" t="n"/>
      <c r="TOC9" s="1739" t="n"/>
      <c r="TOD9" s="1739" t="n"/>
      <c r="TOE9" s="1739" t="n"/>
      <c r="TOF9" s="1739" t="n"/>
      <c r="TOG9" s="1739" t="n"/>
      <c r="TOH9" s="1739" t="n"/>
      <c r="TOI9" s="1739" t="n"/>
      <c r="TOJ9" s="1739" t="n"/>
      <c r="TOK9" s="1739" t="n"/>
      <c r="TOL9" s="1739" t="n"/>
      <c r="TOM9" s="1739" t="n"/>
      <c r="TON9" s="1739" t="n"/>
      <c r="TOO9" s="1739" t="n"/>
      <c r="TOP9" s="1739" t="n"/>
      <c r="TOQ9" s="1739" t="n"/>
      <c r="TOR9" s="1739" t="n"/>
      <c r="TOS9" s="1739" t="n"/>
      <c r="TOT9" s="1739" t="n"/>
      <c r="TOU9" s="1739" t="n"/>
      <c r="TOV9" s="1739" t="n"/>
      <c r="TOW9" s="1739" t="n"/>
      <c r="TOX9" s="1739" t="n"/>
      <c r="TOY9" s="1739" t="n"/>
      <c r="TOZ9" s="1739" t="n"/>
      <c r="TPA9" s="1739" t="n"/>
      <c r="TPB9" s="1739" t="n"/>
      <c r="TPC9" s="1739" t="n"/>
      <c r="TPD9" s="1739" t="n"/>
      <c r="TPE9" s="1739" t="n"/>
      <c r="TPF9" s="1739" t="n"/>
      <c r="TPG9" s="1739" t="n"/>
      <c r="TPH9" s="1739" t="n"/>
      <c r="TPI9" s="1739" t="n"/>
      <c r="TPJ9" s="1739" t="n"/>
      <c r="TPK9" s="1739" t="n"/>
      <c r="TPL9" s="1739" t="n"/>
      <c r="TPM9" s="1739" t="n"/>
      <c r="TPN9" s="1739" t="n"/>
      <c r="TPO9" s="1739" t="n"/>
      <c r="TPP9" s="1739" t="n"/>
      <c r="TPQ9" s="1739" t="n"/>
      <c r="TPR9" s="1739" t="n"/>
      <c r="TPS9" s="1739" t="n"/>
      <c r="TPT9" s="1739" t="n"/>
      <c r="TPU9" s="1739" t="n"/>
      <c r="TPV9" s="1739" t="n"/>
      <c r="TPW9" s="1739" t="n"/>
      <c r="TPX9" s="1739" t="n"/>
      <c r="TPY9" s="1739" t="n"/>
      <c r="TPZ9" s="1739" t="n"/>
      <c r="TQA9" s="1739" t="n"/>
      <c r="TQB9" s="1739" t="n"/>
      <c r="TQC9" s="1739" t="n"/>
      <c r="TQD9" s="1739" t="n"/>
      <c r="TQE9" s="1739" t="n"/>
      <c r="TQF9" s="1739" t="n"/>
      <c r="TQG9" s="1739" t="n"/>
      <c r="TQH9" s="1739" t="n"/>
      <c r="TQI9" s="1739" t="n"/>
      <c r="TQJ9" s="1739" t="n"/>
      <c r="TQK9" s="1739" t="n"/>
      <c r="TQL9" s="1739" t="n"/>
      <c r="TQM9" s="1739" t="n"/>
      <c r="TQN9" s="1739" t="n"/>
      <c r="TQO9" s="1739" t="n"/>
      <c r="TQP9" s="1739" t="n"/>
      <c r="TQQ9" s="1739" t="n"/>
      <c r="TQR9" s="1739" t="n"/>
      <c r="TQS9" s="1739" t="n"/>
      <c r="TQT9" s="1739" t="n"/>
      <c r="TQU9" s="1739" t="n"/>
      <c r="TQV9" s="1739" t="n"/>
      <c r="TQW9" s="1739" t="n"/>
      <c r="TQX9" s="1739" t="n"/>
      <c r="TQY9" s="1739" t="n"/>
      <c r="TQZ9" s="1739" t="n"/>
      <c r="TRA9" s="1739" t="n"/>
      <c r="TRB9" s="1739" t="n"/>
      <c r="TRC9" s="1739" t="n"/>
      <c r="TRD9" s="1739" t="n"/>
      <c r="TRE9" s="1739" t="n"/>
      <c r="TRF9" s="1739" t="n"/>
      <c r="TRG9" s="1739" t="n"/>
      <c r="TRH9" s="1739" t="n"/>
      <c r="TRI9" s="1739" t="n"/>
      <c r="TRJ9" s="1739" t="n"/>
      <c r="TRK9" s="1739" t="n"/>
      <c r="TRL9" s="1739" t="n"/>
      <c r="TRM9" s="1739" t="n"/>
      <c r="TRN9" s="1739" t="n"/>
      <c r="TRO9" s="1739" t="n"/>
      <c r="TRP9" s="1739" t="n"/>
      <c r="TRQ9" s="1739" t="n"/>
      <c r="TRR9" s="1739" t="n"/>
      <c r="TRS9" s="1739" t="n"/>
      <c r="TRT9" s="1739" t="n"/>
      <c r="TRU9" s="1739" t="n"/>
      <c r="TRV9" s="1739" t="n"/>
      <c r="TRW9" s="1739" t="n"/>
      <c r="TRX9" s="1739" t="n"/>
      <c r="TRY9" s="1739" t="n"/>
      <c r="TRZ9" s="1739" t="n"/>
      <c r="TSA9" s="1739" t="n"/>
      <c r="TSB9" s="1739" t="n"/>
      <c r="TSC9" s="1739" t="n"/>
      <c r="TSD9" s="1739" t="n"/>
      <c r="TSE9" s="1739" t="n"/>
      <c r="TSF9" s="1739" t="n"/>
      <c r="TSG9" s="1739" t="n"/>
      <c r="TSH9" s="1739" t="n"/>
      <c r="TSI9" s="1739" t="n"/>
      <c r="TSJ9" s="1739" t="n"/>
      <c r="TSK9" s="1739" t="n"/>
      <c r="TSL9" s="1739" t="n"/>
      <c r="TSM9" s="1739" t="n"/>
      <c r="TSN9" s="1739" t="n"/>
      <c r="TSO9" s="1739" t="n"/>
      <c r="TSP9" s="1739" t="n"/>
      <c r="TSQ9" s="1739" t="n"/>
      <c r="TSR9" s="1739" t="n"/>
      <c r="TSS9" s="1739" t="n"/>
      <c r="TST9" s="1739" t="n"/>
      <c r="TSU9" s="1739" t="n"/>
      <c r="TSV9" s="1739" t="n"/>
      <c r="TSW9" s="1739" t="n"/>
      <c r="TSX9" s="1739" t="n"/>
      <c r="TSY9" s="1739" t="n"/>
      <c r="TSZ9" s="1739" t="n"/>
      <c r="TTA9" s="1739" t="n"/>
      <c r="TTB9" s="1739" t="n"/>
      <c r="TTC9" s="1739" t="n"/>
      <c r="TTD9" s="1739" t="n"/>
      <c r="TTE9" s="1739" t="n"/>
      <c r="TTF9" s="1739" t="n"/>
      <c r="TTG9" s="1739" t="n"/>
      <c r="TTH9" s="1739" t="n"/>
      <c r="TTI9" s="1739" t="n"/>
      <c r="TTJ9" s="1739" t="n"/>
      <c r="TTK9" s="1739" t="n"/>
      <c r="TTL9" s="1739" t="n"/>
      <c r="TTM9" s="1739" t="n"/>
      <c r="TTN9" s="1739" t="n"/>
      <c r="TTO9" s="1739" t="n"/>
      <c r="TTP9" s="1739" t="n"/>
      <c r="TTQ9" s="1739" t="n"/>
      <c r="TTR9" s="1739" t="n"/>
      <c r="TTS9" s="1739" t="n"/>
      <c r="TTT9" s="1739" t="n"/>
      <c r="TTU9" s="1739" t="n"/>
      <c r="TTV9" s="1739" t="n"/>
      <c r="TTW9" s="1739" t="n"/>
      <c r="TTX9" s="1739" t="n"/>
      <c r="TTY9" s="1739" t="n"/>
      <c r="TTZ9" s="1739" t="n"/>
      <c r="TUA9" s="1739" t="n"/>
      <c r="TUB9" s="1739" t="n"/>
      <c r="TUC9" s="1739" t="n"/>
      <c r="TUD9" s="1739" t="n"/>
      <c r="TUE9" s="1739" t="n"/>
      <c r="TUF9" s="1739" t="n"/>
      <c r="TUG9" s="1739" t="n"/>
      <c r="TUH9" s="1739" t="n"/>
      <c r="TUI9" s="1739" t="n"/>
      <c r="TUJ9" s="1739" t="n"/>
      <c r="TUK9" s="1739" t="n"/>
      <c r="TUL9" s="1739" t="n"/>
      <c r="TUM9" s="1739" t="n"/>
      <c r="TUN9" s="1739" t="n"/>
      <c r="TUO9" s="1739" t="n"/>
      <c r="TUP9" s="1739" t="n"/>
      <c r="TUQ9" s="1739" t="n"/>
      <c r="TUR9" s="1739" t="n"/>
      <c r="TUS9" s="1739" t="n"/>
      <c r="TUT9" s="1739" t="n"/>
      <c r="TUU9" s="1739" t="n"/>
      <c r="TUV9" s="1739" t="n"/>
      <c r="TUW9" s="1739" t="n"/>
      <c r="TUX9" s="1739" t="n"/>
      <c r="TUY9" s="1739" t="n"/>
      <c r="TUZ9" s="1739" t="n"/>
      <c r="TVA9" s="1739" t="n"/>
      <c r="TVB9" s="1739" t="n"/>
      <c r="TVC9" s="1739" t="n"/>
      <c r="TVD9" s="1739" t="n"/>
      <c r="TVE9" s="1739" t="n"/>
      <c r="TVF9" s="1739" t="n"/>
      <c r="TVG9" s="1739" t="n"/>
      <c r="TVH9" s="1739" t="n"/>
      <c r="TVI9" s="1739" t="n"/>
      <c r="TVJ9" s="1739" t="n"/>
      <c r="TVK9" s="1739" t="n"/>
      <c r="TVL9" s="1739" t="n"/>
      <c r="TVM9" s="1739" t="n"/>
      <c r="TVN9" s="1739" t="n"/>
      <c r="TVO9" s="1739" t="n"/>
      <c r="TVP9" s="1739" t="n"/>
      <c r="TVQ9" s="1739" t="n"/>
      <c r="TVR9" s="1739" t="n"/>
      <c r="TVS9" s="1739" t="n"/>
      <c r="TVT9" s="1739" t="n"/>
      <c r="TVU9" s="1739" t="n"/>
      <c r="TVV9" s="1739" t="n"/>
      <c r="TVW9" s="1739" t="n"/>
      <c r="TVX9" s="1739" t="n"/>
      <c r="TVY9" s="1739" t="n"/>
      <c r="TVZ9" s="1739" t="n"/>
      <c r="TWA9" s="1739" t="n"/>
      <c r="TWB9" s="1739" t="n"/>
      <c r="TWC9" s="1739" t="n"/>
      <c r="TWD9" s="1739" t="n"/>
      <c r="TWE9" s="1739" t="n"/>
      <c r="TWF9" s="1739" t="n"/>
      <c r="TWG9" s="1739" t="n"/>
      <c r="TWH9" s="1739" t="n"/>
      <c r="TWI9" s="1739" t="n"/>
      <c r="TWJ9" s="1739" t="n"/>
      <c r="TWK9" s="1739" t="n"/>
      <c r="TWL9" s="1739" t="n"/>
      <c r="TWM9" s="1739" t="n"/>
      <c r="TWN9" s="1739" t="n"/>
      <c r="TWO9" s="1739" t="n"/>
      <c r="TWP9" s="1739" t="n"/>
      <c r="TWQ9" s="1739" t="n"/>
      <c r="TWR9" s="1739" t="n"/>
      <c r="TWS9" s="1739" t="n"/>
      <c r="TWT9" s="1739" t="n"/>
      <c r="TWU9" s="1739" t="n"/>
      <c r="TWV9" s="1739" t="n"/>
      <c r="TWW9" s="1739" t="n"/>
      <c r="TWX9" s="1739" t="n"/>
      <c r="TWY9" s="1739" t="n"/>
      <c r="TWZ9" s="1739" t="n"/>
      <c r="TXA9" s="1739" t="n"/>
      <c r="TXB9" s="1739" t="n"/>
      <c r="TXC9" s="1739" t="n"/>
      <c r="TXD9" s="1739" t="n"/>
      <c r="TXE9" s="1739" t="n"/>
      <c r="TXF9" s="1739" t="n"/>
      <c r="TXG9" s="1739" t="n"/>
      <c r="TXH9" s="1739" t="n"/>
      <c r="TXI9" s="1739" t="n"/>
      <c r="TXJ9" s="1739" t="n"/>
      <c r="TXK9" s="1739" t="n"/>
      <c r="TXL9" s="1739" t="n"/>
      <c r="TXM9" s="1739" t="n"/>
      <c r="TXN9" s="1739" t="n"/>
      <c r="TXO9" s="1739" t="n"/>
      <c r="TXP9" s="1739" t="n"/>
      <c r="TXQ9" s="1739" t="n"/>
      <c r="TXR9" s="1739" t="n"/>
      <c r="TXS9" s="1739" t="n"/>
      <c r="TXT9" s="1739" t="n"/>
      <c r="TXU9" s="1739" t="n"/>
      <c r="TXV9" s="1739" t="n"/>
      <c r="TXW9" s="1739" t="n"/>
      <c r="TXX9" s="1739" t="n"/>
      <c r="TXY9" s="1739" t="n"/>
      <c r="TXZ9" s="1739" t="n"/>
      <c r="TYA9" s="1739" t="n"/>
      <c r="TYB9" s="1739" t="n"/>
      <c r="TYC9" s="1739" t="n"/>
      <c r="TYD9" s="1739" t="n"/>
      <c r="TYE9" s="1739" t="n"/>
      <c r="TYF9" s="1739" t="n"/>
      <c r="TYG9" s="1739" t="n"/>
      <c r="TYH9" s="1739" t="n"/>
      <c r="TYI9" s="1739" t="n"/>
      <c r="TYJ9" s="1739" t="n"/>
      <c r="TYK9" s="1739" t="n"/>
      <c r="TYL9" s="1739" t="n"/>
      <c r="TYM9" s="1739" t="n"/>
      <c r="TYN9" s="1739" t="n"/>
      <c r="TYO9" s="1739" t="n"/>
      <c r="TYP9" s="1739" t="n"/>
      <c r="TYQ9" s="1739" t="n"/>
      <c r="TYR9" s="1739" t="n"/>
      <c r="TYS9" s="1739" t="n"/>
      <c r="TYT9" s="1739" t="n"/>
      <c r="TYU9" s="1739" t="n"/>
      <c r="TYV9" s="1739" t="n"/>
      <c r="TYW9" s="1739" t="n"/>
      <c r="TYX9" s="1739" t="n"/>
      <c r="TYY9" s="1739" t="n"/>
      <c r="TYZ9" s="1739" t="n"/>
      <c r="TZA9" s="1739" t="n"/>
      <c r="TZB9" s="1739" t="n"/>
      <c r="TZC9" s="1739" t="n"/>
      <c r="TZD9" s="1739" t="n"/>
      <c r="TZE9" s="1739" t="n"/>
      <c r="TZF9" s="1739" t="n"/>
      <c r="TZG9" s="1739" t="n"/>
      <c r="TZH9" s="1739" t="n"/>
      <c r="TZI9" s="1739" t="n"/>
      <c r="TZJ9" s="1739" t="n"/>
      <c r="TZK9" s="1739" t="n"/>
      <c r="TZL9" s="1739" t="n"/>
      <c r="TZM9" s="1739" t="n"/>
      <c r="TZN9" s="1739" t="n"/>
      <c r="TZO9" s="1739" t="n"/>
      <c r="TZP9" s="1739" t="n"/>
      <c r="TZQ9" s="1739" t="n"/>
      <c r="TZR9" s="1739" t="n"/>
      <c r="TZS9" s="1739" t="n"/>
      <c r="TZT9" s="1739" t="n"/>
      <c r="TZU9" s="1739" t="n"/>
      <c r="TZV9" s="1739" t="n"/>
      <c r="TZW9" s="1739" t="n"/>
      <c r="TZX9" s="1739" t="n"/>
      <c r="TZY9" s="1739" t="n"/>
      <c r="TZZ9" s="1739" t="n"/>
      <c r="UAA9" s="1739" t="n"/>
      <c r="UAB9" s="1739" t="n"/>
      <c r="UAC9" s="1739" t="n"/>
      <c r="UAD9" s="1739" t="n"/>
      <c r="UAE9" s="1739" t="n"/>
      <c r="UAF9" s="1739" t="n"/>
      <c r="UAG9" s="1739" t="n"/>
      <c r="UAH9" s="1739" t="n"/>
      <c r="UAI9" s="1739" t="n"/>
      <c r="UAJ9" s="1739" t="n"/>
      <c r="UAK9" s="1739" t="n"/>
      <c r="UAL9" s="1739" t="n"/>
      <c r="UAM9" s="1739" t="n"/>
      <c r="UAN9" s="1739" t="n"/>
      <c r="UAO9" s="1739" t="n"/>
      <c r="UAP9" s="1739" t="n"/>
      <c r="UAQ9" s="1739" t="n"/>
      <c r="UAR9" s="1739" t="n"/>
      <c r="UAS9" s="1739" t="n"/>
      <c r="UAT9" s="1739" t="n"/>
      <c r="UAU9" s="1739" t="n"/>
      <c r="UAV9" s="1739" t="n"/>
      <c r="UAW9" s="1739" t="n"/>
      <c r="UAX9" s="1739" t="n"/>
      <c r="UAY9" s="1739" t="n"/>
      <c r="UAZ9" s="1739" t="n"/>
      <c r="UBA9" s="1739" t="n"/>
      <c r="UBB9" s="1739" t="n"/>
      <c r="UBC9" s="1739" t="n"/>
      <c r="UBD9" s="1739" t="n"/>
      <c r="UBE9" s="1739" t="n"/>
      <c r="UBF9" s="1739" t="n"/>
      <c r="UBG9" s="1739" t="n"/>
      <c r="UBH9" s="1739" t="n"/>
      <c r="UBI9" s="1739" t="n"/>
      <c r="UBJ9" s="1739" t="n"/>
      <c r="UBK9" s="1739" t="n"/>
      <c r="UBL9" s="1739" t="n"/>
      <c r="UBM9" s="1739" t="n"/>
      <c r="UBN9" s="1739" t="n"/>
      <c r="UBO9" s="1739" t="n"/>
      <c r="UBP9" s="1739" t="n"/>
      <c r="UBQ9" s="1739" t="n"/>
      <c r="UBR9" s="1739" t="n"/>
      <c r="UBS9" s="1739" t="n"/>
      <c r="UBT9" s="1739" t="n"/>
      <c r="UBU9" s="1739" t="n"/>
      <c r="UBV9" s="1739" t="n"/>
      <c r="UBW9" s="1739" t="n"/>
      <c r="UBX9" s="1739" t="n"/>
      <c r="UBY9" s="1739" t="n"/>
      <c r="UBZ9" s="1739" t="n"/>
      <c r="UCA9" s="1739" t="n"/>
      <c r="UCB9" s="1739" t="n"/>
      <c r="UCC9" s="1739" t="n"/>
      <c r="UCD9" s="1739" t="n"/>
      <c r="UCE9" s="1739" t="n"/>
      <c r="UCF9" s="1739" t="n"/>
      <c r="UCG9" s="1739" t="n"/>
      <c r="UCH9" s="1739" t="n"/>
      <c r="UCI9" s="1739" t="n"/>
      <c r="UCJ9" s="1739" t="n"/>
      <c r="UCK9" s="1739" t="n"/>
      <c r="UCL9" s="1739" t="n"/>
      <c r="UCM9" s="1739" t="n"/>
      <c r="UCN9" s="1739" t="n"/>
      <c r="UCO9" s="1739" t="n"/>
      <c r="UCP9" s="1739" t="n"/>
      <c r="UCQ9" s="1739" t="n"/>
      <c r="UCR9" s="1739" t="n"/>
      <c r="UCS9" s="1739" t="n"/>
      <c r="UCT9" s="1739" t="n"/>
      <c r="UCU9" s="1739" t="n"/>
      <c r="UCV9" s="1739" t="n"/>
      <c r="UCW9" s="1739" t="n"/>
      <c r="UCX9" s="1739" t="n"/>
      <c r="UCY9" s="1739" t="n"/>
      <c r="UCZ9" s="1739" t="n"/>
      <c r="UDA9" s="1739" t="n"/>
      <c r="UDB9" s="1739" t="n"/>
      <c r="UDC9" s="1739" t="n"/>
      <c r="UDD9" s="1739" t="n"/>
      <c r="UDE9" s="1739" t="n"/>
      <c r="UDF9" s="1739" t="n"/>
      <c r="UDG9" s="1739" t="n"/>
      <c r="UDH9" s="1739" t="n"/>
      <c r="UDI9" s="1739" t="n"/>
      <c r="UDJ9" s="1739" t="n"/>
      <c r="UDK9" s="1739" t="n"/>
      <c r="UDL9" s="1739" t="n"/>
      <c r="UDM9" s="1739" t="n"/>
      <c r="UDN9" s="1739" t="n"/>
      <c r="UDO9" s="1739" t="n"/>
      <c r="UDP9" s="1739" t="n"/>
      <c r="UDQ9" s="1739" t="n"/>
      <c r="UDR9" s="1739" t="n"/>
      <c r="UDS9" s="1739" t="n"/>
      <c r="UDT9" s="1739" t="n"/>
      <c r="UDU9" s="1739" t="n"/>
      <c r="UDV9" s="1739" t="n"/>
      <c r="UDW9" s="1739" t="n"/>
      <c r="UDX9" s="1739" t="n"/>
      <c r="UDY9" s="1739" t="n"/>
      <c r="UDZ9" s="1739" t="n"/>
      <c r="UEA9" s="1739" t="n"/>
      <c r="UEB9" s="1739" t="n"/>
      <c r="UEC9" s="1739" t="n"/>
      <c r="UED9" s="1739" t="n"/>
      <c r="UEE9" s="1739" t="n"/>
      <c r="UEF9" s="1739" t="n"/>
      <c r="UEG9" s="1739" t="n"/>
      <c r="UEH9" s="1739" t="n"/>
      <c r="UEI9" s="1739" t="n"/>
      <c r="UEJ9" s="1739" t="n"/>
      <c r="UEK9" s="1739" t="n"/>
      <c r="UEL9" s="1739" t="n"/>
      <c r="UEM9" s="1739" t="n"/>
      <c r="UEN9" s="1739" t="n"/>
      <c r="UEO9" s="1739" t="n"/>
      <c r="UEP9" s="1739" t="n"/>
      <c r="UEQ9" s="1739" t="n"/>
      <c r="UER9" s="1739" t="n"/>
      <c r="UES9" s="1739" t="n"/>
      <c r="UET9" s="1739" t="n"/>
      <c r="UEU9" s="1739" t="n"/>
      <c r="UEV9" s="1739" t="n"/>
      <c r="UEW9" s="1739" t="n"/>
      <c r="UEX9" s="1739" t="n"/>
      <c r="UEY9" s="1739" t="n"/>
      <c r="UEZ9" s="1739" t="n"/>
      <c r="UFA9" s="1739" t="n"/>
      <c r="UFB9" s="1739" t="n"/>
      <c r="UFC9" s="1739" t="n"/>
      <c r="UFD9" s="1739" t="n"/>
      <c r="UFE9" s="1739" t="n"/>
      <c r="UFF9" s="1739" t="n"/>
      <c r="UFG9" s="1739" t="n"/>
      <c r="UFH9" s="1739" t="n"/>
      <c r="UFI9" s="1739" t="n"/>
      <c r="UFJ9" s="1739" t="n"/>
      <c r="UFK9" s="1739" t="n"/>
      <c r="UFL9" s="1739" t="n"/>
      <c r="UFM9" s="1739" t="n"/>
      <c r="UFN9" s="1739" t="n"/>
      <c r="UFO9" s="1739" t="n"/>
      <c r="UFP9" s="1739" t="n"/>
      <c r="UFQ9" s="1739" t="n"/>
      <c r="UFR9" s="1739" t="n"/>
      <c r="UFS9" s="1739" t="n"/>
      <c r="UFT9" s="1739" t="n"/>
      <c r="UFU9" s="1739" t="n"/>
      <c r="UFV9" s="1739" t="n"/>
      <c r="UFW9" s="1739" t="n"/>
      <c r="UFX9" s="1739" t="n"/>
      <c r="UFY9" s="1739" t="n"/>
      <c r="UFZ9" s="1739" t="n"/>
      <c r="UGA9" s="1739" t="n"/>
      <c r="UGB9" s="1739" t="n"/>
      <c r="UGC9" s="1739" t="n"/>
      <c r="UGD9" s="1739" t="n"/>
      <c r="UGE9" s="1739" t="n"/>
      <c r="UGF9" s="1739" t="n"/>
      <c r="UGG9" s="1739" t="n"/>
      <c r="UGH9" s="1739" t="n"/>
      <c r="UGI9" s="1739" t="n"/>
      <c r="UGJ9" s="1739" t="n"/>
      <c r="UGK9" s="1739" t="n"/>
      <c r="UGL9" s="1739" t="n"/>
      <c r="UGM9" s="1739" t="n"/>
      <c r="UGN9" s="1739" t="n"/>
      <c r="UGO9" s="1739" t="n"/>
      <c r="UGP9" s="1739" t="n"/>
      <c r="UGQ9" s="1739" t="n"/>
      <c r="UGR9" s="1739" t="n"/>
      <c r="UGS9" s="1739" t="n"/>
      <c r="UGT9" s="1739" t="n"/>
      <c r="UGU9" s="1739" t="n"/>
      <c r="UGV9" s="1739" t="n"/>
      <c r="UGW9" s="1739" t="n"/>
      <c r="UGX9" s="1739" t="n"/>
      <c r="UGY9" s="1739" t="n"/>
      <c r="UGZ9" s="1739" t="n"/>
      <c r="UHA9" s="1739" t="n"/>
      <c r="UHB9" s="1739" t="n"/>
      <c r="UHC9" s="1739" t="n"/>
      <c r="UHD9" s="1739" t="n"/>
      <c r="UHE9" s="1739" t="n"/>
      <c r="UHF9" s="1739" t="n"/>
      <c r="UHG9" s="1739" t="n"/>
      <c r="UHH9" s="1739" t="n"/>
      <c r="UHI9" s="1739" t="n"/>
      <c r="UHJ9" s="1739" t="n"/>
      <c r="UHK9" s="1739" t="n"/>
      <c r="UHL9" s="1739" t="n"/>
      <c r="UHM9" s="1739" t="n"/>
      <c r="UHN9" s="1739" t="n"/>
      <c r="UHO9" s="1739" t="n"/>
      <c r="UHP9" s="1739" t="n"/>
      <c r="UHQ9" s="1739" t="n"/>
      <c r="UHR9" s="1739" t="n"/>
      <c r="UHS9" s="1739" t="n"/>
      <c r="UHT9" s="1739" t="n"/>
      <c r="UHU9" s="1739" t="n"/>
      <c r="UHV9" s="1739" t="n"/>
      <c r="UHW9" s="1739" t="n"/>
      <c r="UHX9" s="1739" t="n"/>
      <c r="UHY9" s="1739" t="n"/>
      <c r="UHZ9" s="1739" t="n"/>
      <c r="UIA9" s="1739" t="n"/>
      <c r="UIB9" s="1739" t="n"/>
      <c r="UIC9" s="1739" t="n"/>
      <c r="UID9" s="1739" t="n"/>
      <c r="UIE9" s="1739" t="n"/>
      <c r="UIF9" s="1739" t="n"/>
      <c r="UIG9" s="1739" t="n"/>
      <c r="UIH9" s="1739" t="n"/>
      <c r="UII9" s="1739" t="n"/>
      <c r="UIJ9" s="1739" t="n"/>
      <c r="UIK9" s="1739" t="n"/>
      <c r="UIL9" s="1739" t="n"/>
      <c r="UIM9" s="1739" t="n"/>
      <c r="UIN9" s="1739" t="n"/>
      <c r="UIO9" s="1739" t="n"/>
      <c r="UIP9" s="1739" t="n"/>
      <c r="UIQ9" s="1739" t="n"/>
      <c r="UIR9" s="1739" t="n"/>
      <c r="UIS9" s="1739" t="n"/>
      <c r="UIT9" s="1739" t="n"/>
      <c r="UIU9" s="1739" t="n"/>
      <c r="UIV9" s="1739" t="n"/>
      <c r="UIW9" s="1739" t="n"/>
      <c r="UIX9" s="1739" t="n"/>
      <c r="UIY9" s="1739" t="n"/>
      <c r="UIZ9" s="1739" t="n"/>
      <c r="UJA9" s="1739" t="n"/>
      <c r="UJB9" s="1739" t="n"/>
      <c r="UJC9" s="1739" t="n"/>
      <c r="UJD9" s="1739" t="n"/>
      <c r="UJE9" s="1739" t="n"/>
      <c r="UJF9" s="1739" t="n"/>
      <c r="UJG9" s="1739" t="n"/>
      <c r="UJH9" s="1739" t="n"/>
      <c r="UJI9" s="1739" t="n"/>
      <c r="UJJ9" s="1739" t="n"/>
      <c r="UJK9" s="1739" t="n"/>
      <c r="UJL9" s="1739" t="n"/>
      <c r="UJM9" s="1739" t="n"/>
      <c r="UJN9" s="1739" t="n"/>
      <c r="UJO9" s="1739" t="n"/>
      <c r="UJP9" s="1739" t="n"/>
      <c r="UJQ9" s="1739" t="n"/>
      <c r="UJR9" s="1739" t="n"/>
      <c r="UJS9" s="1739" t="n"/>
      <c r="UJT9" s="1739" t="n"/>
      <c r="UJU9" s="1739" t="n"/>
      <c r="UJV9" s="1739" t="n"/>
      <c r="UJW9" s="1739" t="n"/>
      <c r="UJX9" s="1739" t="n"/>
      <c r="UJY9" s="1739" t="n"/>
      <c r="UJZ9" s="1739" t="n"/>
      <c r="UKA9" s="1739" t="n"/>
      <c r="UKB9" s="1739" t="n"/>
      <c r="UKC9" s="1739" t="n"/>
      <c r="UKD9" s="1739" t="n"/>
      <c r="UKE9" s="1739" t="n"/>
      <c r="UKF9" s="1739" t="n"/>
      <c r="UKG9" s="1739" t="n"/>
      <c r="UKH9" s="1739" t="n"/>
      <c r="UKI9" s="1739" t="n"/>
      <c r="UKJ9" s="1739" t="n"/>
      <c r="UKK9" s="1739" t="n"/>
      <c r="UKL9" s="1739" t="n"/>
      <c r="UKM9" s="1739" t="n"/>
      <c r="UKN9" s="1739" t="n"/>
      <c r="UKO9" s="1739" t="n"/>
      <c r="UKP9" s="1739" t="n"/>
      <c r="UKQ9" s="1739" t="n"/>
      <c r="UKR9" s="1739" t="n"/>
      <c r="UKS9" s="1739" t="n"/>
      <c r="UKT9" s="1739" t="n"/>
      <c r="UKU9" s="1739" t="n"/>
      <c r="UKV9" s="1739" t="n"/>
      <c r="UKW9" s="1739" t="n"/>
      <c r="UKX9" s="1739" t="n"/>
      <c r="UKY9" s="1739" t="n"/>
      <c r="UKZ9" s="1739" t="n"/>
      <c r="ULA9" s="1739" t="n"/>
      <c r="ULB9" s="1739" t="n"/>
      <c r="ULC9" s="1739" t="n"/>
      <c r="ULD9" s="1739" t="n"/>
      <c r="ULE9" s="1739" t="n"/>
      <c r="ULF9" s="1739" t="n"/>
      <c r="ULG9" s="1739" t="n"/>
      <c r="ULH9" s="1739" t="n"/>
      <c r="ULI9" s="1739" t="n"/>
      <c r="ULJ9" s="1739" t="n"/>
      <c r="ULK9" s="1739" t="n"/>
      <c r="ULL9" s="1739" t="n"/>
      <c r="ULM9" s="1739" t="n"/>
      <c r="ULN9" s="1739" t="n"/>
      <c r="ULO9" s="1739" t="n"/>
      <c r="ULP9" s="1739" t="n"/>
      <c r="ULQ9" s="1739" t="n"/>
      <c r="ULR9" s="1739" t="n"/>
      <c r="ULS9" s="1739" t="n"/>
      <c r="ULT9" s="1739" t="n"/>
      <c r="ULU9" s="1739" t="n"/>
      <c r="ULV9" s="1739" t="n"/>
      <c r="ULW9" s="1739" t="n"/>
      <c r="ULX9" s="1739" t="n"/>
      <c r="ULY9" s="1739" t="n"/>
      <c r="ULZ9" s="1739" t="n"/>
      <c r="UMA9" s="1739" t="n"/>
      <c r="UMB9" s="1739" t="n"/>
      <c r="UMC9" s="1739" t="n"/>
      <c r="UMD9" s="1739" t="n"/>
      <c r="UME9" s="1739" t="n"/>
      <c r="UMF9" s="1739" t="n"/>
      <c r="UMG9" s="1739" t="n"/>
      <c r="UMH9" s="1739" t="n"/>
      <c r="UMI9" s="1739" t="n"/>
      <c r="UMJ9" s="1739" t="n"/>
      <c r="UMK9" s="1739" t="n"/>
      <c r="UML9" s="1739" t="n"/>
      <c r="UMM9" s="1739" t="n"/>
      <c r="UMN9" s="1739" t="n"/>
      <c r="UMO9" s="1739" t="n"/>
      <c r="UMP9" s="1739" t="n"/>
      <c r="UMQ9" s="1739" t="n"/>
      <c r="UMR9" s="1739" t="n"/>
      <c r="UMS9" s="1739" t="n"/>
      <c r="UMT9" s="1739" t="n"/>
      <c r="UMU9" s="1739" t="n"/>
      <c r="UMV9" s="1739" t="n"/>
      <c r="UMW9" s="1739" t="n"/>
      <c r="UMX9" s="1739" t="n"/>
      <c r="UMY9" s="1739" t="n"/>
      <c r="UMZ9" s="1739" t="n"/>
      <c r="UNA9" s="1739" t="n"/>
      <c r="UNB9" s="1739" t="n"/>
      <c r="UNC9" s="1739" t="n"/>
      <c r="UND9" s="1739" t="n"/>
      <c r="UNE9" s="1739" t="n"/>
      <c r="UNF9" s="1739" t="n"/>
      <c r="UNG9" s="1739" t="n"/>
      <c r="UNH9" s="1739" t="n"/>
      <c r="UNI9" s="1739" t="n"/>
      <c r="UNJ9" s="1739" t="n"/>
      <c r="UNK9" s="1739" t="n"/>
      <c r="UNL9" s="1739" t="n"/>
      <c r="UNM9" s="1739" t="n"/>
      <c r="UNN9" s="1739" t="n"/>
      <c r="UNO9" s="1739" t="n"/>
      <c r="UNP9" s="1739" t="n"/>
      <c r="UNQ9" s="1739" t="n"/>
      <c r="UNR9" s="1739" t="n"/>
      <c r="UNS9" s="1739" t="n"/>
      <c r="UNT9" s="1739" t="n"/>
      <c r="UNU9" s="1739" t="n"/>
      <c r="UNV9" s="1739" t="n"/>
      <c r="UNW9" s="1739" t="n"/>
      <c r="UNX9" s="1739" t="n"/>
      <c r="UNY9" s="1739" t="n"/>
      <c r="UNZ9" s="1739" t="n"/>
      <c r="UOA9" s="1739" t="n"/>
      <c r="UOB9" s="1739" t="n"/>
      <c r="UOC9" s="1739" t="n"/>
      <c r="UOD9" s="1739" t="n"/>
      <c r="UOE9" s="1739" t="n"/>
      <c r="UOF9" s="1739" t="n"/>
      <c r="UOG9" s="1739" t="n"/>
      <c r="UOH9" s="1739" t="n"/>
      <c r="UOI9" s="1739" t="n"/>
      <c r="UOJ9" s="1739" t="n"/>
      <c r="UOK9" s="1739" t="n"/>
      <c r="UOL9" s="1739" t="n"/>
      <c r="UOM9" s="1739" t="n"/>
      <c r="UON9" s="1739" t="n"/>
      <c r="UOO9" s="1739" t="n"/>
      <c r="UOP9" s="1739" t="n"/>
      <c r="UOQ9" s="1739" t="n"/>
      <c r="UOR9" s="1739" t="n"/>
      <c r="UOS9" s="1739" t="n"/>
      <c r="UOT9" s="1739" t="n"/>
      <c r="UOU9" s="1739" t="n"/>
      <c r="UOV9" s="1739" t="n"/>
      <c r="UOW9" s="1739" t="n"/>
      <c r="UOX9" s="1739" t="n"/>
      <c r="UOY9" s="1739" t="n"/>
      <c r="UOZ9" s="1739" t="n"/>
      <c r="UPA9" s="1739" t="n"/>
      <c r="UPB9" s="1739" t="n"/>
      <c r="UPC9" s="1739" t="n"/>
      <c r="UPD9" s="1739" t="n"/>
      <c r="UPE9" s="1739" t="n"/>
      <c r="UPF9" s="1739" t="n"/>
      <c r="UPG9" s="1739" t="n"/>
      <c r="UPH9" s="1739" t="n"/>
      <c r="UPI9" s="1739" t="n"/>
      <c r="UPJ9" s="1739" t="n"/>
      <c r="UPK9" s="1739" t="n"/>
      <c r="UPL9" s="1739" t="n"/>
      <c r="UPM9" s="1739" t="n"/>
      <c r="UPN9" s="1739" t="n"/>
      <c r="UPO9" s="1739" t="n"/>
      <c r="UPP9" s="1739" t="n"/>
      <c r="UPQ9" s="1739" t="n"/>
      <c r="UPR9" s="1739" t="n"/>
      <c r="UPS9" s="1739" t="n"/>
      <c r="UPT9" s="1739" t="n"/>
      <c r="UPU9" s="1739" t="n"/>
      <c r="UPV9" s="1739" t="n"/>
      <c r="UPW9" s="1739" t="n"/>
      <c r="UPX9" s="1739" t="n"/>
      <c r="UPY9" s="1739" t="n"/>
      <c r="UPZ9" s="1739" t="n"/>
      <c r="UQA9" s="1739" t="n"/>
      <c r="UQB9" s="1739" t="n"/>
      <c r="UQC9" s="1739" t="n"/>
      <c r="UQD9" s="1739" t="n"/>
      <c r="UQE9" s="1739" t="n"/>
      <c r="UQF9" s="1739" t="n"/>
      <c r="UQG9" s="1739" t="n"/>
      <c r="UQH9" s="1739" t="n"/>
      <c r="UQI9" s="1739" t="n"/>
      <c r="UQJ9" s="1739" t="n"/>
      <c r="UQK9" s="1739" t="n"/>
      <c r="UQL9" s="1739" t="n"/>
      <c r="UQM9" s="1739" t="n"/>
      <c r="UQN9" s="1739" t="n"/>
      <c r="UQO9" s="1739" t="n"/>
      <c r="UQP9" s="1739" t="n"/>
      <c r="UQQ9" s="1739" t="n"/>
      <c r="UQR9" s="1739" t="n"/>
      <c r="UQS9" s="1739" t="n"/>
      <c r="UQT9" s="1739" t="n"/>
      <c r="UQU9" s="1739" t="n"/>
      <c r="UQV9" s="1739" t="n"/>
      <c r="UQW9" s="1739" t="n"/>
      <c r="UQX9" s="1739" t="n"/>
      <c r="UQY9" s="1739" t="n"/>
      <c r="UQZ9" s="1739" t="n"/>
      <c r="URA9" s="1739" t="n"/>
      <c r="URB9" s="1739" t="n"/>
      <c r="URC9" s="1739" t="n"/>
      <c r="URD9" s="1739" t="n"/>
      <c r="URE9" s="1739" t="n"/>
      <c r="URF9" s="1739" t="n"/>
      <c r="URG9" s="1739" t="n"/>
      <c r="URH9" s="1739" t="n"/>
      <c r="URI9" s="1739" t="n"/>
      <c r="URJ9" s="1739" t="n"/>
      <c r="URK9" s="1739" t="n"/>
      <c r="URL9" s="1739" t="n"/>
      <c r="URM9" s="1739" t="n"/>
      <c r="URN9" s="1739" t="n"/>
      <c r="URO9" s="1739" t="n"/>
      <c r="URP9" s="1739" t="n"/>
      <c r="URQ9" s="1739" t="n"/>
      <c r="URR9" s="1739" t="n"/>
      <c r="URS9" s="1739" t="n"/>
      <c r="URT9" s="1739" t="n"/>
      <c r="URU9" s="1739" t="n"/>
      <c r="URV9" s="1739" t="n"/>
      <c r="URW9" s="1739" t="n"/>
      <c r="URX9" s="1739" t="n"/>
      <c r="URY9" s="1739" t="n"/>
      <c r="URZ9" s="1739" t="n"/>
      <c r="USA9" s="1739" t="n"/>
      <c r="USB9" s="1739" t="n"/>
      <c r="USC9" s="1739" t="n"/>
      <c r="USD9" s="1739" t="n"/>
      <c r="USE9" s="1739" t="n"/>
      <c r="USF9" s="1739" t="n"/>
      <c r="USG9" s="1739" t="n"/>
      <c r="USH9" s="1739" t="n"/>
      <c r="USI9" s="1739" t="n"/>
      <c r="USJ9" s="1739" t="n"/>
      <c r="USK9" s="1739" t="n"/>
      <c r="USL9" s="1739" t="n"/>
      <c r="USM9" s="1739" t="n"/>
      <c r="USN9" s="1739" t="n"/>
      <c r="USO9" s="1739" t="n"/>
      <c r="USP9" s="1739" t="n"/>
      <c r="USQ9" s="1739" t="n"/>
      <c r="USR9" s="1739" t="n"/>
      <c r="USS9" s="1739" t="n"/>
      <c r="UST9" s="1739" t="n"/>
      <c r="USU9" s="1739" t="n"/>
      <c r="USV9" s="1739" t="n"/>
      <c r="USW9" s="1739" t="n"/>
      <c r="USX9" s="1739" t="n"/>
      <c r="USY9" s="1739" t="n"/>
      <c r="USZ9" s="1739" t="n"/>
      <c r="UTA9" s="1739" t="n"/>
      <c r="UTB9" s="1739" t="n"/>
      <c r="UTC9" s="1739" t="n"/>
      <c r="UTD9" s="1739" t="n"/>
      <c r="UTE9" s="1739" t="n"/>
      <c r="UTF9" s="1739" t="n"/>
      <c r="UTG9" s="1739" t="n"/>
      <c r="UTH9" s="1739" t="n"/>
      <c r="UTI9" s="1739" t="n"/>
      <c r="UTJ9" s="1739" t="n"/>
      <c r="UTK9" s="1739" t="n"/>
      <c r="UTL9" s="1739" t="n"/>
      <c r="UTM9" s="1739" t="n"/>
      <c r="UTN9" s="1739" t="n"/>
      <c r="UTO9" s="1739" t="n"/>
      <c r="UTP9" s="1739" t="n"/>
      <c r="UTQ9" s="1739" t="n"/>
      <c r="UTR9" s="1739" t="n"/>
      <c r="UTS9" s="1739" t="n"/>
      <c r="UTT9" s="1739" t="n"/>
      <c r="UTU9" s="1739" t="n"/>
      <c r="UTV9" s="1739" t="n"/>
      <c r="UTW9" s="1739" t="n"/>
      <c r="UTX9" s="1739" t="n"/>
      <c r="UTY9" s="1739" t="n"/>
      <c r="UTZ9" s="1739" t="n"/>
      <c r="UUA9" s="1739" t="n"/>
      <c r="UUB9" s="1739" t="n"/>
      <c r="UUC9" s="1739" t="n"/>
      <c r="UUD9" s="1739" t="n"/>
      <c r="UUE9" s="1739" t="n"/>
      <c r="UUF9" s="1739" t="n"/>
      <c r="UUG9" s="1739" t="n"/>
      <c r="UUH9" s="1739" t="n"/>
      <c r="UUI9" s="1739" t="n"/>
      <c r="UUJ9" s="1739" t="n"/>
      <c r="UUK9" s="1739" t="n"/>
      <c r="UUL9" s="1739" t="n"/>
      <c r="UUM9" s="1739" t="n"/>
      <c r="UUN9" s="1739" t="n"/>
      <c r="UUO9" s="1739" t="n"/>
      <c r="UUP9" s="1739" t="n"/>
      <c r="UUQ9" s="1739" t="n"/>
      <c r="UUR9" s="1739" t="n"/>
      <c r="UUS9" s="1739" t="n"/>
      <c r="UUT9" s="1739" t="n"/>
      <c r="UUU9" s="1739" t="n"/>
      <c r="UUV9" s="1739" t="n"/>
      <c r="UUW9" s="1739" t="n"/>
      <c r="UUX9" s="1739" t="n"/>
      <c r="UUY9" s="1739" t="n"/>
      <c r="UUZ9" s="1739" t="n"/>
      <c r="UVA9" s="1739" t="n"/>
      <c r="UVB9" s="1739" t="n"/>
      <c r="UVC9" s="1739" t="n"/>
      <c r="UVD9" s="1739" t="n"/>
      <c r="UVE9" s="1739" t="n"/>
      <c r="UVF9" s="1739" t="n"/>
      <c r="UVG9" s="1739" t="n"/>
      <c r="UVH9" s="1739" t="n"/>
      <c r="UVI9" s="1739" t="n"/>
      <c r="UVJ9" s="1739" t="n"/>
      <c r="UVK9" s="1739" t="n"/>
      <c r="UVL9" s="1739" t="n"/>
      <c r="UVM9" s="1739" t="n"/>
      <c r="UVN9" s="1739" t="n"/>
      <c r="UVO9" s="1739" t="n"/>
      <c r="UVP9" s="1739" t="n"/>
      <c r="UVQ9" s="1739" t="n"/>
      <c r="UVR9" s="1739" t="n"/>
      <c r="UVS9" s="1739" t="n"/>
      <c r="UVT9" s="1739" t="n"/>
      <c r="UVU9" s="1739" t="n"/>
      <c r="UVV9" s="1739" t="n"/>
      <c r="UVW9" s="1739" t="n"/>
      <c r="UVX9" s="1739" t="n"/>
      <c r="UVY9" s="1739" t="n"/>
      <c r="UVZ9" s="1739" t="n"/>
      <c r="UWA9" s="1739" t="n"/>
      <c r="UWB9" s="1739" t="n"/>
      <c r="UWC9" s="1739" t="n"/>
      <c r="UWD9" s="1739" t="n"/>
      <c r="UWE9" s="1739" t="n"/>
      <c r="UWF9" s="1739" t="n"/>
      <c r="UWG9" s="1739" t="n"/>
      <c r="UWH9" s="1739" t="n"/>
      <c r="UWI9" s="1739" t="n"/>
      <c r="UWJ9" s="1739" t="n"/>
      <c r="UWK9" s="1739" t="n"/>
      <c r="UWL9" s="1739" t="n"/>
      <c r="UWM9" s="1739" t="n"/>
      <c r="UWN9" s="1739" t="n"/>
      <c r="UWO9" s="1739" t="n"/>
      <c r="UWP9" s="1739" t="n"/>
      <c r="UWQ9" s="1739" t="n"/>
      <c r="UWR9" s="1739" t="n"/>
      <c r="UWS9" s="1739" t="n"/>
      <c r="UWT9" s="1739" t="n"/>
      <c r="UWU9" s="1739" t="n"/>
      <c r="UWV9" s="1739" t="n"/>
      <c r="UWW9" s="1739" t="n"/>
      <c r="UWX9" s="1739" t="n"/>
      <c r="UWY9" s="1739" t="n"/>
      <c r="UWZ9" s="1739" t="n"/>
      <c r="UXA9" s="1739" t="n"/>
      <c r="UXB9" s="1739" t="n"/>
      <c r="UXC9" s="1739" t="n"/>
      <c r="UXD9" s="1739" t="n"/>
      <c r="UXE9" s="1739" t="n"/>
      <c r="UXF9" s="1739" t="n"/>
      <c r="UXG9" s="1739" t="n"/>
      <c r="UXH9" s="1739" t="n"/>
      <c r="UXI9" s="1739" t="n"/>
      <c r="UXJ9" s="1739" t="n"/>
      <c r="UXK9" s="1739" t="n"/>
      <c r="UXL9" s="1739" t="n"/>
      <c r="UXM9" s="1739" t="n"/>
      <c r="UXN9" s="1739" t="n"/>
      <c r="UXO9" s="1739" t="n"/>
      <c r="UXP9" s="1739" t="n"/>
      <c r="UXQ9" s="1739" t="n"/>
      <c r="UXR9" s="1739" t="n"/>
      <c r="UXS9" s="1739" t="n"/>
      <c r="UXT9" s="1739" t="n"/>
      <c r="UXU9" s="1739" t="n"/>
      <c r="UXV9" s="1739" t="n"/>
      <c r="UXW9" s="1739" t="n"/>
      <c r="UXX9" s="1739" t="n"/>
      <c r="UXY9" s="1739" t="n"/>
      <c r="UXZ9" s="1739" t="n"/>
      <c r="UYA9" s="1739" t="n"/>
      <c r="UYB9" s="1739" t="n"/>
      <c r="UYC9" s="1739" t="n"/>
      <c r="UYD9" s="1739" t="n"/>
      <c r="UYE9" s="1739" t="n"/>
      <c r="UYF9" s="1739" t="n"/>
      <c r="UYG9" s="1739" t="n"/>
      <c r="UYH9" s="1739" t="n"/>
      <c r="UYI9" s="1739" t="n"/>
      <c r="UYJ9" s="1739" t="n"/>
      <c r="UYK9" s="1739" t="n"/>
      <c r="UYL9" s="1739" t="n"/>
      <c r="UYM9" s="1739" t="n"/>
      <c r="UYN9" s="1739" t="n"/>
      <c r="UYO9" s="1739" t="n"/>
      <c r="UYP9" s="1739" t="n"/>
      <c r="UYQ9" s="1739" t="n"/>
      <c r="UYR9" s="1739" t="n"/>
      <c r="UYS9" s="1739" t="n"/>
      <c r="UYT9" s="1739" t="n"/>
      <c r="UYU9" s="1739" t="n"/>
      <c r="UYV9" s="1739" t="n"/>
      <c r="UYW9" s="1739" t="n"/>
      <c r="UYX9" s="1739" t="n"/>
      <c r="UYY9" s="1739" t="n"/>
      <c r="UYZ9" s="1739" t="n"/>
      <c r="UZA9" s="1739" t="n"/>
      <c r="UZB9" s="1739" t="n"/>
      <c r="UZC9" s="1739" t="n"/>
      <c r="UZD9" s="1739" t="n"/>
      <c r="UZE9" s="1739" t="n"/>
      <c r="UZF9" s="1739" t="n"/>
      <c r="UZG9" s="1739" t="n"/>
      <c r="UZH9" s="1739" t="n"/>
      <c r="UZI9" s="1739" t="n"/>
      <c r="UZJ9" s="1739" t="n"/>
      <c r="UZK9" s="1739" t="n"/>
      <c r="UZL9" s="1739" t="n"/>
      <c r="UZM9" s="1739" t="n"/>
      <c r="UZN9" s="1739" t="n"/>
      <c r="UZO9" s="1739" t="n"/>
      <c r="UZP9" s="1739" t="n"/>
      <c r="UZQ9" s="1739" t="n"/>
      <c r="UZR9" s="1739" t="n"/>
      <c r="UZS9" s="1739" t="n"/>
      <c r="UZT9" s="1739" t="n"/>
      <c r="UZU9" s="1739" t="n"/>
      <c r="UZV9" s="1739" t="n"/>
      <c r="UZW9" s="1739" t="n"/>
      <c r="UZX9" s="1739" t="n"/>
      <c r="UZY9" s="1739" t="n"/>
      <c r="UZZ9" s="1739" t="n"/>
      <c r="VAA9" s="1739" t="n"/>
      <c r="VAB9" s="1739" t="n"/>
      <c r="VAC9" s="1739" t="n"/>
      <c r="VAD9" s="1739" t="n"/>
      <c r="VAE9" s="1739" t="n"/>
      <c r="VAF9" s="1739" t="n"/>
      <c r="VAG9" s="1739" t="n"/>
      <c r="VAH9" s="1739" t="n"/>
      <c r="VAI9" s="1739" t="n"/>
      <c r="VAJ9" s="1739" t="n"/>
      <c r="VAK9" s="1739" t="n"/>
      <c r="VAL9" s="1739" t="n"/>
      <c r="VAM9" s="1739" t="n"/>
      <c r="VAN9" s="1739" t="n"/>
      <c r="VAO9" s="1739" t="n"/>
      <c r="VAP9" s="1739" t="n"/>
      <c r="VAQ9" s="1739" t="n"/>
      <c r="VAR9" s="1739" t="n"/>
      <c r="VAS9" s="1739" t="n"/>
      <c r="VAT9" s="1739" t="n"/>
      <c r="VAU9" s="1739" t="n"/>
      <c r="VAV9" s="1739" t="n"/>
      <c r="VAW9" s="1739" t="n"/>
      <c r="VAX9" s="1739" t="n"/>
      <c r="VAY9" s="1739" t="n"/>
      <c r="VAZ9" s="1739" t="n"/>
      <c r="VBA9" s="1739" t="n"/>
      <c r="VBB9" s="1739" t="n"/>
      <c r="VBC9" s="1739" t="n"/>
      <c r="VBD9" s="1739" t="n"/>
      <c r="VBE9" s="1739" t="n"/>
      <c r="VBF9" s="1739" t="n"/>
      <c r="VBG9" s="1739" t="n"/>
      <c r="VBH9" s="1739" t="n"/>
      <c r="VBI9" s="1739" t="n"/>
      <c r="VBJ9" s="1739" t="n"/>
      <c r="VBK9" s="1739" t="n"/>
      <c r="VBL9" s="1739" t="n"/>
      <c r="VBM9" s="1739" t="n"/>
      <c r="VBN9" s="1739" t="n"/>
      <c r="VBO9" s="1739" t="n"/>
      <c r="VBP9" s="1739" t="n"/>
      <c r="VBQ9" s="1739" t="n"/>
      <c r="VBR9" s="1739" t="n"/>
      <c r="VBS9" s="1739" t="n"/>
      <c r="VBT9" s="1739" t="n"/>
      <c r="VBU9" s="1739" t="n"/>
      <c r="VBV9" s="1739" t="n"/>
      <c r="VBW9" s="1739" t="n"/>
      <c r="VBX9" s="1739" t="n"/>
      <c r="VBY9" s="1739" t="n"/>
      <c r="VBZ9" s="1739" t="n"/>
      <c r="VCA9" s="1739" t="n"/>
      <c r="VCB9" s="1739" t="n"/>
      <c r="VCC9" s="1739" t="n"/>
      <c r="VCD9" s="1739" t="n"/>
      <c r="VCE9" s="1739" t="n"/>
      <c r="VCF9" s="1739" t="n"/>
      <c r="VCG9" s="1739" t="n"/>
      <c r="VCH9" s="1739" t="n"/>
      <c r="VCI9" s="1739" t="n"/>
      <c r="VCJ9" s="1739" t="n"/>
      <c r="VCK9" s="1739" t="n"/>
      <c r="VCL9" s="1739" t="n"/>
      <c r="VCM9" s="1739" t="n"/>
      <c r="VCN9" s="1739" t="n"/>
      <c r="VCO9" s="1739" t="n"/>
      <c r="VCP9" s="1739" t="n"/>
      <c r="VCQ9" s="1739" t="n"/>
      <c r="VCR9" s="1739" t="n"/>
      <c r="VCS9" s="1739" t="n"/>
      <c r="VCT9" s="1739" t="n"/>
      <c r="VCU9" s="1739" t="n"/>
      <c r="VCV9" s="1739" t="n"/>
      <c r="VCW9" s="1739" t="n"/>
      <c r="VCX9" s="1739" t="n"/>
      <c r="VCY9" s="1739" t="n"/>
      <c r="VCZ9" s="1739" t="n"/>
      <c r="VDA9" s="1739" t="n"/>
      <c r="VDB9" s="1739" t="n"/>
      <c r="VDC9" s="1739" t="n"/>
      <c r="VDD9" s="1739" t="n"/>
      <c r="VDE9" s="1739" t="n"/>
      <c r="VDF9" s="1739" t="n"/>
      <c r="VDG9" s="1739" t="n"/>
      <c r="VDH9" s="1739" t="n"/>
      <c r="VDI9" s="1739" t="n"/>
      <c r="VDJ9" s="1739" t="n"/>
      <c r="VDK9" s="1739" t="n"/>
      <c r="VDL9" s="1739" t="n"/>
      <c r="VDM9" s="1739" t="n"/>
      <c r="VDN9" s="1739" t="n"/>
      <c r="VDO9" s="1739" t="n"/>
      <c r="VDP9" s="1739" t="n"/>
      <c r="VDQ9" s="1739" t="n"/>
      <c r="VDR9" s="1739" t="n"/>
      <c r="VDS9" s="1739" t="n"/>
      <c r="VDT9" s="1739" t="n"/>
      <c r="VDU9" s="1739" t="n"/>
      <c r="VDV9" s="1739" t="n"/>
      <c r="VDW9" s="1739" t="n"/>
      <c r="VDX9" s="1739" t="n"/>
      <c r="VDY9" s="1739" t="n"/>
      <c r="VDZ9" s="1739" t="n"/>
      <c r="VEA9" s="1739" t="n"/>
      <c r="VEB9" s="1739" t="n"/>
      <c r="VEC9" s="1739" t="n"/>
      <c r="VED9" s="1739" t="n"/>
      <c r="VEE9" s="1739" t="n"/>
      <c r="VEF9" s="1739" t="n"/>
      <c r="VEG9" s="1739" t="n"/>
      <c r="VEH9" s="1739" t="n"/>
      <c r="VEI9" s="1739" t="n"/>
      <c r="VEJ9" s="1739" t="n"/>
      <c r="VEK9" s="1739" t="n"/>
      <c r="VEL9" s="1739" t="n"/>
      <c r="VEM9" s="1739" t="n"/>
      <c r="VEN9" s="1739" t="n"/>
      <c r="VEO9" s="1739" t="n"/>
      <c r="VEP9" s="1739" t="n"/>
      <c r="VEQ9" s="1739" t="n"/>
      <c r="VER9" s="1739" t="n"/>
      <c r="VES9" s="1739" t="n"/>
      <c r="VET9" s="1739" t="n"/>
      <c r="VEU9" s="1739" t="n"/>
      <c r="VEV9" s="1739" t="n"/>
      <c r="VEW9" s="1739" t="n"/>
      <c r="VEX9" s="1739" t="n"/>
      <c r="VEY9" s="1739" t="n"/>
      <c r="VEZ9" s="1739" t="n"/>
      <c r="VFA9" s="1739" t="n"/>
      <c r="VFB9" s="1739" t="n"/>
      <c r="VFC9" s="1739" t="n"/>
      <c r="VFD9" s="1739" t="n"/>
      <c r="VFE9" s="1739" t="n"/>
      <c r="VFF9" s="1739" t="n"/>
      <c r="VFG9" s="1739" t="n"/>
      <c r="VFH9" s="1739" t="n"/>
      <c r="VFI9" s="1739" t="n"/>
      <c r="VFJ9" s="1739" t="n"/>
      <c r="VFK9" s="1739" t="n"/>
      <c r="VFL9" s="1739" t="n"/>
      <c r="VFM9" s="1739" t="n"/>
      <c r="VFN9" s="1739" t="n"/>
      <c r="VFO9" s="1739" t="n"/>
      <c r="VFP9" s="1739" t="n"/>
      <c r="VFQ9" s="1739" t="n"/>
      <c r="VFR9" s="1739" t="n"/>
      <c r="VFS9" s="1739" t="n"/>
      <c r="VFT9" s="1739" t="n"/>
      <c r="VFU9" s="1739" t="n"/>
      <c r="VFV9" s="1739" t="n"/>
      <c r="VFW9" s="1739" t="n"/>
      <c r="VFX9" s="1739" t="n"/>
      <c r="VFY9" s="1739" t="n"/>
      <c r="VFZ9" s="1739" t="n"/>
      <c r="VGA9" s="1739" t="n"/>
      <c r="VGB9" s="1739" t="n"/>
      <c r="VGC9" s="1739" t="n"/>
      <c r="VGD9" s="1739" t="n"/>
      <c r="VGE9" s="1739" t="n"/>
      <c r="VGF9" s="1739" t="n"/>
      <c r="VGG9" s="1739" t="n"/>
      <c r="VGH9" s="1739" t="n"/>
      <c r="VGI9" s="1739" t="n"/>
      <c r="VGJ9" s="1739" t="n"/>
      <c r="VGK9" s="1739" t="n"/>
      <c r="VGL9" s="1739" t="n"/>
      <c r="VGM9" s="1739" t="n"/>
      <c r="VGN9" s="1739" t="n"/>
      <c r="VGO9" s="1739" t="n"/>
      <c r="VGP9" s="1739" t="n"/>
      <c r="VGQ9" s="1739" t="n"/>
      <c r="VGR9" s="1739" t="n"/>
      <c r="VGS9" s="1739" t="n"/>
      <c r="VGT9" s="1739" t="n"/>
      <c r="VGU9" s="1739" t="n"/>
      <c r="VGV9" s="1739" t="n"/>
      <c r="VGW9" s="1739" t="n"/>
      <c r="VGX9" s="1739" t="n"/>
      <c r="VGY9" s="1739" t="n"/>
      <c r="VGZ9" s="1739" t="n"/>
      <c r="VHA9" s="1739" t="n"/>
      <c r="VHB9" s="1739" t="n"/>
      <c r="VHC9" s="1739" t="n"/>
      <c r="VHD9" s="1739" t="n"/>
      <c r="VHE9" s="1739" t="n"/>
      <c r="VHF9" s="1739" t="n"/>
      <c r="VHG9" s="1739" t="n"/>
      <c r="VHH9" s="1739" t="n"/>
      <c r="VHI9" s="1739" t="n"/>
      <c r="VHJ9" s="1739" t="n"/>
      <c r="VHK9" s="1739" t="n"/>
      <c r="VHL9" s="1739" t="n"/>
      <c r="VHM9" s="1739" t="n"/>
      <c r="VHN9" s="1739" t="n"/>
      <c r="VHO9" s="1739" t="n"/>
      <c r="VHP9" s="1739" t="n"/>
      <c r="VHQ9" s="1739" t="n"/>
      <c r="VHR9" s="1739" t="n"/>
      <c r="VHS9" s="1739" t="n"/>
      <c r="VHT9" s="1739" t="n"/>
      <c r="VHU9" s="1739" t="n"/>
      <c r="VHV9" s="1739" t="n"/>
      <c r="VHW9" s="1739" t="n"/>
      <c r="VHX9" s="1739" t="n"/>
      <c r="VHY9" s="1739" t="n"/>
      <c r="VHZ9" s="1739" t="n"/>
      <c r="VIA9" s="1739" t="n"/>
      <c r="VIB9" s="1739" t="n"/>
      <c r="VIC9" s="1739" t="n"/>
      <c r="VID9" s="1739" t="n"/>
      <c r="VIE9" s="1739" t="n"/>
      <c r="VIF9" s="1739" t="n"/>
      <c r="VIG9" s="1739" t="n"/>
      <c r="VIH9" s="1739" t="n"/>
      <c r="VII9" s="1739" t="n"/>
      <c r="VIJ9" s="1739" t="n"/>
      <c r="VIK9" s="1739" t="n"/>
      <c r="VIL9" s="1739" t="n"/>
      <c r="VIM9" s="1739" t="n"/>
      <c r="VIN9" s="1739" t="n"/>
      <c r="VIO9" s="1739" t="n"/>
      <c r="VIP9" s="1739" t="n"/>
      <c r="VIQ9" s="1739" t="n"/>
      <c r="VIR9" s="1739" t="n"/>
      <c r="VIS9" s="1739" t="n"/>
      <c r="VIT9" s="1739" t="n"/>
      <c r="VIU9" s="1739" t="n"/>
      <c r="VIV9" s="1739" t="n"/>
      <c r="VIW9" s="1739" t="n"/>
      <c r="VIX9" s="1739" t="n"/>
      <c r="VIY9" s="1739" t="n"/>
      <c r="VIZ9" s="1739" t="n"/>
      <c r="VJA9" s="1739" t="n"/>
      <c r="VJB9" s="1739" t="n"/>
      <c r="VJC9" s="1739" t="n"/>
      <c r="VJD9" s="1739" t="n"/>
      <c r="VJE9" s="1739" t="n"/>
      <c r="VJF9" s="1739" t="n"/>
      <c r="VJG9" s="1739" t="n"/>
      <c r="VJH9" s="1739" t="n"/>
      <c r="VJI9" s="1739" t="n"/>
      <c r="VJJ9" s="1739" t="n"/>
      <c r="VJK9" s="1739" t="n"/>
      <c r="VJL9" s="1739" t="n"/>
      <c r="VJM9" s="1739" t="n"/>
      <c r="VJN9" s="1739" t="n"/>
      <c r="VJO9" s="1739" t="n"/>
      <c r="VJP9" s="1739" t="n"/>
      <c r="VJQ9" s="1739" t="n"/>
      <c r="VJR9" s="1739" t="n"/>
      <c r="VJS9" s="1739" t="n"/>
      <c r="VJT9" s="1739" t="n"/>
      <c r="VJU9" s="1739" t="n"/>
      <c r="VJV9" s="1739" t="n"/>
      <c r="VJW9" s="1739" t="n"/>
      <c r="VJX9" s="1739" t="n"/>
      <c r="VJY9" s="1739" t="n"/>
      <c r="VJZ9" s="1739" t="n"/>
      <c r="VKA9" s="1739" t="n"/>
      <c r="VKB9" s="1739" t="n"/>
      <c r="VKC9" s="1739" t="n"/>
      <c r="VKD9" s="1739" t="n"/>
      <c r="VKE9" s="1739" t="n"/>
      <c r="VKF9" s="1739" t="n"/>
      <c r="VKG9" s="1739" t="n"/>
      <c r="VKH9" s="1739" t="n"/>
      <c r="VKI9" s="1739" t="n"/>
      <c r="VKJ9" s="1739" t="n"/>
      <c r="VKK9" s="1739" t="n"/>
      <c r="VKL9" s="1739" t="n"/>
      <c r="VKM9" s="1739" t="n"/>
      <c r="VKN9" s="1739" t="n"/>
      <c r="VKO9" s="1739" t="n"/>
      <c r="VKP9" s="1739" t="n"/>
      <c r="VKQ9" s="1739" t="n"/>
      <c r="VKR9" s="1739" t="n"/>
      <c r="VKS9" s="1739" t="n"/>
      <c r="VKT9" s="1739" t="n"/>
      <c r="VKU9" s="1739" t="n"/>
      <c r="VKV9" s="1739" t="n"/>
      <c r="VKW9" s="1739" t="n"/>
      <c r="VKX9" s="1739" t="n"/>
      <c r="VKY9" s="1739" t="n"/>
      <c r="VKZ9" s="1739" t="n"/>
      <c r="VLA9" s="1739" t="n"/>
      <c r="VLB9" s="1739" t="n"/>
      <c r="VLC9" s="1739" t="n"/>
      <c r="VLD9" s="1739" t="n"/>
      <c r="VLE9" s="1739" t="n"/>
      <c r="VLF9" s="1739" t="n"/>
      <c r="VLG9" s="1739" t="n"/>
      <c r="VLH9" s="1739" t="n"/>
      <c r="VLI9" s="1739" t="n"/>
      <c r="VLJ9" s="1739" t="n"/>
      <c r="VLK9" s="1739" t="n"/>
      <c r="VLL9" s="1739" t="n"/>
      <c r="VLM9" s="1739" t="n"/>
      <c r="VLN9" s="1739" t="n"/>
      <c r="VLO9" s="1739" t="n"/>
      <c r="VLP9" s="1739" t="n"/>
      <c r="VLQ9" s="1739" t="n"/>
      <c r="VLR9" s="1739" t="n"/>
      <c r="VLS9" s="1739" t="n"/>
      <c r="VLT9" s="1739" t="n"/>
      <c r="VLU9" s="1739" t="n"/>
      <c r="VLV9" s="1739" t="n"/>
      <c r="VLW9" s="1739" t="n"/>
      <c r="VLX9" s="1739" t="n"/>
      <c r="VLY9" s="1739" t="n"/>
      <c r="VLZ9" s="1739" t="n"/>
      <c r="VMA9" s="1739" t="n"/>
      <c r="VMB9" s="1739" t="n"/>
      <c r="VMC9" s="1739" t="n"/>
      <c r="VMD9" s="1739" t="n"/>
      <c r="VME9" s="1739" t="n"/>
      <c r="VMF9" s="1739" t="n"/>
      <c r="VMG9" s="1739" t="n"/>
      <c r="VMH9" s="1739" t="n"/>
      <c r="VMI9" s="1739" t="n"/>
      <c r="VMJ9" s="1739" t="n"/>
      <c r="VMK9" s="1739" t="n"/>
      <c r="VML9" s="1739" t="n"/>
      <c r="VMM9" s="1739" t="n"/>
      <c r="VMN9" s="1739" t="n"/>
      <c r="VMO9" s="1739" t="n"/>
      <c r="VMP9" s="1739" t="n"/>
      <c r="VMQ9" s="1739" t="n"/>
      <c r="VMR9" s="1739" t="n"/>
      <c r="VMS9" s="1739" t="n"/>
      <c r="VMT9" s="1739" t="n"/>
      <c r="VMU9" s="1739" t="n"/>
      <c r="VMV9" s="1739" t="n"/>
      <c r="VMW9" s="1739" t="n"/>
      <c r="VMX9" s="1739" t="n"/>
      <c r="VMY9" s="1739" t="n"/>
      <c r="VMZ9" s="1739" t="n"/>
      <c r="VNA9" s="1739" t="n"/>
      <c r="VNB9" s="1739" t="n"/>
      <c r="VNC9" s="1739" t="n"/>
      <c r="VND9" s="1739" t="n"/>
      <c r="VNE9" s="1739" t="n"/>
      <c r="VNF9" s="1739" t="n"/>
      <c r="VNG9" s="1739" t="n"/>
      <c r="VNH9" s="1739" t="n"/>
      <c r="VNI9" s="1739" t="n"/>
      <c r="VNJ9" s="1739" t="n"/>
      <c r="VNK9" s="1739" t="n"/>
      <c r="VNL9" s="1739" t="n"/>
      <c r="VNM9" s="1739" t="n"/>
      <c r="VNN9" s="1739" t="n"/>
      <c r="VNO9" s="1739" t="n"/>
      <c r="VNP9" s="1739" t="n"/>
      <c r="VNQ9" s="1739" t="n"/>
      <c r="VNR9" s="1739" t="n"/>
      <c r="VNS9" s="1739" t="n"/>
      <c r="VNT9" s="1739" t="n"/>
      <c r="VNU9" s="1739" t="n"/>
      <c r="VNV9" s="1739" t="n"/>
      <c r="VNW9" s="1739" t="n"/>
      <c r="VNX9" s="1739" t="n"/>
      <c r="VNY9" s="1739" t="n"/>
      <c r="VNZ9" s="1739" t="n"/>
      <c r="VOA9" s="1739" t="n"/>
      <c r="VOB9" s="1739" t="n"/>
      <c r="VOC9" s="1739" t="n"/>
      <c r="VOD9" s="1739" t="n"/>
      <c r="VOE9" s="1739" t="n"/>
      <c r="VOF9" s="1739" t="n"/>
      <c r="VOG9" s="1739" t="n"/>
      <c r="VOH9" s="1739" t="n"/>
      <c r="VOI9" s="1739" t="n"/>
      <c r="VOJ9" s="1739" t="n"/>
      <c r="VOK9" s="1739" t="n"/>
      <c r="VOL9" s="1739" t="n"/>
      <c r="VOM9" s="1739" t="n"/>
      <c r="VON9" s="1739" t="n"/>
      <c r="VOO9" s="1739" t="n"/>
      <c r="VOP9" s="1739" t="n"/>
      <c r="VOQ9" s="1739" t="n"/>
      <c r="VOR9" s="1739" t="n"/>
      <c r="VOS9" s="1739" t="n"/>
      <c r="VOT9" s="1739" t="n"/>
      <c r="VOU9" s="1739" t="n"/>
      <c r="VOV9" s="1739" t="n"/>
      <c r="VOW9" s="1739" t="n"/>
      <c r="VOX9" s="1739" t="n"/>
      <c r="VOY9" s="1739" t="n"/>
      <c r="VOZ9" s="1739" t="n"/>
      <c r="VPA9" s="1739" t="n"/>
      <c r="VPB9" s="1739" t="n"/>
      <c r="VPC9" s="1739" t="n"/>
      <c r="VPD9" s="1739" t="n"/>
      <c r="VPE9" s="1739" t="n"/>
      <c r="VPF9" s="1739" t="n"/>
      <c r="VPG9" s="1739" t="n"/>
      <c r="VPH9" s="1739" t="n"/>
      <c r="VPI9" s="1739" t="n"/>
      <c r="VPJ9" s="1739" t="n"/>
      <c r="VPK9" s="1739" t="n"/>
      <c r="VPL9" s="1739" t="n"/>
      <c r="VPM9" s="1739" t="n"/>
      <c r="VPN9" s="1739" t="n"/>
      <c r="VPO9" s="1739" t="n"/>
      <c r="VPP9" s="1739" t="n"/>
      <c r="VPQ9" s="1739" t="n"/>
      <c r="VPR9" s="1739" t="n"/>
      <c r="VPS9" s="1739" t="n"/>
      <c r="VPT9" s="1739" t="n"/>
      <c r="VPU9" s="1739" t="n"/>
      <c r="VPV9" s="1739" t="n"/>
      <c r="VPW9" s="1739" t="n"/>
      <c r="VPX9" s="1739" t="n"/>
      <c r="VPY9" s="1739" t="n"/>
      <c r="VPZ9" s="1739" t="n"/>
      <c r="VQA9" s="1739" t="n"/>
      <c r="VQB9" s="1739" t="n"/>
      <c r="VQC9" s="1739" t="n"/>
      <c r="VQD9" s="1739" t="n"/>
      <c r="VQE9" s="1739" t="n"/>
      <c r="VQF9" s="1739" t="n"/>
      <c r="VQG9" s="1739" t="n"/>
      <c r="VQH9" s="1739" t="n"/>
      <c r="VQI9" s="1739" t="n"/>
      <c r="VQJ9" s="1739" t="n"/>
      <c r="VQK9" s="1739" t="n"/>
      <c r="VQL9" s="1739" t="n"/>
      <c r="VQM9" s="1739" t="n"/>
      <c r="VQN9" s="1739" t="n"/>
      <c r="VQO9" s="1739" t="n"/>
      <c r="VQP9" s="1739" t="n"/>
      <c r="VQQ9" s="1739" t="n"/>
      <c r="VQR9" s="1739" t="n"/>
      <c r="VQS9" s="1739" t="n"/>
      <c r="VQT9" s="1739" t="n"/>
      <c r="VQU9" s="1739" t="n"/>
      <c r="VQV9" s="1739" t="n"/>
      <c r="VQW9" s="1739" t="n"/>
      <c r="VQX9" s="1739" t="n"/>
      <c r="VQY9" s="1739" t="n"/>
      <c r="VQZ9" s="1739" t="n"/>
      <c r="VRA9" s="1739" t="n"/>
      <c r="VRB9" s="1739" t="n"/>
      <c r="VRC9" s="1739" t="n"/>
      <c r="VRD9" s="1739" t="n"/>
      <c r="VRE9" s="1739" t="n"/>
      <c r="VRF9" s="1739" t="n"/>
      <c r="VRG9" s="1739" t="n"/>
      <c r="VRH9" s="1739" t="n"/>
      <c r="VRI9" s="1739" t="n"/>
      <c r="VRJ9" s="1739" t="n"/>
      <c r="VRK9" s="1739" t="n"/>
      <c r="VRL9" s="1739" t="n"/>
      <c r="VRM9" s="1739" t="n"/>
      <c r="VRN9" s="1739" t="n"/>
      <c r="VRO9" s="1739" t="n"/>
      <c r="VRP9" s="1739" t="n"/>
      <c r="VRQ9" s="1739" t="n"/>
      <c r="VRR9" s="1739" t="n"/>
      <c r="VRS9" s="1739" t="n"/>
      <c r="VRT9" s="1739" t="n"/>
      <c r="VRU9" s="1739" t="n"/>
      <c r="VRV9" s="1739" t="n"/>
      <c r="VRW9" s="1739" t="n"/>
      <c r="VRX9" s="1739" t="n"/>
      <c r="VRY9" s="1739" t="n"/>
      <c r="VRZ9" s="1739" t="n"/>
      <c r="VSA9" s="1739" t="n"/>
      <c r="VSB9" s="1739" t="n"/>
      <c r="VSC9" s="1739" t="n"/>
      <c r="VSD9" s="1739" t="n"/>
      <c r="VSE9" s="1739" t="n"/>
      <c r="VSF9" s="1739" t="n"/>
      <c r="VSG9" s="1739" t="n"/>
      <c r="VSH9" s="1739" t="n"/>
      <c r="VSI9" s="1739" t="n"/>
      <c r="VSJ9" s="1739" t="n"/>
      <c r="VSK9" s="1739" t="n"/>
      <c r="VSL9" s="1739" t="n"/>
      <c r="VSM9" s="1739" t="n"/>
      <c r="VSN9" s="1739" t="n"/>
      <c r="VSO9" s="1739" t="n"/>
      <c r="VSP9" s="1739" t="n"/>
      <c r="VSQ9" s="1739" t="n"/>
      <c r="VSR9" s="1739" t="n"/>
      <c r="VSS9" s="1739" t="n"/>
      <c r="VST9" s="1739" t="n"/>
      <c r="VSU9" s="1739" t="n"/>
      <c r="VSV9" s="1739" t="n"/>
      <c r="VSW9" s="1739" t="n"/>
      <c r="VSX9" s="1739" t="n"/>
      <c r="VSY9" s="1739" t="n"/>
      <c r="VSZ9" s="1739" t="n"/>
      <c r="VTA9" s="1739" t="n"/>
      <c r="VTB9" s="1739" t="n"/>
      <c r="VTC9" s="1739" t="n"/>
      <c r="VTD9" s="1739" t="n"/>
      <c r="VTE9" s="1739" t="n"/>
      <c r="VTF9" s="1739" t="n"/>
      <c r="VTG9" s="1739" t="n"/>
      <c r="VTH9" s="1739" t="n"/>
      <c r="VTI9" s="1739" t="n"/>
      <c r="VTJ9" s="1739" t="n"/>
      <c r="VTK9" s="1739" t="n"/>
      <c r="VTL9" s="1739" t="n"/>
      <c r="VTM9" s="1739" t="n"/>
      <c r="VTN9" s="1739" t="n"/>
      <c r="VTO9" s="1739" t="n"/>
      <c r="VTP9" s="1739" t="n"/>
      <c r="VTQ9" s="1739" t="n"/>
      <c r="VTR9" s="1739" t="n"/>
      <c r="VTS9" s="1739" t="n"/>
      <c r="VTT9" s="1739" t="n"/>
      <c r="VTU9" s="1739" t="n"/>
      <c r="VTV9" s="1739" t="n"/>
      <c r="VTW9" s="1739" t="n"/>
      <c r="VTX9" s="1739" t="n"/>
      <c r="VTY9" s="1739" t="n"/>
      <c r="VTZ9" s="1739" t="n"/>
      <c r="VUA9" s="1739" t="n"/>
      <c r="VUB9" s="1739" t="n"/>
      <c r="VUC9" s="1739" t="n"/>
      <c r="VUD9" s="1739" t="n"/>
      <c r="VUE9" s="1739" t="n"/>
      <c r="VUF9" s="1739" t="n"/>
      <c r="VUG9" s="1739" t="n"/>
      <c r="VUH9" s="1739" t="n"/>
      <c r="VUI9" s="1739" t="n"/>
      <c r="VUJ9" s="1739" t="n"/>
      <c r="VUK9" s="1739" t="n"/>
      <c r="VUL9" s="1739" t="n"/>
      <c r="VUM9" s="1739" t="n"/>
      <c r="VUN9" s="1739" t="n"/>
      <c r="VUO9" s="1739" t="n"/>
      <c r="VUP9" s="1739" t="n"/>
      <c r="VUQ9" s="1739" t="n"/>
      <c r="VUR9" s="1739" t="n"/>
      <c r="VUS9" s="1739" t="n"/>
      <c r="VUT9" s="1739" t="n"/>
      <c r="VUU9" s="1739" t="n"/>
      <c r="VUV9" s="1739" t="n"/>
      <c r="VUW9" s="1739" t="n"/>
      <c r="VUX9" s="1739" t="n"/>
      <c r="VUY9" s="1739" t="n"/>
      <c r="VUZ9" s="1739" t="n"/>
      <c r="VVA9" s="1739" t="n"/>
      <c r="VVB9" s="1739" t="n"/>
      <c r="VVC9" s="1739" t="n"/>
      <c r="VVD9" s="1739" t="n"/>
      <c r="VVE9" s="1739" t="n"/>
      <c r="VVF9" s="1739" t="n"/>
      <c r="VVG9" s="1739" t="n"/>
      <c r="VVH9" s="1739" t="n"/>
      <c r="VVI9" s="1739" t="n"/>
      <c r="VVJ9" s="1739" t="n"/>
      <c r="VVK9" s="1739" t="n"/>
      <c r="VVL9" s="1739" t="n"/>
      <c r="VVM9" s="1739" t="n"/>
      <c r="VVN9" s="1739" t="n"/>
      <c r="VVO9" s="1739" t="n"/>
      <c r="VVP9" s="1739" t="n"/>
      <c r="VVQ9" s="1739" t="n"/>
      <c r="VVR9" s="1739" t="n"/>
      <c r="VVS9" s="1739" t="n"/>
      <c r="VVT9" s="1739" t="n"/>
      <c r="VVU9" s="1739" t="n"/>
      <c r="VVV9" s="1739" t="n"/>
      <c r="VVW9" s="1739" t="n"/>
      <c r="VVX9" s="1739" t="n"/>
      <c r="VVY9" s="1739" t="n"/>
      <c r="VVZ9" s="1739" t="n"/>
      <c r="VWA9" s="1739" t="n"/>
      <c r="VWB9" s="1739" t="n"/>
      <c r="VWC9" s="1739" t="n"/>
      <c r="VWD9" s="1739" t="n"/>
      <c r="VWE9" s="1739" t="n"/>
      <c r="VWF9" s="1739" t="n"/>
      <c r="VWG9" s="1739" t="n"/>
      <c r="VWH9" s="1739" t="n"/>
      <c r="VWI9" s="1739" t="n"/>
      <c r="VWJ9" s="1739" t="n"/>
      <c r="VWK9" s="1739" t="n"/>
      <c r="VWL9" s="1739" t="n"/>
      <c r="VWM9" s="1739" t="n"/>
      <c r="VWN9" s="1739" t="n"/>
      <c r="VWO9" s="1739" t="n"/>
      <c r="VWP9" s="1739" t="n"/>
      <c r="VWQ9" s="1739" t="n"/>
      <c r="VWR9" s="1739" t="n"/>
      <c r="VWS9" s="1739" t="n"/>
      <c r="VWT9" s="1739" t="n"/>
      <c r="VWU9" s="1739" t="n"/>
      <c r="VWV9" s="1739" t="n"/>
      <c r="VWW9" s="1739" t="n"/>
      <c r="VWX9" s="1739" t="n"/>
      <c r="VWY9" s="1739" t="n"/>
      <c r="VWZ9" s="1739" t="n"/>
      <c r="VXA9" s="1739" t="n"/>
      <c r="VXB9" s="1739" t="n"/>
      <c r="VXC9" s="1739" t="n"/>
      <c r="VXD9" s="1739" t="n"/>
      <c r="VXE9" s="1739" t="n"/>
      <c r="VXF9" s="1739" t="n"/>
      <c r="VXG9" s="1739" t="n"/>
      <c r="VXH9" s="1739" t="n"/>
      <c r="VXI9" s="1739" t="n"/>
      <c r="VXJ9" s="1739" t="n"/>
      <c r="VXK9" s="1739" t="n"/>
      <c r="VXL9" s="1739" t="n"/>
      <c r="VXM9" s="1739" t="n"/>
      <c r="VXN9" s="1739" t="n"/>
      <c r="VXO9" s="1739" t="n"/>
      <c r="VXP9" s="1739" t="n"/>
      <c r="VXQ9" s="1739" t="n"/>
      <c r="VXR9" s="1739" t="n"/>
      <c r="VXS9" s="1739" t="n"/>
      <c r="VXT9" s="1739" t="n"/>
      <c r="VXU9" s="1739" t="n"/>
      <c r="VXV9" s="1739" t="n"/>
      <c r="VXW9" s="1739" t="n"/>
      <c r="VXX9" s="1739" t="n"/>
      <c r="VXY9" s="1739" t="n"/>
      <c r="VXZ9" s="1739" t="n"/>
      <c r="VYA9" s="1739" t="n"/>
      <c r="VYB9" s="1739" t="n"/>
      <c r="VYC9" s="1739" t="n"/>
      <c r="VYD9" s="1739" t="n"/>
      <c r="VYE9" s="1739" t="n"/>
      <c r="VYF9" s="1739" t="n"/>
      <c r="VYG9" s="1739" t="n"/>
      <c r="VYH9" s="1739" t="n"/>
      <c r="VYI9" s="1739" t="n"/>
      <c r="VYJ9" s="1739" t="n"/>
      <c r="VYK9" s="1739" t="n"/>
      <c r="VYL9" s="1739" t="n"/>
      <c r="VYM9" s="1739" t="n"/>
      <c r="VYN9" s="1739" t="n"/>
      <c r="VYO9" s="1739" t="n"/>
      <c r="VYP9" s="1739" t="n"/>
      <c r="VYQ9" s="1739" t="n"/>
      <c r="VYR9" s="1739" t="n"/>
      <c r="VYS9" s="1739" t="n"/>
      <c r="VYT9" s="1739" t="n"/>
      <c r="VYU9" s="1739" t="n"/>
      <c r="VYV9" s="1739" t="n"/>
      <c r="VYW9" s="1739" t="n"/>
      <c r="VYX9" s="1739" t="n"/>
      <c r="VYY9" s="1739" t="n"/>
      <c r="VYZ9" s="1739" t="n"/>
      <c r="VZA9" s="1739" t="n"/>
      <c r="VZB9" s="1739" t="n"/>
      <c r="VZC9" s="1739" t="n"/>
      <c r="VZD9" s="1739" t="n"/>
      <c r="VZE9" s="1739" t="n"/>
      <c r="VZF9" s="1739" t="n"/>
      <c r="VZG9" s="1739" t="n"/>
      <c r="VZH9" s="1739" t="n"/>
      <c r="VZI9" s="1739" t="n"/>
      <c r="VZJ9" s="1739" t="n"/>
      <c r="VZK9" s="1739" t="n"/>
      <c r="VZL9" s="1739" t="n"/>
      <c r="VZM9" s="1739" t="n"/>
      <c r="VZN9" s="1739" t="n"/>
      <c r="VZO9" s="1739" t="n"/>
      <c r="VZP9" s="1739" t="n"/>
      <c r="VZQ9" s="1739" t="n"/>
      <c r="VZR9" s="1739" t="n"/>
      <c r="VZS9" s="1739" t="n"/>
      <c r="VZT9" s="1739" t="n"/>
      <c r="VZU9" s="1739" t="n"/>
      <c r="VZV9" s="1739" t="n"/>
      <c r="VZW9" s="1739" t="n"/>
      <c r="VZX9" s="1739" t="n"/>
      <c r="VZY9" s="1739" t="n"/>
      <c r="VZZ9" s="1739" t="n"/>
      <c r="WAA9" s="1739" t="n"/>
      <c r="WAB9" s="1739" t="n"/>
      <c r="WAC9" s="1739" t="n"/>
      <c r="WAD9" s="1739" t="n"/>
      <c r="WAE9" s="1739" t="n"/>
      <c r="WAF9" s="1739" t="n"/>
      <c r="WAG9" s="1739" t="n"/>
      <c r="WAH9" s="1739" t="n"/>
      <c r="WAI9" s="1739" t="n"/>
      <c r="WAJ9" s="1739" t="n"/>
      <c r="WAK9" s="1739" t="n"/>
      <c r="WAL9" s="1739" t="n"/>
      <c r="WAM9" s="1739" t="n"/>
      <c r="WAN9" s="1739" t="n"/>
      <c r="WAO9" s="1739" t="n"/>
      <c r="WAP9" s="1739" t="n"/>
      <c r="WAQ9" s="1739" t="n"/>
      <c r="WAR9" s="1739" t="n"/>
      <c r="WAS9" s="1739" t="n"/>
      <c r="WAT9" s="1739" t="n"/>
      <c r="WAU9" s="1739" t="n"/>
      <c r="WAV9" s="1739" t="n"/>
      <c r="WAW9" s="1739" t="n"/>
      <c r="WAX9" s="1739" t="n"/>
      <c r="WAY9" s="1739" t="n"/>
      <c r="WAZ9" s="1739" t="n"/>
      <c r="WBA9" s="1739" t="n"/>
      <c r="WBB9" s="1739" t="n"/>
      <c r="WBC9" s="1739" t="n"/>
      <c r="WBD9" s="1739" t="n"/>
      <c r="WBE9" s="1739" t="n"/>
      <c r="WBF9" s="1739" t="n"/>
      <c r="WBG9" s="1739" t="n"/>
      <c r="WBH9" s="1739" t="n"/>
      <c r="WBI9" s="1739" t="n"/>
      <c r="WBJ9" s="1739" t="n"/>
      <c r="WBK9" s="1739" t="n"/>
      <c r="WBL9" s="1739" t="n"/>
      <c r="WBM9" s="1739" t="n"/>
      <c r="WBN9" s="1739" t="n"/>
      <c r="WBO9" s="1739" t="n"/>
      <c r="WBP9" s="1739" t="n"/>
      <c r="WBQ9" s="1739" t="n"/>
      <c r="WBR9" s="1739" t="n"/>
      <c r="WBS9" s="1739" t="n"/>
      <c r="WBT9" s="1739" t="n"/>
      <c r="WBU9" s="1739" t="n"/>
      <c r="WBV9" s="1739" t="n"/>
      <c r="WBW9" s="1739" t="n"/>
      <c r="WBX9" s="1739" t="n"/>
      <c r="WBY9" s="1739" t="n"/>
      <c r="WBZ9" s="1739" t="n"/>
      <c r="WCA9" s="1739" t="n"/>
      <c r="WCB9" s="1739" t="n"/>
      <c r="WCC9" s="1739" t="n"/>
      <c r="WCD9" s="1739" t="n"/>
      <c r="WCE9" s="1739" t="n"/>
      <c r="WCF9" s="1739" t="n"/>
      <c r="WCG9" s="1739" t="n"/>
      <c r="WCH9" s="1739" t="n"/>
      <c r="WCI9" s="1739" t="n"/>
      <c r="WCJ9" s="1739" t="n"/>
      <c r="WCK9" s="1739" t="n"/>
      <c r="WCL9" s="1739" t="n"/>
      <c r="WCM9" s="1739" t="n"/>
      <c r="WCN9" s="1739" t="n"/>
      <c r="WCO9" s="1739" t="n"/>
      <c r="WCP9" s="1739" t="n"/>
      <c r="WCQ9" s="1739" t="n"/>
      <c r="WCR9" s="1739" t="n"/>
      <c r="WCS9" s="1739" t="n"/>
      <c r="WCT9" s="1739" t="n"/>
      <c r="WCU9" s="1739" t="n"/>
      <c r="WCV9" s="1739" t="n"/>
      <c r="WCW9" s="1739" t="n"/>
      <c r="WCX9" s="1739" t="n"/>
      <c r="WCY9" s="1739" t="n"/>
      <c r="WCZ9" s="1739" t="n"/>
      <c r="WDA9" s="1739" t="n"/>
      <c r="WDB9" s="1739" t="n"/>
      <c r="WDC9" s="1739" t="n"/>
      <c r="WDD9" s="1739" t="n"/>
      <c r="WDE9" s="1739" t="n"/>
      <c r="WDF9" s="1739" t="n"/>
      <c r="WDG9" s="1739" t="n"/>
      <c r="WDH9" s="1739" t="n"/>
      <c r="WDI9" s="1739" t="n"/>
      <c r="WDJ9" s="1739" t="n"/>
      <c r="WDK9" s="1739" t="n"/>
      <c r="WDL9" s="1739" t="n"/>
      <c r="WDM9" s="1739" t="n"/>
      <c r="WDN9" s="1739" t="n"/>
      <c r="WDO9" s="1739" t="n"/>
      <c r="WDP9" s="1739" t="n"/>
      <c r="WDQ9" s="1739" t="n"/>
      <c r="WDR9" s="1739" t="n"/>
      <c r="WDS9" s="1739" t="n"/>
      <c r="WDT9" s="1739" t="n"/>
      <c r="WDU9" s="1739" t="n"/>
      <c r="WDV9" s="1739" t="n"/>
      <c r="WDW9" s="1739" t="n"/>
      <c r="WDX9" s="1739" t="n"/>
      <c r="WDY9" s="1739" t="n"/>
      <c r="WDZ9" s="1739" t="n"/>
      <c r="WEA9" s="1739" t="n"/>
      <c r="WEB9" s="1739" t="n"/>
      <c r="WEC9" s="1739" t="n"/>
      <c r="WED9" s="1739" t="n"/>
      <c r="WEE9" s="1739" t="n"/>
      <c r="WEF9" s="1739" t="n"/>
      <c r="WEG9" s="1739" t="n"/>
      <c r="WEH9" s="1739" t="n"/>
      <c r="WEI9" s="1739" t="n"/>
      <c r="WEJ9" s="1739" t="n"/>
      <c r="WEK9" s="1739" t="n"/>
      <c r="WEL9" s="1739" t="n"/>
      <c r="WEM9" s="1739" t="n"/>
      <c r="WEN9" s="1739" t="n"/>
      <c r="WEO9" s="1739" t="n"/>
      <c r="WEP9" s="1739" t="n"/>
      <c r="WEQ9" s="1739" t="n"/>
      <c r="WER9" s="1739" t="n"/>
      <c r="WES9" s="1739" t="n"/>
      <c r="WET9" s="1739" t="n"/>
      <c r="WEU9" s="1739" t="n"/>
      <c r="WEV9" s="1739" t="n"/>
      <c r="WEW9" s="1739" t="n"/>
      <c r="WEX9" s="1739" t="n"/>
      <c r="WEY9" s="1739" t="n"/>
      <c r="WEZ9" s="1739" t="n"/>
      <c r="WFA9" s="1739" t="n"/>
      <c r="WFB9" s="1739" t="n"/>
      <c r="WFC9" s="1739" t="n"/>
      <c r="WFD9" s="1739" t="n"/>
      <c r="WFE9" s="1739" t="n"/>
      <c r="WFF9" s="1739" t="n"/>
      <c r="WFG9" s="1739" t="n"/>
      <c r="WFH9" s="1739" t="n"/>
      <c r="WFI9" s="1739" t="n"/>
      <c r="WFJ9" s="1739" t="n"/>
      <c r="WFK9" s="1739" t="n"/>
      <c r="WFL9" s="1739" t="n"/>
      <c r="WFM9" s="1739" t="n"/>
      <c r="WFN9" s="1739" t="n"/>
      <c r="WFO9" s="1739" t="n"/>
      <c r="WFP9" s="1739" t="n"/>
      <c r="WFQ9" s="1739" t="n"/>
      <c r="WFR9" s="1739" t="n"/>
      <c r="WFS9" s="1739" t="n"/>
      <c r="WFT9" s="1739" t="n"/>
      <c r="WFU9" s="1739" t="n"/>
      <c r="WFV9" s="1739" t="n"/>
      <c r="WFW9" s="1739" t="n"/>
      <c r="WFX9" s="1739" t="n"/>
      <c r="WFY9" s="1739" t="n"/>
      <c r="WFZ9" s="1739" t="n"/>
      <c r="WGA9" s="1739" t="n"/>
      <c r="WGB9" s="1739" t="n"/>
      <c r="WGC9" s="1739" t="n"/>
      <c r="WGD9" s="1739" t="n"/>
      <c r="WGE9" s="1739" t="n"/>
      <c r="WGF9" s="1739" t="n"/>
      <c r="WGG9" s="1739" t="n"/>
      <c r="WGH9" s="1739" t="n"/>
      <c r="WGI9" s="1739" t="n"/>
      <c r="WGJ9" s="1739" t="n"/>
      <c r="WGK9" s="1739" t="n"/>
      <c r="WGL9" s="1739" t="n"/>
      <c r="WGM9" s="1739" t="n"/>
      <c r="WGN9" s="1739" t="n"/>
      <c r="WGO9" s="1739" t="n"/>
      <c r="WGP9" s="1739" t="n"/>
      <c r="WGQ9" s="1739" t="n"/>
      <c r="WGR9" s="1739" t="n"/>
      <c r="WGS9" s="1739" t="n"/>
      <c r="WGT9" s="1739" t="n"/>
      <c r="WGU9" s="1739" t="n"/>
      <c r="WGV9" s="1739" t="n"/>
      <c r="WGW9" s="1739" t="n"/>
      <c r="WGX9" s="1739" t="n"/>
      <c r="WGY9" s="1739" t="n"/>
      <c r="WGZ9" s="1739" t="n"/>
      <c r="WHA9" s="1739" t="n"/>
      <c r="WHB9" s="1739" t="n"/>
      <c r="WHC9" s="1739" t="n"/>
      <c r="WHD9" s="1739" t="n"/>
      <c r="WHE9" s="1739" t="n"/>
      <c r="WHF9" s="1739" t="n"/>
      <c r="WHG9" s="1739" t="n"/>
      <c r="WHH9" s="1739" t="n"/>
      <c r="WHI9" s="1739" t="n"/>
      <c r="WHJ9" s="1739" t="n"/>
      <c r="WHK9" s="1739" t="n"/>
      <c r="WHL9" s="1739" t="n"/>
      <c r="WHM9" s="1739" t="n"/>
      <c r="WHN9" s="1739" t="n"/>
      <c r="WHO9" s="1739" t="n"/>
      <c r="WHP9" s="1739" t="n"/>
      <c r="WHQ9" s="1739" t="n"/>
      <c r="WHR9" s="1739" t="n"/>
      <c r="WHS9" s="1739" t="n"/>
      <c r="WHT9" s="1739" t="n"/>
      <c r="WHU9" s="1739" t="n"/>
      <c r="WHV9" s="1739" t="n"/>
      <c r="WHW9" s="1739" t="n"/>
      <c r="WHX9" s="1739" t="n"/>
      <c r="WHY9" s="1739" t="n"/>
      <c r="WHZ9" s="1739" t="n"/>
      <c r="WIA9" s="1739" t="n"/>
      <c r="WIB9" s="1739" t="n"/>
      <c r="WIC9" s="1739" t="n"/>
      <c r="WID9" s="1739" t="n"/>
      <c r="WIE9" s="1739" t="n"/>
      <c r="WIF9" s="1739" t="n"/>
      <c r="WIG9" s="1739" t="n"/>
      <c r="WIH9" s="1739" t="n"/>
      <c r="WII9" s="1739" t="n"/>
      <c r="WIJ9" s="1739" t="n"/>
      <c r="WIK9" s="1739" t="n"/>
      <c r="WIL9" s="1739" t="n"/>
      <c r="WIM9" s="1739" t="n"/>
      <c r="WIN9" s="1739" t="n"/>
      <c r="WIO9" s="1739" t="n"/>
      <c r="WIP9" s="1739" t="n"/>
      <c r="WIQ9" s="1739" t="n"/>
      <c r="WIR9" s="1739" t="n"/>
      <c r="WIS9" s="1739" t="n"/>
      <c r="WIT9" s="1739" t="n"/>
      <c r="WIU9" s="1739" t="n"/>
      <c r="WIV9" s="1739" t="n"/>
      <c r="WIW9" s="1739" t="n"/>
      <c r="WIX9" s="1739" t="n"/>
      <c r="WIY9" s="1739" t="n"/>
      <c r="WIZ9" s="1739" t="n"/>
      <c r="WJA9" s="1739" t="n"/>
      <c r="WJB9" s="1739" t="n"/>
      <c r="WJC9" s="1739" t="n"/>
      <c r="WJD9" s="1739" t="n"/>
      <c r="WJE9" s="1739" t="n"/>
      <c r="WJF9" s="1739" t="n"/>
      <c r="WJG9" s="1739" t="n"/>
      <c r="WJH9" s="1739" t="n"/>
      <c r="WJI9" s="1739" t="n"/>
      <c r="WJJ9" s="1739" t="n"/>
      <c r="WJK9" s="1739" t="n"/>
      <c r="WJL9" s="1739" t="n"/>
      <c r="WJM9" s="1739" t="n"/>
      <c r="WJN9" s="1739" t="n"/>
      <c r="WJO9" s="1739" t="n"/>
      <c r="WJP9" s="1739" t="n"/>
      <c r="WJQ9" s="1739" t="n"/>
      <c r="WJR9" s="1739" t="n"/>
      <c r="WJS9" s="1739" t="n"/>
      <c r="WJT9" s="1739" t="n"/>
      <c r="WJU9" s="1739" t="n"/>
      <c r="WJV9" s="1739" t="n"/>
      <c r="WJW9" s="1739" t="n"/>
      <c r="WJX9" s="1739" t="n"/>
      <c r="WJY9" s="1739" t="n"/>
      <c r="WJZ9" s="1739" t="n"/>
      <c r="WKA9" s="1739" t="n"/>
      <c r="WKB9" s="1739" t="n"/>
      <c r="WKC9" s="1739" t="n"/>
      <c r="WKD9" s="1739" t="n"/>
      <c r="WKE9" s="1739" t="n"/>
      <c r="WKF9" s="1739" t="n"/>
      <c r="WKG9" s="1739" t="n"/>
      <c r="WKH9" s="1739" t="n"/>
      <c r="WKI9" s="1739" t="n"/>
      <c r="WKJ9" s="1739" t="n"/>
      <c r="WKK9" s="1739" t="n"/>
      <c r="WKL9" s="1739" t="n"/>
      <c r="WKM9" s="1739" t="n"/>
      <c r="WKN9" s="1739" t="n"/>
      <c r="WKO9" s="1739" t="n"/>
      <c r="WKP9" s="1739" t="n"/>
      <c r="WKQ9" s="1739" t="n"/>
      <c r="WKR9" s="1739" t="n"/>
      <c r="WKS9" s="1739" t="n"/>
      <c r="WKT9" s="1739" t="n"/>
      <c r="WKU9" s="1739" t="n"/>
      <c r="WKV9" s="1739" t="n"/>
      <c r="WKW9" s="1739" t="n"/>
      <c r="WKX9" s="1739" t="n"/>
      <c r="WKY9" s="1739" t="n"/>
      <c r="WKZ9" s="1739" t="n"/>
      <c r="WLA9" s="1739" t="n"/>
      <c r="WLB9" s="1739" t="n"/>
      <c r="WLC9" s="1739" t="n"/>
      <c r="WLD9" s="1739" t="n"/>
      <c r="WLE9" s="1739" t="n"/>
      <c r="WLF9" s="1739" t="n"/>
      <c r="WLG9" s="1739" t="n"/>
      <c r="WLH9" s="1739" t="n"/>
      <c r="WLI9" s="1739" t="n"/>
      <c r="WLJ9" s="1739" t="n"/>
      <c r="WLK9" s="1739" t="n"/>
      <c r="WLL9" s="1739" t="n"/>
      <c r="WLM9" s="1739" t="n"/>
      <c r="WLN9" s="1739" t="n"/>
      <c r="WLO9" s="1739" t="n"/>
      <c r="WLP9" s="1739" t="n"/>
      <c r="WLQ9" s="1739" t="n"/>
      <c r="WLR9" s="1739" t="n"/>
      <c r="WLS9" s="1739" t="n"/>
      <c r="WLT9" s="1739" t="n"/>
      <c r="WLU9" s="1739" t="n"/>
      <c r="WLV9" s="1739" t="n"/>
      <c r="WLW9" s="1739" t="n"/>
      <c r="WLX9" s="1739" t="n"/>
      <c r="WLY9" s="1739" t="n"/>
      <c r="WLZ9" s="1739" t="n"/>
      <c r="WMA9" s="1739" t="n"/>
      <c r="WMB9" s="1739" t="n"/>
      <c r="WMC9" s="1739" t="n"/>
      <c r="WMD9" s="1739" t="n"/>
      <c r="WME9" s="1739" t="n"/>
      <c r="WMF9" s="1739" t="n"/>
      <c r="WMG9" s="1739" t="n"/>
      <c r="WMH9" s="1739" t="n"/>
      <c r="WMI9" s="1739" t="n"/>
      <c r="WMJ9" s="1739" t="n"/>
      <c r="WMK9" s="1739" t="n"/>
      <c r="WML9" s="1739" t="n"/>
      <c r="WMM9" s="1739" t="n"/>
      <c r="WMN9" s="1739" t="n"/>
      <c r="WMO9" s="1739" t="n"/>
      <c r="WMP9" s="1739" t="n"/>
      <c r="WMQ9" s="1739" t="n"/>
      <c r="WMR9" s="1739" t="n"/>
      <c r="WMS9" s="1739" t="n"/>
      <c r="WMT9" s="1739" t="n"/>
      <c r="WMU9" s="1739" t="n"/>
      <c r="WMV9" s="1739" t="n"/>
      <c r="WMW9" s="1739" t="n"/>
      <c r="WMX9" s="1739" t="n"/>
      <c r="WMY9" s="1739" t="n"/>
      <c r="WMZ9" s="1739" t="n"/>
      <c r="WNA9" s="1739" t="n"/>
      <c r="WNB9" s="1739" t="n"/>
      <c r="WNC9" s="1739" t="n"/>
      <c r="WND9" s="1739" t="n"/>
      <c r="WNE9" s="1739" t="n"/>
      <c r="WNF9" s="1739" t="n"/>
      <c r="WNG9" s="1739" t="n"/>
      <c r="WNH9" s="1739" t="n"/>
      <c r="WNI9" s="1739" t="n"/>
      <c r="WNJ9" s="1739" t="n"/>
      <c r="WNK9" s="1739" t="n"/>
      <c r="WNL9" s="1739" t="n"/>
      <c r="WNM9" s="1739" t="n"/>
      <c r="WNN9" s="1739" t="n"/>
      <c r="WNO9" s="1739" t="n"/>
      <c r="WNP9" s="1739" t="n"/>
      <c r="WNQ9" s="1739" t="n"/>
      <c r="WNR9" s="1739" t="n"/>
      <c r="WNS9" s="1739" t="n"/>
      <c r="WNT9" s="1739" t="n"/>
      <c r="WNU9" s="1739" t="n"/>
      <c r="WNV9" s="1739" t="n"/>
      <c r="WNW9" s="1739" t="n"/>
      <c r="WNX9" s="1739" t="n"/>
      <c r="WNY9" s="1739" t="n"/>
      <c r="WNZ9" s="1739" t="n"/>
      <c r="WOA9" s="1739" t="n"/>
      <c r="WOB9" s="1739" t="n"/>
      <c r="WOC9" s="1739" t="n"/>
      <c r="WOD9" s="1739" t="n"/>
      <c r="WOE9" s="1739" t="n"/>
      <c r="WOF9" s="1739" t="n"/>
      <c r="WOG9" s="1739" t="n"/>
      <c r="WOH9" s="1739" t="n"/>
      <c r="WOI9" s="1739" t="n"/>
      <c r="WOJ9" s="1739" t="n"/>
      <c r="WOK9" s="1739" t="n"/>
      <c r="WOL9" s="1739" t="n"/>
      <c r="WOM9" s="1739" t="n"/>
      <c r="WON9" s="1739" t="n"/>
      <c r="WOO9" s="1739" t="n"/>
      <c r="WOP9" s="1739" t="n"/>
      <c r="WOQ9" s="1739" t="n"/>
      <c r="WOR9" s="1739" t="n"/>
      <c r="WOS9" s="1739" t="n"/>
      <c r="WOT9" s="1739" t="n"/>
      <c r="WOU9" s="1739" t="n"/>
      <c r="WOV9" s="1739" t="n"/>
      <c r="WOW9" s="1739" t="n"/>
      <c r="WOX9" s="1739" t="n"/>
      <c r="WOY9" s="1739" t="n"/>
      <c r="WOZ9" s="1739" t="n"/>
      <c r="WPA9" s="1739" t="n"/>
      <c r="WPB9" s="1739" t="n"/>
      <c r="WPC9" s="1739" t="n"/>
      <c r="WPD9" s="1739" t="n"/>
      <c r="WPE9" s="1739" t="n"/>
      <c r="WPF9" s="1739" t="n"/>
      <c r="WPG9" s="1739" t="n"/>
      <c r="WPH9" s="1739" t="n"/>
      <c r="WPI9" s="1739" t="n"/>
      <c r="WPJ9" s="1739" t="n"/>
      <c r="WPK9" s="1739" t="n"/>
      <c r="WPL9" s="1739" t="n"/>
      <c r="WPM9" s="1739" t="n"/>
      <c r="WPN9" s="1739" t="n"/>
      <c r="WPO9" s="1739" t="n"/>
      <c r="WPP9" s="1739" t="n"/>
      <c r="WPQ9" s="1739" t="n"/>
      <c r="WPR9" s="1739" t="n"/>
      <c r="WPS9" s="1739" t="n"/>
      <c r="WPT9" s="1739" t="n"/>
      <c r="WPU9" s="1739" t="n"/>
      <c r="WPV9" s="1739" t="n"/>
      <c r="WPW9" s="1739" t="n"/>
      <c r="WPX9" s="1739" t="n"/>
      <c r="WPY9" s="1739" t="n"/>
      <c r="WPZ9" s="1739" t="n"/>
      <c r="WQA9" s="1739" t="n"/>
      <c r="WQB9" s="1739" t="n"/>
      <c r="WQC9" s="1739" t="n"/>
      <c r="WQD9" s="1739" t="n"/>
      <c r="WQE9" s="1739" t="n"/>
      <c r="WQF9" s="1739" t="n"/>
      <c r="WQG9" s="1739" t="n"/>
      <c r="WQH9" s="1739" t="n"/>
      <c r="WQI9" s="1739" t="n"/>
      <c r="WQJ9" s="1739" t="n"/>
      <c r="WQK9" s="1739" t="n"/>
      <c r="WQL9" s="1739" t="n"/>
      <c r="WQM9" s="1739" t="n"/>
      <c r="WQN9" s="1739" t="n"/>
      <c r="WQO9" s="1739" t="n"/>
      <c r="WQP9" s="1739" t="n"/>
      <c r="WQQ9" s="1739" t="n"/>
      <c r="WQR9" s="1739" t="n"/>
      <c r="WQS9" s="1739" t="n"/>
      <c r="WQT9" s="1739" t="n"/>
      <c r="WQU9" s="1739" t="n"/>
      <c r="WQV9" s="1739" t="n"/>
      <c r="WQW9" s="1739" t="n"/>
      <c r="WQX9" s="1739" t="n"/>
      <c r="WQY9" s="1739" t="n"/>
      <c r="WQZ9" s="1739" t="n"/>
      <c r="WRA9" s="1739" t="n"/>
      <c r="WRB9" s="1739" t="n"/>
      <c r="WRC9" s="1739" t="n"/>
      <c r="WRD9" s="1739" t="n"/>
      <c r="WRE9" s="1739" t="n"/>
      <c r="WRF9" s="1739" t="n"/>
      <c r="WRG9" s="1739" t="n"/>
      <c r="WRH9" s="1739" t="n"/>
      <c r="WRI9" s="1739" t="n"/>
      <c r="WRJ9" s="1739" t="n"/>
      <c r="WRK9" s="1739" t="n"/>
      <c r="WRL9" s="1739" t="n"/>
      <c r="WRM9" s="1739" t="n"/>
      <c r="WRN9" s="1739" t="n"/>
      <c r="WRO9" s="1739" t="n"/>
      <c r="WRP9" s="1739" t="n"/>
      <c r="WRQ9" s="1739" t="n"/>
      <c r="WRR9" s="1739" t="n"/>
      <c r="WRS9" s="1739" t="n"/>
      <c r="WRT9" s="1739" t="n"/>
      <c r="WRU9" s="1739" t="n"/>
      <c r="WRV9" s="1739" t="n"/>
      <c r="WRW9" s="1739" t="n"/>
      <c r="WRX9" s="1739" t="n"/>
      <c r="WRY9" s="1739" t="n"/>
      <c r="WRZ9" s="1739" t="n"/>
      <c r="WSA9" s="1739" t="n"/>
      <c r="WSB9" s="1739" t="n"/>
      <c r="WSC9" s="1739" t="n"/>
      <c r="WSD9" s="1739" t="n"/>
      <c r="WSE9" s="1739" t="n"/>
      <c r="WSF9" s="1739" t="n"/>
      <c r="WSG9" s="1739" t="n"/>
      <c r="WSH9" s="1739" t="n"/>
      <c r="WSI9" s="1739" t="n"/>
      <c r="WSJ9" s="1739" t="n"/>
      <c r="WSK9" s="1739" t="n"/>
      <c r="WSL9" s="1739" t="n"/>
      <c r="WSM9" s="1739" t="n"/>
      <c r="WSN9" s="1739" t="n"/>
      <c r="WSO9" s="1739" t="n"/>
      <c r="WSP9" s="1739" t="n"/>
      <c r="WSQ9" s="1739" t="n"/>
      <c r="WSR9" s="1739" t="n"/>
      <c r="WSS9" s="1739" t="n"/>
      <c r="WST9" s="1739" t="n"/>
      <c r="WSU9" s="1739" t="n"/>
      <c r="WSV9" s="1739" t="n"/>
      <c r="WSW9" s="1739" t="n"/>
      <c r="WSX9" s="1739" t="n"/>
      <c r="WSY9" s="1739" t="n"/>
      <c r="WSZ9" s="1739" t="n"/>
      <c r="WTA9" s="1739" t="n"/>
      <c r="WTB9" s="1739" t="n"/>
      <c r="WTC9" s="1739" t="n"/>
      <c r="WTD9" s="1739" t="n"/>
      <c r="WTE9" s="1739" t="n"/>
      <c r="WTF9" s="1739" t="n"/>
      <c r="WTG9" s="1739" t="n"/>
      <c r="WTH9" s="1739" t="n"/>
      <c r="WTI9" s="1739" t="n"/>
      <c r="WTJ9" s="1739" t="n"/>
      <c r="WTK9" s="1739" t="n"/>
      <c r="WTL9" s="1739" t="n"/>
      <c r="WTM9" s="1739" t="n"/>
      <c r="WTN9" s="1739" t="n"/>
      <c r="WTO9" s="1739" t="n"/>
      <c r="WTP9" s="1739" t="n"/>
      <c r="WTQ9" s="1739" t="n"/>
      <c r="WTR9" s="1739" t="n"/>
      <c r="WTS9" s="1739" t="n"/>
      <c r="WTT9" s="1739" t="n"/>
      <c r="WTU9" s="1739" t="n"/>
      <c r="WTV9" s="1739" t="n"/>
      <c r="WTW9" s="1739" t="n"/>
      <c r="WTX9" s="1739" t="n"/>
      <c r="WTY9" s="1739" t="n"/>
      <c r="WTZ9" s="1739" t="n"/>
      <c r="WUA9" s="1739" t="n"/>
      <c r="WUB9" s="1739" t="n"/>
      <c r="WUC9" s="1739" t="n"/>
      <c r="WUD9" s="1739" t="n"/>
      <c r="WUE9" s="1739" t="n"/>
      <c r="WUF9" s="1739" t="n"/>
      <c r="WUG9" s="1739" t="n"/>
      <c r="WUH9" s="1739" t="n"/>
      <c r="WUI9" s="1739" t="n"/>
      <c r="WUJ9" s="1739" t="n"/>
      <c r="WUK9" s="1739" t="n"/>
      <c r="WUL9" s="1739" t="n"/>
      <c r="WUM9" s="1739" t="n"/>
      <c r="WUN9" s="1739" t="n"/>
      <c r="WUO9" s="1739" t="n"/>
      <c r="WUP9" s="1739" t="n"/>
      <c r="WUQ9" s="1739" t="n"/>
      <c r="WUR9" s="1739" t="n"/>
      <c r="WUS9" s="1739" t="n"/>
      <c r="WUT9" s="1739" t="n"/>
      <c r="WUU9" s="1739" t="n"/>
      <c r="WUV9" s="1739" t="n"/>
      <c r="WUW9" s="1739" t="n"/>
      <c r="WUX9" s="1739" t="n"/>
      <c r="WUY9" s="1739" t="n"/>
      <c r="WUZ9" s="1739" t="n"/>
      <c r="WVA9" s="1739" t="n"/>
      <c r="WVB9" s="1739" t="n"/>
      <c r="WVC9" s="1739" t="n"/>
      <c r="WVD9" s="1739" t="n"/>
      <c r="WVE9" s="1739" t="n"/>
      <c r="WVF9" s="1739" t="n"/>
      <c r="WVG9" s="1739" t="n"/>
      <c r="WVH9" s="1739" t="n"/>
      <c r="WVI9" s="1739" t="n"/>
      <c r="WVJ9" s="1739" t="n"/>
      <c r="WVK9" s="1739" t="n"/>
      <c r="WVL9" s="1739" t="n"/>
      <c r="WVM9" s="1739" t="n"/>
      <c r="WVN9" s="1739" t="n"/>
      <c r="WVO9" s="1739" t="n"/>
      <c r="WVP9" s="1739" t="n"/>
      <c r="WVQ9" s="1739" t="n"/>
      <c r="WVR9" s="1739" t="n"/>
      <c r="WVS9" s="1739" t="n"/>
      <c r="WVT9" s="1739" t="n"/>
      <c r="WVU9" s="1739" t="n"/>
      <c r="WVV9" s="1739" t="n"/>
      <c r="WVW9" s="1739" t="n"/>
      <c r="WVX9" s="1739" t="n"/>
      <c r="WVY9" s="1739" t="n"/>
      <c r="WVZ9" s="1739" t="n"/>
      <c r="WWA9" s="1739" t="n"/>
      <c r="WWB9" s="1739" t="n"/>
      <c r="WWC9" s="1739" t="n"/>
      <c r="WWD9" s="1739" t="n"/>
      <c r="WWE9" s="1739" t="n"/>
      <c r="WWF9" s="1739" t="n"/>
      <c r="WWG9" s="1739" t="n"/>
      <c r="WWH9" s="1739" t="n"/>
      <c r="WWI9" s="1739" t="n"/>
      <c r="WWJ9" s="1739" t="n"/>
      <c r="WWK9" s="1739" t="n"/>
      <c r="WWL9" s="1739" t="n"/>
      <c r="WWM9" s="1739" t="n"/>
      <c r="WWN9" s="1739" t="n"/>
      <c r="WWO9" s="1739" t="n"/>
      <c r="WWP9" s="1739" t="n"/>
      <c r="WWQ9" s="1739" t="n"/>
      <c r="WWR9" s="1739" t="n"/>
      <c r="WWS9" s="1739" t="n"/>
      <c r="WWT9" s="1739" t="n"/>
      <c r="WWU9" s="1739" t="n"/>
      <c r="WWV9" s="1739" t="n"/>
      <c r="WWW9" s="1739" t="n"/>
      <c r="WWX9" s="1739" t="n"/>
      <c r="WWY9" s="1739" t="n"/>
      <c r="WWZ9" s="1739" t="n"/>
      <c r="WXA9" s="1739" t="n"/>
      <c r="WXB9" s="1739" t="n"/>
      <c r="WXC9" s="1739" t="n"/>
      <c r="WXD9" s="1739" t="n"/>
      <c r="WXE9" s="1739" t="n"/>
      <c r="WXF9" s="1739" t="n"/>
      <c r="WXG9" s="1739" t="n"/>
      <c r="WXH9" s="1739" t="n"/>
      <c r="WXI9" s="1739" t="n"/>
      <c r="WXJ9" s="1739" t="n"/>
      <c r="WXK9" s="1739" t="n"/>
      <c r="WXL9" s="1739" t="n"/>
      <c r="WXM9" s="1739" t="n"/>
      <c r="WXN9" s="1739" t="n"/>
      <c r="WXO9" s="1739" t="n"/>
      <c r="WXP9" s="1739" t="n"/>
      <c r="WXQ9" s="1739" t="n"/>
      <c r="WXR9" s="1739" t="n"/>
      <c r="WXS9" s="1739" t="n"/>
      <c r="WXT9" s="1739" t="n"/>
      <c r="WXU9" s="1739" t="n"/>
      <c r="WXV9" s="1739" t="n"/>
      <c r="WXW9" s="1739" t="n"/>
      <c r="WXX9" s="1739" t="n"/>
      <c r="WXY9" s="1739" t="n"/>
      <c r="WXZ9" s="1739" t="n"/>
      <c r="WYA9" s="1739" t="n"/>
      <c r="WYB9" s="1739" t="n"/>
      <c r="WYC9" s="1739" t="n"/>
      <c r="WYD9" s="1739" t="n"/>
      <c r="WYE9" s="1739" t="n"/>
      <c r="WYF9" s="1739" t="n"/>
      <c r="WYG9" s="1739" t="n"/>
      <c r="WYH9" s="1739" t="n"/>
      <c r="WYI9" s="1739" t="n"/>
      <c r="WYJ9" s="1739" t="n"/>
      <c r="WYK9" s="1739" t="n"/>
      <c r="WYL9" s="1739" t="n"/>
      <c r="WYM9" s="1739" t="n"/>
      <c r="WYN9" s="1739" t="n"/>
      <c r="WYO9" s="1739" t="n"/>
      <c r="WYP9" s="1739" t="n"/>
      <c r="WYQ9" s="1739" t="n"/>
      <c r="WYR9" s="1739" t="n"/>
      <c r="WYS9" s="1739" t="n"/>
      <c r="WYT9" s="1739" t="n"/>
      <c r="WYU9" s="1739" t="n"/>
      <c r="WYV9" s="1739" t="n"/>
      <c r="WYW9" s="1739" t="n"/>
      <c r="WYX9" s="1739" t="n"/>
      <c r="WYY9" s="1739" t="n"/>
      <c r="WYZ9" s="1739" t="n"/>
      <c r="WZA9" s="1739" t="n"/>
      <c r="WZB9" s="1739" t="n"/>
      <c r="WZC9" s="1739" t="n"/>
      <c r="WZD9" s="1739" t="n"/>
      <c r="WZE9" s="1739" t="n"/>
      <c r="WZF9" s="1739" t="n"/>
      <c r="WZG9" s="1739" t="n"/>
      <c r="WZH9" s="1739" t="n"/>
      <c r="WZI9" s="1739" t="n"/>
      <c r="WZJ9" s="1739" t="n"/>
      <c r="WZK9" s="1739" t="n"/>
      <c r="WZL9" s="1739" t="n"/>
      <c r="WZM9" s="1739" t="n"/>
      <c r="WZN9" s="1739" t="n"/>
      <c r="WZO9" s="1739" t="n"/>
      <c r="WZP9" s="1739" t="n"/>
      <c r="WZQ9" s="1739" t="n"/>
      <c r="WZR9" s="1739" t="n"/>
      <c r="WZS9" s="1739" t="n"/>
      <c r="WZT9" s="1739" t="n"/>
      <c r="WZU9" s="1739" t="n"/>
      <c r="WZV9" s="1739" t="n"/>
      <c r="WZW9" s="1739" t="n"/>
      <c r="WZX9" s="1739" t="n"/>
      <c r="WZY9" s="1739" t="n"/>
      <c r="WZZ9" s="1739" t="n"/>
      <c r="XAA9" s="1739" t="n"/>
      <c r="XAB9" s="1739" t="n"/>
      <c r="XAC9" s="1739" t="n"/>
      <c r="XAD9" s="1739" t="n"/>
      <c r="XAE9" s="1739" t="n"/>
      <c r="XAF9" s="1739" t="n"/>
      <c r="XAG9" s="1739" t="n"/>
      <c r="XAH9" s="1739" t="n"/>
      <c r="XAI9" s="1739" t="n"/>
      <c r="XAJ9" s="1739" t="n"/>
      <c r="XAK9" s="1739" t="n"/>
      <c r="XAL9" s="1739" t="n"/>
      <c r="XAM9" s="1739" t="n"/>
      <c r="XAN9" s="1739" t="n"/>
      <c r="XAO9" s="1739" t="n"/>
      <c r="XAP9" s="1739" t="n"/>
      <c r="XAQ9" s="1739" t="n"/>
      <c r="XAR9" s="1739" t="n"/>
      <c r="XAS9" s="1739" t="n"/>
      <c r="XAT9" s="1739" t="n"/>
      <c r="XAU9" s="1739" t="n"/>
      <c r="XAV9" s="1739" t="n"/>
      <c r="XAW9" s="1739" t="n"/>
      <c r="XAX9" s="1739" t="n"/>
      <c r="XAY9" s="1739" t="n"/>
      <c r="XAZ9" s="1739" t="n"/>
      <c r="XBA9" s="1739" t="n"/>
      <c r="XBB9" s="1739" t="n"/>
      <c r="XBC9" s="1739" t="n"/>
      <c r="XBD9" s="1739" t="n"/>
      <c r="XBE9" s="1739" t="n"/>
      <c r="XBF9" s="1739" t="n"/>
      <c r="XBG9" s="1739" t="n"/>
      <c r="XBH9" s="1739" t="n"/>
      <c r="XBI9" s="1739" t="n"/>
      <c r="XBJ9" s="1739" t="n"/>
      <c r="XBK9" s="1739" t="n"/>
      <c r="XBL9" s="1739" t="n"/>
      <c r="XBM9" s="1739" t="n"/>
      <c r="XBN9" s="1739" t="n"/>
      <c r="XBO9" s="1739" t="n"/>
      <c r="XBP9" s="1739" t="n"/>
      <c r="XBQ9" s="1739" t="n"/>
      <c r="XBR9" s="1739" t="n"/>
      <c r="XBS9" s="1739" t="n"/>
      <c r="XBT9" s="1739" t="n"/>
      <c r="XBU9" s="1739" t="n"/>
      <c r="XBV9" s="1739" t="n"/>
      <c r="XBW9" s="1739" t="n"/>
      <c r="XBX9" s="1739" t="n"/>
      <c r="XBY9" s="1739" t="n"/>
      <c r="XBZ9" s="1739" t="n"/>
      <c r="XCA9" s="1739" t="n"/>
      <c r="XCB9" s="1739" t="n"/>
      <c r="XCC9" s="1739" t="n"/>
      <c r="XCD9" s="1739" t="n"/>
      <c r="XCE9" s="1739" t="n"/>
      <c r="XCF9" s="1739" t="n"/>
      <c r="XCG9" s="1739" t="n"/>
      <c r="XCH9" s="1739" t="n"/>
      <c r="XCI9" s="1739" t="n"/>
      <c r="XCJ9" s="1739" t="n"/>
      <c r="XCK9" s="1739" t="n"/>
      <c r="XCL9" s="1739" t="n"/>
      <c r="XCM9" s="1739" t="n"/>
      <c r="XCN9" s="1739" t="n"/>
      <c r="XCO9" s="1739" t="n"/>
      <c r="XCP9" s="1739" t="n"/>
      <c r="XCQ9" s="1739" t="n"/>
      <c r="XCR9" s="1739" t="n"/>
      <c r="XCS9" s="1739" t="n"/>
      <c r="XCT9" s="1739" t="n"/>
      <c r="XCU9" s="1739" t="n"/>
      <c r="XCV9" s="1739" t="n"/>
      <c r="XCW9" s="1739" t="n"/>
      <c r="XCX9" s="1739" t="n"/>
      <c r="XCY9" s="1739" t="n"/>
      <c r="XCZ9" s="1739" t="n"/>
      <c r="XDA9" s="1739" t="n"/>
      <c r="XDB9" s="1739" t="n"/>
      <c r="XDC9" s="1739" t="n"/>
      <c r="XDD9" s="1739" t="n"/>
      <c r="XDE9" s="1739" t="n"/>
      <c r="XDF9" s="1739" t="n"/>
      <c r="XDG9" s="1739" t="n"/>
      <c r="XDH9" s="1739" t="n"/>
      <c r="XDI9" s="1739" t="n"/>
      <c r="XDJ9" s="1739" t="n"/>
      <c r="XDK9" s="1739" t="n"/>
      <c r="XDL9" s="1739" t="n"/>
      <c r="XDM9" s="1739" t="n"/>
      <c r="XDN9" s="1739" t="n"/>
      <c r="XDO9" s="1739" t="n"/>
      <c r="XDP9" s="1739" t="n"/>
      <c r="XDQ9" s="1739" t="n"/>
      <c r="XDR9" s="1739" t="n"/>
      <c r="XDS9" s="1739" t="n"/>
      <c r="XDT9" s="1739" t="n"/>
      <c r="XDU9" s="1739" t="n"/>
      <c r="XDV9" s="1739" t="n"/>
      <c r="XDW9" s="1739" t="n"/>
      <c r="XDX9" s="1739" t="n"/>
      <c r="XDY9" s="1739" t="n"/>
      <c r="XDZ9" s="1739" t="n"/>
      <c r="XEA9" s="1739" t="n"/>
      <c r="XEB9" s="1739" t="n"/>
      <c r="XEC9" s="1739" t="n"/>
      <c r="XED9" s="1739" t="n"/>
      <c r="XEE9" s="1739" t="n"/>
      <c r="XEF9" s="1739" t="n"/>
      <c r="XEG9" s="1739" t="n"/>
      <c r="XEH9" s="1739" t="n"/>
      <c r="XEI9" s="1739" t="n"/>
      <c r="XEJ9" s="1739" t="n"/>
      <c r="XEK9" s="1739" t="n"/>
      <c r="XEL9" s="1739" t="n"/>
      <c r="XEM9" s="1739" t="n"/>
      <c r="XEN9" s="1739" t="n"/>
      <c r="XEO9" s="1739" t="n"/>
      <c r="XEP9" s="1739" t="n"/>
      <c r="XEQ9" s="1739" t="n"/>
      <c r="XER9" s="1739" t="n"/>
      <c r="XES9" s="1739" t="n"/>
      <c r="XET9" s="1739" t="n"/>
      <c r="XEU9" s="1739" t="n"/>
      <c r="XEV9" s="1739" t="n"/>
      <c r="XEW9" s="1739" t="n"/>
      <c r="XEX9" s="1739" t="n"/>
      <c r="XEY9" s="1739" t="n"/>
      <c r="XEZ9" s="1739" t="n"/>
      <c r="XFA9" s="1739" t="n"/>
      <c r="XFB9" s="1739" t="n"/>
      <c r="XFC9" s="1739" t="n"/>
      <c r="XFD9" s="1739" t="n"/>
    </row>
    <row r="10" ht="15.75" customFormat="1" customHeight="1" s="942">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c r="AG10" s="1739" t="n"/>
      <c r="AH10" s="1739" t="n"/>
      <c r="AI10" s="1739" t="n"/>
      <c r="AJ10" s="1739" t="n"/>
      <c r="AK10" s="1739" t="n"/>
      <c r="AL10" s="1739" t="n"/>
      <c r="AM10" s="1739" t="n"/>
      <c r="AN10" s="1739" t="n"/>
      <c r="AO10" s="1739" t="n"/>
      <c r="AP10" s="1739" t="n"/>
      <c r="AQ10" s="1739" t="n"/>
      <c r="AR10" s="1739" t="n"/>
      <c r="AS10" s="1739" t="n"/>
      <c r="AT10" s="1739" t="n"/>
      <c r="AU10" s="1739" t="n"/>
      <c r="AV10" s="1739" t="n"/>
      <c r="AW10" s="1739" t="n"/>
      <c r="AX10" s="1739" t="n"/>
      <c r="AY10" s="1739" t="n"/>
      <c r="AZ10" s="1739" t="n"/>
      <c r="BA10" s="1739" t="n"/>
      <c r="BB10" s="1739" t="n"/>
      <c r="BC10" s="1739" t="n"/>
      <c r="BD10" s="1739" t="n"/>
      <c r="BE10" s="1739" t="n"/>
      <c r="BF10" s="1739" t="n"/>
      <c r="BG10" s="1739" t="n"/>
      <c r="BH10" s="1739" t="n"/>
      <c r="BI10" s="1739" t="n"/>
      <c r="BJ10" s="1739" t="n"/>
      <c r="BK10" s="1739" t="n"/>
      <c r="BL10" s="1739" t="n"/>
      <c r="BM10" s="1739" t="n"/>
      <c r="BN10" s="1739" t="n"/>
      <c r="BO10" s="1739" t="n"/>
      <c r="BP10" s="1739" t="n"/>
      <c r="BQ10" s="1739" t="n"/>
      <c r="BR10" s="1739" t="n"/>
      <c r="BS10" s="1739" t="n"/>
      <c r="BT10" s="1739" t="n"/>
      <c r="BU10" s="1739" t="n"/>
      <c r="BV10" s="1739" t="n"/>
      <c r="BW10" s="1739" t="n"/>
      <c r="BX10" s="1739" t="n"/>
      <c r="BY10" s="1739" t="n"/>
      <c r="BZ10" s="1739" t="n"/>
      <c r="CA10" s="1739" t="n"/>
      <c r="CB10" s="1739" t="n"/>
      <c r="CC10" s="1739" t="n"/>
      <c r="CD10" s="1739" t="n"/>
      <c r="CE10" s="1739" t="n"/>
      <c r="CF10" s="1739" t="n"/>
      <c r="CG10" s="1739" t="n"/>
      <c r="CH10" s="1739" t="n"/>
      <c r="CI10" s="1739" t="n"/>
      <c r="CJ10" s="1739" t="n"/>
      <c r="CK10" s="1739" t="n"/>
      <c r="CL10" s="1739" t="n"/>
      <c r="CM10" s="1739" t="n"/>
      <c r="CN10" s="1739" t="n"/>
      <c r="CO10" s="1739" t="n"/>
      <c r="CP10" s="1739" t="n"/>
      <c r="CQ10" s="1739" t="n"/>
      <c r="CR10" s="1739" t="n"/>
      <c r="CS10" s="1739" t="n"/>
      <c r="CT10" s="1739" t="n"/>
      <c r="CU10" s="1739" t="n"/>
      <c r="CV10" s="1739" t="n"/>
      <c r="CW10" s="1739" t="n"/>
      <c r="CX10" s="1739" t="n"/>
      <c r="CY10" s="1739" t="n"/>
      <c r="CZ10" s="1739" t="n"/>
      <c r="DA10" s="1739" t="n"/>
      <c r="DB10" s="1739" t="n"/>
      <c r="DC10" s="1739" t="n"/>
      <c r="DD10" s="1739" t="n"/>
      <c r="DE10" s="1739" t="n"/>
      <c r="DF10" s="1739" t="n"/>
      <c r="DG10" s="1739" t="n"/>
      <c r="DH10" s="1739" t="n"/>
      <c r="DI10" s="1739" t="n"/>
      <c r="DJ10" s="1739" t="n"/>
      <c r="DK10" s="1739" t="n"/>
      <c r="DL10" s="1739" t="n"/>
      <c r="DM10" s="1739" t="n"/>
      <c r="DN10" s="1739" t="n"/>
      <c r="DO10" s="1739" t="n"/>
      <c r="DP10" s="1739" t="n"/>
      <c r="DQ10" s="1739" t="n"/>
      <c r="DR10" s="1739" t="n"/>
      <c r="DS10" s="1739" t="n"/>
      <c r="DT10" s="1739" t="n"/>
      <c r="DU10" s="1739" t="n"/>
      <c r="DV10" s="1739" t="n"/>
      <c r="DW10" s="1739" t="n"/>
      <c r="DX10" s="1739" t="n"/>
      <c r="DY10" s="1739" t="n"/>
      <c r="DZ10" s="1739" t="n"/>
      <c r="EA10" s="1739" t="n"/>
      <c r="EB10" s="1739" t="n"/>
      <c r="EC10" s="1739" t="n"/>
      <c r="ED10" s="1739" t="n"/>
      <c r="EE10" s="1739" t="n"/>
      <c r="EF10" s="1739" t="n"/>
      <c r="EG10" s="1739" t="n"/>
      <c r="EH10" s="1739" t="n"/>
      <c r="EI10" s="1739" t="n"/>
      <c r="EJ10" s="1739" t="n"/>
      <c r="EK10" s="1739" t="n"/>
      <c r="EL10" s="1739" t="n"/>
      <c r="EM10" s="1739" t="n"/>
      <c r="EN10" s="1739" t="n"/>
      <c r="EO10" s="1739" t="n"/>
      <c r="EP10" s="1739" t="n"/>
      <c r="EQ10" s="1739" t="n"/>
      <c r="ER10" s="1739" t="n"/>
      <c r="ES10" s="1739" t="n"/>
      <c r="ET10" s="1739" t="n"/>
      <c r="EU10" s="1739" t="n"/>
      <c r="EV10" s="1739" t="n"/>
      <c r="EW10" s="1739" t="n"/>
      <c r="EX10" s="1739" t="n"/>
      <c r="EY10" s="1739" t="n"/>
      <c r="EZ10" s="1739" t="n"/>
      <c r="FA10" s="1739" t="n"/>
      <c r="FB10" s="1739" t="n"/>
      <c r="FC10" s="1739" t="n"/>
      <c r="FD10" s="1739" t="n"/>
      <c r="FE10" s="1739" t="n"/>
      <c r="FF10" s="1739" t="n"/>
      <c r="FG10" s="1739" t="n"/>
      <c r="FH10" s="1739" t="n"/>
      <c r="FI10" s="1739" t="n"/>
      <c r="FJ10" s="1739" t="n"/>
      <c r="FK10" s="1739" t="n"/>
      <c r="FL10" s="1739" t="n"/>
      <c r="FM10" s="1739" t="n"/>
      <c r="FN10" s="1739" t="n"/>
      <c r="FO10" s="1739" t="n"/>
      <c r="FP10" s="1739" t="n"/>
      <c r="FQ10" s="1739" t="n"/>
      <c r="FR10" s="1739" t="n"/>
      <c r="FS10" s="1739" t="n"/>
      <c r="FT10" s="1739" t="n"/>
      <c r="FU10" s="1739" t="n"/>
      <c r="FV10" s="1739" t="n"/>
      <c r="FW10" s="1739" t="n"/>
      <c r="FX10" s="1739" t="n"/>
      <c r="FY10" s="1739" t="n"/>
      <c r="FZ10" s="1739" t="n"/>
      <c r="GA10" s="1739" t="n"/>
      <c r="GB10" s="1739" t="n"/>
      <c r="GC10" s="1739" t="n"/>
      <c r="GD10" s="1739" t="n"/>
      <c r="GE10" s="1739" t="n"/>
      <c r="GF10" s="1739" t="n"/>
      <c r="GG10" s="1739" t="n"/>
      <c r="GH10" s="1739" t="n"/>
      <c r="GI10" s="1739" t="n"/>
      <c r="GJ10" s="1739" t="n"/>
      <c r="GK10" s="1739" t="n"/>
      <c r="GL10" s="1739" t="n"/>
      <c r="GM10" s="1739" t="n"/>
      <c r="GN10" s="1739" t="n"/>
      <c r="GO10" s="1739" t="n"/>
      <c r="GP10" s="1739" t="n"/>
      <c r="GQ10" s="1739" t="n"/>
      <c r="GR10" s="1739" t="n"/>
      <c r="GS10" s="1739" t="n"/>
      <c r="GT10" s="1739" t="n"/>
      <c r="GU10" s="1739" t="n"/>
      <c r="GV10" s="1739" t="n"/>
      <c r="GW10" s="1739" t="n"/>
      <c r="GX10" s="1739" t="n"/>
      <c r="GY10" s="1739" t="n"/>
      <c r="GZ10" s="1739" t="n"/>
      <c r="HA10" s="1739" t="n"/>
      <c r="HB10" s="1739" t="n"/>
      <c r="HC10" s="1739" t="n"/>
      <c r="HD10" s="1739" t="n"/>
      <c r="HE10" s="1739" t="n"/>
      <c r="HF10" s="1739" t="n"/>
      <c r="HG10" s="1739" t="n"/>
      <c r="HH10" s="1739" t="n"/>
      <c r="HI10" s="1739" t="n"/>
      <c r="HJ10" s="1739" t="n"/>
      <c r="HK10" s="1739" t="n"/>
      <c r="HL10" s="1739" t="n"/>
      <c r="HM10" s="1739" t="n"/>
      <c r="HN10" s="1739" t="n"/>
      <c r="HO10" s="1739" t="n"/>
      <c r="HP10" s="1739" t="n"/>
      <c r="HQ10" s="1739" t="n"/>
      <c r="HR10" s="1739" t="n"/>
      <c r="HS10" s="1739" t="n"/>
      <c r="HT10" s="1739" t="n"/>
      <c r="HU10" s="1739" t="n"/>
      <c r="HV10" s="1739" t="n"/>
      <c r="HW10" s="1739" t="n"/>
      <c r="HX10" s="1739" t="n"/>
      <c r="HY10" s="1739" t="n"/>
      <c r="HZ10" s="1739" t="n"/>
      <c r="IA10" s="1739" t="n"/>
      <c r="IB10" s="1739" t="n"/>
      <c r="IC10" s="1739" t="n"/>
      <c r="ID10" s="1739" t="n"/>
      <c r="IE10" s="1739" t="n"/>
      <c r="IF10" s="1739" t="n"/>
      <c r="IG10" s="1739" t="n"/>
      <c r="IH10" s="1739" t="n"/>
      <c r="II10" s="1739" t="n"/>
      <c r="IJ10" s="1739" t="n"/>
      <c r="IK10" s="1739" t="n"/>
      <c r="IL10" s="1739" t="n"/>
      <c r="IM10" s="1739" t="n"/>
      <c r="IN10" s="1739" t="n"/>
      <c r="IO10" s="1739" t="n"/>
      <c r="IP10" s="1739" t="n"/>
      <c r="IQ10" s="1739" t="n"/>
      <c r="IR10" s="1739" t="n"/>
      <c r="IS10" s="1739" t="n"/>
      <c r="IT10" s="1739" t="n"/>
      <c r="IU10" s="1739" t="n"/>
      <c r="IV10" s="1739" t="n"/>
      <c r="IW10" s="1739" t="n"/>
      <c r="IX10" s="1739" t="n"/>
      <c r="IY10" s="1739" t="n"/>
      <c r="IZ10" s="1739" t="n"/>
      <c r="JA10" s="1739" t="n"/>
      <c r="JB10" s="1739" t="n"/>
      <c r="JC10" s="1739" t="n"/>
      <c r="JD10" s="1739" t="n"/>
      <c r="JE10" s="1739" t="n"/>
      <c r="JF10" s="1739" t="n"/>
      <c r="JG10" s="1739" t="n"/>
      <c r="JH10" s="1739" t="n"/>
      <c r="JI10" s="1739" t="n"/>
      <c r="JJ10" s="1739" t="n"/>
      <c r="JK10" s="1739" t="n"/>
      <c r="JL10" s="1739" t="n"/>
      <c r="JM10" s="1739" t="n"/>
      <c r="JN10" s="1739" t="n"/>
      <c r="JO10" s="1739" t="n"/>
      <c r="JP10" s="1739" t="n"/>
      <c r="JQ10" s="1739" t="n"/>
      <c r="JR10" s="1739" t="n"/>
      <c r="JS10" s="1739" t="n"/>
      <c r="JT10" s="1739" t="n"/>
      <c r="JU10" s="1739" t="n"/>
      <c r="JV10" s="1739" t="n"/>
      <c r="JW10" s="1739" t="n"/>
      <c r="JX10" s="1739" t="n"/>
      <c r="JY10" s="1739" t="n"/>
      <c r="JZ10" s="1739" t="n"/>
      <c r="KA10" s="1739" t="n"/>
      <c r="KB10" s="1739" t="n"/>
      <c r="KC10" s="1739" t="n"/>
      <c r="KD10" s="1739" t="n"/>
      <c r="KE10" s="1739" t="n"/>
      <c r="KF10" s="1739" t="n"/>
      <c r="KG10" s="1739" t="n"/>
      <c r="KH10" s="1739" t="n"/>
      <c r="KI10" s="1739" t="n"/>
      <c r="KJ10" s="1739" t="n"/>
      <c r="KK10" s="1739" t="n"/>
      <c r="KL10" s="1739" t="n"/>
      <c r="KM10" s="1739" t="n"/>
      <c r="KN10" s="1739" t="n"/>
      <c r="KO10" s="1739" t="n"/>
      <c r="KP10" s="1739" t="n"/>
      <c r="KQ10" s="1739" t="n"/>
      <c r="KR10" s="1739" t="n"/>
      <c r="KS10" s="1739" t="n"/>
      <c r="KT10" s="1739" t="n"/>
      <c r="KU10" s="1739" t="n"/>
      <c r="KV10" s="1739" t="n"/>
      <c r="KW10" s="1739" t="n"/>
      <c r="KX10" s="1739" t="n"/>
      <c r="KY10" s="1739" t="n"/>
      <c r="KZ10" s="1739" t="n"/>
      <c r="LA10" s="1739" t="n"/>
      <c r="LB10" s="1739" t="n"/>
      <c r="LC10" s="1739" t="n"/>
      <c r="LD10" s="1739" t="n"/>
      <c r="LE10" s="1739" t="n"/>
      <c r="LF10" s="1739" t="n"/>
      <c r="LG10" s="1739" t="n"/>
      <c r="LH10" s="1739" t="n"/>
      <c r="LI10" s="1739" t="n"/>
      <c r="LJ10" s="1739" t="n"/>
      <c r="LK10" s="1739" t="n"/>
      <c r="LL10" s="1739" t="n"/>
      <c r="LM10" s="1739" t="n"/>
      <c r="LN10" s="1739" t="n"/>
      <c r="LO10" s="1739" t="n"/>
      <c r="LP10" s="1739" t="n"/>
      <c r="LQ10" s="1739" t="n"/>
      <c r="LR10" s="1739" t="n"/>
      <c r="LS10" s="1739" t="n"/>
      <c r="LT10" s="1739" t="n"/>
      <c r="LU10" s="1739" t="n"/>
      <c r="LV10" s="1739" t="n"/>
      <c r="LW10" s="1739" t="n"/>
      <c r="LX10" s="1739" t="n"/>
      <c r="LY10" s="1739" t="n"/>
      <c r="LZ10" s="1739" t="n"/>
      <c r="MA10" s="1739" t="n"/>
      <c r="MB10" s="1739" t="n"/>
      <c r="MC10" s="1739" t="n"/>
      <c r="MD10" s="1739" t="n"/>
      <c r="ME10" s="1739" t="n"/>
      <c r="MF10" s="1739" t="n"/>
      <c r="MG10" s="1739" t="n"/>
      <c r="MH10" s="1739" t="n"/>
      <c r="MI10" s="1739" t="n"/>
      <c r="MJ10" s="1739" t="n"/>
      <c r="MK10" s="1739" t="n"/>
      <c r="ML10" s="1739" t="n"/>
      <c r="MM10" s="1739" t="n"/>
      <c r="MN10" s="1739" t="n"/>
      <c r="MO10" s="1739" t="n"/>
      <c r="MP10" s="1739" t="n"/>
      <c r="MQ10" s="1739" t="n"/>
      <c r="MR10" s="1739" t="n"/>
      <c r="MS10" s="1739" t="n"/>
      <c r="MT10" s="1739" t="n"/>
      <c r="MU10" s="1739" t="n"/>
      <c r="MV10" s="1739" t="n"/>
      <c r="MW10" s="1739" t="n"/>
      <c r="MX10" s="1739" t="n"/>
      <c r="MY10" s="1739" t="n"/>
      <c r="MZ10" s="1739" t="n"/>
      <c r="NA10" s="1739" t="n"/>
      <c r="NB10" s="1739" t="n"/>
      <c r="NC10" s="1739" t="n"/>
      <c r="ND10" s="1739" t="n"/>
      <c r="NE10" s="1739" t="n"/>
      <c r="NF10" s="1739" t="n"/>
      <c r="NG10" s="1739" t="n"/>
      <c r="NH10" s="1739" t="n"/>
      <c r="NI10" s="1739" t="n"/>
      <c r="NJ10" s="1739" t="n"/>
      <c r="NK10" s="1739" t="n"/>
      <c r="NL10" s="1739" t="n"/>
      <c r="NM10" s="1739" t="n"/>
      <c r="NN10" s="1739" t="n"/>
      <c r="NO10" s="1739" t="n"/>
      <c r="NP10" s="1739" t="n"/>
      <c r="NQ10" s="1739" t="n"/>
      <c r="NR10" s="1739" t="n"/>
      <c r="NS10" s="1739" t="n"/>
      <c r="NT10" s="1739" t="n"/>
      <c r="NU10" s="1739" t="n"/>
      <c r="NV10" s="1739" t="n"/>
      <c r="NW10" s="1739" t="n"/>
      <c r="NX10" s="1739" t="n"/>
      <c r="NY10" s="1739" t="n"/>
      <c r="NZ10" s="1739" t="n"/>
      <c r="OA10" s="1739" t="n"/>
      <c r="OB10" s="1739" t="n"/>
      <c r="OC10" s="1739" t="n"/>
      <c r="OD10" s="1739" t="n"/>
      <c r="OE10" s="1739" t="n"/>
      <c r="OF10" s="1739" t="n"/>
      <c r="OG10" s="1739" t="n"/>
      <c r="OH10" s="1739" t="n"/>
      <c r="OI10" s="1739" t="n"/>
      <c r="OJ10" s="1739" t="n"/>
      <c r="OK10" s="1739" t="n"/>
      <c r="OL10" s="1739" t="n"/>
      <c r="OM10" s="1739" t="n"/>
      <c r="ON10" s="1739" t="n"/>
      <c r="OO10" s="1739" t="n"/>
      <c r="OP10" s="1739" t="n"/>
      <c r="OQ10" s="1739" t="n"/>
      <c r="OR10" s="1739" t="n"/>
      <c r="OS10" s="1739" t="n"/>
      <c r="OT10" s="1739" t="n"/>
      <c r="OU10" s="1739" t="n"/>
      <c r="OV10" s="1739" t="n"/>
      <c r="OW10" s="1739" t="n"/>
      <c r="OX10" s="1739" t="n"/>
      <c r="OY10" s="1739" t="n"/>
      <c r="OZ10" s="1739" t="n"/>
      <c r="PA10" s="1739" t="n"/>
      <c r="PB10" s="1739" t="n"/>
      <c r="PC10" s="1739" t="n"/>
      <c r="PD10" s="1739" t="n"/>
      <c r="PE10" s="1739" t="n"/>
      <c r="PF10" s="1739" t="n"/>
      <c r="PG10" s="1739" t="n"/>
      <c r="PH10" s="1739" t="n"/>
      <c r="PI10" s="1739" t="n"/>
      <c r="PJ10" s="1739" t="n"/>
      <c r="PK10" s="1739" t="n"/>
      <c r="PL10" s="1739" t="n"/>
      <c r="PM10" s="1739" t="n"/>
      <c r="PN10" s="1739" t="n"/>
      <c r="PO10" s="1739" t="n"/>
      <c r="PP10" s="1739" t="n"/>
      <c r="PQ10" s="1739" t="n"/>
      <c r="PR10" s="1739" t="n"/>
      <c r="PS10" s="1739" t="n"/>
      <c r="PT10" s="1739" t="n"/>
      <c r="PU10" s="1739" t="n"/>
      <c r="PV10" s="1739" t="n"/>
      <c r="PW10" s="1739" t="n"/>
      <c r="PX10" s="1739" t="n"/>
      <c r="PY10" s="1739" t="n"/>
      <c r="PZ10" s="1739" t="n"/>
      <c r="QA10" s="1739" t="n"/>
      <c r="QB10" s="1739" t="n"/>
      <c r="QC10" s="1739" t="n"/>
      <c r="QD10" s="1739" t="n"/>
      <c r="QE10" s="1739" t="n"/>
      <c r="QF10" s="1739" t="n"/>
      <c r="QG10" s="1739" t="n"/>
      <c r="QH10" s="1739" t="n"/>
      <c r="QI10" s="1739" t="n"/>
      <c r="QJ10" s="1739" t="n"/>
      <c r="QK10" s="1739" t="n"/>
      <c r="QL10" s="1739" t="n"/>
      <c r="QM10" s="1739" t="n"/>
      <c r="QN10" s="1739" t="n"/>
      <c r="QO10" s="1739" t="n"/>
      <c r="QP10" s="1739" t="n"/>
      <c r="QQ10" s="1739" t="n"/>
      <c r="QR10" s="1739" t="n"/>
      <c r="QS10" s="1739" t="n"/>
      <c r="QT10" s="1739" t="n"/>
      <c r="QU10" s="1739" t="n"/>
      <c r="QV10" s="1739" t="n"/>
      <c r="QW10" s="1739" t="n"/>
      <c r="QX10" s="1739" t="n"/>
      <c r="QY10" s="1739" t="n"/>
      <c r="QZ10" s="1739" t="n"/>
      <c r="RA10" s="1739" t="n"/>
      <c r="RB10" s="1739" t="n"/>
      <c r="RC10" s="1739" t="n"/>
      <c r="RD10" s="1739" t="n"/>
      <c r="RE10" s="1739" t="n"/>
      <c r="RF10" s="1739" t="n"/>
      <c r="RG10" s="1739" t="n"/>
      <c r="RH10" s="1739" t="n"/>
      <c r="RI10" s="1739" t="n"/>
      <c r="RJ10" s="1739" t="n"/>
      <c r="RK10" s="1739" t="n"/>
      <c r="RL10" s="1739" t="n"/>
      <c r="RM10" s="1739" t="n"/>
      <c r="RN10" s="1739" t="n"/>
      <c r="RO10" s="1739" t="n"/>
      <c r="RP10" s="1739" t="n"/>
      <c r="RQ10" s="1739" t="n"/>
      <c r="RR10" s="1739" t="n"/>
      <c r="RS10" s="1739" t="n"/>
      <c r="RT10" s="1739" t="n"/>
      <c r="RU10" s="1739" t="n"/>
      <c r="RV10" s="1739" t="n"/>
      <c r="RW10" s="1739" t="n"/>
      <c r="RX10" s="1739" t="n"/>
      <c r="RY10" s="1739" t="n"/>
      <c r="RZ10" s="1739" t="n"/>
      <c r="SA10" s="1739" t="n"/>
      <c r="SB10" s="1739" t="n"/>
      <c r="SC10" s="1739" t="n"/>
      <c r="SD10" s="1739" t="n"/>
      <c r="SE10" s="1739" t="n"/>
      <c r="SF10" s="1739" t="n"/>
      <c r="SG10" s="1739" t="n"/>
      <c r="SH10" s="1739" t="n"/>
      <c r="SI10" s="1739" t="n"/>
      <c r="SJ10" s="1739" t="n"/>
      <c r="SK10" s="1739" t="n"/>
      <c r="SL10" s="1739" t="n"/>
      <c r="SM10" s="1739" t="n"/>
      <c r="SN10" s="1739" t="n"/>
      <c r="SO10" s="1739" t="n"/>
      <c r="SP10" s="1739" t="n"/>
      <c r="SQ10" s="1739" t="n"/>
      <c r="SR10" s="1739" t="n"/>
      <c r="SS10" s="1739" t="n"/>
      <c r="ST10" s="1739" t="n"/>
      <c r="SU10" s="1739" t="n"/>
      <c r="SV10" s="1739" t="n"/>
      <c r="SW10" s="1739" t="n"/>
      <c r="SX10" s="1739" t="n"/>
      <c r="SY10" s="1739" t="n"/>
      <c r="SZ10" s="1739" t="n"/>
      <c r="TA10" s="1739" t="n"/>
      <c r="TB10" s="1739" t="n"/>
      <c r="TC10" s="1739" t="n"/>
      <c r="TD10" s="1739" t="n"/>
      <c r="TE10" s="1739" t="n"/>
      <c r="TF10" s="1739" t="n"/>
      <c r="TG10" s="1739" t="n"/>
      <c r="TH10" s="1739" t="n"/>
      <c r="TI10" s="1739" t="n"/>
      <c r="TJ10" s="1739" t="n"/>
      <c r="TK10" s="1739" t="n"/>
      <c r="TL10" s="1739" t="n"/>
      <c r="TM10" s="1739" t="n"/>
      <c r="TN10" s="1739" t="n"/>
      <c r="TO10" s="1739" t="n"/>
      <c r="TP10" s="1739" t="n"/>
      <c r="TQ10" s="1739" t="n"/>
      <c r="TR10" s="1739" t="n"/>
      <c r="TS10" s="1739" t="n"/>
      <c r="TT10" s="1739" t="n"/>
      <c r="TU10" s="1739" t="n"/>
      <c r="TV10" s="1739" t="n"/>
      <c r="TW10" s="1739" t="n"/>
      <c r="TX10" s="1739" t="n"/>
      <c r="TY10" s="1739" t="n"/>
      <c r="TZ10" s="1739" t="n"/>
      <c r="UA10" s="1739" t="n"/>
      <c r="UB10" s="1739" t="n"/>
      <c r="UC10" s="1739" t="n"/>
      <c r="UD10" s="1739" t="n"/>
      <c r="UE10" s="1739" t="n"/>
      <c r="UF10" s="1739" t="n"/>
      <c r="UG10" s="1739" t="n"/>
      <c r="UH10" s="1739" t="n"/>
      <c r="UI10" s="1739" t="n"/>
      <c r="UJ10" s="1739" t="n"/>
      <c r="UK10" s="1739" t="n"/>
      <c r="UL10" s="1739" t="n"/>
      <c r="UM10" s="1739" t="n"/>
      <c r="UN10" s="1739" t="n"/>
      <c r="UO10" s="1739" t="n"/>
      <c r="UP10" s="1739" t="n"/>
      <c r="UQ10" s="1739" t="n"/>
      <c r="UR10" s="1739" t="n"/>
      <c r="US10" s="1739" t="n"/>
      <c r="UT10" s="1739" t="n"/>
      <c r="UU10" s="1739" t="n"/>
      <c r="UV10" s="1739" t="n"/>
      <c r="UW10" s="1739" t="n"/>
      <c r="UX10" s="1739" t="n"/>
      <c r="UY10" s="1739" t="n"/>
      <c r="UZ10" s="1739" t="n"/>
      <c r="VA10" s="1739" t="n"/>
      <c r="VB10" s="1739" t="n"/>
      <c r="VC10" s="1739" t="n"/>
      <c r="VD10" s="1739" t="n"/>
      <c r="VE10" s="1739" t="n"/>
      <c r="VF10" s="1739" t="n"/>
      <c r="VG10" s="1739" t="n"/>
      <c r="VH10" s="1739" t="n"/>
      <c r="VI10" s="1739" t="n"/>
      <c r="VJ10" s="1739" t="n"/>
      <c r="VK10" s="1739" t="n"/>
      <c r="VL10" s="1739" t="n"/>
      <c r="VM10" s="1739" t="n"/>
      <c r="VN10" s="1739" t="n"/>
      <c r="VO10" s="1739" t="n"/>
      <c r="VP10" s="1739" t="n"/>
      <c r="VQ10" s="1739" t="n"/>
      <c r="VR10" s="1739" t="n"/>
      <c r="VS10" s="1739" t="n"/>
      <c r="VT10" s="1739" t="n"/>
      <c r="VU10" s="1739" t="n"/>
      <c r="VV10" s="1739" t="n"/>
      <c r="VW10" s="1739" t="n"/>
      <c r="VX10" s="1739" t="n"/>
      <c r="VY10" s="1739" t="n"/>
      <c r="VZ10" s="1739" t="n"/>
      <c r="WA10" s="1739" t="n"/>
      <c r="WB10" s="1739" t="n"/>
      <c r="WC10" s="1739" t="n"/>
      <c r="WD10" s="1739" t="n"/>
      <c r="WE10" s="1739" t="n"/>
      <c r="WF10" s="1739" t="n"/>
      <c r="WG10" s="1739" t="n"/>
      <c r="WH10" s="1739" t="n"/>
      <c r="WI10" s="1739" t="n"/>
      <c r="WJ10" s="1739" t="n"/>
      <c r="WK10" s="1739" t="n"/>
      <c r="WL10" s="1739" t="n"/>
      <c r="WM10" s="1739" t="n"/>
      <c r="WN10" s="1739" t="n"/>
      <c r="WO10" s="1739" t="n"/>
      <c r="WP10" s="1739" t="n"/>
      <c r="WQ10" s="1739" t="n"/>
      <c r="WR10" s="1739" t="n"/>
      <c r="WS10" s="1739" t="n"/>
      <c r="WT10" s="1739" t="n"/>
      <c r="WU10" s="1739" t="n"/>
      <c r="WV10" s="1739" t="n"/>
      <c r="WW10" s="1739" t="n"/>
      <c r="WX10" s="1739" t="n"/>
      <c r="WY10" s="1739" t="n"/>
      <c r="WZ10" s="1739" t="n"/>
      <c r="XA10" s="1739" t="n"/>
      <c r="XB10" s="1739" t="n"/>
      <c r="XC10" s="1739" t="n"/>
      <c r="XD10" s="1739" t="n"/>
      <c r="XE10" s="1739" t="n"/>
      <c r="XF10" s="1739" t="n"/>
      <c r="XG10" s="1739" t="n"/>
      <c r="XH10" s="1739" t="n"/>
      <c r="XI10" s="1739" t="n"/>
      <c r="XJ10" s="1739" t="n"/>
      <c r="XK10" s="1739" t="n"/>
      <c r="XL10" s="1739" t="n"/>
      <c r="XM10" s="1739" t="n"/>
      <c r="XN10" s="1739" t="n"/>
      <c r="XO10" s="1739" t="n"/>
      <c r="XP10" s="1739" t="n"/>
      <c r="XQ10" s="1739" t="n"/>
      <c r="XR10" s="1739" t="n"/>
      <c r="XS10" s="1739" t="n"/>
      <c r="XT10" s="1739" t="n"/>
      <c r="XU10" s="1739" t="n"/>
      <c r="XV10" s="1739" t="n"/>
      <c r="XW10" s="1739" t="n"/>
      <c r="XX10" s="1739" t="n"/>
      <c r="XY10" s="1739" t="n"/>
      <c r="XZ10" s="1739" t="n"/>
      <c r="YA10" s="1739" t="n"/>
      <c r="YB10" s="1739" t="n"/>
      <c r="YC10" s="1739" t="n"/>
      <c r="YD10" s="1739" t="n"/>
      <c r="YE10" s="1739" t="n"/>
      <c r="YF10" s="1739" t="n"/>
      <c r="YG10" s="1739" t="n"/>
      <c r="YH10" s="1739" t="n"/>
      <c r="YI10" s="1739" t="n"/>
      <c r="YJ10" s="1739" t="n"/>
      <c r="YK10" s="1739" t="n"/>
      <c r="YL10" s="1739" t="n"/>
      <c r="YM10" s="1739" t="n"/>
      <c r="YN10" s="1739" t="n"/>
      <c r="YO10" s="1739" t="n"/>
      <c r="YP10" s="1739" t="n"/>
      <c r="YQ10" s="1739" t="n"/>
      <c r="YR10" s="1739" t="n"/>
      <c r="YS10" s="1739" t="n"/>
      <c r="YT10" s="1739" t="n"/>
      <c r="YU10" s="1739" t="n"/>
      <c r="YV10" s="1739" t="n"/>
      <c r="YW10" s="1739" t="n"/>
      <c r="YX10" s="1739" t="n"/>
      <c r="YY10" s="1739" t="n"/>
      <c r="YZ10" s="1739" t="n"/>
      <c r="ZA10" s="1739" t="n"/>
      <c r="ZB10" s="1739" t="n"/>
      <c r="ZC10" s="1739" t="n"/>
      <c r="ZD10" s="1739" t="n"/>
      <c r="ZE10" s="1739" t="n"/>
      <c r="ZF10" s="1739" t="n"/>
      <c r="ZG10" s="1739" t="n"/>
      <c r="ZH10" s="1739" t="n"/>
      <c r="ZI10" s="1739" t="n"/>
      <c r="ZJ10" s="1739" t="n"/>
      <c r="ZK10" s="1739" t="n"/>
      <c r="ZL10" s="1739" t="n"/>
      <c r="ZM10" s="1739" t="n"/>
      <c r="ZN10" s="1739" t="n"/>
      <c r="ZO10" s="1739" t="n"/>
      <c r="ZP10" s="1739" t="n"/>
      <c r="ZQ10" s="1739" t="n"/>
      <c r="ZR10" s="1739" t="n"/>
      <c r="ZS10" s="1739" t="n"/>
      <c r="ZT10" s="1739" t="n"/>
      <c r="ZU10" s="1739" t="n"/>
      <c r="ZV10" s="1739" t="n"/>
      <c r="ZW10" s="1739" t="n"/>
      <c r="ZX10" s="1739" t="n"/>
      <c r="ZY10" s="1739" t="n"/>
      <c r="ZZ10" s="1739" t="n"/>
      <c r="AAA10" s="1739" t="n"/>
      <c r="AAB10" s="1739" t="n"/>
      <c r="AAC10" s="1739" t="n"/>
      <c r="AAD10" s="1739" t="n"/>
      <c r="AAE10" s="1739" t="n"/>
      <c r="AAF10" s="1739" t="n"/>
      <c r="AAG10" s="1739" t="n"/>
      <c r="AAH10" s="1739" t="n"/>
      <c r="AAI10" s="1739" t="n"/>
      <c r="AAJ10" s="1739" t="n"/>
      <c r="AAK10" s="1739" t="n"/>
      <c r="AAL10" s="1739" t="n"/>
      <c r="AAM10" s="1739" t="n"/>
      <c r="AAN10" s="1739" t="n"/>
      <c r="AAO10" s="1739" t="n"/>
      <c r="AAP10" s="1739" t="n"/>
      <c r="AAQ10" s="1739" t="n"/>
      <c r="AAR10" s="1739" t="n"/>
      <c r="AAS10" s="1739" t="n"/>
      <c r="AAT10" s="1739" t="n"/>
      <c r="AAU10" s="1739" t="n"/>
      <c r="AAV10" s="1739" t="n"/>
      <c r="AAW10" s="1739" t="n"/>
      <c r="AAX10" s="1739" t="n"/>
      <c r="AAY10" s="1739" t="n"/>
      <c r="AAZ10" s="1739" t="n"/>
      <c r="ABA10" s="1739" t="n"/>
      <c r="ABB10" s="1739" t="n"/>
      <c r="ABC10" s="1739" t="n"/>
      <c r="ABD10" s="1739" t="n"/>
      <c r="ABE10" s="1739" t="n"/>
      <c r="ABF10" s="1739" t="n"/>
      <c r="ABG10" s="1739" t="n"/>
      <c r="ABH10" s="1739" t="n"/>
      <c r="ABI10" s="1739" t="n"/>
      <c r="ABJ10" s="1739" t="n"/>
      <c r="ABK10" s="1739" t="n"/>
      <c r="ABL10" s="1739" t="n"/>
      <c r="ABM10" s="1739" t="n"/>
      <c r="ABN10" s="1739" t="n"/>
      <c r="ABO10" s="1739" t="n"/>
      <c r="ABP10" s="1739" t="n"/>
      <c r="ABQ10" s="1739" t="n"/>
      <c r="ABR10" s="1739" t="n"/>
      <c r="ABS10" s="1739" t="n"/>
      <c r="ABT10" s="1739" t="n"/>
      <c r="ABU10" s="1739" t="n"/>
      <c r="ABV10" s="1739" t="n"/>
      <c r="ABW10" s="1739" t="n"/>
      <c r="ABX10" s="1739" t="n"/>
      <c r="ABY10" s="1739" t="n"/>
      <c r="ABZ10" s="1739" t="n"/>
      <c r="ACA10" s="1739" t="n"/>
      <c r="ACB10" s="1739" t="n"/>
      <c r="ACC10" s="1739" t="n"/>
      <c r="ACD10" s="1739" t="n"/>
      <c r="ACE10" s="1739" t="n"/>
      <c r="ACF10" s="1739" t="n"/>
      <c r="ACG10" s="1739" t="n"/>
      <c r="ACH10" s="1739" t="n"/>
      <c r="ACI10" s="1739" t="n"/>
      <c r="ACJ10" s="1739" t="n"/>
      <c r="ACK10" s="1739" t="n"/>
      <c r="ACL10" s="1739" t="n"/>
      <c r="ACM10" s="1739" t="n"/>
      <c r="ACN10" s="1739" t="n"/>
      <c r="ACO10" s="1739" t="n"/>
      <c r="ACP10" s="1739" t="n"/>
      <c r="ACQ10" s="1739" t="n"/>
      <c r="ACR10" s="1739" t="n"/>
      <c r="ACS10" s="1739" t="n"/>
      <c r="ACT10" s="1739" t="n"/>
      <c r="ACU10" s="1739" t="n"/>
      <c r="ACV10" s="1739" t="n"/>
      <c r="ACW10" s="1739" t="n"/>
      <c r="ACX10" s="1739" t="n"/>
      <c r="ACY10" s="1739" t="n"/>
      <c r="ACZ10" s="1739" t="n"/>
      <c r="ADA10" s="1739" t="n"/>
      <c r="ADB10" s="1739" t="n"/>
      <c r="ADC10" s="1739" t="n"/>
      <c r="ADD10" s="1739" t="n"/>
      <c r="ADE10" s="1739" t="n"/>
      <c r="ADF10" s="1739" t="n"/>
      <c r="ADG10" s="1739" t="n"/>
      <c r="ADH10" s="1739" t="n"/>
      <c r="ADI10" s="1739" t="n"/>
      <c r="ADJ10" s="1739" t="n"/>
      <c r="ADK10" s="1739" t="n"/>
      <c r="ADL10" s="1739" t="n"/>
      <c r="ADM10" s="1739" t="n"/>
      <c r="ADN10" s="1739" t="n"/>
      <c r="ADO10" s="1739" t="n"/>
      <c r="ADP10" s="1739" t="n"/>
      <c r="ADQ10" s="1739" t="n"/>
      <c r="ADR10" s="1739" t="n"/>
      <c r="ADS10" s="1739" t="n"/>
      <c r="ADT10" s="1739" t="n"/>
      <c r="ADU10" s="1739" t="n"/>
      <c r="ADV10" s="1739" t="n"/>
      <c r="ADW10" s="1739" t="n"/>
      <c r="ADX10" s="1739" t="n"/>
      <c r="ADY10" s="1739" t="n"/>
      <c r="ADZ10" s="1739" t="n"/>
      <c r="AEA10" s="1739" t="n"/>
      <c r="AEB10" s="1739" t="n"/>
      <c r="AEC10" s="1739" t="n"/>
      <c r="AED10" s="1739" t="n"/>
      <c r="AEE10" s="1739" t="n"/>
      <c r="AEF10" s="1739" t="n"/>
      <c r="AEG10" s="1739" t="n"/>
      <c r="AEH10" s="1739" t="n"/>
      <c r="AEI10" s="1739" t="n"/>
      <c r="AEJ10" s="1739" t="n"/>
      <c r="AEK10" s="1739" t="n"/>
      <c r="AEL10" s="1739" t="n"/>
      <c r="AEM10" s="1739" t="n"/>
      <c r="AEN10" s="1739" t="n"/>
      <c r="AEO10" s="1739" t="n"/>
      <c r="AEP10" s="1739" t="n"/>
      <c r="AEQ10" s="1739" t="n"/>
      <c r="AER10" s="1739" t="n"/>
      <c r="AES10" s="1739" t="n"/>
      <c r="AET10" s="1739" t="n"/>
      <c r="AEU10" s="1739" t="n"/>
      <c r="AEV10" s="1739" t="n"/>
      <c r="AEW10" s="1739" t="n"/>
      <c r="AEX10" s="1739" t="n"/>
      <c r="AEY10" s="1739" t="n"/>
      <c r="AEZ10" s="1739" t="n"/>
      <c r="AFA10" s="1739" t="n"/>
      <c r="AFB10" s="1739" t="n"/>
      <c r="AFC10" s="1739" t="n"/>
      <c r="AFD10" s="1739" t="n"/>
      <c r="AFE10" s="1739" t="n"/>
      <c r="AFF10" s="1739" t="n"/>
      <c r="AFG10" s="1739" t="n"/>
      <c r="AFH10" s="1739" t="n"/>
      <c r="AFI10" s="1739" t="n"/>
      <c r="AFJ10" s="1739" t="n"/>
      <c r="AFK10" s="1739" t="n"/>
      <c r="AFL10" s="1739" t="n"/>
      <c r="AFM10" s="1739" t="n"/>
      <c r="AFN10" s="1739" t="n"/>
      <c r="AFO10" s="1739" t="n"/>
      <c r="AFP10" s="1739" t="n"/>
      <c r="AFQ10" s="1739" t="n"/>
      <c r="AFR10" s="1739" t="n"/>
      <c r="AFS10" s="1739" t="n"/>
      <c r="AFT10" s="1739" t="n"/>
      <c r="AFU10" s="1739" t="n"/>
      <c r="AFV10" s="1739" t="n"/>
      <c r="AFW10" s="1739" t="n"/>
      <c r="AFX10" s="1739" t="n"/>
      <c r="AFY10" s="1739" t="n"/>
      <c r="AFZ10" s="1739" t="n"/>
      <c r="AGA10" s="1739" t="n"/>
      <c r="AGB10" s="1739" t="n"/>
      <c r="AGC10" s="1739" t="n"/>
      <c r="AGD10" s="1739" t="n"/>
      <c r="AGE10" s="1739" t="n"/>
      <c r="AGF10" s="1739" t="n"/>
      <c r="AGG10" s="1739" t="n"/>
      <c r="AGH10" s="1739" t="n"/>
      <c r="AGI10" s="1739" t="n"/>
      <c r="AGJ10" s="1739" t="n"/>
      <c r="AGK10" s="1739" t="n"/>
      <c r="AGL10" s="1739" t="n"/>
      <c r="AGM10" s="1739" t="n"/>
      <c r="AGN10" s="1739" t="n"/>
      <c r="AGO10" s="1739" t="n"/>
      <c r="AGP10" s="1739" t="n"/>
      <c r="AGQ10" s="1739" t="n"/>
      <c r="AGR10" s="1739" t="n"/>
      <c r="AGS10" s="1739" t="n"/>
      <c r="AGT10" s="1739" t="n"/>
      <c r="AGU10" s="1739" t="n"/>
      <c r="AGV10" s="1739" t="n"/>
      <c r="AGW10" s="1739" t="n"/>
      <c r="AGX10" s="1739" t="n"/>
      <c r="AGY10" s="1739" t="n"/>
      <c r="AGZ10" s="1739" t="n"/>
      <c r="AHA10" s="1739" t="n"/>
      <c r="AHB10" s="1739" t="n"/>
      <c r="AHC10" s="1739" t="n"/>
      <c r="AHD10" s="1739" t="n"/>
      <c r="AHE10" s="1739" t="n"/>
      <c r="AHF10" s="1739" t="n"/>
      <c r="AHG10" s="1739" t="n"/>
      <c r="AHH10" s="1739" t="n"/>
      <c r="AHI10" s="1739" t="n"/>
      <c r="AHJ10" s="1739" t="n"/>
      <c r="AHK10" s="1739" t="n"/>
      <c r="AHL10" s="1739" t="n"/>
      <c r="AHM10" s="1739" t="n"/>
      <c r="AHN10" s="1739" t="n"/>
      <c r="AHO10" s="1739" t="n"/>
      <c r="AHP10" s="1739" t="n"/>
      <c r="AHQ10" s="1739" t="n"/>
      <c r="AHR10" s="1739" t="n"/>
      <c r="AHS10" s="1739" t="n"/>
      <c r="AHT10" s="1739" t="n"/>
      <c r="AHU10" s="1739" t="n"/>
      <c r="AHV10" s="1739" t="n"/>
      <c r="AHW10" s="1739" t="n"/>
      <c r="AHX10" s="1739" t="n"/>
      <c r="AHY10" s="1739" t="n"/>
      <c r="AHZ10" s="1739" t="n"/>
      <c r="AIA10" s="1739" t="n"/>
      <c r="AIB10" s="1739" t="n"/>
      <c r="AIC10" s="1739" t="n"/>
      <c r="AID10" s="1739" t="n"/>
      <c r="AIE10" s="1739" t="n"/>
      <c r="AIF10" s="1739" t="n"/>
      <c r="AIG10" s="1739" t="n"/>
      <c r="AIH10" s="1739" t="n"/>
      <c r="AII10" s="1739" t="n"/>
      <c r="AIJ10" s="1739" t="n"/>
      <c r="AIK10" s="1739" t="n"/>
      <c r="AIL10" s="1739" t="n"/>
      <c r="AIM10" s="1739" t="n"/>
      <c r="AIN10" s="1739" t="n"/>
      <c r="AIO10" s="1739" t="n"/>
      <c r="AIP10" s="1739" t="n"/>
      <c r="AIQ10" s="1739" t="n"/>
      <c r="AIR10" s="1739" t="n"/>
      <c r="AIS10" s="1739" t="n"/>
      <c r="AIT10" s="1739" t="n"/>
      <c r="AIU10" s="1739" t="n"/>
      <c r="AIV10" s="1739" t="n"/>
      <c r="AIW10" s="1739" t="n"/>
      <c r="AIX10" s="1739" t="n"/>
      <c r="AIY10" s="1739" t="n"/>
      <c r="AIZ10" s="1739" t="n"/>
      <c r="AJA10" s="1739" t="n"/>
      <c r="AJB10" s="1739" t="n"/>
      <c r="AJC10" s="1739" t="n"/>
      <c r="AJD10" s="1739" t="n"/>
      <c r="AJE10" s="1739" t="n"/>
      <c r="AJF10" s="1739" t="n"/>
      <c r="AJG10" s="1739" t="n"/>
      <c r="AJH10" s="1739" t="n"/>
      <c r="AJI10" s="1739" t="n"/>
      <c r="AJJ10" s="1739" t="n"/>
      <c r="AJK10" s="1739" t="n"/>
      <c r="AJL10" s="1739" t="n"/>
      <c r="AJM10" s="1739" t="n"/>
      <c r="AJN10" s="1739" t="n"/>
      <c r="AJO10" s="1739" t="n"/>
      <c r="AJP10" s="1739" t="n"/>
      <c r="AJQ10" s="1739" t="n"/>
      <c r="AJR10" s="1739" t="n"/>
      <c r="AJS10" s="1739" t="n"/>
      <c r="AJT10" s="1739" t="n"/>
      <c r="AJU10" s="1739" t="n"/>
      <c r="AJV10" s="1739" t="n"/>
      <c r="AJW10" s="1739" t="n"/>
      <c r="AJX10" s="1739" t="n"/>
      <c r="AJY10" s="1739" t="n"/>
      <c r="AJZ10" s="1739" t="n"/>
      <c r="AKA10" s="1739" t="n"/>
      <c r="AKB10" s="1739" t="n"/>
      <c r="AKC10" s="1739" t="n"/>
      <c r="AKD10" s="1739" t="n"/>
      <c r="AKE10" s="1739" t="n"/>
      <c r="AKF10" s="1739" t="n"/>
      <c r="AKG10" s="1739" t="n"/>
      <c r="AKH10" s="1739" t="n"/>
      <c r="AKI10" s="1739" t="n"/>
      <c r="AKJ10" s="1739" t="n"/>
      <c r="AKK10" s="1739" t="n"/>
      <c r="AKL10" s="1739" t="n"/>
      <c r="AKM10" s="1739" t="n"/>
      <c r="AKN10" s="1739" t="n"/>
      <c r="AKO10" s="1739" t="n"/>
      <c r="AKP10" s="1739" t="n"/>
      <c r="AKQ10" s="1739" t="n"/>
      <c r="AKR10" s="1739" t="n"/>
      <c r="AKS10" s="1739" t="n"/>
      <c r="AKT10" s="1739" t="n"/>
      <c r="AKU10" s="1739" t="n"/>
      <c r="AKV10" s="1739" t="n"/>
      <c r="AKW10" s="1739" t="n"/>
      <c r="AKX10" s="1739" t="n"/>
      <c r="AKY10" s="1739" t="n"/>
      <c r="AKZ10" s="1739" t="n"/>
      <c r="ALA10" s="1739" t="n"/>
      <c r="ALB10" s="1739" t="n"/>
      <c r="ALC10" s="1739" t="n"/>
      <c r="ALD10" s="1739" t="n"/>
      <c r="ALE10" s="1739" t="n"/>
      <c r="ALF10" s="1739" t="n"/>
      <c r="ALG10" s="1739" t="n"/>
      <c r="ALH10" s="1739" t="n"/>
      <c r="ALI10" s="1739" t="n"/>
      <c r="ALJ10" s="1739" t="n"/>
      <c r="ALK10" s="1739" t="n"/>
      <c r="ALL10" s="1739" t="n"/>
      <c r="ALM10" s="1739" t="n"/>
      <c r="ALN10" s="1739" t="n"/>
      <c r="ALO10" s="1739" t="n"/>
      <c r="ALP10" s="1739" t="n"/>
      <c r="ALQ10" s="1739" t="n"/>
      <c r="ALR10" s="1739" t="n"/>
      <c r="ALS10" s="1739" t="n"/>
      <c r="ALT10" s="1739" t="n"/>
      <c r="ALU10" s="1739" t="n"/>
      <c r="ALV10" s="1739" t="n"/>
      <c r="ALW10" s="1739" t="n"/>
      <c r="ALX10" s="1739" t="n"/>
      <c r="ALY10" s="1739" t="n"/>
      <c r="ALZ10" s="1739" t="n"/>
      <c r="AMA10" s="1739" t="n"/>
      <c r="AMB10" s="1739" t="n"/>
      <c r="AMC10" s="1739" t="n"/>
      <c r="AMD10" s="1739" t="n"/>
      <c r="AME10" s="1739" t="n"/>
      <c r="AMF10" s="1739" t="n"/>
      <c r="AMG10" s="1739" t="n"/>
      <c r="AMH10" s="1739" t="n"/>
      <c r="AMI10" s="1739" t="n"/>
      <c r="AMJ10" s="1739" t="n"/>
      <c r="AMK10" s="1739" t="n"/>
      <c r="AML10" s="1739" t="n"/>
      <c r="AMM10" s="1739" t="n"/>
      <c r="AMN10" s="1739" t="n"/>
      <c r="AMO10" s="1739" t="n"/>
      <c r="AMP10" s="1739" t="n"/>
      <c r="AMQ10" s="1739" t="n"/>
      <c r="AMR10" s="1739" t="n"/>
      <c r="AMS10" s="1739" t="n"/>
      <c r="AMT10" s="1739" t="n"/>
      <c r="AMU10" s="1739" t="n"/>
      <c r="AMV10" s="1739" t="n"/>
      <c r="AMW10" s="1739" t="n"/>
      <c r="AMX10" s="1739" t="n"/>
      <c r="AMY10" s="1739" t="n"/>
      <c r="AMZ10" s="1739" t="n"/>
      <c r="ANA10" s="1739" t="n"/>
      <c r="ANB10" s="1739" t="n"/>
      <c r="ANC10" s="1739" t="n"/>
      <c r="AND10" s="1739" t="n"/>
      <c r="ANE10" s="1739" t="n"/>
      <c r="ANF10" s="1739" t="n"/>
      <c r="ANG10" s="1739" t="n"/>
      <c r="ANH10" s="1739" t="n"/>
      <c r="ANI10" s="1739" t="n"/>
      <c r="ANJ10" s="1739" t="n"/>
      <c r="ANK10" s="1739" t="n"/>
      <c r="ANL10" s="1739" t="n"/>
      <c r="ANM10" s="1739" t="n"/>
      <c r="ANN10" s="1739" t="n"/>
      <c r="ANO10" s="1739" t="n"/>
      <c r="ANP10" s="1739" t="n"/>
      <c r="ANQ10" s="1739" t="n"/>
      <c r="ANR10" s="1739" t="n"/>
      <c r="ANS10" s="1739" t="n"/>
      <c r="ANT10" s="1739" t="n"/>
      <c r="ANU10" s="1739" t="n"/>
      <c r="ANV10" s="1739" t="n"/>
      <c r="ANW10" s="1739" t="n"/>
      <c r="ANX10" s="1739" t="n"/>
      <c r="ANY10" s="1739" t="n"/>
      <c r="ANZ10" s="1739" t="n"/>
      <c r="AOA10" s="1739" t="n"/>
      <c r="AOB10" s="1739" t="n"/>
      <c r="AOC10" s="1739" t="n"/>
      <c r="AOD10" s="1739" t="n"/>
      <c r="AOE10" s="1739" t="n"/>
      <c r="AOF10" s="1739" t="n"/>
      <c r="AOG10" s="1739" t="n"/>
      <c r="AOH10" s="1739" t="n"/>
      <c r="AOI10" s="1739" t="n"/>
      <c r="AOJ10" s="1739" t="n"/>
      <c r="AOK10" s="1739" t="n"/>
      <c r="AOL10" s="1739" t="n"/>
      <c r="AOM10" s="1739" t="n"/>
      <c r="AON10" s="1739" t="n"/>
      <c r="AOO10" s="1739" t="n"/>
      <c r="AOP10" s="1739" t="n"/>
      <c r="AOQ10" s="1739" t="n"/>
      <c r="AOR10" s="1739" t="n"/>
      <c r="AOS10" s="1739" t="n"/>
      <c r="AOT10" s="1739" t="n"/>
      <c r="AOU10" s="1739" t="n"/>
      <c r="AOV10" s="1739" t="n"/>
      <c r="AOW10" s="1739" t="n"/>
      <c r="AOX10" s="1739" t="n"/>
      <c r="AOY10" s="1739" t="n"/>
      <c r="AOZ10" s="1739" t="n"/>
      <c r="APA10" s="1739" t="n"/>
      <c r="APB10" s="1739" t="n"/>
      <c r="APC10" s="1739" t="n"/>
      <c r="APD10" s="1739" t="n"/>
      <c r="APE10" s="1739" t="n"/>
      <c r="APF10" s="1739" t="n"/>
      <c r="APG10" s="1739" t="n"/>
      <c r="APH10" s="1739" t="n"/>
      <c r="API10" s="1739" t="n"/>
      <c r="APJ10" s="1739" t="n"/>
      <c r="APK10" s="1739" t="n"/>
      <c r="APL10" s="1739" t="n"/>
      <c r="APM10" s="1739" t="n"/>
      <c r="APN10" s="1739" t="n"/>
      <c r="APO10" s="1739" t="n"/>
      <c r="APP10" s="1739" t="n"/>
      <c r="APQ10" s="1739" t="n"/>
      <c r="APR10" s="1739" t="n"/>
      <c r="APS10" s="1739" t="n"/>
      <c r="APT10" s="1739" t="n"/>
      <c r="APU10" s="1739" t="n"/>
      <c r="APV10" s="1739" t="n"/>
      <c r="APW10" s="1739" t="n"/>
      <c r="APX10" s="1739" t="n"/>
      <c r="APY10" s="1739" t="n"/>
      <c r="APZ10" s="1739" t="n"/>
      <c r="AQA10" s="1739" t="n"/>
      <c r="AQB10" s="1739" t="n"/>
      <c r="AQC10" s="1739" t="n"/>
      <c r="AQD10" s="1739" t="n"/>
      <c r="AQE10" s="1739" t="n"/>
      <c r="AQF10" s="1739" t="n"/>
      <c r="AQG10" s="1739" t="n"/>
      <c r="AQH10" s="1739" t="n"/>
      <c r="AQI10" s="1739" t="n"/>
      <c r="AQJ10" s="1739" t="n"/>
      <c r="AQK10" s="1739" t="n"/>
      <c r="AQL10" s="1739" t="n"/>
      <c r="AQM10" s="1739" t="n"/>
      <c r="AQN10" s="1739" t="n"/>
      <c r="AQO10" s="1739" t="n"/>
      <c r="AQP10" s="1739" t="n"/>
      <c r="AQQ10" s="1739" t="n"/>
      <c r="AQR10" s="1739" t="n"/>
      <c r="AQS10" s="1739" t="n"/>
      <c r="AQT10" s="1739" t="n"/>
      <c r="AQU10" s="1739" t="n"/>
      <c r="AQV10" s="1739" t="n"/>
      <c r="AQW10" s="1739" t="n"/>
      <c r="AQX10" s="1739" t="n"/>
      <c r="AQY10" s="1739" t="n"/>
      <c r="AQZ10" s="1739" t="n"/>
      <c r="ARA10" s="1739" t="n"/>
      <c r="ARB10" s="1739" t="n"/>
      <c r="ARC10" s="1739" t="n"/>
      <c r="ARD10" s="1739" t="n"/>
      <c r="ARE10" s="1739" t="n"/>
      <c r="ARF10" s="1739" t="n"/>
      <c r="ARG10" s="1739" t="n"/>
      <c r="ARH10" s="1739" t="n"/>
      <c r="ARI10" s="1739" t="n"/>
      <c r="ARJ10" s="1739" t="n"/>
      <c r="ARK10" s="1739" t="n"/>
      <c r="ARL10" s="1739" t="n"/>
      <c r="ARM10" s="1739" t="n"/>
      <c r="ARN10" s="1739" t="n"/>
      <c r="ARO10" s="1739" t="n"/>
      <c r="ARP10" s="1739" t="n"/>
      <c r="ARQ10" s="1739" t="n"/>
      <c r="ARR10" s="1739" t="n"/>
      <c r="ARS10" s="1739" t="n"/>
      <c r="ART10" s="1739" t="n"/>
      <c r="ARU10" s="1739" t="n"/>
      <c r="ARV10" s="1739" t="n"/>
      <c r="ARW10" s="1739" t="n"/>
      <c r="ARX10" s="1739" t="n"/>
      <c r="ARY10" s="1739" t="n"/>
      <c r="ARZ10" s="1739" t="n"/>
      <c r="ASA10" s="1739" t="n"/>
      <c r="ASB10" s="1739" t="n"/>
      <c r="ASC10" s="1739" t="n"/>
      <c r="ASD10" s="1739" t="n"/>
      <c r="ASE10" s="1739" t="n"/>
      <c r="ASF10" s="1739" t="n"/>
      <c r="ASG10" s="1739" t="n"/>
      <c r="ASH10" s="1739" t="n"/>
      <c r="ASI10" s="1739" t="n"/>
      <c r="ASJ10" s="1739" t="n"/>
      <c r="ASK10" s="1739" t="n"/>
      <c r="ASL10" s="1739" t="n"/>
      <c r="ASM10" s="1739" t="n"/>
      <c r="ASN10" s="1739" t="n"/>
      <c r="ASO10" s="1739" t="n"/>
      <c r="ASP10" s="1739" t="n"/>
      <c r="ASQ10" s="1739" t="n"/>
      <c r="ASR10" s="1739" t="n"/>
      <c r="ASS10" s="1739" t="n"/>
      <c r="AST10" s="1739" t="n"/>
      <c r="ASU10" s="1739" t="n"/>
      <c r="ASV10" s="1739" t="n"/>
      <c r="ASW10" s="1739" t="n"/>
      <c r="ASX10" s="1739" t="n"/>
      <c r="ASY10" s="1739" t="n"/>
      <c r="ASZ10" s="1739" t="n"/>
      <c r="ATA10" s="1739" t="n"/>
      <c r="ATB10" s="1739" t="n"/>
      <c r="ATC10" s="1739" t="n"/>
      <c r="ATD10" s="1739" t="n"/>
      <c r="ATE10" s="1739" t="n"/>
      <c r="ATF10" s="1739" t="n"/>
      <c r="ATG10" s="1739" t="n"/>
      <c r="ATH10" s="1739" t="n"/>
      <c r="ATI10" s="1739" t="n"/>
      <c r="ATJ10" s="1739" t="n"/>
      <c r="ATK10" s="1739" t="n"/>
      <c r="ATL10" s="1739" t="n"/>
      <c r="ATM10" s="1739" t="n"/>
      <c r="ATN10" s="1739" t="n"/>
      <c r="ATO10" s="1739" t="n"/>
      <c r="ATP10" s="1739" t="n"/>
      <c r="ATQ10" s="1739" t="n"/>
      <c r="ATR10" s="1739" t="n"/>
      <c r="ATS10" s="1739" t="n"/>
      <c r="ATT10" s="1739" t="n"/>
      <c r="ATU10" s="1739" t="n"/>
      <c r="ATV10" s="1739" t="n"/>
      <c r="ATW10" s="1739" t="n"/>
      <c r="ATX10" s="1739" t="n"/>
      <c r="ATY10" s="1739" t="n"/>
      <c r="ATZ10" s="1739" t="n"/>
      <c r="AUA10" s="1739" t="n"/>
      <c r="AUB10" s="1739" t="n"/>
      <c r="AUC10" s="1739" t="n"/>
      <c r="AUD10" s="1739" t="n"/>
      <c r="AUE10" s="1739" t="n"/>
      <c r="AUF10" s="1739" t="n"/>
      <c r="AUG10" s="1739" t="n"/>
      <c r="AUH10" s="1739" t="n"/>
      <c r="AUI10" s="1739" t="n"/>
      <c r="AUJ10" s="1739" t="n"/>
      <c r="AUK10" s="1739" t="n"/>
      <c r="AUL10" s="1739" t="n"/>
      <c r="AUM10" s="1739" t="n"/>
      <c r="AUN10" s="1739" t="n"/>
      <c r="AUO10" s="1739" t="n"/>
      <c r="AUP10" s="1739" t="n"/>
      <c r="AUQ10" s="1739" t="n"/>
      <c r="AUR10" s="1739" t="n"/>
      <c r="AUS10" s="1739" t="n"/>
      <c r="AUT10" s="1739" t="n"/>
      <c r="AUU10" s="1739" t="n"/>
      <c r="AUV10" s="1739" t="n"/>
      <c r="AUW10" s="1739" t="n"/>
      <c r="AUX10" s="1739" t="n"/>
      <c r="AUY10" s="1739" t="n"/>
      <c r="AUZ10" s="1739" t="n"/>
      <c r="AVA10" s="1739" t="n"/>
      <c r="AVB10" s="1739" t="n"/>
      <c r="AVC10" s="1739" t="n"/>
      <c r="AVD10" s="1739" t="n"/>
      <c r="AVE10" s="1739" t="n"/>
      <c r="AVF10" s="1739" t="n"/>
      <c r="AVG10" s="1739" t="n"/>
      <c r="AVH10" s="1739" t="n"/>
      <c r="AVI10" s="1739" t="n"/>
      <c r="AVJ10" s="1739" t="n"/>
      <c r="AVK10" s="1739" t="n"/>
      <c r="AVL10" s="1739" t="n"/>
      <c r="AVM10" s="1739" t="n"/>
      <c r="AVN10" s="1739" t="n"/>
      <c r="AVO10" s="1739" t="n"/>
      <c r="AVP10" s="1739" t="n"/>
      <c r="AVQ10" s="1739" t="n"/>
      <c r="AVR10" s="1739" t="n"/>
      <c r="AVS10" s="1739" t="n"/>
      <c r="AVT10" s="1739" t="n"/>
      <c r="AVU10" s="1739" t="n"/>
      <c r="AVV10" s="1739" t="n"/>
      <c r="AVW10" s="1739" t="n"/>
      <c r="AVX10" s="1739" t="n"/>
      <c r="AVY10" s="1739" t="n"/>
      <c r="AVZ10" s="1739" t="n"/>
      <c r="AWA10" s="1739" t="n"/>
      <c r="AWB10" s="1739" t="n"/>
      <c r="AWC10" s="1739" t="n"/>
      <c r="AWD10" s="1739" t="n"/>
      <c r="AWE10" s="1739" t="n"/>
      <c r="AWF10" s="1739" t="n"/>
      <c r="AWG10" s="1739" t="n"/>
      <c r="AWH10" s="1739" t="n"/>
      <c r="AWI10" s="1739" t="n"/>
      <c r="AWJ10" s="1739" t="n"/>
      <c r="AWK10" s="1739" t="n"/>
      <c r="AWL10" s="1739" t="n"/>
      <c r="AWM10" s="1739" t="n"/>
      <c r="AWN10" s="1739" t="n"/>
      <c r="AWO10" s="1739" t="n"/>
      <c r="AWP10" s="1739" t="n"/>
      <c r="AWQ10" s="1739" t="n"/>
      <c r="AWR10" s="1739" t="n"/>
      <c r="AWS10" s="1739" t="n"/>
      <c r="AWT10" s="1739" t="n"/>
      <c r="AWU10" s="1739" t="n"/>
      <c r="AWV10" s="1739" t="n"/>
      <c r="AWW10" s="1739" t="n"/>
      <c r="AWX10" s="1739" t="n"/>
      <c r="AWY10" s="1739" t="n"/>
      <c r="AWZ10" s="1739" t="n"/>
      <c r="AXA10" s="1739" t="n"/>
      <c r="AXB10" s="1739" t="n"/>
      <c r="AXC10" s="1739" t="n"/>
      <c r="AXD10" s="1739" t="n"/>
      <c r="AXE10" s="1739" t="n"/>
      <c r="AXF10" s="1739" t="n"/>
      <c r="AXG10" s="1739" t="n"/>
      <c r="AXH10" s="1739" t="n"/>
      <c r="AXI10" s="1739" t="n"/>
      <c r="AXJ10" s="1739" t="n"/>
      <c r="AXK10" s="1739" t="n"/>
      <c r="AXL10" s="1739" t="n"/>
      <c r="AXM10" s="1739" t="n"/>
      <c r="AXN10" s="1739" t="n"/>
      <c r="AXO10" s="1739" t="n"/>
      <c r="AXP10" s="1739" t="n"/>
      <c r="AXQ10" s="1739" t="n"/>
      <c r="AXR10" s="1739" t="n"/>
      <c r="AXS10" s="1739" t="n"/>
      <c r="AXT10" s="1739" t="n"/>
      <c r="AXU10" s="1739" t="n"/>
      <c r="AXV10" s="1739" t="n"/>
      <c r="AXW10" s="1739" t="n"/>
      <c r="AXX10" s="1739" t="n"/>
      <c r="AXY10" s="1739" t="n"/>
      <c r="AXZ10" s="1739" t="n"/>
      <c r="AYA10" s="1739" t="n"/>
      <c r="AYB10" s="1739" t="n"/>
      <c r="AYC10" s="1739" t="n"/>
      <c r="AYD10" s="1739" t="n"/>
      <c r="AYE10" s="1739" t="n"/>
      <c r="AYF10" s="1739" t="n"/>
      <c r="AYG10" s="1739" t="n"/>
      <c r="AYH10" s="1739" t="n"/>
      <c r="AYI10" s="1739" t="n"/>
      <c r="AYJ10" s="1739" t="n"/>
      <c r="AYK10" s="1739" t="n"/>
      <c r="AYL10" s="1739" t="n"/>
      <c r="AYM10" s="1739" t="n"/>
      <c r="AYN10" s="1739" t="n"/>
      <c r="AYO10" s="1739" t="n"/>
      <c r="AYP10" s="1739" t="n"/>
      <c r="AYQ10" s="1739" t="n"/>
      <c r="AYR10" s="1739" t="n"/>
      <c r="AYS10" s="1739" t="n"/>
      <c r="AYT10" s="1739" t="n"/>
      <c r="AYU10" s="1739" t="n"/>
      <c r="AYV10" s="1739" t="n"/>
      <c r="AYW10" s="1739" t="n"/>
      <c r="AYX10" s="1739" t="n"/>
      <c r="AYY10" s="1739" t="n"/>
      <c r="AYZ10" s="1739" t="n"/>
      <c r="AZA10" s="1739" t="n"/>
      <c r="AZB10" s="1739" t="n"/>
      <c r="AZC10" s="1739" t="n"/>
      <c r="AZD10" s="1739" t="n"/>
      <c r="AZE10" s="1739" t="n"/>
      <c r="AZF10" s="1739" t="n"/>
      <c r="AZG10" s="1739" t="n"/>
      <c r="AZH10" s="1739" t="n"/>
      <c r="AZI10" s="1739" t="n"/>
      <c r="AZJ10" s="1739" t="n"/>
      <c r="AZK10" s="1739" t="n"/>
      <c r="AZL10" s="1739" t="n"/>
      <c r="AZM10" s="1739" t="n"/>
      <c r="AZN10" s="1739" t="n"/>
      <c r="AZO10" s="1739" t="n"/>
      <c r="AZP10" s="1739" t="n"/>
      <c r="AZQ10" s="1739" t="n"/>
      <c r="AZR10" s="1739" t="n"/>
      <c r="AZS10" s="1739" t="n"/>
      <c r="AZT10" s="1739" t="n"/>
      <c r="AZU10" s="1739" t="n"/>
      <c r="AZV10" s="1739" t="n"/>
      <c r="AZW10" s="1739" t="n"/>
      <c r="AZX10" s="1739" t="n"/>
      <c r="AZY10" s="1739" t="n"/>
      <c r="AZZ10" s="1739" t="n"/>
      <c r="BAA10" s="1739" t="n"/>
      <c r="BAB10" s="1739" t="n"/>
      <c r="BAC10" s="1739" t="n"/>
      <c r="BAD10" s="1739" t="n"/>
      <c r="BAE10" s="1739" t="n"/>
      <c r="BAF10" s="1739" t="n"/>
      <c r="BAG10" s="1739" t="n"/>
      <c r="BAH10" s="1739" t="n"/>
      <c r="BAI10" s="1739" t="n"/>
      <c r="BAJ10" s="1739" t="n"/>
      <c r="BAK10" s="1739" t="n"/>
      <c r="BAL10" s="1739" t="n"/>
      <c r="BAM10" s="1739" t="n"/>
      <c r="BAN10" s="1739" t="n"/>
      <c r="BAO10" s="1739" t="n"/>
      <c r="BAP10" s="1739" t="n"/>
      <c r="BAQ10" s="1739" t="n"/>
      <c r="BAR10" s="1739" t="n"/>
      <c r="BAS10" s="1739" t="n"/>
      <c r="BAT10" s="1739" t="n"/>
      <c r="BAU10" s="1739" t="n"/>
      <c r="BAV10" s="1739" t="n"/>
      <c r="BAW10" s="1739" t="n"/>
      <c r="BAX10" s="1739" t="n"/>
      <c r="BAY10" s="1739" t="n"/>
      <c r="BAZ10" s="1739" t="n"/>
      <c r="BBA10" s="1739" t="n"/>
      <c r="BBB10" s="1739" t="n"/>
      <c r="BBC10" s="1739" t="n"/>
      <c r="BBD10" s="1739" t="n"/>
      <c r="BBE10" s="1739" t="n"/>
      <c r="BBF10" s="1739" t="n"/>
      <c r="BBG10" s="1739" t="n"/>
      <c r="BBH10" s="1739" t="n"/>
      <c r="BBI10" s="1739" t="n"/>
      <c r="BBJ10" s="1739" t="n"/>
      <c r="BBK10" s="1739" t="n"/>
      <c r="BBL10" s="1739" t="n"/>
      <c r="BBM10" s="1739" t="n"/>
      <c r="BBN10" s="1739" t="n"/>
      <c r="BBO10" s="1739" t="n"/>
      <c r="BBP10" s="1739" t="n"/>
      <c r="BBQ10" s="1739" t="n"/>
      <c r="BBR10" s="1739" t="n"/>
      <c r="BBS10" s="1739" t="n"/>
      <c r="BBT10" s="1739" t="n"/>
      <c r="BBU10" s="1739" t="n"/>
      <c r="BBV10" s="1739" t="n"/>
      <c r="BBW10" s="1739" t="n"/>
      <c r="BBX10" s="1739" t="n"/>
      <c r="BBY10" s="1739" t="n"/>
      <c r="BBZ10" s="1739" t="n"/>
      <c r="BCA10" s="1739" t="n"/>
      <c r="BCB10" s="1739" t="n"/>
      <c r="BCC10" s="1739" t="n"/>
      <c r="BCD10" s="1739" t="n"/>
      <c r="BCE10" s="1739" t="n"/>
      <c r="BCF10" s="1739" t="n"/>
      <c r="BCG10" s="1739" t="n"/>
      <c r="BCH10" s="1739" t="n"/>
      <c r="BCI10" s="1739" t="n"/>
      <c r="BCJ10" s="1739" t="n"/>
      <c r="BCK10" s="1739" t="n"/>
      <c r="BCL10" s="1739" t="n"/>
      <c r="BCM10" s="1739" t="n"/>
      <c r="BCN10" s="1739" t="n"/>
      <c r="BCO10" s="1739" t="n"/>
      <c r="BCP10" s="1739" t="n"/>
      <c r="BCQ10" s="1739" t="n"/>
      <c r="BCR10" s="1739" t="n"/>
      <c r="BCS10" s="1739" t="n"/>
      <c r="BCT10" s="1739" t="n"/>
      <c r="BCU10" s="1739" t="n"/>
      <c r="BCV10" s="1739" t="n"/>
      <c r="BCW10" s="1739" t="n"/>
      <c r="BCX10" s="1739" t="n"/>
      <c r="BCY10" s="1739" t="n"/>
      <c r="BCZ10" s="1739" t="n"/>
      <c r="BDA10" s="1739" t="n"/>
      <c r="BDB10" s="1739" t="n"/>
      <c r="BDC10" s="1739" t="n"/>
      <c r="BDD10" s="1739" t="n"/>
      <c r="BDE10" s="1739" t="n"/>
      <c r="BDF10" s="1739" t="n"/>
      <c r="BDG10" s="1739" t="n"/>
      <c r="BDH10" s="1739" t="n"/>
      <c r="BDI10" s="1739" t="n"/>
      <c r="BDJ10" s="1739" t="n"/>
      <c r="BDK10" s="1739" t="n"/>
      <c r="BDL10" s="1739" t="n"/>
      <c r="BDM10" s="1739" t="n"/>
      <c r="BDN10" s="1739" t="n"/>
      <c r="BDO10" s="1739" t="n"/>
      <c r="BDP10" s="1739" t="n"/>
      <c r="BDQ10" s="1739" t="n"/>
      <c r="BDR10" s="1739" t="n"/>
      <c r="BDS10" s="1739" t="n"/>
      <c r="BDT10" s="1739" t="n"/>
      <c r="BDU10" s="1739" t="n"/>
      <c r="BDV10" s="1739" t="n"/>
      <c r="BDW10" s="1739" t="n"/>
      <c r="BDX10" s="1739" t="n"/>
      <c r="BDY10" s="1739" t="n"/>
      <c r="BDZ10" s="1739" t="n"/>
      <c r="BEA10" s="1739" t="n"/>
      <c r="BEB10" s="1739" t="n"/>
      <c r="BEC10" s="1739" t="n"/>
      <c r="BED10" s="1739" t="n"/>
      <c r="BEE10" s="1739" t="n"/>
      <c r="BEF10" s="1739" t="n"/>
      <c r="BEG10" s="1739" t="n"/>
      <c r="BEH10" s="1739" t="n"/>
      <c r="BEI10" s="1739" t="n"/>
      <c r="BEJ10" s="1739" t="n"/>
      <c r="BEK10" s="1739" t="n"/>
      <c r="BEL10" s="1739" t="n"/>
      <c r="BEM10" s="1739" t="n"/>
      <c r="BEN10" s="1739" t="n"/>
      <c r="BEO10" s="1739" t="n"/>
      <c r="BEP10" s="1739" t="n"/>
      <c r="BEQ10" s="1739" t="n"/>
      <c r="BER10" s="1739" t="n"/>
      <c r="BES10" s="1739" t="n"/>
      <c r="BET10" s="1739" t="n"/>
      <c r="BEU10" s="1739" t="n"/>
      <c r="BEV10" s="1739" t="n"/>
      <c r="BEW10" s="1739" t="n"/>
      <c r="BEX10" s="1739" t="n"/>
      <c r="BEY10" s="1739" t="n"/>
      <c r="BEZ10" s="1739" t="n"/>
      <c r="BFA10" s="1739" t="n"/>
      <c r="BFB10" s="1739" t="n"/>
      <c r="BFC10" s="1739" t="n"/>
      <c r="BFD10" s="1739" t="n"/>
      <c r="BFE10" s="1739" t="n"/>
      <c r="BFF10" s="1739" t="n"/>
      <c r="BFG10" s="1739" t="n"/>
      <c r="BFH10" s="1739" t="n"/>
      <c r="BFI10" s="1739" t="n"/>
      <c r="BFJ10" s="1739" t="n"/>
      <c r="BFK10" s="1739" t="n"/>
      <c r="BFL10" s="1739" t="n"/>
      <c r="BFM10" s="1739" t="n"/>
      <c r="BFN10" s="1739" t="n"/>
      <c r="BFO10" s="1739" t="n"/>
      <c r="BFP10" s="1739" t="n"/>
      <c r="BFQ10" s="1739" t="n"/>
      <c r="BFR10" s="1739" t="n"/>
      <c r="BFS10" s="1739" t="n"/>
      <c r="BFT10" s="1739" t="n"/>
      <c r="BFU10" s="1739" t="n"/>
      <c r="BFV10" s="1739" t="n"/>
      <c r="BFW10" s="1739" t="n"/>
      <c r="BFX10" s="1739" t="n"/>
      <c r="BFY10" s="1739" t="n"/>
      <c r="BFZ10" s="1739" t="n"/>
      <c r="BGA10" s="1739" t="n"/>
      <c r="BGB10" s="1739" t="n"/>
      <c r="BGC10" s="1739" t="n"/>
      <c r="BGD10" s="1739" t="n"/>
      <c r="BGE10" s="1739" t="n"/>
      <c r="BGF10" s="1739" t="n"/>
      <c r="BGG10" s="1739" t="n"/>
      <c r="BGH10" s="1739" t="n"/>
      <c r="BGI10" s="1739" t="n"/>
      <c r="BGJ10" s="1739" t="n"/>
      <c r="BGK10" s="1739" t="n"/>
      <c r="BGL10" s="1739" t="n"/>
      <c r="BGM10" s="1739" t="n"/>
      <c r="BGN10" s="1739" t="n"/>
      <c r="BGO10" s="1739" t="n"/>
      <c r="BGP10" s="1739" t="n"/>
      <c r="BGQ10" s="1739" t="n"/>
      <c r="BGR10" s="1739" t="n"/>
      <c r="BGS10" s="1739" t="n"/>
      <c r="BGT10" s="1739" t="n"/>
      <c r="BGU10" s="1739" t="n"/>
      <c r="BGV10" s="1739" t="n"/>
      <c r="BGW10" s="1739" t="n"/>
      <c r="BGX10" s="1739" t="n"/>
      <c r="BGY10" s="1739" t="n"/>
      <c r="BGZ10" s="1739" t="n"/>
      <c r="BHA10" s="1739" t="n"/>
      <c r="BHB10" s="1739" t="n"/>
      <c r="BHC10" s="1739" t="n"/>
      <c r="BHD10" s="1739" t="n"/>
      <c r="BHE10" s="1739" t="n"/>
      <c r="BHF10" s="1739" t="n"/>
      <c r="BHG10" s="1739" t="n"/>
      <c r="BHH10" s="1739" t="n"/>
      <c r="BHI10" s="1739" t="n"/>
      <c r="BHJ10" s="1739" t="n"/>
      <c r="BHK10" s="1739" t="n"/>
      <c r="BHL10" s="1739" t="n"/>
      <c r="BHM10" s="1739" t="n"/>
      <c r="BHN10" s="1739" t="n"/>
      <c r="BHO10" s="1739" t="n"/>
      <c r="BHP10" s="1739" t="n"/>
      <c r="BHQ10" s="1739" t="n"/>
      <c r="BHR10" s="1739" t="n"/>
      <c r="BHS10" s="1739" t="n"/>
      <c r="BHT10" s="1739" t="n"/>
      <c r="BHU10" s="1739" t="n"/>
      <c r="BHV10" s="1739" t="n"/>
      <c r="BHW10" s="1739" t="n"/>
      <c r="BHX10" s="1739" t="n"/>
      <c r="BHY10" s="1739" t="n"/>
      <c r="BHZ10" s="1739" t="n"/>
      <c r="BIA10" s="1739" t="n"/>
      <c r="BIB10" s="1739" t="n"/>
      <c r="BIC10" s="1739" t="n"/>
      <c r="BID10" s="1739" t="n"/>
      <c r="BIE10" s="1739" t="n"/>
      <c r="BIF10" s="1739" t="n"/>
      <c r="BIG10" s="1739" t="n"/>
      <c r="BIH10" s="1739" t="n"/>
      <c r="BII10" s="1739" t="n"/>
      <c r="BIJ10" s="1739" t="n"/>
      <c r="BIK10" s="1739" t="n"/>
      <c r="BIL10" s="1739" t="n"/>
      <c r="BIM10" s="1739" t="n"/>
      <c r="BIN10" s="1739" t="n"/>
      <c r="BIO10" s="1739" t="n"/>
      <c r="BIP10" s="1739" t="n"/>
      <c r="BIQ10" s="1739" t="n"/>
      <c r="BIR10" s="1739" t="n"/>
      <c r="BIS10" s="1739" t="n"/>
      <c r="BIT10" s="1739" t="n"/>
      <c r="BIU10" s="1739" t="n"/>
      <c r="BIV10" s="1739" t="n"/>
      <c r="BIW10" s="1739" t="n"/>
      <c r="BIX10" s="1739" t="n"/>
      <c r="BIY10" s="1739" t="n"/>
      <c r="BIZ10" s="1739" t="n"/>
      <c r="BJA10" s="1739" t="n"/>
      <c r="BJB10" s="1739" t="n"/>
      <c r="BJC10" s="1739" t="n"/>
      <c r="BJD10" s="1739" t="n"/>
      <c r="BJE10" s="1739" t="n"/>
      <c r="BJF10" s="1739" t="n"/>
      <c r="BJG10" s="1739" t="n"/>
      <c r="BJH10" s="1739" t="n"/>
      <c r="BJI10" s="1739" t="n"/>
      <c r="BJJ10" s="1739" t="n"/>
      <c r="BJK10" s="1739" t="n"/>
      <c r="BJL10" s="1739" t="n"/>
      <c r="BJM10" s="1739" t="n"/>
      <c r="BJN10" s="1739" t="n"/>
      <c r="BJO10" s="1739" t="n"/>
      <c r="BJP10" s="1739" t="n"/>
      <c r="BJQ10" s="1739" t="n"/>
      <c r="BJR10" s="1739" t="n"/>
      <c r="BJS10" s="1739" t="n"/>
      <c r="BJT10" s="1739" t="n"/>
      <c r="BJU10" s="1739" t="n"/>
      <c r="BJV10" s="1739" t="n"/>
      <c r="BJW10" s="1739" t="n"/>
      <c r="BJX10" s="1739" t="n"/>
      <c r="BJY10" s="1739" t="n"/>
      <c r="BJZ10" s="1739" t="n"/>
      <c r="BKA10" s="1739" t="n"/>
      <c r="BKB10" s="1739" t="n"/>
      <c r="BKC10" s="1739" t="n"/>
      <c r="BKD10" s="1739" t="n"/>
      <c r="BKE10" s="1739" t="n"/>
      <c r="BKF10" s="1739" t="n"/>
      <c r="BKG10" s="1739" t="n"/>
      <c r="BKH10" s="1739" t="n"/>
      <c r="BKI10" s="1739" t="n"/>
      <c r="BKJ10" s="1739" t="n"/>
      <c r="BKK10" s="1739" t="n"/>
      <c r="BKL10" s="1739" t="n"/>
      <c r="BKM10" s="1739" t="n"/>
      <c r="BKN10" s="1739" t="n"/>
      <c r="BKO10" s="1739" t="n"/>
      <c r="BKP10" s="1739" t="n"/>
      <c r="BKQ10" s="1739" t="n"/>
      <c r="BKR10" s="1739" t="n"/>
      <c r="BKS10" s="1739" t="n"/>
      <c r="BKT10" s="1739" t="n"/>
      <c r="BKU10" s="1739" t="n"/>
      <c r="BKV10" s="1739" t="n"/>
      <c r="BKW10" s="1739" t="n"/>
      <c r="BKX10" s="1739" t="n"/>
      <c r="BKY10" s="1739" t="n"/>
      <c r="BKZ10" s="1739" t="n"/>
      <c r="BLA10" s="1739" t="n"/>
      <c r="BLB10" s="1739" t="n"/>
      <c r="BLC10" s="1739" t="n"/>
      <c r="BLD10" s="1739" t="n"/>
      <c r="BLE10" s="1739" t="n"/>
      <c r="BLF10" s="1739" t="n"/>
      <c r="BLG10" s="1739" t="n"/>
      <c r="BLH10" s="1739" t="n"/>
      <c r="BLI10" s="1739" t="n"/>
      <c r="BLJ10" s="1739" t="n"/>
      <c r="BLK10" s="1739" t="n"/>
      <c r="BLL10" s="1739" t="n"/>
      <c r="BLM10" s="1739" t="n"/>
      <c r="BLN10" s="1739" t="n"/>
      <c r="BLO10" s="1739" t="n"/>
      <c r="BLP10" s="1739" t="n"/>
      <c r="BLQ10" s="1739" t="n"/>
      <c r="BLR10" s="1739" t="n"/>
      <c r="BLS10" s="1739" t="n"/>
      <c r="BLT10" s="1739" t="n"/>
      <c r="BLU10" s="1739" t="n"/>
      <c r="BLV10" s="1739" t="n"/>
      <c r="BLW10" s="1739" t="n"/>
      <c r="BLX10" s="1739" t="n"/>
      <c r="BLY10" s="1739" t="n"/>
      <c r="BLZ10" s="1739" t="n"/>
      <c r="BMA10" s="1739" t="n"/>
      <c r="BMB10" s="1739" t="n"/>
      <c r="BMC10" s="1739" t="n"/>
      <c r="BMD10" s="1739" t="n"/>
      <c r="BME10" s="1739" t="n"/>
      <c r="BMF10" s="1739" t="n"/>
      <c r="BMG10" s="1739" t="n"/>
      <c r="BMH10" s="1739" t="n"/>
      <c r="BMI10" s="1739" t="n"/>
      <c r="BMJ10" s="1739" t="n"/>
      <c r="BMK10" s="1739" t="n"/>
      <c r="BML10" s="1739" t="n"/>
      <c r="BMM10" s="1739" t="n"/>
      <c r="BMN10" s="1739" t="n"/>
      <c r="BMO10" s="1739" t="n"/>
      <c r="BMP10" s="1739" t="n"/>
      <c r="BMQ10" s="1739" t="n"/>
      <c r="BMR10" s="1739" t="n"/>
      <c r="BMS10" s="1739" t="n"/>
      <c r="BMT10" s="1739" t="n"/>
      <c r="BMU10" s="1739" t="n"/>
      <c r="BMV10" s="1739" t="n"/>
      <c r="BMW10" s="1739" t="n"/>
      <c r="BMX10" s="1739" t="n"/>
      <c r="BMY10" s="1739" t="n"/>
      <c r="BMZ10" s="1739" t="n"/>
      <c r="BNA10" s="1739" t="n"/>
      <c r="BNB10" s="1739" t="n"/>
      <c r="BNC10" s="1739" t="n"/>
      <c r="BND10" s="1739" t="n"/>
      <c r="BNE10" s="1739" t="n"/>
      <c r="BNF10" s="1739" t="n"/>
      <c r="BNG10" s="1739" t="n"/>
      <c r="BNH10" s="1739" t="n"/>
      <c r="BNI10" s="1739" t="n"/>
      <c r="BNJ10" s="1739" t="n"/>
      <c r="BNK10" s="1739" t="n"/>
      <c r="BNL10" s="1739" t="n"/>
      <c r="BNM10" s="1739" t="n"/>
      <c r="BNN10" s="1739" t="n"/>
      <c r="BNO10" s="1739" t="n"/>
      <c r="BNP10" s="1739" t="n"/>
      <c r="BNQ10" s="1739" t="n"/>
      <c r="BNR10" s="1739" t="n"/>
      <c r="BNS10" s="1739" t="n"/>
      <c r="BNT10" s="1739" t="n"/>
      <c r="BNU10" s="1739" t="n"/>
      <c r="BNV10" s="1739" t="n"/>
      <c r="BNW10" s="1739" t="n"/>
      <c r="BNX10" s="1739" t="n"/>
      <c r="BNY10" s="1739" t="n"/>
      <c r="BNZ10" s="1739" t="n"/>
      <c r="BOA10" s="1739" t="n"/>
      <c r="BOB10" s="1739" t="n"/>
      <c r="BOC10" s="1739" t="n"/>
      <c r="BOD10" s="1739" t="n"/>
      <c r="BOE10" s="1739" t="n"/>
      <c r="BOF10" s="1739" t="n"/>
      <c r="BOG10" s="1739" t="n"/>
      <c r="BOH10" s="1739" t="n"/>
      <c r="BOI10" s="1739" t="n"/>
      <c r="BOJ10" s="1739" t="n"/>
      <c r="BOK10" s="1739" t="n"/>
      <c r="BOL10" s="1739" t="n"/>
      <c r="BOM10" s="1739" t="n"/>
      <c r="BON10" s="1739" t="n"/>
      <c r="BOO10" s="1739" t="n"/>
      <c r="BOP10" s="1739" t="n"/>
      <c r="BOQ10" s="1739" t="n"/>
      <c r="BOR10" s="1739" t="n"/>
      <c r="BOS10" s="1739" t="n"/>
      <c r="BOT10" s="1739" t="n"/>
      <c r="BOU10" s="1739" t="n"/>
      <c r="BOV10" s="1739" t="n"/>
      <c r="BOW10" s="1739" t="n"/>
      <c r="BOX10" s="1739" t="n"/>
      <c r="BOY10" s="1739" t="n"/>
      <c r="BOZ10" s="1739" t="n"/>
      <c r="BPA10" s="1739" t="n"/>
      <c r="BPB10" s="1739" t="n"/>
      <c r="BPC10" s="1739" t="n"/>
      <c r="BPD10" s="1739" t="n"/>
      <c r="BPE10" s="1739" t="n"/>
      <c r="BPF10" s="1739" t="n"/>
      <c r="BPG10" s="1739" t="n"/>
      <c r="BPH10" s="1739" t="n"/>
      <c r="BPI10" s="1739" t="n"/>
      <c r="BPJ10" s="1739" t="n"/>
      <c r="BPK10" s="1739" t="n"/>
      <c r="BPL10" s="1739" t="n"/>
      <c r="BPM10" s="1739" t="n"/>
      <c r="BPN10" s="1739" t="n"/>
      <c r="BPO10" s="1739" t="n"/>
      <c r="BPP10" s="1739" t="n"/>
      <c r="BPQ10" s="1739" t="n"/>
      <c r="BPR10" s="1739" t="n"/>
      <c r="BPS10" s="1739" t="n"/>
      <c r="BPT10" s="1739" t="n"/>
      <c r="BPU10" s="1739" t="n"/>
      <c r="BPV10" s="1739" t="n"/>
      <c r="BPW10" s="1739" t="n"/>
      <c r="BPX10" s="1739" t="n"/>
      <c r="BPY10" s="1739" t="n"/>
      <c r="BPZ10" s="1739" t="n"/>
      <c r="BQA10" s="1739" t="n"/>
      <c r="BQB10" s="1739" t="n"/>
      <c r="BQC10" s="1739" t="n"/>
      <c r="BQD10" s="1739" t="n"/>
      <c r="BQE10" s="1739" t="n"/>
      <c r="BQF10" s="1739" t="n"/>
      <c r="BQG10" s="1739" t="n"/>
      <c r="BQH10" s="1739" t="n"/>
      <c r="BQI10" s="1739" t="n"/>
      <c r="BQJ10" s="1739" t="n"/>
      <c r="BQK10" s="1739" t="n"/>
      <c r="BQL10" s="1739" t="n"/>
      <c r="BQM10" s="1739" t="n"/>
      <c r="BQN10" s="1739" t="n"/>
      <c r="BQO10" s="1739" t="n"/>
      <c r="BQP10" s="1739" t="n"/>
      <c r="BQQ10" s="1739" t="n"/>
      <c r="BQR10" s="1739" t="n"/>
      <c r="BQS10" s="1739" t="n"/>
      <c r="BQT10" s="1739" t="n"/>
      <c r="BQU10" s="1739" t="n"/>
      <c r="BQV10" s="1739" t="n"/>
      <c r="BQW10" s="1739" t="n"/>
      <c r="BQX10" s="1739" t="n"/>
      <c r="BQY10" s="1739" t="n"/>
      <c r="BQZ10" s="1739" t="n"/>
      <c r="BRA10" s="1739" t="n"/>
      <c r="BRB10" s="1739" t="n"/>
      <c r="BRC10" s="1739" t="n"/>
      <c r="BRD10" s="1739" t="n"/>
      <c r="BRE10" s="1739" t="n"/>
      <c r="BRF10" s="1739" t="n"/>
      <c r="BRG10" s="1739" t="n"/>
      <c r="BRH10" s="1739" t="n"/>
      <c r="BRI10" s="1739" t="n"/>
      <c r="BRJ10" s="1739" t="n"/>
      <c r="BRK10" s="1739" t="n"/>
      <c r="BRL10" s="1739" t="n"/>
      <c r="BRM10" s="1739" t="n"/>
      <c r="BRN10" s="1739" t="n"/>
      <c r="BRO10" s="1739" t="n"/>
      <c r="BRP10" s="1739" t="n"/>
      <c r="BRQ10" s="1739" t="n"/>
      <c r="BRR10" s="1739" t="n"/>
      <c r="BRS10" s="1739" t="n"/>
      <c r="BRT10" s="1739" t="n"/>
      <c r="BRU10" s="1739" t="n"/>
      <c r="BRV10" s="1739" t="n"/>
      <c r="BRW10" s="1739" t="n"/>
      <c r="BRX10" s="1739" t="n"/>
      <c r="BRY10" s="1739" t="n"/>
      <c r="BRZ10" s="1739" t="n"/>
      <c r="BSA10" s="1739" t="n"/>
      <c r="BSB10" s="1739" t="n"/>
      <c r="BSC10" s="1739" t="n"/>
      <c r="BSD10" s="1739" t="n"/>
      <c r="BSE10" s="1739" t="n"/>
      <c r="BSF10" s="1739" t="n"/>
      <c r="BSG10" s="1739" t="n"/>
      <c r="BSH10" s="1739" t="n"/>
      <c r="BSI10" s="1739" t="n"/>
      <c r="BSJ10" s="1739" t="n"/>
      <c r="BSK10" s="1739" t="n"/>
      <c r="BSL10" s="1739" t="n"/>
      <c r="BSM10" s="1739" t="n"/>
      <c r="BSN10" s="1739" t="n"/>
      <c r="BSO10" s="1739" t="n"/>
      <c r="BSP10" s="1739" t="n"/>
      <c r="BSQ10" s="1739" t="n"/>
      <c r="BSR10" s="1739" t="n"/>
      <c r="BSS10" s="1739" t="n"/>
      <c r="BST10" s="1739" t="n"/>
      <c r="BSU10" s="1739" t="n"/>
      <c r="BSV10" s="1739" t="n"/>
      <c r="BSW10" s="1739" t="n"/>
      <c r="BSX10" s="1739" t="n"/>
      <c r="BSY10" s="1739" t="n"/>
      <c r="BSZ10" s="1739" t="n"/>
      <c r="BTA10" s="1739" t="n"/>
      <c r="BTB10" s="1739" t="n"/>
      <c r="BTC10" s="1739" t="n"/>
      <c r="BTD10" s="1739" t="n"/>
      <c r="BTE10" s="1739" t="n"/>
      <c r="BTF10" s="1739" t="n"/>
      <c r="BTG10" s="1739" t="n"/>
      <c r="BTH10" s="1739" t="n"/>
      <c r="BTI10" s="1739" t="n"/>
      <c r="BTJ10" s="1739" t="n"/>
      <c r="BTK10" s="1739" t="n"/>
      <c r="BTL10" s="1739" t="n"/>
      <c r="BTM10" s="1739" t="n"/>
      <c r="BTN10" s="1739" t="n"/>
      <c r="BTO10" s="1739" t="n"/>
      <c r="BTP10" s="1739" t="n"/>
      <c r="BTQ10" s="1739" t="n"/>
      <c r="BTR10" s="1739" t="n"/>
      <c r="BTS10" s="1739" t="n"/>
      <c r="BTT10" s="1739" t="n"/>
      <c r="BTU10" s="1739" t="n"/>
      <c r="BTV10" s="1739" t="n"/>
      <c r="BTW10" s="1739" t="n"/>
      <c r="BTX10" s="1739" t="n"/>
      <c r="BTY10" s="1739" t="n"/>
      <c r="BTZ10" s="1739" t="n"/>
      <c r="BUA10" s="1739" t="n"/>
      <c r="BUB10" s="1739" t="n"/>
      <c r="BUC10" s="1739" t="n"/>
      <c r="BUD10" s="1739" t="n"/>
      <c r="BUE10" s="1739" t="n"/>
      <c r="BUF10" s="1739" t="n"/>
      <c r="BUG10" s="1739" t="n"/>
      <c r="BUH10" s="1739" t="n"/>
      <c r="BUI10" s="1739" t="n"/>
      <c r="BUJ10" s="1739" t="n"/>
      <c r="BUK10" s="1739" t="n"/>
      <c r="BUL10" s="1739" t="n"/>
      <c r="BUM10" s="1739" t="n"/>
      <c r="BUN10" s="1739" t="n"/>
      <c r="BUO10" s="1739" t="n"/>
      <c r="BUP10" s="1739" t="n"/>
      <c r="BUQ10" s="1739" t="n"/>
      <c r="BUR10" s="1739" t="n"/>
      <c r="BUS10" s="1739" t="n"/>
      <c r="BUT10" s="1739" t="n"/>
      <c r="BUU10" s="1739" t="n"/>
      <c r="BUV10" s="1739" t="n"/>
      <c r="BUW10" s="1739" t="n"/>
      <c r="BUX10" s="1739" t="n"/>
      <c r="BUY10" s="1739" t="n"/>
      <c r="BUZ10" s="1739" t="n"/>
      <c r="BVA10" s="1739" t="n"/>
      <c r="BVB10" s="1739" t="n"/>
      <c r="BVC10" s="1739" t="n"/>
      <c r="BVD10" s="1739" t="n"/>
      <c r="BVE10" s="1739" t="n"/>
      <c r="BVF10" s="1739" t="n"/>
      <c r="BVG10" s="1739" t="n"/>
      <c r="BVH10" s="1739" t="n"/>
      <c r="BVI10" s="1739" t="n"/>
      <c r="BVJ10" s="1739" t="n"/>
      <c r="BVK10" s="1739" t="n"/>
      <c r="BVL10" s="1739" t="n"/>
      <c r="BVM10" s="1739" t="n"/>
      <c r="BVN10" s="1739" t="n"/>
      <c r="BVO10" s="1739" t="n"/>
      <c r="BVP10" s="1739" t="n"/>
      <c r="BVQ10" s="1739" t="n"/>
      <c r="BVR10" s="1739" t="n"/>
      <c r="BVS10" s="1739" t="n"/>
      <c r="BVT10" s="1739" t="n"/>
      <c r="BVU10" s="1739" t="n"/>
      <c r="BVV10" s="1739" t="n"/>
      <c r="BVW10" s="1739" t="n"/>
      <c r="BVX10" s="1739" t="n"/>
      <c r="BVY10" s="1739" t="n"/>
      <c r="BVZ10" s="1739" t="n"/>
      <c r="BWA10" s="1739" t="n"/>
      <c r="BWB10" s="1739" t="n"/>
      <c r="BWC10" s="1739" t="n"/>
      <c r="BWD10" s="1739" t="n"/>
      <c r="BWE10" s="1739" t="n"/>
      <c r="BWF10" s="1739" t="n"/>
      <c r="BWG10" s="1739" t="n"/>
      <c r="BWH10" s="1739" t="n"/>
      <c r="BWI10" s="1739" t="n"/>
      <c r="BWJ10" s="1739" t="n"/>
      <c r="BWK10" s="1739" t="n"/>
      <c r="BWL10" s="1739" t="n"/>
      <c r="BWM10" s="1739" t="n"/>
      <c r="BWN10" s="1739" t="n"/>
      <c r="BWO10" s="1739" t="n"/>
      <c r="BWP10" s="1739" t="n"/>
      <c r="BWQ10" s="1739" t="n"/>
      <c r="BWR10" s="1739" t="n"/>
      <c r="BWS10" s="1739" t="n"/>
      <c r="BWT10" s="1739" t="n"/>
      <c r="BWU10" s="1739" t="n"/>
      <c r="BWV10" s="1739" t="n"/>
      <c r="BWW10" s="1739" t="n"/>
      <c r="BWX10" s="1739" t="n"/>
      <c r="BWY10" s="1739" t="n"/>
      <c r="BWZ10" s="1739" t="n"/>
      <c r="BXA10" s="1739" t="n"/>
      <c r="BXB10" s="1739" t="n"/>
      <c r="BXC10" s="1739" t="n"/>
      <c r="BXD10" s="1739" t="n"/>
      <c r="BXE10" s="1739" t="n"/>
      <c r="BXF10" s="1739" t="n"/>
      <c r="BXG10" s="1739" t="n"/>
      <c r="BXH10" s="1739" t="n"/>
      <c r="BXI10" s="1739" t="n"/>
      <c r="BXJ10" s="1739" t="n"/>
      <c r="BXK10" s="1739" t="n"/>
      <c r="BXL10" s="1739" t="n"/>
      <c r="BXM10" s="1739" t="n"/>
      <c r="BXN10" s="1739" t="n"/>
      <c r="BXO10" s="1739" t="n"/>
      <c r="BXP10" s="1739" t="n"/>
      <c r="BXQ10" s="1739" t="n"/>
      <c r="BXR10" s="1739" t="n"/>
      <c r="BXS10" s="1739" t="n"/>
      <c r="BXT10" s="1739" t="n"/>
      <c r="BXU10" s="1739" t="n"/>
      <c r="BXV10" s="1739" t="n"/>
      <c r="BXW10" s="1739" t="n"/>
      <c r="BXX10" s="1739" t="n"/>
      <c r="BXY10" s="1739" t="n"/>
      <c r="BXZ10" s="1739" t="n"/>
      <c r="BYA10" s="1739" t="n"/>
      <c r="BYB10" s="1739" t="n"/>
      <c r="BYC10" s="1739" t="n"/>
      <c r="BYD10" s="1739" t="n"/>
      <c r="BYE10" s="1739" t="n"/>
      <c r="BYF10" s="1739" t="n"/>
      <c r="BYG10" s="1739" t="n"/>
      <c r="BYH10" s="1739" t="n"/>
      <c r="BYI10" s="1739" t="n"/>
      <c r="BYJ10" s="1739" t="n"/>
      <c r="BYK10" s="1739" t="n"/>
      <c r="BYL10" s="1739" t="n"/>
      <c r="BYM10" s="1739" t="n"/>
      <c r="BYN10" s="1739" t="n"/>
      <c r="BYO10" s="1739" t="n"/>
      <c r="BYP10" s="1739" t="n"/>
      <c r="BYQ10" s="1739" t="n"/>
      <c r="BYR10" s="1739" t="n"/>
      <c r="BYS10" s="1739" t="n"/>
      <c r="BYT10" s="1739" t="n"/>
      <c r="BYU10" s="1739" t="n"/>
      <c r="BYV10" s="1739" t="n"/>
      <c r="BYW10" s="1739" t="n"/>
      <c r="BYX10" s="1739" t="n"/>
      <c r="BYY10" s="1739" t="n"/>
      <c r="BYZ10" s="1739" t="n"/>
      <c r="BZA10" s="1739" t="n"/>
      <c r="BZB10" s="1739" t="n"/>
      <c r="BZC10" s="1739" t="n"/>
      <c r="BZD10" s="1739" t="n"/>
      <c r="BZE10" s="1739" t="n"/>
      <c r="BZF10" s="1739" t="n"/>
      <c r="BZG10" s="1739" t="n"/>
      <c r="BZH10" s="1739" t="n"/>
      <c r="BZI10" s="1739" t="n"/>
      <c r="BZJ10" s="1739" t="n"/>
      <c r="BZK10" s="1739" t="n"/>
      <c r="BZL10" s="1739" t="n"/>
      <c r="BZM10" s="1739" t="n"/>
      <c r="BZN10" s="1739" t="n"/>
      <c r="BZO10" s="1739" t="n"/>
      <c r="BZP10" s="1739" t="n"/>
      <c r="BZQ10" s="1739" t="n"/>
      <c r="BZR10" s="1739" t="n"/>
      <c r="BZS10" s="1739" t="n"/>
      <c r="BZT10" s="1739" t="n"/>
      <c r="BZU10" s="1739" t="n"/>
      <c r="BZV10" s="1739" t="n"/>
      <c r="BZW10" s="1739" t="n"/>
      <c r="BZX10" s="1739" t="n"/>
      <c r="BZY10" s="1739" t="n"/>
      <c r="BZZ10" s="1739" t="n"/>
      <c r="CAA10" s="1739" t="n"/>
      <c r="CAB10" s="1739" t="n"/>
      <c r="CAC10" s="1739" t="n"/>
      <c r="CAD10" s="1739" t="n"/>
      <c r="CAE10" s="1739" t="n"/>
      <c r="CAF10" s="1739" t="n"/>
      <c r="CAG10" s="1739" t="n"/>
      <c r="CAH10" s="1739" t="n"/>
      <c r="CAI10" s="1739" t="n"/>
      <c r="CAJ10" s="1739" t="n"/>
      <c r="CAK10" s="1739" t="n"/>
      <c r="CAL10" s="1739" t="n"/>
      <c r="CAM10" s="1739" t="n"/>
      <c r="CAN10" s="1739" t="n"/>
      <c r="CAO10" s="1739" t="n"/>
      <c r="CAP10" s="1739" t="n"/>
      <c r="CAQ10" s="1739" t="n"/>
      <c r="CAR10" s="1739" t="n"/>
      <c r="CAS10" s="1739" t="n"/>
      <c r="CAT10" s="1739" t="n"/>
      <c r="CAU10" s="1739" t="n"/>
      <c r="CAV10" s="1739" t="n"/>
      <c r="CAW10" s="1739" t="n"/>
      <c r="CAX10" s="1739" t="n"/>
      <c r="CAY10" s="1739" t="n"/>
      <c r="CAZ10" s="1739" t="n"/>
      <c r="CBA10" s="1739" t="n"/>
      <c r="CBB10" s="1739" t="n"/>
      <c r="CBC10" s="1739" t="n"/>
      <c r="CBD10" s="1739" t="n"/>
      <c r="CBE10" s="1739" t="n"/>
      <c r="CBF10" s="1739" t="n"/>
      <c r="CBG10" s="1739" t="n"/>
      <c r="CBH10" s="1739" t="n"/>
      <c r="CBI10" s="1739" t="n"/>
      <c r="CBJ10" s="1739" t="n"/>
      <c r="CBK10" s="1739" t="n"/>
      <c r="CBL10" s="1739" t="n"/>
      <c r="CBM10" s="1739" t="n"/>
      <c r="CBN10" s="1739" t="n"/>
      <c r="CBO10" s="1739" t="n"/>
      <c r="CBP10" s="1739" t="n"/>
      <c r="CBQ10" s="1739" t="n"/>
      <c r="CBR10" s="1739" t="n"/>
      <c r="CBS10" s="1739" t="n"/>
      <c r="CBT10" s="1739" t="n"/>
      <c r="CBU10" s="1739" t="n"/>
      <c r="CBV10" s="1739" t="n"/>
      <c r="CBW10" s="1739" t="n"/>
      <c r="CBX10" s="1739" t="n"/>
      <c r="CBY10" s="1739" t="n"/>
      <c r="CBZ10" s="1739" t="n"/>
      <c r="CCA10" s="1739" t="n"/>
      <c r="CCB10" s="1739" t="n"/>
      <c r="CCC10" s="1739" t="n"/>
      <c r="CCD10" s="1739" t="n"/>
      <c r="CCE10" s="1739" t="n"/>
      <c r="CCF10" s="1739" t="n"/>
      <c r="CCG10" s="1739" t="n"/>
      <c r="CCH10" s="1739" t="n"/>
      <c r="CCI10" s="1739" t="n"/>
      <c r="CCJ10" s="1739" t="n"/>
      <c r="CCK10" s="1739" t="n"/>
      <c r="CCL10" s="1739" t="n"/>
      <c r="CCM10" s="1739" t="n"/>
      <c r="CCN10" s="1739" t="n"/>
      <c r="CCO10" s="1739" t="n"/>
      <c r="CCP10" s="1739" t="n"/>
      <c r="CCQ10" s="1739" t="n"/>
      <c r="CCR10" s="1739" t="n"/>
      <c r="CCS10" s="1739" t="n"/>
      <c r="CCT10" s="1739" t="n"/>
      <c r="CCU10" s="1739" t="n"/>
      <c r="CCV10" s="1739" t="n"/>
      <c r="CCW10" s="1739" t="n"/>
      <c r="CCX10" s="1739" t="n"/>
      <c r="CCY10" s="1739" t="n"/>
      <c r="CCZ10" s="1739" t="n"/>
      <c r="CDA10" s="1739" t="n"/>
      <c r="CDB10" s="1739" t="n"/>
      <c r="CDC10" s="1739" t="n"/>
      <c r="CDD10" s="1739" t="n"/>
      <c r="CDE10" s="1739" t="n"/>
      <c r="CDF10" s="1739" t="n"/>
      <c r="CDG10" s="1739" t="n"/>
      <c r="CDH10" s="1739" t="n"/>
      <c r="CDI10" s="1739" t="n"/>
      <c r="CDJ10" s="1739" t="n"/>
      <c r="CDK10" s="1739" t="n"/>
      <c r="CDL10" s="1739" t="n"/>
      <c r="CDM10" s="1739" t="n"/>
      <c r="CDN10" s="1739" t="n"/>
      <c r="CDO10" s="1739" t="n"/>
      <c r="CDP10" s="1739" t="n"/>
      <c r="CDQ10" s="1739" t="n"/>
      <c r="CDR10" s="1739" t="n"/>
      <c r="CDS10" s="1739" t="n"/>
      <c r="CDT10" s="1739" t="n"/>
      <c r="CDU10" s="1739" t="n"/>
      <c r="CDV10" s="1739" t="n"/>
      <c r="CDW10" s="1739" t="n"/>
      <c r="CDX10" s="1739" t="n"/>
      <c r="CDY10" s="1739" t="n"/>
      <c r="CDZ10" s="1739" t="n"/>
      <c r="CEA10" s="1739" t="n"/>
      <c r="CEB10" s="1739" t="n"/>
      <c r="CEC10" s="1739" t="n"/>
      <c r="CED10" s="1739" t="n"/>
      <c r="CEE10" s="1739" t="n"/>
      <c r="CEF10" s="1739" t="n"/>
      <c r="CEG10" s="1739" t="n"/>
      <c r="CEH10" s="1739" t="n"/>
      <c r="CEI10" s="1739" t="n"/>
      <c r="CEJ10" s="1739" t="n"/>
      <c r="CEK10" s="1739" t="n"/>
      <c r="CEL10" s="1739" t="n"/>
      <c r="CEM10" s="1739" t="n"/>
      <c r="CEN10" s="1739" t="n"/>
      <c r="CEO10" s="1739" t="n"/>
      <c r="CEP10" s="1739" t="n"/>
      <c r="CEQ10" s="1739" t="n"/>
      <c r="CER10" s="1739" t="n"/>
      <c r="CES10" s="1739" t="n"/>
      <c r="CET10" s="1739" t="n"/>
      <c r="CEU10" s="1739" t="n"/>
      <c r="CEV10" s="1739" t="n"/>
      <c r="CEW10" s="1739" t="n"/>
      <c r="CEX10" s="1739" t="n"/>
      <c r="CEY10" s="1739" t="n"/>
      <c r="CEZ10" s="1739" t="n"/>
      <c r="CFA10" s="1739" t="n"/>
      <c r="CFB10" s="1739" t="n"/>
      <c r="CFC10" s="1739" t="n"/>
      <c r="CFD10" s="1739" t="n"/>
      <c r="CFE10" s="1739" t="n"/>
      <c r="CFF10" s="1739" t="n"/>
      <c r="CFG10" s="1739" t="n"/>
      <c r="CFH10" s="1739" t="n"/>
      <c r="CFI10" s="1739" t="n"/>
      <c r="CFJ10" s="1739" t="n"/>
      <c r="CFK10" s="1739" t="n"/>
      <c r="CFL10" s="1739" t="n"/>
      <c r="CFM10" s="1739" t="n"/>
      <c r="CFN10" s="1739" t="n"/>
      <c r="CFO10" s="1739" t="n"/>
      <c r="CFP10" s="1739" t="n"/>
      <c r="CFQ10" s="1739" t="n"/>
      <c r="CFR10" s="1739" t="n"/>
      <c r="CFS10" s="1739" t="n"/>
      <c r="CFT10" s="1739" t="n"/>
      <c r="CFU10" s="1739" t="n"/>
      <c r="CFV10" s="1739" t="n"/>
      <c r="CFW10" s="1739" t="n"/>
      <c r="CFX10" s="1739" t="n"/>
      <c r="CFY10" s="1739" t="n"/>
      <c r="CFZ10" s="1739" t="n"/>
      <c r="CGA10" s="1739" t="n"/>
      <c r="CGB10" s="1739" t="n"/>
      <c r="CGC10" s="1739" t="n"/>
      <c r="CGD10" s="1739" t="n"/>
      <c r="CGE10" s="1739" t="n"/>
      <c r="CGF10" s="1739" t="n"/>
      <c r="CGG10" s="1739" t="n"/>
      <c r="CGH10" s="1739" t="n"/>
      <c r="CGI10" s="1739" t="n"/>
      <c r="CGJ10" s="1739" t="n"/>
      <c r="CGK10" s="1739" t="n"/>
      <c r="CGL10" s="1739" t="n"/>
      <c r="CGM10" s="1739" t="n"/>
      <c r="CGN10" s="1739" t="n"/>
      <c r="CGO10" s="1739" t="n"/>
      <c r="CGP10" s="1739" t="n"/>
      <c r="CGQ10" s="1739" t="n"/>
      <c r="CGR10" s="1739" t="n"/>
      <c r="CGS10" s="1739" t="n"/>
      <c r="CGT10" s="1739" t="n"/>
      <c r="CGU10" s="1739" t="n"/>
      <c r="CGV10" s="1739" t="n"/>
      <c r="CGW10" s="1739" t="n"/>
      <c r="CGX10" s="1739" t="n"/>
      <c r="CGY10" s="1739" t="n"/>
      <c r="CGZ10" s="1739" t="n"/>
      <c r="CHA10" s="1739" t="n"/>
      <c r="CHB10" s="1739" t="n"/>
      <c r="CHC10" s="1739" t="n"/>
      <c r="CHD10" s="1739" t="n"/>
      <c r="CHE10" s="1739" t="n"/>
      <c r="CHF10" s="1739" t="n"/>
      <c r="CHG10" s="1739" t="n"/>
      <c r="CHH10" s="1739" t="n"/>
      <c r="CHI10" s="1739" t="n"/>
      <c r="CHJ10" s="1739" t="n"/>
      <c r="CHK10" s="1739" t="n"/>
      <c r="CHL10" s="1739" t="n"/>
      <c r="CHM10" s="1739" t="n"/>
      <c r="CHN10" s="1739" t="n"/>
      <c r="CHO10" s="1739" t="n"/>
      <c r="CHP10" s="1739" t="n"/>
      <c r="CHQ10" s="1739" t="n"/>
      <c r="CHR10" s="1739" t="n"/>
      <c r="CHS10" s="1739" t="n"/>
      <c r="CHT10" s="1739" t="n"/>
      <c r="CHU10" s="1739" t="n"/>
      <c r="CHV10" s="1739" t="n"/>
      <c r="CHW10" s="1739" t="n"/>
      <c r="CHX10" s="1739" t="n"/>
      <c r="CHY10" s="1739" t="n"/>
      <c r="CHZ10" s="1739" t="n"/>
      <c r="CIA10" s="1739" t="n"/>
      <c r="CIB10" s="1739" t="n"/>
      <c r="CIC10" s="1739" t="n"/>
      <c r="CID10" s="1739" t="n"/>
      <c r="CIE10" s="1739" t="n"/>
      <c r="CIF10" s="1739" t="n"/>
      <c r="CIG10" s="1739" t="n"/>
      <c r="CIH10" s="1739" t="n"/>
      <c r="CII10" s="1739" t="n"/>
      <c r="CIJ10" s="1739" t="n"/>
      <c r="CIK10" s="1739" t="n"/>
      <c r="CIL10" s="1739" t="n"/>
      <c r="CIM10" s="1739" t="n"/>
      <c r="CIN10" s="1739" t="n"/>
      <c r="CIO10" s="1739" t="n"/>
      <c r="CIP10" s="1739" t="n"/>
      <c r="CIQ10" s="1739" t="n"/>
      <c r="CIR10" s="1739" t="n"/>
      <c r="CIS10" s="1739" t="n"/>
      <c r="CIT10" s="1739" t="n"/>
      <c r="CIU10" s="1739" t="n"/>
      <c r="CIV10" s="1739" t="n"/>
      <c r="CIW10" s="1739" t="n"/>
      <c r="CIX10" s="1739" t="n"/>
      <c r="CIY10" s="1739" t="n"/>
      <c r="CIZ10" s="1739" t="n"/>
      <c r="CJA10" s="1739" t="n"/>
      <c r="CJB10" s="1739" t="n"/>
      <c r="CJC10" s="1739" t="n"/>
      <c r="CJD10" s="1739" t="n"/>
      <c r="CJE10" s="1739" t="n"/>
      <c r="CJF10" s="1739" t="n"/>
      <c r="CJG10" s="1739" t="n"/>
      <c r="CJH10" s="1739" t="n"/>
      <c r="CJI10" s="1739" t="n"/>
      <c r="CJJ10" s="1739" t="n"/>
      <c r="CJK10" s="1739" t="n"/>
      <c r="CJL10" s="1739" t="n"/>
      <c r="CJM10" s="1739" t="n"/>
      <c r="CJN10" s="1739" t="n"/>
      <c r="CJO10" s="1739" t="n"/>
      <c r="CJP10" s="1739" t="n"/>
      <c r="CJQ10" s="1739" t="n"/>
      <c r="CJR10" s="1739" t="n"/>
      <c r="CJS10" s="1739" t="n"/>
      <c r="CJT10" s="1739" t="n"/>
      <c r="CJU10" s="1739" t="n"/>
      <c r="CJV10" s="1739" t="n"/>
      <c r="CJW10" s="1739" t="n"/>
      <c r="CJX10" s="1739" t="n"/>
      <c r="CJY10" s="1739" t="n"/>
      <c r="CJZ10" s="1739" t="n"/>
      <c r="CKA10" s="1739" t="n"/>
      <c r="CKB10" s="1739" t="n"/>
      <c r="CKC10" s="1739" t="n"/>
      <c r="CKD10" s="1739" t="n"/>
      <c r="CKE10" s="1739" t="n"/>
      <c r="CKF10" s="1739" t="n"/>
      <c r="CKG10" s="1739" t="n"/>
      <c r="CKH10" s="1739" t="n"/>
      <c r="CKI10" s="1739" t="n"/>
      <c r="CKJ10" s="1739" t="n"/>
      <c r="CKK10" s="1739" t="n"/>
      <c r="CKL10" s="1739" t="n"/>
      <c r="CKM10" s="1739" t="n"/>
      <c r="CKN10" s="1739" t="n"/>
      <c r="CKO10" s="1739" t="n"/>
      <c r="CKP10" s="1739" t="n"/>
      <c r="CKQ10" s="1739" t="n"/>
      <c r="CKR10" s="1739" t="n"/>
      <c r="CKS10" s="1739" t="n"/>
      <c r="CKT10" s="1739" t="n"/>
      <c r="CKU10" s="1739" t="n"/>
      <c r="CKV10" s="1739" t="n"/>
      <c r="CKW10" s="1739" t="n"/>
      <c r="CKX10" s="1739" t="n"/>
      <c r="CKY10" s="1739" t="n"/>
      <c r="CKZ10" s="1739" t="n"/>
      <c r="CLA10" s="1739" t="n"/>
      <c r="CLB10" s="1739" t="n"/>
      <c r="CLC10" s="1739" t="n"/>
      <c r="CLD10" s="1739" t="n"/>
      <c r="CLE10" s="1739" t="n"/>
      <c r="CLF10" s="1739" t="n"/>
      <c r="CLG10" s="1739" t="n"/>
      <c r="CLH10" s="1739" t="n"/>
      <c r="CLI10" s="1739" t="n"/>
      <c r="CLJ10" s="1739" t="n"/>
      <c r="CLK10" s="1739" t="n"/>
      <c r="CLL10" s="1739" t="n"/>
      <c r="CLM10" s="1739" t="n"/>
      <c r="CLN10" s="1739" t="n"/>
      <c r="CLO10" s="1739" t="n"/>
      <c r="CLP10" s="1739" t="n"/>
      <c r="CLQ10" s="1739" t="n"/>
      <c r="CLR10" s="1739" t="n"/>
      <c r="CLS10" s="1739" t="n"/>
      <c r="CLT10" s="1739" t="n"/>
      <c r="CLU10" s="1739" t="n"/>
      <c r="CLV10" s="1739" t="n"/>
      <c r="CLW10" s="1739" t="n"/>
      <c r="CLX10" s="1739" t="n"/>
      <c r="CLY10" s="1739" t="n"/>
      <c r="CLZ10" s="1739" t="n"/>
      <c r="CMA10" s="1739" t="n"/>
      <c r="CMB10" s="1739" t="n"/>
      <c r="CMC10" s="1739" t="n"/>
      <c r="CMD10" s="1739" t="n"/>
      <c r="CME10" s="1739" t="n"/>
      <c r="CMF10" s="1739" t="n"/>
      <c r="CMG10" s="1739" t="n"/>
      <c r="CMH10" s="1739" t="n"/>
      <c r="CMI10" s="1739" t="n"/>
      <c r="CMJ10" s="1739" t="n"/>
      <c r="CMK10" s="1739" t="n"/>
      <c r="CML10" s="1739" t="n"/>
      <c r="CMM10" s="1739" t="n"/>
      <c r="CMN10" s="1739" t="n"/>
      <c r="CMO10" s="1739" t="n"/>
      <c r="CMP10" s="1739" t="n"/>
      <c r="CMQ10" s="1739" t="n"/>
      <c r="CMR10" s="1739" t="n"/>
      <c r="CMS10" s="1739" t="n"/>
      <c r="CMT10" s="1739" t="n"/>
      <c r="CMU10" s="1739" t="n"/>
      <c r="CMV10" s="1739" t="n"/>
      <c r="CMW10" s="1739" t="n"/>
      <c r="CMX10" s="1739" t="n"/>
      <c r="CMY10" s="1739" t="n"/>
      <c r="CMZ10" s="1739" t="n"/>
      <c r="CNA10" s="1739" t="n"/>
      <c r="CNB10" s="1739" t="n"/>
      <c r="CNC10" s="1739" t="n"/>
      <c r="CND10" s="1739" t="n"/>
      <c r="CNE10" s="1739" t="n"/>
      <c r="CNF10" s="1739" t="n"/>
      <c r="CNG10" s="1739" t="n"/>
      <c r="CNH10" s="1739" t="n"/>
      <c r="CNI10" s="1739" t="n"/>
      <c r="CNJ10" s="1739" t="n"/>
      <c r="CNK10" s="1739" t="n"/>
      <c r="CNL10" s="1739" t="n"/>
      <c r="CNM10" s="1739" t="n"/>
      <c r="CNN10" s="1739" t="n"/>
      <c r="CNO10" s="1739" t="n"/>
      <c r="CNP10" s="1739" t="n"/>
      <c r="CNQ10" s="1739" t="n"/>
      <c r="CNR10" s="1739" t="n"/>
      <c r="CNS10" s="1739" t="n"/>
      <c r="CNT10" s="1739" t="n"/>
      <c r="CNU10" s="1739" t="n"/>
      <c r="CNV10" s="1739" t="n"/>
      <c r="CNW10" s="1739" t="n"/>
      <c r="CNX10" s="1739" t="n"/>
      <c r="CNY10" s="1739" t="n"/>
      <c r="CNZ10" s="1739" t="n"/>
      <c r="COA10" s="1739" t="n"/>
      <c r="COB10" s="1739" t="n"/>
      <c r="COC10" s="1739" t="n"/>
      <c r="COD10" s="1739" t="n"/>
      <c r="COE10" s="1739" t="n"/>
      <c r="COF10" s="1739" t="n"/>
      <c r="COG10" s="1739" t="n"/>
      <c r="COH10" s="1739" t="n"/>
      <c r="COI10" s="1739" t="n"/>
      <c r="COJ10" s="1739" t="n"/>
      <c r="COK10" s="1739" t="n"/>
      <c r="COL10" s="1739" t="n"/>
      <c r="COM10" s="1739" t="n"/>
      <c r="CON10" s="1739" t="n"/>
      <c r="COO10" s="1739" t="n"/>
      <c r="COP10" s="1739" t="n"/>
      <c r="COQ10" s="1739" t="n"/>
      <c r="COR10" s="1739" t="n"/>
      <c r="COS10" s="1739" t="n"/>
      <c r="COT10" s="1739" t="n"/>
      <c r="COU10" s="1739" t="n"/>
      <c r="COV10" s="1739" t="n"/>
      <c r="COW10" s="1739" t="n"/>
      <c r="COX10" s="1739" t="n"/>
      <c r="COY10" s="1739" t="n"/>
      <c r="COZ10" s="1739" t="n"/>
      <c r="CPA10" s="1739" t="n"/>
      <c r="CPB10" s="1739" t="n"/>
      <c r="CPC10" s="1739" t="n"/>
      <c r="CPD10" s="1739" t="n"/>
      <c r="CPE10" s="1739" t="n"/>
      <c r="CPF10" s="1739" t="n"/>
      <c r="CPG10" s="1739" t="n"/>
      <c r="CPH10" s="1739" t="n"/>
      <c r="CPI10" s="1739" t="n"/>
      <c r="CPJ10" s="1739" t="n"/>
      <c r="CPK10" s="1739" t="n"/>
      <c r="CPL10" s="1739" t="n"/>
      <c r="CPM10" s="1739" t="n"/>
      <c r="CPN10" s="1739" t="n"/>
      <c r="CPO10" s="1739" t="n"/>
      <c r="CPP10" s="1739" t="n"/>
      <c r="CPQ10" s="1739" t="n"/>
      <c r="CPR10" s="1739" t="n"/>
      <c r="CPS10" s="1739" t="n"/>
      <c r="CPT10" s="1739" t="n"/>
      <c r="CPU10" s="1739" t="n"/>
      <c r="CPV10" s="1739" t="n"/>
      <c r="CPW10" s="1739" t="n"/>
      <c r="CPX10" s="1739" t="n"/>
      <c r="CPY10" s="1739" t="n"/>
      <c r="CPZ10" s="1739" t="n"/>
      <c r="CQA10" s="1739" t="n"/>
      <c r="CQB10" s="1739" t="n"/>
      <c r="CQC10" s="1739" t="n"/>
      <c r="CQD10" s="1739" t="n"/>
      <c r="CQE10" s="1739" t="n"/>
      <c r="CQF10" s="1739" t="n"/>
      <c r="CQG10" s="1739" t="n"/>
      <c r="CQH10" s="1739" t="n"/>
      <c r="CQI10" s="1739" t="n"/>
      <c r="CQJ10" s="1739" t="n"/>
      <c r="CQK10" s="1739" t="n"/>
      <c r="CQL10" s="1739" t="n"/>
      <c r="CQM10" s="1739" t="n"/>
      <c r="CQN10" s="1739" t="n"/>
      <c r="CQO10" s="1739" t="n"/>
      <c r="CQP10" s="1739" t="n"/>
      <c r="CQQ10" s="1739" t="n"/>
      <c r="CQR10" s="1739" t="n"/>
      <c r="CQS10" s="1739" t="n"/>
      <c r="CQT10" s="1739" t="n"/>
      <c r="CQU10" s="1739" t="n"/>
      <c r="CQV10" s="1739" t="n"/>
      <c r="CQW10" s="1739" t="n"/>
      <c r="CQX10" s="1739" t="n"/>
      <c r="CQY10" s="1739" t="n"/>
      <c r="CQZ10" s="1739" t="n"/>
      <c r="CRA10" s="1739" t="n"/>
      <c r="CRB10" s="1739" t="n"/>
      <c r="CRC10" s="1739" t="n"/>
      <c r="CRD10" s="1739" t="n"/>
      <c r="CRE10" s="1739" t="n"/>
      <c r="CRF10" s="1739" t="n"/>
      <c r="CRG10" s="1739" t="n"/>
      <c r="CRH10" s="1739" t="n"/>
      <c r="CRI10" s="1739" t="n"/>
      <c r="CRJ10" s="1739" t="n"/>
      <c r="CRK10" s="1739" t="n"/>
      <c r="CRL10" s="1739" t="n"/>
      <c r="CRM10" s="1739" t="n"/>
      <c r="CRN10" s="1739" t="n"/>
      <c r="CRO10" s="1739" t="n"/>
      <c r="CRP10" s="1739" t="n"/>
      <c r="CRQ10" s="1739" t="n"/>
      <c r="CRR10" s="1739" t="n"/>
      <c r="CRS10" s="1739" t="n"/>
      <c r="CRT10" s="1739" t="n"/>
      <c r="CRU10" s="1739" t="n"/>
      <c r="CRV10" s="1739" t="n"/>
      <c r="CRW10" s="1739" t="n"/>
      <c r="CRX10" s="1739" t="n"/>
      <c r="CRY10" s="1739" t="n"/>
      <c r="CRZ10" s="1739" t="n"/>
      <c r="CSA10" s="1739" t="n"/>
      <c r="CSB10" s="1739" t="n"/>
      <c r="CSC10" s="1739" t="n"/>
      <c r="CSD10" s="1739" t="n"/>
      <c r="CSE10" s="1739" t="n"/>
      <c r="CSF10" s="1739" t="n"/>
      <c r="CSG10" s="1739" t="n"/>
      <c r="CSH10" s="1739" t="n"/>
      <c r="CSI10" s="1739" t="n"/>
      <c r="CSJ10" s="1739" t="n"/>
      <c r="CSK10" s="1739" t="n"/>
      <c r="CSL10" s="1739" t="n"/>
      <c r="CSM10" s="1739" t="n"/>
      <c r="CSN10" s="1739" t="n"/>
      <c r="CSO10" s="1739" t="n"/>
      <c r="CSP10" s="1739" t="n"/>
      <c r="CSQ10" s="1739" t="n"/>
      <c r="CSR10" s="1739" t="n"/>
      <c r="CSS10" s="1739" t="n"/>
      <c r="CST10" s="1739" t="n"/>
      <c r="CSU10" s="1739" t="n"/>
      <c r="CSV10" s="1739" t="n"/>
      <c r="CSW10" s="1739" t="n"/>
      <c r="CSX10" s="1739" t="n"/>
      <c r="CSY10" s="1739" t="n"/>
      <c r="CSZ10" s="1739" t="n"/>
      <c r="CTA10" s="1739" t="n"/>
      <c r="CTB10" s="1739" t="n"/>
      <c r="CTC10" s="1739" t="n"/>
      <c r="CTD10" s="1739" t="n"/>
      <c r="CTE10" s="1739" t="n"/>
      <c r="CTF10" s="1739" t="n"/>
      <c r="CTG10" s="1739" t="n"/>
      <c r="CTH10" s="1739" t="n"/>
      <c r="CTI10" s="1739" t="n"/>
      <c r="CTJ10" s="1739" t="n"/>
      <c r="CTK10" s="1739" t="n"/>
      <c r="CTL10" s="1739" t="n"/>
      <c r="CTM10" s="1739" t="n"/>
      <c r="CTN10" s="1739" t="n"/>
      <c r="CTO10" s="1739" t="n"/>
      <c r="CTP10" s="1739" t="n"/>
      <c r="CTQ10" s="1739" t="n"/>
      <c r="CTR10" s="1739" t="n"/>
      <c r="CTS10" s="1739" t="n"/>
      <c r="CTT10" s="1739" t="n"/>
      <c r="CTU10" s="1739" t="n"/>
      <c r="CTV10" s="1739" t="n"/>
      <c r="CTW10" s="1739" t="n"/>
      <c r="CTX10" s="1739" t="n"/>
      <c r="CTY10" s="1739" t="n"/>
      <c r="CTZ10" s="1739" t="n"/>
      <c r="CUA10" s="1739" t="n"/>
      <c r="CUB10" s="1739" t="n"/>
      <c r="CUC10" s="1739" t="n"/>
      <c r="CUD10" s="1739" t="n"/>
      <c r="CUE10" s="1739" t="n"/>
      <c r="CUF10" s="1739" t="n"/>
      <c r="CUG10" s="1739" t="n"/>
      <c r="CUH10" s="1739" t="n"/>
      <c r="CUI10" s="1739" t="n"/>
      <c r="CUJ10" s="1739" t="n"/>
      <c r="CUK10" s="1739" t="n"/>
      <c r="CUL10" s="1739" t="n"/>
      <c r="CUM10" s="1739" t="n"/>
      <c r="CUN10" s="1739" t="n"/>
      <c r="CUO10" s="1739" t="n"/>
      <c r="CUP10" s="1739" t="n"/>
      <c r="CUQ10" s="1739" t="n"/>
      <c r="CUR10" s="1739" t="n"/>
      <c r="CUS10" s="1739" t="n"/>
      <c r="CUT10" s="1739" t="n"/>
      <c r="CUU10" s="1739" t="n"/>
      <c r="CUV10" s="1739" t="n"/>
      <c r="CUW10" s="1739" t="n"/>
      <c r="CUX10" s="1739" t="n"/>
      <c r="CUY10" s="1739" t="n"/>
      <c r="CUZ10" s="1739" t="n"/>
      <c r="CVA10" s="1739" t="n"/>
      <c r="CVB10" s="1739" t="n"/>
      <c r="CVC10" s="1739" t="n"/>
      <c r="CVD10" s="1739" t="n"/>
      <c r="CVE10" s="1739" t="n"/>
      <c r="CVF10" s="1739" t="n"/>
      <c r="CVG10" s="1739" t="n"/>
      <c r="CVH10" s="1739" t="n"/>
      <c r="CVI10" s="1739" t="n"/>
      <c r="CVJ10" s="1739" t="n"/>
      <c r="CVK10" s="1739" t="n"/>
      <c r="CVL10" s="1739" t="n"/>
      <c r="CVM10" s="1739" t="n"/>
      <c r="CVN10" s="1739" t="n"/>
      <c r="CVO10" s="1739" t="n"/>
      <c r="CVP10" s="1739" t="n"/>
      <c r="CVQ10" s="1739" t="n"/>
      <c r="CVR10" s="1739" t="n"/>
      <c r="CVS10" s="1739" t="n"/>
      <c r="CVT10" s="1739" t="n"/>
      <c r="CVU10" s="1739" t="n"/>
      <c r="CVV10" s="1739" t="n"/>
      <c r="CVW10" s="1739" t="n"/>
      <c r="CVX10" s="1739" t="n"/>
      <c r="CVY10" s="1739" t="n"/>
      <c r="CVZ10" s="1739" t="n"/>
      <c r="CWA10" s="1739" t="n"/>
      <c r="CWB10" s="1739" t="n"/>
      <c r="CWC10" s="1739" t="n"/>
      <c r="CWD10" s="1739" t="n"/>
      <c r="CWE10" s="1739" t="n"/>
      <c r="CWF10" s="1739" t="n"/>
      <c r="CWG10" s="1739" t="n"/>
      <c r="CWH10" s="1739" t="n"/>
      <c r="CWI10" s="1739" t="n"/>
      <c r="CWJ10" s="1739" t="n"/>
      <c r="CWK10" s="1739" t="n"/>
      <c r="CWL10" s="1739" t="n"/>
      <c r="CWM10" s="1739" t="n"/>
      <c r="CWN10" s="1739" t="n"/>
      <c r="CWO10" s="1739" t="n"/>
      <c r="CWP10" s="1739" t="n"/>
      <c r="CWQ10" s="1739" t="n"/>
      <c r="CWR10" s="1739" t="n"/>
      <c r="CWS10" s="1739" t="n"/>
      <c r="CWT10" s="1739" t="n"/>
      <c r="CWU10" s="1739" t="n"/>
      <c r="CWV10" s="1739" t="n"/>
      <c r="CWW10" s="1739" t="n"/>
      <c r="CWX10" s="1739" t="n"/>
      <c r="CWY10" s="1739" t="n"/>
      <c r="CWZ10" s="1739" t="n"/>
      <c r="CXA10" s="1739" t="n"/>
      <c r="CXB10" s="1739" t="n"/>
      <c r="CXC10" s="1739" t="n"/>
      <c r="CXD10" s="1739" t="n"/>
      <c r="CXE10" s="1739" t="n"/>
      <c r="CXF10" s="1739" t="n"/>
      <c r="CXG10" s="1739" t="n"/>
      <c r="CXH10" s="1739" t="n"/>
      <c r="CXI10" s="1739" t="n"/>
      <c r="CXJ10" s="1739" t="n"/>
      <c r="CXK10" s="1739" t="n"/>
      <c r="CXL10" s="1739" t="n"/>
      <c r="CXM10" s="1739" t="n"/>
      <c r="CXN10" s="1739" t="n"/>
      <c r="CXO10" s="1739" t="n"/>
      <c r="CXP10" s="1739" t="n"/>
      <c r="CXQ10" s="1739" t="n"/>
      <c r="CXR10" s="1739" t="n"/>
      <c r="CXS10" s="1739" t="n"/>
      <c r="CXT10" s="1739" t="n"/>
      <c r="CXU10" s="1739" t="n"/>
      <c r="CXV10" s="1739" t="n"/>
      <c r="CXW10" s="1739" t="n"/>
      <c r="CXX10" s="1739" t="n"/>
      <c r="CXY10" s="1739" t="n"/>
      <c r="CXZ10" s="1739" t="n"/>
      <c r="CYA10" s="1739" t="n"/>
      <c r="CYB10" s="1739" t="n"/>
      <c r="CYC10" s="1739" t="n"/>
      <c r="CYD10" s="1739" t="n"/>
      <c r="CYE10" s="1739" t="n"/>
      <c r="CYF10" s="1739" t="n"/>
      <c r="CYG10" s="1739" t="n"/>
      <c r="CYH10" s="1739" t="n"/>
      <c r="CYI10" s="1739" t="n"/>
      <c r="CYJ10" s="1739" t="n"/>
      <c r="CYK10" s="1739" t="n"/>
      <c r="CYL10" s="1739" t="n"/>
      <c r="CYM10" s="1739" t="n"/>
      <c r="CYN10" s="1739" t="n"/>
      <c r="CYO10" s="1739" t="n"/>
      <c r="CYP10" s="1739" t="n"/>
      <c r="CYQ10" s="1739" t="n"/>
      <c r="CYR10" s="1739" t="n"/>
      <c r="CYS10" s="1739" t="n"/>
      <c r="CYT10" s="1739" t="n"/>
      <c r="CYU10" s="1739" t="n"/>
      <c r="CYV10" s="1739" t="n"/>
      <c r="CYW10" s="1739" t="n"/>
      <c r="CYX10" s="1739" t="n"/>
      <c r="CYY10" s="1739" t="n"/>
      <c r="CYZ10" s="1739" t="n"/>
      <c r="CZA10" s="1739" t="n"/>
      <c r="CZB10" s="1739" t="n"/>
      <c r="CZC10" s="1739" t="n"/>
      <c r="CZD10" s="1739" t="n"/>
      <c r="CZE10" s="1739" t="n"/>
      <c r="CZF10" s="1739" t="n"/>
      <c r="CZG10" s="1739" t="n"/>
      <c r="CZH10" s="1739" t="n"/>
      <c r="CZI10" s="1739" t="n"/>
      <c r="CZJ10" s="1739" t="n"/>
      <c r="CZK10" s="1739" t="n"/>
      <c r="CZL10" s="1739" t="n"/>
      <c r="CZM10" s="1739" t="n"/>
      <c r="CZN10" s="1739" t="n"/>
      <c r="CZO10" s="1739" t="n"/>
      <c r="CZP10" s="1739" t="n"/>
      <c r="CZQ10" s="1739" t="n"/>
      <c r="CZR10" s="1739" t="n"/>
      <c r="CZS10" s="1739" t="n"/>
      <c r="CZT10" s="1739" t="n"/>
      <c r="CZU10" s="1739" t="n"/>
      <c r="CZV10" s="1739" t="n"/>
      <c r="CZW10" s="1739" t="n"/>
      <c r="CZX10" s="1739" t="n"/>
      <c r="CZY10" s="1739" t="n"/>
      <c r="CZZ10" s="1739" t="n"/>
      <c r="DAA10" s="1739" t="n"/>
      <c r="DAB10" s="1739" t="n"/>
      <c r="DAC10" s="1739" t="n"/>
      <c r="DAD10" s="1739" t="n"/>
      <c r="DAE10" s="1739" t="n"/>
      <c r="DAF10" s="1739" t="n"/>
      <c r="DAG10" s="1739" t="n"/>
      <c r="DAH10" s="1739" t="n"/>
      <c r="DAI10" s="1739" t="n"/>
      <c r="DAJ10" s="1739" t="n"/>
      <c r="DAK10" s="1739" t="n"/>
      <c r="DAL10" s="1739" t="n"/>
      <c r="DAM10" s="1739" t="n"/>
      <c r="DAN10" s="1739" t="n"/>
      <c r="DAO10" s="1739" t="n"/>
      <c r="DAP10" s="1739" t="n"/>
      <c r="DAQ10" s="1739" t="n"/>
      <c r="DAR10" s="1739" t="n"/>
      <c r="DAS10" s="1739" t="n"/>
      <c r="DAT10" s="1739" t="n"/>
      <c r="DAU10" s="1739" t="n"/>
      <c r="DAV10" s="1739" t="n"/>
      <c r="DAW10" s="1739" t="n"/>
      <c r="DAX10" s="1739" t="n"/>
      <c r="DAY10" s="1739" t="n"/>
      <c r="DAZ10" s="1739" t="n"/>
      <c r="DBA10" s="1739" t="n"/>
      <c r="DBB10" s="1739" t="n"/>
      <c r="DBC10" s="1739" t="n"/>
      <c r="DBD10" s="1739" t="n"/>
      <c r="DBE10" s="1739" t="n"/>
      <c r="DBF10" s="1739" t="n"/>
      <c r="DBG10" s="1739" t="n"/>
      <c r="DBH10" s="1739" t="n"/>
      <c r="DBI10" s="1739" t="n"/>
      <c r="DBJ10" s="1739" t="n"/>
      <c r="DBK10" s="1739" t="n"/>
      <c r="DBL10" s="1739" t="n"/>
      <c r="DBM10" s="1739" t="n"/>
      <c r="DBN10" s="1739" t="n"/>
      <c r="DBO10" s="1739" t="n"/>
      <c r="DBP10" s="1739" t="n"/>
      <c r="DBQ10" s="1739" t="n"/>
      <c r="DBR10" s="1739" t="n"/>
      <c r="DBS10" s="1739" t="n"/>
      <c r="DBT10" s="1739" t="n"/>
      <c r="DBU10" s="1739" t="n"/>
      <c r="DBV10" s="1739" t="n"/>
      <c r="DBW10" s="1739" t="n"/>
      <c r="DBX10" s="1739" t="n"/>
      <c r="DBY10" s="1739" t="n"/>
      <c r="DBZ10" s="1739" t="n"/>
      <c r="DCA10" s="1739" t="n"/>
      <c r="DCB10" s="1739" t="n"/>
      <c r="DCC10" s="1739" t="n"/>
      <c r="DCD10" s="1739" t="n"/>
      <c r="DCE10" s="1739" t="n"/>
      <c r="DCF10" s="1739" t="n"/>
      <c r="DCG10" s="1739" t="n"/>
      <c r="DCH10" s="1739" t="n"/>
      <c r="DCI10" s="1739" t="n"/>
      <c r="DCJ10" s="1739" t="n"/>
      <c r="DCK10" s="1739" t="n"/>
      <c r="DCL10" s="1739" t="n"/>
      <c r="DCM10" s="1739" t="n"/>
      <c r="DCN10" s="1739" t="n"/>
      <c r="DCO10" s="1739" t="n"/>
      <c r="DCP10" s="1739" t="n"/>
      <c r="DCQ10" s="1739" t="n"/>
      <c r="DCR10" s="1739" t="n"/>
      <c r="DCS10" s="1739" t="n"/>
      <c r="DCT10" s="1739" t="n"/>
      <c r="DCU10" s="1739" t="n"/>
      <c r="DCV10" s="1739" t="n"/>
      <c r="DCW10" s="1739" t="n"/>
      <c r="DCX10" s="1739" t="n"/>
      <c r="DCY10" s="1739" t="n"/>
      <c r="DCZ10" s="1739" t="n"/>
      <c r="DDA10" s="1739" t="n"/>
      <c r="DDB10" s="1739" t="n"/>
      <c r="DDC10" s="1739" t="n"/>
      <c r="DDD10" s="1739" t="n"/>
      <c r="DDE10" s="1739" t="n"/>
      <c r="DDF10" s="1739" t="n"/>
      <c r="DDG10" s="1739" t="n"/>
      <c r="DDH10" s="1739" t="n"/>
      <c r="DDI10" s="1739" t="n"/>
      <c r="DDJ10" s="1739" t="n"/>
      <c r="DDK10" s="1739" t="n"/>
      <c r="DDL10" s="1739" t="n"/>
      <c r="DDM10" s="1739" t="n"/>
      <c r="DDN10" s="1739" t="n"/>
      <c r="DDO10" s="1739" t="n"/>
      <c r="DDP10" s="1739" t="n"/>
      <c r="DDQ10" s="1739" t="n"/>
      <c r="DDR10" s="1739" t="n"/>
      <c r="DDS10" s="1739" t="n"/>
      <c r="DDT10" s="1739" t="n"/>
      <c r="DDU10" s="1739" t="n"/>
      <c r="DDV10" s="1739" t="n"/>
      <c r="DDW10" s="1739" t="n"/>
      <c r="DDX10" s="1739" t="n"/>
      <c r="DDY10" s="1739" t="n"/>
      <c r="DDZ10" s="1739" t="n"/>
      <c r="DEA10" s="1739" t="n"/>
      <c r="DEB10" s="1739" t="n"/>
      <c r="DEC10" s="1739" t="n"/>
      <c r="DED10" s="1739" t="n"/>
      <c r="DEE10" s="1739" t="n"/>
      <c r="DEF10" s="1739" t="n"/>
      <c r="DEG10" s="1739" t="n"/>
      <c r="DEH10" s="1739" t="n"/>
      <c r="DEI10" s="1739" t="n"/>
      <c r="DEJ10" s="1739" t="n"/>
      <c r="DEK10" s="1739" t="n"/>
      <c r="DEL10" s="1739" t="n"/>
      <c r="DEM10" s="1739" t="n"/>
      <c r="DEN10" s="1739" t="n"/>
      <c r="DEO10" s="1739" t="n"/>
      <c r="DEP10" s="1739" t="n"/>
      <c r="DEQ10" s="1739" t="n"/>
      <c r="DER10" s="1739" t="n"/>
      <c r="DES10" s="1739" t="n"/>
      <c r="DET10" s="1739" t="n"/>
      <c r="DEU10" s="1739" t="n"/>
      <c r="DEV10" s="1739" t="n"/>
      <c r="DEW10" s="1739" t="n"/>
      <c r="DEX10" s="1739" t="n"/>
      <c r="DEY10" s="1739" t="n"/>
      <c r="DEZ10" s="1739" t="n"/>
      <c r="DFA10" s="1739" t="n"/>
      <c r="DFB10" s="1739" t="n"/>
      <c r="DFC10" s="1739" t="n"/>
      <c r="DFD10" s="1739" t="n"/>
      <c r="DFE10" s="1739" t="n"/>
      <c r="DFF10" s="1739" t="n"/>
      <c r="DFG10" s="1739" t="n"/>
      <c r="DFH10" s="1739" t="n"/>
      <c r="DFI10" s="1739" t="n"/>
      <c r="DFJ10" s="1739" t="n"/>
      <c r="DFK10" s="1739" t="n"/>
      <c r="DFL10" s="1739" t="n"/>
      <c r="DFM10" s="1739" t="n"/>
      <c r="DFN10" s="1739" t="n"/>
      <c r="DFO10" s="1739" t="n"/>
      <c r="DFP10" s="1739" t="n"/>
      <c r="DFQ10" s="1739" t="n"/>
      <c r="DFR10" s="1739" t="n"/>
      <c r="DFS10" s="1739" t="n"/>
      <c r="DFT10" s="1739" t="n"/>
      <c r="DFU10" s="1739" t="n"/>
      <c r="DFV10" s="1739" t="n"/>
      <c r="DFW10" s="1739" t="n"/>
      <c r="DFX10" s="1739" t="n"/>
      <c r="DFY10" s="1739" t="n"/>
      <c r="DFZ10" s="1739" t="n"/>
      <c r="DGA10" s="1739" t="n"/>
      <c r="DGB10" s="1739" t="n"/>
      <c r="DGC10" s="1739" t="n"/>
      <c r="DGD10" s="1739" t="n"/>
      <c r="DGE10" s="1739" t="n"/>
      <c r="DGF10" s="1739" t="n"/>
      <c r="DGG10" s="1739" t="n"/>
      <c r="DGH10" s="1739" t="n"/>
      <c r="DGI10" s="1739" t="n"/>
      <c r="DGJ10" s="1739" t="n"/>
      <c r="DGK10" s="1739" t="n"/>
      <c r="DGL10" s="1739" t="n"/>
      <c r="DGM10" s="1739" t="n"/>
      <c r="DGN10" s="1739" t="n"/>
      <c r="DGO10" s="1739" t="n"/>
      <c r="DGP10" s="1739" t="n"/>
      <c r="DGQ10" s="1739" t="n"/>
      <c r="DGR10" s="1739" t="n"/>
      <c r="DGS10" s="1739" t="n"/>
      <c r="DGT10" s="1739" t="n"/>
      <c r="DGU10" s="1739" t="n"/>
      <c r="DGV10" s="1739" t="n"/>
      <c r="DGW10" s="1739" t="n"/>
      <c r="DGX10" s="1739" t="n"/>
      <c r="DGY10" s="1739" t="n"/>
      <c r="DGZ10" s="1739" t="n"/>
      <c r="DHA10" s="1739" t="n"/>
      <c r="DHB10" s="1739" t="n"/>
      <c r="DHC10" s="1739" t="n"/>
      <c r="DHD10" s="1739" t="n"/>
      <c r="DHE10" s="1739" t="n"/>
      <c r="DHF10" s="1739" t="n"/>
      <c r="DHG10" s="1739" t="n"/>
      <c r="DHH10" s="1739" t="n"/>
      <c r="DHI10" s="1739" t="n"/>
      <c r="DHJ10" s="1739" t="n"/>
      <c r="DHK10" s="1739" t="n"/>
      <c r="DHL10" s="1739" t="n"/>
      <c r="DHM10" s="1739" t="n"/>
      <c r="DHN10" s="1739" t="n"/>
      <c r="DHO10" s="1739" t="n"/>
      <c r="DHP10" s="1739" t="n"/>
      <c r="DHQ10" s="1739" t="n"/>
      <c r="DHR10" s="1739" t="n"/>
      <c r="DHS10" s="1739" t="n"/>
      <c r="DHT10" s="1739" t="n"/>
      <c r="DHU10" s="1739" t="n"/>
      <c r="DHV10" s="1739" t="n"/>
      <c r="DHW10" s="1739" t="n"/>
      <c r="DHX10" s="1739" t="n"/>
      <c r="DHY10" s="1739" t="n"/>
      <c r="DHZ10" s="1739" t="n"/>
      <c r="DIA10" s="1739" t="n"/>
      <c r="DIB10" s="1739" t="n"/>
      <c r="DIC10" s="1739" t="n"/>
      <c r="DID10" s="1739" t="n"/>
      <c r="DIE10" s="1739" t="n"/>
      <c r="DIF10" s="1739" t="n"/>
      <c r="DIG10" s="1739" t="n"/>
      <c r="DIH10" s="1739" t="n"/>
      <c r="DII10" s="1739" t="n"/>
      <c r="DIJ10" s="1739" t="n"/>
      <c r="DIK10" s="1739" t="n"/>
      <c r="DIL10" s="1739" t="n"/>
      <c r="DIM10" s="1739" t="n"/>
      <c r="DIN10" s="1739" t="n"/>
      <c r="DIO10" s="1739" t="n"/>
      <c r="DIP10" s="1739" t="n"/>
      <c r="DIQ10" s="1739" t="n"/>
      <c r="DIR10" s="1739" t="n"/>
      <c r="DIS10" s="1739" t="n"/>
      <c r="DIT10" s="1739" t="n"/>
      <c r="DIU10" s="1739" t="n"/>
      <c r="DIV10" s="1739" t="n"/>
      <c r="DIW10" s="1739" t="n"/>
      <c r="DIX10" s="1739" t="n"/>
      <c r="DIY10" s="1739" t="n"/>
      <c r="DIZ10" s="1739" t="n"/>
      <c r="DJA10" s="1739" t="n"/>
      <c r="DJB10" s="1739" t="n"/>
      <c r="DJC10" s="1739" t="n"/>
      <c r="DJD10" s="1739" t="n"/>
      <c r="DJE10" s="1739" t="n"/>
      <c r="DJF10" s="1739" t="n"/>
      <c r="DJG10" s="1739" t="n"/>
      <c r="DJH10" s="1739" t="n"/>
      <c r="DJI10" s="1739" t="n"/>
      <c r="DJJ10" s="1739" t="n"/>
      <c r="DJK10" s="1739" t="n"/>
      <c r="DJL10" s="1739" t="n"/>
      <c r="DJM10" s="1739" t="n"/>
      <c r="DJN10" s="1739" t="n"/>
      <c r="DJO10" s="1739" t="n"/>
      <c r="DJP10" s="1739" t="n"/>
      <c r="DJQ10" s="1739" t="n"/>
      <c r="DJR10" s="1739" t="n"/>
      <c r="DJS10" s="1739" t="n"/>
      <c r="DJT10" s="1739" t="n"/>
      <c r="DJU10" s="1739" t="n"/>
      <c r="DJV10" s="1739" t="n"/>
      <c r="DJW10" s="1739" t="n"/>
      <c r="DJX10" s="1739" t="n"/>
      <c r="DJY10" s="1739" t="n"/>
      <c r="DJZ10" s="1739" t="n"/>
      <c r="DKA10" s="1739" t="n"/>
      <c r="DKB10" s="1739" t="n"/>
      <c r="DKC10" s="1739" t="n"/>
      <c r="DKD10" s="1739" t="n"/>
      <c r="DKE10" s="1739" t="n"/>
      <c r="DKF10" s="1739" t="n"/>
      <c r="DKG10" s="1739" t="n"/>
      <c r="DKH10" s="1739" t="n"/>
      <c r="DKI10" s="1739" t="n"/>
      <c r="DKJ10" s="1739" t="n"/>
      <c r="DKK10" s="1739" t="n"/>
      <c r="DKL10" s="1739" t="n"/>
      <c r="DKM10" s="1739" t="n"/>
      <c r="DKN10" s="1739" t="n"/>
      <c r="DKO10" s="1739" t="n"/>
      <c r="DKP10" s="1739" t="n"/>
      <c r="DKQ10" s="1739" t="n"/>
      <c r="DKR10" s="1739" t="n"/>
      <c r="DKS10" s="1739" t="n"/>
      <c r="DKT10" s="1739" t="n"/>
      <c r="DKU10" s="1739" t="n"/>
      <c r="DKV10" s="1739" t="n"/>
      <c r="DKW10" s="1739" t="n"/>
      <c r="DKX10" s="1739" t="n"/>
      <c r="DKY10" s="1739" t="n"/>
      <c r="DKZ10" s="1739" t="n"/>
      <c r="DLA10" s="1739" t="n"/>
      <c r="DLB10" s="1739" t="n"/>
      <c r="DLC10" s="1739" t="n"/>
      <c r="DLD10" s="1739" t="n"/>
      <c r="DLE10" s="1739" t="n"/>
      <c r="DLF10" s="1739" t="n"/>
      <c r="DLG10" s="1739" t="n"/>
      <c r="DLH10" s="1739" t="n"/>
      <c r="DLI10" s="1739" t="n"/>
      <c r="DLJ10" s="1739" t="n"/>
      <c r="DLK10" s="1739" t="n"/>
      <c r="DLL10" s="1739" t="n"/>
      <c r="DLM10" s="1739" t="n"/>
      <c r="DLN10" s="1739" t="n"/>
      <c r="DLO10" s="1739" t="n"/>
      <c r="DLP10" s="1739" t="n"/>
      <c r="DLQ10" s="1739" t="n"/>
      <c r="DLR10" s="1739" t="n"/>
      <c r="DLS10" s="1739" t="n"/>
      <c r="DLT10" s="1739" t="n"/>
      <c r="DLU10" s="1739" t="n"/>
      <c r="DLV10" s="1739" t="n"/>
      <c r="DLW10" s="1739" t="n"/>
      <c r="DLX10" s="1739" t="n"/>
      <c r="DLY10" s="1739" t="n"/>
      <c r="DLZ10" s="1739" t="n"/>
      <c r="DMA10" s="1739" t="n"/>
      <c r="DMB10" s="1739" t="n"/>
      <c r="DMC10" s="1739" t="n"/>
      <c r="DMD10" s="1739" t="n"/>
      <c r="DME10" s="1739" t="n"/>
      <c r="DMF10" s="1739" t="n"/>
      <c r="DMG10" s="1739" t="n"/>
      <c r="DMH10" s="1739" t="n"/>
      <c r="DMI10" s="1739" t="n"/>
      <c r="DMJ10" s="1739" t="n"/>
      <c r="DMK10" s="1739" t="n"/>
      <c r="DML10" s="1739" t="n"/>
      <c r="DMM10" s="1739" t="n"/>
      <c r="DMN10" s="1739" t="n"/>
      <c r="DMO10" s="1739" t="n"/>
      <c r="DMP10" s="1739" t="n"/>
      <c r="DMQ10" s="1739" t="n"/>
      <c r="DMR10" s="1739" t="n"/>
      <c r="DMS10" s="1739" t="n"/>
      <c r="DMT10" s="1739" t="n"/>
      <c r="DMU10" s="1739" t="n"/>
      <c r="DMV10" s="1739" t="n"/>
      <c r="DMW10" s="1739" t="n"/>
      <c r="DMX10" s="1739" t="n"/>
      <c r="DMY10" s="1739" t="n"/>
      <c r="DMZ10" s="1739" t="n"/>
      <c r="DNA10" s="1739" t="n"/>
      <c r="DNB10" s="1739" t="n"/>
      <c r="DNC10" s="1739" t="n"/>
      <c r="DND10" s="1739" t="n"/>
      <c r="DNE10" s="1739" t="n"/>
      <c r="DNF10" s="1739" t="n"/>
      <c r="DNG10" s="1739" t="n"/>
      <c r="DNH10" s="1739" t="n"/>
      <c r="DNI10" s="1739" t="n"/>
      <c r="DNJ10" s="1739" t="n"/>
      <c r="DNK10" s="1739" t="n"/>
      <c r="DNL10" s="1739" t="n"/>
      <c r="DNM10" s="1739" t="n"/>
      <c r="DNN10" s="1739" t="n"/>
      <c r="DNO10" s="1739" t="n"/>
      <c r="DNP10" s="1739" t="n"/>
      <c r="DNQ10" s="1739" t="n"/>
      <c r="DNR10" s="1739" t="n"/>
      <c r="DNS10" s="1739" t="n"/>
      <c r="DNT10" s="1739" t="n"/>
      <c r="DNU10" s="1739" t="n"/>
      <c r="DNV10" s="1739" t="n"/>
      <c r="DNW10" s="1739" t="n"/>
      <c r="DNX10" s="1739" t="n"/>
      <c r="DNY10" s="1739" t="n"/>
      <c r="DNZ10" s="1739" t="n"/>
      <c r="DOA10" s="1739" t="n"/>
      <c r="DOB10" s="1739" t="n"/>
      <c r="DOC10" s="1739" t="n"/>
      <c r="DOD10" s="1739" t="n"/>
      <c r="DOE10" s="1739" t="n"/>
      <c r="DOF10" s="1739" t="n"/>
      <c r="DOG10" s="1739" t="n"/>
      <c r="DOH10" s="1739" t="n"/>
      <c r="DOI10" s="1739" t="n"/>
      <c r="DOJ10" s="1739" t="n"/>
      <c r="DOK10" s="1739" t="n"/>
      <c r="DOL10" s="1739" t="n"/>
      <c r="DOM10" s="1739" t="n"/>
      <c r="DON10" s="1739" t="n"/>
      <c r="DOO10" s="1739" t="n"/>
      <c r="DOP10" s="1739" t="n"/>
      <c r="DOQ10" s="1739" t="n"/>
      <c r="DOR10" s="1739" t="n"/>
      <c r="DOS10" s="1739" t="n"/>
      <c r="DOT10" s="1739" t="n"/>
      <c r="DOU10" s="1739" t="n"/>
      <c r="DOV10" s="1739" t="n"/>
      <c r="DOW10" s="1739" t="n"/>
      <c r="DOX10" s="1739" t="n"/>
      <c r="DOY10" s="1739" t="n"/>
      <c r="DOZ10" s="1739" t="n"/>
      <c r="DPA10" s="1739" t="n"/>
      <c r="DPB10" s="1739" t="n"/>
      <c r="DPC10" s="1739" t="n"/>
      <c r="DPD10" s="1739" t="n"/>
      <c r="DPE10" s="1739" t="n"/>
      <c r="DPF10" s="1739" t="n"/>
      <c r="DPG10" s="1739" t="n"/>
      <c r="DPH10" s="1739" t="n"/>
      <c r="DPI10" s="1739" t="n"/>
      <c r="DPJ10" s="1739" t="n"/>
      <c r="DPK10" s="1739" t="n"/>
      <c r="DPL10" s="1739" t="n"/>
      <c r="DPM10" s="1739" t="n"/>
      <c r="DPN10" s="1739" t="n"/>
      <c r="DPO10" s="1739" t="n"/>
      <c r="DPP10" s="1739" t="n"/>
      <c r="DPQ10" s="1739" t="n"/>
      <c r="DPR10" s="1739" t="n"/>
      <c r="DPS10" s="1739" t="n"/>
      <c r="DPT10" s="1739" t="n"/>
      <c r="DPU10" s="1739" t="n"/>
      <c r="DPV10" s="1739" t="n"/>
      <c r="DPW10" s="1739" t="n"/>
      <c r="DPX10" s="1739" t="n"/>
      <c r="DPY10" s="1739" t="n"/>
      <c r="DPZ10" s="1739" t="n"/>
      <c r="DQA10" s="1739" t="n"/>
      <c r="DQB10" s="1739" t="n"/>
      <c r="DQC10" s="1739" t="n"/>
      <c r="DQD10" s="1739" t="n"/>
      <c r="DQE10" s="1739" t="n"/>
      <c r="DQF10" s="1739" t="n"/>
      <c r="DQG10" s="1739" t="n"/>
      <c r="DQH10" s="1739" t="n"/>
      <c r="DQI10" s="1739" t="n"/>
      <c r="DQJ10" s="1739" t="n"/>
      <c r="DQK10" s="1739" t="n"/>
      <c r="DQL10" s="1739" t="n"/>
      <c r="DQM10" s="1739" t="n"/>
      <c r="DQN10" s="1739" t="n"/>
      <c r="DQO10" s="1739" t="n"/>
      <c r="DQP10" s="1739" t="n"/>
      <c r="DQQ10" s="1739" t="n"/>
      <c r="DQR10" s="1739" t="n"/>
      <c r="DQS10" s="1739" t="n"/>
      <c r="DQT10" s="1739" t="n"/>
      <c r="DQU10" s="1739" t="n"/>
      <c r="DQV10" s="1739" t="n"/>
      <c r="DQW10" s="1739" t="n"/>
      <c r="DQX10" s="1739" t="n"/>
      <c r="DQY10" s="1739" t="n"/>
      <c r="DQZ10" s="1739" t="n"/>
      <c r="DRA10" s="1739" t="n"/>
      <c r="DRB10" s="1739" t="n"/>
      <c r="DRC10" s="1739" t="n"/>
      <c r="DRD10" s="1739" t="n"/>
      <c r="DRE10" s="1739" t="n"/>
      <c r="DRF10" s="1739" t="n"/>
      <c r="DRG10" s="1739" t="n"/>
      <c r="DRH10" s="1739" t="n"/>
      <c r="DRI10" s="1739" t="n"/>
      <c r="DRJ10" s="1739" t="n"/>
      <c r="DRK10" s="1739" t="n"/>
      <c r="DRL10" s="1739" t="n"/>
      <c r="DRM10" s="1739" t="n"/>
      <c r="DRN10" s="1739" t="n"/>
      <c r="DRO10" s="1739" t="n"/>
      <c r="DRP10" s="1739" t="n"/>
      <c r="DRQ10" s="1739" t="n"/>
      <c r="DRR10" s="1739" t="n"/>
      <c r="DRS10" s="1739" t="n"/>
      <c r="DRT10" s="1739" t="n"/>
      <c r="DRU10" s="1739" t="n"/>
      <c r="DRV10" s="1739" t="n"/>
      <c r="DRW10" s="1739" t="n"/>
      <c r="DRX10" s="1739" t="n"/>
      <c r="DRY10" s="1739" t="n"/>
      <c r="DRZ10" s="1739" t="n"/>
      <c r="DSA10" s="1739" t="n"/>
      <c r="DSB10" s="1739" t="n"/>
      <c r="DSC10" s="1739" t="n"/>
      <c r="DSD10" s="1739" t="n"/>
      <c r="DSE10" s="1739" t="n"/>
      <c r="DSF10" s="1739" t="n"/>
      <c r="DSG10" s="1739" t="n"/>
      <c r="DSH10" s="1739" t="n"/>
      <c r="DSI10" s="1739" t="n"/>
      <c r="DSJ10" s="1739" t="n"/>
      <c r="DSK10" s="1739" t="n"/>
      <c r="DSL10" s="1739" t="n"/>
      <c r="DSM10" s="1739" t="n"/>
      <c r="DSN10" s="1739" t="n"/>
      <c r="DSO10" s="1739" t="n"/>
      <c r="DSP10" s="1739" t="n"/>
      <c r="DSQ10" s="1739" t="n"/>
      <c r="DSR10" s="1739" t="n"/>
      <c r="DSS10" s="1739" t="n"/>
      <c r="DST10" s="1739" t="n"/>
      <c r="DSU10" s="1739" t="n"/>
      <c r="DSV10" s="1739" t="n"/>
      <c r="DSW10" s="1739" t="n"/>
      <c r="DSX10" s="1739" t="n"/>
      <c r="DSY10" s="1739" t="n"/>
      <c r="DSZ10" s="1739" t="n"/>
      <c r="DTA10" s="1739" t="n"/>
      <c r="DTB10" s="1739" t="n"/>
      <c r="DTC10" s="1739" t="n"/>
      <c r="DTD10" s="1739" t="n"/>
      <c r="DTE10" s="1739" t="n"/>
      <c r="DTF10" s="1739" t="n"/>
      <c r="DTG10" s="1739" t="n"/>
      <c r="DTH10" s="1739" t="n"/>
      <c r="DTI10" s="1739" t="n"/>
      <c r="DTJ10" s="1739" t="n"/>
      <c r="DTK10" s="1739" t="n"/>
      <c r="DTL10" s="1739" t="n"/>
      <c r="DTM10" s="1739" t="n"/>
      <c r="DTN10" s="1739" t="n"/>
      <c r="DTO10" s="1739" t="n"/>
      <c r="DTP10" s="1739" t="n"/>
      <c r="DTQ10" s="1739" t="n"/>
      <c r="DTR10" s="1739" t="n"/>
      <c r="DTS10" s="1739" t="n"/>
      <c r="DTT10" s="1739" t="n"/>
      <c r="DTU10" s="1739" t="n"/>
      <c r="DTV10" s="1739" t="n"/>
      <c r="DTW10" s="1739" t="n"/>
      <c r="DTX10" s="1739" t="n"/>
      <c r="DTY10" s="1739" t="n"/>
      <c r="DTZ10" s="1739" t="n"/>
      <c r="DUA10" s="1739" t="n"/>
      <c r="DUB10" s="1739" t="n"/>
      <c r="DUC10" s="1739" t="n"/>
      <c r="DUD10" s="1739" t="n"/>
      <c r="DUE10" s="1739" t="n"/>
      <c r="DUF10" s="1739" t="n"/>
      <c r="DUG10" s="1739" t="n"/>
      <c r="DUH10" s="1739" t="n"/>
      <c r="DUI10" s="1739" t="n"/>
      <c r="DUJ10" s="1739" t="n"/>
      <c r="DUK10" s="1739" t="n"/>
      <c r="DUL10" s="1739" t="n"/>
      <c r="DUM10" s="1739" t="n"/>
      <c r="DUN10" s="1739" t="n"/>
      <c r="DUO10" s="1739" t="n"/>
      <c r="DUP10" s="1739" t="n"/>
      <c r="DUQ10" s="1739" t="n"/>
      <c r="DUR10" s="1739" t="n"/>
      <c r="DUS10" s="1739" t="n"/>
      <c r="DUT10" s="1739" t="n"/>
      <c r="DUU10" s="1739" t="n"/>
      <c r="DUV10" s="1739" t="n"/>
      <c r="DUW10" s="1739" t="n"/>
      <c r="DUX10" s="1739" t="n"/>
      <c r="DUY10" s="1739" t="n"/>
      <c r="DUZ10" s="1739" t="n"/>
      <c r="DVA10" s="1739" t="n"/>
      <c r="DVB10" s="1739" t="n"/>
      <c r="DVC10" s="1739" t="n"/>
      <c r="DVD10" s="1739" t="n"/>
      <c r="DVE10" s="1739" t="n"/>
      <c r="DVF10" s="1739" t="n"/>
      <c r="DVG10" s="1739" t="n"/>
      <c r="DVH10" s="1739" t="n"/>
      <c r="DVI10" s="1739" t="n"/>
      <c r="DVJ10" s="1739" t="n"/>
      <c r="DVK10" s="1739" t="n"/>
      <c r="DVL10" s="1739" t="n"/>
      <c r="DVM10" s="1739" t="n"/>
      <c r="DVN10" s="1739" t="n"/>
      <c r="DVO10" s="1739" t="n"/>
      <c r="DVP10" s="1739" t="n"/>
      <c r="DVQ10" s="1739" t="n"/>
      <c r="DVR10" s="1739" t="n"/>
      <c r="DVS10" s="1739" t="n"/>
      <c r="DVT10" s="1739" t="n"/>
      <c r="DVU10" s="1739" t="n"/>
      <c r="DVV10" s="1739" t="n"/>
      <c r="DVW10" s="1739" t="n"/>
      <c r="DVX10" s="1739" t="n"/>
      <c r="DVY10" s="1739" t="n"/>
      <c r="DVZ10" s="1739" t="n"/>
      <c r="DWA10" s="1739" t="n"/>
      <c r="DWB10" s="1739" t="n"/>
      <c r="DWC10" s="1739" t="n"/>
      <c r="DWD10" s="1739" t="n"/>
      <c r="DWE10" s="1739" t="n"/>
      <c r="DWF10" s="1739" t="n"/>
      <c r="DWG10" s="1739" t="n"/>
      <c r="DWH10" s="1739" t="n"/>
      <c r="DWI10" s="1739" t="n"/>
      <c r="DWJ10" s="1739" t="n"/>
      <c r="DWK10" s="1739" t="n"/>
      <c r="DWL10" s="1739" t="n"/>
      <c r="DWM10" s="1739" t="n"/>
      <c r="DWN10" s="1739" t="n"/>
      <c r="DWO10" s="1739" t="n"/>
      <c r="DWP10" s="1739" t="n"/>
      <c r="DWQ10" s="1739" t="n"/>
      <c r="DWR10" s="1739" t="n"/>
      <c r="DWS10" s="1739" t="n"/>
      <c r="DWT10" s="1739" t="n"/>
      <c r="DWU10" s="1739" t="n"/>
      <c r="DWV10" s="1739" t="n"/>
      <c r="DWW10" s="1739" t="n"/>
      <c r="DWX10" s="1739" t="n"/>
      <c r="DWY10" s="1739" t="n"/>
      <c r="DWZ10" s="1739" t="n"/>
      <c r="DXA10" s="1739" t="n"/>
      <c r="DXB10" s="1739" t="n"/>
      <c r="DXC10" s="1739" t="n"/>
      <c r="DXD10" s="1739" t="n"/>
      <c r="DXE10" s="1739" t="n"/>
      <c r="DXF10" s="1739" t="n"/>
      <c r="DXG10" s="1739" t="n"/>
      <c r="DXH10" s="1739" t="n"/>
      <c r="DXI10" s="1739" t="n"/>
      <c r="DXJ10" s="1739" t="n"/>
      <c r="DXK10" s="1739" t="n"/>
      <c r="DXL10" s="1739" t="n"/>
      <c r="DXM10" s="1739" t="n"/>
      <c r="DXN10" s="1739" t="n"/>
      <c r="DXO10" s="1739" t="n"/>
      <c r="DXP10" s="1739" t="n"/>
      <c r="DXQ10" s="1739" t="n"/>
      <c r="DXR10" s="1739" t="n"/>
      <c r="DXS10" s="1739" t="n"/>
      <c r="DXT10" s="1739" t="n"/>
      <c r="DXU10" s="1739" t="n"/>
      <c r="DXV10" s="1739" t="n"/>
      <c r="DXW10" s="1739" t="n"/>
      <c r="DXX10" s="1739" t="n"/>
      <c r="DXY10" s="1739" t="n"/>
      <c r="DXZ10" s="1739" t="n"/>
      <c r="DYA10" s="1739" t="n"/>
      <c r="DYB10" s="1739" t="n"/>
      <c r="DYC10" s="1739" t="n"/>
      <c r="DYD10" s="1739" t="n"/>
      <c r="DYE10" s="1739" t="n"/>
      <c r="DYF10" s="1739" t="n"/>
      <c r="DYG10" s="1739" t="n"/>
      <c r="DYH10" s="1739" t="n"/>
      <c r="DYI10" s="1739" t="n"/>
      <c r="DYJ10" s="1739" t="n"/>
      <c r="DYK10" s="1739" t="n"/>
      <c r="DYL10" s="1739" t="n"/>
      <c r="DYM10" s="1739" t="n"/>
      <c r="DYN10" s="1739" t="n"/>
      <c r="DYO10" s="1739" t="n"/>
      <c r="DYP10" s="1739" t="n"/>
      <c r="DYQ10" s="1739" t="n"/>
      <c r="DYR10" s="1739" t="n"/>
      <c r="DYS10" s="1739" t="n"/>
      <c r="DYT10" s="1739" t="n"/>
      <c r="DYU10" s="1739" t="n"/>
      <c r="DYV10" s="1739" t="n"/>
      <c r="DYW10" s="1739" t="n"/>
      <c r="DYX10" s="1739" t="n"/>
      <c r="DYY10" s="1739" t="n"/>
      <c r="DYZ10" s="1739" t="n"/>
      <c r="DZA10" s="1739" t="n"/>
      <c r="DZB10" s="1739" t="n"/>
      <c r="DZC10" s="1739" t="n"/>
      <c r="DZD10" s="1739" t="n"/>
      <c r="DZE10" s="1739" t="n"/>
      <c r="DZF10" s="1739" t="n"/>
      <c r="DZG10" s="1739" t="n"/>
      <c r="DZH10" s="1739" t="n"/>
      <c r="DZI10" s="1739" t="n"/>
      <c r="DZJ10" s="1739" t="n"/>
      <c r="DZK10" s="1739" t="n"/>
      <c r="DZL10" s="1739" t="n"/>
      <c r="DZM10" s="1739" t="n"/>
      <c r="DZN10" s="1739" t="n"/>
      <c r="DZO10" s="1739" t="n"/>
      <c r="DZP10" s="1739" t="n"/>
      <c r="DZQ10" s="1739" t="n"/>
      <c r="DZR10" s="1739" t="n"/>
      <c r="DZS10" s="1739" t="n"/>
      <c r="DZT10" s="1739" t="n"/>
      <c r="DZU10" s="1739" t="n"/>
      <c r="DZV10" s="1739" t="n"/>
      <c r="DZW10" s="1739" t="n"/>
      <c r="DZX10" s="1739" t="n"/>
      <c r="DZY10" s="1739" t="n"/>
      <c r="DZZ10" s="1739" t="n"/>
      <c r="EAA10" s="1739" t="n"/>
      <c r="EAB10" s="1739" t="n"/>
      <c r="EAC10" s="1739" t="n"/>
      <c r="EAD10" s="1739" t="n"/>
      <c r="EAE10" s="1739" t="n"/>
      <c r="EAF10" s="1739" t="n"/>
      <c r="EAG10" s="1739" t="n"/>
      <c r="EAH10" s="1739" t="n"/>
      <c r="EAI10" s="1739" t="n"/>
      <c r="EAJ10" s="1739" t="n"/>
      <c r="EAK10" s="1739" t="n"/>
      <c r="EAL10" s="1739" t="n"/>
      <c r="EAM10" s="1739" t="n"/>
      <c r="EAN10" s="1739" t="n"/>
      <c r="EAO10" s="1739" t="n"/>
      <c r="EAP10" s="1739" t="n"/>
      <c r="EAQ10" s="1739" t="n"/>
      <c r="EAR10" s="1739" t="n"/>
      <c r="EAS10" s="1739" t="n"/>
      <c r="EAT10" s="1739" t="n"/>
      <c r="EAU10" s="1739" t="n"/>
      <c r="EAV10" s="1739" t="n"/>
      <c r="EAW10" s="1739" t="n"/>
      <c r="EAX10" s="1739" t="n"/>
      <c r="EAY10" s="1739" t="n"/>
      <c r="EAZ10" s="1739" t="n"/>
      <c r="EBA10" s="1739" t="n"/>
      <c r="EBB10" s="1739" t="n"/>
      <c r="EBC10" s="1739" t="n"/>
      <c r="EBD10" s="1739" t="n"/>
      <c r="EBE10" s="1739" t="n"/>
      <c r="EBF10" s="1739" t="n"/>
      <c r="EBG10" s="1739" t="n"/>
      <c r="EBH10" s="1739" t="n"/>
      <c r="EBI10" s="1739" t="n"/>
      <c r="EBJ10" s="1739" t="n"/>
      <c r="EBK10" s="1739" t="n"/>
      <c r="EBL10" s="1739" t="n"/>
      <c r="EBM10" s="1739" t="n"/>
      <c r="EBN10" s="1739" t="n"/>
      <c r="EBO10" s="1739" t="n"/>
      <c r="EBP10" s="1739" t="n"/>
      <c r="EBQ10" s="1739" t="n"/>
      <c r="EBR10" s="1739" t="n"/>
      <c r="EBS10" s="1739" t="n"/>
      <c r="EBT10" s="1739" t="n"/>
      <c r="EBU10" s="1739" t="n"/>
      <c r="EBV10" s="1739" t="n"/>
      <c r="EBW10" s="1739" t="n"/>
      <c r="EBX10" s="1739" t="n"/>
      <c r="EBY10" s="1739" t="n"/>
      <c r="EBZ10" s="1739" t="n"/>
      <c r="ECA10" s="1739" t="n"/>
      <c r="ECB10" s="1739" t="n"/>
      <c r="ECC10" s="1739" t="n"/>
      <c r="ECD10" s="1739" t="n"/>
      <c r="ECE10" s="1739" t="n"/>
      <c r="ECF10" s="1739" t="n"/>
      <c r="ECG10" s="1739" t="n"/>
      <c r="ECH10" s="1739" t="n"/>
      <c r="ECI10" s="1739" t="n"/>
      <c r="ECJ10" s="1739" t="n"/>
      <c r="ECK10" s="1739" t="n"/>
      <c r="ECL10" s="1739" t="n"/>
      <c r="ECM10" s="1739" t="n"/>
      <c r="ECN10" s="1739" t="n"/>
      <c r="ECO10" s="1739" t="n"/>
      <c r="ECP10" s="1739" t="n"/>
      <c r="ECQ10" s="1739" t="n"/>
      <c r="ECR10" s="1739" t="n"/>
      <c r="ECS10" s="1739" t="n"/>
      <c r="ECT10" s="1739" t="n"/>
      <c r="ECU10" s="1739" t="n"/>
      <c r="ECV10" s="1739" t="n"/>
      <c r="ECW10" s="1739" t="n"/>
      <c r="ECX10" s="1739" t="n"/>
      <c r="ECY10" s="1739" t="n"/>
      <c r="ECZ10" s="1739" t="n"/>
      <c r="EDA10" s="1739" t="n"/>
      <c r="EDB10" s="1739" t="n"/>
      <c r="EDC10" s="1739" t="n"/>
      <c r="EDD10" s="1739" t="n"/>
      <c r="EDE10" s="1739" t="n"/>
      <c r="EDF10" s="1739" t="n"/>
      <c r="EDG10" s="1739" t="n"/>
      <c r="EDH10" s="1739" t="n"/>
      <c r="EDI10" s="1739" t="n"/>
      <c r="EDJ10" s="1739" t="n"/>
      <c r="EDK10" s="1739" t="n"/>
      <c r="EDL10" s="1739" t="n"/>
      <c r="EDM10" s="1739" t="n"/>
      <c r="EDN10" s="1739" t="n"/>
      <c r="EDO10" s="1739" t="n"/>
      <c r="EDP10" s="1739" t="n"/>
      <c r="EDQ10" s="1739" t="n"/>
      <c r="EDR10" s="1739" t="n"/>
      <c r="EDS10" s="1739" t="n"/>
      <c r="EDT10" s="1739" t="n"/>
      <c r="EDU10" s="1739" t="n"/>
      <c r="EDV10" s="1739" t="n"/>
      <c r="EDW10" s="1739" t="n"/>
      <c r="EDX10" s="1739" t="n"/>
      <c r="EDY10" s="1739" t="n"/>
      <c r="EDZ10" s="1739" t="n"/>
      <c r="EEA10" s="1739" t="n"/>
      <c r="EEB10" s="1739" t="n"/>
      <c r="EEC10" s="1739" t="n"/>
      <c r="EED10" s="1739" t="n"/>
      <c r="EEE10" s="1739" t="n"/>
      <c r="EEF10" s="1739" t="n"/>
      <c r="EEG10" s="1739" t="n"/>
      <c r="EEH10" s="1739" t="n"/>
      <c r="EEI10" s="1739" t="n"/>
      <c r="EEJ10" s="1739" t="n"/>
      <c r="EEK10" s="1739" t="n"/>
      <c r="EEL10" s="1739" t="n"/>
      <c r="EEM10" s="1739" t="n"/>
      <c r="EEN10" s="1739" t="n"/>
      <c r="EEO10" s="1739" t="n"/>
      <c r="EEP10" s="1739" t="n"/>
      <c r="EEQ10" s="1739" t="n"/>
      <c r="EER10" s="1739" t="n"/>
      <c r="EES10" s="1739" t="n"/>
      <c r="EET10" s="1739" t="n"/>
      <c r="EEU10" s="1739" t="n"/>
      <c r="EEV10" s="1739" t="n"/>
      <c r="EEW10" s="1739" t="n"/>
      <c r="EEX10" s="1739" t="n"/>
      <c r="EEY10" s="1739" t="n"/>
      <c r="EEZ10" s="1739" t="n"/>
      <c r="EFA10" s="1739" t="n"/>
      <c r="EFB10" s="1739" t="n"/>
      <c r="EFC10" s="1739" t="n"/>
      <c r="EFD10" s="1739" t="n"/>
      <c r="EFE10" s="1739" t="n"/>
      <c r="EFF10" s="1739" t="n"/>
      <c r="EFG10" s="1739" t="n"/>
      <c r="EFH10" s="1739" t="n"/>
      <c r="EFI10" s="1739" t="n"/>
      <c r="EFJ10" s="1739" t="n"/>
      <c r="EFK10" s="1739" t="n"/>
      <c r="EFL10" s="1739" t="n"/>
      <c r="EFM10" s="1739" t="n"/>
      <c r="EFN10" s="1739" t="n"/>
      <c r="EFO10" s="1739" t="n"/>
      <c r="EFP10" s="1739" t="n"/>
      <c r="EFQ10" s="1739" t="n"/>
      <c r="EFR10" s="1739" t="n"/>
      <c r="EFS10" s="1739" t="n"/>
      <c r="EFT10" s="1739" t="n"/>
      <c r="EFU10" s="1739" t="n"/>
      <c r="EFV10" s="1739" t="n"/>
      <c r="EFW10" s="1739" t="n"/>
      <c r="EFX10" s="1739" t="n"/>
      <c r="EFY10" s="1739" t="n"/>
      <c r="EFZ10" s="1739" t="n"/>
      <c r="EGA10" s="1739" t="n"/>
      <c r="EGB10" s="1739" t="n"/>
      <c r="EGC10" s="1739" t="n"/>
      <c r="EGD10" s="1739" t="n"/>
      <c r="EGE10" s="1739" t="n"/>
      <c r="EGF10" s="1739" t="n"/>
      <c r="EGG10" s="1739" t="n"/>
      <c r="EGH10" s="1739" t="n"/>
      <c r="EGI10" s="1739" t="n"/>
      <c r="EGJ10" s="1739" t="n"/>
      <c r="EGK10" s="1739" t="n"/>
      <c r="EGL10" s="1739" t="n"/>
      <c r="EGM10" s="1739" t="n"/>
      <c r="EGN10" s="1739" t="n"/>
      <c r="EGO10" s="1739" t="n"/>
      <c r="EGP10" s="1739" t="n"/>
      <c r="EGQ10" s="1739" t="n"/>
      <c r="EGR10" s="1739" t="n"/>
      <c r="EGS10" s="1739" t="n"/>
      <c r="EGT10" s="1739" t="n"/>
      <c r="EGU10" s="1739" t="n"/>
      <c r="EGV10" s="1739" t="n"/>
      <c r="EGW10" s="1739" t="n"/>
      <c r="EGX10" s="1739" t="n"/>
      <c r="EGY10" s="1739" t="n"/>
      <c r="EGZ10" s="1739" t="n"/>
      <c r="EHA10" s="1739" t="n"/>
      <c r="EHB10" s="1739" t="n"/>
      <c r="EHC10" s="1739" t="n"/>
      <c r="EHD10" s="1739" t="n"/>
      <c r="EHE10" s="1739" t="n"/>
      <c r="EHF10" s="1739" t="n"/>
      <c r="EHG10" s="1739" t="n"/>
      <c r="EHH10" s="1739" t="n"/>
      <c r="EHI10" s="1739" t="n"/>
      <c r="EHJ10" s="1739" t="n"/>
      <c r="EHK10" s="1739" t="n"/>
      <c r="EHL10" s="1739" t="n"/>
      <c r="EHM10" s="1739" t="n"/>
      <c r="EHN10" s="1739" t="n"/>
      <c r="EHO10" s="1739" t="n"/>
      <c r="EHP10" s="1739" t="n"/>
      <c r="EHQ10" s="1739" t="n"/>
      <c r="EHR10" s="1739" t="n"/>
      <c r="EHS10" s="1739" t="n"/>
      <c r="EHT10" s="1739" t="n"/>
      <c r="EHU10" s="1739" t="n"/>
      <c r="EHV10" s="1739" t="n"/>
      <c r="EHW10" s="1739" t="n"/>
      <c r="EHX10" s="1739" t="n"/>
      <c r="EHY10" s="1739" t="n"/>
      <c r="EHZ10" s="1739" t="n"/>
      <c r="EIA10" s="1739" t="n"/>
      <c r="EIB10" s="1739" t="n"/>
      <c r="EIC10" s="1739" t="n"/>
      <c r="EID10" s="1739" t="n"/>
      <c r="EIE10" s="1739" t="n"/>
      <c r="EIF10" s="1739" t="n"/>
      <c r="EIG10" s="1739" t="n"/>
      <c r="EIH10" s="1739" t="n"/>
      <c r="EII10" s="1739" t="n"/>
      <c r="EIJ10" s="1739" t="n"/>
      <c r="EIK10" s="1739" t="n"/>
      <c r="EIL10" s="1739" t="n"/>
      <c r="EIM10" s="1739" t="n"/>
      <c r="EIN10" s="1739" t="n"/>
      <c r="EIO10" s="1739" t="n"/>
      <c r="EIP10" s="1739" t="n"/>
      <c r="EIQ10" s="1739" t="n"/>
      <c r="EIR10" s="1739" t="n"/>
      <c r="EIS10" s="1739" t="n"/>
      <c r="EIT10" s="1739" t="n"/>
      <c r="EIU10" s="1739" t="n"/>
      <c r="EIV10" s="1739" t="n"/>
      <c r="EIW10" s="1739" t="n"/>
      <c r="EIX10" s="1739" t="n"/>
      <c r="EIY10" s="1739" t="n"/>
      <c r="EIZ10" s="1739" t="n"/>
      <c r="EJA10" s="1739" t="n"/>
      <c r="EJB10" s="1739" t="n"/>
      <c r="EJC10" s="1739" t="n"/>
      <c r="EJD10" s="1739" t="n"/>
      <c r="EJE10" s="1739" t="n"/>
      <c r="EJF10" s="1739" t="n"/>
      <c r="EJG10" s="1739" t="n"/>
      <c r="EJH10" s="1739" t="n"/>
      <c r="EJI10" s="1739" t="n"/>
      <c r="EJJ10" s="1739" t="n"/>
      <c r="EJK10" s="1739" t="n"/>
      <c r="EJL10" s="1739" t="n"/>
      <c r="EJM10" s="1739" t="n"/>
      <c r="EJN10" s="1739" t="n"/>
      <c r="EJO10" s="1739" t="n"/>
      <c r="EJP10" s="1739" t="n"/>
      <c r="EJQ10" s="1739" t="n"/>
      <c r="EJR10" s="1739" t="n"/>
      <c r="EJS10" s="1739" t="n"/>
      <c r="EJT10" s="1739" t="n"/>
      <c r="EJU10" s="1739" t="n"/>
      <c r="EJV10" s="1739" t="n"/>
      <c r="EJW10" s="1739" t="n"/>
      <c r="EJX10" s="1739" t="n"/>
      <c r="EJY10" s="1739" t="n"/>
      <c r="EJZ10" s="1739" t="n"/>
      <c r="EKA10" s="1739" t="n"/>
      <c r="EKB10" s="1739" t="n"/>
      <c r="EKC10" s="1739" t="n"/>
      <c r="EKD10" s="1739" t="n"/>
      <c r="EKE10" s="1739" t="n"/>
      <c r="EKF10" s="1739" t="n"/>
      <c r="EKG10" s="1739" t="n"/>
      <c r="EKH10" s="1739" t="n"/>
      <c r="EKI10" s="1739" t="n"/>
      <c r="EKJ10" s="1739" t="n"/>
      <c r="EKK10" s="1739" t="n"/>
      <c r="EKL10" s="1739" t="n"/>
      <c r="EKM10" s="1739" t="n"/>
      <c r="EKN10" s="1739" t="n"/>
      <c r="EKO10" s="1739" t="n"/>
      <c r="EKP10" s="1739" t="n"/>
      <c r="EKQ10" s="1739" t="n"/>
      <c r="EKR10" s="1739" t="n"/>
      <c r="EKS10" s="1739" t="n"/>
      <c r="EKT10" s="1739" t="n"/>
      <c r="EKU10" s="1739" t="n"/>
      <c r="EKV10" s="1739" t="n"/>
      <c r="EKW10" s="1739" t="n"/>
      <c r="EKX10" s="1739" t="n"/>
      <c r="EKY10" s="1739" t="n"/>
      <c r="EKZ10" s="1739" t="n"/>
      <c r="ELA10" s="1739" t="n"/>
      <c r="ELB10" s="1739" t="n"/>
      <c r="ELC10" s="1739" t="n"/>
      <c r="ELD10" s="1739" t="n"/>
      <c r="ELE10" s="1739" t="n"/>
      <c r="ELF10" s="1739" t="n"/>
      <c r="ELG10" s="1739" t="n"/>
      <c r="ELH10" s="1739" t="n"/>
      <c r="ELI10" s="1739" t="n"/>
      <c r="ELJ10" s="1739" t="n"/>
      <c r="ELK10" s="1739" t="n"/>
      <c r="ELL10" s="1739" t="n"/>
      <c r="ELM10" s="1739" t="n"/>
      <c r="ELN10" s="1739" t="n"/>
      <c r="ELO10" s="1739" t="n"/>
      <c r="ELP10" s="1739" t="n"/>
      <c r="ELQ10" s="1739" t="n"/>
      <c r="ELR10" s="1739" t="n"/>
      <c r="ELS10" s="1739" t="n"/>
      <c r="ELT10" s="1739" t="n"/>
      <c r="ELU10" s="1739" t="n"/>
      <c r="ELV10" s="1739" t="n"/>
      <c r="ELW10" s="1739" t="n"/>
      <c r="ELX10" s="1739" t="n"/>
      <c r="ELY10" s="1739" t="n"/>
      <c r="ELZ10" s="1739" t="n"/>
      <c r="EMA10" s="1739" t="n"/>
      <c r="EMB10" s="1739" t="n"/>
      <c r="EMC10" s="1739" t="n"/>
      <c r="EMD10" s="1739" t="n"/>
      <c r="EME10" s="1739" t="n"/>
      <c r="EMF10" s="1739" t="n"/>
      <c r="EMG10" s="1739" t="n"/>
      <c r="EMH10" s="1739" t="n"/>
      <c r="EMI10" s="1739" t="n"/>
      <c r="EMJ10" s="1739" t="n"/>
      <c r="EMK10" s="1739" t="n"/>
      <c r="EML10" s="1739" t="n"/>
      <c r="EMM10" s="1739" t="n"/>
      <c r="EMN10" s="1739" t="n"/>
      <c r="EMO10" s="1739" t="n"/>
      <c r="EMP10" s="1739" t="n"/>
      <c r="EMQ10" s="1739" t="n"/>
      <c r="EMR10" s="1739" t="n"/>
      <c r="EMS10" s="1739" t="n"/>
      <c r="EMT10" s="1739" t="n"/>
      <c r="EMU10" s="1739" t="n"/>
      <c r="EMV10" s="1739" t="n"/>
      <c r="EMW10" s="1739" t="n"/>
      <c r="EMX10" s="1739" t="n"/>
      <c r="EMY10" s="1739" t="n"/>
      <c r="EMZ10" s="1739" t="n"/>
      <c r="ENA10" s="1739" t="n"/>
      <c r="ENB10" s="1739" t="n"/>
      <c r="ENC10" s="1739" t="n"/>
      <c r="END10" s="1739" t="n"/>
      <c r="ENE10" s="1739" t="n"/>
      <c r="ENF10" s="1739" t="n"/>
      <c r="ENG10" s="1739" t="n"/>
      <c r="ENH10" s="1739" t="n"/>
      <c r="ENI10" s="1739" t="n"/>
      <c r="ENJ10" s="1739" t="n"/>
      <c r="ENK10" s="1739" t="n"/>
      <c r="ENL10" s="1739" t="n"/>
      <c r="ENM10" s="1739" t="n"/>
      <c r="ENN10" s="1739" t="n"/>
      <c r="ENO10" s="1739" t="n"/>
      <c r="ENP10" s="1739" t="n"/>
      <c r="ENQ10" s="1739" t="n"/>
      <c r="ENR10" s="1739" t="n"/>
      <c r="ENS10" s="1739" t="n"/>
      <c r="ENT10" s="1739" t="n"/>
      <c r="ENU10" s="1739" t="n"/>
      <c r="ENV10" s="1739" t="n"/>
      <c r="ENW10" s="1739" t="n"/>
      <c r="ENX10" s="1739" t="n"/>
      <c r="ENY10" s="1739" t="n"/>
      <c r="ENZ10" s="1739" t="n"/>
      <c r="EOA10" s="1739" t="n"/>
      <c r="EOB10" s="1739" t="n"/>
      <c r="EOC10" s="1739" t="n"/>
      <c r="EOD10" s="1739" t="n"/>
      <c r="EOE10" s="1739" t="n"/>
      <c r="EOF10" s="1739" t="n"/>
      <c r="EOG10" s="1739" t="n"/>
      <c r="EOH10" s="1739" t="n"/>
      <c r="EOI10" s="1739" t="n"/>
      <c r="EOJ10" s="1739" t="n"/>
      <c r="EOK10" s="1739" t="n"/>
      <c r="EOL10" s="1739" t="n"/>
      <c r="EOM10" s="1739" t="n"/>
      <c r="EON10" s="1739" t="n"/>
      <c r="EOO10" s="1739" t="n"/>
      <c r="EOP10" s="1739" t="n"/>
      <c r="EOQ10" s="1739" t="n"/>
      <c r="EOR10" s="1739" t="n"/>
      <c r="EOS10" s="1739" t="n"/>
      <c r="EOT10" s="1739" t="n"/>
      <c r="EOU10" s="1739" t="n"/>
      <c r="EOV10" s="1739" t="n"/>
      <c r="EOW10" s="1739" t="n"/>
      <c r="EOX10" s="1739" t="n"/>
      <c r="EOY10" s="1739" t="n"/>
      <c r="EOZ10" s="1739" t="n"/>
      <c r="EPA10" s="1739" t="n"/>
      <c r="EPB10" s="1739" t="n"/>
      <c r="EPC10" s="1739" t="n"/>
      <c r="EPD10" s="1739" t="n"/>
      <c r="EPE10" s="1739" t="n"/>
      <c r="EPF10" s="1739" t="n"/>
      <c r="EPG10" s="1739" t="n"/>
      <c r="EPH10" s="1739" t="n"/>
      <c r="EPI10" s="1739" t="n"/>
      <c r="EPJ10" s="1739" t="n"/>
      <c r="EPK10" s="1739" t="n"/>
      <c r="EPL10" s="1739" t="n"/>
      <c r="EPM10" s="1739" t="n"/>
      <c r="EPN10" s="1739" t="n"/>
      <c r="EPO10" s="1739" t="n"/>
      <c r="EPP10" s="1739" t="n"/>
      <c r="EPQ10" s="1739" t="n"/>
      <c r="EPR10" s="1739" t="n"/>
      <c r="EPS10" s="1739" t="n"/>
      <c r="EPT10" s="1739" t="n"/>
      <c r="EPU10" s="1739" t="n"/>
      <c r="EPV10" s="1739" t="n"/>
      <c r="EPW10" s="1739" t="n"/>
      <c r="EPX10" s="1739" t="n"/>
      <c r="EPY10" s="1739" t="n"/>
      <c r="EPZ10" s="1739" t="n"/>
      <c r="EQA10" s="1739" t="n"/>
      <c r="EQB10" s="1739" t="n"/>
      <c r="EQC10" s="1739" t="n"/>
      <c r="EQD10" s="1739" t="n"/>
      <c r="EQE10" s="1739" t="n"/>
      <c r="EQF10" s="1739" t="n"/>
      <c r="EQG10" s="1739" t="n"/>
      <c r="EQH10" s="1739" t="n"/>
      <c r="EQI10" s="1739" t="n"/>
      <c r="EQJ10" s="1739" t="n"/>
      <c r="EQK10" s="1739" t="n"/>
      <c r="EQL10" s="1739" t="n"/>
      <c r="EQM10" s="1739" t="n"/>
      <c r="EQN10" s="1739" t="n"/>
      <c r="EQO10" s="1739" t="n"/>
      <c r="EQP10" s="1739" t="n"/>
      <c r="EQQ10" s="1739" t="n"/>
      <c r="EQR10" s="1739" t="n"/>
      <c r="EQS10" s="1739" t="n"/>
      <c r="EQT10" s="1739" t="n"/>
      <c r="EQU10" s="1739" t="n"/>
      <c r="EQV10" s="1739" t="n"/>
      <c r="EQW10" s="1739" t="n"/>
      <c r="EQX10" s="1739" t="n"/>
      <c r="EQY10" s="1739" t="n"/>
      <c r="EQZ10" s="1739" t="n"/>
      <c r="ERA10" s="1739" t="n"/>
      <c r="ERB10" s="1739" t="n"/>
      <c r="ERC10" s="1739" t="n"/>
      <c r="ERD10" s="1739" t="n"/>
      <c r="ERE10" s="1739" t="n"/>
      <c r="ERF10" s="1739" t="n"/>
      <c r="ERG10" s="1739" t="n"/>
      <c r="ERH10" s="1739" t="n"/>
      <c r="ERI10" s="1739" t="n"/>
      <c r="ERJ10" s="1739" t="n"/>
      <c r="ERK10" s="1739" t="n"/>
      <c r="ERL10" s="1739" t="n"/>
      <c r="ERM10" s="1739" t="n"/>
      <c r="ERN10" s="1739" t="n"/>
      <c r="ERO10" s="1739" t="n"/>
      <c r="ERP10" s="1739" t="n"/>
      <c r="ERQ10" s="1739" t="n"/>
      <c r="ERR10" s="1739" t="n"/>
      <c r="ERS10" s="1739" t="n"/>
      <c r="ERT10" s="1739" t="n"/>
      <c r="ERU10" s="1739" t="n"/>
      <c r="ERV10" s="1739" t="n"/>
      <c r="ERW10" s="1739" t="n"/>
      <c r="ERX10" s="1739" t="n"/>
      <c r="ERY10" s="1739" t="n"/>
      <c r="ERZ10" s="1739" t="n"/>
      <c r="ESA10" s="1739" t="n"/>
      <c r="ESB10" s="1739" t="n"/>
      <c r="ESC10" s="1739" t="n"/>
      <c r="ESD10" s="1739" t="n"/>
      <c r="ESE10" s="1739" t="n"/>
      <c r="ESF10" s="1739" t="n"/>
      <c r="ESG10" s="1739" t="n"/>
      <c r="ESH10" s="1739" t="n"/>
      <c r="ESI10" s="1739" t="n"/>
      <c r="ESJ10" s="1739" t="n"/>
      <c r="ESK10" s="1739" t="n"/>
      <c r="ESL10" s="1739" t="n"/>
      <c r="ESM10" s="1739" t="n"/>
      <c r="ESN10" s="1739" t="n"/>
      <c r="ESO10" s="1739" t="n"/>
      <c r="ESP10" s="1739" t="n"/>
      <c r="ESQ10" s="1739" t="n"/>
      <c r="ESR10" s="1739" t="n"/>
      <c r="ESS10" s="1739" t="n"/>
      <c r="EST10" s="1739" t="n"/>
      <c r="ESU10" s="1739" t="n"/>
      <c r="ESV10" s="1739" t="n"/>
      <c r="ESW10" s="1739" t="n"/>
      <c r="ESX10" s="1739" t="n"/>
      <c r="ESY10" s="1739" t="n"/>
      <c r="ESZ10" s="1739" t="n"/>
      <c r="ETA10" s="1739" t="n"/>
      <c r="ETB10" s="1739" t="n"/>
      <c r="ETC10" s="1739" t="n"/>
      <c r="ETD10" s="1739" t="n"/>
      <c r="ETE10" s="1739" t="n"/>
      <c r="ETF10" s="1739" t="n"/>
      <c r="ETG10" s="1739" t="n"/>
      <c r="ETH10" s="1739" t="n"/>
      <c r="ETI10" s="1739" t="n"/>
      <c r="ETJ10" s="1739" t="n"/>
      <c r="ETK10" s="1739" t="n"/>
      <c r="ETL10" s="1739" t="n"/>
      <c r="ETM10" s="1739" t="n"/>
      <c r="ETN10" s="1739" t="n"/>
      <c r="ETO10" s="1739" t="n"/>
      <c r="ETP10" s="1739" t="n"/>
      <c r="ETQ10" s="1739" t="n"/>
      <c r="ETR10" s="1739" t="n"/>
      <c r="ETS10" s="1739" t="n"/>
      <c r="ETT10" s="1739" t="n"/>
      <c r="ETU10" s="1739" t="n"/>
      <c r="ETV10" s="1739" t="n"/>
      <c r="ETW10" s="1739" t="n"/>
      <c r="ETX10" s="1739" t="n"/>
      <c r="ETY10" s="1739" t="n"/>
      <c r="ETZ10" s="1739" t="n"/>
      <c r="EUA10" s="1739" t="n"/>
      <c r="EUB10" s="1739" t="n"/>
      <c r="EUC10" s="1739" t="n"/>
      <c r="EUD10" s="1739" t="n"/>
      <c r="EUE10" s="1739" t="n"/>
      <c r="EUF10" s="1739" t="n"/>
      <c r="EUG10" s="1739" t="n"/>
      <c r="EUH10" s="1739" t="n"/>
      <c r="EUI10" s="1739" t="n"/>
      <c r="EUJ10" s="1739" t="n"/>
      <c r="EUK10" s="1739" t="n"/>
      <c r="EUL10" s="1739" t="n"/>
      <c r="EUM10" s="1739" t="n"/>
      <c r="EUN10" s="1739" t="n"/>
      <c r="EUO10" s="1739" t="n"/>
      <c r="EUP10" s="1739" t="n"/>
      <c r="EUQ10" s="1739" t="n"/>
      <c r="EUR10" s="1739" t="n"/>
      <c r="EUS10" s="1739" t="n"/>
      <c r="EUT10" s="1739" t="n"/>
      <c r="EUU10" s="1739" t="n"/>
      <c r="EUV10" s="1739" t="n"/>
      <c r="EUW10" s="1739" t="n"/>
      <c r="EUX10" s="1739" t="n"/>
      <c r="EUY10" s="1739" t="n"/>
      <c r="EUZ10" s="1739" t="n"/>
      <c r="EVA10" s="1739" t="n"/>
      <c r="EVB10" s="1739" t="n"/>
      <c r="EVC10" s="1739" t="n"/>
      <c r="EVD10" s="1739" t="n"/>
      <c r="EVE10" s="1739" t="n"/>
      <c r="EVF10" s="1739" t="n"/>
      <c r="EVG10" s="1739" t="n"/>
      <c r="EVH10" s="1739" t="n"/>
      <c r="EVI10" s="1739" t="n"/>
      <c r="EVJ10" s="1739" t="n"/>
      <c r="EVK10" s="1739" t="n"/>
      <c r="EVL10" s="1739" t="n"/>
      <c r="EVM10" s="1739" t="n"/>
      <c r="EVN10" s="1739" t="n"/>
      <c r="EVO10" s="1739" t="n"/>
      <c r="EVP10" s="1739" t="n"/>
      <c r="EVQ10" s="1739" t="n"/>
      <c r="EVR10" s="1739" t="n"/>
      <c r="EVS10" s="1739" t="n"/>
      <c r="EVT10" s="1739" t="n"/>
      <c r="EVU10" s="1739" t="n"/>
      <c r="EVV10" s="1739" t="n"/>
      <c r="EVW10" s="1739" t="n"/>
      <c r="EVX10" s="1739" t="n"/>
      <c r="EVY10" s="1739" t="n"/>
      <c r="EVZ10" s="1739" t="n"/>
      <c r="EWA10" s="1739" t="n"/>
      <c r="EWB10" s="1739" t="n"/>
      <c r="EWC10" s="1739" t="n"/>
      <c r="EWD10" s="1739" t="n"/>
      <c r="EWE10" s="1739" t="n"/>
      <c r="EWF10" s="1739" t="n"/>
      <c r="EWG10" s="1739" t="n"/>
      <c r="EWH10" s="1739" t="n"/>
      <c r="EWI10" s="1739" t="n"/>
      <c r="EWJ10" s="1739" t="n"/>
      <c r="EWK10" s="1739" t="n"/>
      <c r="EWL10" s="1739" t="n"/>
      <c r="EWM10" s="1739" t="n"/>
      <c r="EWN10" s="1739" t="n"/>
      <c r="EWO10" s="1739" t="n"/>
      <c r="EWP10" s="1739" t="n"/>
      <c r="EWQ10" s="1739" t="n"/>
      <c r="EWR10" s="1739" t="n"/>
      <c r="EWS10" s="1739" t="n"/>
      <c r="EWT10" s="1739" t="n"/>
      <c r="EWU10" s="1739" t="n"/>
      <c r="EWV10" s="1739" t="n"/>
      <c r="EWW10" s="1739" t="n"/>
      <c r="EWX10" s="1739" t="n"/>
      <c r="EWY10" s="1739" t="n"/>
      <c r="EWZ10" s="1739" t="n"/>
      <c r="EXA10" s="1739" t="n"/>
      <c r="EXB10" s="1739" t="n"/>
      <c r="EXC10" s="1739" t="n"/>
      <c r="EXD10" s="1739" t="n"/>
      <c r="EXE10" s="1739" t="n"/>
      <c r="EXF10" s="1739" t="n"/>
      <c r="EXG10" s="1739" t="n"/>
      <c r="EXH10" s="1739" t="n"/>
      <c r="EXI10" s="1739" t="n"/>
      <c r="EXJ10" s="1739" t="n"/>
      <c r="EXK10" s="1739" t="n"/>
      <c r="EXL10" s="1739" t="n"/>
      <c r="EXM10" s="1739" t="n"/>
      <c r="EXN10" s="1739" t="n"/>
      <c r="EXO10" s="1739" t="n"/>
      <c r="EXP10" s="1739" t="n"/>
      <c r="EXQ10" s="1739" t="n"/>
      <c r="EXR10" s="1739" t="n"/>
      <c r="EXS10" s="1739" t="n"/>
      <c r="EXT10" s="1739" t="n"/>
      <c r="EXU10" s="1739" t="n"/>
      <c r="EXV10" s="1739" t="n"/>
      <c r="EXW10" s="1739" t="n"/>
      <c r="EXX10" s="1739" t="n"/>
      <c r="EXY10" s="1739" t="n"/>
      <c r="EXZ10" s="1739" t="n"/>
      <c r="EYA10" s="1739" t="n"/>
      <c r="EYB10" s="1739" t="n"/>
      <c r="EYC10" s="1739" t="n"/>
      <c r="EYD10" s="1739" t="n"/>
      <c r="EYE10" s="1739" t="n"/>
      <c r="EYF10" s="1739" t="n"/>
      <c r="EYG10" s="1739" t="n"/>
      <c r="EYH10" s="1739" t="n"/>
      <c r="EYI10" s="1739" t="n"/>
      <c r="EYJ10" s="1739" t="n"/>
      <c r="EYK10" s="1739" t="n"/>
      <c r="EYL10" s="1739" t="n"/>
      <c r="EYM10" s="1739" t="n"/>
      <c r="EYN10" s="1739" t="n"/>
      <c r="EYO10" s="1739" t="n"/>
      <c r="EYP10" s="1739" t="n"/>
      <c r="EYQ10" s="1739" t="n"/>
      <c r="EYR10" s="1739" t="n"/>
      <c r="EYS10" s="1739" t="n"/>
      <c r="EYT10" s="1739" t="n"/>
      <c r="EYU10" s="1739" t="n"/>
      <c r="EYV10" s="1739" t="n"/>
      <c r="EYW10" s="1739" t="n"/>
      <c r="EYX10" s="1739" t="n"/>
      <c r="EYY10" s="1739" t="n"/>
      <c r="EYZ10" s="1739" t="n"/>
      <c r="EZA10" s="1739" t="n"/>
      <c r="EZB10" s="1739" t="n"/>
      <c r="EZC10" s="1739" t="n"/>
      <c r="EZD10" s="1739" t="n"/>
      <c r="EZE10" s="1739" t="n"/>
      <c r="EZF10" s="1739" t="n"/>
      <c r="EZG10" s="1739" t="n"/>
      <c r="EZH10" s="1739" t="n"/>
      <c r="EZI10" s="1739" t="n"/>
      <c r="EZJ10" s="1739" t="n"/>
      <c r="EZK10" s="1739" t="n"/>
      <c r="EZL10" s="1739" t="n"/>
      <c r="EZM10" s="1739" t="n"/>
      <c r="EZN10" s="1739" t="n"/>
      <c r="EZO10" s="1739" t="n"/>
      <c r="EZP10" s="1739" t="n"/>
      <c r="EZQ10" s="1739" t="n"/>
      <c r="EZR10" s="1739" t="n"/>
      <c r="EZS10" s="1739" t="n"/>
      <c r="EZT10" s="1739" t="n"/>
      <c r="EZU10" s="1739" t="n"/>
      <c r="EZV10" s="1739" t="n"/>
      <c r="EZW10" s="1739" t="n"/>
      <c r="EZX10" s="1739" t="n"/>
      <c r="EZY10" s="1739" t="n"/>
      <c r="EZZ10" s="1739" t="n"/>
      <c r="FAA10" s="1739" t="n"/>
      <c r="FAB10" s="1739" t="n"/>
      <c r="FAC10" s="1739" t="n"/>
      <c r="FAD10" s="1739" t="n"/>
      <c r="FAE10" s="1739" t="n"/>
      <c r="FAF10" s="1739" t="n"/>
      <c r="FAG10" s="1739" t="n"/>
      <c r="FAH10" s="1739" t="n"/>
      <c r="FAI10" s="1739" t="n"/>
      <c r="FAJ10" s="1739" t="n"/>
      <c r="FAK10" s="1739" t="n"/>
      <c r="FAL10" s="1739" t="n"/>
      <c r="FAM10" s="1739" t="n"/>
      <c r="FAN10" s="1739" t="n"/>
      <c r="FAO10" s="1739" t="n"/>
      <c r="FAP10" s="1739" t="n"/>
      <c r="FAQ10" s="1739" t="n"/>
      <c r="FAR10" s="1739" t="n"/>
      <c r="FAS10" s="1739" t="n"/>
      <c r="FAT10" s="1739" t="n"/>
      <c r="FAU10" s="1739" t="n"/>
      <c r="FAV10" s="1739" t="n"/>
      <c r="FAW10" s="1739" t="n"/>
      <c r="FAX10" s="1739" t="n"/>
      <c r="FAY10" s="1739" t="n"/>
      <c r="FAZ10" s="1739" t="n"/>
      <c r="FBA10" s="1739" t="n"/>
      <c r="FBB10" s="1739" t="n"/>
      <c r="FBC10" s="1739" t="n"/>
      <c r="FBD10" s="1739" t="n"/>
      <c r="FBE10" s="1739" t="n"/>
      <c r="FBF10" s="1739" t="n"/>
      <c r="FBG10" s="1739" t="n"/>
      <c r="FBH10" s="1739" t="n"/>
      <c r="FBI10" s="1739" t="n"/>
      <c r="FBJ10" s="1739" t="n"/>
      <c r="FBK10" s="1739" t="n"/>
      <c r="FBL10" s="1739" t="n"/>
      <c r="FBM10" s="1739" t="n"/>
      <c r="FBN10" s="1739" t="n"/>
      <c r="FBO10" s="1739" t="n"/>
      <c r="FBP10" s="1739" t="n"/>
      <c r="FBQ10" s="1739" t="n"/>
      <c r="FBR10" s="1739" t="n"/>
      <c r="FBS10" s="1739" t="n"/>
      <c r="FBT10" s="1739" t="n"/>
      <c r="FBU10" s="1739" t="n"/>
      <c r="FBV10" s="1739" t="n"/>
      <c r="FBW10" s="1739" t="n"/>
      <c r="FBX10" s="1739" t="n"/>
      <c r="FBY10" s="1739" t="n"/>
      <c r="FBZ10" s="1739" t="n"/>
      <c r="FCA10" s="1739" t="n"/>
      <c r="FCB10" s="1739" t="n"/>
      <c r="FCC10" s="1739" t="n"/>
      <c r="FCD10" s="1739" t="n"/>
      <c r="FCE10" s="1739" t="n"/>
      <c r="FCF10" s="1739" t="n"/>
      <c r="FCG10" s="1739" t="n"/>
      <c r="FCH10" s="1739" t="n"/>
      <c r="FCI10" s="1739" t="n"/>
      <c r="FCJ10" s="1739" t="n"/>
      <c r="FCK10" s="1739" t="n"/>
      <c r="FCL10" s="1739" t="n"/>
      <c r="FCM10" s="1739" t="n"/>
      <c r="FCN10" s="1739" t="n"/>
      <c r="FCO10" s="1739" t="n"/>
      <c r="FCP10" s="1739" t="n"/>
      <c r="FCQ10" s="1739" t="n"/>
      <c r="FCR10" s="1739" t="n"/>
      <c r="FCS10" s="1739" t="n"/>
      <c r="FCT10" s="1739" t="n"/>
      <c r="FCU10" s="1739" t="n"/>
      <c r="FCV10" s="1739" t="n"/>
      <c r="FCW10" s="1739" t="n"/>
      <c r="FCX10" s="1739" t="n"/>
      <c r="FCY10" s="1739" t="n"/>
      <c r="FCZ10" s="1739" t="n"/>
      <c r="FDA10" s="1739" t="n"/>
      <c r="FDB10" s="1739" t="n"/>
      <c r="FDC10" s="1739" t="n"/>
      <c r="FDD10" s="1739" t="n"/>
      <c r="FDE10" s="1739" t="n"/>
      <c r="FDF10" s="1739" t="n"/>
      <c r="FDG10" s="1739" t="n"/>
      <c r="FDH10" s="1739" t="n"/>
      <c r="FDI10" s="1739" t="n"/>
      <c r="FDJ10" s="1739" t="n"/>
      <c r="FDK10" s="1739" t="n"/>
      <c r="FDL10" s="1739" t="n"/>
      <c r="FDM10" s="1739" t="n"/>
      <c r="FDN10" s="1739" t="n"/>
      <c r="FDO10" s="1739" t="n"/>
      <c r="FDP10" s="1739" t="n"/>
      <c r="FDQ10" s="1739" t="n"/>
      <c r="FDR10" s="1739" t="n"/>
      <c r="FDS10" s="1739" t="n"/>
      <c r="FDT10" s="1739" t="n"/>
      <c r="FDU10" s="1739" t="n"/>
      <c r="FDV10" s="1739" t="n"/>
      <c r="FDW10" s="1739" t="n"/>
      <c r="FDX10" s="1739" t="n"/>
      <c r="FDY10" s="1739" t="n"/>
      <c r="FDZ10" s="1739" t="n"/>
      <c r="FEA10" s="1739" t="n"/>
      <c r="FEB10" s="1739" t="n"/>
      <c r="FEC10" s="1739" t="n"/>
      <c r="FED10" s="1739" t="n"/>
      <c r="FEE10" s="1739" t="n"/>
      <c r="FEF10" s="1739" t="n"/>
      <c r="FEG10" s="1739" t="n"/>
      <c r="FEH10" s="1739" t="n"/>
      <c r="FEI10" s="1739" t="n"/>
      <c r="FEJ10" s="1739" t="n"/>
      <c r="FEK10" s="1739" t="n"/>
      <c r="FEL10" s="1739" t="n"/>
      <c r="FEM10" s="1739" t="n"/>
      <c r="FEN10" s="1739" t="n"/>
      <c r="FEO10" s="1739" t="n"/>
      <c r="FEP10" s="1739" t="n"/>
      <c r="FEQ10" s="1739" t="n"/>
      <c r="FER10" s="1739" t="n"/>
      <c r="FES10" s="1739" t="n"/>
      <c r="FET10" s="1739" t="n"/>
      <c r="FEU10" s="1739" t="n"/>
      <c r="FEV10" s="1739" t="n"/>
      <c r="FEW10" s="1739" t="n"/>
      <c r="FEX10" s="1739" t="n"/>
      <c r="FEY10" s="1739" t="n"/>
      <c r="FEZ10" s="1739" t="n"/>
      <c r="FFA10" s="1739" t="n"/>
      <c r="FFB10" s="1739" t="n"/>
      <c r="FFC10" s="1739" t="n"/>
      <c r="FFD10" s="1739" t="n"/>
      <c r="FFE10" s="1739" t="n"/>
      <c r="FFF10" s="1739" t="n"/>
      <c r="FFG10" s="1739" t="n"/>
      <c r="FFH10" s="1739" t="n"/>
      <c r="FFI10" s="1739" t="n"/>
      <c r="FFJ10" s="1739" t="n"/>
      <c r="FFK10" s="1739" t="n"/>
      <c r="FFL10" s="1739" t="n"/>
      <c r="FFM10" s="1739" t="n"/>
      <c r="FFN10" s="1739" t="n"/>
      <c r="FFO10" s="1739" t="n"/>
      <c r="FFP10" s="1739" t="n"/>
      <c r="FFQ10" s="1739" t="n"/>
      <c r="FFR10" s="1739" t="n"/>
      <c r="FFS10" s="1739" t="n"/>
      <c r="FFT10" s="1739" t="n"/>
      <c r="FFU10" s="1739" t="n"/>
      <c r="FFV10" s="1739" t="n"/>
      <c r="FFW10" s="1739" t="n"/>
      <c r="FFX10" s="1739" t="n"/>
      <c r="FFY10" s="1739" t="n"/>
      <c r="FFZ10" s="1739" t="n"/>
      <c r="FGA10" s="1739" t="n"/>
      <c r="FGB10" s="1739" t="n"/>
      <c r="FGC10" s="1739" t="n"/>
      <c r="FGD10" s="1739" t="n"/>
      <c r="FGE10" s="1739" t="n"/>
      <c r="FGF10" s="1739" t="n"/>
      <c r="FGG10" s="1739" t="n"/>
      <c r="FGH10" s="1739" t="n"/>
      <c r="FGI10" s="1739" t="n"/>
      <c r="FGJ10" s="1739" t="n"/>
      <c r="FGK10" s="1739" t="n"/>
      <c r="FGL10" s="1739" t="n"/>
      <c r="FGM10" s="1739" t="n"/>
      <c r="FGN10" s="1739" t="n"/>
      <c r="FGO10" s="1739" t="n"/>
      <c r="FGP10" s="1739" t="n"/>
      <c r="FGQ10" s="1739" t="n"/>
      <c r="FGR10" s="1739" t="n"/>
      <c r="FGS10" s="1739" t="n"/>
      <c r="FGT10" s="1739" t="n"/>
      <c r="FGU10" s="1739" t="n"/>
      <c r="FGV10" s="1739" t="n"/>
      <c r="FGW10" s="1739" t="n"/>
      <c r="FGX10" s="1739" t="n"/>
      <c r="FGY10" s="1739" t="n"/>
      <c r="FGZ10" s="1739" t="n"/>
      <c r="FHA10" s="1739" t="n"/>
      <c r="FHB10" s="1739" t="n"/>
      <c r="FHC10" s="1739" t="n"/>
      <c r="FHD10" s="1739" t="n"/>
      <c r="FHE10" s="1739" t="n"/>
      <c r="FHF10" s="1739" t="n"/>
      <c r="FHG10" s="1739" t="n"/>
      <c r="FHH10" s="1739" t="n"/>
      <c r="FHI10" s="1739" t="n"/>
      <c r="FHJ10" s="1739" t="n"/>
      <c r="FHK10" s="1739" t="n"/>
      <c r="FHL10" s="1739" t="n"/>
      <c r="FHM10" s="1739" t="n"/>
      <c r="FHN10" s="1739" t="n"/>
      <c r="FHO10" s="1739" t="n"/>
      <c r="FHP10" s="1739" t="n"/>
      <c r="FHQ10" s="1739" t="n"/>
      <c r="FHR10" s="1739" t="n"/>
      <c r="FHS10" s="1739" t="n"/>
      <c r="FHT10" s="1739" t="n"/>
      <c r="FHU10" s="1739" t="n"/>
      <c r="FHV10" s="1739" t="n"/>
      <c r="FHW10" s="1739" t="n"/>
      <c r="FHX10" s="1739" t="n"/>
      <c r="FHY10" s="1739" t="n"/>
      <c r="FHZ10" s="1739" t="n"/>
      <c r="FIA10" s="1739" t="n"/>
      <c r="FIB10" s="1739" t="n"/>
      <c r="FIC10" s="1739" t="n"/>
      <c r="FID10" s="1739" t="n"/>
      <c r="FIE10" s="1739" t="n"/>
      <c r="FIF10" s="1739" t="n"/>
      <c r="FIG10" s="1739" t="n"/>
      <c r="FIH10" s="1739" t="n"/>
      <c r="FII10" s="1739" t="n"/>
      <c r="FIJ10" s="1739" t="n"/>
      <c r="FIK10" s="1739" t="n"/>
      <c r="FIL10" s="1739" t="n"/>
      <c r="FIM10" s="1739" t="n"/>
      <c r="FIN10" s="1739" t="n"/>
      <c r="FIO10" s="1739" t="n"/>
      <c r="FIP10" s="1739" t="n"/>
      <c r="FIQ10" s="1739" t="n"/>
      <c r="FIR10" s="1739" t="n"/>
      <c r="FIS10" s="1739" t="n"/>
      <c r="FIT10" s="1739" t="n"/>
      <c r="FIU10" s="1739" t="n"/>
      <c r="FIV10" s="1739" t="n"/>
      <c r="FIW10" s="1739" t="n"/>
      <c r="FIX10" s="1739" t="n"/>
      <c r="FIY10" s="1739" t="n"/>
      <c r="FIZ10" s="1739" t="n"/>
      <c r="FJA10" s="1739" t="n"/>
      <c r="FJB10" s="1739" t="n"/>
      <c r="FJC10" s="1739" t="n"/>
      <c r="FJD10" s="1739" t="n"/>
      <c r="FJE10" s="1739" t="n"/>
      <c r="FJF10" s="1739" t="n"/>
      <c r="FJG10" s="1739" t="n"/>
      <c r="FJH10" s="1739" t="n"/>
      <c r="FJI10" s="1739" t="n"/>
      <c r="FJJ10" s="1739" t="n"/>
      <c r="FJK10" s="1739" t="n"/>
      <c r="FJL10" s="1739" t="n"/>
      <c r="FJM10" s="1739" t="n"/>
      <c r="FJN10" s="1739" t="n"/>
      <c r="FJO10" s="1739" t="n"/>
      <c r="FJP10" s="1739" t="n"/>
      <c r="FJQ10" s="1739" t="n"/>
      <c r="FJR10" s="1739" t="n"/>
      <c r="FJS10" s="1739" t="n"/>
      <c r="FJT10" s="1739" t="n"/>
      <c r="FJU10" s="1739" t="n"/>
      <c r="FJV10" s="1739" t="n"/>
      <c r="FJW10" s="1739" t="n"/>
      <c r="FJX10" s="1739" t="n"/>
      <c r="FJY10" s="1739" t="n"/>
      <c r="FJZ10" s="1739" t="n"/>
      <c r="FKA10" s="1739" t="n"/>
      <c r="FKB10" s="1739" t="n"/>
      <c r="FKC10" s="1739" t="n"/>
      <c r="FKD10" s="1739" t="n"/>
      <c r="FKE10" s="1739" t="n"/>
      <c r="FKF10" s="1739" t="n"/>
      <c r="FKG10" s="1739" t="n"/>
      <c r="FKH10" s="1739" t="n"/>
      <c r="FKI10" s="1739" t="n"/>
      <c r="FKJ10" s="1739" t="n"/>
      <c r="FKK10" s="1739" t="n"/>
      <c r="FKL10" s="1739" t="n"/>
      <c r="FKM10" s="1739" t="n"/>
      <c r="FKN10" s="1739" t="n"/>
      <c r="FKO10" s="1739" t="n"/>
      <c r="FKP10" s="1739" t="n"/>
      <c r="FKQ10" s="1739" t="n"/>
      <c r="FKR10" s="1739" t="n"/>
      <c r="FKS10" s="1739" t="n"/>
      <c r="FKT10" s="1739" t="n"/>
      <c r="FKU10" s="1739" t="n"/>
      <c r="FKV10" s="1739" t="n"/>
      <c r="FKW10" s="1739" t="n"/>
      <c r="FKX10" s="1739" t="n"/>
      <c r="FKY10" s="1739" t="n"/>
      <c r="FKZ10" s="1739" t="n"/>
      <c r="FLA10" s="1739" t="n"/>
      <c r="FLB10" s="1739" t="n"/>
      <c r="FLC10" s="1739" t="n"/>
      <c r="FLD10" s="1739" t="n"/>
      <c r="FLE10" s="1739" t="n"/>
      <c r="FLF10" s="1739" t="n"/>
      <c r="FLG10" s="1739" t="n"/>
      <c r="FLH10" s="1739" t="n"/>
      <c r="FLI10" s="1739" t="n"/>
      <c r="FLJ10" s="1739" t="n"/>
      <c r="FLK10" s="1739" t="n"/>
      <c r="FLL10" s="1739" t="n"/>
      <c r="FLM10" s="1739" t="n"/>
      <c r="FLN10" s="1739" t="n"/>
      <c r="FLO10" s="1739" t="n"/>
      <c r="FLP10" s="1739" t="n"/>
      <c r="FLQ10" s="1739" t="n"/>
      <c r="FLR10" s="1739" t="n"/>
      <c r="FLS10" s="1739" t="n"/>
      <c r="FLT10" s="1739" t="n"/>
      <c r="FLU10" s="1739" t="n"/>
      <c r="FLV10" s="1739" t="n"/>
      <c r="FLW10" s="1739" t="n"/>
      <c r="FLX10" s="1739" t="n"/>
      <c r="FLY10" s="1739" t="n"/>
      <c r="FLZ10" s="1739" t="n"/>
      <c r="FMA10" s="1739" t="n"/>
      <c r="FMB10" s="1739" t="n"/>
      <c r="FMC10" s="1739" t="n"/>
      <c r="FMD10" s="1739" t="n"/>
      <c r="FME10" s="1739" t="n"/>
      <c r="FMF10" s="1739" t="n"/>
      <c r="FMG10" s="1739" t="n"/>
      <c r="FMH10" s="1739" t="n"/>
      <c r="FMI10" s="1739" t="n"/>
      <c r="FMJ10" s="1739" t="n"/>
      <c r="FMK10" s="1739" t="n"/>
      <c r="FML10" s="1739" t="n"/>
      <c r="FMM10" s="1739" t="n"/>
      <c r="FMN10" s="1739" t="n"/>
      <c r="FMO10" s="1739" t="n"/>
      <c r="FMP10" s="1739" t="n"/>
      <c r="FMQ10" s="1739" t="n"/>
      <c r="FMR10" s="1739" t="n"/>
      <c r="FMS10" s="1739" t="n"/>
      <c r="FMT10" s="1739" t="n"/>
      <c r="FMU10" s="1739" t="n"/>
      <c r="FMV10" s="1739" t="n"/>
      <c r="FMW10" s="1739" t="n"/>
      <c r="FMX10" s="1739" t="n"/>
      <c r="FMY10" s="1739" t="n"/>
      <c r="FMZ10" s="1739" t="n"/>
      <c r="FNA10" s="1739" t="n"/>
      <c r="FNB10" s="1739" t="n"/>
      <c r="FNC10" s="1739" t="n"/>
      <c r="FND10" s="1739" t="n"/>
      <c r="FNE10" s="1739" t="n"/>
      <c r="FNF10" s="1739" t="n"/>
      <c r="FNG10" s="1739" t="n"/>
      <c r="FNH10" s="1739" t="n"/>
      <c r="FNI10" s="1739" t="n"/>
      <c r="FNJ10" s="1739" t="n"/>
      <c r="FNK10" s="1739" t="n"/>
      <c r="FNL10" s="1739" t="n"/>
      <c r="FNM10" s="1739" t="n"/>
      <c r="FNN10" s="1739" t="n"/>
      <c r="FNO10" s="1739" t="n"/>
      <c r="FNP10" s="1739" t="n"/>
      <c r="FNQ10" s="1739" t="n"/>
      <c r="FNR10" s="1739" t="n"/>
      <c r="FNS10" s="1739" t="n"/>
      <c r="FNT10" s="1739" t="n"/>
      <c r="FNU10" s="1739" t="n"/>
      <c r="FNV10" s="1739" t="n"/>
      <c r="FNW10" s="1739" t="n"/>
      <c r="FNX10" s="1739" t="n"/>
      <c r="FNY10" s="1739" t="n"/>
      <c r="FNZ10" s="1739" t="n"/>
      <c r="FOA10" s="1739" t="n"/>
      <c r="FOB10" s="1739" t="n"/>
      <c r="FOC10" s="1739" t="n"/>
      <c r="FOD10" s="1739" t="n"/>
      <c r="FOE10" s="1739" t="n"/>
      <c r="FOF10" s="1739" t="n"/>
      <c r="FOG10" s="1739" t="n"/>
      <c r="FOH10" s="1739" t="n"/>
      <c r="FOI10" s="1739" t="n"/>
      <c r="FOJ10" s="1739" t="n"/>
      <c r="FOK10" s="1739" t="n"/>
      <c r="FOL10" s="1739" t="n"/>
      <c r="FOM10" s="1739" t="n"/>
      <c r="FON10" s="1739" t="n"/>
      <c r="FOO10" s="1739" t="n"/>
      <c r="FOP10" s="1739" t="n"/>
      <c r="FOQ10" s="1739" t="n"/>
      <c r="FOR10" s="1739" t="n"/>
      <c r="FOS10" s="1739" t="n"/>
      <c r="FOT10" s="1739" t="n"/>
      <c r="FOU10" s="1739" t="n"/>
      <c r="FOV10" s="1739" t="n"/>
      <c r="FOW10" s="1739" t="n"/>
      <c r="FOX10" s="1739" t="n"/>
      <c r="FOY10" s="1739" t="n"/>
      <c r="FOZ10" s="1739" t="n"/>
      <c r="FPA10" s="1739" t="n"/>
      <c r="FPB10" s="1739" t="n"/>
      <c r="FPC10" s="1739" t="n"/>
      <c r="FPD10" s="1739" t="n"/>
      <c r="FPE10" s="1739" t="n"/>
      <c r="FPF10" s="1739" t="n"/>
      <c r="FPG10" s="1739" t="n"/>
      <c r="FPH10" s="1739" t="n"/>
      <c r="FPI10" s="1739" t="n"/>
      <c r="FPJ10" s="1739" t="n"/>
      <c r="FPK10" s="1739" t="n"/>
      <c r="FPL10" s="1739" t="n"/>
      <c r="FPM10" s="1739" t="n"/>
      <c r="FPN10" s="1739" t="n"/>
      <c r="FPO10" s="1739" t="n"/>
      <c r="FPP10" s="1739" t="n"/>
      <c r="FPQ10" s="1739" t="n"/>
      <c r="FPR10" s="1739" t="n"/>
      <c r="FPS10" s="1739" t="n"/>
      <c r="FPT10" s="1739" t="n"/>
      <c r="FPU10" s="1739" t="n"/>
      <c r="FPV10" s="1739" t="n"/>
      <c r="FPW10" s="1739" t="n"/>
      <c r="FPX10" s="1739" t="n"/>
      <c r="FPY10" s="1739" t="n"/>
      <c r="FPZ10" s="1739" t="n"/>
      <c r="FQA10" s="1739" t="n"/>
      <c r="FQB10" s="1739" t="n"/>
      <c r="FQC10" s="1739" t="n"/>
      <c r="FQD10" s="1739" t="n"/>
      <c r="FQE10" s="1739" t="n"/>
      <c r="FQF10" s="1739" t="n"/>
      <c r="FQG10" s="1739" t="n"/>
      <c r="FQH10" s="1739" t="n"/>
      <c r="FQI10" s="1739" t="n"/>
      <c r="FQJ10" s="1739" t="n"/>
      <c r="FQK10" s="1739" t="n"/>
      <c r="FQL10" s="1739" t="n"/>
      <c r="FQM10" s="1739" t="n"/>
      <c r="FQN10" s="1739" t="n"/>
      <c r="FQO10" s="1739" t="n"/>
      <c r="FQP10" s="1739" t="n"/>
      <c r="FQQ10" s="1739" t="n"/>
      <c r="FQR10" s="1739" t="n"/>
      <c r="FQS10" s="1739" t="n"/>
      <c r="FQT10" s="1739" t="n"/>
      <c r="FQU10" s="1739" t="n"/>
      <c r="FQV10" s="1739" t="n"/>
      <c r="FQW10" s="1739" t="n"/>
      <c r="FQX10" s="1739" t="n"/>
      <c r="FQY10" s="1739" t="n"/>
      <c r="FQZ10" s="1739" t="n"/>
      <c r="FRA10" s="1739" t="n"/>
      <c r="FRB10" s="1739" t="n"/>
      <c r="FRC10" s="1739" t="n"/>
      <c r="FRD10" s="1739" t="n"/>
      <c r="FRE10" s="1739" t="n"/>
      <c r="FRF10" s="1739" t="n"/>
      <c r="FRG10" s="1739" t="n"/>
      <c r="FRH10" s="1739" t="n"/>
      <c r="FRI10" s="1739" t="n"/>
      <c r="FRJ10" s="1739" t="n"/>
      <c r="FRK10" s="1739" t="n"/>
      <c r="FRL10" s="1739" t="n"/>
      <c r="FRM10" s="1739" t="n"/>
      <c r="FRN10" s="1739" t="n"/>
      <c r="FRO10" s="1739" t="n"/>
      <c r="FRP10" s="1739" t="n"/>
      <c r="FRQ10" s="1739" t="n"/>
      <c r="FRR10" s="1739" t="n"/>
      <c r="FRS10" s="1739" t="n"/>
      <c r="FRT10" s="1739" t="n"/>
      <c r="FRU10" s="1739" t="n"/>
      <c r="FRV10" s="1739" t="n"/>
      <c r="FRW10" s="1739" t="n"/>
      <c r="FRX10" s="1739" t="n"/>
      <c r="FRY10" s="1739" t="n"/>
      <c r="FRZ10" s="1739" t="n"/>
      <c r="FSA10" s="1739" t="n"/>
      <c r="FSB10" s="1739" t="n"/>
      <c r="FSC10" s="1739" t="n"/>
      <c r="FSD10" s="1739" t="n"/>
      <c r="FSE10" s="1739" t="n"/>
      <c r="FSF10" s="1739" t="n"/>
      <c r="FSG10" s="1739" t="n"/>
      <c r="FSH10" s="1739" t="n"/>
      <c r="FSI10" s="1739" t="n"/>
      <c r="FSJ10" s="1739" t="n"/>
      <c r="FSK10" s="1739" t="n"/>
      <c r="FSL10" s="1739" t="n"/>
      <c r="FSM10" s="1739" t="n"/>
      <c r="FSN10" s="1739" t="n"/>
      <c r="FSO10" s="1739" t="n"/>
      <c r="FSP10" s="1739" t="n"/>
      <c r="FSQ10" s="1739" t="n"/>
      <c r="FSR10" s="1739" t="n"/>
      <c r="FSS10" s="1739" t="n"/>
      <c r="FST10" s="1739" t="n"/>
      <c r="FSU10" s="1739" t="n"/>
      <c r="FSV10" s="1739" t="n"/>
      <c r="FSW10" s="1739" t="n"/>
      <c r="FSX10" s="1739" t="n"/>
      <c r="FSY10" s="1739" t="n"/>
      <c r="FSZ10" s="1739" t="n"/>
      <c r="FTA10" s="1739" t="n"/>
      <c r="FTB10" s="1739" t="n"/>
      <c r="FTC10" s="1739" t="n"/>
      <c r="FTD10" s="1739" t="n"/>
      <c r="FTE10" s="1739" t="n"/>
      <c r="FTF10" s="1739" t="n"/>
      <c r="FTG10" s="1739" t="n"/>
      <c r="FTH10" s="1739" t="n"/>
      <c r="FTI10" s="1739" t="n"/>
      <c r="FTJ10" s="1739" t="n"/>
      <c r="FTK10" s="1739" t="n"/>
      <c r="FTL10" s="1739" t="n"/>
      <c r="FTM10" s="1739" t="n"/>
      <c r="FTN10" s="1739" t="n"/>
      <c r="FTO10" s="1739" t="n"/>
      <c r="FTP10" s="1739" t="n"/>
      <c r="FTQ10" s="1739" t="n"/>
      <c r="FTR10" s="1739" t="n"/>
      <c r="FTS10" s="1739" t="n"/>
      <c r="FTT10" s="1739" t="n"/>
      <c r="FTU10" s="1739" t="n"/>
      <c r="FTV10" s="1739" t="n"/>
      <c r="FTW10" s="1739" t="n"/>
      <c r="FTX10" s="1739" t="n"/>
      <c r="FTY10" s="1739" t="n"/>
      <c r="FTZ10" s="1739" t="n"/>
      <c r="FUA10" s="1739" t="n"/>
      <c r="FUB10" s="1739" t="n"/>
      <c r="FUC10" s="1739" t="n"/>
      <c r="FUD10" s="1739" t="n"/>
      <c r="FUE10" s="1739" t="n"/>
      <c r="FUF10" s="1739" t="n"/>
      <c r="FUG10" s="1739" t="n"/>
      <c r="FUH10" s="1739" t="n"/>
      <c r="FUI10" s="1739" t="n"/>
      <c r="FUJ10" s="1739" t="n"/>
      <c r="FUK10" s="1739" t="n"/>
      <c r="FUL10" s="1739" t="n"/>
      <c r="FUM10" s="1739" t="n"/>
      <c r="FUN10" s="1739" t="n"/>
      <c r="FUO10" s="1739" t="n"/>
      <c r="FUP10" s="1739" t="n"/>
      <c r="FUQ10" s="1739" t="n"/>
      <c r="FUR10" s="1739" t="n"/>
      <c r="FUS10" s="1739" t="n"/>
      <c r="FUT10" s="1739" t="n"/>
      <c r="FUU10" s="1739" t="n"/>
      <c r="FUV10" s="1739" t="n"/>
      <c r="FUW10" s="1739" t="n"/>
      <c r="FUX10" s="1739" t="n"/>
      <c r="FUY10" s="1739" t="n"/>
      <c r="FUZ10" s="1739" t="n"/>
      <c r="FVA10" s="1739" t="n"/>
      <c r="FVB10" s="1739" t="n"/>
      <c r="FVC10" s="1739" t="n"/>
      <c r="FVD10" s="1739" t="n"/>
      <c r="FVE10" s="1739" t="n"/>
      <c r="FVF10" s="1739" t="n"/>
      <c r="FVG10" s="1739" t="n"/>
      <c r="FVH10" s="1739" t="n"/>
      <c r="FVI10" s="1739" t="n"/>
      <c r="FVJ10" s="1739" t="n"/>
      <c r="FVK10" s="1739" t="n"/>
      <c r="FVL10" s="1739" t="n"/>
      <c r="FVM10" s="1739" t="n"/>
      <c r="FVN10" s="1739" t="n"/>
      <c r="FVO10" s="1739" t="n"/>
      <c r="FVP10" s="1739" t="n"/>
      <c r="FVQ10" s="1739" t="n"/>
      <c r="FVR10" s="1739" t="n"/>
      <c r="FVS10" s="1739" t="n"/>
      <c r="FVT10" s="1739" t="n"/>
      <c r="FVU10" s="1739" t="n"/>
      <c r="FVV10" s="1739" t="n"/>
      <c r="FVW10" s="1739" t="n"/>
      <c r="FVX10" s="1739" t="n"/>
      <c r="FVY10" s="1739" t="n"/>
      <c r="FVZ10" s="1739" t="n"/>
      <c r="FWA10" s="1739" t="n"/>
      <c r="FWB10" s="1739" t="n"/>
      <c r="FWC10" s="1739" t="n"/>
      <c r="FWD10" s="1739" t="n"/>
      <c r="FWE10" s="1739" t="n"/>
      <c r="FWF10" s="1739" t="n"/>
      <c r="FWG10" s="1739" t="n"/>
      <c r="FWH10" s="1739" t="n"/>
      <c r="FWI10" s="1739" t="n"/>
      <c r="FWJ10" s="1739" t="n"/>
      <c r="FWK10" s="1739" t="n"/>
      <c r="FWL10" s="1739" t="n"/>
      <c r="FWM10" s="1739" t="n"/>
      <c r="FWN10" s="1739" t="n"/>
      <c r="FWO10" s="1739" t="n"/>
      <c r="FWP10" s="1739" t="n"/>
      <c r="FWQ10" s="1739" t="n"/>
      <c r="FWR10" s="1739" t="n"/>
      <c r="FWS10" s="1739" t="n"/>
      <c r="FWT10" s="1739" t="n"/>
      <c r="FWU10" s="1739" t="n"/>
      <c r="FWV10" s="1739" t="n"/>
      <c r="FWW10" s="1739" t="n"/>
      <c r="FWX10" s="1739" t="n"/>
      <c r="FWY10" s="1739" t="n"/>
      <c r="FWZ10" s="1739" t="n"/>
      <c r="FXA10" s="1739" t="n"/>
      <c r="FXB10" s="1739" t="n"/>
      <c r="FXC10" s="1739" t="n"/>
      <c r="FXD10" s="1739" t="n"/>
      <c r="FXE10" s="1739" t="n"/>
      <c r="FXF10" s="1739" t="n"/>
      <c r="FXG10" s="1739" t="n"/>
      <c r="FXH10" s="1739" t="n"/>
      <c r="FXI10" s="1739" t="n"/>
      <c r="FXJ10" s="1739" t="n"/>
      <c r="FXK10" s="1739" t="n"/>
      <c r="FXL10" s="1739" t="n"/>
      <c r="FXM10" s="1739" t="n"/>
      <c r="FXN10" s="1739" t="n"/>
      <c r="FXO10" s="1739" t="n"/>
      <c r="FXP10" s="1739" t="n"/>
      <c r="FXQ10" s="1739" t="n"/>
      <c r="FXR10" s="1739" t="n"/>
      <c r="FXS10" s="1739" t="n"/>
      <c r="FXT10" s="1739" t="n"/>
      <c r="FXU10" s="1739" t="n"/>
      <c r="FXV10" s="1739" t="n"/>
      <c r="FXW10" s="1739" t="n"/>
      <c r="FXX10" s="1739" t="n"/>
      <c r="FXY10" s="1739" t="n"/>
      <c r="FXZ10" s="1739" t="n"/>
      <c r="FYA10" s="1739" t="n"/>
      <c r="FYB10" s="1739" t="n"/>
      <c r="FYC10" s="1739" t="n"/>
      <c r="FYD10" s="1739" t="n"/>
      <c r="FYE10" s="1739" t="n"/>
      <c r="FYF10" s="1739" t="n"/>
      <c r="FYG10" s="1739" t="n"/>
      <c r="FYH10" s="1739" t="n"/>
      <c r="FYI10" s="1739" t="n"/>
      <c r="FYJ10" s="1739" t="n"/>
      <c r="FYK10" s="1739" t="n"/>
      <c r="FYL10" s="1739" t="n"/>
      <c r="FYM10" s="1739" t="n"/>
      <c r="FYN10" s="1739" t="n"/>
      <c r="FYO10" s="1739" t="n"/>
      <c r="FYP10" s="1739" t="n"/>
      <c r="FYQ10" s="1739" t="n"/>
      <c r="FYR10" s="1739" t="n"/>
      <c r="FYS10" s="1739" t="n"/>
      <c r="FYT10" s="1739" t="n"/>
      <c r="FYU10" s="1739" t="n"/>
      <c r="FYV10" s="1739" t="n"/>
      <c r="FYW10" s="1739" t="n"/>
      <c r="FYX10" s="1739" t="n"/>
      <c r="FYY10" s="1739" t="n"/>
      <c r="FYZ10" s="1739" t="n"/>
      <c r="FZA10" s="1739" t="n"/>
      <c r="FZB10" s="1739" t="n"/>
      <c r="FZC10" s="1739" t="n"/>
      <c r="FZD10" s="1739" t="n"/>
      <c r="FZE10" s="1739" t="n"/>
      <c r="FZF10" s="1739" t="n"/>
      <c r="FZG10" s="1739" t="n"/>
      <c r="FZH10" s="1739" t="n"/>
      <c r="FZI10" s="1739" t="n"/>
      <c r="FZJ10" s="1739" t="n"/>
      <c r="FZK10" s="1739" t="n"/>
      <c r="FZL10" s="1739" t="n"/>
      <c r="FZM10" s="1739" t="n"/>
      <c r="FZN10" s="1739" t="n"/>
      <c r="FZO10" s="1739" t="n"/>
      <c r="FZP10" s="1739" t="n"/>
      <c r="FZQ10" s="1739" t="n"/>
      <c r="FZR10" s="1739" t="n"/>
      <c r="FZS10" s="1739" t="n"/>
      <c r="FZT10" s="1739" t="n"/>
      <c r="FZU10" s="1739" t="n"/>
      <c r="FZV10" s="1739" t="n"/>
      <c r="FZW10" s="1739" t="n"/>
      <c r="FZX10" s="1739" t="n"/>
      <c r="FZY10" s="1739" t="n"/>
      <c r="FZZ10" s="1739" t="n"/>
      <c r="GAA10" s="1739" t="n"/>
      <c r="GAB10" s="1739" t="n"/>
      <c r="GAC10" s="1739" t="n"/>
      <c r="GAD10" s="1739" t="n"/>
      <c r="GAE10" s="1739" t="n"/>
      <c r="GAF10" s="1739" t="n"/>
      <c r="GAG10" s="1739" t="n"/>
      <c r="GAH10" s="1739" t="n"/>
      <c r="GAI10" s="1739" t="n"/>
      <c r="GAJ10" s="1739" t="n"/>
      <c r="GAK10" s="1739" t="n"/>
      <c r="GAL10" s="1739" t="n"/>
      <c r="GAM10" s="1739" t="n"/>
      <c r="GAN10" s="1739" t="n"/>
      <c r="GAO10" s="1739" t="n"/>
      <c r="GAP10" s="1739" t="n"/>
      <c r="GAQ10" s="1739" t="n"/>
      <c r="GAR10" s="1739" t="n"/>
      <c r="GAS10" s="1739" t="n"/>
      <c r="GAT10" s="1739" t="n"/>
      <c r="GAU10" s="1739" t="n"/>
      <c r="GAV10" s="1739" t="n"/>
      <c r="GAW10" s="1739" t="n"/>
      <c r="GAX10" s="1739" t="n"/>
      <c r="GAY10" s="1739" t="n"/>
      <c r="GAZ10" s="1739" t="n"/>
      <c r="GBA10" s="1739" t="n"/>
      <c r="GBB10" s="1739" t="n"/>
      <c r="GBC10" s="1739" t="n"/>
      <c r="GBD10" s="1739" t="n"/>
      <c r="GBE10" s="1739" t="n"/>
      <c r="GBF10" s="1739" t="n"/>
      <c r="GBG10" s="1739" t="n"/>
      <c r="GBH10" s="1739" t="n"/>
      <c r="GBI10" s="1739" t="n"/>
      <c r="GBJ10" s="1739" t="n"/>
      <c r="GBK10" s="1739" t="n"/>
      <c r="GBL10" s="1739" t="n"/>
      <c r="GBM10" s="1739" t="n"/>
      <c r="GBN10" s="1739" t="n"/>
      <c r="GBO10" s="1739" t="n"/>
      <c r="GBP10" s="1739" t="n"/>
      <c r="GBQ10" s="1739" t="n"/>
      <c r="GBR10" s="1739" t="n"/>
      <c r="GBS10" s="1739" t="n"/>
      <c r="GBT10" s="1739" t="n"/>
      <c r="GBU10" s="1739" t="n"/>
      <c r="GBV10" s="1739" t="n"/>
      <c r="GBW10" s="1739" t="n"/>
      <c r="GBX10" s="1739" t="n"/>
      <c r="GBY10" s="1739" t="n"/>
      <c r="GBZ10" s="1739" t="n"/>
      <c r="GCA10" s="1739" t="n"/>
      <c r="GCB10" s="1739" t="n"/>
      <c r="GCC10" s="1739" t="n"/>
      <c r="GCD10" s="1739" t="n"/>
      <c r="GCE10" s="1739" t="n"/>
      <c r="GCF10" s="1739" t="n"/>
      <c r="GCG10" s="1739" t="n"/>
      <c r="GCH10" s="1739" t="n"/>
      <c r="GCI10" s="1739" t="n"/>
      <c r="GCJ10" s="1739" t="n"/>
      <c r="GCK10" s="1739" t="n"/>
      <c r="GCL10" s="1739" t="n"/>
      <c r="GCM10" s="1739" t="n"/>
      <c r="GCN10" s="1739" t="n"/>
      <c r="GCO10" s="1739" t="n"/>
      <c r="GCP10" s="1739" t="n"/>
      <c r="GCQ10" s="1739" t="n"/>
      <c r="GCR10" s="1739" t="n"/>
      <c r="GCS10" s="1739" t="n"/>
      <c r="GCT10" s="1739" t="n"/>
      <c r="GCU10" s="1739" t="n"/>
      <c r="GCV10" s="1739" t="n"/>
      <c r="GCW10" s="1739" t="n"/>
      <c r="GCX10" s="1739" t="n"/>
      <c r="GCY10" s="1739" t="n"/>
      <c r="GCZ10" s="1739" t="n"/>
      <c r="GDA10" s="1739" t="n"/>
      <c r="GDB10" s="1739" t="n"/>
      <c r="GDC10" s="1739" t="n"/>
      <c r="GDD10" s="1739" t="n"/>
      <c r="GDE10" s="1739" t="n"/>
      <c r="GDF10" s="1739" t="n"/>
      <c r="GDG10" s="1739" t="n"/>
      <c r="GDH10" s="1739" t="n"/>
      <c r="GDI10" s="1739" t="n"/>
      <c r="GDJ10" s="1739" t="n"/>
      <c r="GDK10" s="1739" t="n"/>
      <c r="GDL10" s="1739" t="n"/>
      <c r="GDM10" s="1739" t="n"/>
      <c r="GDN10" s="1739" t="n"/>
      <c r="GDO10" s="1739" t="n"/>
      <c r="GDP10" s="1739" t="n"/>
      <c r="GDQ10" s="1739" t="n"/>
      <c r="GDR10" s="1739" t="n"/>
      <c r="GDS10" s="1739" t="n"/>
      <c r="GDT10" s="1739" t="n"/>
      <c r="GDU10" s="1739" t="n"/>
      <c r="GDV10" s="1739" t="n"/>
      <c r="GDW10" s="1739" t="n"/>
      <c r="GDX10" s="1739" t="n"/>
      <c r="GDY10" s="1739" t="n"/>
      <c r="GDZ10" s="1739" t="n"/>
      <c r="GEA10" s="1739" t="n"/>
      <c r="GEB10" s="1739" t="n"/>
      <c r="GEC10" s="1739" t="n"/>
      <c r="GED10" s="1739" t="n"/>
      <c r="GEE10" s="1739" t="n"/>
      <c r="GEF10" s="1739" t="n"/>
      <c r="GEG10" s="1739" t="n"/>
      <c r="GEH10" s="1739" t="n"/>
      <c r="GEI10" s="1739" t="n"/>
      <c r="GEJ10" s="1739" t="n"/>
      <c r="GEK10" s="1739" t="n"/>
      <c r="GEL10" s="1739" t="n"/>
      <c r="GEM10" s="1739" t="n"/>
      <c r="GEN10" s="1739" t="n"/>
      <c r="GEO10" s="1739" t="n"/>
      <c r="GEP10" s="1739" t="n"/>
      <c r="GEQ10" s="1739" t="n"/>
      <c r="GER10" s="1739" t="n"/>
      <c r="GES10" s="1739" t="n"/>
      <c r="GET10" s="1739" t="n"/>
      <c r="GEU10" s="1739" t="n"/>
      <c r="GEV10" s="1739" t="n"/>
      <c r="GEW10" s="1739" t="n"/>
      <c r="GEX10" s="1739" t="n"/>
      <c r="GEY10" s="1739" t="n"/>
      <c r="GEZ10" s="1739" t="n"/>
      <c r="GFA10" s="1739" t="n"/>
      <c r="GFB10" s="1739" t="n"/>
      <c r="GFC10" s="1739" t="n"/>
      <c r="GFD10" s="1739" t="n"/>
      <c r="GFE10" s="1739" t="n"/>
      <c r="GFF10" s="1739" t="n"/>
      <c r="GFG10" s="1739" t="n"/>
      <c r="GFH10" s="1739" t="n"/>
      <c r="GFI10" s="1739" t="n"/>
      <c r="GFJ10" s="1739" t="n"/>
      <c r="GFK10" s="1739" t="n"/>
      <c r="GFL10" s="1739" t="n"/>
      <c r="GFM10" s="1739" t="n"/>
      <c r="GFN10" s="1739" t="n"/>
      <c r="GFO10" s="1739" t="n"/>
      <c r="GFP10" s="1739" t="n"/>
      <c r="GFQ10" s="1739" t="n"/>
      <c r="GFR10" s="1739" t="n"/>
      <c r="GFS10" s="1739" t="n"/>
      <c r="GFT10" s="1739" t="n"/>
      <c r="GFU10" s="1739" t="n"/>
      <c r="GFV10" s="1739" t="n"/>
      <c r="GFW10" s="1739" t="n"/>
      <c r="GFX10" s="1739" t="n"/>
      <c r="GFY10" s="1739" t="n"/>
      <c r="GFZ10" s="1739" t="n"/>
      <c r="GGA10" s="1739" t="n"/>
      <c r="GGB10" s="1739" t="n"/>
      <c r="GGC10" s="1739" t="n"/>
      <c r="GGD10" s="1739" t="n"/>
      <c r="GGE10" s="1739" t="n"/>
      <c r="GGF10" s="1739" t="n"/>
      <c r="GGG10" s="1739" t="n"/>
      <c r="GGH10" s="1739" t="n"/>
      <c r="GGI10" s="1739" t="n"/>
      <c r="GGJ10" s="1739" t="n"/>
      <c r="GGK10" s="1739" t="n"/>
      <c r="GGL10" s="1739" t="n"/>
      <c r="GGM10" s="1739" t="n"/>
      <c r="GGN10" s="1739" t="n"/>
      <c r="GGO10" s="1739" t="n"/>
      <c r="GGP10" s="1739" t="n"/>
      <c r="GGQ10" s="1739" t="n"/>
      <c r="GGR10" s="1739" t="n"/>
      <c r="GGS10" s="1739" t="n"/>
      <c r="GGT10" s="1739" t="n"/>
      <c r="GGU10" s="1739" t="n"/>
      <c r="GGV10" s="1739" t="n"/>
      <c r="GGW10" s="1739" t="n"/>
      <c r="GGX10" s="1739" t="n"/>
      <c r="GGY10" s="1739" t="n"/>
      <c r="GGZ10" s="1739" t="n"/>
      <c r="GHA10" s="1739" t="n"/>
      <c r="GHB10" s="1739" t="n"/>
      <c r="GHC10" s="1739" t="n"/>
      <c r="GHD10" s="1739" t="n"/>
      <c r="GHE10" s="1739" t="n"/>
      <c r="GHF10" s="1739" t="n"/>
      <c r="GHG10" s="1739" t="n"/>
      <c r="GHH10" s="1739" t="n"/>
      <c r="GHI10" s="1739" t="n"/>
      <c r="GHJ10" s="1739" t="n"/>
      <c r="GHK10" s="1739" t="n"/>
      <c r="GHL10" s="1739" t="n"/>
      <c r="GHM10" s="1739" t="n"/>
      <c r="GHN10" s="1739" t="n"/>
      <c r="GHO10" s="1739" t="n"/>
      <c r="GHP10" s="1739" t="n"/>
      <c r="GHQ10" s="1739" t="n"/>
      <c r="GHR10" s="1739" t="n"/>
      <c r="GHS10" s="1739" t="n"/>
      <c r="GHT10" s="1739" t="n"/>
      <c r="GHU10" s="1739" t="n"/>
      <c r="GHV10" s="1739" t="n"/>
      <c r="GHW10" s="1739" t="n"/>
      <c r="GHX10" s="1739" t="n"/>
      <c r="GHY10" s="1739" t="n"/>
      <c r="GHZ10" s="1739" t="n"/>
      <c r="GIA10" s="1739" t="n"/>
      <c r="GIB10" s="1739" t="n"/>
      <c r="GIC10" s="1739" t="n"/>
      <c r="GID10" s="1739" t="n"/>
      <c r="GIE10" s="1739" t="n"/>
      <c r="GIF10" s="1739" t="n"/>
      <c r="GIG10" s="1739" t="n"/>
      <c r="GIH10" s="1739" t="n"/>
      <c r="GII10" s="1739" t="n"/>
      <c r="GIJ10" s="1739" t="n"/>
      <c r="GIK10" s="1739" t="n"/>
      <c r="GIL10" s="1739" t="n"/>
      <c r="GIM10" s="1739" t="n"/>
      <c r="GIN10" s="1739" t="n"/>
      <c r="GIO10" s="1739" t="n"/>
      <c r="GIP10" s="1739" t="n"/>
      <c r="GIQ10" s="1739" t="n"/>
      <c r="GIR10" s="1739" t="n"/>
      <c r="GIS10" s="1739" t="n"/>
      <c r="GIT10" s="1739" t="n"/>
      <c r="GIU10" s="1739" t="n"/>
      <c r="GIV10" s="1739" t="n"/>
      <c r="GIW10" s="1739" t="n"/>
      <c r="GIX10" s="1739" t="n"/>
      <c r="GIY10" s="1739" t="n"/>
      <c r="GIZ10" s="1739" t="n"/>
      <c r="GJA10" s="1739" t="n"/>
      <c r="GJB10" s="1739" t="n"/>
      <c r="GJC10" s="1739" t="n"/>
      <c r="GJD10" s="1739" t="n"/>
      <c r="GJE10" s="1739" t="n"/>
      <c r="GJF10" s="1739" t="n"/>
      <c r="GJG10" s="1739" t="n"/>
      <c r="GJH10" s="1739" t="n"/>
      <c r="GJI10" s="1739" t="n"/>
      <c r="GJJ10" s="1739" t="n"/>
      <c r="GJK10" s="1739" t="n"/>
      <c r="GJL10" s="1739" t="n"/>
      <c r="GJM10" s="1739" t="n"/>
      <c r="GJN10" s="1739" t="n"/>
      <c r="GJO10" s="1739" t="n"/>
      <c r="GJP10" s="1739" t="n"/>
      <c r="GJQ10" s="1739" t="n"/>
      <c r="GJR10" s="1739" t="n"/>
      <c r="GJS10" s="1739" t="n"/>
      <c r="GJT10" s="1739" t="n"/>
      <c r="GJU10" s="1739" t="n"/>
      <c r="GJV10" s="1739" t="n"/>
      <c r="GJW10" s="1739" t="n"/>
      <c r="GJX10" s="1739" t="n"/>
      <c r="GJY10" s="1739" t="n"/>
      <c r="GJZ10" s="1739" t="n"/>
      <c r="GKA10" s="1739" t="n"/>
      <c r="GKB10" s="1739" t="n"/>
      <c r="GKC10" s="1739" t="n"/>
      <c r="GKD10" s="1739" t="n"/>
      <c r="GKE10" s="1739" t="n"/>
      <c r="GKF10" s="1739" t="n"/>
      <c r="GKG10" s="1739" t="n"/>
      <c r="GKH10" s="1739" t="n"/>
      <c r="GKI10" s="1739" t="n"/>
      <c r="GKJ10" s="1739" t="n"/>
      <c r="GKK10" s="1739" t="n"/>
      <c r="GKL10" s="1739" t="n"/>
      <c r="GKM10" s="1739" t="n"/>
      <c r="GKN10" s="1739" t="n"/>
      <c r="GKO10" s="1739" t="n"/>
      <c r="GKP10" s="1739" t="n"/>
      <c r="GKQ10" s="1739" t="n"/>
      <c r="GKR10" s="1739" t="n"/>
      <c r="GKS10" s="1739" t="n"/>
      <c r="GKT10" s="1739" t="n"/>
      <c r="GKU10" s="1739" t="n"/>
      <c r="GKV10" s="1739" t="n"/>
      <c r="GKW10" s="1739" t="n"/>
      <c r="GKX10" s="1739" t="n"/>
      <c r="GKY10" s="1739" t="n"/>
      <c r="GKZ10" s="1739" t="n"/>
      <c r="GLA10" s="1739" t="n"/>
      <c r="GLB10" s="1739" t="n"/>
      <c r="GLC10" s="1739" t="n"/>
      <c r="GLD10" s="1739" t="n"/>
      <c r="GLE10" s="1739" t="n"/>
      <c r="GLF10" s="1739" t="n"/>
      <c r="GLG10" s="1739" t="n"/>
      <c r="GLH10" s="1739" t="n"/>
      <c r="GLI10" s="1739" t="n"/>
      <c r="GLJ10" s="1739" t="n"/>
      <c r="GLK10" s="1739" t="n"/>
      <c r="GLL10" s="1739" t="n"/>
      <c r="GLM10" s="1739" t="n"/>
      <c r="GLN10" s="1739" t="n"/>
      <c r="GLO10" s="1739" t="n"/>
      <c r="GLP10" s="1739" t="n"/>
      <c r="GLQ10" s="1739" t="n"/>
      <c r="GLR10" s="1739" t="n"/>
      <c r="GLS10" s="1739" t="n"/>
      <c r="GLT10" s="1739" t="n"/>
      <c r="GLU10" s="1739" t="n"/>
      <c r="GLV10" s="1739" t="n"/>
      <c r="GLW10" s="1739" t="n"/>
      <c r="GLX10" s="1739" t="n"/>
      <c r="GLY10" s="1739" t="n"/>
      <c r="GLZ10" s="1739" t="n"/>
      <c r="GMA10" s="1739" t="n"/>
      <c r="GMB10" s="1739" t="n"/>
      <c r="GMC10" s="1739" t="n"/>
      <c r="GMD10" s="1739" t="n"/>
      <c r="GME10" s="1739" t="n"/>
      <c r="GMF10" s="1739" t="n"/>
      <c r="GMG10" s="1739" t="n"/>
      <c r="GMH10" s="1739" t="n"/>
      <c r="GMI10" s="1739" t="n"/>
      <c r="GMJ10" s="1739" t="n"/>
      <c r="GMK10" s="1739" t="n"/>
      <c r="GML10" s="1739" t="n"/>
      <c r="GMM10" s="1739" t="n"/>
      <c r="GMN10" s="1739" t="n"/>
      <c r="GMO10" s="1739" t="n"/>
      <c r="GMP10" s="1739" t="n"/>
      <c r="GMQ10" s="1739" t="n"/>
      <c r="GMR10" s="1739" t="n"/>
      <c r="GMS10" s="1739" t="n"/>
      <c r="GMT10" s="1739" t="n"/>
      <c r="GMU10" s="1739" t="n"/>
      <c r="GMV10" s="1739" t="n"/>
      <c r="GMW10" s="1739" t="n"/>
      <c r="GMX10" s="1739" t="n"/>
      <c r="GMY10" s="1739" t="n"/>
      <c r="GMZ10" s="1739" t="n"/>
      <c r="GNA10" s="1739" t="n"/>
      <c r="GNB10" s="1739" t="n"/>
      <c r="GNC10" s="1739" t="n"/>
      <c r="GND10" s="1739" t="n"/>
      <c r="GNE10" s="1739" t="n"/>
      <c r="GNF10" s="1739" t="n"/>
      <c r="GNG10" s="1739" t="n"/>
      <c r="GNH10" s="1739" t="n"/>
      <c r="GNI10" s="1739" t="n"/>
      <c r="GNJ10" s="1739" t="n"/>
      <c r="GNK10" s="1739" t="n"/>
      <c r="GNL10" s="1739" t="n"/>
      <c r="GNM10" s="1739" t="n"/>
      <c r="GNN10" s="1739" t="n"/>
      <c r="GNO10" s="1739" t="n"/>
      <c r="GNP10" s="1739" t="n"/>
      <c r="GNQ10" s="1739" t="n"/>
      <c r="GNR10" s="1739" t="n"/>
      <c r="GNS10" s="1739" t="n"/>
      <c r="GNT10" s="1739" t="n"/>
      <c r="GNU10" s="1739" t="n"/>
      <c r="GNV10" s="1739" t="n"/>
      <c r="GNW10" s="1739" t="n"/>
      <c r="GNX10" s="1739" t="n"/>
      <c r="GNY10" s="1739" t="n"/>
      <c r="GNZ10" s="1739" t="n"/>
      <c r="GOA10" s="1739" t="n"/>
      <c r="GOB10" s="1739" t="n"/>
      <c r="GOC10" s="1739" t="n"/>
      <c r="GOD10" s="1739" t="n"/>
      <c r="GOE10" s="1739" t="n"/>
      <c r="GOF10" s="1739" t="n"/>
      <c r="GOG10" s="1739" t="n"/>
      <c r="GOH10" s="1739" t="n"/>
      <c r="GOI10" s="1739" t="n"/>
      <c r="GOJ10" s="1739" t="n"/>
      <c r="GOK10" s="1739" t="n"/>
      <c r="GOL10" s="1739" t="n"/>
      <c r="GOM10" s="1739" t="n"/>
      <c r="GON10" s="1739" t="n"/>
      <c r="GOO10" s="1739" t="n"/>
      <c r="GOP10" s="1739" t="n"/>
      <c r="GOQ10" s="1739" t="n"/>
      <c r="GOR10" s="1739" t="n"/>
      <c r="GOS10" s="1739" t="n"/>
      <c r="GOT10" s="1739" t="n"/>
      <c r="GOU10" s="1739" t="n"/>
      <c r="GOV10" s="1739" t="n"/>
      <c r="GOW10" s="1739" t="n"/>
      <c r="GOX10" s="1739" t="n"/>
      <c r="GOY10" s="1739" t="n"/>
      <c r="GOZ10" s="1739" t="n"/>
      <c r="GPA10" s="1739" t="n"/>
      <c r="GPB10" s="1739" t="n"/>
      <c r="GPC10" s="1739" t="n"/>
      <c r="GPD10" s="1739" t="n"/>
      <c r="GPE10" s="1739" t="n"/>
      <c r="GPF10" s="1739" t="n"/>
      <c r="GPG10" s="1739" t="n"/>
      <c r="GPH10" s="1739" t="n"/>
      <c r="GPI10" s="1739" t="n"/>
      <c r="GPJ10" s="1739" t="n"/>
      <c r="GPK10" s="1739" t="n"/>
      <c r="GPL10" s="1739" t="n"/>
      <c r="GPM10" s="1739" t="n"/>
      <c r="GPN10" s="1739" t="n"/>
      <c r="GPO10" s="1739" t="n"/>
      <c r="GPP10" s="1739" t="n"/>
      <c r="GPQ10" s="1739" t="n"/>
      <c r="GPR10" s="1739" t="n"/>
      <c r="GPS10" s="1739" t="n"/>
      <c r="GPT10" s="1739" t="n"/>
      <c r="GPU10" s="1739" t="n"/>
      <c r="GPV10" s="1739" t="n"/>
      <c r="GPW10" s="1739" t="n"/>
      <c r="GPX10" s="1739" t="n"/>
      <c r="GPY10" s="1739" t="n"/>
      <c r="GPZ10" s="1739" t="n"/>
      <c r="GQA10" s="1739" t="n"/>
      <c r="GQB10" s="1739" t="n"/>
      <c r="GQC10" s="1739" t="n"/>
      <c r="GQD10" s="1739" t="n"/>
      <c r="GQE10" s="1739" t="n"/>
      <c r="GQF10" s="1739" t="n"/>
      <c r="GQG10" s="1739" t="n"/>
      <c r="GQH10" s="1739" t="n"/>
      <c r="GQI10" s="1739" t="n"/>
      <c r="GQJ10" s="1739" t="n"/>
      <c r="GQK10" s="1739" t="n"/>
      <c r="GQL10" s="1739" t="n"/>
      <c r="GQM10" s="1739" t="n"/>
      <c r="GQN10" s="1739" t="n"/>
      <c r="GQO10" s="1739" t="n"/>
      <c r="GQP10" s="1739" t="n"/>
      <c r="GQQ10" s="1739" t="n"/>
      <c r="GQR10" s="1739" t="n"/>
      <c r="GQS10" s="1739" t="n"/>
      <c r="GQT10" s="1739" t="n"/>
      <c r="GQU10" s="1739" t="n"/>
      <c r="GQV10" s="1739" t="n"/>
      <c r="GQW10" s="1739" t="n"/>
      <c r="GQX10" s="1739" t="n"/>
      <c r="GQY10" s="1739" t="n"/>
      <c r="GQZ10" s="1739" t="n"/>
      <c r="GRA10" s="1739" t="n"/>
      <c r="GRB10" s="1739" t="n"/>
      <c r="GRC10" s="1739" t="n"/>
      <c r="GRD10" s="1739" t="n"/>
      <c r="GRE10" s="1739" t="n"/>
      <c r="GRF10" s="1739" t="n"/>
      <c r="GRG10" s="1739" t="n"/>
      <c r="GRH10" s="1739" t="n"/>
      <c r="GRI10" s="1739" t="n"/>
      <c r="GRJ10" s="1739" t="n"/>
      <c r="GRK10" s="1739" t="n"/>
      <c r="GRL10" s="1739" t="n"/>
      <c r="GRM10" s="1739" t="n"/>
      <c r="GRN10" s="1739" t="n"/>
      <c r="GRO10" s="1739" t="n"/>
      <c r="GRP10" s="1739" t="n"/>
      <c r="GRQ10" s="1739" t="n"/>
      <c r="GRR10" s="1739" t="n"/>
      <c r="GRS10" s="1739" t="n"/>
      <c r="GRT10" s="1739" t="n"/>
      <c r="GRU10" s="1739" t="n"/>
      <c r="GRV10" s="1739" t="n"/>
      <c r="GRW10" s="1739" t="n"/>
      <c r="GRX10" s="1739" t="n"/>
      <c r="GRY10" s="1739" t="n"/>
      <c r="GRZ10" s="1739" t="n"/>
      <c r="GSA10" s="1739" t="n"/>
      <c r="GSB10" s="1739" t="n"/>
      <c r="GSC10" s="1739" t="n"/>
      <c r="GSD10" s="1739" t="n"/>
      <c r="GSE10" s="1739" t="n"/>
      <c r="GSF10" s="1739" t="n"/>
      <c r="GSG10" s="1739" t="n"/>
      <c r="GSH10" s="1739" t="n"/>
      <c r="GSI10" s="1739" t="n"/>
      <c r="GSJ10" s="1739" t="n"/>
      <c r="GSK10" s="1739" t="n"/>
      <c r="GSL10" s="1739" t="n"/>
      <c r="GSM10" s="1739" t="n"/>
      <c r="GSN10" s="1739" t="n"/>
      <c r="GSO10" s="1739" t="n"/>
      <c r="GSP10" s="1739" t="n"/>
      <c r="GSQ10" s="1739" t="n"/>
      <c r="GSR10" s="1739" t="n"/>
      <c r="GSS10" s="1739" t="n"/>
      <c r="GST10" s="1739" t="n"/>
      <c r="GSU10" s="1739" t="n"/>
      <c r="GSV10" s="1739" t="n"/>
      <c r="GSW10" s="1739" t="n"/>
      <c r="GSX10" s="1739" t="n"/>
      <c r="GSY10" s="1739" t="n"/>
      <c r="GSZ10" s="1739" t="n"/>
      <c r="GTA10" s="1739" t="n"/>
      <c r="GTB10" s="1739" t="n"/>
      <c r="GTC10" s="1739" t="n"/>
      <c r="GTD10" s="1739" t="n"/>
      <c r="GTE10" s="1739" t="n"/>
      <c r="GTF10" s="1739" t="n"/>
      <c r="GTG10" s="1739" t="n"/>
      <c r="GTH10" s="1739" t="n"/>
      <c r="GTI10" s="1739" t="n"/>
      <c r="GTJ10" s="1739" t="n"/>
      <c r="GTK10" s="1739" t="n"/>
      <c r="GTL10" s="1739" t="n"/>
      <c r="GTM10" s="1739" t="n"/>
      <c r="GTN10" s="1739" t="n"/>
      <c r="GTO10" s="1739" t="n"/>
      <c r="GTP10" s="1739" t="n"/>
      <c r="GTQ10" s="1739" t="n"/>
      <c r="GTR10" s="1739" t="n"/>
      <c r="GTS10" s="1739" t="n"/>
      <c r="GTT10" s="1739" t="n"/>
      <c r="GTU10" s="1739" t="n"/>
      <c r="GTV10" s="1739" t="n"/>
      <c r="GTW10" s="1739" t="n"/>
      <c r="GTX10" s="1739" t="n"/>
      <c r="GTY10" s="1739" t="n"/>
      <c r="GTZ10" s="1739" t="n"/>
      <c r="GUA10" s="1739" t="n"/>
      <c r="GUB10" s="1739" t="n"/>
      <c r="GUC10" s="1739" t="n"/>
      <c r="GUD10" s="1739" t="n"/>
      <c r="GUE10" s="1739" t="n"/>
      <c r="GUF10" s="1739" t="n"/>
      <c r="GUG10" s="1739" t="n"/>
      <c r="GUH10" s="1739" t="n"/>
      <c r="GUI10" s="1739" t="n"/>
      <c r="GUJ10" s="1739" t="n"/>
      <c r="GUK10" s="1739" t="n"/>
      <c r="GUL10" s="1739" t="n"/>
      <c r="GUM10" s="1739" t="n"/>
      <c r="GUN10" s="1739" t="n"/>
      <c r="GUO10" s="1739" t="n"/>
      <c r="GUP10" s="1739" t="n"/>
      <c r="GUQ10" s="1739" t="n"/>
      <c r="GUR10" s="1739" t="n"/>
      <c r="GUS10" s="1739" t="n"/>
      <c r="GUT10" s="1739" t="n"/>
      <c r="GUU10" s="1739" t="n"/>
      <c r="GUV10" s="1739" t="n"/>
      <c r="GUW10" s="1739" t="n"/>
      <c r="GUX10" s="1739" t="n"/>
      <c r="GUY10" s="1739" t="n"/>
      <c r="GUZ10" s="1739" t="n"/>
      <c r="GVA10" s="1739" t="n"/>
      <c r="GVB10" s="1739" t="n"/>
      <c r="GVC10" s="1739" t="n"/>
      <c r="GVD10" s="1739" t="n"/>
      <c r="GVE10" s="1739" t="n"/>
      <c r="GVF10" s="1739" t="n"/>
      <c r="GVG10" s="1739" t="n"/>
      <c r="GVH10" s="1739" t="n"/>
      <c r="GVI10" s="1739" t="n"/>
      <c r="GVJ10" s="1739" t="n"/>
      <c r="GVK10" s="1739" t="n"/>
      <c r="GVL10" s="1739" t="n"/>
      <c r="GVM10" s="1739" t="n"/>
      <c r="GVN10" s="1739" t="n"/>
      <c r="GVO10" s="1739" t="n"/>
      <c r="GVP10" s="1739" t="n"/>
      <c r="GVQ10" s="1739" t="n"/>
      <c r="GVR10" s="1739" t="n"/>
      <c r="GVS10" s="1739" t="n"/>
      <c r="GVT10" s="1739" t="n"/>
      <c r="GVU10" s="1739" t="n"/>
      <c r="GVV10" s="1739" t="n"/>
      <c r="GVW10" s="1739" t="n"/>
      <c r="GVX10" s="1739" t="n"/>
      <c r="GVY10" s="1739" t="n"/>
      <c r="GVZ10" s="1739" t="n"/>
      <c r="GWA10" s="1739" t="n"/>
      <c r="GWB10" s="1739" t="n"/>
      <c r="GWC10" s="1739" t="n"/>
      <c r="GWD10" s="1739" t="n"/>
      <c r="GWE10" s="1739" t="n"/>
      <c r="GWF10" s="1739" t="n"/>
      <c r="GWG10" s="1739" t="n"/>
      <c r="GWH10" s="1739" t="n"/>
      <c r="GWI10" s="1739" t="n"/>
      <c r="GWJ10" s="1739" t="n"/>
      <c r="GWK10" s="1739" t="n"/>
      <c r="GWL10" s="1739" t="n"/>
      <c r="GWM10" s="1739" t="n"/>
      <c r="GWN10" s="1739" t="n"/>
      <c r="GWO10" s="1739" t="n"/>
      <c r="GWP10" s="1739" t="n"/>
      <c r="GWQ10" s="1739" t="n"/>
      <c r="GWR10" s="1739" t="n"/>
      <c r="GWS10" s="1739" t="n"/>
      <c r="GWT10" s="1739" t="n"/>
      <c r="GWU10" s="1739" t="n"/>
      <c r="GWV10" s="1739" t="n"/>
      <c r="GWW10" s="1739" t="n"/>
      <c r="GWX10" s="1739" t="n"/>
      <c r="GWY10" s="1739" t="n"/>
      <c r="GWZ10" s="1739" t="n"/>
      <c r="GXA10" s="1739" t="n"/>
      <c r="GXB10" s="1739" t="n"/>
      <c r="GXC10" s="1739" t="n"/>
      <c r="GXD10" s="1739" t="n"/>
      <c r="GXE10" s="1739" t="n"/>
      <c r="GXF10" s="1739" t="n"/>
      <c r="GXG10" s="1739" t="n"/>
      <c r="GXH10" s="1739" t="n"/>
      <c r="GXI10" s="1739" t="n"/>
      <c r="GXJ10" s="1739" t="n"/>
      <c r="GXK10" s="1739" t="n"/>
      <c r="GXL10" s="1739" t="n"/>
      <c r="GXM10" s="1739" t="n"/>
      <c r="GXN10" s="1739" t="n"/>
      <c r="GXO10" s="1739" t="n"/>
      <c r="GXP10" s="1739" t="n"/>
      <c r="GXQ10" s="1739" t="n"/>
      <c r="GXR10" s="1739" t="n"/>
      <c r="GXS10" s="1739" t="n"/>
      <c r="GXT10" s="1739" t="n"/>
      <c r="GXU10" s="1739" t="n"/>
      <c r="GXV10" s="1739" t="n"/>
      <c r="GXW10" s="1739" t="n"/>
      <c r="GXX10" s="1739" t="n"/>
      <c r="GXY10" s="1739" t="n"/>
      <c r="GXZ10" s="1739" t="n"/>
      <c r="GYA10" s="1739" t="n"/>
      <c r="GYB10" s="1739" t="n"/>
      <c r="GYC10" s="1739" t="n"/>
      <c r="GYD10" s="1739" t="n"/>
      <c r="GYE10" s="1739" t="n"/>
      <c r="GYF10" s="1739" t="n"/>
      <c r="GYG10" s="1739" t="n"/>
      <c r="GYH10" s="1739" t="n"/>
      <c r="GYI10" s="1739" t="n"/>
      <c r="GYJ10" s="1739" t="n"/>
      <c r="GYK10" s="1739" t="n"/>
      <c r="GYL10" s="1739" t="n"/>
      <c r="GYM10" s="1739" t="n"/>
      <c r="GYN10" s="1739" t="n"/>
      <c r="GYO10" s="1739" t="n"/>
      <c r="GYP10" s="1739" t="n"/>
      <c r="GYQ10" s="1739" t="n"/>
      <c r="GYR10" s="1739" t="n"/>
      <c r="GYS10" s="1739" t="n"/>
      <c r="GYT10" s="1739" t="n"/>
      <c r="GYU10" s="1739" t="n"/>
      <c r="GYV10" s="1739" t="n"/>
      <c r="GYW10" s="1739" t="n"/>
      <c r="GYX10" s="1739" t="n"/>
      <c r="GYY10" s="1739" t="n"/>
      <c r="GYZ10" s="1739" t="n"/>
      <c r="GZA10" s="1739" t="n"/>
      <c r="GZB10" s="1739" t="n"/>
      <c r="GZC10" s="1739" t="n"/>
      <c r="GZD10" s="1739" t="n"/>
      <c r="GZE10" s="1739" t="n"/>
      <c r="GZF10" s="1739" t="n"/>
      <c r="GZG10" s="1739" t="n"/>
      <c r="GZH10" s="1739" t="n"/>
      <c r="GZI10" s="1739" t="n"/>
      <c r="GZJ10" s="1739" t="n"/>
      <c r="GZK10" s="1739" t="n"/>
      <c r="GZL10" s="1739" t="n"/>
      <c r="GZM10" s="1739" t="n"/>
      <c r="GZN10" s="1739" t="n"/>
      <c r="GZO10" s="1739" t="n"/>
      <c r="GZP10" s="1739" t="n"/>
      <c r="GZQ10" s="1739" t="n"/>
      <c r="GZR10" s="1739" t="n"/>
      <c r="GZS10" s="1739" t="n"/>
      <c r="GZT10" s="1739" t="n"/>
      <c r="GZU10" s="1739" t="n"/>
      <c r="GZV10" s="1739" t="n"/>
      <c r="GZW10" s="1739" t="n"/>
      <c r="GZX10" s="1739" t="n"/>
      <c r="GZY10" s="1739" t="n"/>
      <c r="GZZ10" s="1739" t="n"/>
      <c r="HAA10" s="1739" t="n"/>
      <c r="HAB10" s="1739" t="n"/>
      <c r="HAC10" s="1739" t="n"/>
      <c r="HAD10" s="1739" t="n"/>
      <c r="HAE10" s="1739" t="n"/>
      <c r="HAF10" s="1739" t="n"/>
      <c r="HAG10" s="1739" t="n"/>
      <c r="HAH10" s="1739" t="n"/>
      <c r="HAI10" s="1739" t="n"/>
      <c r="HAJ10" s="1739" t="n"/>
      <c r="HAK10" s="1739" t="n"/>
      <c r="HAL10" s="1739" t="n"/>
      <c r="HAM10" s="1739" t="n"/>
      <c r="HAN10" s="1739" t="n"/>
      <c r="HAO10" s="1739" t="n"/>
      <c r="HAP10" s="1739" t="n"/>
      <c r="HAQ10" s="1739" t="n"/>
      <c r="HAR10" s="1739" t="n"/>
      <c r="HAS10" s="1739" t="n"/>
      <c r="HAT10" s="1739" t="n"/>
      <c r="HAU10" s="1739" t="n"/>
      <c r="HAV10" s="1739" t="n"/>
      <c r="HAW10" s="1739" t="n"/>
      <c r="HAX10" s="1739" t="n"/>
      <c r="HAY10" s="1739" t="n"/>
      <c r="HAZ10" s="1739" t="n"/>
      <c r="HBA10" s="1739" t="n"/>
      <c r="HBB10" s="1739" t="n"/>
      <c r="HBC10" s="1739" t="n"/>
      <c r="HBD10" s="1739" t="n"/>
      <c r="HBE10" s="1739" t="n"/>
      <c r="HBF10" s="1739" t="n"/>
      <c r="HBG10" s="1739" t="n"/>
      <c r="HBH10" s="1739" t="n"/>
      <c r="HBI10" s="1739" t="n"/>
      <c r="HBJ10" s="1739" t="n"/>
      <c r="HBK10" s="1739" t="n"/>
      <c r="HBL10" s="1739" t="n"/>
      <c r="HBM10" s="1739" t="n"/>
      <c r="HBN10" s="1739" t="n"/>
      <c r="HBO10" s="1739" t="n"/>
      <c r="HBP10" s="1739" t="n"/>
      <c r="HBQ10" s="1739" t="n"/>
      <c r="HBR10" s="1739" t="n"/>
      <c r="HBS10" s="1739" t="n"/>
      <c r="HBT10" s="1739" t="n"/>
      <c r="HBU10" s="1739" t="n"/>
      <c r="HBV10" s="1739" t="n"/>
      <c r="HBW10" s="1739" t="n"/>
      <c r="HBX10" s="1739" t="n"/>
      <c r="HBY10" s="1739" t="n"/>
      <c r="HBZ10" s="1739" t="n"/>
      <c r="HCA10" s="1739" t="n"/>
      <c r="HCB10" s="1739" t="n"/>
      <c r="HCC10" s="1739" t="n"/>
      <c r="HCD10" s="1739" t="n"/>
      <c r="HCE10" s="1739" t="n"/>
      <c r="HCF10" s="1739" t="n"/>
      <c r="HCG10" s="1739" t="n"/>
      <c r="HCH10" s="1739" t="n"/>
      <c r="HCI10" s="1739" t="n"/>
      <c r="HCJ10" s="1739" t="n"/>
      <c r="HCK10" s="1739" t="n"/>
      <c r="HCL10" s="1739" t="n"/>
      <c r="HCM10" s="1739" t="n"/>
      <c r="HCN10" s="1739" t="n"/>
      <c r="HCO10" s="1739" t="n"/>
      <c r="HCP10" s="1739" t="n"/>
      <c r="HCQ10" s="1739" t="n"/>
      <c r="HCR10" s="1739" t="n"/>
      <c r="HCS10" s="1739" t="n"/>
      <c r="HCT10" s="1739" t="n"/>
      <c r="HCU10" s="1739" t="n"/>
      <c r="HCV10" s="1739" t="n"/>
      <c r="HCW10" s="1739" t="n"/>
      <c r="HCX10" s="1739" t="n"/>
      <c r="HCY10" s="1739" t="n"/>
      <c r="HCZ10" s="1739" t="n"/>
      <c r="HDA10" s="1739" t="n"/>
      <c r="HDB10" s="1739" t="n"/>
      <c r="HDC10" s="1739" t="n"/>
      <c r="HDD10" s="1739" t="n"/>
      <c r="HDE10" s="1739" t="n"/>
      <c r="HDF10" s="1739" t="n"/>
      <c r="HDG10" s="1739" t="n"/>
      <c r="HDH10" s="1739" t="n"/>
      <c r="HDI10" s="1739" t="n"/>
      <c r="HDJ10" s="1739" t="n"/>
      <c r="HDK10" s="1739" t="n"/>
      <c r="HDL10" s="1739" t="n"/>
      <c r="HDM10" s="1739" t="n"/>
      <c r="HDN10" s="1739" t="n"/>
      <c r="HDO10" s="1739" t="n"/>
      <c r="HDP10" s="1739" t="n"/>
      <c r="HDQ10" s="1739" t="n"/>
      <c r="HDR10" s="1739" t="n"/>
      <c r="HDS10" s="1739" t="n"/>
      <c r="HDT10" s="1739" t="n"/>
      <c r="HDU10" s="1739" t="n"/>
      <c r="HDV10" s="1739" t="n"/>
      <c r="HDW10" s="1739" t="n"/>
      <c r="HDX10" s="1739" t="n"/>
      <c r="HDY10" s="1739" t="n"/>
      <c r="HDZ10" s="1739" t="n"/>
      <c r="HEA10" s="1739" t="n"/>
      <c r="HEB10" s="1739" t="n"/>
      <c r="HEC10" s="1739" t="n"/>
      <c r="HED10" s="1739" t="n"/>
      <c r="HEE10" s="1739" t="n"/>
      <c r="HEF10" s="1739" t="n"/>
      <c r="HEG10" s="1739" t="n"/>
      <c r="HEH10" s="1739" t="n"/>
      <c r="HEI10" s="1739" t="n"/>
      <c r="HEJ10" s="1739" t="n"/>
      <c r="HEK10" s="1739" t="n"/>
      <c r="HEL10" s="1739" t="n"/>
      <c r="HEM10" s="1739" t="n"/>
      <c r="HEN10" s="1739" t="n"/>
      <c r="HEO10" s="1739" t="n"/>
      <c r="HEP10" s="1739" t="n"/>
      <c r="HEQ10" s="1739" t="n"/>
      <c r="HER10" s="1739" t="n"/>
      <c r="HES10" s="1739" t="n"/>
      <c r="HET10" s="1739" t="n"/>
      <c r="HEU10" s="1739" t="n"/>
      <c r="HEV10" s="1739" t="n"/>
      <c r="HEW10" s="1739" t="n"/>
      <c r="HEX10" s="1739" t="n"/>
      <c r="HEY10" s="1739" t="n"/>
      <c r="HEZ10" s="1739" t="n"/>
      <c r="HFA10" s="1739" t="n"/>
      <c r="HFB10" s="1739" t="n"/>
      <c r="HFC10" s="1739" t="n"/>
      <c r="HFD10" s="1739" t="n"/>
      <c r="HFE10" s="1739" t="n"/>
      <c r="HFF10" s="1739" t="n"/>
      <c r="HFG10" s="1739" t="n"/>
      <c r="HFH10" s="1739" t="n"/>
      <c r="HFI10" s="1739" t="n"/>
      <c r="HFJ10" s="1739" t="n"/>
      <c r="HFK10" s="1739" t="n"/>
      <c r="HFL10" s="1739" t="n"/>
      <c r="HFM10" s="1739" t="n"/>
      <c r="HFN10" s="1739" t="n"/>
      <c r="HFO10" s="1739" t="n"/>
      <c r="HFP10" s="1739" t="n"/>
      <c r="HFQ10" s="1739" t="n"/>
      <c r="HFR10" s="1739" t="n"/>
      <c r="HFS10" s="1739" t="n"/>
      <c r="HFT10" s="1739" t="n"/>
      <c r="HFU10" s="1739" t="n"/>
      <c r="HFV10" s="1739" t="n"/>
      <c r="HFW10" s="1739" t="n"/>
      <c r="HFX10" s="1739" t="n"/>
      <c r="HFY10" s="1739" t="n"/>
      <c r="HFZ10" s="1739" t="n"/>
      <c r="HGA10" s="1739" t="n"/>
      <c r="HGB10" s="1739" t="n"/>
      <c r="HGC10" s="1739" t="n"/>
      <c r="HGD10" s="1739" t="n"/>
      <c r="HGE10" s="1739" t="n"/>
      <c r="HGF10" s="1739" t="n"/>
      <c r="HGG10" s="1739" t="n"/>
      <c r="HGH10" s="1739" t="n"/>
      <c r="HGI10" s="1739" t="n"/>
      <c r="HGJ10" s="1739" t="n"/>
      <c r="HGK10" s="1739" t="n"/>
      <c r="HGL10" s="1739" t="n"/>
      <c r="HGM10" s="1739" t="n"/>
      <c r="HGN10" s="1739" t="n"/>
      <c r="HGO10" s="1739" t="n"/>
      <c r="HGP10" s="1739" t="n"/>
      <c r="HGQ10" s="1739" t="n"/>
      <c r="HGR10" s="1739" t="n"/>
      <c r="HGS10" s="1739" t="n"/>
      <c r="HGT10" s="1739" t="n"/>
      <c r="HGU10" s="1739" t="n"/>
      <c r="HGV10" s="1739" t="n"/>
      <c r="HGW10" s="1739" t="n"/>
      <c r="HGX10" s="1739" t="n"/>
      <c r="HGY10" s="1739" t="n"/>
      <c r="HGZ10" s="1739" t="n"/>
      <c r="HHA10" s="1739" t="n"/>
      <c r="HHB10" s="1739" t="n"/>
      <c r="HHC10" s="1739" t="n"/>
      <c r="HHD10" s="1739" t="n"/>
      <c r="HHE10" s="1739" t="n"/>
      <c r="HHF10" s="1739" t="n"/>
      <c r="HHG10" s="1739" t="n"/>
      <c r="HHH10" s="1739" t="n"/>
      <c r="HHI10" s="1739" t="n"/>
      <c r="HHJ10" s="1739" t="n"/>
      <c r="HHK10" s="1739" t="n"/>
      <c r="HHL10" s="1739" t="n"/>
      <c r="HHM10" s="1739" t="n"/>
      <c r="HHN10" s="1739" t="n"/>
      <c r="HHO10" s="1739" t="n"/>
      <c r="HHP10" s="1739" t="n"/>
      <c r="HHQ10" s="1739" t="n"/>
      <c r="HHR10" s="1739" t="n"/>
      <c r="HHS10" s="1739" t="n"/>
      <c r="HHT10" s="1739" t="n"/>
      <c r="HHU10" s="1739" t="n"/>
      <c r="HHV10" s="1739" t="n"/>
      <c r="HHW10" s="1739" t="n"/>
      <c r="HHX10" s="1739" t="n"/>
      <c r="HHY10" s="1739" t="n"/>
      <c r="HHZ10" s="1739" t="n"/>
      <c r="HIA10" s="1739" t="n"/>
      <c r="HIB10" s="1739" t="n"/>
      <c r="HIC10" s="1739" t="n"/>
      <c r="HID10" s="1739" t="n"/>
      <c r="HIE10" s="1739" t="n"/>
      <c r="HIF10" s="1739" t="n"/>
      <c r="HIG10" s="1739" t="n"/>
      <c r="HIH10" s="1739" t="n"/>
      <c r="HII10" s="1739" t="n"/>
      <c r="HIJ10" s="1739" t="n"/>
      <c r="HIK10" s="1739" t="n"/>
      <c r="HIL10" s="1739" t="n"/>
      <c r="HIM10" s="1739" t="n"/>
      <c r="HIN10" s="1739" t="n"/>
      <c r="HIO10" s="1739" t="n"/>
      <c r="HIP10" s="1739" t="n"/>
      <c r="HIQ10" s="1739" t="n"/>
      <c r="HIR10" s="1739" t="n"/>
      <c r="HIS10" s="1739" t="n"/>
      <c r="HIT10" s="1739" t="n"/>
      <c r="HIU10" s="1739" t="n"/>
      <c r="HIV10" s="1739" t="n"/>
      <c r="HIW10" s="1739" t="n"/>
      <c r="HIX10" s="1739" t="n"/>
      <c r="HIY10" s="1739" t="n"/>
      <c r="HIZ10" s="1739" t="n"/>
      <c r="HJA10" s="1739" t="n"/>
      <c r="HJB10" s="1739" t="n"/>
      <c r="HJC10" s="1739" t="n"/>
      <c r="HJD10" s="1739" t="n"/>
      <c r="HJE10" s="1739" t="n"/>
      <c r="HJF10" s="1739" t="n"/>
      <c r="HJG10" s="1739" t="n"/>
      <c r="HJH10" s="1739" t="n"/>
      <c r="HJI10" s="1739" t="n"/>
      <c r="HJJ10" s="1739" t="n"/>
      <c r="HJK10" s="1739" t="n"/>
      <c r="HJL10" s="1739" t="n"/>
      <c r="HJM10" s="1739" t="n"/>
      <c r="HJN10" s="1739" t="n"/>
      <c r="HJO10" s="1739" t="n"/>
      <c r="HJP10" s="1739" t="n"/>
      <c r="HJQ10" s="1739" t="n"/>
      <c r="HJR10" s="1739" t="n"/>
      <c r="HJS10" s="1739" t="n"/>
      <c r="HJT10" s="1739" t="n"/>
      <c r="HJU10" s="1739" t="n"/>
      <c r="HJV10" s="1739" t="n"/>
      <c r="HJW10" s="1739" t="n"/>
      <c r="HJX10" s="1739" t="n"/>
      <c r="HJY10" s="1739" t="n"/>
      <c r="HJZ10" s="1739" t="n"/>
      <c r="HKA10" s="1739" t="n"/>
      <c r="HKB10" s="1739" t="n"/>
      <c r="HKC10" s="1739" t="n"/>
      <c r="HKD10" s="1739" t="n"/>
      <c r="HKE10" s="1739" t="n"/>
      <c r="HKF10" s="1739" t="n"/>
      <c r="HKG10" s="1739" t="n"/>
      <c r="HKH10" s="1739" t="n"/>
      <c r="HKI10" s="1739" t="n"/>
      <c r="HKJ10" s="1739" t="n"/>
      <c r="HKK10" s="1739" t="n"/>
      <c r="HKL10" s="1739" t="n"/>
      <c r="HKM10" s="1739" t="n"/>
      <c r="HKN10" s="1739" t="n"/>
      <c r="HKO10" s="1739" t="n"/>
      <c r="HKP10" s="1739" t="n"/>
      <c r="HKQ10" s="1739" t="n"/>
      <c r="HKR10" s="1739" t="n"/>
      <c r="HKS10" s="1739" t="n"/>
      <c r="HKT10" s="1739" t="n"/>
      <c r="HKU10" s="1739" t="n"/>
      <c r="HKV10" s="1739" t="n"/>
      <c r="HKW10" s="1739" t="n"/>
      <c r="HKX10" s="1739" t="n"/>
      <c r="HKY10" s="1739" t="n"/>
      <c r="HKZ10" s="1739" t="n"/>
      <c r="HLA10" s="1739" t="n"/>
      <c r="HLB10" s="1739" t="n"/>
      <c r="HLC10" s="1739" t="n"/>
      <c r="HLD10" s="1739" t="n"/>
      <c r="HLE10" s="1739" t="n"/>
      <c r="HLF10" s="1739" t="n"/>
      <c r="HLG10" s="1739" t="n"/>
      <c r="HLH10" s="1739" t="n"/>
      <c r="HLI10" s="1739" t="n"/>
      <c r="HLJ10" s="1739" t="n"/>
      <c r="HLK10" s="1739" t="n"/>
      <c r="HLL10" s="1739" t="n"/>
      <c r="HLM10" s="1739" t="n"/>
      <c r="HLN10" s="1739" t="n"/>
      <c r="HLO10" s="1739" t="n"/>
      <c r="HLP10" s="1739" t="n"/>
      <c r="HLQ10" s="1739" t="n"/>
      <c r="HLR10" s="1739" t="n"/>
      <c r="HLS10" s="1739" t="n"/>
      <c r="HLT10" s="1739" t="n"/>
      <c r="HLU10" s="1739" t="n"/>
      <c r="HLV10" s="1739" t="n"/>
      <c r="HLW10" s="1739" t="n"/>
      <c r="HLX10" s="1739" t="n"/>
      <c r="HLY10" s="1739" t="n"/>
      <c r="HLZ10" s="1739" t="n"/>
      <c r="HMA10" s="1739" t="n"/>
      <c r="HMB10" s="1739" t="n"/>
      <c r="HMC10" s="1739" t="n"/>
      <c r="HMD10" s="1739" t="n"/>
      <c r="HME10" s="1739" t="n"/>
      <c r="HMF10" s="1739" t="n"/>
      <c r="HMG10" s="1739" t="n"/>
      <c r="HMH10" s="1739" t="n"/>
      <c r="HMI10" s="1739" t="n"/>
      <c r="HMJ10" s="1739" t="n"/>
      <c r="HMK10" s="1739" t="n"/>
      <c r="HML10" s="1739" t="n"/>
      <c r="HMM10" s="1739" t="n"/>
      <c r="HMN10" s="1739" t="n"/>
      <c r="HMO10" s="1739" t="n"/>
      <c r="HMP10" s="1739" t="n"/>
      <c r="HMQ10" s="1739" t="n"/>
      <c r="HMR10" s="1739" t="n"/>
      <c r="HMS10" s="1739" t="n"/>
      <c r="HMT10" s="1739" t="n"/>
      <c r="HMU10" s="1739" t="n"/>
      <c r="HMV10" s="1739" t="n"/>
      <c r="HMW10" s="1739" t="n"/>
      <c r="HMX10" s="1739" t="n"/>
      <c r="HMY10" s="1739" t="n"/>
      <c r="HMZ10" s="1739" t="n"/>
      <c r="HNA10" s="1739" t="n"/>
      <c r="HNB10" s="1739" t="n"/>
      <c r="HNC10" s="1739" t="n"/>
      <c r="HND10" s="1739" t="n"/>
      <c r="HNE10" s="1739" t="n"/>
      <c r="HNF10" s="1739" t="n"/>
      <c r="HNG10" s="1739" t="n"/>
      <c r="HNH10" s="1739" t="n"/>
      <c r="HNI10" s="1739" t="n"/>
      <c r="HNJ10" s="1739" t="n"/>
      <c r="HNK10" s="1739" t="n"/>
      <c r="HNL10" s="1739" t="n"/>
      <c r="HNM10" s="1739" t="n"/>
      <c r="HNN10" s="1739" t="n"/>
      <c r="HNO10" s="1739" t="n"/>
      <c r="HNP10" s="1739" t="n"/>
      <c r="HNQ10" s="1739" t="n"/>
      <c r="HNR10" s="1739" t="n"/>
      <c r="HNS10" s="1739" t="n"/>
      <c r="HNT10" s="1739" t="n"/>
      <c r="HNU10" s="1739" t="n"/>
      <c r="HNV10" s="1739" t="n"/>
      <c r="HNW10" s="1739" t="n"/>
      <c r="HNX10" s="1739" t="n"/>
      <c r="HNY10" s="1739" t="n"/>
      <c r="HNZ10" s="1739" t="n"/>
      <c r="HOA10" s="1739" t="n"/>
      <c r="HOB10" s="1739" t="n"/>
      <c r="HOC10" s="1739" t="n"/>
      <c r="HOD10" s="1739" t="n"/>
      <c r="HOE10" s="1739" t="n"/>
      <c r="HOF10" s="1739" t="n"/>
      <c r="HOG10" s="1739" t="n"/>
      <c r="HOH10" s="1739" t="n"/>
      <c r="HOI10" s="1739" t="n"/>
      <c r="HOJ10" s="1739" t="n"/>
      <c r="HOK10" s="1739" t="n"/>
      <c r="HOL10" s="1739" t="n"/>
      <c r="HOM10" s="1739" t="n"/>
      <c r="HON10" s="1739" t="n"/>
      <c r="HOO10" s="1739" t="n"/>
      <c r="HOP10" s="1739" t="n"/>
      <c r="HOQ10" s="1739" t="n"/>
      <c r="HOR10" s="1739" t="n"/>
      <c r="HOS10" s="1739" t="n"/>
      <c r="HOT10" s="1739" t="n"/>
      <c r="HOU10" s="1739" t="n"/>
      <c r="HOV10" s="1739" t="n"/>
      <c r="HOW10" s="1739" t="n"/>
      <c r="HOX10" s="1739" t="n"/>
      <c r="HOY10" s="1739" t="n"/>
      <c r="HOZ10" s="1739" t="n"/>
      <c r="HPA10" s="1739" t="n"/>
      <c r="HPB10" s="1739" t="n"/>
      <c r="HPC10" s="1739" t="n"/>
      <c r="HPD10" s="1739" t="n"/>
      <c r="HPE10" s="1739" t="n"/>
      <c r="HPF10" s="1739" t="n"/>
      <c r="HPG10" s="1739" t="n"/>
      <c r="HPH10" s="1739" t="n"/>
      <c r="HPI10" s="1739" t="n"/>
      <c r="HPJ10" s="1739" t="n"/>
      <c r="HPK10" s="1739" t="n"/>
      <c r="HPL10" s="1739" t="n"/>
      <c r="HPM10" s="1739" t="n"/>
      <c r="HPN10" s="1739" t="n"/>
      <c r="HPO10" s="1739" t="n"/>
      <c r="HPP10" s="1739" t="n"/>
      <c r="HPQ10" s="1739" t="n"/>
      <c r="HPR10" s="1739" t="n"/>
      <c r="HPS10" s="1739" t="n"/>
      <c r="HPT10" s="1739" t="n"/>
      <c r="HPU10" s="1739" t="n"/>
      <c r="HPV10" s="1739" t="n"/>
      <c r="HPW10" s="1739" t="n"/>
      <c r="HPX10" s="1739" t="n"/>
      <c r="HPY10" s="1739" t="n"/>
      <c r="HPZ10" s="1739" t="n"/>
      <c r="HQA10" s="1739" t="n"/>
      <c r="HQB10" s="1739" t="n"/>
      <c r="HQC10" s="1739" t="n"/>
      <c r="HQD10" s="1739" t="n"/>
      <c r="HQE10" s="1739" t="n"/>
      <c r="HQF10" s="1739" t="n"/>
      <c r="HQG10" s="1739" t="n"/>
      <c r="HQH10" s="1739" t="n"/>
      <c r="HQI10" s="1739" t="n"/>
      <c r="HQJ10" s="1739" t="n"/>
      <c r="HQK10" s="1739" t="n"/>
      <c r="HQL10" s="1739" t="n"/>
      <c r="HQM10" s="1739" t="n"/>
      <c r="HQN10" s="1739" t="n"/>
      <c r="HQO10" s="1739" t="n"/>
      <c r="HQP10" s="1739" t="n"/>
      <c r="HQQ10" s="1739" t="n"/>
      <c r="HQR10" s="1739" t="n"/>
      <c r="HQS10" s="1739" t="n"/>
      <c r="HQT10" s="1739" t="n"/>
      <c r="HQU10" s="1739" t="n"/>
      <c r="HQV10" s="1739" t="n"/>
      <c r="HQW10" s="1739" t="n"/>
      <c r="HQX10" s="1739" t="n"/>
      <c r="HQY10" s="1739" t="n"/>
      <c r="HQZ10" s="1739" t="n"/>
      <c r="HRA10" s="1739" t="n"/>
      <c r="HRB10" s="1739" t="n"/>
      <c r="HRC10" s="1739" t="n"/>
      <c r="HRD10" s="1739" t="n"/>
      <c r="HRE10" s="1739" t="n"/>
      <c r="HRF10" s="1739" t="n"/>
      <c r="HRG10" s="1739" t="n"/>
      <c r="HRH10" s="1739" t="n"/>
      <c r="HRI10" s="1739" t="n"/>
      <c r="HRJ10" s="1739" t="n"/>
      <c r="HRK10" s="1739" t="n"/>
      <c r="HRL10" s="1739" t="n"/>
      <c r="HRM10" s="1739" t="n"/>
      <c r="HRN10" s="1739" t="n"/>
      <c r="HRO10" s="1739" t="n"/>
      <c r="HRP10" s="1739" t="n"/>
      <c r="HRQ10" s="1739" t="n"/>
      <c r="HRR10" s="1739" t="n"/>
      <c r="HRS10" s="1739" t="n"/>
      <c r="HRT10" s="1739" t="n"/>
      <c r="HRU10" s="1739" t="n"/>
      <c r="HRV10" s="1739" t="n"/>
      <c r="HRW10" s="1739" t="n"/>
      <c r="HRX10" s="1739" t="n"/>
      <c r="HRY10" s="1739" t="n"/>
      <c r="HRZ10" s="1739" t="n"/>
      <c r="HSA10" s="1739" t="n"/>
      <c r="HSB10" s="1739" t="n"/>
      <c r="HSC10" s="1739" t="n"/>
      <c r="HSD10" s="1739" t="n"/>
      <c r="HSE10" s="1739" t="n"/>
      <c r="HSF10" s="1739" t="n"/>
      <c r="HSG10" s="1739" t="n"/>
      <c r="HSH10" s="1739" t="n"/>
      <c r="HSI10" s="1739" t="n"/>
      <c r="HSJ10" s="1739" t="n"/>
      <c r="HSK10" s="1739" t="n"/>
      <c r="HSL10" s="1739" t="n"/>
      <c r="HSM10" s="1739" t="n"/>
      <c r="HSN10" s="1739" t="n"/>
      <c r="HSO10" s="1739" t="n"/>
      <c r="HSP10" s="1739" t="n"/>
      <c r="HSQ10" s="1739" t="n"/>
      <c r="HSR10" s="1739" t="n"/>
      <c r="HSS10" s="1739" t="n"/>
      <c r="HST10" s="1739" t="n"/>
      <c r="HSU10" s="1739" t="n"/>
      <c r="HSV10" s="1739" t="n"/>
      <c r="HSW10" s="1739" t="n"/>
      <c r="HSX10" s="1739" t="n"/>
      <c r="HSY10" s="1739" t="n"/>
      <c r="HSZ10" s="1739" t="n"/>
      <c r="HTA10" s="1739" t="n"/>
      <c r="HTB10" s="1739" t="n"/>
      <c r="HTC10" s="1739" t="n"/>
      <c r="HTD10" s="1739" t="n"/>
      <c r="HTE10" s="1739" t="n"/>
      <c r="HTF10" s="1739" t="n"/>
      <c r="HTG10" s="1739" t="n"/>
      <c r="HTH10" s="1739" t="n"/>
      <c r="HTI10" s="1739" t="n"/>
      <c r="HTJ10" s="1739" t="n"/>
      <c r="HTK10" s="1739" t="n"/>
      <c r="HTL10" s="1739" t="n"/>
      <c r="HTM10" s="1739" t="n"/>
      <c r="HTN10" s="1739" t="n"/>
      <c r="HTO10" s="1739" t="n"/>
      <c r="HTP10" s="1739" t="n"/>
      <c r="HTQ10" s="1739" t="n"/>
      <c r="HTR10" s="1739" t="n"/>
      <c r="HTS10" s="1739" t="n"/>
      <c r="HTT10" s="1739" t="n"/>
      <c r="HTU10" s="1739" t="n"/>
      <c r="HTV10" s="1739" t="n"/>
      <c r="HTW10" s="1739" t="n"/>
      <c r="HTX10" s="1739" t="n"/>
      <c r="HTY10" s="1739" t="n"/>
      <c r="HTZ10" s="1739" t="n"/>
      <c r="HUA10" s="1739" t="n"/>
      <c r="HUB10" s="1739" t="n"/>
      <c r="HUC10" s="1739" t="n"/>
      <c r="HUD10" s="1739" t="n"/>
      <c r="HUE10" s="1739" t="n"/>
      <c r="HUF10" s="1739" t="n"/>
      <c r="HUG10" s="1739" t="n"/>
      <c r="HUH10" s="1739" t="n"/>
      <c r="HUI10" s="1739" t="n"/>
      <c r="HUJ10" s="1739" t="n"/>
      <c r="HUK10" s="1739" t="n"/>
      <c r="HUL10" s="1739" t="n"/>
      <c r="HUM10" s="1739" t="n"/>
      <c r="HUN10" s="1739" t="n"/>
      <c r="HUO10" s="1739" t="n"/>
      <c r="HUP10" s="1739" t="n"/>
      <c r="HUQ10" s="1739" t="n"/>
      <c r="HUR10" s="1739" t="n"/>
      <c r="HUS10" s="1739" t="n"/>
      <c r="HUT10" s="1739" t="n"/>
      <c r="HUU10" s="1739" t="n"/>
      <c r="HUV10" s="1739" t="n"/>
      <c r="HUW10" s="1739" t="n"/>
      <c r="HUX10" s="1739" t="n"/>
      <c r="HUY10" s="1739" t="n"/>
      <c r="HUZ10" s="1739" t="n"/>
      <c r="HVA10" s="1739" t="n"/>
      <c r="HVB10" s="1739" t="n"/>
      <c r="HVC10" s="1739" t="n"/>
      <c r="HVD10" s="1739" t="n"/>
      <c r="HVE10" s="1739" t="n"/>
      <c r="HVF10" s="1739" t="n"/>
      <c r="HVG10" s="1739" t="n"/>
      <c r="HVH10" s="1739" t="n"/>
      <c r="HVI10" s="1739" t="n"/>
      <c r="HVJ10" s="1739" t="n"/>
      <c r="HVK10" s="1739" t="n"/>
      <c r="HVL10" s="1739" t="n"/>
      <c r="HVM10" s="1739" t="n"/>
      <c r="HVN10" s="1739" t="n"/>
      <c r="HVO10" s="1739" t="n"/>
      <c r="HVP10" s="1739" t="n"/>
      <c r="HVQ10" s="1739" t="n"/>
      <c r="HVR10" s="1739" t="n"/>
      <c r="HVS10" s="1739" t="n"/>
      <c r="HVT10" s="1739" t="n"/>
      <c r="HVU10" s="1739" t="n"/>
      <c r="HVV10" s="1739" t="n"/>
      <c r="HVW10" s="1739" t="n"/>
      <c r="HVX10" s="1739" t="n"/>
      <c r="HVY10" s="1739" t="n"/>
      <c r="HVZ10" s="1739" t="n"/>
      <c r="HWA10" s="1739" t="n"/>
      <c r="HWB10" s="1739" t="n"/>
      <c r="HWC10" s="1739" t="n"/>
      <c r="HWD10" s="1739" t="n"/>
      <c r="HWE10" s="1739" t="n"/>
      <c r="HWF10" s="1739" t="n"/>
      <c r="HWG10" s="1739" t="n"/>
      <c r="HWH10" s="1739" t="n"/>
      <c r="HWI10" s="1739" t="n"/>
      <c r="HWJ10" s="1739" t="n"/>
      <c r="HWK10" s="1739" t="n"/>
      <c r="HWL10" s="1739" t="n"/>
      <c r="HWM10" s="1739" t="n"/>
      <c r="HWN10" s="1739" t="n"/>
      <c r="HWO10" s="1739" t="n"/>
      <c r="HWP10" s="1739" t="n"/>
      <c r="HWQ10" s="1739" t="n"/>
      <c r="HWR10" s="1739" t="n"/>
      <c r="HWS10" s="1739" t="n"/>
      <c r="HWT10" s="1739" t="n"/>
      <c r="HWU10" s="1739" t="n"/>
      <c r="HWV10" s="1739" t="n"/>
      <c r="HWW10" s="1739" t="n"/>
      <c r="HWX10" s="1739" t="n"/>
      <c r="HWY10" s="1739" t="n"/>
      <c r="HWZ10" s="1739" t="n"/>
      <c r="HXA10" s="1739" t="n"/>
      <c r="HXB10" s="1739" t="n"/>
      <c r="HXC10" s="1739" t="n"/>
      <c r="HXD10" s="1739" t="n"/>
      <c r="HXE10" s="1739" t="n"/>
      <c r="HXF10" s="1739" t="n"/>
      <c r="HXG10" s="1739" t="n"/>
      <c r="HXH10" s="1739" t="n"/>
      <c r="HXI10" s="1739" t="n"/>
      <c r="HXJ10" s="1739" t="n"/>
      <c r="HXK10" s="1739" t="n"/>
      <c r="HXL10" s="1739" t="n"/>
      <c r="HXM10" s="1739" t="n"/>
      <c r="HXN10" s="1739" t="n"/>
      <c r="HXO10" s="1739" t="n"/>
      <c r="HXP10" s="1739" t="n"/>
      <c r="HXQ10" s="1739" t="n"/>
      <c r="HXR10" s="1739" t="n"/>
      <c r="HXS10" s="1739" t="n"/>
      <c r="HXT10" s="1739" t="n"/>
      <c r="HXU10" s="1739" t="n"/>
      <c r="HXV10" s="1739" t="n"/>
      <c r="HXW10" s="1739" t="n"/>
      <c r="HXX10" s="1739" t="n"/>
      <c r="HXY10" s="1739" t="n"/>
      <c r="HXZ10" s="1739" t="n"/>
      <c r="HYA10" s="1739" t="n"/>
      <c r="HYB10" s="1739" t="n"/>
      <c r="HYC10" s="1739" t="n"/>
      <c r="HYD10" s="1739" t="n"/>
      <c r="HYE10" s="1739" t="n"/>
      <c r="HYF10" s="1739" t="n"/>
      <c r="HYG10" s="1739" t="n"/>
      <c r="HYH10" s="1739" t="n"/>
      <c r="HYI10" s="1739" t="n"/>
      <c r="HYJ10" s="1739" t="n"/>
      <c r="HYK10" s="1739" t="n"/>
      <c r="HYL10" s="1739" t="n"/>
      <c r="HYM10" s="1739" t="n"/>
      <c r="HYN10" s="1739" t="n"/>
      <c r="HYO10" s="1739" t="n"/>
      <c r="HYP10" s="1739" t="n"/>
      <c r="HYQ10" s="1739" t="n"/>
      <c r="HYR10" s="1739" t="n"/>
      <c r="HYS10" s="1739" t="n"/>
      <c r="HYT10" s="1739" t="n"/>
      <c r="HYU10" s="1739" t="n"/>
      <c r="HYV10" s="1739" t="n"/>
      <c r="HYW10" s="1739" t="n"/>
      <c r="HYX10" s="1739" t="n"/>
      <c r="HYY10" s="1739" t="n"/>
      <c r="HYZ10" s="1739" t="n"/>
      <c r="HZA10" s="1739" t="n"/>
      <c r="HZB10" s="1739" t="n"/>
      <c r="HZC10" s="1739" t="n"/>
      <c r="HZD10" s="1739" t="n"/>
      <c r="HZE10" s="1739" t="n"/>
      <c r="HZF10" s="1739" t="n"/>
      <c r="HZG10" s="1739" t="n"/>
      <c r="HZH10" s="1739" t="n"/>
      <c r="HZI10" s="1739" t="n"/>
      <c r="HZJ10" s="1739" t="n"/>
      <c r="HZK10" s="1739" t="n"/>
      <c r="HZL10" s="1739" t="n"/>
      <c r="HZM10" s="1739" t="n"/>
      <c r="HZN10" s="1739" t="n"/>
      <c r="HZO10" s="1739" t="n"/>
      <c r="HZP10" s="1739" t="n"/>
      <c r="HZQ10" s="1739" t="n"/>
      <c r="HZR10" s="1739" t="n"/>
      <c r="HZS10" s="1739" t="n"/>
      <c r="HZT10" s="1739" t="n"/>
      <c r="HZU10" s="1739" t="n"/>
      <c r="HZV10" s="1739" t="n"/>
      <c r="HZW10" s="1739" t="n"/>
      <c r="HZX10" s="1739" t="n"/>
      <c r="HZY10" s="1739" t="n"/>
      <c r="HZZ10" s="1739" t="n"/>
      <c r="IAA10" s="1739" t="n"/>
      <c r="IAB10" s="1739" t="n"/>
      <c r="IAC10" s="1739" t="n"/>
      <c r="IAD10" s="1739" t="n"/>
      <c r="IAE10" s="1739" t="n"/>
      <c r="IAF10" s="1739" t="n"/>
      <c r="IAG10" s="1739" t="n"/>
      <c r="IAH10" s="1739" t="n"/>
      <c r="IAI10" s="1739" t="n"/>
      <c r="IAJ10" s="1739" t="n"/>
      <c r="IAK10" s="1739" t="n"/>
      <c r="IAL10" s="1739" t="n"/>
      <c r="IAM10" s="1739" t="n"/>
      <c r="IAN10" s="1739" t="n"/>
      <c r="IAO10" s="1739" t="n"/>
      <c r="IAP10" s="1739" t="n"/>
      <c r="IAQ10" s="1739" t="n"/>
      <c r="IAR10" s="1739" t="n"/>
      <c r="IAS10" s="1739" t="n"/>
      <c r="IAT10" s="1739" t="n"/>
      <c r="IAU10" s="1739" t="n"/>
      <c r="IAV10" s="1739" t="n"/>
      <c r="IAW10" s="1739" t="n"/>
      <c r="IAX10" s="1739" t="n"/>
      <c r="IAY10" s="1739" t="n"/>
      <c r="IAZ10" s="1739" t="n"/>
      <c r="IBA10" s="1739" t="n"/>
      <c r="IBB10" s="1739" t="n"/>
      <c r="IBC10" s="1739" t="n"/>
      <c r="IBD10" s="1739" t="n"/>
      <c r="IBE10" s="1739" t="n"/>
      <c r="IBF10" s="1739" t="n"/>
      <c r="IBG10" s="1739" t="n"/>
      <c r="IBH10" s="1739" t="n"/>
      <c r="IBI10" s="1739" t="n"/>
      <c r="IBJ10" s="1739" t="n"/>
      <c r="IBK10" s="1739" t="n"/>
      <c r="IBL10" s="1739" t="n"/>
      <c r="IBM10" s="1739" t="n"/>
      <c r="IBN10" s="1739" t="n"/>
      <c r="IBO10" s="1739" t="n"/>
      <c r="IBP10" s="1739" t="n"/>
      <c r="IBQ10" s="1739" t="n"/>
      <c r="IBR10" s="1739" t="n"/>
      <c r="IBS10" s="1739" t="n"/>
      <c r="IBT10" s="1739" t="n"/>
      <c r="IBU10" s="1739" t="n"/>
      <c r="IBV10" s="1739" t="n"/>
      <c r="IBW10" s="1739" t="n"/>
      <c r="IBX10" s="1739" t="n"/>
      <c r="IBY10" s="1739" t="n"/>
      <c r="IBZ10" s="1739" t="n"/>
      <c r="ICA10" s="1739" t="n"/>
      <c r="ICB10" s="1739" t="n"/>
      <c r="ICC10" s="1739" t="n"/>
      <c r="ICD10" s="1739" t="n"/>
      <c r="ICE10" s="1739" t="n"/>
      <c r="ICF10" s="1739" t="n"/>
      <c r="ICG10" s="1739" t="n"/>
      <c r="ICH10" s="1739" t="n"/>
      <c r="ICI10" s="1739" t="n"/>
      <c r="ICJ10" s="1739" t="n"/>
      <c r="ICK10" s="1739" t="n"/>
      <c r="ICL10" s="1739" t="n"/>
      <c r="ICM10" s="1739" t="n"/>
      <c r="ICN10" s="1739" t="n"/>
      <c r="ICO10" s="1739" t="n"/>
      <c r="ICP10" s="1739" t="n"/>
      <c r="ICQ10" s="1739" t="n"/>
      <c r="ICR10" s="1739" t="n"/>
      <c r="ICS10" s="1739" t="n"/>
      <c r="ICT10" s="1739" t="n"/>
      <c r="ICU10" s="1739" t="n"/>
      <c r="ICV10" s="1739" t="n"/>
      <c r="ICW10" s="1739" t="n"/>
      <c r="ICX10" s="1739" t="n"/>
      <c r="ICY10" s="1739" t="n"/>
      <c r="ICZ10" s="1739" t="n"/>
      <c r="IDA10" s="1739" t="n"/>
      <c r="IDB10" s="1739" t="n"/>
      <c r="IDC10" s="1739" t="n"/>
      <c r="IDD10" s="1739" t="n"/>
      <c r="IDE10" s="1739" t="n"/>
      <c r="IDF10" s="1739" t="n"/>
      <c r="IDG10" s="1739" t="n"/>
      <c r="IDH10" s="1739" t="n"/>
      <c r="IDI10" s="1739" t="n"/>
      <c r="IDJ10" s="1739" t="n"/>
      <c r="IDK10" s="1739" t="n"/>
      <c r="IDL10" s="1739" t="n"/>
      <c r="IDM10" s="1739" t="n"/>
      <c r="IDN10" s="1739" t="n"/>
      <c r="IDO10" s="1739" t="n"/>
      <c r="IDP10" s="1739" t="n"/>
      <c r="IDQ10" s="1739" t="n"/>
      <c r="IDR10" s="1739" t="n"/>
      <c r="IDS10" s="1739" t="n"/>
      <c r="IDT10" s="1739" t="n"/>
      <c r="IDU10" s="1739" t="n"/>
      <c r="IDV10" s="1739" t="n"/>
      <c r="IDW10" s="1739" t="n"/>
      <c r="IDX10" s="1739" t="n"/>
      <c r="IDY10" s="1739" t="n"/>
      <c r="IDZ10" s="1739" t="n"/>
      <c r="IEA10" s="1739" t="n"/>
      <c r="IEB10" s="1739" t="n"/>
      <c r="IEC10" s="1739" t="n"/>
      <c r="IED10" s="1739" t="n"/>
      <c r="IEE10" s="1739" t="n"/>
      <c r="IEF10" s="1739" t="n"/>
      <c r="IEG10" s="1739" t="n"/>
      <c r="IEH10" s="1739" t="n"/>
      <c r="IEI10" s="1739" t="n"/>
      <c r="IEJ10" s="1739" t="n"/>
      <c r="IEK10" s="1739" t="n"/>
      <c r="IEL10" s="1739" t="n"/>
      <c r="IEM10" s="1739" t="n"/>
      <c r="IEN10" s="1739" t="n"/>
      <c r="IEO10" s="1739" t="n"/>
      <c r="IEP10" s="1739" t="n"/>
      <c r="IEQ10" s="1739" t="n"/>
      <c r="IER10" s="1739" t="n"/>
      <c r="IES10" s="1739" t="n"/>
      <c r="IET10" s="1739" t="n"/>
      <c r="IEU10" s="1739" t="n"/>
      <c r="IEV10" s="1739" t="n"/>
      <c r="IEW10" s="1739" t="n"/>
      <c r="IEX10" s="1739" t="n"/>
      <c r="IEY10" s="1739" t="n"/>
      <c r="IEZ10" s="1739" t="n"/>
      <c r="IFA10" s="1739" t="n"/>
      <c r="IFB10" s="1739" t="n"/>
      <c r="IFC10" s="1739" t="n"/>
      <c r="IFD10" s="1739" t="n"/>
      <c r="IFE10" s="1739" t="n"/>
      <c r="IFF10" s="1739" t="n"/>
      <c r="IFG10" s="1739" t="n"/>
      <c r="IFH10" s="1739" t="n"/>
      <c r="IFI10" s="1739" t="n"/>
      <c r="IFJ10" s="1739" t="n"/>
      <c r="IFK10" s="1739" t="n"/>
      <c r="IFL10" s="1739" t="n"/>
      <c r="IFM10" s="1739" t="n"/>
      <c r="IFN10" s="1739" t="n"/>
      <c r="IFO10" s="1739" t="n"/>
      <c r="IFP10" s="1739" t="n"/>
      <c r="IFQ10" s="1739" t="n"/>
      <c r="IFR10" s="1739" t="n"/>
      <c r="IFS10" s="1739" t="n"/>
      <c r="IFT10" s="1739" t="n"/>
      <c r="IFU10" s="1739" t="n"/>
      <c r="IFV10" s="1739" t="n"/>
      <c r="IFW10" s="1739" t="n"/>
      <c r="IFX10" s="1739" t="n"/>
      <c r="IFY10" s="1739" t="n"/>
      <c r="IFZ10" s="1739" t="n"/>
      <c r="IGA10" s="1739" t="n"/>
      <c r="IGB10" s="1739" t="n"/>
      <c r="IGC10" s="1739" t="n"/>
      <c r="IGD10" s="1739" t="n"/>
      <c r="IGE10" s="1739" t="n"/>
      <c r="IGF10" s="1739" t="n"/>
      <c r="IGG10" s="1739" t="n"/>
      <c r="IGH10" s="1739" t="n"/>
      <c r="IGI10" s="1739" t="n"/>
      <c r="IGJ10" s="1739" t="n"/>
      <c r="IGK10" s="1739" t="n"/>
      <c r="IGL10" s="1739" t="n"/>
      <c r="IGM10" s="1739" t="n"/>
      <c r="IGN10" s="1739" t="n"/>
      <c r="IGO10" s="1739" t="n"/>
      <c r="IGP10" s="1739" t="n"/>
      <c r="IGQ10" s="1739" t="n"/>
      <c r="IGR10" s="1739" t="n"/>
      <c r="IGS10" s="1739" t="n"/>
      <c r="IGT10" s="1739" t="n"/>
      <c r="IGU10" s="1739" t="n"/>
      <c r="IGV10" s="1739" t="n"/>
      <c r="IGW10" s="1739" t="n"/>
      <c r="IGX10" s="1739" t="n"/>
      <c r="IGY10" s="1739" t="n"/>
      <c r="IGZ10" s="1739" t="n"/>
      <c r="IHA10" s="1739" t="n"/>
      <c r="IHB10" s="1739" t="n"/>
      <c r="IHC10" s="1739" t="n"/>
      <c r="IHD10" s="1739" t="n"/>
      <c r="IHE10" s="1739" t="n"/>
      <c r="IHF10" s="1739" t="n"/>
      <c r="IHG10" s="1739" t="n"/>
      <c r="IHH10" s="1739" t="n"/>
      <c r="IHI10" s="1739" t="n"/>
      <c r="IHJ10" s="1739" t="n"/>
      <c r="IHK10" s="1739" t="n"/>
      <c r="IHL10" s="1739" t="n"/>
      <c r="IHM10" s="1739" t="n"/>
      <c r="IHN10" s="1739" t="n"/>
      <c r="IHO10" s="1739" t="n"/>
      <c r="IHP10" s="1739" t="n"/>
      <c r="IHQ10" s="1739" t="n"/>
      <c r="IHR10" s="1739" t="n"/>
      <c r="IHS10" s="1739" t="n"/>
      <c r="IHT10" s="1739" t="n"/>
      <c r="IHU10" s="1739" t="n"/>
      <c r="IHV10" s="1739" t="n"/>
      <c r="IHW10" s="1739" t="n"/>
      <c r="IHX10" s="1739" t="n"/>
      <c r="IHY10" s="1739" t="n"/>
      <c r="IHZ10" s="1739" t="n"/>
      <c r="IIA10" s="1739" t="n"/>
      <c r="IIB10" s="1739" t="n"/>
      <c r="IIC10" s="1739" t="n"/>
      <c r="IID10" s="1739" t="n"/>
      <c r="IIE10" s="1739" t="n"/>
      <c r="IIF10" s="1739" t="n"/>
      <c r="IIG10" s="1739" t="n"/>
      <c r="IIH10" s="1739" t="n"/>
      <c r="III10" s="1739" t="n"/>
      <c r="IIJ10" s="1739" t="n"/>
      <c r="IIK10" s="1739" t="n"/>
      <c r="IIL10" s="1739" t="n"/>
      <c r="IIM10" s="1739" t="n"/>
      <c r="IIN10" s="1739" t="n"/>
      <c r="IIO10" s="1739" t="n"/>
      <c r="IIP10" s="1739" t="n"/>
      <c r="IIQ10" s="1739" t="n"/>
      <c r="IIR10" s="1739" t="n"/>
      <c r="IIS10" s="1739" t="n"/>
      <c r="IIT10" s="1739" t="n"/>
      <c r="IIU10" s="1739" t="n"/>
      <c r="IIV10" s="1739" t="n"/>
      <c r="IIW10" s="1739" t="n"/>
      <c r="IIX10" s="1739" t="n"/>
      <c r="IIY10" s="1739" t="n"/>
      <c r="IIZ10" s="1739" t="n"/>
      <c r="IJA10" s="1739" t="n"/>
      <c r="IJB10" s="1739" t="n"/>
      <c r="IJC10" s="1739" t="n"/>
      <c r="IJD10" s="1739" t="n"/>
      <c r="IJE10" s="1739" t="n"/>
      <c r="IJF10" s="1739" t="n"/>
      <c r="IJG10" s="1739" t="n"/>
      <c r="IJH10" s="1739" t="n"/>
      <c r="IJI10" s="1739" t="n"/>
      <c r="IJJ10" s="1739" t="n"/>
      <c r="IJK10" s="1739" t="n"/>
      <c r="IJL10" s="1739" t="n"/>
      <c r="IJM10" s="1739" t="n"/>
      <c r="IJN10" s="1739" t="n"/>
      <c r="IJO10" s="1739" t="n"/>
      <c r="IJP10" s="1739" t="n"/>
      <c r="IJQ10" s="1739" t="n"/>
      <c r="IJR10" s="1739" t="n"/>
      <c r="IJS10" s="1739" t="n"/>
      <c r="IJT10" s="1739" t="n"/>
      <c r="IJU10" s="1739" t="n"/>
      <c r="IJV10" s="1739" t="n"/>
      <c r="IJW10" s="1739" t="n"/>
      <c r="IJX10" s="1739" t="n"/>
      <c r="IJY10" s="1739" t="n"/>
      <c r="IJZ10" s="1739" t="n"/>
      <c r="IKA10" s="1739" t="n"/>
      <c r="IKB10" s="1739" t="n"/>
      <c r="IKC10" s="1739" t="n"/>
      <c r="IKD10" s="1739" t="n"/>
      <c r="IKE10" s="1739" t="n"/>
      <c r="IKF10" s="1739" t="n"/>
      <c r="IKG10" s="1739" t="n"/>
      <c r="IKH10" s="1739" t="n"/>
      <c r="IKI10" s="1739" t="n"/>
      <c r="IKJ10" s="1739" t="n"/>
      <c r="IKK10" s="1739" t="n"/>
      <c r="IKL10" s="1739" t="n"/>
      <c r="IKM10" s="1739" t="n"/>
      <c r="IKN10" s="1739" t="n"/>
      <c r="IKO10" s="1739" t="n"/>
      <c r="IKP10" s="1739" t="n"/>
      <c r="IKQ10" s="1739" t="n"/>
      <c r="IKR10" s="1739" t="n"/>
      <c r="IKS10" s="1739" t="n"/>
      <c r="IKT10" s="1739" t="n"/>
      <c r="IKU10" s="1739" t="n"/>
      <c r="IKV10" s="1739" t="n"/>
      <c r="IKW10" s="1739" t="n"/>
      <c r="IKX10" s="1739" t="n"/>
      <c r="IKY10" s="1739" t="n"/>
      <c r="IKZ10" s="1739" t="n"/>
      <c r="ILA10" s="1739" t="n"/>
      <c r="ILB10" s="1739" t="n"/>
      <c r="ILC10" s="1739" t="n"/>
      <c r="ILD10" s="1739" t="n"/>
      <c r="ILE10" s="1739" t="n"/>
      <c r="ILF10" s="1739" t="n"/>
      <c r="ILG10" s="1739" t="n"/>
      <c r="ILH10" s="1739" t="n"/>
      <c r="ILI10" s="1739" t="n"/>
      <c r="ILJ10" s="1739" t="n"/>
      <c r="ILK10" s="1739" t="n"/>
      <c r="ILL10" s="1739" t="n"/>
      <c r="ILM10" s="1739" t="n"/>
      <c r="ILN10" s="1739" t="n"/>
      <c r="ILO10" s="1739" t="n"/>
      <c r="ILP10" s="1739" t="n"/>
      <c r="ILQ10" s="1739" t="n"/>
      <c r="ILR10" s="1739" t="n"/>
      <c r="ILS10" s="1739" t="n"/>
      <c r="ILT10" s="1739" t="n"/>
      <c r="ILU10" s="1739" t="n"/>
      <c r="ILV10" s="1739" t="n"/>
      <c r="ILW10" s="1739" t="n"/>
      <c r="ILX10" s="1739" t="n"/>
      <c r="ILY10" s="1739" t="n"/>
      <c r="ILZ10" s="1739" t="n"/>
      <c r="IMA10" s="1739" t="n"/>
      <c r="IMB10" s="1739" t="n"/>
      <c r="IMC10" s="1739" t="n"/>
      <c r="IMD10" s="1739" t="n"/>
      <c r="IME10" s="1739" t="n"/>
      <c r="IMF10" s="1739" t="n"/>
      <c r="IMG10" s="1739" t="n"/>
      <c r="IMH10" s="1739" t="n"/>
      <c r="IMI10" s="1739" t="n"/>
      <c r="IMJ10" s="1739" t="n"/>
      <c r="IMK10" s="1739" t="n"/>
      <c r="IML10" s="1739" t="n"/>
      <c r="IMM10" s="1739" t="n"/>
      <c r="IMN10" s="1739" t="n"/>
      <c r="IMO10" s="1739" t="n"/>
      <c r="IMP10" s="1739" t="n"/>
      <c r="IMQ10" s="1739" t="n"/>
      <c r="IMR10" s="1739" t="n"/>
      <c r="IMS10" s="1739" t="n"/>
      <c r="IMT10" s="1739" t="n"/>
      <c r="IMU10" s="1739" t="n"/>
      <c r="IMV10" s="1739" t="n"/>
      <c r="IMW10" s="1739" t="n"/>
      <c r="IMX10" s="1739" t="n"/>
      <c r="IMY10" s="1739" t="n"/>
      <c r="IMZ10" s="1739" t="n"/>
      <c r="INA10" s="1739" t="n"/>
      <c r="INB10" s="1739" t="n"/>
      <c r="INC10" s="1739" t="n"/>
      <c r="IND10" s="1739" t="n"/>
      <c r="INE10" s="1739" t="n"/>
      <c r="INF10" s="1739" t="n"/>
      <c r="ING10" s="1739" t="n"/>
      <c r="INH10" s="1739" t="n"/>
      <c r="INI10" s="1739" t="n"/>
      <c r="INJ10" s="1739" t="n"/>
      <c r="INK10" s="1739" t="n"/>
      <c r="INL10" s="1739" t="n"/>
      <c r="INM10" s="1739" t="n"/>
      <c r="INN10" s="1739" t="n"/>
      <c r="INO10" s="1739" t="n"/>
      <c r="INP10" s="1739" t="n"/>
      <c r="INQ10" s="1739" t="n"/>
      <c r="INR10" s="1739" t="n"/>
      <c r="INS10" s="1739" t="n"/>
      <c r="INT10" s="1739" t="n"/>
      <c r="INU10" s="1739" t="n"/>
      <c r="INV10" s="1739" t="n"/>
      <c r="INW10" s="1739" t="n"/>
      <c r="INX10" s="1739" t="n"/>
      <c r="INY10" s="1739" t="n"/>
      <c r="INZ10" s="1739" t="n"/>
      <c r="IOA10" s="1739" t="n"/>
      <c r="IOB10" s="1739" t="n"/>
      <c r="IOC10" s="1739" t="n"/>
      <c r="IOD10" s="1739" t="n"/>
      <c r="IOE10" s="1739" t="n"/>
      <c r="IOF10" s="1739" t="n"/>
      <c r="IOG10" s="1739" t="n"/>
      <c r="IOH10" s="1739" t="n"/>
      <c r="IOI10" s="1739" t="n"/>
      <c r="IOJ10" s="1739" t="n"/>
      <c r="IOK10" s="1739" t="n"/>
      <c r="IOL10" s="1739" t="n"/>
      <c r="IOM10" s="1739" t="n"/>
      <c r="ION10" s="1739" t="n"/>
      <c r="IOO10" s="1739" t="n"/>
      <c r="IOP10" s="1739" t="n"/>
      <c r="IOQ10" s="1739" t="n"/>
      <c r="IOR10" s="1739" t="n"/>
      <c r="IOS10" s="1739" t="n"/>
      <c r="IOT10" s="1739" t="n"/>
      <c r="IOU10" s="1739" t="n"/>
      <c r="IOV10" s="1739" t="n"/>
      <c r="IOW10" s="1739" t="n"/>
      <c r="IOX10" s="1739" t="n"/>
      <c r="IOY10" s="1739" t="n"/>
      <c r="IOZ10" s="1739" t="n"/>
      <c r="IPA10" s="1739" t="n"/>
      <c r="IPB10" s="1739" t="n"/>
      <c r="IPC10" s="1739" t="n"/>
      <c r="IPD10" s="1739" t="n"/>
      <c r="IPE10" s="1739" t="n"/>
      <c r="IPF10" s="1739" t="n"/>
      <c r="IPG10" s="1739" t="n"/>
      <c r="IPH10" s="1739" t="n"/>
      <c r="IPI10" s="1739" t="n"/>
      <c r="IPJ10" s="1739" t="n"/>
      <c r="IPK10" s="1739" t="n"/>
      <c r="IPL10" s="1739" t="n"/>
      <c r="IPM10" s="1739" t="n"/>
      <c r="IPN10" s="1739" t="n"/>
      <c r="IPO10" s="1739" t="n"/>
      <c r="IPP10" s="1739" t="n"/>
      <c r="IPQ10" s="1739" t="n"/>
      <c r="IPR10" s="1739" t="n"/>
      <c r="IPS10" s="1739" t="n"/>
      <c r="IPT10" s="1739" t="n"/>
      <c r="IPU10" s="1739" t="n"/>
      <c r="IPV10" s="1739" t="n"/>
      <c r="IPW10" s="1739" t="n"/>
      <c r="IPX10" s="1739" t="n"/>
      <c r="IPY10" s="1739" t="n"/>
      <c r="IPZ10" s="1739" t="n"/>
      <c r="IQA10" s="1739" t="n"/>
      <c r="IQB10" s="1739" t="n"/>
      <c r="IQC10" s="1739" t="n"/>
      <c r="IQD10" s="1739" t="n"/>
      <c r="IQE10" s="1739" t="n"/>
      <c r="IQF10" s="1739" t="n"/>
      <c r="IQG10" s="1739" t="n"/>
      <c r="IQH10" s="1739" t="n"/>
      <c r="IQI10" s="1739" t="n"/>
      <c r="IQJ10" s="1739" t="n"/>
      <c r="IQK10" s="1739" t="n"/>
      <c r="IQL10" s="1739" t="n"/>
      <c r="IQM10" s="1739" t="n"/>
      <c r="IQN10" s="1739" t="n"/>
      <c r="IQO10" s="1739" t="n"/>
      <c r="IQP10" s="1739" t="n"/>
      <c r="IQQ10" s="1739" t="n"/>
      <c r="IQR10" s="1739" t="n"/>
      <c r="IQS10" s="1739" t="n"/>
      <c r="IQT10" s="1739" t="n"/>
      <c r="IQU10" s="1739" t="n"/>
      <c r="IQV10" s="1739" t="n"/>
      <c r="IQW10" s="1739" t="n"/>
      <c r="IQX10" s="1739" t="n"/>
      <c r="IQY10" s="1739" t="n"/>
      <c r="IQZ10" s="1739" t="n"/>
      <c r="IRA10" s="1739" t="n"/>
      <c r="IRB10" s="1739" t="n"/>
      <c r="IRC10" s="1739" t="n"/>
      <c r="IRD10" s="1739" t="n"/>
      <c r="IRE10" s="1739" t="n"/>
      <c r="IRF10" s="1739" t="n"/>
      <c r="IRG10" s="1739" t="n"/>
      <c r="IRH10" s="1739" t="n"/>
      <c r="IRI10" s="1739" t="n"/>
      <c r="IRJ10" s="1739" t="n"/>
      <c r="IRK10" s="1739" t="n"/>
      <c r="IRL10" s="1739" t="n"/>
      <c r="IRM10" s="1739" t="n"/>
      <c r="IRN10" s="1739" t="n"/>
      <c r="IRO10" s="1739" t="n"/>
      <c r="IRP10" s="1739" t="n"/>
      <c r="IRQ10" s="1739" t="n"/>
      <c r="IRR10" s="1739" t="n"/>
      <c r="IRS10" s="1739" t="n"/>
      <c r="IRT10" s="1739" t="n"/>
      <c r="IRU10" s="1739" t="n"/>
      <c r="IRV10" s="1739" t="n"/>
      <c r="IRW10" s="1739" t="n"/>
      <c r="IRX10" s="1739" t="n"/>
      <c r="IRY10" s="1739" t="n"/>
      <c r="IRZ10" s="1739" t="n"/>
      <c r="ISA10" s="1739" t="n"/>
      <c r="ISB10" s="1739" t="n"/>
      <c r="ISC10" s="1739" t="n"/>
      <c r="ISD10" s="1739" t="n"/>
      <c r="ISE10" s="1739" t="n"/>
      <c r="ISF10" s="1739" t="n"/>
      <c r="ISG10" s="1739" t="n"/>
      <c r="ISH10" s="1739" t="n"/>
      <c r="ISI10" s="1739" t="n"/>
      <c r="ISJ10" s="1739" t="n"/>
      <c r="ISK10" s="1739" t="n"/>
      <c r="ISL10" s="1739" t="n"/>
      <c r="ISM10" s="1739" t="n"/>
      <c r="ISN10" s="1739" t="n"/>
      <c r="ISO10" s="1739" t="n"/>
      <c r="ISP10" s="1739" t="n"/>
      <c r="ISQ10" s="1739" t="n"/>
      <c r="ISR10" s="1739" t="n"/>
      <c r="ISS10" s="1739" t="n"/>
      <c r="IST10" s="1739" t="n"/>
      <c r="ISU10" s="1739" t="n"/>
      <c r="ISV10" s="1739" t="n"/>
      <c r="ISW10" s="1739" t="n"/>
      <c r="ISX10" s="1739" t="n"/>
      <c r="ISY10" s="1739" t="n"/>
      <c r="ISZ10" s="1739" t="n"/>
      <c r="ITA10" s="1739" t="n"/>
      <c r="ITB10" s="1739" t="n"/>
      <c r="ITC10" s="1739" t="n"/>
      <c r="ITD10" s="1739" t="n"/>
      <c r="ITE10" s="1739" t="n"/>
      <c r="ITF10" s="1739" t="n"/>
      <c r="ITG10" s="1739" t="n"/>
      <c r="ITH10" s="1739" t="n"/>
      <c r="ITI10" s="1739" t="n"/>
      <c r="ITJ10" s="1739" t="n"/>
      <c r="ITK10" s="1739" t="n"/>
      <c r="ITL10" s="1739" t="n"/>
      <c r="ITM10" s="1739" t="n"/>
      <c r="ITN10" s="1739" t="n"/>
      <c r="ITO10" s="1739" t="n"/>
      <c r="ITP10" s="1739" t="n"/>
      <c r="ITQ10" s="1739" t="n"/>
      <c r="ITR10" s="1739" t="n"/>
      <c r="ITS10" s="1739" t="n"/>
      <c r="ITT10" s="1739" t="n"/>
      <c r="ITU10" s="1739" t="n"/>
      <c r="ITV10" s="1739" t="n"/>
      <c r="ITW10" s="1739" t="n"/>
      <c r="ITX10" s="1739" t="n"/>
      <c r="ITY10" s="1739" t="n"/>
      <c r="ITZ10" s="1739" t="n"/>
      <c r="IUA10" s="1739" t="n"/>
      <c r="IUB10" s="1739" t="n"/>
      <c r="IUC10" s="1739" t="n"/>
      <c r="IUD10" s="1739" t="n"/>
      <c r="IUE10" s="1739" t="n"/>
      <c r="IUF10" s="1739" t="n"/>
      <c r="IUG10" s="1739" t="n"/>
      <c r="IUH10" s="1739" t="n"/>
      <c r="IUI10" s="1739" t="n"/>
      <c r="IUJ10" s="1739" t="n"/>
      <c r="IUK10" s="1739" t="n"/>
      <c r="IUL10" s="1739" t="n"/>
      <c r="IUM10" s="1739" t="n"/>
      <c r="IUN10" s="1739" t="n"/>
      <c r="IUO10" s="1739" t="n"/>
      <c r="IUP10" s="1739" t="n"/>
      <c r="IUQ10" s="1739" t="n"/>
      <c r="IUR10" s="1739" t="n"/>
      <c r="IUS10" s="1739" t="n"/>
      <c r="IUT10" s="1739" t="n"/>
      <c r="IUU10" s="1739" t="n"/>
      <c r="IUV10" s="1739" t="n"/>
      <c r="IUW10" s="1739" t="n"/>
      <c r="IUX10" s="1739" t="n"/>
      <c r="IUY10" s="1739" t="n"/>
      <c r="IUZ10" s="1739" t="n"/>
      <c r="IVA10" s="1739" t="n"/>
      <c r="IVB10" s="1739" t="n"/>
      <c r="IVC10" s="1739" t="n"/>
      <c r="IVD10" s="1739" t="n"/>
      <c r="IVE10" s="1739" t="n"/>
      <c r="IVF10" s="1739" t="n"/>
      <c r="IVG10" s="1739" t="n"/>
      <c r="IVH10" s="1739" t="n"/>
      <c r="IVI10" s="1739" t="n"/>
      <c r="IVJ10" s="1739" t="n"/>
      <c r="IVK10" s="1739" t="n"/>
      <c r="IVL10" s="1739" t="n"/>
      <c r="IVM10" s="1739" t="n"/>
      <c r="IVN10" s="1739" t="n"/>
      <c r="IVO10" s="1739" t="n"/>
      <c r="IVP10" s="1739" t="n"/>
      <c r="IVQ10" s="1739" t="n"/>
      <c r="IVR10" s="1739" t="n"/>
      <c r="IVS10" s="1739" t="n"/>
      <c r="IVT10" s="1739" t="n"/>
      <c r="IVU10" s="1739" t="n"/>
      <c r="IVV10" s="1739" t="n"/>
      <c r="IVW10" s="1739" t="n"/>
      <c r="IVX10" s="1739" t="n"/>
      <c r="IVY10" s="1739" t="n"/>
      <c r="IVZ10" s="1739" t="n"/>
      <c r="IWA10" s="1739" t="n"/>
      <c r="IWB10" s="1739" t="n"/>
      <c r="IWC10" s="1739" t="n"/>
      <c r="IWD10" s="1739" t="n"/>
      <c r="IWE10" s="1739" t="n"/>
      <c r="IWF10" s="1739" t="n"/>
      <c r="IWG10" s="1739" t="n"/>
      <c r="IWH10" s="1739" t="n"/>
      <c r="IWI10" s="1739" t="n"/>
      <c r="IWJ10" s="1739" t="n"/>
      <c r="IWK10" s="1739" t="n"/>
      <c r="IWL10" s="1739" t="n"/>
      <c r="IWM10" s="1739" t="n"/>
      <c r="IWN10" s="1739" t="n"/>
      <c r="IWO10" s="1739" t="n"/>
      <c r="IWP10" s="1739" t="n"/>
      <c r="IWQ10" s="1739" t="n"/>
      <c r="IWR10" s="1739" t="n"/>
      <c r="IWS10" s="1739" t="n"/>
      <c r="IWT10" s="1739" t="n"/>
      <c r="IWU10" s="1739" t="n"/>
      <c r="IWV10" s="1739" t="n"/>
      <c r="IWW10" s="1739" t="n"/>
      <c r="IWX10" s="1739" t="n"/>
      <c r="IWY10" s="1739" t="n"/>
      <c r="IWZ10" s="1739" t="n"/>
      <c r="IXA10" s="1739" t="n"/>
      <c r="IXB10" s="1739" t="n"/>
      <c r="IXC10" s="1739" t="n"/>
      <c r="IXD10" s="1739" t="n"/>
      <c r="IXE10" s="1739" t="n"/>
      <c r="IXF10" s="1739" t="n"/>
      <c r="IXG10" s="1739" t="n"/>
      <c r="IXH10" s="1739" t="n"/>
      <c r="IXI10" s="1739" t="n"/>
      <c r="IXJ10" s="1739" t="n"/>
      <c r="IXK10" s="1739" t="n"/>
      <c r="IXL10" s="1739" t="n"/>
      <c r="IXM10" s="1739" t="n"/>
      <c r="IXN10" s="1739" t="n"/>
      <c r="IXO10" s="1739" t="n"/>
      <c r="IXP10" s="1739" t="n"/>
      <c r="IXQ10" s="1739" t="n"/>
      <c r="IXR10" s="1739" t="n"/>
      <c r="IXS10" s="1739" t="n"/>
      <c r="IXT10" s="1739" t="n"/>
      <c r="IXU10" s="1739" t="n"/>
      <c r="IXV10" s="1739" t="n"/>
      <c r="IXW10" s="1739" t="n"/>
      <c r="IXX10" s="1739" t="n"/>
      <c r="IXY10" s="1739" t="n"/>
      <c r="IXZ10" s="1739" t="n"/>
      <c r="IYA10" s="1739" t="n"/>
      <c r="IYB10" s="1739" t="n"/>
      <c r="IYC10" s="1739" t="n"/>
      <c r="IYD10" s="1739" t="n"/>
      <c r="IYE10" s="1739" t="n"/>
      <c r="IYF10" s="1739" t="n"/>
      <c r="IYG10" s="1739" t="n"/>
      <c r="IYH10" s="1739" t="n"/>
      <c r="IYI10" s="1739" t="n"/>
      <c r="IYJ10" s="1739" t="n"/>
      <c r="IYK10" s="1739" t="n"/>
      <c r="IYL10" s="1739" t="n"/>
      <c r="IYM10" s="1739" t="n"/>
      <c r="IYN10" s="1739" t="n"/>
      <c r="IYO10" s="1739" t="n"/>
      <c r="IYP10" s="1739" t="n"/>
      <c r="IYQ10" s="1739" t="n"/>
      <c r="IYR10" s="1739" t="n"/>
      <c r="IYS10" s="1739" t="n"/>
      <c r="IYT10" s="1739" t="n"/>
      <c r="IYU10" s="1739" t="n"/>
      <c r="IYV10" s="1739" t="n"/>
      <c r="IYW10" s="1739" t="n"/>
      <c r="IYX10" s="1739" t="n"/>
      <c r="IYY10" s="1739" t="n"/>
      <c r="IYZ10" s="1739" t="n"/>
      <c r="IZA10" s="1739" t="n"/>
      <c r="IZB10" s="1739" t="n"/>
      <c r="IZC10" s="1739" t="n"/>
      <c r="IZD10" s="1739" t="n"/>
      <c r="IZE10" s="1739" t="n"/>
      <c r="IZF10" s="1739" t="n"/>
      <c r="IZG10" s="1739" t="n"/>
      <c r="IZH10" s="1739" t="n"/>
      <c r="IZI10" s="1739" t="n"/>
      <c r="IZJ10" s="1739" t="n"/>
      <c r="IZK10" s="1739" t="n"/>
      <c r="IZL10" s="1739" t="n"/>
      <c r="IZM10" s="1739" t="n"/>
      <c r="IZN10" s="1739" t="n"/>
      <c r="IZO10" s="1739" t="n"/>
      <c r="IZP10" s="1739" t="n"/>
      <c r="IZQ10" s="1739" t="n"/>
      <c r="IZR10" s="1739" t="n"/>
      <c r="IZS10" s="1739" t="n"/>
      <c r="IZT10" s="1739" t="n"/>
      <c r="IZU10" s="1739" t="n"/>
      <c r="IZV10" s="1739" t="n"/>
      <c r="IZW10" s="1739" t="n"/>
      <c r="IZX10" s="1739" t="n"/>
      <c r="IZY10" s="1739" t="n"/>
      <c r="IZZ10" s="1739" t="n"/>
      <c r="JAA10" s="1739" t="n"/>
      <c r="JAB10" s="1739" t="n"/>
      <c r="JAC10" s="1739" t="n"/>
      <c r="JAD10" s="1739" t="n"/>
      <c r="JAE10" s="1739" t="n"/>
      <c r="JAF10" s="1739" t="n"/>
      <c r="JAG10" s="1739" t="n"/>
      <c r="JAH10" s="1739" t="n"/>
      <c r="JAI10" s="1739" t="n"/>
      <c r="JAJ10" s="1739" t="n"/>
      <c r="JAK10" s="1739" t="n"/>
      <c r="JAL10" s="1739" t="n"/>
      <c r="JAM10" s="1739" t="n"/>
      <c r="JAN10" s="1739" t="n"/>
      <c r="JAO10" s="1739" t="n"/>
      <c r="JAP10" s="1739" t="n"/>
      <c r="JAQ10" s="1739" t="n"/>
      <c r="JAR10" s="1739" t="n"/>
      <c r="JAS10" s="1739" t="n"/>
      <c r="JAT10" s="1739" t="n"/>
      <c r="JAU10" s="1739" t="n"/>
      <c r="JAV10" s="1739" t="n"/>
      <c r="JAW10" s="1739" t="n"/>
      <c r="JAX10" s="1739" t="n"/>
      <c r="JAY10" s="1739" t="n"/>
      <c r="JAZ10" s="1739" t="n"/>
      <c r="JBA10" s="1739" t="n"/>
      <c r="JBB10" s="1739" t="n"/>
      <c r="JBC10" s="1739" t="n"/>
      <c r="JBD10" s="1739" t="n"/>
      <c r="JBE10" s="1739" t="n"/>
      <c r="JBF10" s="1739" t="n"/>
      <c r="JBG10" s="1739" t="n"/>
      <c r="JBH10" s="1739" t="n"/>
      <c r="JBI10" s="1739" t="n"/>
      <c r="JBJ10" s="1739" t="n"/>
      <c r="JBK10" s="1739" t="n"/>
      <c r="JBL10" s="1739" t="n"/>
      <c r="JBM10" s="1739" t="n"/>
      <c r="JBN10" s="1739" t="n"/>
      <c r="JBO10" s="1739" t="n"/>
      <c r="JBP10" s="1739" t="n"/>
      <c r="JBQ10" s="1739" t="n"/>
      <c r="JBR10" s="1739" t="n"/>
      <c r="JBS10" s="1739" t="n"/>
      <c r="JBT10" s="1739" t="n"/>
      <c r="JBU10" s="1739" t="n"/>
      <c r="JBV10" s="1739" t="n"/>
      <c r="JBW10" s="1739" t="n"/>
      <c r="JBX10" s="1739" t="n"/>
      <c r="JBY10" s="1739" t="n"/>
      <c r="JBZ10" s="1739" t="n"/>
      <c r="JCA10" s="1739" t="n"/>
      <c r="JCB10" s="1739" t="n"/>
      <c r="JCC10" s="1739" t="n"/>
      <c r="JCD10" s="1739" t="n"/>
      <c r="JCE10" s="1739" t="n"/>
      <c r="JCF10" s="1739" t="n"/>
      <c r="JCG10" s="1739" t="n"/>
      <c r="JCH10" s="1739" t="n"/>
      <c r="JCI10" s="1739" t="n"/>
      <c r="JCJ10" s="1739" t="n"/>
      <c r="JCK10" s="1739" t="n"/>
      <c r="JCL10" s="1739" t="n"/>
      <c r="JCM10" s="1739" t="n"/>
      <c r="JCN10" s="1739" t="n"/>
      <c r="JCO10" s="1739" t="n"/>
      <c r="JCP10" s="1739" t="n"/>
      <c r="JCQ10" s="1739" t="n"/>
      <c r="JCR10" s="1739" t="n"/>
      <c r="JCS10" s="1739" t="n"/>
      <c r="JCT10" s="1739" t="n"/>
      <c r="JCU10" s="1739" t="n"/>
      <c r="JCV10" s="1739" t="n"/>
      <c r="JCW10" s="1739" t="n"/>
      <c r="JCX10" s="1739" t="n"/>
      <c r="JCY10" s="1739" t="n"/>
      <c r="JCZ10" s="1739" t="n"/>
      <c r="JDA10" s="1739" t="n"/>
      <c r="JDB10" s="1739" t="n"/>
      <c r="JDC10" s="1739" t="n"/>
      <c r="JDD10" s="1739" t="n"/>
      <c r="JDE10" s="1739" t="n"/>
      <c r="JDF10" s="1739" t="n"/>
      <c r="JDG10" s="1739" t="n"/>
      <c r="JDH10" s="1739" t="n"/>
      <c r="JDI10" s="1739" t="n"/>
      <c r="JDJ10" s="1739" t="n"/>
      <c r="JDK10" s="1739" t="n"/>
      <c r="JDL10" s="1739" t="n"/>
      <c r="JDM10" s="1739" t="n"/>
      <c r="JDN10" s="1739" t="n"/>
      <c r="JDO10" s="1739" t="n"/>
      <c r="JDP10" s="1739" t="n"/>
      <c r="JDQ10" s="1739" t="n"/>
      <c r="JDR10" s="1739" t="n"/>
      <c r="JDS10" s="1739" t="n"/>
      <c r="JDT10" s="1739" t="n"/>
      <c r="JDU10" s="1739" t="n"/>
      <c r="JDV10" s="1739" t="n"/>
      <c r="JDW10" s="1739" t="n"/>
      <c r="JDX10" s="1739" t="n"/>
      <c r="JDY10" s="1739" t="n"/>
      <c r="JDZ10" s="1739" t="n"/>
      <c r="JEA10" s="1739" t="n"/>
      <c r="JEB10" s="1739" t="n"/>
      <c r="JEC10" s="1739" t="n"/>
      <c r="JED10" s="1739" t="n"/>
      <c r="JEE10" s="1739" t="n"/>
      <c r="JEF10" s="1739" t="n"/>
      <c r="JEG10" s="1739" t="n"/>
      <c r="JEH10" s="1739" t="n"/>
      <c r="JEI10" s="1739" t="n"/>
      <c r="JEJ10" s="1739" t="n"/>
      <c r="JEK10" s="1739" t="n"/>
      <c r="JEL10" s="1739" t="n"/>
      <c r="JEM10" s="1739" t="n"/>
      <c r="JEN10" s="1739" t="n"/>
      <c r="JEO10" s="1739" t="n"/>
      <c r="JEP10" s="1739" t="n"/>
      <c r="JEQ10" s="1739" t="n"/>
      <c r="JER10" s="1739" t="n"/>
      <c r="JES10" s="1739" t="n"/>
      <c r="JET10" s="1739" t="n"/>
      <c r="JEU10" s="1739" t="n"/>
      <c r="JEV10" s="1739" t="n"/>
      <c r="JEW10" s="1739" t="n"/>
      <c r="JEX10" s="1739" t="n"/>
      <c r="JEY10" s="1739" t="n"/>
      <c r="JEZ10" s="1739" t="n"/>
      <c r="JFA10" s="1739" t="n"/>
      <c r="JFB10" s="1739" t="n"/>
      <c r="JFC10" s="1739" t="n"/>
      <c r="JFD10" s="1739" t="n"/>
      <c r="JFE10" s="1739" t="n"/>
      <c r="JFF10" s="1739" t="n"/>
      <c r="JFG10" s="1739" t="n"/>
      <c r="JFH10" s="1739" t="n"/>
      <c r="JFI10" s="1739" t="n"/>
      <c r="JFJ10" s="1739" t="n"/>
      <c r="JFK10" s="1739" t="n"/>
      <c r="JFL10" s="1739" t="n"/>
      <c r="JFM10" s="1739" t="n"/>
      <c r="JFN10" s="1739" t="n"/>
      <c r="JFO10" s="1739" t="n"/>
      <c r="JFP10" s="1739" t="n"/>
      <c r="JFQ10" s="1739" t="n"/>
      <c r="JFR10" s="1739" t="n"/>
      <c r="JFS10" s="1739" t="n"/>
      <c r="JFT10" s="1739" t="n"/>
      <c r="JFU10" s="1739" t="n"/>
      <c r="JFV10" s="1739" t="n"/>
      <c r="JFW10" s="1739" t="n"/>
      <c r="JFX10" s="1739" t="n"/>
      <c r="JFY10" s="1739" t="n"/>
      <c r="JFZ10" s="1739" t="n"/>
      <c r="JGA10" s="1739" t="n"/>
      <c r="JGB10" s="1739" t="n"/>
      <c r="JGC10" s="1739" t="n"/>
      <c r="JGD10" s="1739" t="n"/>
      <c r="JGE10" s="1739" t="n"/>
      <c r="JGF10" s="1739" t="n"/>
      <c r="JGG10" s="1739" t="n"/>
      <c r="JGH10" s="1739" t="n"/>
      <c r="JGI10" s="1739" t="n"/>
      <c r="JGJ10" s="1739" t="n"/>
      <c r="JGK10" s="1739" t="n"/>
      <c r="JGL10" s="1739" t="n"/>
      <c r="JGM10" s="1739" t="n"/>
      <c r="JGN10" s="1739" t="n"/>
      <c r="JGO10" s="1739" t="n"/>
      <c r="JGP10" s="1739" t="n"/>
      <c r="JGQ10" s="1739" t="n"/>
      <c r="JGR10" s="1739" t="n"/>
      <c r="JGS10" s="1739" t="n"/>
      <c r="JGT10" s="1739" t="n"/>
      <c r="JGU10" s="1739" t="n"/>
      <c r="JGV10" s="1739" t="n"/>
      <c r="JGW10" s="1739" t="n"/>
      <c r="JGX10" s="1739" t="n"/>
      <c r="JGY10" s="1739" t="n"/>
      <c r="JGZ10" s="1739" t="n"/>
      <c r="JHA10" s="1739" t="n"/>
      <c r="JHB10" s="1739" t="n"/>
      <c r="JHC10" s="1739" t="n"/>
      <c r="JHD10" s="1739" t="n"/>
      <c r="JHE10" s="1739" t="n"/>
      <c r="JHF10" s="1739" t="n"/>
      <c r="JHG10" s="1739" t="n"/>
      <c r="JHH10" s="1739" t="n"/>
      <c r="JHI10" s="1739" t="n"/>
      <c r="JHJ10" s="1739" t="n"/>
      <c r="JHK10" s="1739" t="n"/>
      <c r="JHL10" s="1739" t="n"/>
      <c r="JHM10" s="1739" t="n"/>
      <c r="JHN10" s="1739" t="n"/>
      <c r="JHO10" s="1739" t="n"/>
      <c r="JHP10" s="1739" t="n"/>
      <c r="JHQ10" s="1739" t="n"/>
      <c r="JHR10" s="1739" t="n"/>
      <c r="JHS10" s="1739" t="n"/>
      <c r="JHT10" s="1739" t="n"/>
      <c r="JHU10" s="1739" t="n"/>
      <c r="JHV10" s="1739" t="n"/>
      <c r="JHW10" s="1739" t="n"/>
      <c r="JHX10" s="1739" t="n"/>
      <c r="JHY10" s="1739" t="n"/>
      <c r="JHZ10" s="1739" t="n"/>
      <c r="JIA10" s="1739" t="n"/>
      <c r="JIB10" s="1739" t="n"/>
      <c r="JIC10" s="1739" t="n"/>
      <c r="JID10" s="1739" t="n"/>
      <c r="JIE10" s="1739" t="n"/>
      <c r="JIF10" s="1739" t="n"/>
      <c r="JIG10" s="1739" t="n"/>
      <c r="JIH10" s="1739" t="n"/>
      <c r="JII10" s="1739" t="n"/>
      <c r="JIJ10" s="1739" t="n"/>
      <c r="JIK10" s="1739" t="n"/>
      <c r="JIL10" s="1739" t="n"/>
      <c r="JIM10" s="1739" t="n"/>
      <c r="JIN10" s="1739" t="n"/>
      <c r="JIO10" s="1739" t="n"/>
      <c r="JIP10" s="1739" t="n"/>
      <c r="JIQ10" s="1739" t="n"/>
      <c r="JIR10" s="1739" t="n"/>
      <c r="JIS10" s="1739" t="n"/>
      <c r="JIT10" s="1739" t="n"/>
      <c r="JIU10" s="1739" t="n"/>
      <c r="JIV10" s="1739" t="n"/>
      <c r="JIW10" s="1739" t="n"/>
      <c r="JIX10" s="1739" t="n"/>
      <c r="JIY10" s="1739" t="n"/>
      <c r="JIZ10" s="1739" t="n"/>
      <c r="JJA10" s="1739" t="n"/>
      <c r="JJB10" s="1739" t="n"/>
      <c r="JJC10" s="1739" t="n"/>
      <c r="JJD10" s="1739" t="n"/>
      <c r="JJE10" s="1739" t="n"/>
      <c r="JJF10" s="1739" t="n"/>
      <c r="JJG10" s="1739" t="n"/>
      <c r="JJH10" s="1739" t="n"/>
      <c r="JJI10" s="1739" t="n"/>
      <c r="JJJ10" s="1739" t="n"/>
      <c r="JJK10" s="1739" t="n"/>
      <c r="JJL10" s="1739" t="n"/>
      <c r="JJM10" s="1739" t="n"/>
      <c r="JJN10" s="1739" t="n"/>
      <c r="JJO10" s="1739" t="n"/>
      <c r="JJP10" s="1739" t="n"/>
      <c r="JJQ10" s="1739" t="n"/>
      <c r="JJR10" s="1739" t="n"/>
      <c r="JJS10" s="1739" t="n"/>
      <c r="JJT10" s="1739" t="n"/>
      <c r="JJU10" s="1739" t="n"/>
      <c r="JJV10" s="1739" t="n"/>
      <c r="JJW10" s="1739" t="n"/>
      <c r="JJX10" s="1739" t="n"/>
      <c r="JJY10" s="1739" t="n"/>
      <c r="JJZ10" s="1739" t="n"/>
      <c r="JKA10" s="1739" t="n"/>
      <c r="JKB10" s="1739" t="n"/>
      <c r="JKC10" s="1739" t="n"/>
      <c r="JKD10" s="1739" t="n"/>
      <c r="JKE10" s="1739" t="n"/>
      <c r="JKF10" s="1739" t="n"/>
      <c r="JKG10" s="1739" t="n"/>
      <c r="JKH10" s="1739" t="n"/>
      <c r="JKI10" s="1739" t="n"/>
      <c r="JKJ10" s="1739" t="n"/>
      <c r="JKK10" s="1739" t="n"/>
      <c r="JKL10" s="1739" t="n"/>
      <c r="JKM10" s="1739" t="n"/>
      <c r="JKN10" s="1739" t="n"/>
      <c r="JKO10" s="1739" t="n"/>
      <c r="JKP10" s="1739" t="n"/>
      <c r="JKQ10" s="1739" t="n"/>
      <c r="JKR10" s="1739" t="n"/>
      <c r="JKS10" s="1739" t="n"/>
      <c r="JKT10" s="1739" t="n"/>
      <c r="JKU10" s="1739" t="n"/>
      <c r="JKV10" s="1739" t="n"/>
      <c r="JKW10" s="1739" t="n"/>
      <c r="JKX10" s="1739" t="n"/>
      <c r="JKY10" s="1739" t="n"/>
      <c r="JKZ10" s="1739" t="n"/>
      <c r="JLA10" s="1739" t="n"/>
      <c r="JLB10" s="1739" t="n"/>
      <c r="JLC10" s="1739" t="n"/>
      <c r="JLD10" s="1739" t="n"/>
      <c r="JLE10" s="1739" t="n"/>
      <c r="JLF10" s="1739" t="n"/>
      <c r="JLG10" s="1739" t="n"/>
      <c r="JLH10" s="1739" t="n"/>
      <c r="JLI10" s="1739" t="n"/>
      <c r="JLJ10" s="1739" t="n"/>
      <c r="JLK10" s="1739" t="n"/>
      <c r="JLL10" s="1739" t="n"/>
      <c r="JLM10" s="1739" t="n"/>
      <c r="JLN10" s="1739" t="n"/>
      <c r="JLO10" s="1739" t="n"/>
      <c r="JLP10" s="1739" t="n"/>
      <c r="JLQ10" s="1739" t="n"/>
      <c r="JLR10" s="1739" t="n"/>
      <c r="JLS10" s="1739" t="n"/>
      <c r="JLT10" s="1739" t="n"/>
      <c r="JLU10" s="1739" t="n"/>
      <c r="JLV10" s="1739" t="n"/>
      <c r="JLW10" s="1739" t="n"/>
      <c r="JLX10" s="1739" t="n"/>
      <c r="JLY10" s="1739" t="n"/>
      <c r="JLZ10" s="1739" t="n"/>
      <c r="JMA10" s="1739" t="n"/>
      <c r="JMB10" s="1739" t="n"/>
      <c r="JMC10" s="1739" t="n"/>
      <c r="JMD10" s="1739" t="n"/>
      <c r="JME10" s="1739" t="n"/>
      <c r="JMF10" s="1739" t="n"/>
      <c r="JMG10" s="1739" t="n"/>
      <c r="JMH10" s="1739" t="n"/>
      <c r="JMI10" s="1739" t="n"/>
      <c r="JMJ10" s="1739" t="n"/>
      <c r="JMK10" s="1739" t="n"/>
      <c r="JML10" s="1739" t="n"/>
      <c r="JMM10" s="1739" t="n"/>
      <c r="JMN10" s="1739" t="n"/>
      <c r="JMO10" s="1739" t="n"/>
      <c r="JMP10" s="1739" t="n"/>
      <c r="JMQ10" s="1739" t="n"/>
      <c r="JMR10" s="1739" t="n"/>
      <c r="JMS10" s="1739" t="n"/>
      <c r="JMT10" s="1739" t="n"/>
      <c r="JMU10" s="1739" t="n"/>
      <c r="JMV10" s="1739" t="n"/>
      <c r="JMW10" s="1739" t="n"/>
      <c r="JMX10" s="1739" t="n"/>
      <c r="JMY10" s="1739" t="n"/>
      <c r="JMZ10" s="1739" t="n"/>
      <c r="JNA10" s="1739" t="n"/>
      <c r="JNB10" s="1739" t="n"/>
      <c r="JNC10" s="1739" t="n"/>
      <c r="JND10" s="1739" t="n"/>
      <c r="JNE10" s="1739" t="n"/>
      <c r="JNF10" s="1739" t="n"/>
      <c r="JNG10" s="1739" t="n"/>
      <c r="JNH10" s="1739" t="n"/>
      <c r="JNI10" s="1739" t="n"/>
      <c r="JNJ10" s="1739" t="n"/>
      <c r="JNK10" s="1739" t="n"/>
      <c r="JNL10" s="1739" t="n"/>
      <c r="JNM10" s="1739" t="n"/>
      <c r="JNN10" s="1739" t="n"/>
      <c r="JNO10" s="1739" t="n"/>
      <c r="JNP10" s="1739" t="n"/>
      <c r="JNQ10" s="1739" t="n"/>
      <c r="JNR10" s="1739" t="n"/>
      <c r="JNS10" s="1739" t="n"/>
      <c r="JNT10" s="1739" t="n"/>
      <c r="JNU10" s="1739" t="n"/>
      <c r="JNV10" s="1739" t="n"/>
      <c r="JNW10" s="1739" t="n"/>
      <c r="JNX10" s="1739" t="n"/>
      <c r="JNY10" s="1739" t="n"/>
      <c r="JNZ10" s="1739" t="n"/>
      <c r="JOA10" s="1739" t="n"/>
      <c r="JOB10" s="1739" t="n"/>
      <c r="JOC10" s="1739" t="n"/>
      <c r="JOD10" s="1739" t="n"/>
      <c r="JOE10" s="1739" t="n"/>
      <c r="JOF10" s="1739" t="n"/>
      <c r="JOG10" s="1739" t="n"/>
      <c r="JOH10" s="1739" t="n"/>
      <c r="JOI10" s="1739" t="n"/>
      <c r="JOJ10" s="1739" t="n"/>
      <c r="JOK10" s="1739" t="n"/>
      <c r="JOL10" s="1739" t="n"/>
      <c r="JOM10" s="1739" t="n"/>
      <c r="JON10" s="1739" t="n"/>
      <c r="JOO10" s="1739" t="n"/>
      <c r="JOP10" s="1739" t="n"/>
      <c r="JOQ10" s="1739" t="n"/>
      <c r="JOR10" s="1739" t="n"/>
      <c r="JOS10" s="1739" t="n"/>
      <c r="JOT10" s="1739" t="n"/>
      <c r="JOU10" s="1739" t="n"/>
      <c r="JOV10" s="1739" t="n"/>
      <c r="JOW10" s="1739" t="n"/>
      <c r="JOX10" s="1739" t="n"/>
      <c r="JOY10" s="1739" t="n"/>
      <c r="JOZ10" s="1739" t="n"/>
      <c r="JPA10" s="1739" t="n"/>
      <c r="JPB10" s="1739" t="n"/>
      <c r="JPC10" s="1739" t="n"/>
      <c r="JPD10" s="1739" t="n"/>
      <c r="JPE10" s="1739" t="n"/>
      <c r="JPF10" s="1739" t="n"/>
      <c r="JPG10" s="1739" t="n"/>
      <c r="JPH10" s="1739" t="n"/>
      <c r="JPI10" s="1739" t="n"/>
      <c r="JPJ10" s="1739" t="n"/>
      <c r="JPK10" s="1739" t="n"/>
      <c r="JPL10" s="1739" t="n"/>
      <c r="JPM10" s="1739" t="n"/>
      <c r="JPN10" s="1739" t="n"/>
      <c r="JPO10" s="1739" t="n"/>
      <c r="JPP10" s="1739" t="n"/>
      <c r="JPQ10" s="1739" t="n"/>
      <c r="JPR10" s="1739" t="n"/>
      <c r="JPS10" s="1739" t="n"/>
      <c r="JPT10" s="1739" t="n"/>
      <c r="JPU10" s="1739" t="n"/>
      <c r="JPV10" s="1739" t="n"/>
      <c r="JPW10" s="1739" t="n"/>
      <c r="JPX10" s="1739" t="n"/>
      <c r="JPY10" s="1739" t="n"/>
      <c r="JPZ10" s="1739" t="n"/>
      <c r="JQA10" s="1739" t="n"/>
      <c r="JQB10" s="1739" t="n"/>
      <c r="JQC10" s="1739" t="n"/>
      <c r="JQD10" s="1739" t="n"/>
      <c r="JQE10" s="1739" t="n"/>
      <c r="JQF10" s="1739" t="n"/>
      <c r="JQG10" s="1739" t="n"/>
      <c r="JQH10" s="1739" t="n"/>
      <c r="JQI10" s="1739" t="n"/>
      <c r="JQJ10" s="1739" t="n"/>
      <c r="JQK10" s="1739" t="n"/>
      <c r="JQL10" s="1739" t="n"/>
      <c r="JQM10" s="1739" t="n"/>
      <c r="JQN10" s="1739" t="n"/>
      <c r="JQO10" s="1739" t="n"/>
      <c r="JQP10" s="1739" t="n"/>
      <c r="JQQ10" s="1739" t="n"/>
      <c r="JQR10" s="1739" t="n"/>
      <c r="JQS10" s="1739" t="n"/>
      <c r="JQT10" s="1739" t="n"/>
      <c r="JQU10" s="1739" t="n"/>
      <c r="JQV10" s="1739" t="n"/>
      <c r="JQW10" s="1739" t="n"/>
      <c r="JQX10" s="1739" t="n"/>
      <c r="JQY10" s="1739" t="n"/>
      <c r="JQZ10" s="1739" t="n"/>
      <c r="JRA10" s="1739" t="n"/>
      <c r="JRB10" s="1739" t="n"/>
      <c r="JRC10" s="1739" t="n"/>
      <c r="JRD10" s="1739" t="n"/>
      <c r="JRE10" s="1739" t="n"/>
      <c r="JRF10" s="1739" t="n"/>
      <c r="JRG10" s="1739" t="n"/>
      <c r="JRH10" s="1739" t="n"/>
      <c r="JRI10" s="1739" t="n"/>
      <c r="JRJ10" s="1739" t="n"/>
      <c r="JRK10" s="1739" t="n"/>
      <c r="JRL10" s="1739" t="n"/>
      <c r="JRM10" s="1739" t="n"/>
      <c r="JRN10" s="1739" t="n"/>
      <c r="JRO10" s="1739" t="n"/>
      <c r="JRP10" s="1739" t="n"/>
      <c r="JRQ10" s="1739" t="n"/>
      <c r="JRR10" s="1739" t="n"/>
      <c r="JRS10" s="1739" t="n"/>
      <c r="JRT10" s="1739" t="n"/>
      <c r="JRU10" s="1739" t="n"/>
      <c r="JRV10" s="1739" t="n"/>
      <c r="JRW10" s="1739" t="n"/>
      <c r="JRX10" s="1739" t="n"/>
      <c r="JRY10" s="1739" t="n"/>
      <c r="JRZ10" s="1739" t="n"/>
      <c r="JSA10" s="1739" t="n"/>
      <c r="JSB10" s="1739" t="n"/>
      <c r="JSC10" s="1739" t="n"/>
      <c r="JSD10" s="1739" t="n"/>
      <c r="JSE10" s="1739" t="n"/>
      <c r="JSF10" s="1739" t="n"/>
      <c r="JSG10" s="1739" t="n"/>
      <c r="JSH10" s="1739" t="n"/>
      <c r="JSI10" s="1739" t="n"/>
      <c r="JSJ10" s="1739" t="n"/>
      <c r="JSK10" s="1739" t="n"/>
      <c r="JSL10" s="1739" t="n"/>
      <c r="JSM10" s="1739" t="n"/>
      <c r="JSN10" s="1739" t="n"/>
      <c r="JSO10" s="1739" t="n"/>
      <c r="JSP10" s="1739" t="n"/>
      <c r="JSQ10" s="1739" t="n"/>
      <c r="JSR10" s="1739" t="n"/>
      <c r="JSS10" s="1739" t="n"/>
      <c r="JST10" s="1739" t="n"/>
      <c r="JSU10" s="1739" t="n"/>
      <c r="JSV10" s="1739" t="n"/>
      <c r="JSW10" s="1739" t="n"/>
      <c r="JSX10" s="1739" t="n"/>
      <c r="JSY10" s="1739" t="n"/>
      <c r="JSZ10" s="1739" t="n"/>
      <c r="JTA10" s="1739" t="n"/>
      <c r="JTB10" s="1739" t="n"/>
      <c r="JTC10" s="1739" t="n"/>
      <c r="JTD10" s="1739" t="n"/>
      <c r="JTE10" s="1739" t="n"/>
      <c r="JTF10" s="1739" t="n"/>
      <c r="JTG10" s="1739" t="n"/>
      <c r="JTH10" s="1739" t="n"/>
      <c r="JTI10" s="1739" t="n"/>
      <c r="JTJ10" s="1739" t="n"/>
      <c r="JTK10" s="1739" t="n"/>
      <c r="JTL10" s="1739" t="n"/>
      <c r="JTM10" s="1739" t="n"/>
      <c r="JTN10" s="1739" t="n"/>
      <c r="JTO10" s="1739" t="n"/>
      <c r="JTP10" s="1739" t="n"/>
      <c r="JTQ10" s="1739" t="n"/>
      <c r="JTR10" s="1739" t="n"/>
      <c r="JTS10" s="1739" t="n"/>
      <c r="JTT10" s="1739" t="n"/>
      <c r="JTU10" s="1739" t="n"/>
      <c r="JTV10" s="1739" t="n"/>
      <c r="JTW10" s="1739" t="n"/>
      <c r="JTX10" s="1739" t="n"/>
      <c r="JTY10" s="1739" t="n"/>
      <c r="JTZ10" s="1739" t="n"/>
      <c r="JUA10" s="1739" t="n"/>
      <c r="JUB10" s="1739" t="n"/>
      <c r="JUC10" s="1739" t="n"/>
      <c r="JUD10" s="1739" t="n"/>
      <c r="JUE10" s="1739" t="n"/>
      <c r="JUF10" s="1739" t="n"/>
      <c r="JUG10" s="1739" t="n"/>
      <c r="JUH10" s="1739" t="n"/>
      <c r="JUI10" s="1739" t="n"/>
      <c r="JUJ10" s="1739" t="n"/>
      <c r="JUK10" s="1739" t="n"/>
      <c r="JUL10" s="1739" t="n"/>
      <c r="JUM10" s="1739" t="n"/>
      <c r="JUN10" s="1739" t="n"/>
      <c r="JUO10" s="1739" t="n"/>
      <c r="JUP10" s="1739" t="n"/>
      <c r="JUQ10" s="1739" t="n"/>
      <c r="JUR10" s="1739" t="n"/>
      <c r="JUS10" s="1739" t="n"/>
      <c r="JUT10" s="1739" t="n"/>
      <c r="JUU10" s="1739" t="n"/>
      <c r="JUV10" s="1739" t="n"/>
      <c r="JUW10" s="1739" t="n"/>
      <c r="JUX10" s="1739" t="n"/>
      <c r="JUY10" s="1739" t="n"/>
      <c r="JUZ10" s="1739" t="n"/>
      <c r="JVA10" s="1739" t="n"/>
      <c r="JVB10" s="1739" t="n"/>
      <c r="JVC10" s="1739" t="n"/>
      <c r="JVD10" s="1739" t="n"/>
      <c r="JVE10" s="1739" t="n"/>
      <c r="JVF10" s="1739" t="n"/>
      <c r="JVG10" s="1739" t="n"/>
      <c r="JVH10" s="1739" t="n"/>
      <c r="JVI10" s="1739" t="n"/>
      <c r="JVJ10" s="1739" t="n"/>
      <c r="JVK10" s="1739" t="n"/>
      <c r="JVL10" s="1739" t="n"/>
      <c r="JVM10" s="1739" t="n"/>
      <c r="JVN10" s="1739" t="n"/>
      <c r="JVO10" s="1739" t="n"/>
      <c r="JVP10" s="1739" t="n"/>
      <c r="JVQ10" s="1739" t="n"/>
      <c r="JVR10" s="1739" t="n"/>
      <c r="JVS10" s="1739" t="n"/>
      <c r="JVT10" s="1739" t="n"/>
      <c r="JVU10" s="1739" t="n"/>
      <c r="JVV10" s="1739" t="n"/>
      <c r="JVW10" s="1739" t="n"/>
      <c r="JVX10" s="1739" t="n"/>
      <c r="JVY10" s="1739" t="n"/>
      <c r="JVZ10" s="1739" t="n"/>
      <c r="JWA10" s="1739" t="n"/>
      <c r="JWB10" s="1739" t="n"/>
      <c r="JWC10" s="1739" t="n"/>
      <c r="JWD10" s="1739" t="n"/>
      <c r="JWE10" s="1739" t="n"/>
      <c r="JWF10" s="1739" t="n"/>
      <c r="JWG10" s="1739" t="n"/>
      <c r="JWH10" s="1739" t="n"/>
      <c r="JWI10" s="1739" t="n"/>
      <c r="JWJ10" s="1739" t="n"/>
      <c r="JWK10" s="1739" t="n"/>
      <c r="JWL10" s="1739" t="n"/>
      <c r="JWM10" s="1739" t="n"/>
      <c r="JWN10" s="1739" t="n"/>
      <c r="JWO10" s="1739" t="n"/>
      <c r="JWP10" s="1739" t="n"/>
      <c r="JWQ10" s="1739" t="n"/>
      <c r="JWR10" s="1739" t="n"/>
      <c r="JWS10" s="1739" t="n"/>
      <c r="JWT10" s="1739" t="n"/>
      <c r="JWU10" s="1739" t="n"/>
      <c r="JWV10" s="1739" t="n"/>
      <c r="JWW10" s="1739" t="n"/>
      <c r="JWX10" s="1739" t="n"/>
      <c r="JWY10" s="1739" t="n"/>
      <c r="JWZ10" s="1739" t="n"/>
      <c r="JXA10" s="1739" t="n"/>
      <c r="JXB10" s="1739" t="n"/>
      <c r="JXC10" s="1739" t="n"/>
      <c r="JXD10" s="1739" t="n"/>
      <c r="JXE10" s="1739" t="n"/>
      <c r="JXF10" s="1739" t="n"/>
      <c r="JXG10" s="1739" t="n"/>
      <c r="JXH10" s="1739" t="n"/>
      <c r="JXI10" s="1739" t="n"/>
      <c r="JXJ10" s="1739" t="n"/>
      <c r="JXK10" s="1739" t="n"/>
      <c r="JXL10" s="1739" t="n"/>
      <c r="JXM10" s="1739" t="n"/>
      <c r="JXN10" s="1739" t="n"/>
      <c r="JXO10" s="1739" t="n"/>
      <c r="JXP10" s="1739" t="n"/>
      <c r="JXQ10" s="1739" t="n"/>
      <c r="JXR10" s="1739" t="n"/>
      <c r="JXS10" s="1739" t="n"/>
      <c r="JXT10" s="1739" t="n"/>
      <c r="JXU10" s="1739" t="n"/>
      <c r="JXV10" s="1739" t="n"/>
      <c r="JXW10" s="1739" t="n"/>
      <c r="JXX10" s="1739" t="n"/>
      <c r="JXY10" s="1739" t="n"/>
      <c r="JXZ10" s="1739" t="n"/>
      <c r="JYA10" s="1739" t="n"/>
      <c r="JYB10" s="1739" t="n"/>
      <c r="JYC10" s="1739" t="n"/>
      <c r="JYD10" s="1739" t="n"/>
      <c r="JYE10" s="1739" t="n"/>
      <c r="JYF10" s="1739" t="n"/>
      <c r="JYG10" s="1739" t="n"/>
      <c r="JYH10" s="1739" t="n"/>
      <c r="JYI10" s="1739" t="n"/>
      <c r="JYJ10" s="1739" t="n"/>
      <c r="JYK10" s="1739" t="n"/>
      <c r="JYL10" s="1739" t="n"/>
      <c r="JYM10" s="1739" t="n"/>
      <c r="JYN10" s="1739" t="n"/>
      <c r="JYO10" s="1739" t="n"/>
      <c r="JYP10" s="1739" t="n"/>
      <c r="JYQ10" s="1739" t="n"/>
      <c r="JYR10" s="1739" t="n"/>
      <c r="JYS10" s="1739" t="n"/>
      <c r="JYT10" s="1739" t="n"/>
      <c r="JYU10" s="1739" t="n"/>
      <c r="JYV10" s="1739" t="n"/>
      <c r="JYW10" s="1739" t="n"/>
      <c r="JYX10" s="1739" t="n"/>
      <c r="JYY10" s="1739" t="n"/>
      <c r="JYZ10" s="1739" t="n"/>
      <c r="JZA10" s="1739" t="n"/>
      <c r="JZB10" s="1739" t="n"/>
      <c r="JZC10" s="1739" t="n"/>
      <c r="JZD10" s="1739" t="n"/>
      <c r="JZE10" s="1739" t="n"/>
      <c r="JZF10" s="1739" t="n"/>
      <c r="JZG10" s="1739" t="n"/>
      <c r="JZH10" s="1739" t="n"/>
      <c r="JZI10" s="1739" t="n"/>
      <c r="JZJ10" s="1739" t="n"/>
      <c r="JZK10" s="1739" t="n"/>
      <c r="JZL10" s="1739" t="n"/>
      <c r="JZM10" s="1739" t="n"/>
      <c r="JZN10" s="1739" t="n"/>
      <c r="JZO10" s="1739" t="n"/>
      <c r="JZP10" s="1739" t="n"/>
      <c r="JZQ10" s="1739" t="n"/>
      <c r="JZR10" s="1739" t="n"/>
      <c r="JZS10" s="1739" t="n"/>
      <c r="JZT10" s="1739" t="n"/>
      <c r="JZU10" s="1739" t="n"/>
      <c r="JZV10" s="1739" t="n"/>
      <c r="JZW10" s="1739" t="n"/>
      <c r="JZX10" s="1739" t="n"/>
      <c r="JZY10" s="1739" t="n"/>
      <c r="JZZ10" s="1739" t="n"/>
      <c r="KAA10" s="1739" t="n"/>
      <c r="KAB10" s="1739" t="n"/>
      <c r="KAC10" s="1739" t="n"/>
      <c r="KAD10" s="1739" t="n"/>
      <c r="KAE10" s="1739" t="n"/>
      <c r="KAF10" s="1739" t="n"/>
      <c r="KAG10" s="1739" t="n"/>
      <c r="KAH10" s="1739" t="n"/>
      <c r="KAI10" s="1739" t="n"/>
      <c r="KAJ10" s="1739" t="n"/>
      <c r="KAK10" s="1739" t="n"/>
      <c r="KAL10" s="1739" t="n"/>
      <c r="KAM10" s="1739" t="n"/>
      <c r="KAN10" s="1739" t="n"/>
      <c r="KAO10" s="1739" t="n"/>
      <c r="KAP10" s="1739" t="n"/>
      <c r="KAQ10" s="1739" t="n"/>
      <c r="KAR10" s="1739" t="n"/>
      <c r="KAS10" s="1739" t="n"/>
      <c r="KAT10" s="1739" t="n"/>
      <c r="KAU10" s="1739" t="n"/>
      <c r="KAV10" s="1739" t="n"/>
      <c r="KAW10" s="1739" t="n"/>
      <c r="KAX10" s="1739" t="n"/>
      <c r="KAY10" s="1739" t="n"/>
      <c r="KAZ10" s="1739" t="n"/>
      <c r="KBA10" s="1739" t="n"/>
      <c r="KBB10" s="1739" t="n"/>
      <c r="KBC10" s="1739" t="n"/>
      <c r="KBD10" s="1739" t="n"/>
      <c r="KBE10" s="1739" t="n"/>
      <c r="KBF10" s="1739" t="n"/>
      <c r="KBG10" s="1739" t="n"/>
      <c r="KBH10" s="1739" t="n"/>
      <c r="KBI10" s="1739" t="n"/>
      <c r="KBJ10" s="1739" t="n"/>
      <c r="KBK10" s="1739" t="n"/>
      <c r="KBL10" s="1739" t="n"/>
      <c r="KBM10" s="1739" t="n"/>
      <c r="KBN10" s="1739" t="n"/>
      <c r="KBO10" s="1739" t="n"/>
      <c r="KBP10" s="1739" t="n"/>
      <c r="KBQ10" s="1739" t="n"/>
      <c r="KBR10" s="1739" t="n"/>
      <c r="KBS10" s="1739" t="n"/>
      <c r="KBT10" s="1739" t="n"/>
      <c r="KBU10" s="1739" t="n"/>
      <c r="KBV10" s="1739" t="n"/>
      <c r="KBW10" s="1739" t="n"/>
      <c r="KBX10" s="1739" t="n"/>
      <c r="KBY10" s="1739" t="n"/>
      <c r="KBZ10" s="1739" t="n"/>
      <c r="KCA10" s="1739" t="n"/>
      <c r="KCB10" s="1739" t="n"/>
      <c r="KCC10" s="1739" t="n"/>
      <c r="KCD10" s="1739" t="n"/>
      <c r="KCE10" s="1739" t="n"/>
      <c r="KCF10" s="1739" t="n"/>
      <c r="KCG10" s="1739" t="n"/>
      <c r="KCH10" s="1739" t="n"/>
      <c r="KCI10" s="1739" t="n"/>
      <c r="KCJ10" s="1739" t="n"/>
      <c r="KCK10" s="1739" t="n"/>
      <c r="KCL10" s="1739" t="n"/>
      <c r="KCM10" s="1739" t="n"/>
      <c r="KCN10" s="1739" t="n"/>
      <c r="KCO10" s="1739" t="n"/>
      <c r="KCP10" s="1739" t="n"/>
      <c r="KCQ10" s="1739" t="n"/>
      <c r="KCR10" s="1739" t="n"/>
      <c r="KCS10" s="1739" t="n"/>
      <c r="KCT10" s="1739" t="n"/>
      <c r="KCU10" s="1739" t="n"/>
      <c r="KCV10" s="1739" t="n"/>
      <c r="KCW10" s="1739" t="n"/>
      <c r="KCX10" s="1739" t="n"/>
      <c r="KCY10" s="1739" t="n"/>
      <c r="KCZ10" s="1739" t="n"/>
      <c r="KDA10" s="1739" t="n"/>
      <c r="KDB10" s="1739" t="n"/>
      <c r="KDC10" s="1739" t="n"/>
      <c r="KDD10" s="1739" t="n"/>
      <c r="KDE10" s="1739" t="n"/>
      <c r="KDF10" s="1739" t="n"/>
      <c r="KDG10" s="1739" t="n"/>
      <c r="KDH10" s="1739" t="n"/>
      <c r="KDI10" s="1739" t="n"/>
      <c r="KDJ10" s="1739" t="n"/>
      <c r="KDK10" s="1739" t="n"/>
      <c r="KDL10" s="1739" t="n"/>
      <c r="KDM10" s="1739" t="n"/>
      <c r="KDN10" s="1739" t="n"/>
      <c r="KDO10" s="1739" t="n"/>
      <c r="KDP10" s="1739" t="n"/>
      <c r="KDQ10" s="1739" t="n"/>
      <c r="KDR10" s="1739" t="n"/>
      <c r="KDS10" s="1739" t="n"/>
      <c r="KDT10" s="1739" t="n"/>
      <c r="KDU10" s="1739" t="n"/>
      <c r="KDV10" s="1739" t="n"/>
      <c r="KDW10" s="1739" t="n"/>
      <c r="KDX10" s="1739" t="n"/>
      <c r="KDY10" s="1739" t="n"/>
      <c r="KDZ10" s="1739" t="n"/>
      <c r="KEA10" s="1739" t="n"/>
      <c r="KEB10" s="1739" t="n"/>
      <c r="KEC10" s="1739" t="n"/>
      <c r="KED10" s="1739" t="n"/>
      <c r="KEE10" s="1739" t="n"/>
      <c r="KEF10" s="1739" t="n"/>
      <c r="KEG10" s="1739" t="n"/>
      <c r="KEH10" s="1739" t="n"/>
      <c r="KEI10" s="1739" t="n"/>
      <c r="KEJ10" s="1739" t="n"/>
      <c r="KEK10" s="1739" t="n"/>
      <c r="KEL10" s="1739" t="n"/>
      <c r="KEM10" s="1739" t="n"/>
      <c r="KEN10" s="1739" t="n"/>
      <c r="KEO10" s="1739" t="n"/>
      <c r="KEP10" s="1739" t="n"/>
      <c r="KEQ10" s="1739" t="n"/>
      <c r="KER10" s="1739" t="n"/>
      <c r="KES10" s="1739" t="n"/>
      <c r="KET10" s="1739" t="n"/>
      <c r="KEU10" s="1739" t="n"/>
      <c r="KEV10" s="1739" t="n"/>
      <c r="KEW10" s="1739" t="n"/>
      <c r="KEX10" s="1739" t="n"/>
      <c r="KEY10" s="1739" t="n"/>
      <c r="KEZ10" s="1739" t="n"/>
      <c r="KFA10" s="1739" t="n"/>
      <c r="KFB10" s="1739" t="n"/>
      <c r="KFC10" s="1739" t="n"/>
      <c r="KFD10" s="1739" t="n"/>
      <c r="KFE10" s="1739" t="n"/>
      <c r="KFF10" s="1739" t="n"/>
      <c r="KFG10" s="1739" t="n"/>
      <c r="KFH10" s="1739" t="n"/>
      <c r="KFI10" s="1739" t="n"/>
      <c r="KFJ10" s="1739" t="n"/>
      <c r="KFK10" s="1739" t="n"/>
      <c r="KFL10" s="1739" t="n"/>
      <c r="KFM10" s="1739" t="n"/>
      <c r="KFN10" s="1739" t="n"/>
      <c r="KFO10" s="1739" t="n"/>
      <c r="KFP10" s="1739" t="n"/>
      <c r="KFQ10" s="1739" t="n"/>
      <c r="KFR10" s="1739" t="n"/>
      <c r="KFS10" s="1739" t="n"/>
      <c r="KFT10" s="1739" t="n"/>
      <c r="KFU10" s="1739" t="n"/>
      <c r="KFV10" s="1739" t="n"/>
      <c r="KFW10" s="1739" t="n"/>
      <c r="KFX10" s="1739" t="n"/>
      <c r="KFY10" s="1739" t="n"/>
      <c r="KFZ10" s="1739" t="n"/>
      <c r="KGA10" s="1739" t="n"/>
      <c r="KGB10" s="1739" t="n"/>
      <c r="KGC10" s="1739" t="n"/>
      <c r="KGD10" s="1739" t="n"/>
      <c r="KGE10" s="1739" t="n"/>
      <c r="KGF10" s="1739" t="n"/>
      <c r="KGG10" s="1739" t="n"/>
      <c r="KGH10" s="1739" t="n"/>
      <c r="KGI10" s="1739" t="n"/>
      <c r="KGJ10" s="1739" t="n"/>
      <c r="KGK10" s="1739" t="n"/>
      <c r="KGL10" s="1739" t="n"/>
      <c r="KGM10" s="1739" t="n"/>
      <c r="KGN10" s="1739" t="n"/>
      <c r="KGO10" s="1739" t="n"/>
      <c r="KGP10" s="1739" t="n"/>
      <c r="KGQ10" s="1739" t="n"/>
      <c r="KGR10" s="1739" t="n"/>
      <c r="KGS10" s="1739" t="n"/>
      <c r="KGT10" s="1739" t="n"/>
      <c r="KGU10" s="1739" t="n"/>
      <c r="KGV10" s="1739" t="n"/>
      <c r="KGW10" s="1739" t="n"/>
      <c r="KGX10" s="1739" t="n"/>
      <c r="KGY10" s="1739" t="n"/>
      <c r="KGZ10" s="1739" t="n"/>
      <c r="KHA10" s="1739" t="n"/>
      <c r="KHB10" s="1739" t="n"/>
      <c r="KHC10" s="1739" t="n"/>
      <c r="KHD10" s="1739" t="n"/>
      <c r="KHE10" s="1739" t="n"/>
      <c r="KHF10" s="1739" t="n"/>
      <c r="KHG10" s="1739" t="n"/>
      <c r="KHH10" s="1739" t="n"/>
      <c r="KHI10" s="1739" t="n"/>
      <c r="KHJ10" s="1739" t="n"/>
      <c r="KHK10" s="1739" t="n"/>
      <c r="KHL10" s="1739" t="n"/>
      <c r="KHM10" s="1739" t="n"/>
      <c r="KHN10" s="1739" t="n"/>
      <c r="KHO10" s="1739" t="n"/>
      <c r="KHP10" s="1739" t="n"/>
      <c r="KHQ10" s="1739" t="n"/>
      <c r="KHR10" s="1739" t="n"/>
      <c r="KHS10" s="1739" t="n"/>
      <c r="KHT10" s="1739" t="n"/>
      <c r="KHU10" s="1739" t="n"/>
      <c r="KHV10" s="1739" t="n"/>
      <c r="KHW10" s="1739" t="n"/>
      <c r="KHX10" s="1739" t="n"/>
      <c r="KHY10" s="1739" t="n"/>
      <c r="KHZ10" s="1739" t="n"/>
      <c r="KIA10" s="1739" t="n"/>
      <c r="KIB10" s="1739" t="n"/>
      <c r="KIC10" s="1739" t="n"/>
      <c r="KID10" s="1739" t="n"/>
      <c r="KIE10" s="1739" t="n"/>
      <c r="KIF10" s="1739" t="n"/>
      <c r="KIG10" s="1739" t="n"/>
      <c r="KIH10" s="1739" t="n"/>
      <c r="KII10" s="1739" t="n"/>
      <c r="KIJ10" s="1739" t="n"/>
      <c r="KIK10" s="1739" t="n"/>
      <c r="KIL10" s="1739" t="n"/>
      <c r="KIM10" s="1739" t="n"/>
      <c r="KIN10" s="1739" t="n"/>
      <c r="KIO10" s="1739" t="n"/>
      <c r="KIP10" s="1739" t="n"/>
      <c r="KIQ10" s="1739" t="n"/>
      <c r="KIR10" s="1739" t="n"/>
      <c r="KIS10" s="1739" t="n"/>
      <c r="KIT10" s="1739" t="n"/>
      <c r="KIU10" s="1739" t="n"/>
      <c r="KIV10" s="1739" t="n"/>
      <c r="KIW10" s="1739" t="n"/>
      <c r="KIX10" s="1739" t="n"/>
      <c r="KIY10" s="1739" t="n"/>
      <c r="KIZ10" s="1739" t="n"/>
      <c r="KJA10" s="1739" t="n"/>
      <c r="KJB10" s="1739" t="n"/>
      <c r="KJC10" s="1739" t="n"/>
      <c r="KJD10" s="1739" t="n"/>
      <c r="KJE10" s="1739" t="n"/>
      <c r="KJF10" s="1739" t="n"/>
      <c r="KJG10" s="1739" t="n"/>
      <c r="KJH10" s="1739" t="n"/>
      <c r="KJI10" s="1739" t="n"/>
      <c r="KJJ10" s="1739" t="n"/>
      <c r="KJK10" s="1739" t="n"/>
      <c r="KJL10" s="1739" t="n"/>
      <c r="KJM10" s="1739" t="n"/>
      <c r="KJN10" s="1739" t="n"/>
      <c r="KJO10" s="1739" t="n"/>
      <c r="KJP10" s="1739" t="n"/>
      <c r="KJQ10" s="1739" t="n"/>
      <c r="KJR10" s="1739" t="n"/>
      <c r="KJS10" s="1739" t="n"/>
      <c r="KJT10" s="1739" t="n"/>
      <c r="KJU10" s="1739" t="n"/>
      <c r="KJV10" s="1739" t="n"/>
      <c r="KJW10" s="1739" t="n"/>
      <c r="KJX10" s="1739" t="n"/>
      <c r="KJY10" s="1739" t="n"/>
      <c r="KJZ10" s="1739" t="n"/>
      <c r="KKA10" s="1739" t="n"/>
      <c r="KKB10" s="1739" t="n"/>
      <c r="KKC10" s="1739" t="n"/>
      <c r="KKD10" s="1739" t="n"/>
      <c r="KKE10" s="1739" t="n"/>
      <c r="KKF10" s="1739" t="n"/>
      <c r="KKG10" s="1739" t="n"/>
      <c r="KKH10" s="1739" t="n"/>
      <c r="KKI10" s="1739" t="n"/>
      <c r="KKJ10" s="1739" t="n"/>
      <c r="KKK10" s="1739" t="n"/>
      <c r="KKL10" s="1739" t="n"/>
      <c r="KKM10" s="1739" t="n"/>
      <c r="KKN10" s="1739" t="n"/>
      <c r="KKO10" s="1739" t="n"/>
      <c r="KKP10" s="1739" t="n"/>
      <c r="KKQ10" s="1739" t="n"/>
      <c r="KKR10" s="1739" t="n"/>
      <c r="KKS10" s="1739" t="n"/>
      <c r="KKT10" s="1739" t="n"/>
      <c r="KKU10" s="1739" t="n"/>
      <c r="KKV10" s="1739" t="n"/>
      <c r="KKW10" s="1739" t="n"/>
      <c r="KKX10" s="1739" t="n"/>
      <c r="KKY10" s="1739" t="n"/>
      <c r="KKZ10" s="1739" t="n"/>
      <c r="KLA10" s="1739" t="n"/>
      <c r="KLB10" s="1739" t="n"/>
      <c r="KLC10" s="1739" t="n"/>
      <c r="KLD10" s="1739" t="n"/>
      <c r="KLE10" s="1739" t="n"/>
      <c r="KLF10" s="1739" t="n"/>
      <c r="KLG10" s="1739" t="n"/>
      <c r="KLH10" s="1739" t="n"/>
      <c r="KLI10" s="1739" t="n"/>
      <c r="KLJ10" s="1739" t="n"/>
      <c r="KLK10" s="1739" t="n"/>
      <c r="KLL10" s="1739" t="n"/>
      <c r="KLM10" s="1739" t="n"/>
      <c r="KLN10" s="1739" t="n"/>
      <c r="KLO10" s="1739" t="n"/>
      <c r="KLP10" s="1739" t="n"/>
      <c r="KLQ10" s="1739" t="n"/>
      <c r="KLR10" s="1739" t="n"/>
      <c r="KLS10" s="1739" t="n"/>
      <c r="KLT10" s="1739" t="n"/>
      <c r="KLU10" s="1739" t="n"/>
      <c r="KLV10" s="1739" t="n"/>
      <c r="KLW10" s="1739" t="n"/>
      <c r="KLX10" s="1739" t="n"/>
      <c r="KLY10" s="1739" t="n"/>
      <c r="KLZ10" s="1739" t="n"/>
      <c r="KMA10" s="1739" t="n"/>
      <c r="KMB10" s="1739" t="n"/>
      <c r="KMC10" s="1739" t="n"/>
      <c r="KMD10" s="1739" t="n"/>
      <c r="KME10" s="1739" t="n"/>
      <c r="KMF10" s="1739" t="n"/>
      <c r="KMG10" s="1739" t="n"/>
      <c r="KMH10" s="1739" t="n"/>
      <c r="KMI10" s="1739" t="n"/>
      <c r="KMJ10" s="1739" t="n"/>
      <c r="KMK10" s="1739" t="n"/>
      <c r="KML10" s="1739" t="n"/>
      <c r="KMM10" s="1739" t="n"/>
      <c r="KMN10" s="1739" t="n"/>
      <c r="KMO10" s="1739" t="n"/>
      <c r="KMP10" s="1739" t="n"/>
      <c r="KMQ10" s="1739" t="n"/>
      <c r="KMR10" s="1739" t="n"/>
      <c r="KMS10" s="1739" t="n"/>
      <c r="KMT10" s="1739" t="n"/>
      <c r="KMU10" s="1739" t="n"/>
      <c r="KMV10" s="1739" t="n"/>
      <c r="KMW10" s="1739" t="n"/>
      <c r="KMX10" s="1739" t="n"/>
      <c r="KMY10" s="1739" t="n"/>
      <c r="KMZ10" s="1739" t="n"/>
      <c r="KNA10" s="1739" t="n"/>
      <c r="KNB10" s="1739" t="n"/>
      <c r="KNC10" s="1739" t="n"/>
      <c r="KND10" s="1739" t="n"/>
      <c r="KNE10" s="1739" t="n"/>
      <c r="KNF10" s="1739" t="n"/>
      <c r="KNG10" s="1739" t="n"/>
      <c r="KNH10" s="1739" t="n"/>
      <c r="KNI10" s="1739" t="n"/>
      <c r="KNJ10" s="1739" t="n"/>
      <c r="KNK10" s="1739" t="n"/>
      <c r="KNL10" s="1739" t="n"/>
      <c r="KNM10" s="1739" t="n"/>
      <c r="KNN10" s="1739" t="n"/>
      <c r="KNO10" s="1739" t="n"/>
      <c r="KNP10" s="1739" t="n"/>
      <c r="KNQ10" s="1739" t="n"/>
      <c r="KNR10" s="1739" t="n"/>
      <c r="KNS10" s="1739" t="n"/>
      <c r="KNT10" s="1739" t="n"/>
      <c r="KNU10" s="1739" t="n"/>
      <c r="KNV10" s="1739" t="n"/>
      <c r="KNW10" s="1739" t="n"/>
      <c r="KNX10" s="1739" t="n"/>
      <c r="KNY10" s="1739" t="n"/>
      <c r="KNZ10" s="1739" t="n"/>
      <c r="KOA10" s="1739" t="n"/>
      <c r="KOB10" s="1739" t="n"/>
      <c r="KOC10" s="1739" t="n"/>
      <c r="KOD10" s="1739" t="n"/>
      <c r="KOE10" s="1739" t="n"/>
      <c r="KOF10" s="1739" t="n"/>
      <c r="KOG10" s="1739" t="n"/>
      <c r="KOH10" s="1739" t="n"/>
      <c r="KOI10" s="1739" t="n"/>
      <c r="KOJ10" s="1739" t="n"/>
      <c r="KOK10" s="1739" t="n"/>
      <c r="KOL10" s="1739" t="n"/>
      <c r="KOM10" s="1739" t="n"/>
      <c r="KON10" s="1739" t="n"/>
      <c r="KOO10" s="1739" t="n"/>
      <c r="KOP10" s="1739" t="n"/>
      <c r="KOQ10" s="1739" t="n"/>
      <c r="KOR10" s="1739" t="n"/>
      <c r="KOS10" s="1739" t="n"/>
      <c r="KOT10" s="1739" t="n"/>
      <c r="KOU10" s="1739" t="n"/>
      <c r="KOV10" s="1739" t="n"/>
      <c r="KOW10" s="1739" t="n"/>
      <c r="KOX10" s="1739" t="n"/>
      <c r="KOY10" s="1739" t="n"/>
      <c r="KOZ10" s="1739" t="n"/>
      <c r="KPA10" s="1739" t="n"/>
      <c r="KPB10" s="1739" t="n"/>
      <c r="KPC10" s="1739" t="n"/>
      <c r="KPD10" s="1739" t="n"/>
      <c r="KPE10" s="1739" t="n"/>
      <c r="KPF10" s="1739" t="n"/>
      <c r="KPG10" s="1739" t="n"/>
      <c r="KPH10" s="1739" t="n"/>
      <c r="KPI10" s="1739" t="n"/>
      <c r="KPJ10" s="1739" t="n"/>
      <c r="KPK10" s="1739" t="n"/>
      <c r="KPL10" s="1739" t="n"/>
      <c r="KPM10" s="1739" t="n"/>
      <c r="KPN10" s="1739" t="n"/>
      <c r="KPO10" s="1739" t="n"/>
      <c r="KPP10" s="1739" t="n"/>
      <c r="KPQ10" s="1739" t="n"/>
      <c r="KPR10" s="1739" t="n"/>
      <c r="KPS10" s="1739" t="n"/>
      <c r="KPT10" s="1739" t="n"/>
      <c r="KPU10" s="1739" t="n"/>
      <c r="KPV10" s="1739" t="n"/>
      <c r="KPW10" s="1739" t="n"/>
      <c r="KPX10" s="1739" t="n"/>
      <c r="KPY10" s="1739" t="n"/>
      <c r="KPZ10" s="1739" t="n"/>
      <c r="KQA10" s="1739" t="n"/>
      <c r="KQB10" s="1739" t="n"/>
      <c r="KQC10" s="1739" t="n"/>
      <c r="KQD10" s="1739" t="n"/>
      <c r="KQE10" s="1739" t="n"/>
      <c r="KQF10" s="1739" t="n"/>
      <c r="KQG10" s="1739" t="n"/>
      <c r="KQH10" s="1739" t="n"/>
      <c r="KQI10" s="1739" t="n"/>
      <c r="KQJ10" s="1739" t="n"/>
      <c r="KQK10" s="1739" t="n"/>
      <c r="KQL10" s="1739" t="n"/>
      <c r="KQM10" s="1739" t="n"/>
      <c r="KQN10" s="1739" t="n"/>
      <c r="KQO10" s="1739" t="n"/>
      <c r="KQP10" s="1739" t="n"/>
      <c r="KQQ10" s="1739" t="n"/>
      <c r="KQR10" s="1739" t="n"/>
      <c r="KQS10" s="1739" t="n"/>
      <c r="KQT10" s="1739" t="n"/>
      <c r="KQU10" s="1739" t="n"/>
      <c r="KQV10" s="1739" t="n"/>
      <c r="KQW10" s="1739" t="n"/>
      <c r="KQX10" s="1739" t="n"/>
      <c r="KQY10" s="1739" t="n"/>
      <c r="KQZ10" s="1739" t="n"/>
      <c r="KRA10" s="1739" t="n"/>
      <c r="KRB10" s="1739" t="n"/>
      <c r="KRC10" s="1739" t="n"/>
      <c r="KRD10" s="1739" t="n"/>
      <c r="KRE10" s="1739" t="n"/>
      <c r="KRF10" s="1739" t="n"/>
      <c r="KRG10" s="1739" t="n"/>
      <c r="KRH10" s="1739" t="n"/>
      <c r="KRI10" s="1739" t="n"/>
      <c r="KRJ10" s="1739" t="n"/>
      <c r="KRK10" s="1739" t="n"/>
      <c r="KRL10" s="1739" t="n"/>
      <c r="KRM10" s="1739" t="n"/>
      <c r="KRN10" s="1739" t="n"/>
      <c r="KRO10" s="1739" t="n"/>
      <c r="KRP10" s="1739" t="n"/>
      <c r="KRQ10" s="1739" t="n"/>
      <c r="KRR10" s="1739" t="n"/>
      <c r="KRS10" s="1739" t="n"/>
      <c r="KRT10" s="1739" t="n"/>
      <c r="KRU10" s="1739" t="n"/>
      <c r="KRV10" s="1739" t="n"/>
      <c r="KRW10" s="1739" t="n"/>
      <c r="KRX10" s="1739" t="n"/>
      <c r="KRY10" s="1739" t="n"/>
      <c r="KRZ10" s="1739" t="n"/>
      <c r="KSA10" s="1739" t="n"/>
      <c r="KSB10" s="1739" t="n"/>
      <c r="KSC10" s="1739" t="n"/>
      <c r="KSD10" s="1739" t="n"/>
      <c r="KSE10" s="1739" t="n"/>
      <c r="KSF10" s="1739" t="n"/>
      <c r="KSG10" s="1739" t="n"/>
      <c r="KSH10" s="1739" t="n"/>
      <c r="KSI10" s="1739" t="n"/>
      <c r="KSJ10" s="1739" t="n"/>
      <c r="KSK10" s="1739" t="n"/>
      <c r="KSL10" s="1739" t="n"/>
      <c r="KSM10" s="1739" t="n"/>
      <c r="KSN10" s="1739" t="n"/>
      <c r="KSO10" s="1739" t="n"/>
      <c r="KSP10" s="1739" t="n"/>
      <c r="KSQ10" s="1739" t="n"/>
      <c r="KSR10" s="1739" t="n"/>
      <c r="KSS10" s="1739" t="n"/>
      <c r="KST10" s="1739" t="n"/>
      <c r="KSU10" s="1739" t="n"/>
      <c r="KSV10" s="1739" t="n"/>
      <c r="KSW10" s="1739" t="n"/>
      <c r="KSX10" s="1739" t="n"/>
      <c r="KSY10" s="1739" t="n"/>
      <c r="KSZ10" s="1739" t="n"/>
      <c r="KTA10" s="1739" t="n"/>
      <c r="KTB10" s="1739" t="n"/>
      <c r="KTC10" s="1739" t="n"/>
      <c r="KTD10" s="1739" t="n"/>
      <c r="KTE10" s="1739" t="n"/>
      <c r="KTF10" s="1739" t="n"/>
      <c r="KTG10" s="1739" t="n"/>
      <c r="KTH10" s="1739" t="n"/>
      <c r="KTI10" s="1739" t="n"/>
      <c r="KTJ10" s="1739" t="n"/>
      <c r="KTK10" s="1739" t="n"/>
      <c r="KTL10" s="1739" t="n"/>
      <c r="KTM10" s="1739" t="n"/>
      <c r="KTN10" s="1739" t="n"/>
      <c r="KTO10" s="1739" t="n"/>
      <c r="KTP10" s="1739" t="n"/>
      <c r="KTQ10" s="1739" t="n"/>
      <c r="KTR10" s="1739" t="n"/>
      <c r="KTS10" s="1739" t="n"/>
      <c r="KTT10" s="1739" t="n"/>
      <c r="KTU10" s="1739" t="n"/>
      <c r="KTV10" s="1739" t="n"/>
      <c r="KTW10" s="1739" t="n"/>
      <c r="KTX10" s="1739" t="n"/>
      <c r="KTY10" s="1739" t="n"/>
      <c r="KTZ10" s="1739" t="n"/>
      <c r="KUA10" s="1739" t="n"/>
      <c r="KUB10" s="1739" t="n"/>
      <c r="KUC10" s="1739" t="n"/>
      <c r="KUD10" s="1739" t="n"/>
      <c r="KUE10" s="1739" t="n"/>
      <c r="KUF10" s="1739" t="n"/>
      <c r="KUG10" s="1739" t="n"/>
      <c r="KUH10" s="1739" t="n"/>
      <c r="KUI10" s="1739" t="n"/>
      <c r="KUJ10" s="1739" t="n"/>
      <c r="KUK10" s="1739" t="n"/>
      <c r="KUL10" s="1739" t="n"/>
      <c r="KUM10" s="1739" t="n"/>
      <c r="KUN10" s="1739" t="n"/>
      <c r="KUO10" s="1739" t="n"/>
      <c r="KUP10" s="1739" t="n"/>
      <c r="KUQ10" s="1739" t="n"/>
      <c r="KUR10" s="1739" t="n"/>
      <c r="KUS10" s="1739" t="n"/>
      <c r="KUT10" s="1739" t="n"/>
      <c r="KUU10" s="1739" t="n"/>
      <c r="KUV10" s="1739" t="n"/>
      <c r="KUW10" s="1739" t="n"/>
      <c r="KUX10" s="1739" t="n"/>
      <c r="KUY10" s="1739" t="n"/>
      <c r="KUZ10" s="1739" t="n"/>
      <c r="KVA10" s="1739" t="n"/>
      <c r="KVB10" s="1739" t="n"/>
      <c r="KVC10" s="1739" t="n"/>
      <c r="KVD10" s="1739" t="n"/>
      <c r="KVE10" s="1739" t="n"/>
      <c r="KVF10" s="1739" t="n"/>
      <c r="KVG10" s="1739" t="n"/>
      <c r="KVH10" s="1739" t="n"/>
      <c r="KVI10" s="1739" t="n"/>
      <c r="KVJ10" s="1739" t="n"/>
      <c r="KVK10" s="1739" t="n"/>
      <c r="KVL10" s="1739" t="n"/>
      <c r="KVM10" s="1739" t="n"/>
      <c r="KVN10" s="1739" t="n"/>
      <c r="KVO10" s="1739" t="n"/>
      <c r="KVP10" s="1739" t="n"/>
      <c r="KVQ10" s="1739" t="n"/>
      <c r="KVR10" s="1739" t="n"/>
      <c r="KVS10" s="1739" t="n"/>
      <c r="KVT10" s="1739" t="n"/>
      <c r="KVU10" s="1739" t="n"/>
      <c r="KVV10" s="1739" t="n"/>
      <c r="KVW10" s="1739" t="n"/>
      <c r="KVX10" s="1739" t="n"/>
      <c r="KVY10" s="1739" t="n"/>
      <c r="KVZ10" s="1739" t="n"/>
      <c r="KWA10" s="1739" t="n"/>
      <c r="KWB10" s="1739" t="n"/>
      <c r="KWC10" s="1739" t="n"/>
      <c r="KWD10" s="1739" t="n"/>
      <c r="KWE10" s="1739" t="n"/>
      <c r="KWF10" s="1739" t="n"/>
      <c r="KWG10" s="1739" t="n"/>
      <c r="KWH10" s="1739" t="n"/>
      <c r="KWI10" s="1739" t="n"/>
      <c r="KWJ10" s="1739" t="n"/>
      <c r="KWK10" s="1739" t="n"/>
      <c r="KWL10" s="1739" t="n"/>
      <c r="KWM10" s="1739" t="n"/>
      <c r="KWN10" s="1739" t="n"/>
      <c r="KWO10" s="1739" t="n"/>
      <c r="KWP10" s="1739" t="n"/>
      <c r="KWQ10" s="1739" t="n"/>
      <c r="KWR10" s="1739" t="n"/>
      <c r="KWS10" s="1739" t="n"/>
      <c r="KWT10" s="1739" t="n"/>
      <c r="KWU10" s="1739" t="n"/>
      <c r="KWV10" s="1739" t="n"/>
      <c r="KWW10" s="1739" t="n"/>
      <c r="KWX10" s="1739" t="n"/>
      <c r="KWY10" s="1739" t="n"/>
      <c r="KWZ10" s="1739" t="n"/>
      <c r="KXA10" s="1739" t="n"/>
      <c r="KXB10" s="1739" t="n"/>
      <c r="KXC10" s="1739" t="n"/>
      <c r="KXD10" s="1739" t="n"/>
      <c r="KXE10" s="1739" t="n"/>
      <c r="KXF10" s="1739" t="n"/>
      <c r="KXG10" s="1739" t="n"/>
      <c r="KXH10" s="1739" t="n"/>
      <c r="KXI10" s="1739" t="n"/>
      <c r="KXJ10" s="1739" t="n"/>
      <c r="KXK10" s="1739" t="n"/>
      <c r="KXL10" s="1739" t="n"/>
      <c r="KXM10" s="1739" t="n"/>
      <c r="KXN10" s="1739" t="n"/>
      <c r="KXO10" s="1739" t="n"/>
      <c r="KXP10" s="1739" t="n"/>
      <c r="KXQ10" s="1739" t="n"/>
      <c r="KXR10" s="1739" t="n"/>
      <c r="KXS10" s="1739" t="n"/>
      <c r="KXT10" s="1739" t="n"/>
      <c r="KXU10" s="1739" t="n"/>
      <c r="KXV10" s="1739" t="n"/>
      <c r="KXW10" s="1739" t="n"/>
      <c r="KXX10" s="1739" t="n"/>
      <c r="KXY10" s="1739" t="n"/>
      <c r="KXZ10" s="1739" t="n"/>
      <c r="KYA10" s="1739" t="n"/>
      <c r="KYB10" s="1739" t="n"/>
      <c r="KYC10" s="1739" t="n"/>
      <c r="KYD10" s="1739" t="n"/>
      <c r="KYE10" s="1739" t="n"/>
      <c r="KYF10" s="1739" t="n"/>
      <c r="KYG10" s="1739" t="n"/>
      <c r="KYH10" s="1739" t="n"/>
      <c r="KYI10" s="1739" t="n"/>
      <c r="KYJ10" s="1739" t="n"/>
      <c r="KYK10" s="1739" t="n"/>
      <c r="KYL10" s="1739" t="n"/>
      <c r="KYM10" s="1739" t="n"/>
      <c r="KYN10" s="1739" t="n"/>
      <c r="KYO10" s="1739" t="n"/>
      <c r="KYP10" s="1739" t="n"/>
      <c r="KYQ10" s="1739" t="n"/>
      <c r="KYR10" s="1739" t="n"/>
      <c r="KYS10" s="1739" t="n"/>
      <c r="KYT10" s="1739" t="n"/>
      <c r="KYU10" s="1739" t="n"/>
      <c r="KYV10" s="1739" t="n"/>
      <c r="KYW10" s="1739" t="n"/>
      <c r="KYX10" s="1739" t="n"/>
      <c r="KYY10" s="1739" t="n"/>
      <c r="KYZ10" s="1739" t="n"/>
      <c r="KZA10" s="1739" t="n"/>
      <c r="KZB10" s="1739" t="n"/>
      <c r="KZC10" s="1739" t="n"/>
      <c r="KZD10" s="1739" t="n"/>
      <c r="KZE10" s="1739" t="n"/>
      <c r="KZF10" s="1739" t="n"/>
      <c r="KZG10" s="1739" t="n"/>
      <c r="KZH10" s="1739" t="n"/>
      <c r="KZI10" s="1739" t="n"/>
      <c r="KZJ10" s="1739" t="n"/>
      <c r="KZK10" s="1739" t="n"/>
      <c r="KZL10" s="1739" t="n"/>
      <c r="KZM10" s="1739" t="n"/>
      <c r="KZN10" s="1739" t="n"/>
      <c r="KZO10" s="1739" t="n"/>
      <c r="KZP10" s="1739" t="n"/>
      <c r="KZQ10" s="1739" t="n"/>
      <c r="KZR10" s="1739" t="n"/>
      <c r="KZS10" s="1739" t="n"/>
      <c r="KZT10" s="1739" t="n"/>
      <c r="KZU10" s="1739" t="n"/>
      <c r="KZV10" s="1739" t="n"/>
      <c r="KZW10" s="1739" t="n"/>
      <c r="KZX10" s="1739" t="n"/>
      <c r="KZY10" s="1739" t="n"/>
      <c r="KZZ10" s="1739" t="n"/>
      <c r="LAA10" s="1739" t="n"/>
      <c r="LAB10" s="1739" t="n"/>
      <c r="LAC10" s="1739" t="n"/>
      <c r="LAD10" s="1739" t="n"/>
      <c r="LAE10" s="1739" t="n"/>
      <c r="LAF10" s="1739" t="n"/>
      <c r="LAG10" s="1739" t="n"/>
      <c r="LAH10" s="1739" t="n"/>
      <c r="LAI10" s="1739" t="n"/>
      <c r="LAJ10" s="1739" t="n"/>
      <c r="LAK10" s="1739" t="n"/>
      <c r="LAL10" s="1739" t="n"/>
      <c r="LAM10" s="1739" t="n"/>
      <c r="LAN10" s="1739" t="n"/>
      <c r="LAO10" s="1739" t="n"/>
      <c r="LAP10" s="1739" t="n"/>
      <c r="LAQ10" s="1739" t="n"/>
      <c r="LAR10" s="1739" t="n"/>
      <c r="LAS10" s="1739" t="n"/>
      <c r="LAT10" s="1739" t="n"/>
      <c r="LAU10" s="1739" t="n"/>
      <c r="LAV10" s="1739" t="n"/>
      <c r="LAW10" s="1739" t="n"/>
      <c r="LAX10" s="1739" t="n"/>
      <c r="LAY10" s="1739" t="n"/>
      <c r="LAZ10" s="1739" t="n"/>
      <c r="LBA10" s="1739" t="n"/>
      <c r="LBB10" s="1739" t="n"/>
      <c r="LBC10" s="1739" t="n"/>
      <c r="LBD10" s="1739" t="n"/>
      <c r="LBE10" s="1739" t="n"/>
      <c r="LBF10" s="1739" t="n"/>
      <c r="LBG10" s="1739" t="n"/>
      <c r="LBH10" s="1739" t="n"/>
      <c r="LBI10" s="1739" t="n"/>
      <c r="LBJ10" s="1739" t="n"/>
      <c r="LBK10" s="1739" t="n"/>
      <c r="LBL10" s="1739" t="n"/>
      <c r="LBM10" s="1739" t="n"/>
      <c r="LBN10" s="1739" t="n"/>
      <c r="LBO10" s="1739" t="n"/>
      <c r="LBP10" s="1739" t="n"/>
      <c r="LBQ10" s="1739" t="n"/>
      <c r="LBR10" s="1739" t="n"/>
      <c r="LBS10" s="1739" t="n"/>
      <c r="LBT10" s="1739" t="n"/>
      <c r="LBU10" s="1739" t="n"/>
      <c r="LBV10" s="1739" t="n"/>
      <c r="LBW10" s="1739" t="n"/>
      <c r="LBX10" s="1739" t="n"/>
      <c r="LBY10" s="1739" t="n"/>
      <c r="LBZ10" s="1739" t="n"/>
      <c r="LCA10" s="1739" t="n"/>
      <c r="LCB10" s="1739" t="n"/>
      <c r="LCC10" s="1739" t="n"/>
      <c r="LCD10" s="1739" t="n"/>
      <c r="LCE10" s="1739" t="n"/>
      <c r="LCF10" s="1739" t="n"/>
      <c r="LCG10" s="1739" t="n"/>
      <c r="LCH10" s="1739" t="n"/>
      <c r="LCI10" s="1739" t="n"/>
      <c r="LCJ10" s="1739" t="n"/>
      <c r="LCK10" s="1739" t="n"/>
      <c r="LCL10" s="1739" t="n"/>
      <c r="LCM10" s="1739" t="n"/>
      <c r="LCN10" s="1739" t="n"/>
      <c r="LCO10" s="1739" t="n"/>
      <c r="LCP10" s="1739" t="n"/>
      <c r="LCQ10" s="1739" t="n"/>
      <c r="LCR10" s="1739" t="n"/>
      <c r="LCS10" s="1739" t="n"/>
      <c r="LCT10" s="1739" t="n"/>
      <c r="LCU10" s="1739" t="n"/>
      <c r="LCV10" s="1739" t="n"/>
      <c r="LCW10" s="1739" t="n"/>
      <c r="LCX10" s="1739" t="n"/>
      <c r="LCY10" s="1739" t="n"/>
      <c r="LCZ10" s="1739" t="n"/>
      <c r="LDA10" s="1739" t="n"/>
      <c r="LDB10" s="1739" t="n"/>
      <c r="LDC10" s="1739" t="n"/>
      <c r="LDD10" s="1739" t="n"/>
      <c r="LDE10" s="1739" t="n"/>
      <c r="LDF10" s="1739" t="n"/>
      <c r="LDG10" s="1739" t="n"/>
      <c r="LDH10" s="1739" t="n"/>
      <c r="LDI10" s="1739" t="n"/>
      <c r="LDJ10" s="1739" t="n"/>
      <c r="LDK10" s="1739" t="n"/>
      <c r="LDL10" s="1739" t="n"/>
      <c r="LDM10" s="1739" t="n"/>
      <c r="LDN10" s="1739" t="n"/>
      <c r="LDO10" s="1739" t="n"/>
      <c r="LDP10" s="1739" t="n"/>
      <c r="LDQ10" s="1739" t="n"/>
      <c r="LDR10" s="1739" t="n"/>
      <c r="LDS10" s="1739" t="n"/>
      <c r="LDT10" s="1739" t="n"/>
      <c r="LDU10" s="1739" t="n"/>
      <c r="LDV10" s="1739" t="n"/>
      <c r="LDW10" s="1739" t="n"/>
      <c r="LDX10" s="1739" t="n"/>
      <c r="LDY10" s="1739" t="n"/>
      <c r="LDZ10" s="1739" t="n"/>
      <c r="LEA10" s="1739" t="n"/>
      <c r="LEB10" s="1739" t="n"/>
      <c r="LEC10" s="1739" t="n"/>
      <c r="LED10" s="1739" t="n"/>
      <c r="LEE10" s="1739" t="n"/>
      <c r="LEF10" s="1739" t="n"/>
      <c r="LEG10" s="1739" t="n"/>
      <c r="LEH10" s="1739" t="n"/>
      <c r="LEI10" s="1739" t="n"/>
      <c r="LEJ10" s="1739" t="n"/>
      <c r="LEK10" s="1739" t="n"/>
      <c r="LEL10" s="1739" t="n"/>
      <c r="LEM10" s="1739" t="n"/>
      <c r="LEN10" s="1739" t="n"/>
      <c r="LEO10" s="1739" t="n"/>
      <c r="LEP10" s="1739" t="n"/>
      <c r="LEQ10" s="1739" t="n"/>
      <c r="LER10" s="1739" t="n"/>
      <c r="LES10" s="1739" t="n"/>
      <c r="LET10" s="1739" t="n"/>
      <c r="LEU10" s="1739" t="n"/>
      <c r="LEV10" s="1739" t="n"/>
      <c r="LEW10" s="1739" t="n"/>
      <c r="LEX10" s="1739" t="n"/>
      <c r="LEY10" s="1739" t="n"/>
      <c r="LEZ10" s="1739" t="n"/>
      <c r="LFA10" s="1739" t="n"/>
      <c r="LFB10" s="1739" t="n"/>
      <c r="LFC10" s="1739" t="n"/>
      <c r="LFD10" s="1739" t="n"/>
      <c r="LFE10" s="1739" t="n"/>
      <c r="LFF10" s="1739" t="n"/>
      <c r="LFG10" s="1739" t="n"/>
      <c r="LFH10" s="1739" t="n"/>
      <c r="LFI10" s="1739" t="n"/>
      <c r="LFJ10" s="1739" t="n"/>
      <c r="LFK10" s="1739" t="n"/>
      <c r="LFL10" s="1739" t="n"/>
      <c r="LFM10" s="1739" t="n"/>
      <c r="LFN10" s="1739" t="n"/>
      <c r="LFO10" s="1739" t="n"/>
      <c r="LFP10" s="1739" t="n"/>
      <c r="LFQ10" s="1739" t="n"/>
      <c r="LFR10" s="1739" t="n"/>
      <c r="LFS10" s="1739" t="n"/>
      <c r="LFT10" s="1739" t="n"/>
      <c r="LFU10" s="1739" t="n"/>
      <c r="LFV10" s="1739" t="n"/>
      <c r="LFW10" s="1739" t="n"/>
      <c r="LFX10" s="1739" t="n"/>
      <c r="LFY10" s="1739" t="n"/>
      <c r="LFZ10" s="1739" t="n"/>
      <c r="LGA10" s="1739" t="n"/>
      <c r="LGB10" s="1739" t="n"/>
      <c r="LGC10" s="1739" t="n"/>
      <c r="LGD10" s="1739" t="n"/>
      <c r="LGE10" s="1739" t="n"/>
      <c r="LGF10" s="1739" t="n"/>
      <c r="LGG10" s="1739" t="n"/>
      <c r="LGH10" s="1739" t="n"/>
      <c r="LGI10" s="1739" t="n"/>
      <c r="LGJ10" s="1739" t="n"/>
      <c r="LGK10" s="1739" t="n"/>
      <c r="LGL10" s="1739" t="n"/>
      <c r="LGM10" s="1739" t="n"/>
      <c r="LGN10" s="1739" t="n"/>
      <c r="LGO10" s="1739" t="n"/>
      <c r="LGP10" s="1739" t="n"/>
      <c r="LGQ10" s="1739" t="n"/>
      <c r="LGR10" s="1739" t="n"/>
      <c r="LGS10" s="1739" t="n"/>
      <c r="LGT10" s="1739" t="n"/>
      <c r="LGU10" s="1739" t="n"/>
      <c r="LGV10" s="1739" t="n"/>
      <c r="LGW10" s="1739" t="n"/>
      <c r="LGX10" s="1739" t="n"/>
      <c r="LGY10" s="1739" t="n"/>
      <c r="LGZ10" s="1739" t="n"/>
      <c r="LHA10" s="1739" t="n"/>
      <c r="LHB10" s="1739" t="n"/>
      <c r="LHC10" s="1739" t="n"/>
      <c r="LHD10" s="1739" t="n"/>
      <c r="LHE10" s="1739" t="n"/>
      <c r="LHF10" s="1739" t="n"/>
      <c r="LHG10" s="1739" t="n"/>
      <c r="LHH10" s="1739" t="n"/>
      <c r="LHI10" s="1739" t="n"/>
      <c r="LHJ10" s="1739" t="n"/>
      <c r="LHK10" s="1739" t="n"/>
      <c r="LHL10" s="1739" t="n"/>
      <c r="LHM10" s="1739" t="n"/>
      <c r="LHN10" s="1739" t="n"/>
      <c r="LHO10" s="1739" t="n"/>
      <c r="LHP10" s="1739" t="n"/>
      <c r="LHQ10" s="1739" t="n"/>
      <c r="LHR10" s="1739" t="n"/>
      <c r="LHS10" s="1739" t="n"/>
      <c r="LHT10" s="1739" t="n"/>
      <c r="LHU10" s="1739" t="n"/>
      <c r="LHV10" s="1739" t="n"/>
      <c r="LHW10" s="1739" t="n"/>
      <c r="LHX10" s="1739" t="n"/>
      <c r="LHY10" s="1739" t="n"/>
      <c r="LHZ10" s="1739" t="n"/>
      <c r="LIA10" s="1739" t="n"/>
      <c r="LIB10" s="1739" t="n"/>
      <c r="LIC10" s="1739" t="n"/>
      <c r="LID10" s="1739" t="n"/>
      <c r="LIE10" s="1739" t="n"/>
      <c r="LIF10" s="1739" t="n"/>
      <c r="LIG10" s="1739" t="n"/>
      <c r="LIH10" s="1739" t="n"/>
      <c r="LII10" s="1739" t="n"/>
      <c r="LIJ10" s="1739" t="n"/>
      <c r="LIK10" s="1739" t="n"/>
      <c r="LIL10" s="1739" t="n"/>
      <c r="LIM10" s="1739" t="n"/>
      <c r="LIN10" s="1739" t="n"/>
      <c r="LIO10" s="1739" t="n"/>
      <c r="LIP10" s="1739" t="n"/>
      <c r="LIQ10" s="1739" t="n"/>
      <c r="LIR10" s="1739" t="n"/>
      <c r="LIS10" s="1739" t="n"/>
      <c r="LIT10" s="1739" t="n"/>
      <c r="LIU10" s="1739" t="n"/>
      <c r="LIV10" s="1739" t="n"/>
      <c r="LIW10" s="1739" t="n"/>
      <c r="LIX10" s="1739" t="n"/>
      <c r="LIY10" s="1739" t="n"/>
      <c r="LIZ10" s="1739" t="n"/>
      <c r="LJA10" s="1739" t="n"/>
      <c r="LJB10" s="1739" t="n"/>
      <c r="LJC10" s="1739" t="n"/>
      <c r="LJD10" s="1739" t="n"/>
      <c r="LJE10" s="1739" t="n"/>
      <c r="LJF10" s="1739" t="n"/>
      <c r="LJG10" s="1739" t="n"/>
      <c r="LJH10" s="1739" t="n"/>
      <c r="LJI10" s="1739" t="n"/>
      <c r="LJJ10" s="1739" t="n"/>
      <c r="LJK10" s="1739" t="n"/>
      <c r="LJL10" s="1739" t="n"/>
      <c r="LJM10" s="1739" t="n"/>
      <c r="LJN10" s="1739" t="n"/>
      <c r="LJO10" s="1739" t="n"/>
      <c r="LJP10" s="1739" t="n"/>
      <c r="LJQ10" s="1739" t="n"/>
      <c r="LJR10" s="1739" t="n"/>
      <c r="LJS10" s="1739" t="n"/>
      <c r="LJT10" s="1739" t="n"/>
      <c r="LJU10" s="1739" t="n"/>
      <c r="LJV10" s="1739" t="n"/>
      <c r="LJW10" s="1739" t="n"/>
      <c r="LJX10" s="1739" t="n"/>
      <c r="LJY10" s="1739" t="n"/>
      <c r="LJZ10" s="1739" t="n"/>
      <c r="LKA10" s="1739" t="n"/>
      <c r="LKB10" s="1739" t="n"/>
      <c r="LKC10" s="1739" t="n"/>
      <c r="LKD10" s="1739" t="n"/>
      <c r="LKE10" s="1739" t="n"/>
      <c r="LKF10" s="1739" t="n"/>
      <c r="LKG10" s="1739" t="n"/>
      <c r="LKH10" s="1739" t="n"/>
      <c r="LKI10" s="1739" t="n"/>
      <c r="LKJ10" s="1739" t="n"/>
      <c r="LKK10" s="1739" t="n"/>
      <c r="LKL10" s="1739" t="n"/>
      <c r="LKM10" s="1739" t="n"/>
      <c r="LKN10" s="1739" t="n"/>
      <c r="LKO10" s="1739" t="n"/>
      <c r="LKP10" s="1739" t="n"/>
      <c r="LKQ10" s="1739" t="n"/>
      <c r="LKR10" s="1739" t="n"/>
      <c r="LKS10" s="1739" t="n"/>
      <c r="LKT10" s="1739" t="n"/>
      <c r="LKU10" s="1739" t="n"/>
      <c r="LKV10" s="1739" t="n"/>
      <c r="LKW10" s="1739" t="n"/>
      <c r="LKX10" s="1739" t="n"/>
      <c r="LKY10" s="1739" t="n"/>
      <c r="LKZ10" s="1739" t="n"/>
      <c r="LLA10" s="1739" t="n"/>
      <c r="LLB10" s="1739" t="n"/>
      <c r="LLC10" s="1739" t="n"/>
      <c r="LLD10" s="1739" t="n"/>
      <c r="LLE10" s="1739" t="n"/>
      <c r="LLF10" s="1739" t="n"/>
      <c r="LLG10" s="1739" t="n"/>
      <c r="LLH10" s="1739" t="n"/>
      <c r="LLI10" s="1739" t="n"/>
      <c r="LLJ10" s="1739" t="n"/>
      <c r="LLK10" s="1739" t="n"/>
      <c r="LLL10" s="1739" t="n"/>
      <c r="LLM10" s="1739" t="n"/>
      <c r="LLN10" s="1739" t="n"/>
      <c r="LLO10" s="1739" t="n"/>
      <c r="LLP10" s="1739" t="n"/>
      <c r="LLQ10" s="1739" t="n"/>
      <c r="LLR10" s="1739" t="n"/>
      <c r="LLS10" s="1739" t="n"/>
      <c r="LLT10" s="1739" t="n"/>
      <c r="LLU10" s="1739" t="n"/>
      <c r="LLV10" s="1739" t="n"/>
      <c r="LLW10" s="1739" t="n"/>
      <c r="LLX10" s="1739" t="n"/>
      <c r="LLY10" s="1739" t="n"/>
      <c r="LLZ10" s="1739" t="n"/>
      <c r="LMA10" s="1739" t="n"/>
      <c r="LMB10" s="1739" t="n"/>
      <c r="LMC10" s="1739" t="n"/>
      <c r="LMD10" s="1739" t="n"/>
      <c r="LME10" s="1739" t="n"/>
      <c r="LMF10" s="1739" t="n"/>
      <c r="LMG10" s="1739" t="n"/>
      <c r="LMH10" s="1739" t="n"/>
      <c r="LMI10" s="1739" t="n"/>
      <c r="LMJ10" s="1739" t="n"/>
      <c r="LMK10" s="1739" t="n"/>
      <c r="LML10" s="1739" t="n"/>
      <c r="LMM10" s="1739" t="n"/>
      <c r="LMN10" s="1739" t="n"/>
      <c r="LMO10" s="1739" t="n"/>
      <c r="LMP10" s="1739" t="n"/>
      <c r="LMQ10" s="1739" t="n"/>
      <c r="LMR10" s="1739" t="n"/>
      <c r="LMS10" s="1739" t="n"/>
      <c r="LMT10" s="1739" t="n"/>
      <c r="LMU10" s="1739" t="n"/>
      <c r="LMV10" s="1739" t="n"/>
      <c r="LMW10" s="1739" t="n"/>
      <c r="LMX10" s="1739" t="n"/>
      <c r="LMY10" s="1739" t="n"/>
      <c r="LMZ10" s="1739" t="n"/>
      <c r="LNA10" s="1739" t="n"/>
      <c r="LNB10" s="1739" t="n"/>
      <c r="LNC10" s="1739" t="n"/>
      <c r="LND10" s="1739" t="n"/>
      <c r="LNE10" s="1739" t="n"/>
      <c r="LNF10" s="1739" t="n"/>
      <c r="LNG10" s="1739" t="n"/>
      <c r="LNH10" s="1739" t="n"/>
      <c r="LNI10" s="1739" t="n"/>
      <c r="LNJ10" s="1739" t="n"/>
      <c r="LNK10" s="1739" t="n"/>
      <c r="LNL10" s="1739" t="n"/>
      <c r="LNM10" s="1739" t="n"/>
      <c r="LNN10" s="1739" t="n"/>
      <c r="LNO10" s="1739" t="n"/>
      <c r="LNP10" s="1739" t="n"/>
      <c r="LNQ10" s="1739" t="n"/>
      <c r="LNR10" s="1739" t="n"/>
      <c r="LNS10" s="1739" t="n"/>
      <c r="LNT10" s="1739" t="n"/>
      <c r="LNU10" s="1739" t="n"/>
      <c r="LNV10" s="1739" t="n"/>
      <c r="LNW10" s="1739" t="n"/>
      <c r="LNX10" s="1739" t="n"/>
      <c r="LNY10" s="1739" t="n"/>
      <c r="LNZ10" s="1739" t="n"/>
      <c r="LOA10" s="1739" t="n"/>
      <c r="LOB10" s="1739" t="n"/>
      <c r="LOC10" s="1739" t="n"/>
      <c r="LOD10" s="1739" t="n"/>
      <c r="LOE10" s="1739" t="n"/>
      <c r="LOF10" s="1739" t="n"/>
      <c r="LOG10" s="1739" t="n"/>
      <c r="LOH10" s="1739" t="n"/>
      <c r="LOI10" s="1739" t="n"/>
      <c r="LOJ10" s="1739" t="n"/>
      <c r="LOK10" s="1739" t="n"/>
      <c r="LOL10" s="1739" t="n"/>
      <c r="LOM10" s="1739" t="n"/>
      <c r="LON10" s="1739" t="n"/>
      <c r="LOO10" s="1739" t="n"/>
      <c r="LOP10" s="1739" t="n"/>
      <c r="LOQ10" s="1739" t="n"/>
      <c r="LOR10" s="1739" t="n"/>
      <c r="LOS10" s="1739" t="n"/>
      <c r="LOT10" s="1739" t="n"/>
      <c r="LOU10" s="1739" t="n"/>
      <c r="LOV10" s="1739" t="n"/>
      <c r="LOW10" s="1739" t="n"/>
      <c r="LOX10" s="1739" t="n"/>
      <c r="LOY10" s="1739" t="n"/>
      <c r="LOZ10" s="1739" t="n"/>
      <c r="LPA10" s="1739" t="n"/>
      <c r="LPB10" s="1739" t="n"/>
      <c r="LPC10" s="1739" t="n"/>
      <c r="LPD10" s="1739" t="n"/>
      <c r="LPE10" s="1739" t="n"/>
      <c r="LPF10" s="1739" t="n"/>
      <c r="LPG10" s="1739" t="n"/>
      <c r="LPH10" s="1739" t="n"/>
      <c r="LPI10" s="1739" t="n"/>
      <c r="LPJ10" s="1739" t="n"/>
      <c r="LPK10" s="1739" t="n"/>
      <c r="LPL10" s="1739" t="n"/>
      <c r="LPM10" s="1739" t="n"/>
      <c r="LPN10" s="1739" t="n"/>
      <c r="LPO10" s="1739" t="n"/>
      <c r="LPP10" s="1739" t="n"/>
      <c r="LPQ10" s="1739" t="n"/>
      <c r="LPR10" s="1739" t="n"/>
      <c r="LPS10" s="1739" t="n"/>
      <c r="LPT10" s="1739" t="n"/>
      <c r="LPU10" s="1739" t="n"/>
      <c r="LPV10" s="1739" t="n"/>
      <c r="LPW10" s="1739" t="n"/>
      <c r="LPX10" s="1739" t="n"/>
      <c r="LPY10" s="1739" t="n"/>
      <c r="LPZ10" s="1739" t="n"/>
      <c r="LQA10" s="1739" t="n"/>
      <c r="LQB10" s="1739" t="n"/>
      <c r="LQC10" s="1739" t="n"/>
      <c r="LQD10" s="1739" t="n"/>
      <c r="LQE10" s="1739" t="n"/>
      <c r="LQF10" s="1739" t="n"/>
      <c r="LQG10" s="1739" t="n"/>
      <c r="LQH10" s="1739" t="n"/>
      <c r="LQI10" s="1739" t="n"/>
      <c r="LQJ10" s="1739" t="n"/>
      <c r="LQK10" s="1739" t="n"/>
      <c r="LQL10" s="1739" t="n"/>
      <c r="LQM10" s="1739" t="n"/>
      <c r="LQN10" s="1739" t="n"/>
      <c r="LQO10" s="1739" t="n"/>
      <c r="LQP10" s="1739" t="n"/>
      <c r="LQQ10" s="1739" t="n"/>
      <c r="LQR10" s="1739" t="n"/>
      <c r="LQS10" s="1739" t="n"/>
      <c r="LQT10" s="1739" t="n"/>
      <c r="LQU10" s="1739" t="n"/>
      <c r="LQV10" s="1739" t="n"/>
      <c r="LQW10" s="1739" t="n"/>
      <c r="LQX10" s="1739" t="n"/>
      <c r="LQY10" s="1739" t="n"/>
      <c r="LQZ10" s="1739" t="n"/>
      <c r="LRA10" s="1739" t="n"/>
      <c r="LRB10" s="1739" t="n"/>
      <c r="LRC10" s="1739" t="n"/>
      <c r="LRD10" s="1739" t="n"/>
      <c r="LRE10" s="1739" t="n"/>
      <c r="LRF10" s="1739" t="n"/>
      <c r="LRG10" s="1739" t="n"/>
      <c r="LRH10" s="1739" t="n"/>
      <c r="LRI10" s="1739" t="n"/>
      <c r="LRJ10" s="1739" t="n"/>
      <c r="LRK10" s="1739" t="n"/>
      <c r="LRL10" s="1739" t="n"/>
      <c r="LRM10" s="1739" t="n"/>
      <c r="LRN10" s="1739" t="n"/>
      <c r="LRO10" s="1739" t="n"/>
      <c r="LRP10" s="1739" t="n"/>
      <c r="LRQ10" s="1739" t="n"/>
      <c r="LRR10" s="1739" t="n"/>
      <c r="LRS10" s="1739" t="n"/>
      <c r="LRT10" s="1739" t="n"/>
      <c r="LRU10" s="1739" t="n"/>
      <c r="LRV10" s="1739" t="n"/>
      <c r="LRW10" s="1739" t="n"/>
      <c r="LRX10" s="1739" t="n"/>
      <c r="LRY10" s="1739" t="n"/>
      <c r="LRZ10" s="1739" t="n"/>
      <c r="LSA10" s="1739" t="n"/>
      <c r="LSB10" s="1739" t="n"/>
      <c r="LSC10" s="1739" t="n"/>
      <c r="LSD10" s="1739" t="n"/>
      <c r="LSE10" s="1739" t="n"/>
      <c r="LSF10" s="1739" t="n"/>
      <c r="LSG10" s="1739" t="n"/>
      <c r="LSH10" s="1739" t="n"/>
      <c r="LSI10" s="1739" t="n"/>
      <c r="LSJ10" s="1739" t="n"/>
      <c r="LSK10" s="1739" t="n"/>
      <c r="LSL10" s="1739" t="n"/>
      <c r="LSM10" s="1739" t="n"/>
      <c r="LSN10" s="1739" t="n"/>
      <c r="LSO10" s="1739" t="n"/>
      <c r="LSP10" s="1739" t="n"/>
      <c r="LSQ10" s="1739" t="n"/>
      <c r="LSR10" s="1739" t="n"/>
      <c r="LSS10" s="1739" t="n"/>
      <c r="LST10" s="1739" t="n"/>
      <c r="LSU10" s="1739" t="n"/>
      <c r="LSV10" s="1739" t="n"/>
      <c r="LSW10" s="1739" t="n"/>
      <c r="LSX10" s="1739" t="n"/>
      <c r="LSY10" s="1739" t="n"/>
      <c r="LSZ10" s="1739" t="n"/>
      <c r="LTA10" s="1739" t="n"/>
      <c r="LTB10" s="1739" t="n"/>
      <c r="LTC10" s="1739" t="n"/>
      <c r="LTD10" s="1739" t="n"/>
      <c r="LTE10" s="1739" t="n"/>
      <c r="LTF10" s="1739" t="n"/>
      <c r="LTG10" s="1739" t="n"/>
      <c r="LTH10" s="1739" t="n"/>
      <c r="LTI10" s="1739" t="n"/>
      <c r="LTJ10" s="1739" t="n"/>
      <c r="LTK10" s="1739" t="n"/>
      <c r="LTL10" s="1739" t="n"/>
      <c r="LTM10" s="1739" t="n"/>
      <c r="LTN10" s="1739" t="n"/>
      <c r="LTO10" s="1739" t="n"/>
      <c r="LTP10" s="1739" t="n"/>
      <c r="LTQ10" s="1739" t="n"/>
      <c r="LTR10" s="1739" t="n"/>
      <c r="LTS10" s="1739" t="n"/>
      <c r="LTT10" s="1739" t="n"/>
      <c r="LTU10" s="1739" t="n"/>
      <c r="LTV10" s="1739" t="n"/>
      <c r="LTW10" s="1739" t="n"/>
      <c r="LTX10" s="1739" t="n"/>
      <c r="LTY10" s="1739" t="n"/>
      <c r="LTZ10" s="1739" t="n"/>
      <c r="LUA10" s="1739" t="n"/>
      <c r="LUB10" s="1739" t="n"/>
      <c r="LUC10" s="1739" t="n"/>
      <c r="LUD10" s="1739" t="n"/>
      <c r="LUE10" s="1739" t="n"/>
      <c r="LUF10" s="1739" t="n"/>
      <c r="LUG10" s="1739" t="n"/>
      <c r="LUH10" s="1739" t="n"/>
      <c r="LUI10" s="1739" t="n"/>
      <c r="LUJ10" s="1739" t="n"/>
      <c r="LUK10" s="1739" t="n"/>
      <c r="LUL10" s="1739" t="n"/>
      <c r="LUM10" s="1739" t="n"/>
      <c r="LUN10" s="1739" t="n"/>
      <c r="LUO10" s="1739" t="n"/>
      <c r="LUP10" s="1739" t="n"/>
      <c r="LUQ10" s="1739" t="n"/>
      <c r="LUR10" s="1739" t="n"/>
      <c r="LUS10" s="1739" t="n"/>
      <c r="LUT10" s="1739" t="n"/>
      <c r="LUU10" s="1739" t="n"/>
      <c r="LUV10" s="1739" t="n"/>
      <c r="LUW10" s="1739" t="n"/>
      <c r="LUX10" s="1739" t="n"/>
      <c r="LUY10" s="1739" t="n"/>
      <c r="LUZ10" s="1739" t="n"/>
      <c r="LVA10" s="1739" t="n"/>
      <c r="LVB10" s="1739" t="n"/>
      <c r="LVC10" s="1739" t="n"/>
      <c r="LVD10" s="1739" t="n"/>
      <c r="LVE10" s="1739" t="n"/>
      <c r="LVF10" s="1739" t="n"/>
      <c r="LVG10" s="1739" t="n"/>
      <c r="LVH10" s="1739" t="n"/>
      <c r="LVI10" s="1739" t="n"/>
      <c r="LVJ10" s="1739" t="n"/>
      <c r="LVK10" s="1739" t="n"/>
      <c r="LVL10" s="1739" t="n"/>
      <c r="LVM10" s="1739" t="n"/>
      <c r="LVN10" s="1739" t="n"/>
      <c r="LVO10" s="1739" t="n"/>
      <c r="LVP10" s="1739" t="n"/>
      <c r="LVQ10" s="1739" t="n"/>
      <c r="LVR10" s="1739" t="n"/>
      <c r="LVS10" s="1739" t="n"/>
      <c r="LVT10" s="1739" t="n"/>
      <c r="LVU10" s="1739" t="n"/>
      <c r="LVV10" s="1739" t="n"/>
      <c r="LVW10" s="1739" t="n"/>
      <c r="LVX10" s="1739" t="n"/>
      <c r="LVY10" s="1739" t="n"/>
      <c r="LVZ10" s="1739" t="n"/>
      <c r="LWA10" s="1739" t="n"/>
      <c r="LWB10" s="1739" t="n"/>
      <c r="LWC10" s="1739" t="n"/>
      <c r="LWD10" s="1739" t="n"/>
      <c r="LWE10" s="1739" t="n"/>
      <c r="LWF10" s="1739" t="n"/>
      <c r="LWG10" s="1739" t="n"/>
      <c r="LWH10" s="1739" t="n"/>
      <c r="LWI10" s="1739" t="n"/>
      <c r="LWJ10" s="1739" t="n"/>
      <c r="LWK10" s="1739" t="n"/>
      <c r="LWL10" s="1739" t="n"/>
      <c r="LWM10" s="1739" t="n"/>
      <c r="LWN10" s="1739" t="n"/>
      <c r="LWO10" s="1739" t="n"/>
      <c r="LWP10" s="1739" t="n"/>
      <c r="LWQ10" s="1739" t="n"/>
      <c r="LWR10" s="1739" t="n"/>
      <c r="LWS10" s="1739" t="n"/>
      <c r="LWT10" s="1739" t="n"/>
      <c r="LWU10" s="1739" t="n"/>
      <c r="LWV10" s="1739" t="n"/>
      <c r="LWW10" s="1739" t="n"/>
      <c r="LWX10" s="1739" t="n"/>
      <c r="LWY10" s="1739" t="n"/>
      <c r="LWZ10" s="1739" t="n"/>
      <c r="LXA10" s="1739" t="n"/>
      <c r="LXB10" s="1739" t="n"/>
      <c r="LXC10" s="1739" t="n"/>
      <c r="LXD10" s="1739" t="n"/>
      <c r="LXE10" s="1739" t="n"/>
      <c r="LXF10" s="1739" t="n"/>
      <c r="LXG10" s="1739" t="n"/>
      <c r="LXH10" s="1739" t="n"/>
      <c r="LXI10" s="1739" t="n"/>
      <c r="LXJ10" s="1739" t="n"/>
      <c r="LXK10" s="1739" t="n"/>
      <c r="LXL10" s="1739" t="n"/>
      <c r="LXM10" s="1739" t="n"/>
      <c r="LXN10" s="1739" t="n"/>
      <c r="LXO10" s="1739" t="n"/>
      <c r="LXP10" s="1739" t="n"/>
      <c r="LXQ10" s="1739" t="n"/>
      <c r="LXR10" s="1739" t="n"/>
      <c r="LXS10" s="1739" t="n"/>
      <c r="LXT10" s="1739" t="n"/>
      <c r="LXU10" s="1739" t="n"/>
      <c r="LXV10" s="1739" t="n"/>
      <c r="LXW10" s="1739" t="n"/>
      <c r="LXX10" s="1739" t="n"/>
      <c r="LXY10" s="1739" t="n"/>
      <c r="LXZ10" s="1739" t="n"/>
      <c r="LYA10" s="1739" t="n"/>
      <c r="LYB10" s="1739" t="n"/>
      <c r="LYC10" s="1739" t="n"/>
      <c r="LYD10" s="1739" t="n"/>
      <c r="LYE10" s="1739" t="n"/>
      <c r="LYF10" s="1739" t="n"/>
      <c r="LYG10" s="1739" t="n"/>
      <c r="LYH10" s="1739" t="n"/>
      <c r="LYI10" s="1739" t="n"/>
      <c r="LYJ10" s="1739" t="n"/>
      <c r="LYK10" s="1739" t="n"/>
      <c r="LYL10" s="1739" t="n"/>
      <c r="LYM10" s="1739" t="n"/>
      <c r="LYN10" s="1739" t="n"/>
      <c r="LYO10" s="1739" t="n"/>
      <c r="LYP10" s="1739" t="n"/>
      <c r="LYQ10" s="1739" t="n"/>
      <c r="LYR10" s="1739" t="n"/>
      <c r="LYS10" s="1739" t="n"/>
      <c r="LYT10" s="1739" t="n"/>
      <c r="LYU10" s="1739" t="n"/>
      <c r="LYV10" s="1739" t="n"/>
      <c r="LYW10" s="1739" t="n"/>
      <c r="LYX10" s="1739" t="n"/>
      <c r="LYY10" s="1739" t="n"/>
      <c r="LYZ10" s="1739" t="n"/>
      <c r="LZA10" s="1739" t="n"/>
      <c r="LZB10" s="1739" t="n"/>
      <c r="LZC10" s="1739" t="n"/>
      <c r="LZD10" s="1739" t="n"/>
      <c r="LZE10" s="1739" t="n"/>
      <c r="LZF10" s="1739" t="n"/>
      <c r="LZG10" s="1739" t="n"/>
      <c r="LZH10" s="1739" t="n"/>
      <c r="LZI10" s="1739" t="n"/>
      <c r="LZJ10" s="1739" t="n"/>
      <c r="LZK10" s="1739" t="n"/>
      <c r="LZL10" s="1739" t="n"/>
      <c r="LZM10" s="1739" t="n"/>
      <c r="LZN10" s="1739" t="n"/>
      <c r="LZO10" s="1739" t="n"/>
      <c r="LZP10" s="1739" t="n"/>
      <c r="LZQ10" s="1739" t="n"/>
      <c r="LZR10" s="1739" t="n"/>
      <c r="LZS10" s="1739" t="n"/>
      <c r="LZT10" s="1739" t="n"/>
      <c r="LZU10" s="1739" t="n"/>
      <c r="LZV10" s="1739" t="n"/>
      <c r="LZW10" s="1739" t="n"/>
      <c r="LZX10" s="1739" t="n"/>
      <c r="LZY10" s="1739" t="n"/>
      <c r="LZZ10" s="1739" t="n"/>
      <c r="MAA10" s="1739" t="n"/>
      <c r="MAB10" s="1739" t="n"/>
      <c r="MAC10" s="1739" t="n"/>
      <c r="MAD10" s="1739" t="n"/>
      <c r="MAE10" s="1739" t="n"/>
      <c r="MAF10" s="1739" t="n"/>
      <c r="MAG10" s="1739" t="n"/>
      <c r="MAH10" s="1739" t="n"/>
      <c r="MAI10" s="1739" t="n"/>
      <c r="MAJ10" s="1739" t="n"/>
      <c r="MAK10" s="1739" t="n"/>
      <c r="MAL10" s="1739" t="n"/>
      <c r="MAM10" s="1739" t="n"/>
      <c r="MAN10" s="1739" t="n"/>
      <c r="MAO10" s="1739" t="n"/>
      <c r="MAP10" s="1739" t="n"/>
      <c r="MAQ10" s="1739" t="n"/>
      <c r="MAR10" s="1739" t="n"/>
      <c r="MAS10" s="1739" t="n"/>
      <c r="MAT10" s="1739" t="n"/>
      <c r="MAU10" s="1739" t="n"/>
      <c r="MAV10" s="1739" t="n"/>
      <c r="MAW10" s="1739" t="n"/>
      <c r="MAX10" s="1739" t="n"/>
      <c r="MAY10" s="1739" t="n"/>
      <c r="MAZ10" s="1739" t="n"/>
      <c r="MBA10" s="1739" t="n"/>
      <c r="MBB10" s="1739" t="n"/>
      <c r="MBC10" s="1739" t="n"/>
      <c r="MBD10" s="1739" t="n"/>
      <c r="MBE10" s="1739" t="n"/>
      <c r="MBF10" s="1739" t="n"/>
      <c r="MBG10" s="1739" t="n"/>
      <c r="MBH10" s="1739" t="n"/>
      <c r="MBI10" s="1739" t="n"/>
      <c r="MBJ10" s="1739" t="n"/>
      <c r="MBK10" s="1739" t="n"/>
      <c r="MBL10" s="1739" t="n"/>
      <c r="MBM10" s="1739" t="n"/>
      <c r="MBN10" s="1739" t="n"/>
      <c r="MBO10" s="1739" t="n"/>
      <c r="MBP10" s="1739" t="n"/>
      <c r="MBQ10" s="1739" t="n"/>
      <c r="MBR10" s="1739" t="n"/>
      <c r="MBS10" s="1739" t="n"/>
      <c r="MBT10" s="1739" t="n"/>
      <c r="MBU10" s="1739" t="n"/>
      <c r="MBV10" s="1739" t="n"/>
      <c r="MBW10" s="1739" t="n"/>
      <c r="MBX10" s="1739" t="n"/>
      <c r="MBY10" s="1739" t="n"/>
      <c r="MBZ10" s="1739" t="n"/>
      <c r="MCA10" s="1739" t="n"/>
      <c r="MCB10" s="1739" t="n"/>
      <c r="MCC10" s="1739" t="n"/>
      <c r="MCD10" s="1739" t="n"/>
      <c r="MCE10" s="1739" t="n"/>
      <c r="MCF10" s="1739" t="n"/>
      <c r="MCG10" s="1739" t="n"/>
      <c r="MCH10" s="1739" t="n"/>
      <c r="MCI10" s="1739" t="n"/>
      <c r="MCJ10" s="1739" t="n"/>
      <c r="MCK10" s="1739" t="n"/>
      <c r="MCL10" s="1739" t="n"/>
      <c r="MCM10" s="1739" t="n"/>
      <c r="MCN10" s="1739" t="n"/>
      <c r="MCO10" s="1739" t="n"/>
      <c r="MCP10" s="1739" t="n"/>
      <c r="MCQ10" s="1739" t="n"/>
      <c r="MCR10" s="1739" t="n"/>
      <c r="MCS10" s="1739" t="n"/>
      <c r="MCT10" s="1739" t="n"/>
      <c r="MCU10" s="1739" t="n"/>
      <c r="MCV10" s="1739" t="n"/>
      <c r="MCW10" s="1739" t="n"/>
      <c r="MCX10" s="1739" t="n"/>
      <c r="MCY10" s="1739" t="n"/>
      <c r="MCZ10" s="1739" t="n"/>
      <c r="MDA10" s="1739" t="n"/>
      <c r="MDB10" s="1739" t="n"/>
      <c r="MDC10" s="1739" t="n"/>
      <c r="MDD10" s="1739" t="n"/>
      <c r="MDE10" s="1739" t="n"/>
      <c r="MDF10" s="1739" t="n"/>
      <c r="MDG10" s="1739" t="n"/>
      <c r="MDH10" s="1739" t="n"/>
      <c r="MDI10" s="1739" t="n"/>
      <c r="MDJ10" s="1739" t="n"/>
      <c r="MDK10" s="1739" t="n"/>
      <c r="MDL10" s="1739" t="n"/>
      <c r="MDM10" s="1739" t="n"/>
      <c r="MDN10" s="1739" t="n"/>
      <c r="MDO10" s="1739" t="n"/>
      <c r="MDP10" s="1739" t="n"/>
      <c r="MDQ10" s="1739" t="n"/>
      <c r="MDR10" s="1739" t="n"/>
      <c r="MDS10" s="1739" t="n"/>
      <c r="MDT10" s="1739" t="n"/>
      <c r="MDU10" s="1739" t="n"/>
      <c r="MDV10" s="1739" t="n"/>
      <c r="MDW10" s="1739" t="n"/>
      <c r="MDX10" s="1739" t="n"/>
      <c r="MDY10" s="1739" t="n"/>
      <c r="MDZ10" s="1739" t="n"/>
      <c r="MEA10" s="1739" t="n"/>
      <c r="MEB10" s="1739" t="n"/>
      <c r="MEC10" s="1739" t="n"/>
      <c r="MED10" s="1739" t="n"/>
      <c r="MEE10" s="1739" t="n"/>
      <c r="MEF10" s="1739" t="n"/>
      <c r="MEG10" s="1739" t="n"/>
      <c r="MEH10" s="1739" t="n"/>
      <c r="MEI10" s="1739" t="n"/>
      <c r="MEJ10" s="1739" t="n"/>
      <c r="MEK10" s="1739" t="n"/>
      <c r="MEL10" s="1739" t="n"/>
      <c r="MEM10" s="1739" t="n"/>
      <c r="MEN10" s="1739" t="n"/>
      <c r="MEO10" s="1739" t="n"/>
      <c r="MEP10" s="1739" t="n"/>
      <c r="MEQ10" s="1739" t="n"/>
      <c r="MER10" s="1739" t="n"/>
      <c r="MES10" s="1739" t="n"/>
      <c r="MET10" s="1739" t="n"/>
      <c r="MEU10" s="1739" t="n"/>
      <c r="MEV10" s="1739" t="n"/>
      <c r="MEW10" s="1739" t="n"/>
      <c r="MEX10" s="1739" t="n"/>
      <c r="MEY10" s="1739" t="n"/>
      <c r="MEZ10" s="1739" t="n"/>
      <c r="MFA10" s="1739" t="n"/>
      <c r="MFB10" s="1739" t="n"/>
      <c r="MFC10" s="1739" t="n"/>
      <c r="MFD10" s="1739" t="n"/>
      <c r="MFE10" s="1739" t="n"/>
      <c r="MFF10" s="1739" t="n"/>
      <c r="MFG10" s="1739" t="n"/>
      <c r="MFH10" s="1739" t="n"/>
      <c r="MFI10" s="1739" t="n"/>
      <c r="MFJ10" s="1739" t="n"/>
      <c r="MFK10" s="1739" t="n"/>
      <c r="MFL10" s="1739" t="n"/>
      <c r="MFM10" s="1739" t="n"/>
      <c r="MFN10" s="1739" t="n"/>
      <c r="MFO10" s="1739" t="n"/>
      <c r="MFP10" s="1739" t="n"/>
      <c r="MFQ10" s="1739" t="n"/>
      <c r="MFR10" s="1739" t="n"/>
      <c r="MFS10" s="1739" t="n"/>
      <c r="MFT10" s="1739" t="n"/>
      <c r="MFU10" s="1739" t="n"/>
      <c r="MFV10" s="1739" t="n"/>
      <c r="MFW10" s="1739" t="n"/>
      <c r="MFX10" s="1739" t="n"/>
      <c r="MFY10" s="1739" t="n"/>
      <c r="MFZ10" s="1739" t="n"/>
      <c r="MGA10" s="1739" t="n"/>
      <c r="MGB10" s="1739" t="n"/>
      <c r="MGC10" s="1739" t="n"/>
      <c r="MGD10" s="1739" t="n"/>
      <c r="MGE10" s="1739" t="n"/>
      <c r="MGF10" s="1739" t="n"/>
      <c r="MGG10" s="1739" t="n"/>
      <c r="MGH10" s="1739" t="n"/>
      <c r="MGI10" s="1739" t="n"/>
      <c r="MGJ10" s="1739" t="n"/>
      <c r="MGK10" s="1739" t="n"/>
      <c r="MGL10" s="1739" t="n"/>
      <c r="MGM10" s="1739" t="n"/>
      <c r="MGN10" s="1739" t="n"/>
      <c r="MGO10" s="1739" t="n"/>
      <c r="MGP10" s="1739" t="n"/>
      <c r="MGQ10" s="1739" t="n"/>
      <c r="MGR10" s="1739" t="n"/>
      <c r="MGS10" s="1739" t="n"/>
      <c r="MGT10" s="1739" t="n"/>
      <c r="MGU10" s="1739" t="n"/>
      <c r="MGV10" s="1739" t="n"/>
      <c r="MGW10" s="1739" t="n"/>
      <c r="MGX10" s="1739" t="n"/>
      <c r="MGY10" s="1739" t="n"/>
      <c r="MGZ10" s="1739" t="n"/>
      <c r="MHA10" s="1739" t="n"/>
      <c r="MHB10" s="1739" t="n"/>
      <c r="MHC10" s="1739" t="n"/>
      <c r="MHD10" s="1739" t="n"/>
      <c r="MHE10" s="1739" t="n"/>
      <c r="MHF10" s="1739" t="n"/>
      <c r="MHG10" s="1739" t="n"/>
      <c r="MHH10" s="1739" t="n"/>
      <c r="MHI10" s="1739" t="n"/>
      <c r="MHJ10" s="1739" t="n"/>
      <c r="MHK10" s="1739" t="n"/>
      <c r="MHL10" s="1739" t="n"/>
      <c r="MHM10" s="1739" t="n"/>
      <c r="MHN10" s="1739" t="n"/>
      <c r="MHO10" s="1739" t="n"/>
      <c r="MHP10" s="1739" t="n"/>
      <c r="MHQ10" s="1739" t="n"/>
      <c r="MHR10" s="1739" t="n"/>
      <c r="MHS10" s="1739" t="n"/>
      <c r="MHT10" s="1739" t="n"/>
      <c r="MHU10" s="1739" t="n"/>
      <c r="MHV10" s="1739" t="n"/>
      <c r="MHW10" s="1739" t="n"/>
      <c r="MHX10" s="1739" t="n"/>
      <c r="MHY10" s="1739" t="n"/>
      <c r="MHZ10" s="1739" t="n"/>
      <c r="MIA10" s="1739" t="n"/>
      <c r="MIB10" s="1739" t="n"/>
      <c r="MIC10" s="1739" t="n"/>
      <c r="MID10" s="1739" t="n"/>
      <c r="MIE10" s="1739" t="n"/>
      <c r="MIF10" s="1739" t="n"/>
      <c r="MIG10" s="1739" t="n"/>
      <c r="MIH10" s="1739" t="n"/>
      <c r="MII10" s="1739" t="n"/>
      <c r="MIJ10" s="1739" t="n"/>
      <c r="MIK10" s="1739" t="n"/>
      <c r="MIL10" s="1739" t="n"/>
      <c r="MIM10" s="1739" t="n"/>
      <c r="MIN10" s="1739" t="n"/>
      <c r="MIO10" s="1739" t="n"/>
      <c r="MIP10" s="1739" t="n"/>
      <c r="MIQ10" s="1739" t="n"/>
      <c r="MIR10" s="1739" t="n"/>
      <c r="MIS10" s="1739" t="n"/>
      <c r="MIT10" s="1739" t="n"/>
      <c r="MIU10" s="1739" t="n"/>
      <c r="MIV10" s="1739" t="n"/>
      <c r="MIW10" s="1739" t="n"/>
      <c r="MIX10" s="1739" t="n"/>
      <c r="MIY10" s="1739" t="n"/>
      <c r="MIZ10" s="1739" t="n"/>
      <c r="MJA10" s="1739" t="n"/>
      <c r="MJB10" s="1739" t="n"/>
      <c r="MJC10" s="1739" t="n"/>
      <c r="MJD10" s="1739" t="n"/>
      <c r="MJE10" s="1739" t="n"/>
      <c r="MJF10" s="1739" t="n"/>
      <c r="MJG10" s="1739" t="n"/>
      <c r="MJH10" s="1739" t="n"/>
      <c r="MJI10" s="1739" t="n"/>
      <c r="MJJ10" s="1739" t="n"/>
      <c r="MJK10" s="1739" t="n"/>
      <c r="MJL10" s="1739" t="n"/>
      <c r="MJM10" s="1739" t="n"/>
      <c r="MJN10" s="1739" t="n"/>
      <c r="MJO10" s="1739" t="n"/>
      <c r="MJP10" s="1739" t="n"/>
      <c r="MJQ10" s="1739" t="n"/>
      <c r="MJR10" s="1739" t="n"/>
      <c r="MJS10" s="1739" t="n"/>
      <c r="MJT10" s="1739" t="n"/>
      <c r="MJU10" s="1739" t="n"/>
      <c r="MJV10" s="1739" t="n"/>
      <c r="MJW10" s="1739" t="n"/>
      <c r="MJX10" s="1739" t="n"/>
      <c r="MJY10" s="1739" t="n"/>
      <c r="MJZ10" s="1739" t="n"/>
      <c r="MKA10" s="1739" t="n"/>
      <c r="MKB10" s="1739" t="n"/>
      <c r="MKC10" s="1739" t="n"/>
      <c r="MKD10" s="1739" t="n"/>
      <c r="MKE10" s="1739" t="n"/>
      <c r="MKF10" s="1739" t="n"/>
      <c r="MKG10" s="1739" t="n"/>
      <c r="MKH10" s="1739" t="n"/>
      <c r="MKI10" s="1739" t="n"/>
      <c r="MKJ10" s="1739" t="n"/>
      <c r="MKK10" s="1739" t="n"/>
      <c r="MKL10" s="1739" t="n"/>
      <c r="MKM10" s="1739" t="n"/>
      <c r="MKN10" s="1739" t="n"/>
      <c r="MKO10" s="1739" t="n"/>
      <c r="MKP10" s="1739" t="n"/>
      <c r="MKQ10" s="1739" t="n"/>
      <c r="MKR10" s="1739" t="n"/>
      <c r="MKS10" s="1739" t="n"/>
      <c r="MKT10" s="1739" t="n"/>
      <c r="MKU10" s="1739" t="n"/>
      <c r="MKV10" s="1739" t="n"/>
      <c r="MKW10" s="1739" t="n"/>
      <c r="MKX10" s="1739" t="n"/>
      <c r="MKY10" s="1739" t="n"/>
      <c r="MKZ10" s="1739" t="n"/>
      <c r="MLA10" s="1739" t="n"/>
      <c r="MLB10" s="1739" t="n"/>
      <c r="MLC10" s="1739" t="n"/>
      <c r="MLD10" s="1739" t="n"/>
      <c r="MLE10" s="1739" t="n"/>
      <c r="MLF10" s="1739" t="n"/>
      <c r="MLG10" s="1739" t="n"/>
      <c r="MLH10" s="1739" t="n"/>
      <c r="MLI10" s="1739" t="n"/>
      <c r="MLJ10" s="1739" t="n"/>
      <c r="MLK10" s="1739" t="n"/>
      <c r="MLL10" s="1739" t="n"/>
      <c r="MLM10" s="1739" t="n"/>
      <c r="MLN10" s="1739" t="n"/>
      <c r="MLO10" s="1739" t="n"/>
      <c r="MLP10" s="1739" t="n"/>
      <c r="MLQ10" s="1739" t="n"/>
      <c r="MLR10" s="1739" t="n"/>
      <c r="MLS10" s="1739" t="n"/>
      <c r="MLT10" s="1739" t="n"/>
      <c r="MLU10" s="1739" t="n"/>
      <c r="MLV10" s="1739" t="n"/>
      <c r="MLW10" s="1739" t="n"/>
      <c r="MLX10" s="1739" t="n"/>
      <c r="MLY10" s="1739" t="n"/>
      <c r="MLZ10" s="1739" t="n"/>
      <c r="MMA10" s="1739" t="n"/>
      <c r="MMB10" s="1739" t="n"/>
      <c r="MMC10" s="1739" t="n"/>
      <c r="MMD10" s="1739" t="n"/>
      <c r="MME10" s="1739" t="n"/>
      <c r="MMF10" s="1739" t="n"/>
      <c r="MMG10" s="1739" t="n"/>
      <c r="MMH10" s="1739" t="n"/>
      <c r="MMI10" s="1739" t="n"/>
      <c r="MMJ10" s="1739" t="n"/>
      <c r="MMK10" s="1739" t="n"/>
      <c r="MML10" s="1739" t="n"/>
      <c r="MMM10" s="1739" t="n"/>
      <c r="MMN10" s="1739" t="n"/>
      <c r="MMO10" s="1739" t="n"/>
      <c r="MMP10" s="1739" t="n"/>
      <c r="MMQ10" s="1739" t="n"/>
      <c r="MMR10" s="1739" t="n"/>
      <c r="MMS10" s="1739" t="n"/>
      <c r="MMT10" s="1739" t="n"/>
      <c r="MMU10" s="1739" t="n"/>
      <c r="MMV10" s="1739" t="n"/>
      <c r="MMW10" s="1739" t="n"/>
      <c r="MMX10" s="1739" t="n"/>
      <c r="MMY10" s="1739" t="n"/>
      <c r="MMZ10" s="1739" t="n"/>
      <c r="MNA10" s="1739" t="n"/>
      <c r="MNB10" s="1739" t="n"/>
      <c r="MNC10" s="1739" t="n"/>
      <c r="MND10" s="1739" t="n"/>
      <c r="MNE10" s="1739" t="n"/>
      <c r="MNF10" s="1739" t="n"/>
      <c r="MNG10" s="1739" t="n"/>
      <c r="MNH10" s="1739" t="n"/>
      <c r="MNI10" s="1739" t="n"/>
      <c r="MNJ10" s="1739" t="n"/>
      <c r="MNK10" s="1739" t="n"/>
      <c r="MNL10" s="1739" t="n"/>
      <c r="MNM10" s="1739" t="n"/>
      <c r="MNN10" s="1739" t="n"/>
      <c r="MNO10" s="1739" t="n"/>
      <c r="MNP10" s="1739" t="n"/>
      <c r="MNQ10" s="1739" t="n"/>
      <c r="MNR10" s="1739" t="n"/>
      <c r="MNS10" s="1739" t="n"/>
      <c r="MNT10" s="1739" t="n"/>
      <c r="MNU10" s="1739" t="n"/>
      <c r="MNV10" s="1739" t="n"/>
      <c r="MNW10" s="1739" t="n"/>
      <c r="MNX10" s="1739" t="n"/>
      <c r="MNY10" s="1739" t="n"/>
      <c r="MNZ10" s="1739" t="n"/>
      <c r="MOA10" s="1739" t="n"/>
      <c r="MOB10" s="1739" t="n"/>
      <c r="MOC10" s="1739" t="n"/>
      <c r="MOD10" s="1739" t="n"/>
      <c r="MOE10" s="1739" t="n"/>
      <c r="MOF10" s="1739" t="n"/>
      <c r="MOG10" s="1739" t="n"/>
      <c r="MOH10" s="1739" t="n"/>
      <c r="MOI10" s="1739" t="n"/>
      <c r="MOJ10" s="1739" t="n"/>
      <c r="MOK10" s="1739" t="n"/>
      <c r="MOL10" s="1739" t="n"/>
      <c r="MOM10" s="1739" t="n"/>
      <c r="MON10" s="1739" t="n"/>
      <c r="MOO10" s="1739" t="n"/>
      <c r="MOP10" s="1739" t="n"/>
      <c r="MOQ10" s="1739" t="n"/>
      <c r="MOR10" s="1739" t="n"/>
      <c r="MOS10" s="1739" t="n"/>
      <c r="MOT10" s="1739" t="n"/>
      <c r="MOU10" s="1739" t="n"/>
      <c r="MOV10" s="1739" t="n"/>
      <c r="MOW10" s="1739" t="n"/>
      <c r="MOX10" s="1739" t="n"/>
      <c r="MOY10" s="1739" t="n"/>
      <c r="MOZ10" s="1739" t="n"/>
      <c r="MPA10" s="1739" t="n"/>
      <c r="MPB10" s="1739" t="n"/>
      <c r="MPC10" s="1739" t="n"/>
      <c r="MPD10" s="1739" t="n"/>
      <c r="MPE10" s="1739" t="n"/>
      <c r="MPF10" s="1739" t="n"/>
      <c r="MPG10" s="1739" t="n"/>
      <c r="MPH10" s="1739" t="n"/>
      <c r="MPI10" s="1739" t="n"/>
      <c r="MPJ10" s="1739" t="n"/>
      <c r="MPK10" s="1739" t="n"/>
      <c r="MPL10" s="1739" t="n"/>
      <c r="MPM10" s="1739" t="n"/>
      <c r="MPN10" s="1739" t="n"/>
      <c r="MPO10" s="1739" t="n"/>
      <c r="MPP10" s="1739" t="n"/>
      <c r="MPQ10" s="1739" t="n"/>
      <c r="MPR10" s="1739" t="n"/>
      <c r="MPS10" s="1739" t="n"/>
      <c r="MPT10" s="1739" t="n"/>
      <c r="MPU10" s="1739" t="n"/>
      <c r="MPV10" s="1739" t="n"/>
      <c r="MPW10" s="1739" t="n"/>
      <c r="MPX10" s="1739" t="n"/>
      <c r="MPY10" s="1739" t="n"/>
      <c r="MPZ10" s="1739" t="n"/>
      <c r="MQA10" s="1739" t="n"/>
      <c r="MQB10" s="1739" t="n"/>
      <c r="MQC10" s="1739" t="n"/>
      <c r="MQD10" s="1739" t="n"/>
      <c r="MQE10" s="1739" t="n"/>
      <c r="MQF10" s="1739" t="n"/>
      <c r="MQG10" s="1739" t="n"/>
      <c r="MQH10" s="1739" t="n"/>
      <c r="MQI10" s="1739" t="n"/>
      <c r="MQJ10" s="1739" t="n"/>
      <c r="MQK10" s="1739" t="n"/>
      <c r="MQL10" s="1739" t="n"/>
      <c r="MQM10" s="1739" t="n"/>
      <c r="MQN10" s="1739" t="n"/>
      <c r="MQO10" s="1739" t="n"/>
      <c r="MQP10" s="1739" t="n"/>
      <c r="MQQ10" s="1739" t="n"/>
      <c r="MQR10" s="1739" t="n"/>
      <c r="MQS10" s="1739" t="n"/>
      <c r="MQT10" s="1739" t="n"/>
      <c r="MQU10" s="1739" t="n"/>
      <c r="MQV10" s="1739" t="n"/>
      <c r="MQW10" s="1739" t="n"/>
      <c r="MQX10" s="1739" t="n"/>
      <c r="MQY10" s="1739" t="n"/>
      <c r="MQZ10" s="1739" t="n"/>
      <c r="MRA10" s="1739" t="n"/>
      <c r="MRB10" s="1739" t="n"/>
      <c r="MRC10" s="1739" t="n"/>
      <c r="MRD10" s="1739" t="n"/>
      <c r="MRE10" s="1739" t="n"/>
      <c r="MRF10" s="1739" t="n"/>
      <c r="MRG10" s="1739" t="n"/>
      <c r="MRH10" s="1739" t="n"/>
      <c r="MRI10" s="1739" t="n"/>
      <c r="MRJ10" s="1739" t="n"/>
      <c r="MRK10" s="1739" t="n"/>
      <c r="MRL10" s="1739" t="n"/>
      <c r="MRM10" s="1739" t="n"/>
      <c r="MRN10" s="1739" t="n"/>
      <c r="MRO10" s="1739" t="n"/>
      <c r="MRP10" s="1739" t="n"/>
      <c r="MRQ10" s="1739" t="n"/>
      <c r="MRR10" s="1739" t="n"/>
      <c r="MRS10" s="1739" t="n"/>
      <c r="MRT10" s="1739" t="n"/>
      <c r="MRU10" s="1739" t="n"/>
      <c r="MRV10" s="1739" t="n"/>
      <c r="MRW10" s="1739" t="n"/>
      <c r="MRX10" s="1739" t="n"/>
      <c r="MRY10" s="1739" t="n"/>
      <c r="MRZ10" s="1739" t="n"/>
      <c r="MSA10" s="1739" t="n"/>
      <c r="MSB10" s="1739" t="n"/>
      <c r="MSC10" s="1739" t="n"/>
      <c r="MSD10" s="1739" t="n"/>
      <c r="MSE10" s="1739" t="n"/>
      <c r="MSF10" s="1739" t="n"/>
      <c r="MSG10" s="1739" t="n"/>
      <c r="MSH10" s="1739" t="n"/>
      <c r="MSI10" s="1739" t="n"/>
      <c r="MSJ10" s="1739" t="n"/>
      <c r="MSK10" s="1739" t="n"/>
      <c r="MSL10" s="1739" t="n"/>
      <c r="MSM10" s="1739" t="n"/>
      <c r="MSN10" s="1739" t="n"/>
      <c r="MSO10" s="1739" t="n"/>
      <c r="MSP10" s="1739" t="n"/>
      <c r="MSQ10" s="1739" t="n"/>
      <c r="MSR10" s="1739" t="n"/>
      <c r="MSS10" s="1739" t="n"/>
      <c r="MST10" s="1739" t="n"/>
      <c r="MSU10" s="1739" t="n"/>
      <c r="MSV10" s="1739" t="n"/>
      <c r="MSW10" s="1739" t="n"/>
      <c r="MSX10" s="1739" t="n"/>
      <c r="MSY10" s="1739" t="n"/>
      <c r="MSZ10" s="1739" t="n"/>
      <c r="MTA10" s="1739" t="n"/>
      <c r="MTB10" s="1739" t="n"/>
      <c r="MTC10" s="1739" t="n"/>
      <c r="MTD10" s="1739" t="n"/>
      <c r="MTE10" s="1739" t="n"/>
      <c r="MTF10" s="1739" t="n"/>
      <c r="MTG10" s="1739" t="n"/>
      <c r="MTH10" s="1739" t="n"/>
      <c r="MTI10" s="1739" t="n"/>
      <c r="MTJ10" s="1739" t="n"/>
      <c r="MTK10" s="1739" t="n"/>
      <c r="MTL10" s="1739" t="n"/>
      <c r="MTM10" s="1739" t="n"/>
      <c r="MTN10" s="1739" t="n"/>
      <c r="MTO10" s="1739" t="n"/>
      <c r="MTP10" s="1739" t="n"/>
      <c r="MTQ10" s="1739" t="n"/>
      <c r="MTR10" s="1739" t="n"/>
      <c r="MTS10" s="1739" t="n"/>
      <c r="MTT10" s="1739" t="n"/>
      <c r="MTU10" s="1739" t="n"/>
      <c r="MTV10" s="1739" t="n"/>
      <c r="MTW10" s="1739" t="n"/>
      <c r="MTX10" s="1739" t="n"/>
      <c r="MTY10" s="1739" t="n"/>
      <c r="MTZ10" s="1739" t="n"/>
      <c r="MUA10" s="1739" t="n"/>
      <c r="MUB10" s="1739" t="n"/>
      <c r="MUC10" s="1739" t="n"/>
      <c r="MUD10" s="1739" t="n"/>
      <c r="MUE10" s="1739" t="n"/>
      <c r="MUF10" s="1739" t="n"/>
      <c r="MUG10" s="1739" t="n"/>
      <c r="MUH10" s="1739" t="n"/>
      <c r="MUI10" s="1739" t="n"/>
      <c r="MUJ10" s="1739" t="n"/>
      <c r="MUK10" s="1739" t="n"/>
      <c r="MUL10" s="1739" t="n"/>
      <c r="MUM10" s="1739" t="n"/>
      <c r="MUN10" s="1739" t="n"/>
      <c r="MUO10" s="1739" t="n"/>
      <c r="MUP10" s="1739" t="n"/>
      <c r="MUQ10" s="1739" t="n"/>
      <c r="MUR10" s="1739" t="n"/>
      <c r="MUS10" s="1739" t="n"/>
      <c r="MUT10" s="1739" t="n"/>
      <c r="MUU10" s="1739" t="n"/>
      <c r="MUV10" s="1739" t="n"/>
      <c r="MUW10" s="1739" t="n"/>
      <c r="MUX10" s="1739" t="n"/>
      <c r="MUY10" s="1739" t="n"/>
      <c r="MUZ10" s="1739" t="n"/>
      <c r="MVA10" s="1739" t="n"/>
      <c r="MVB10" s="1739" t="n"/>
      <c r="MVC10" s="1739" t="n"/>
      <c r="MVD10" s="1739" t="n"/>
      <c r="MVE10" s="1739" t="n"/>
      <c r="MVF10" s="1739" t="n"/>
      <c r="MVG10" s="1739" t="n"/>
      <c r="MVH10" s="1739" t="n"/>
      <c r="MVI10" s="1739" t="n"/>
      <c r="MVJ10" s="1739" t="n"/>
      <c r="MVK10" s="1739" t="n"/>
      <c r="MVL10" s="1739" t="n"/>
      <c r="MVM10" s="1739" t="n"/>
      <c r="MVN10" s="1739" t="n"/>
      <c r="MVO10" s="1739" t="n"/>
      <c r="MVP10" s="1739" t="n"/>
      <c r="MVQ10" s="1739" t="n"/>
      <c r="MVR10" s="1739" t="n"/>
      <c r="MVS10" s="1739" t="n"/>
      <c r="MVT10" s="1739" t="n"/>
      <c r="MVU10" s="1739" t="n"/>
      <c r="MVV10" s="1739" t="n"/>
      <c r="MVW10" s="1739" t="n"/>
      <c r="MVX10" s="1739" t="n"/>
      <c r="MVY10" s="1739" t="n"/>
      <c r="MVZ10" s="1739" t="n"/>
      <c r="MWA10" s="1739" t="n"/>
      <c r="MWB10" s="1739" t="n"/>
      <c r="MWC10" s="1739" t="n"/>
      <c r="MWD10" s="1739" t="n"/>
      <c r="MWE10" s="1739" t="n"/>
      <c r="MWF10" s="1739" t="n"/>
      <c r="MWG10" s="1739" t="n"/>
      <c r="MWH10" s="1739" t="n"/>
      <c r="MWI10" s="1739" t="n"/>
      <c r="MWJ10" s="1739" t="n"/>
      <c r="MWK10" s="1739" t="n"/>
      <c r="MWL10" s="1739" t="n"/>
      <c r="MWM10" s="1739" t="n"/>
      <c r="MWN10" s="1739" t="n"/>
      <c r="MWO10" s="1739" t="n"/>
      <c r="MWP10" s="1739" t="n"/>
      <c r="MWQ10" s="1739" t="n"/>
      <c r="MWR10" s="1739" t="n"/>
      <c r="MWS10" s="1739" t="n"/>
      <c r="MWT10" s="1739" t="n"/>
      <c r="MWU10" s="1739" t="n"/>
      <c r="MWV10" s="1739" t="n"/>
      <c r="MWW10" s="1739" t="n"/>
      <c r="MWX10" s="1739" t="n"/>
      <c r="MWY10" s="1739" t="n"/>
      <c r="MWZ10" s="1739" t="n"/>
      <c r="MXA10" s="1739" t="n"/>
      <c r="MXB10" s="1739" t="n"/>
      <c r="MXC10" s="1739" t="n"/>
      <c r="MXD10" s="1739" t="n"/>
      <c r="MXE10" s="1739" t="n"/>
      <c r="MXF10" s="1739" t="n"/>
      <c r="MXG10" s="1739" t="n"/>
      <c r="MXH10" s="1739" t="n"/>
      <c r="MXI10" s="1739" t="n"/>
      <c r="MXJ10" s="1739" t="n"/>
      <c r="MXK10" s="1739" t="n"/>
      <c r="MXL10" s="1739" t="n"/>
      <c r="MXM10" s="1739" t="n"/>
      <c r="MXN10" s="1739" t="n"/>
      <c r="MXO10" s="1739" t="n"/>
      <c r="MXP10" s="1739" t="n"/>
      <c r="MXQ10" s="1739" t="n"/>
      <c r="MXR10" s="1739" t="n"/>
      <c r="MXS10" s="1739" t="n"/>
      <c r="MXT10" s="1739" t="n"/>
      <c r="MXU10" s="1739" t="n"/>
      <c r="MXV10" s="1739" t="n"/>
      <c r="MXW10" s="1739" t="n"/>
      <c r="MXX10" s="1739" t="n"/>
      <c r="MXY10" s="1739" t="n"/>
      <c r="MXZ10" s="1739" t="n"/>
      <c r="MYA10" s="1739" t="n"/>
      <c r="MYB10" s="1739" t="n"/>
      <c r="MYC10" s="1739" t="n"/>
      <c r="MYD10" s="1739" t="n"/>
      <c r="MYE10" s="1739" t="n"/>
      <c r="MYF10" s="1739" t="n"/>
      <c r="MYG10" s="1739" t="n"/>
      <c r="MYH10" s="1739" t="n"/>
      <c r="MYI10" s="1739" t="n"/>
      <c r="MYJ10" s="1739" t="n"/>
      <c r="MYK10" s="1739" t="n"/>
      <c r="MYL10" s="1739" t="n"/>
      <c r="MYM10" s="1739" t="n"/>
      <c r="MYN10" s="1739" t="n"/>
      <c r="MYO10" s="1739" t="n"/>
      <c r="MYP10" s="1739" t="n"/>
      <c r="MYQ10" s="1739" t="n"/>
      <c r="MYR10" s="1739" t="n"/>
      <c r="MYS10" s="1739" t="n"/>
      <c r="MYT10" s="1739" t="n"/>
      <c r="MYU10" s="1739" t="n"/>
      <c r="MYV10" s="1739" t="n"/>
      <c r="MYW10" s="1739" t="n"/>
      <c r="MYX10" s="1739" t="n"/>
      <c r="MYY10" s="1739" t="n"/>
      <c r="MYZ10" s="1739" t="n"/>
      <c r="MZA10" s="1739" t="n"/>
      <c r="MZB10" s="1739" t="n"/>
      <c r="MZC10" s="1739" t="n"/>
      <c r="MZD10" s="1739" t="n"/>
      <c r="MZE10" s="1739" t="n"/>
      <c r="MZF10" s="1739" t="n"/>
      <c r="MZG10" s="1739" t="n"/>
      <c r="MZH10" s="1739" t="n"/>
      <c r="MZI10" s="1739" t="n"/>
      <c r="MZJ10" s="1739" t="n"/>
      <c r="MZK10" s="1739" t="n"/>
      <c r="MZL10" s="1739" t="n"/>
      <c r="MZM10" s="1739" t="n"/>
      <c r="MZN10" s="1739" t="n"/>
      <c r="MZO10" s="1739" t="n"/>
      <c r="MZP10" s="1739" t="n"/>
      <c r="MZQ10" s="1739" t="n"/>
      <c r="MZR10" s="1739" t="n"/>
      <c r="MZS10" s="1739" t="n"/>
      <c r="MZT10" s="1739" t="n"/>
      <c r="MZU10" s="1739" t="n"/>
      <c r="MZV10" s="1739" t="n"/>
      <c r="MZW10" s="1739" t="n"/>
      <c r="MZX10" s="1739" t="n"/>
      <c r="MZY10" s="1739" t="n"/>
      <c r="MZZ10" s="1739" t="n"/>
      <c r="NAA10" s="1739" t="n"/>
      <c r="NAB10" s="1739" t="n"/>
      <c r="NAC10" s="1739" t="n"/>
      <c r="NAD10" s="1739" t="n"/>
      <c r="NAE10" s="1739" t="n"/>
      <c r="NAF10" s="1739" t="n"/>
      <c r="NAG10" s="1739" t="n"/>
      <c r="NAH10" s="1739" t="n"/>
      <c r="NAI10" s="1739" t="n"/>
      <c r="NAJ10" s="1739" t="n"/>
      <c r="NAK10" s="1739" t="n"/>
      <c r="NAL10" s="1739" t="n"/>
      <c r="NAM10" s="1739" t="n"/>
      <c r="NAN10" s="1739" t="n"/>
      <c r="NAO10" s="1739" t="n"/>
      <c r="NAP10" s="1739" t="n"/>
      <c r="NAQ10" s="1739" t="n"/>
      <c r="NAR10" s="1739" t="n"/>
      <c r="NAS10" s="1739" t="n"/>
      <c r="NAT10" s="1739" t="n"/>
      <c r="NAU10" s="1739" t="n"/>
      <c r="NAV10" s="1739" t="n"/>
      <c r="NAW10" s="1739" t="n"/>
      <c r="NAX10" s="1739" t="n"/>
      <c r="NAY10" s="1739" t="n"/>
      <c r="NAZ10" s="1739" t="n"/>
      <c r="NBA10" s="1739" t="n"/>
      <c r="NBB10" s="1739" t="n"/>
      <c r="NBC10" s="1739" t="n"/>
      <c r="NBD10" s="1739" t="n"/>
      <c r="NBE10" s="1739" t="n"/>
      <c r="NBF10" s="1739" t="n"/>
      <c r="NBG10" s="1739" t="n"/>
      <c r="NBH10" s="1739" t="n"/>
      <c r="NBI10" s="1739" t="n"/>
      <c r="NBJ10" s="1739" t="n"/>
      <c r="NBK10" s="1739" t="n"/>
      <c r="NBL10" s="1739" t="n"/>
      <c r="NBM10" s="1739" t="n"/>
      <c r="NBN10" s="1739" t="n"/>
      <c r="NBO10" s="1739" t="n"/>
      <c r="NBP10" s="1739" t="n"/>
      <c r="NBQ10" s="1739" t="n"/>
      <c r="NBR10" s="1739" t="n"/>
      <c r="NBS10" s="1739" t="n"/>
      <c r="NBT10" s="1739" t="n"/>
      <c r="NBU10" s="1739" t="n"/>
      <c r="NBV10" s="1739" t="n"/>
      <c r="NBW10" s="1739" t="n"/>
      <c r="NBX10" s="1739" t="n"/>
      <c r="NBY10" s="1739" t="n"/>
      <c r="NBZ10" s="1739" t="n"/>
      <c r="NCA10" s="1739" t="n"/>
      <c r="NCB10" s="1739" t="n"/>
      <c r="NCC10" s="1739" t="n"/>
      <c r="NCD10" s="1739" t="n"/>
      <c r="NCE10" s="1739" t="n"/>
      <c r="NCF10" s="1739" t="n"/>
      <c r="NCG10" s="1739" t="n"/>
      <c r="NCH10" s="1739" t="n"/>
      <c r="NCI10" s="1739" t="n"/>
      <c r="NCJ10" s="1739" t="n"/>
      <c r="NCK10" s="1739" t="n"/>
      <c r="NCL10" s="1739" t="n"/>
      <c r="NCM10" s="1739" t="n"/>
      <c r="NCN10" s="1739" t="n"/>
      <c r="NCO10" s="1739" t="n"/>
      <c r="NCP10" s="1739" t="n"/>
      <c r="NCQ10" s="1739" t="n"/>
      <c r="NCR10" s="1739" t="n"/>
      <c r="NCS10" s="1739" t="n"/>
      <c r="NCT10" s="1739" t="n"/>
      <c r="NCU10" s="1739" t="n"/>
      <c r="NCV10" s="1739" t="n"/>
      <c r="NCW10" s="1739" t="n"/>
      <c r="NCX10" s="1739" t="n"/>
      <c r="NCY10" s="1739" t="n"/>
      <c r="NCZ10" s="1739" t="n"/>
      <c r="NDA10" s="1739" t="n"/>
      <c r="NDB10" s="1739" t="n"/>
      <c r="NDC10" s="1739" t="n"/>
      <c r="NDD10" s="1739" t="n"/>
      <c r="NDE10" s="1739" t="n"/>
      <c r="NDF10" s="1739" t="n"/>
      <c r="NDG10" s="1739" t="n"/>
      <c r="NDH10" s="1739" t="n"/>
      <c r="NDI10" s="1739" t="n"/>
      <c r="NDJ10" s="1739" t="n"/>
      <c r="NDK10" s="1739" t="n"/>
      <c r="NDL10" s="1739" t="n"/>
      <c r="NDM10" s="1739" t="n"/>
      <c r="NDN10" s="1739" t="n"/>
      <c r="NDO10" s="1739" t="n"/>
      <c r="NDP10" s="1739" t="n"/>
      <c r="NDQ10" s="1739" t="n"/>
      <c r="NDR10" s="1739" t="n"/>
      <c r="NDS10" s="1739" t="n"/>
      <c r="NDT10" s="1739" t="n"/>
      <c r="NDU10" s="1739" t="n"/>
      <c r="NDV10" s="1739" t="n"/>
      <c r="NDW10" s="1739" t="n"/>
      <c r="NDX10" s="1739" t="n"/>
      <c r="NDY10" s="1739" t="n"/>
      <c r="NDZ10" s="1739" t="n"/>
      <c r="NEA10" s="1739" t="n"/>
      <c r="NEB10" s="1739" t="n"/>
      <c r="NEC10" s="1739" t="n"/>
      <c r="NED10" s="1739" t="n"/>
      <c r="NEE10" s="1739" t="n"/>
      <c r="NEF10" s="1739" t="n"/>
      <c r="NEG10" s="1739" t="n"/>
      <c r="NEH10" s="1739" t="n"/>
      <c r="NEI10" s="1739" t="n"/>
      <c r="NEJ10" s="1739" t="n"/>
      <c r="NEK10" s="1739" t="n"/>
      <c r="NEL10" s="1739" t="n"/>
      <c r="NEM10" s="1739" t="n"/>
      <c r="NEN10" s="1739" t="n"/>
      <c r="NEO10" s="1739" t="n"/>
      <c r="NEP10" s="1739" t="n"/>
      <c r="NEQ10" s="1739" t="n"/>
      <c r="NER10" s="1739" t="n"/>
      <c r="NES10" s="1739" t="n"/>
      <c r="NET10" s="1739" t="n"/>
      <c r="NEU10" s="1739" t="n"/>
      <c r="NEV10" s="1739" t="n"/>
      <c r="NEW10" s="1739" t="n"/>
      <c r="NEX10" s="1739" t="n"/>
      <c r="NEY10" s="1739" t="n"/>
      <c r="NEZ10" s="1739" t="n"/>
      <c r="NFA10" s="1739" t="n"/>
      <c r="NFB10" s="1739" t="n"/>
      <c r="NFC10" s="1739" t="n"/>
      <c r="NFD10" s="1739" t="n"/>
      <c r="NFE10" s="1739" t="n"/>
      <c r="NFF10" s="1739" t="n"/>
      <c r="NFG10" s="1739" t="n"/>
      <c r="NFH10" s="1739" t="n"/>
      <c r="NFI10" s="1739" t="n"/>
      <c r="NFJ10" s="1739" t="n"/>
      <c r="NFK10" s="1739" t="n"/>
      <c r="NFL10" s="1739" t="n"/>
      <c r="NFM10" s="1739" t="n"/>
      <c r="NFN10" s="1739" t="n"/>
      <c r="NFO10" s="1739" t="n"/>
      <c r="NFP10" s="1739" t="n"/>
      <c r="NFQ10" s="1739" t="n"/>
      <c r="NFR10" s="1739" t="n"/>
      <c r="NFS10" s="1739" t="n"/>
      <c r="NFT10" s="1739" t="n"/>
      <c r="NFU10" s="1739" t="n"/>
      <c r="NFV10" s="1739" t="n"/>
      <c r="NFW10" s="1739" t="n"/>
      <c r="NFX10" s="1739" t="n"/>
      <c r="NFY10" s="1739" t="n"/>
      <c r="NFZ10" s="1739" t="n"/>
      <c r="NGA10" s="1739" t="n"/>
      <c r="NGB10" s="1739" t="n"/>
      <c r="NGC10" s="1739" t="n"/>
      <c r="NGD10" s="1739" t="n"/>
      <c r="NGE10" s="1739" t="n"/>
      <c r="NGF10" s="1739" t="n"/>
      <c r="NGG10" s="1739" t="n"/>
      <c r="NGH10" s="1739" t="n"/>
      <c r="NGI10" s="1739" t="n"/>
      <c r="NGJ10" s="1739" t="n"/>
      <c r="NGK10" s="1739" t="n"/>
      <c r="NGL10" s="1739" t="n"/>
      <c r="NGM10" s="1739" t="n"/>
      <c r="NGN10" s="1739" t="n"/>
      <c r="NGO10" s="1739" t="n"/>
      <c r="NGP10" s="1739" t="n"/>
      <c r="NGQ10" s="1739" t="n"/>
      <c r="NGR10" s="1739" t="n"/>
      <c r="NGS10" s="1739" t="n"/>
      <c r="NGT10" s="1739" t="n"/>
      <c r="NGU10" s="1739" t="n"/>
      <c r="NGV10" s="1739" t="n"/>
      <c r="NGW10" s="1739" t="n"/>
      <c r="NGX10" s="1739" t="n"/>
      <c r="NGY10" s="1739" t="n"/>
      <c r="NGZ10" s="1739" t="n"/>
      <c r="NHA10" s="1739" t="n"/>
      <c r="NHB10" s="1739" t="n"/>
      <c r="NHC10" s="1739" t="n"/>
      <c r="NHD10" s="1739" t="n"/>
      <c r="NHE10" s="1739" t="n"/>
      <c r="NHF10" s="1739" t="n"/>
      <c r="NHG10" s="1739" t="n"/>
      <c r="NHH10" s="1739" t="n"/>
      <c r="NHI10" s="1739" t="n"/>
      <c r="NHJ10" s="1739" t="n"/>
      <c r="NHK10" s="1739" t="n"/>
      <c r="NHL10" s="1739" t="n"/>
      <c r="NHM10" s="1739" t="n"/>
      <c r="NHN10" s="1739" t="n"/>
      <c r="NHO10" s="1739" t="n"/>
      <c r="NHP10" s="1739" t="n"/>
      <c r="NHQ10" s="1739" t="n"/>
      <c r="NHR10" s="1739" t="n"/>
      <c r="NHS10" s="1739" t="n"/>
      <c r="NHT10" s="1739" t="n"/>
      <c r="NHU10" s="1739" t="n"/>
      <c r="NHV10" s="1739" t="n"/>
      <c r="NHW10" s="1739" t="n"/>
      <c r="NHX10" s="1739" t="n"/>
      <c r="NHY10" s="1739" t="n"/>
      <c r="NHZ10" s="1739" t="n"/>
      <c r="NIA10" s="1739" t="n"/>
      <c r="NIB10" s="1739" t="n"/>
      <c r="NIC10" s="1739" t="n"/>
      <c r="NID10" s="1739" t="n"/>
      <c r="NIE10" s="1739" t="n"/>
      <c r="NIF10" s="1739" t="n"/>
      <c r="NIG10" s="1739" t="n"/>
      <c r="NIH10" s="1739" t="n"/>
      <c r="NII10" s="1739" t="n"/>
      <c r="NIJ10" s="1739" t="n"/>
      <c r="NIK10" s="1739" t="n"/>
      <c r="NIL10" s="1739" t="n"/>
      <c r="NIM10" s="1739" t="n"/>
      <c r="NIN10" s="1739" t="n"/>
      <c r="NIO10" s="1739" t="n"/>
      <c r="NIP10" s="1739" t="n"/>
      <c r="NIQ10" s="1739" t="n"/>
      <c r="NIR10" s="1739" t="n"/>
      <c r="NIS10" s="1739" t="n"/>
      <c r="NIT10" s="1739" t="n"/>
      <c r="NIU10" s="1739" t="n"/>
      <c r="NIV10" s="1739" t="n"/>
      <c r="NIW10" s="1739" t="n"/>
      <c r="NIX10" s="1739" t="n"/>
      <c r="NIY10" s="1739" t="n"/>
      <c r="NIZ10" s="1739" t="n"/>
      <c r="NJA10" s="1739" t="n"/>
      <c r="NJB10" s="1739" t="n"/>
      <c r="NJC10" s="1739" t="n"/>
      <c r="NJD10" s="1739" t="n"/>
      <c r="NJE10" s="1739" t="n"/>
      <c r="NJF10" s="1739" t="n"/>
      <c r="NJG10" s="1739" t="n"/>
      <c r="NJH10" s="1739" t="n"/>
      <c r="NJI10" s="1739" t="n"/>
      <c r="NJJ10" s="1739" t="n"/>
      <c r="NJK10" s="1739" t="n"/>
      <c r="NJL10" s="1739" t="n"/>
      <c r="NJM10" s="1739" t="n"/>
      <c r="NJN10" s="1739" t="n"/>
      <c r="NJO10" s="1739" t="n"/>
      <c r="NJP10" s="1739" t="n"/>
      <c r="NJQ10" s="1739" t="n"/>
      <c r="NJR10" s="1739" t="n"/>
      <c r="NJS10" s="1739" t="n"/>
      <c r="NJT10" s="1739" t="n"/>
      <c r="NJU10" s="1739" t="n"/>
      <c r="NJV10" s="1739" t="n"/>
      <c r="NJW10" s="1739" t="n"/>
      <c r="NJX10" s="1739" t="n"/>
      <c r="NJY10" s="1739" t="n"/>
      <c r="NJZ10" s="1739" t="n"/>
      <c r="NKA10" s="1739" t="n"/>
      <c r="NKB10" s="1739" t="n"/>
      <c r="NKC10" s="1739" t="n"/>
      <c r="NKD10" s="1739" t="n"/>
      <c r="NKE10" s="1739" t="n"/>
      <c r="NKF10" s="1739" t="n"/>
      <c r="NKG10" s="1739" t="n"/>
      <c r="NKH10" s="1739" t="n"/>
      <c r="NKI10" s="1739" t="n"/>
      <c r="NKJ10" s="1739" t="n"/>
      <c r="NKK10" s="1739" t="n"/>
      <c r="NKL10" s="1739" t="n"/>
      <c r="NKM10" s="1739" t="n"/>
      <c r="NKN10" s="1739" t="n"/>
      <c r="NKO10" s="1739" t="n"/>
      <c r="NKP10" s="1739" t="n"/>
      <c r="NKQ10" s="1739" t="n"/>
      <c r="NKR10" s="1739" t="n"/>
      <c r="NKS10" s="1739" t="n"/>
      <c r="NKT10" s="1739" t="n"/>
      <c r="NKU10" s="1739" t="n"/>
      <c r="NKV10" s="1739" t="n"/>
      <c r="NKW10" s="1739" t="n"/>
      <c r="NKX10" s="1739" t="n"/>
      <c r="NKY10" s="1739" t="n"/>
      <c r="NKZ10" s="1739" t="n"/>
      <c r="NLA10" s="1739" t="n"/>
      <c r="NLB10" s="1739" t="n"/>
      <c r="NLC10" s="1739" t="n"/>
      <c r="NLD10" s="1739" t="n"/>
      <c r="NLE10" s="1739" t="n"/>
      <c r="NLF10" s="1739" t="n"/>
      <c r="NLG10" s="1739" t="n"/>
      <c r="NLH10" s="1739" t="n"/>
      <c r="NLI10" s="1739" t="n"/>
      <c r="NLJ10" s="1739" t="n"/>
      <c r="NLK10" s="1739" t="n"/>
      <c r="NLL10" s="1739" t="n"/>
      <c r="NLM10" s="1739" t="n"/>
      <c r="NLN10" s="1739" t="n"/>
      <c r="NLO10" s="1739" t="n"/>
      <c r="NLP10" s="1739" t="n"/>
      <c r="NLQ10" s="1739" t="n"/>
      <c r="NLR10" s="1739" t="n"/>
      <c r="NLS10" s="1739" t="n"/>
      <c r="NLT10" s="1739" t="n"/>
      <c r="NLU10" s="1739" t="n"/>
      <c r="NLV10" s="1739" t="n"/>
      <c r="NLW10" s="1739" t="n"/>
      <c r="NLX10" s="1739" t="n"/>
      <c r="NLY10" s="1739" t="n"/>
      <c r="NLZ10" s="1739" t="n"/>
      <c r="NMA10" s="1739" t="n"/>
      <c r="NMB10" s="1739" t="n"/>
      <c r="NMC10" s="1739" t="n"/>
      <c r="NMD10" s="1739" t="n"/>
      <c r="NME10" s="1739" t="n"/>
      <c r="NMF10" s="1739" t="n"/>
      <c r="NMG10" s="1739" t="n"/>
      <c r="NMH10" s="1739" t="n"/>
      <c r="NMI10" s="1739" t="n"/>
      <c r="NMJ10" s="1739" t="n"/>
      <c r="NMK10" s="1739" t="n"/>
      <c r="NML10" s="1739" t="n"/>
      <c r="NMM10" s="1739" t="n"/>
      <c r="NMN10" s="1739" t="n"/>
      <c r="NMO10" s="1739" t="n"/>
      <c r="NMP10" s="1739" t="n"/>
      <c r="NMQ10" s="1739" t="n"/>
      <c r="NMR10" s="1739" t="n"/>
      <c r="NMS10" s="1739" t="n"/>
      <c r="NMT10" s="1739" t="n"/>
      <c r="NMU10" s="1739" t="n"/>
      <c r="NMV10" s="1739" t="n"/>
      <c r="NMW10" s="1739" t="n"/>
      <c r="NMX10" s="1739" t="n"/>
      <c r="NMY10" s="1739" t="n"/>
      <c r="NMZ10" s="1739" t="n"/>
      <c r="NNA10" s="1739" t="n"/>
      <c r="NNB10" s="1739" t="n"/>
      <c r="NNC10" s="1739" t="n"/>
      <c r="NND10" s="1739" t="n"/>
      <c r="NNE10" s="1739" t="n"/>
      <c r="NNF10" s="1739" t="n"/>
      <c r="NNG10" s="1739" t="n"/>
      <c r="NNH10" s="1739" t="n"/>
      <c r="NNI10" s="1739" t="n"/>
      <c r="NNJ10" s="1739" t="n"/>
      <c r="NNK10" s="1739" t="n"/>
      <c r="NNL10" s="1739" t="n"/>
      <c r="NNM10" s="1739" t="n"/>
      <c r="NNN10" s="1739" t="n"/>
      <c r="NNO10" s="1739" t="n"/>
      <c r="NNP10" s="1739" t="n"/>
      <c r="NNQ10" s="1739" t="n"/>
      <c r="NNR10" s="1739" t="n"/>
      <c r="NNS10" s="1739" t="n"/>
      <c r="NNT10" s="1739" t="n"/>
      <c r="NNU10" s="1739" t="n"/>
      <c r="NNV10" s="1739" t="n"/>
      <c r="NNW10" s="1739" t="n"/>
      <c r="NNX10" s="1739" t="n"/>
      <c r="NNY10" s="1739" t="n"/>
      <c r="NNZ10" s="1739" t="n"/>
      <c r="NOA10" s="1739" t="n"/>
      <c r="NOB10" s="1739" t="n"/>
      <c r="NOC10" s="1739" t="n"/>
      <c r="NOD10" s="1739" t="n"/>
      <c r="NOE10" s="1739" t="n"/>
      <c r="NOF10" s="1739" t="n"/>
      <c r="NOG10" s="1739" t="n"/>
      <c r="NOH10" s="1739" t="n"/>
      <c r="NOI10" s="1739" t="n"/>
      <c r="NOJ10" s="1739" t="n"/>
      <c r="NOK10" s="1739" t="n"/>
      <c r="NOL10" s="1739" t="n"/>
      <c r="NOM10" s="1739" t="n"/>
      <c r="NON10" s="1739" t="n"/>
      <c r="NOO10" s="1739" t="n"/>
      <c r="NOP10" s="1739" t="n"/>
      <c r="NOQ10" s="1739" t="n"/>
      <c r="NOR10" s="1739" t="n"/>
      <c r="NOS10" s="1739" t="n"/>
      <c r="NOT10" s="1739" t="n"/>
      <c r="NOU10" s="1739" t="n"/>
      <c r="NOV10" s="1739" t="n"/>
      <c r="NOW10" s="1739" t="n"/>
      <c r="NOX10" s="1739" t="n"/>
      <c r="NOY10" s="1739" t="n"/>
      <c r="NOZ10" s="1739" t="n"/>
      <c r="NPA10" s="1739" t="n"/>
      <c r="NPB10" s="1739" t="n"/>
      <c r="NPC10" s="1739" t="n"/>
      <c r="NPD10" s="1739" t="n"/>
      <c r="NPE10" s="1739" t="n"/>
      <c r="NPF10" s="1739" t="n"/>
      <c r="NPG10" s="1739" t="n"/>
      <c r="NPH10" s="1739" t="n"/>
      <c r="NPI10" s="1739" t="n"/>
      <c r="NPJ10" s="1739" t="n"/>
      <c r="NPK10" s="1739" t="n"/>
      <c r="NPL10" s="1739" t="n"/>
      <c r="NPM10" s="1739" t="n"/>
      <c r="NPN10" s="1739" t="n"/>
      <c r="NPO10" s="1739" t="n"/>
      <c r="NPP10" s="1739" t="n"/>
      <c r="NPQ10" s="1739" t="n"/>
      <c r="NPR10" s="1739" t="n"/>
      <c r="NPS10" s="1739" t="n"/>
      <c r="NPT10" s="1739" t="n"/>
      <c r="NPU10" s="1739" t="n"/>
      <c r="NPV10" s="1739" t="n"/>
      <c r="NPW10" s="1739" t="n"/>
      <c r="NPX10" s="1739" t="n"/>
      <c r="NPY10" s="1739" t="n"/>
      <c r="NPZ10" s="1739" t="n"/>
      <c r="NQA10" s="1739" t="n"/>
      <c r="NQB10" s="1739" t="n"/>
      <c r="NQC10" s="1739" t="n"/>
      <c r="NQD10" s="1739" t="n"/>
      <c r="NQE10" s="1739" t="n"/>
      <c r="NQF10" s="1739" t="n"/>
      <c r="NQG10" s="1739" t="n"/>
      <c r="NQH10" s="1739" t="n"/>
      <c r="NQI10" s="1739" t="n"/>
      <c r="NQJ10" s="1739" t="n"/>
      <c r="NQK10" s="1739" t="n"/>
      <c r="NQL10" s="1739" t="n"/>
      <c r="NQM10" s="1739" t="n"/>
      <c r="NQN10" s="1739" t="n"/>
      <c r="NQO10" s="1739" t="n"/>
      <c r="NQP10" s="1739" t="n"/>
      <c r="NQQ10" s="1739" t="n"/>
      <c r="NQR10" s="1739" t="n"/>
      <c r="NQS10" s="1739" t="n"/>
      <c r="NQT10" s="1739" t="n"/>
      <c r="NQU10" s="1739" t="n"/>
      <c r="NQV10" s="1739" t="n"/>
      <c r="NQW10" s="1739" t="n"/>
      <c r="NQX10" s="1739" t="n"/>
      <c r="NQY10" s="1739" t="n"/>
      <c r="NQZ10" s="1739" t="n"/>
      <c r="NRA10" s="1739" t="n"/>
      <c r="NRB10" s="1739" t="n"/>
      <c r="NRC10" s="1739" t="n"/>
      <c r="NRD10" s="1739" t="n"/>
      <c r="NRE10" s="1739" t="n"/>
      <c r="NRF10" s="1739" t="n"/>
      <c r="NRG10" s="1739" t="n"/>
      <c r="NRH10" s="1739" t="n"/>
      <c r="NRI10" s="1739" t="n"/>
      <c r="NRJ10" s="1739" t="n"/>
      <c r="NRK10" s="1739" t="n"/>
      <c r="NRL10" s="1739" t="n"/>
      <c r="NRM10" s="1739" t="n"/>
      <c r="NRN10" s="1739" t="n"/>
      <c r="NRO10" s="1739" t="n"/>
      <c r="NRP10" s="1739" t="n"/>
      <c r="NRQ10" s="1739" t="n"/>
      <c r="NRR10" s="1739" t="n"/>
      <c r="NRS10" s="1739" t="n"/>
      <c r="NRT10" s="1739" t="n"/>
      <c r="NRU10" s="1739" t="n"/>
      <c r="NRV10" s="1739" t="n"/>
      <c r="NRW10" s="1739" t="n"/>
      <c r="NRX10" s="1739" t="n"/>
      <c r="NRY10" s="1739" t="n"/>
      <c r="NRZ10" s="1739" t="n"/>
      <c r="NSA10" s="1739" t="n"/>
      <c r="NSB10" s="1739" t="n"/>
      <c r="NSC10" s="1739" t="n"/>
      <c r="NSD10" s="1739" t="n"/>
      <c r="NSE10" s="1739" t="n"/>
      <c r="NSF10" s="1739" t="n"/>
      <c r="NSG10" s="1739" t="n"/>
      <c r="NSH10" s="1739" t="n"/>
      <c r="NSI10" s="1739" t="n"/>
      <c r="NSJ10" s="1739" t="n"/>
      <c r="NSK10" s="1739" t="n"/>
      <c r="NSL10" s="1739" t="n"/>
      <c r="NSM10" s="1739" t="n"/>
      <c r="NSN10" s="1739" t="n"/>
      <c r="NSO10" s="1739" t="n"/>
      <c r="NSP10" s="1739" t="n"/>
      <c r="NSQ10" s="1739" t="n"/>
      <c r="NSR10" s="1739" t="n"/>
      <c r="NSS10" s="1739" t="n"/>
      <c r="NST10" s="1739" t="n"/>
      <c r="NSU10" s="1739" t="n"/>
      <c r="NSV10" s="1739" t="n"/>
      <c r="NSW10" s="1739" t="n"/>
      <c r="NSX10" s="1739" t="n"/>
      <c r="NSY10" s="1739" t="n"/>
      <c r="NSZ10" s="1739" t="n"/>
      <c r="NTA10" s="1739" t="n"/>
      <c r="NTB10" s="1739" t="n"/>
      <c r="NTC10" s="1739" t="n"/>
      <c r="NTD10" s="1739" t="n"/>
      <c r="NTE10" s="1739" t="n"/>
      <c r="NTF10" s="1739" t="n"/>
      <c r="NTG10" s="1739" t="n"/>
      <c r="NTH10" s="1739" t="n"/>
      <c r="NTI10" s="1739" t="n"/>
      <c r="NTJ10" s="1739" t="n"/>
      <c r="NTK10" s="1739" t="n"/>
      <c r="NTL10" s="1739" t="n"/>
      <c r="NTM10" s="1739" t="n"/>
      <c r="NTN10" s="1739" t="n"/>
      <c r="NTO10" s="1739" t="n"/>
      <c r="NTP10" s="1739" t="n"/>
      <c r="NTQ10" s="1739" t="n"/>
      <c r="NTR10" s="1739" t="n"/>
      <c r="NTS10" s="1739" t="n"/>
      <c r="NTT10" s="1739" t="n"/>
      <c r="NTU10" s="1739" t="n"/>
      <c r="NTV10" s="1739" t="n"/>
      <c r="NTW10" s="1739" t="n"/>
      <c r="NTX10" s="1739" t="n"/>
      <c r="NTY10" s="1739" t="n"/>
      <c r="NTZ10" s="1739" t="n"/>
      <c r="NUA10" s="1739" t="n"/>
      <c r="NUB10" s="1739" t="n"/>
      <c r="NUC10" s="1739" t="n"/>
      <c r="NUD10" s="1739" t="n"/>
      <c r="NUE10" s="1739" t="n"/>
      <c r="NUF10" s="1739" t="n"/>
      <c r="NUG10" s="1739" t="n"/>
      <c r="NUH10" s="1739" t="n"/>
      <c r="NUI10" s="1739" t="n"/>
      <c r="NUJ10" s="1739" t="n"/>
      <c r="NUK10" s="1739" t="n"/>
      <c r="NUL10" s="1739" t="n"/>
      <c r="NUM10" s="1739" t="n"/>
      <c r="NUN10" s="1739" t="n"/>
      <c r="NUO10" s="1739" t="n"/>
      <c r="NUP10" s="1739" t="n"/>
      <c r="NUQ10" s="1739" t="n"/>
      <c r="NUR10" s="1739" t="n"/>
      <c r="NUS10" s="1739" t="n"/>
      <c r="NUT10" s="1739" t="n"/>
      <c r="NUU10" s="1739" t="n"/>
      <c r="NUV10" s="1739" t="n"/>
      <c r="NUW10" s="1739" t="n"/>
      <c r="NUX10" s="1739" t="n"/>
      <c r="NUY10" s="1739" t="n"/>
      <c r="NUZ10" s="1739" t="n"/>
      <c r="NVA10" s="1739" t="n"/>
      <c r="NVB10" s="1739" t="n"/>
      <c r="NVC10" s="1739" t="n"/>
      <c r="NVD10" s="1739" t="n"/>
      <c r="NVE10" s="1739" t="n"/>
      <c r="NVF10" s="1739" t="n"/>
      <c r="NVG10" s="1739" t="n"/>
      <c r="NVH10" s="1739" t="n"/>
      <c r="NVI10" s="1739" t="n"/>
      <c r="NVJ10" s="1739" t="n"/>
      <c r="NVK10" s="1739" t="n"/>
      <c r="NVL10" s="1739" t="n"/>
      <c r="NVM10" s="1739" t="n"/>
      <c r="NVN10" s="1739" t="n"/>
      <c r="NVO10" s="1739" t="n"/>
      <c r="NVP10" s="1739" t="n"/>
      <c r="NVQ10" s="1739" t="n"/>
      <c r="NVR10" s="1739" t="n"/>
      <c r="NVS10" s="1739" t="n"/>
      <c r="NVT10" s="1739" t="n"/>
      <c r="NVU10" s="1739" t="n"/>
      <c r="NVV10" s="1739" t="n"/>
      <c r="NVW10" s="1739" t="n"/>
      <c r="NVX10" s="1739" t="n"/>
      <c r="NVY10" s="1739" t="n"/>
      <c r="NVZ10" s="1739" t="n"/>
      <c r="NWA10" s="1739" t="n"/>
      <c r="NWB10" s="1739" t="n"/>
      <c r="NWC10" s="1739" t="n"/>
      <c r="NWD10" s="1739" t="n"/>
      <c r="NWE10" s="1739" t="n"/>
      <c r="NWF10" s="1739" t="n"/>
      <c r="NWG10" s="1739" t="n"/>
      <c r="NWH10" s="1739" t="n"/>
      <c r="NWI10" s="1739" t="n"/>
      <c r="NWJ10" s="1739" t="n"/>
      <c r="NWK10" s="1739" t="n"/>
      <c r="NWL10" s="1739" t="n"/>
      <c r="NWM10" s="1739" t="n"/>
      <c r="NWN10" s="1739" t="n"/>
      <c r="NWO10" s="1739" t="n"/>
      <c r="NWP10" s="1739" t="n"/>
      <c r="NWQ10" s="1739" t="n"/>
      <c r="NWR10" s="1739" t="n"/>
      <c r="NWS10" s="1739" t="n"/>
      <c r="NWT10" s="1739" t="n"/>
      <c r="NWU10" s="1739" t="n"/>
      <c r="NWV10" s="1739" t="n"/>
      <c r="NWW10" s="1739" t="n"/>
      <c r="NWX10" s="1739" t="n"/>
      <c r="NWY10" s="1739" t="n"/>
      <c r="NWZ10" s="1739" t="n"/>
      <c r="NXA10" s="1739" t="n"/>
      <c r="NXB10" s="1739" t="n"/>
      <c r="NXC10" s="1739" t="n"/>
      <c r="NXD10" s="1739" t="n"/>
      <c r="NXE10" s="1739" t="n"/>
      <c r="NXF10" s="1739" t="n"/>
      <c r="NXG10" s="1739" t="n"/>
      <c r="NXH10" s="1739" t="n"/>
      <c r="NXI10" s="1739" t="n"/>
      <c r="NXJ10" s="1739" t="n"/>
      <c r="NXK10" s="1739" t="n"/>
      <c r="NXL10" s="1739" t="n"/>
      <c r="NXM10" s="1739" t="n"/>
      <c r="NXN10" s="1739" t="n"/>
      <c r="NXO10" s="1739" t="n"/>
      <c r="NXP10" s="1739" t="n"/>
      <c r="NXQ10" s="1739" t="n"/>
      <c r="NXR10" s="1739" t="n"/>
      <c r="NXS10" s="1739" t="n"/>
      <c r="NXT10" s="1739" t="n"/>
      <c r="NXU10" s="1739" t="n"/>
      <c r="NXV10" s="1739" t="n"/>
      <c r="NXW10" s="1739" t="n"/>
      <c r="NXX10" s="1739" t="n"/>
      <c r="NXY10" s="1739" t="n"/>
      <c r="NXZ10" s="1739" t="n"/>
      <c r="NYA10" s="1739" t="n"/>
      <c r="NYB10" s="1739" t="n"/>
      <c r="NYC10" s="1739" t="n"/>
      <c r="NYD10" s="1739" t="n"/>
      <c r="NYE10" s="1739" t="n"/>
      <c r="NYF10" s="1739" t="n"/>
      <c r="NYG10" s="1739" t="n"/>
      <c r="NYH10" s="1739" t="n"/>
      <c r="NYI10" s="1739" t="n"/>
      <c r="NYJ10" s="1739" t="n"/>
      <c r="NYK10" s="1739" t="n"/>
      <c r="NYL10" s="1739" t="n"/>
      <c r="NYM10" s="1739" t="n"/>
      <c r="NYN10" s="1739" t="n"/>
      <c r="NYO10" s="1739" t="n"/>
      <c r="NYP10" s="1739" t="n"/>
      <c r="NYQ10" s="1739" t="n"/>
      <c r="NYR10" s="1739" t="n"/>
      <c r="NYS10" s="1739" t="n"/>
      <c r="NYT10" s="1739" t="n"/>
      <c r="NYU10" s="1739" t="n"/>
      <c r="NYV10" s="1739" t="n"/>
      <c r="NYW10" s="1739" t="n"/>
      <c r="NYX10" s="1739" t="n"/>
      <c r="NYY10" s="1739" t="n"/>
      <c r="NYZ10" s="1739" t="n"/>
      <c r="NZA10" s="1739" t="n"/>
      <c r="NZB10" s="1739" t="n"/>
      <c r="NZC10" s="1739" t="n"/>
      <c r="NZD10" s="1739" t="n"/>
      <c r="NZE10" s="1739" t="n"/>
      <c r="NZF10" s="1739" t="n"/>
      <c r="NZG10" s="1739" t="n"/>
      <c r="NZH10" s="1739" t="n"/>
      <c r="NZI10" s="1739" t="n"/>
      <c r="NZJ10" s="1739" t="n"/>
      <c r="NZK10" s="1739" t="n"/>
      <c r="NZL10" s="1739" t="n"/>
      <c r="NZM10" s="1739" t="n"/>
      <c r="NZN10" s="1739" t="n"/>
      <c r="NZO10" s="1739" t="n"/>
      <c r="NZP10" s="1739" t="n"/>
      <c r="NZQ10" s="1739" t="n"/>
      <c r="NZR10" s="1739" t="n"/>
      <c r="NZS10" s="1739" t="n"/>
      <c r="NZT10" s="1739" t="n"/>
      <c r="NZU10" s="1739" t="n"/>
      <c r="NZV10" s="1739" t="n"/>
      <c r="NZW10" s="1739" t="n"/>
      <c r="NZX10" s="1739" t="n"/>
      <c r="NZY10" s="1739" t="n"/>
      <c r="NZZ10" s="1739" t="n"/>
      <c r="OAA10" s="1739" t="n"/>
      <c r="OAB10" s="1739" t="n"/>
      <c r="OAC10" s="1739" t="n"/>
      <c r="OAD10" s="1739" t="n"/>
      <c r="OAE10" s="1739" t="n"/>
      <c r="OAF10" s="1739" t="n"/>
      <c r="OAG10" s="1739" t="n"/>
      <c r="OAH10" s="1739" t="n"/>
      <c r="OAI10" s="1739" t="n"/>
      <c r="OAJ10" s="1739" t="n"/>
      <c r="OAK10" s="1739" t="n"/>
      <c r="OAL10" s="1739" t="n"/>
      <c r="OAM10" s="1739" t="n"/>
      <c r="OAN10" s="1739" t="n"/>
      <c r="OAO10" s="1739" t="n"/>
      <c r="OAP10" s="1739" t="n"/>
      <c r="OAQ10" s="1739" t="n"/>
      <c r="OAR10" s="1739" t="n"/>
      <c r="OAS10" s="1739" t="n"/>
      <c r="OAT10" s="1739" t="n"/>
      <c r="OAU10" s="1739" t="n"/>
      <c r="OAV10" s="1739" t="n"/>
      <c r="OAW10" s="1739" t="n"/>
      <c r="OAX10" s="1739" t="n"/>
      <c r="OAY10" s="1739" t="n"/>
      <c r="OAZ10" s="1739" t="n"/>
      <c r="OBA10" s="1739" t="n"/>
      <c r="OBB10" s="1739" t="n"/>
      <c r="OBC10" s="1739" t="n"/>
      <c r="OBD10" s="1739" t="n"/>
      <c r="OBE10" s="1739" t="n"/>
      <c r="OBF10" s="1739" t="n"/>
      <c r="OBG10" s="1739" t="n"/>
      <c r="OBH10" s="1739" t="n"/>
      <c r="OBI10" s="1739" t="n"/>
      <c r="OBJ10" s="1739" t="n"/>
      <c r="OBK10" s="1739" t="n"/>
      <c r="OBL10" s="1739" t="n"/>
      <c r="OBM10" s="1739" t="n"/>
      <c r="OBN10" s="1739" t="n"/>
      <c r="OBO10" s="1739" t="n"/>
      <c r="OBP10" s="1739" t="n"/>
      <c r="OBQ10" s="1739" t="n"/>
      <c r="OBR10" s="1739" t="n"/>
      <c r="OBS10" s="1739" t="n"/>
      <c r="OBT10" s="1739" t="n"/>
      <c r="OBU10" s="1739" t="n"/>
      <c r="OBV10" s="1739" t="n"/>
      <c r="OBW10" s="1739" t="n"/>
      <c r="OBX10" s="1739" t="n"/>
      <c r="OBY10" s="1739" t="n"/>
      <c r="OBZ10" s="1739" t="n"/>
      <c r="OCA10" s="1739" t="n"/>
      <c r="OCB10" s="1739" t="n"/>
      <c r="OCC10" s="1739" t="n"/>
      <c r="OCD10" s="1739" t="n"/>
      <c r="OCE10" s="1739" t="n"/>
      <c r="OCF10" s="1739" t="n"/>
      <c r="OCG10" s="1739" t="n"/>
      <c r="OCH10" s="1739" t="n"/>
      <c r="OCI10" s="1739" t="n"/>
      <c r="OCJ10" s="1739" t="n"/>
      <c r="OCK10" s="1739" t="n"/>
      <c r="OCL10" s="1739" t="n"/>
      <c r="OCM10" s="1739" t="n"/>
      <c r="OCN10" s="1739" t="n"/>
      <c r="OCO10" s="1739" t="n"/>
      <c r="OCP10" s="1739" t="n"/>
      <c r="OCQ10" s="1739" t="n"/>
      <c r="OCR10" s="1739" t="n"/>
      <c r="OCS10" s="1739" t="n"/>
      <c r="OCT10" s="1739" t="n"/>
      <c r="OCU10" s="1739" t="n"/>
      <c r="OCV10" s="1739" t="n"/>
      <c r="OCW10" s="1739" t="n"/>
      <c r="OCX10" s="1739" t="n"/>
      <c r="OCY10" s="1739" t="n"/>
      <c r="OCZ10" s="1739" t="n"/>
      <c r="ODA10" s="1739" t="n"/>
      <c r="ODB10" s="1739" t="n"/>
      <c r="ODC10" s="1739" t="n"/>
      <c r="ODD10" s="1739" t="n"/>
      <c r="ODE10" s="1739" t="n"/>
      <c r="ODF10" s="1739" t="n"/>
      <c r="ODG10" s="1739" t="n"/>
      <c r="ODH10" s="1739" t="n"/>
      <c r="ODI10" s="1739" t="n"/>
      <c r="ODJ10" s="1739" t="n"/>
      <c r="ODK10" s="1739" t="n"/>
      <c r="ODL10" s="1739" t="n"/>
      <c r="ODM10" s="1739" t="n"/>
      <c r="ODN10" s="1739" t="n"/>
      <c r="ODO10" s="1739" t="n"/>
      <c r="ODP10" s="1739" t="n"/>
      <c r="ODQ10" s="1739" t="n"/>
      <c r="ODR10" s="1739" t="n"/>
      <c r="ODS10" s="1739" t="n"/>
      <c r="ODT10" s="1739" t="n"/>
      <c r="ODU10" s="1739" t="n"/>
      <c r="ODV10" s="1739" t="n"/>
      <c r="ODW10" s="1739" t="n"/>
      <c r="ODX10" s="1739" t="n"/>
      <c r="ODY10" s="1739" t="n"/>
      <c r="ODZ10" s="1739" t="n"/>
      <c r="OEA10" s="1739" t="n"/>
      <c r="OEB10" s="1739" t="n"/>
      <c r="OEC10" s="1739" t="n"/>
      <c r="OED10" s="1739" t="n"/>
      <c r="OEE10" s="1739" t="n"/>
      <c r="OEF10" s="1739" t="n"/>
      <c r="OEG10" s="1739" t="n"/>
      <c r="OEH10" s="1739" t="n"/>
      <c r="OEI10" s="1739" t="n"/>
      <c r="OEJ10" s="1739" t="n"/>
      <c r="OEK10" s="1739" t="n"/>
      <c r="OEL10" s="1739" t="n"/>
      <c r="OEM10" s="1739" t="n"/>
      <c r="OEN10" s="1739" t="n"/>
      <c r="OEO10" s="1739" t="n"/>
      <c r="OEP10" s="1739" t="n"/>
      <c r="OEQ10" s="1739" t="n"/>
      <c r="OER10" s="1739" t="n"/>
      <c r="OES10" s="1739" t="n"/>
      <c r="OET10" s="1739" t="n"/>
      <c r="OEU10" s="1739" t="n"/>
      <c r="OEV10" s="1739" t="n"/>
      <c r="OEW10" s="1739" t="n"/>
      <c r="OEX10" s="1739" t="n"/>
      <c r="OEY10" s="1739" t="n"/>
      <c r="OEZ10" s="1739" t="n"/>
      <c r="OFA10" s="1739" t="n"/>
      <c r="OFB10" s="1739" t="n"/>
      <c r="OFC10" s="1739" t="n"/>
      <c r="OFD10" s="1739" t="n"/>
      <c r="OFE10" s="1739" t="n"/>
      <c r="OFF10" s="1739" t="n"/>
      <c r="OFG10" s="1739" t="n"/>
      <c r="OFH10" s="1739" t="n"/>
      <c r="OFI10" s="1739" t="n"/>
      <c r="OFJ10" s="1739" t="n"/>
      <c r="OFK10" s="1739" t="n"/>
      <c r="OFL10" s="1739" t="n"/>
      <c r="OFM10" s="1739" t="n"/>
      <c r="OFN10" s="1739" t="n"/>
      <c r="OFO10" s="1739" t="n"/>
      <c r="OFP10" s="1739" t="n"/>
      <c r="OFQ10" s="1739" t="n"/>
      <c r="OFR10" s="1739" t="n"/>
      <c r="OFS10" s="1739" t="n"/>
      <c r="OFT10" s="1739" t="n"/>
      <c r="OFU10" s="1739" t="n"/>
      <c r="OFV10" s="1739" t="n"/>
      <c r="OFW10" s="1739" t="n"/>
      <c r="OFX10" s="1739" t="n"/>
      <c r="OFY10" s="1739" t="n"/>
      <c r="OFZ10" s="1739" t="n"/>
      <c r="OGA10" s="1739" t="n"/>
      <c r="OGB10" s="1739" t="n"/>
      <c r="OGC10" s="1739" t="n"/>
      <c r="OGD10" s="1739" t="n"/>
      <c r="OGE10" s="1739" t="n"/>
      <c r="OGF10" s="1739" t="n"/>
      <c r="OGG10" s="1739" t="n"/>
      <c r="OGH10" s="1739" t="n"/>
      <c r="OGI10" s="1739" t="n"/>
      <c r="OGJ10" s="1739" t="n"/>
      <c r="OGK10" s="1739" t="n"/>
      <c r="OGL10" s="1739" t="n"/>
      <c r="OGM10" s="1739" t="n"/>
      <c r="OGN10" s="1739" t="n"/>
      <c r="OGO10" s="1739" t="n"/>
      <c r="OGP10" s="1739" t="n"/>
      <c r="OGQ10" s="1739" t="n"/>
      <c r="OGR10" s="1739" t="n"/>
      <c r="OGS10" s="1739" t="n"/>
      <c r="OGT10" s="1739" t="n"/>
      <c r="OGU10" s="1739" t="n"/>
      <c r="OGV10" s="1739" t="n"/>
      <c r="OGW10" s="1739" t="n"/>
      <c r="OGX10" s="1739" t="n"/>
      <c r="OGY10" s="1739" t="n"/>
      <c r="OGZ10" s="1739" t="n"/>
      <c r="OHA10" s="1739" t="n"/>
      <c r="OHB10" s="1739" t="n"/>
      <c r="OHC10" s="1739" t="n"/>
      <c r="OHD10" s="1739" t="n"/>
      <c r="OHE10" s="1739" t="n"/>
      <c r="OHF10" s="1739" t="n"/>
      <c r="OHG10" s="1739" t="n"/>
      <c r="OHH10" s="1739" t="n"/>
      <c r="OHI10" s="1739" t="n"/>
      <c r="OHJ10" s="1739" t="n"/>
      <c r="OHK10" s="1739" t="n"/>
      <c r="OHL10" s="1739" t="n"/>
      <c r="OHM10" s="1739" t="n"/>
      <c r="OHN10" s="1739" t="n"/>
      <c r="OHO10" s="1739" t="n"/>
      <c r="OHP10" s="1739" t="n"/>
      <c r="OHQ10" s="1739" t="n"/>
      <c r="OHR10" s="1739" t="n"/>
      <c r="OHS10" s="1739" t="n"/>
      <c r="OHT10" s="1739" t="n"/>
      <c r="OHU10" s="1739" t="n"/>
      <c r="OHV10" s="1739" t="n"/>
      <c r="OHW10" s="1739" t="n"/>
      <c r="OHX10" s="1739" t="n"/>
      <c r="OHY10" s="1739" t="n"/>
      <c r="OHZ10" s="1739" t="n"/>
      <c r="OIA10" s="1739" t="n"/>
      <c r="OIB10" s="1739" t="n"/>
      <c r="OIC10" s="1739" t="n"/>
      <c r="OID10" s="1739" t="n"/>
      <c r="OIE10" s="1739" t="n"/>
      <c r="OIF10" s="1739" t="n"/>
      <c r="OIG10" s="1739" t="n"/>
      <c r="OIH10" s="1739" t="n"/>
      <c r="OII10" s="1739" t="n"/>
      <c r="OIJ10" s="1739" t="n"/>
      <c r="OIK10" s="1739" t="n"/>
      <c r="OIL10" s="1739" t="n"/>
      <c r="OIM10" s="1739" t="n"/>
      <c r="OIN10" s="1739" t="n"/>
      <c r="OIO10" s="1739" t="n"/>
      <c r="OIP10" s="1739" t="n"/>
      <c r="OIQ10" s="1739" t="n"/>
      <c r="OIR10" s="1739" t="n"/>
      <c r="OIS10" s="1739" t="n"/>
      <c r="OIT10" s="1739" t="n"/>
      <c r="OIU10" s="1739" t="n"/>
      <c r="OIV10" s="1739" t="n"/>
      <c r="OIW10" s="1739" t="n"/>
      <c r="OIX10" s="1739" t="n"/>
      <c r="OIY10" s="1739" t="n"/>
      <c r="OIZ10" s="1739" t="n"/>
      <c r="OJA10" s="1739" t="n"/>
      <c r="OJB10" s="1739" t="n"/>
      <c r="OJC10" s="1739" t="n"/>
      <c r="OJD10" s="1739" t="n"/>
      <c r="OJE10" s="1739" t="n"/>
      <c r="OJF10" s="1739" t="n"/>
      <c r="OJG10" s="1739" t="n"/>
      <c r="OJH10" s="1739" t="n"/>
      <c r="OJI10" s="1739" t="n"/>
      <c r="OJJ10" s="1739" t="n"/>
      <c r="OJK10" s="1739" t="n"/>
      <c r="OJL10" s="1739" t="n"/>
      <c r="OJM10" s="1739" t="n"/>
      <c r="OJN10" s="1739" t="n"/>
      <c r="OJO10" s="1739" t="n"/>
      <c r="OJP10" s="1739" t="n"/>
      <c r="OJQ10" s="1739" t="n"/>
      <c r="OJR10" s="1739" t="n"/>
      <c r="OJS10" s="1739" t="n"/>
      <c r="OJT10" s="1739" t="n"/>
      <c r="OJU10" s="1739" t="n"/>
      <c r="OJV10" s="1739" t="n"/>
      <c r="OJW10" s="1739" t="n"/>
      <c r="OJX10" s="1739" t="n"/>
      <c r="OJY10" s="1739" t="n"/>
      <c r="OJZ10" s="1739" t="n"/>
      <c r="OKA10" s="1739" t="n"/>
      <c r="OKB10" s="1739" t="n"/>
      <c r="OKC10" s="1739" t="n"/>
      <c r="OKD10" s="1739" t="n"/>
      <c r="OKE10" s="1739" t="n"/>
      <c r="OKF10" s="1739" t="n"/>
      <c r="OKG10" s="1739" t="n"/>
      <c r="OKH10" s="1739" t="n"/>
      <c r="OKI10" s="1739" t="n"/>
      <c r="OKJ10" s="1739" t="n"/>
      <c r="OKK10" s="1739" t="n"/>
      <c r="OKL10" s="1739" t="n"/>
      <c r="OKM10" s="1739" t="n"/>
      <c r="OKN10" s="1739" t="n"/>
      <c r="OKO10" s="1739" t="n"/>
      <c r="OKP10" s="1739" t="n"/>
      <c r="OKQ10" s="1739" t="n"/>
      <c r="OKR10" s="1739" t="n"/>
      <c r="OKS10" s="1739" t="n"/>
      <c r="OKT10" s="1739" t="n"/>
      <c r="OKU10" s="1739" t="n"/>
      <c r="OKV10" s="1739" t="n"/>
      <c r="OKW10" s="1739" t="n"/>
      <c r="OKX10" s="1739" t="n"/>
      <c r="OKY10" s="1739" t="n"/>
      <c r="OKZ10" s="1739" t="n"/>
      <c r="OLA10" s="1739" t="n"/>
      <c r="OLB10" s="1739" t="n"/>
      <c r="OLC10" s="1739" t="n"/>
      <c r="OLD10" s="1739" t="n"/>
      <c r="OLE10" s="1739" t="n"/>
      <c r="OLF10" s="1739" t="n"/>
      <c r="OLG10" s="1739" t="n"/>
      <c r="OLH10" s="1739" t="n"/>
      <c r="OLI10" s="1739" t="n"/>
      <c r="OLJ10" s="1739" t="n"/>
      <c r="OLK10" s="1739" t="n"/>
      <c r="OLL10" s="1739" t="n"/>
      <c r="OLM10" s="1739" t="n"/>
      <c r="OLN10" s="1739" t="n"/>
      <c r="OLO10" s="1739" t="n"/>
      <c r="OLP10" s="1739" t="n"/>
      <c r="OLQ10" s="1739" t="n"/>
      <c r="OLR10" s="1739" t="n"/>
      <c r="OLS10" s="1739" t="n"/>
      <c r="OLT10" s="1739" t="n"/>
      <c r="OLU10" s="1739" t="n"/>
      <c r="OLV10" s="1739" t="n"/>
      <c r="OLW10" s="1739" t="n"/>
      <c r="OLX10" s="1739" t="n"/>
      <c r="OLY10" s="1739" t="n"/>
      <c r="OLZ10" s="1739" t="n"/>
      <c r="OMA10" s="1739" t="n"/>
      <c r="OMB10" s="1739" t="n"/>
      <c r="OMC10" s="1739" t="n"/>
      <c r="OMD10" s="1739" t="n"/>
      <c r="OME10" s="1739" t="n"/>
      <c r="OMF10" s="1739" t="n"/>
      <c r="OMG10" s="1739" t="n"/>
      <c r="OMH10" s="1739" t="n"/>
      <c r="OMI10" s="1739" t="n"/>
      <c r="OMJ10" s="1739" t="n"/>
      <c r="OMK10" s="1739" t="n"/>
      <c r="OML10" s="1739" t="n"/>
      <c r="OMM10" s="1739" t="n"/>
      <c r="OMN10" s="1739" t="n"/>
      <c r="OMO10" s="1739" t="n"/>
      <c r="OMP10" s="1739" t="n"/>
      <c r="OMQ10" s="1739" t="n"/>
      <c r="OMR10" s="1739" t="n"/>
      <c r="OMS10" s="1739" t="n"/>
      <c r="OMT10" s="1739" t="n"/>
      <c r="OMU10" s="1739" t="n"/>
      <c r="OMV10" s="1739" t="n"/>
      <c r="OMW10" s="1739" t="n"/>
      <c r="OMX10" s="1739" t="n"/>
      <c r="OMY10" s="1739" t="n"/>
      <c r="OMZ10" s="1739" t="n"/>
      <c r="ONA10" s="1739" t="n"/>
      <c r="ONB10" s="1739" t="n"/>
      <c r="ONC10" s="1739" t="n"/>
      <c r="OND10" s="1739" t="n"/>
      <c r="ONE10" s="1739" t="n"/>
      <c r="ONF10" s="1739" t="n"/>
      <c r="ONG10" s="1739" t="n"/>
      <c r="ONH10" s="1739" t="n"/>
      <c r="ONI10" s="1739" t="n"/>
      <c r="ONJ10" s="1739" t="n"/>
      <c r="ONK10" s="1739" t="n"/>
      <c r="ONL10" s="1739" t="n"/>
      <c r="ONM10" s="1739" t="n"/>
      <c r="ONN10" s="1739" t="n"/>
      <c r="ONO10" s="1739" t="n"/>
      <c r="ONP10" s="1739" t="n"/>
      <c r="ONQ10" s="1739" t="n"/>
      <c r="ONR10" s="1739" t="n"/>
      <c r="ONS10" s="1739" t="n"/>
      <c r="ONT10" s="1739" t="n"/>
      <c r="ONU10" s="1739" t="n"/>
      <c r="ONV10" s="1739" t="n"/>
      <c r="ONW10" s="1739" t="n"/>
      <c r="ONX10" s="1739" t="n"/>
      <c r="ONY10" s="1739" t="n"/>
      <c r="ONZ10" s="1739" t="n"/>
      <c r="OOA10" s="1739" t="n"/>
      <c r="OOB10" s="1739" t="n"/>
      <c r="OOC10" s="1739" t="n"/>
      <c r="OOD10" s="1739" t="n"/>
      <c r="OOE10" s="1739" t="n"/>
      <c r="OOF10" s="1739" t="n"/>
      <c r="OOG10" s="1739" t="n"/>
      <c r="OOH10" s="1739" t="n"/>
      <c r="OOI10" s="1739" t="n"/>
      <c r="OOJ10" s="1739" t="n"/>
      <c r="OOK10" s="1739" t="n"/>
      <c r="OOL10" s="1739" t="n"/>
      <c r="OOM10" s="1739" t="n"/>
      <c r="OON10" s="1739" t="n"/>
      <c r="OOO10" s="1739" t="n"/>
      <c r="OOP10" s="1739" t="n"/>
      <c r="OOQ10" s="1739" t="n"/>
      <c r="OOR10" s="1739" t="n"/>
      <c r="OOS10" s="1739" t="n"/>
      <c r="OOT10" s="1739" t="n"/>
      <c r="OOU10" s="1739" t="n"/>
      <c r="OOV10" s="1739" t="n"/>
      <c r="OOW10" s="1739" t="n"/>
      <c r="OOX10" s="1739" t="n"/>
      <c r="OOY10" s="1739" t="n"/>
      <c r="OOZ10" s="1739" t="n"/>
      <c r="OPA10" s="1739" t="n"/>
      <c r="OPB10" s="1739" t="n"/>
      <c r="OPC10" s="1739" t="n"/>
      <c r="OPD10" s="1739" t="n"/>
      <c r="OPE10" s="1739" t="n"/>
      <c r="OPF10" s="1739" t="n"/>
      <c r="OPG10" s="1739" t="n"/>
      <c r="OPH10" s="1739" t="n"/>
      <c r="OPI10" s="1739" t="n"/>
      <c r="OPJ10" s="1739" t="n"/>
      <c r="OPK10" s="1739" t="n"/>
      <c r="OPL10" s="1739" t="n"/>
      <c r="OPM10" s="1739" t="n"/>
      <c r="OPN10" s="1739" t="n"/>
      <c r="OPO10" s="1739" t="n"/>
      <c r="OPP10" s="1739" t="n"/>
      <c r="OPQ10" s="1739" t="n"/>
      <c r="OPR10" s="1739" t="n"/>
      <c r="OPS10" s="1739" t="n"/>
      <c r="OPT10" s="1739" t="n"/>
      <c r="OPU10" s="1739" t="n"/>
      <c r="OPV10" s="1739" t="n"/>
      <c r="OPW10" s="1739" t="n"/>
      <c r="OPX10" s="1739" t="n"/>
      <c r="OPY10" s="1739" t="n"/>
      <c r="OPZ10" s="1739" t="n"/>
      <c r="OQA10" s="1739" t="n"/>
      <c r="OQB10" s="1739" t="n"/>
      <c r="OQC10" s="1739" t="n"/>
      <c r="OQD10" s="1739" t="n"/>
      <c r="OQE10" s="1739" t="n"/>
      <c r="OQF10" s="1739" t="n"/>
      <c r="OQG10" s="1739" t="n"/>
      <c r="OQH10" s="1739" t="n"/>
      <c r="OQI10" s="1739" t="n"/>
      <c r="OQJ10" s="1739" t="n"/>
      <c r="OQK10" s="1739" t="n"/>
      <c r="OQL10" s="1739" t="n"/>
      <c r="OQM10" s="1739" t="n"/>
      <c r="OQN10" s="1739" t="n"/>
      <c r="OQO10" s="1739" t="n"/>
      <c r="OQP10" s="1739" t="n"/>
      <c r="OQQ10" s="1739" t="n"/>
      <c r="OQR10" s="1739" t="n"/>
      <c r="OQS10" s="1739" t="n"/>
      <c r="OQT10" s="1739" t="n"/>
      <c r="OQU10" s="1739" t="n"/>
      <c r="OQV10" s="1739" t="n"/>
      <c r="OQW10" s="1739" t="n"/>
      <c r="OQX10" s="1739" t="n"/>
      <c r="OQY10" s="1739" t="n"/>
      <c r="OQZ10" s="1739" t="n"/>
      <c r="ORA10" s="1739" t="n"/>
      <c r="ORB10" s="1739" t="n"/>
      <c r="ORC10" s="1739" t="n"/>
      <c r="ORD10" s="1739" t="n"/>
      <c r="ORE10" s="1739" t="n"/>
      <c r="ORF10" s="1739" t="n"/>
      <c r="ORG10" s="1739" t="n"/>
      <c r="ORH10" s="1739" t="n"/>
      <c r="ORI10" s="1739" t="n"/>
      <c r="ORJ10" s="1739" t="n"/>
      <c r="ORK10" s="1739" t="n"/>
      <c r="ORL10" s="1739" t="n"/>
      <c r="ORM10" s="1739" t="n"/>
      <c r="ORN10" s="1739" t="n"/>
      <c r="ORO10" s="1739" t="n"/>
      <c r="ORP10" s="1739" t="n"/>
      <c r="ORQ10" s="1739" t="n"/>
      <c r="ORR10" s="1739" t="n"/>
      <c r="ORS10" s="1739" t="n"/>
      <c r="ORT10" s="1739" t="n"/>
      <c r="ORU10" s="1739" t="n"/>
      <c r="ORV10" s="1739" t="n"/>
      <c r="ORW10" s="1739" t="n"/>
      <c r="ORX10" s="1739" t="n"/>
      <c r="ORY10" s="1739" t="n"/>
      <c r="ORZ10" s="1739" t="n"/>
      <c r="OSA10" s="1739" t="n"/>
      <c r="OSB10" s="1739" t="n"/>
      <c r="OSC10" s="1739" t="n"/>
      <c r="OSD10" s="1739" t="n"/>
      <c r="OSE10" s="1739" t="n"/>
      <c r="OSF10" s="1739" t="n"/>
      <c r="OSG10" s="1739" t="n"/>
      <c r="OSH10" s="1739" t="n"/>
      <c r="OSI10" s="1739" t="n"/>
      <c r="OSJ10" s="1739" t="n"/>
      <c r="OSK10" s="1739" t="n"/>
      <c r="OSL10" s="1739" t="n"/>
      <c r="OSM10" s="1739" t="n"/>
      <c r="OSN10" s="1739" t="n"/>
      <c r="OSO10" s="1739" t="n"/>
      <c r="OSP10" s="1739" t="n"/>
      <c r="OSQ10" s="1739" t="n"/>
      <c r="OSR10" s="1739" t="n"/>
      <c r="OSS10" s="1739" t="n"/>
      <c r="OST10" s="1739" t="n"/>
      <c r="OSU10" s="1739" t="n"/>
      <c r="OSV10" s="1739" t="n"/>
      <c r="OSW10" s="1739" t="n"/>
      <c r="OSX10" s="1739" t="n"/>
      <c r="OSY10" s="1739" t="n"/>
      <c r="OSZ10" s="1739" t="n"/>
      <c r="OTA10" s="1739" t="n"/>
      <c r="OTB10" s="1739" t="n"/>
      <c r="OTC10" s="1739" t="n"/>
      <c r="OTD10" s="1739" t="n"/>
      <c r="OTE10" s="1739" t="n"/>
      <c r="OTF10" s="1739" t="n"/>
      <c r="OTG10" s="1739" t="n"/>
      <c r="OTH10" s="1739" t="n"/>
      <c r="OTI10" s="1739" t="n"/>
      <c r="OTJ10" s="1739" t="n"/>
      <c r="OTK10" s="1739" t="n"/>
      <c r="OTL10" s="1739" t="n"/>
      <c r="OTM10" s="1739" t="n"/>
      <c r="OTN10" s="1739" t="n"/>
      <c r="OTO10" s="1739" t="n"/>
      <c r="OTP10" s="1739" t="n"/>
      <c r="OTQ10" s="1739" t="n"/>
      <c r="OTR10" s="1739" t="n"/>
      <c r="OTS10" s="1739" t="n"/>
      <c r="OTT10" s="1739" t="n"/>
      <c r="OTU10" s="1739" t="n"/>
      <c r="OTV10" s="1739" t="n"/>
      <c r="OTW10" s="1739" t="n"/>
      <c r="OTX10" s="1739" t="n"/>
      <c r="OTY10" s="1739" t="n"/>
      <c r="OTZ10" s="1739" t="n"/>
      <c r="OUA10" s="1739" t="n"/>
      <c r="OUB10" s="1739" t="n"/>
      <c r="OUC10" s="1739" t="n"/>
      <c r="OUD10" s="1739" t="n"/>
      <c r="OUE10" s="1739" t="n"/>
      <c r="OUF10" s="1739" t="n"/>
      <c r="OUG10" s="1739" t="n"/>
      <c r="OUH10" s="1739" t="n"/>
      <c r="OUI10" s="1739" t="n"/>
      <c r="OUJ10" s="1739" t="n"/>
      <c r="OUK10" s="1739" t="n"/>
      <c r="OUL10" s="1739" t="n"/>
      <c r="OUM10" s="1739" t="n"/>
      <c r="OUN10" s="1739" t="n"/>
      <c r="OUO10" s="1739" t="n"/>
      <c r="OUP10" s="1739" t="n"/>
      <c r="OUQ10" s="1739" t="n"/>
      <c r="OUR10" s="1739" t="n"/>
      <c r="OUS10" s="1739" t="n"/>
      <c r="OUT10" s="1739" t="n"/>
      <c r="OUU10" s="1739" t="n"/>
      <c r="OUV10" s="1739" t="n"/>
      <c r="OUW10" s="1739" t="n"/>
      <c r="OUX10" s="1739" t="n"/>
      <c r="OUY10" s="1739" t="n"/>
      <c r="OUZ10" s="1739" t="n"/>
      <c r="OVA10" s="1739" t="n"/>
      <c r="OVB10" s="1739" t="n"/>
      <c r="OVC10" s="1739" t="n"/>
      <c r="OVD10" s="1739" t="n"/>
      <c r="OVE10" s="1739" t="n"/>
      <c r="OVF10" s="1739" t="n"/>
      <c r="OVG10" s="1739" t="n"/>
      <c r="OVH10" s="1739" t="n"/>
      <c r="OVI10" s="1739" t="n"/>
      <c r="OVJ10" s="1739" t="n"/>
      <c r="OVK10" s="1739" t="n"/>
      <c r="OVL10" s="1739" t="n"/>
      <c r="OVM10" s="1739" t="n"/>
      <c r="OVN10" s="1739" t="n"/>
      <c r="OVO10" s="1739" t="n"/>
      <c r="OVP10" s="1739" t="n"/>
      <c r="OVQ10" s="1739" t="n"/>
      <c r="OVR10" s="1739" t="n"/>
      <c r="OVS10" s="1739" t="n"/>
      <c r="OVT10" s="1739" t="n"/>
      <c r="OVU10" s="1739" t="n"/>
      <c r="OVV10" s="1739" t="n"/>
      <c r="OVW10" s="1739" t="n"/>
      <c r="OVX10" s="1739" t="n"/>
      <c r="OVY10" s="1739" t="n"/>
      <c r="OVZ10" s="1739" t="n"/>
      <c r="OWA10" s="1739" t="n"/>
      <c r="OWB10" s="1739" t="n"/>
      <c r="OWC10" s="1739" t="n"/>
      <c r="OWD10" s="1739" t="n"/>
      <c r="OWE10" s="1739" t="n"/>
      <c r="OWF10" s="1739" t="n"/>
      <c r="OWG10" s="1739" t="n"/>
      <c r="OWH10" s="1739" t="n"/>
      <c r="OWI10" s="1739" t="n"/>
      <c r="OWJ10" s="1739" t="n"/>
      <c r="OWK10" s="1739" t="n"/>
      <c r="OWL10" s="1739" t="n"/>
      <c r="OWM10" s="1739" t="n"/>
      <c r="OWN10" s="1739" t="n"/>
      <c r="OWO10" s="1739" t="n"/>
      <c r="OWP10" s="1739" t="n"/>
      <c r="OWQ10" s="1739" t="n"/>
      <c r="OWR10" s="1739" t="n"/>
      <c r="OWS10" s="1739" t="n"/>
      <c r="OWT10" s="1739" t="n"/>
      <c r="OWU10" s="1739" t="n"/>
      <c r="OWV10" s="1739" t="n"/>
      <c r="OWW10" s="1739" t="n"/>
      <c r="OWX10" s="1739" t="n"/>
      <c r="OWY10" s="1739" t="n"/>
      <c r="OWZ10" s="1739" t="n"/>
      <c r="OXA10" s="1739" t="n"/>
      <c r="OXB10" s="1739" t="n"/>
      <c r="OXC10" s="1739" t="n"/>
      <c r="OXD10" s="1739" t="n"/>
      <c r="OXE10" s="1739" t="n"/>
      <c r="OXF10" s="1739" t="n"/>
      <c r="OXG10" s="1739" t="n"/>
      <c r="OXH10" s="1739" t="n"/>
      <c r="OXI10" s="1739" t="n"/>
      <c r="OXJ10" s="1739" t="n"/>
      <c r="OXK10" s="1739" t="n"/>
      <c r="OXL10" s="1739" t="n"/>
      <c r="OXM10" s="1739" t="n"/>
      <c r="OXN10" s="1739" t="n"/>
      <c r="OXO10" s="1739" t="n"/>
      <c r="OXP10" s="1739" t="n"/>
      <c r="OXQ10" s="1739" t="n"/>
      <c r="OXR10" s="1739" t="n"/>
      <c r="OXS10" s="1739" t="n"/>
      <c r="OXT10" s="1739" t="n"/>
      <c r="OXU10" s="1739" t="n"/>
      <c r="OXV10" s="1739" t="n"/>
      <c r="OXW10" s="1739" t="n"/>
      <c r="OXX10" s="1739" t="n"/>
      <c r="OXY10" s="1739" t="n"/>
      <c r="OXZ10" s="1739" t="n"/>
      <c r="OYA10" s="1739" t="n"/>
      <c r="OYB10" s="1739" t="n"/>
      <c r="OYC10" s="1739" t="n"/>
      <c r="OYD10" s="1739" t="n"/>
      <c r="OYE10" s="1739" t="n"/>
      <c r="OYF10" s="1739" t="n"/>
      <c r="OYG10" s="1739" t="n"/>
      <c r="OYH10" s="1739" t="n"/>
      <c r="OYI10" s="1739" t="n"/>
      <c r="OYJ10" s="1739" t="n"/>
      <c r="OYK10" s="1739" t="n"/>
      <c r="OYL10" s="1739" t="n"/>
      <c r="OYM10" s="1739" t="n"/>
      <c r="OYN10" s="1739" t="n"/>
      <c r="OYO10" s="1739" t="n"/>
      <c r="OYP10" s="1739" t="n"/>
      <c r="OYQ10" s="1739" t="n"/>
      <c r="OYR10" s="1739" t="n"/>
      <c r="OYS10" s="1739" t="n"/>
      <c r="OYT10" s="1739" t="n"/>
      <c r="OYU10" s="1739" t="n"/>
      <c r="OYV10" s="1739" t="n"/>
      <c r="OYW10" s="1739" t="n"/>
      <c r="OYX10" s="1739" t="n"/>
      <c r="OYY10" s="1739" t="n"/>
      <c r="OYZ10" s="1739" t="n"/>
      <c r="OZA10" s="1739" t="n"/>
      <c r="OZB10" s="1739" t="n"/>
      <c r="OZC10" s="1739" t="n"/>
      <c r="OZD10" s="1739" t="n"/>
      <c r="OZE10" s="1739" t="n"/>
      <c r="OZF10" s="1739" t="n"/>
      <c r="OZG10" s="1739" t="n"/>
      <c r="OZH10" s="1739" t="n"/>
      <c r="OZI10" s="1739" t="n"/>
      <c r="OZJ10" s="1739" t="n"/>
      <c r="OZK10" s="1739" t="n"/>
      <c r="OZL10" s="1739" t="n"/>
      <c r="OZM10" s="1739" t="n"/>
      <c r="OZN10" s="1739" t="n"/>
      <c r="OZO10" s="1739" t="n"/>
      <c r="OZP10" s="1739" t="n"/>
      <c r="OZQ10" s="1739" t="n"/>
      <c r="OZR10" s="1739" t="n"/>
      <c r="OZS10" s="1739" t="n"/>
      <c r="OZT10" s="1739" t="n"/>
      <c r="OZU10" s="1739" t="n"/>
      <c r="OZV10" s="1739" t="n"/>
      <c r="OZW10" s="1739" t="n"/>
      <c r="OZX10" s="1739" t="n"/>
      <c r="OZY10" s="1739" t="n"/>
      <c r="OZZ10" s="1739" t="n"/>
      <c r="PAA10" s="1739" t="n"/>
      <c r="PAB10" s="1739" t="n"/>
      <c r="PAC10" s="1739" t="n"/>
      <c r="PAD10" s="1739" t="n"/>
      <c r="PAE10" s="1739" t="n"/>
      <c r="PAF10" s="1739" t="n"/>
      <c r="PAG10" s="1739" t="n"/>
      <c r="PAH10" s="1739" t="n"/>
      <c r="PAI10" s="1739" t="n"/>
      <c r="PAJ10" s="1739" t="n"/>
      <c r="PAK10" s="1739" t="n"/>
      <c r="PAL10" s="1739" t="n"/>
      <c r="PAM10" s="1739" t="n"/>
      <c r="PAN10" s="1739" t="n"/>
      <c r="PAO10" s="1739" t="n"/>
      <c r="PAP10" s="1739" t="n"/>
      <c r="PAQ10" s="1739" t="n"/>
      <c r="PAR10" s="1739" t="n"/>
      <c r="PAS10" s="1739" t="n"/>
      <c r="PAT10" s="1739" t="n"/>
      <c r="PAU10" s="1739" t="n"/>
      <c r="PAV10" s="1739" t="n"/>
      <c r="PAW10" s="1739" t="n"/>
      <c r="PAX10" s="1739" t="n"/>
      <c r="PAY10" s="1739" t="n"/>
      <c r="PAZ10" s="1739" t="n"/>
      <c r="PBA10" s="1739" t="n"/>
      <c r="PBB10" s="1739" t="n"/>
      <c r="PBC10" s="1739" t="n"/>
      <c r="PBD10" s="1739" t="n"/>
      <c r="PBE10" s="1739" t="n"/>
      <c r="PBF10" s="1739" t="n"/>
      <c r="PBG10" s="1739" t="n"/>
      <c r="PBH10" s="1739" t="n"/>
      <c r="PBI10" s="1739" t="n"/>
      <c r="PBJ10" s="1739" t="n"/>
      <c r="PBK10" s="1739" t="n"/>
      <c r="PBL10" s="1739" t="n"/>
      <c r="PBM10" s="1739" t="n"/>
      <c r="PBN10" s="1739" t="n"/>
      <c r="PBO10" s="1739" t="n"/>
      <c r="PBP10" s="1739" t="n"/>
      <c r="PBQ10" s="1739" t="n"/>
      <c r="PBR10" s="1739" t="n"/>
      <c r="PBS10" s="1739" t="n"/>
      <c r="PBT10" s="1739" t="n"/>
      <c r="PBU10" s="1739" t="n"/>
      <c r="PBV10" s="1739" t="n"/>
      <c r="PBW10" s="1739" t="n"/>
      <c r="PBX10" s="1739" t="n"/>
      <c r="PBY10" s="1739" t="n"/>
      <c r="PBZ10" s="1739" t="n"/>
      <c r="PCA10" s="1739" t="n"/>
      <c r="PCB10" s="1739" t="n"/>
      <c r="PCC10" s="1739" t="n"/>
      <c r="PCD10" s="1739" t="n"/>
      <c r="PCE10" s="1739" t="n"/>
      <c r="PCF10" s="1739" t="n"/>
      <c r="PCG10" s="1739" t="n"/>
      <c r="PCH10" s="1739" t="n"/>
      <c r="PCI10" s="1739" t="n"/>
      <c r="PCJ10" s="1739" t="n"/>
      <c r="PCK10" s="1739" t="n"/>
      <c r="PCL10" s="1739" t="n"/>
      <c r="PCM10" s="1739" t="n"/>
      <c r="PCN10" s="1739" t="n"/>
      <c r="PCO10" s="1739" t="n"/>
      <c r="PCP10" s="1739" t="n"/>
      <c r="PCQ10" s="1739" t="n"/>
      <c r="PCR10" s="1739" t="n"/>
      <c r="PCS10" s="1739" t="n"/>
      <c r="PCT10" s="1739" t="n"/>
      <c r="PCU10" s="1739" t="n"/>
      <c r="PCV10" s="1739" t="n"/>
      <c r="PCW10" s="1739" t="n"/>
      <c r="PCX10" s="1739" t="n"/>
      <c r="PCY10" s="1739" t="n"/>
      <c r="PCZ10" s="1739" t="n"/>
      <c r="PDA10" s="1739" t="n"/>
      <c r="PDB10" s="1739" t="n"/>
      <c r="PDC10" s="1739" t="n"/>
      <c r="PDD10" s="1739" t="n"/>
      <c r="PDE10" s="1739" t="n"/>
      <c r="PDF10" s="1739" t="n"/>
      <c r="PDG10" s="1739" t="n"/>
      <c r="PDH10" s="1739" t="n"/>
      <c r="PDI10" s="1739" t="n"/>
      <c r="PDJ10" s="1739" t="n"/>
      <c r="PDK10" s="1739" t="n"/>
      <c r="PDL10" s="1739" t="n"/>
      <c r="PDM10" s="1739" t="n"/>
      <c r="PDN10" s="1739" t="n"/>
      <c r="PDO10" s="1739" t="n"/>
      <c r="PDP10" s="1739" t="n"/>
      <c r="PDQ10" s="1739" t="n"/>
      <c r="PDR10" s="1739" t="n"/>
      <c r="PDS10" s="1739" t="n"/>
      <c r="PDT10" s="1739" t="n"/>
      <c r="PDU10" s="1739" t="n"/>
      <c r="PDV10" s="1739" t="n"/>
      <c r="PDW10" s="1739" t="n"/>
      <c r="PDX10" s="1739" t="n"/>
      <c r="PDY10" s="1739" t="n"/>
      <c r="PDZ10" s="1739" t="n"/>
      <c r="PEA10" s="1739" t="n"/>
      <c r="PEB10" s="1739" t="n"/>
      <c r="PEC10" s="1739" t="n"/>
      <c r="PED10" s="1739" t="n"/>
      <c r="PEE10" s="1739" t="n"/>
      <c r="PEF10" s="1739" t="n"/>
      <c r="PEG10" s="1739" t="n"/>
      <c r="PEH10" s="1739" t="n"/>
      <c r="PEI10" s="1739" t="n"/>
      <c r="PEJ10" s="1739" t="n"/>
      <c r="PEK10" s="1739" t="n"/>
      <c r="PEL10" s="1739" t="n"/>
      <c r="PEM10" s="1739" t="n"/>
      <c r="PEN10" s="1739" t="n"/>
      <c r="PEO10" s="1739" t="n"/>
      <c r="PEP10" s="1739" t="n"/>
      <c r="PEQ10" s="1739" t="n"/>
      <c r="PER10" s="1739" t="n"/>
      <c r="PES10" s="1739" t="n"/>
      <c r="PET10" s="1739" t="n"/>
      <c r="PEU10" s="1739" t="n"/>
      <c r="PEV10" s="1739" t="n"/>
      <c r="PEW10" s="1739" t="n"/>
      <c r="PEX10" s="1739" t="n"/>
      <c r="PEY10" s="1739" t="n"/>
      <c r="PEZ10" s="1739" t="n"/>
      <c r="PFA10" s="1739" t="n"/>
      <c r="PFB10" s="1739" t="n"/>
      <c r="PFC10" s="1739" t="n"/>
      <c r="PFD10" s="1739" t="n"/>
      <c r="PFE10" s="1739" t="n"/>
      <c r="PFF10" s="1739" t="n"/>
      <c r="PFG10" s="1739" t="n"/>
      <c r="PFH10" s="1739" t="n"/>
      <c r="PFI10" s="1739" t="n"/>
      <c r="PFJ10" s="1739" t="n"/>
      <c r="PFK10" s="1739" t="n"/>
      <c r="PFL10" s="1739" t="n"/>
      <c r="PFM10" s="1739" t="n"/>
      <c r="PFN10" s="1739" t="n"/>
      <c r="PFO10" s="1739" t="n"/>
      <c r="PFP10" s="1739" t="n"/>
      <c r="PFQ10" s="1739" t="n"/>
      <c r="PFR10" s="1739" t="n"/>
      <c r="PFS10" s="1739" t="n"/>
      <c r="PFT10" s="1739" t="n"/>
      <c r="PFU10" s="1739" t="n"/>
      <c r="PFV10" s="1739" t="n"/>
      <c r="PFW10" s="1739" t="n"/>
      <c r="PFX10" s="1739" t="n"/>
      <c r="PFY10" s="1739" t="n"/>
      <c r="PFZ10" s="1739" t="n"/>
      <c r="PGA10" s="1739" t="n"/>
      <c r="PGB10" s="1739" t="n"/>
      <c r="PGC10" s="1739" t="n"/>
      <c r="PGD10" s="1739" t="n"/>
      <c r="PGE10" s="1739" t="n"/>
      <c r="PGF10" s="1739" t="n"/>
      <c r="PGG10" s="1739" t="n"/>
      <c r="PGH10" s="1739" t="n"/>
      <c r="PGI10" s="1739" t="n"/>
      <c r="PGJ10" s="1739" t="n"/>
      <c r="PGK10" s="1739" t="n"/>
      <c r="PGL10" s="1739" t="n"/>
      <c r="PGM10" s="1739" t="n"/>
      <c r="PGN10" s="1739" t="n"/>
      <c r="PGO10" s="1739" t="n"/>
      <c r="PGP10" s="1739" t="n"/>
      <c r="PGQ10" s="1739" t="n"/>
      <c r="PGR10" s="1739" t="n"/>
      <c r="PGS10" s="1739" t="n"/>
      <c r="PGT10" s="1739" t="n"/>
      <c r="PGU10" s="1739" t="n"/>
      <c r="PGV10" s="1739" t="n"/>
      <c r="PGW10" s="1739" t="n"/>
      <c r="PGX10" s="1739" t="n"/>
      <c r="PGY10" s="1739" t="n"/>
      <c r="PGZ10" s="1739" t="n"/>
      <c r="PHA10" s="1739" t="n"/>
      <c r="PHB10" s="1739" t="n"/>
      <c r="PHC10" s="1739" t="n"/>
      <c r="PHD10" s="1739" t="n"/>
      <c r="PHE10" s="1739" t="n"/>
      <c r="PHF10" s="1739" t="n"/>
      <c r="PHG10" s="1739" t="n"/>
      <c r="PHH10" s="1739" t="n"/>
      <c r="PHI10" s="1739" t="n"/>
      <c r="PHJ10" s="1739" t="n"/>
      <c r="PHK10" s="1739" t="n"/>
      <c r="PHL10" s="1739" t="n"/>
      <c r="PHM10" s="1739" t="n"/>
      <c r="PHN10" s="1739" t="n"/>
      <c r="PHO10" s="1739" t="n"/>
      <c r="PHP10" s="1739" t="n"/>
      <c r="PHQ10" s="1739" t="n"/>
      <c r="PHR10" s="1739" t="n"/>
      <c r="PHS10" s="1739" t="n"/>
      <c r="PHT10" s="1739" t="n"/>
      <c r="PHU10" s="1739" t="n"/>
      <c r="PHV10" s="1739" t="n"/>
      <c r="PHW10" s="1739" t="n"/>
      <c r="PHX10" s="1739" t="n"/>
      <c r="PHY10" s="1739" t="n"/>
      <c r="PHZ10" s="1739" t="n"/>
      <c r="PIA10" s="1739" t="n"/>
      <c r="PIB10" s="1739" t="n"/>
      <c r="PIC10" s="1739" t="n"/>
      <c r="PID10" s="1739" t="n"/>
      <c r="PIE10" s="1739" t="n"/>
      <c r="PIF10" s="1739" t="n"/>
      <c r="PIG10" s="1739" t="n"/>
      <c r="PIH10" s="1739" t="n"/>
      <c r="PII10" s="1739" t="n"/>
      <c r="PIJ10" s="1739" t="n"/>
      <c r="PIK10" s="1739" t="n"/>
      <c r="PIL10" s="1739" t="n"/>
      <c r="PIM10" s="1739" t="n"/>
      <c r="PIN10" s="1739" t="n"/>
      <c r="PIO10" s="1739" t="n"/>
      <c r="PIP10" s="1739" t="n"/>
      <c r="PIQ10" s="1739" t="n"/>
      <c r="PIR10" s="1739" t="n"/>
      <c r="PIS10" s="1739" t="n"/>
      <c r="PIT10" s="1739" t="n"/>
      <c r="PIU10" s="1739" t="n"/>
      <c r="PIV10" s="1739" t="n"/>
      <c r="PIW10" s="1739" t="n"/>
      <c r="PIX10" s="1739" t="n"/>
      <c r="PIY10" s="1739" t="n"/>
      <c r="PIZ10" s="1739" t="n"/>
      <c r="PJA10" s="1739" t="n"/>
      <c r="PJB10" s="1739" t="n"/>
      <c r="PJC10" s="1739" t="n"/>
      <c r="PJD10" s="1739" t="n"/>
      <c r="PJE10" s="1739" t="n"/>
      <c r="PJF10" s="1739" t="n"/>
      <c r="PJG10" s="1739" t="n"/>
      <c r="PJH10" s="1739" t="n"/>
      <c r="PJI10" s="1739" t="n"/>
      <c r="PJJ10" s="1739" t="n"/>
      <c r="PJK10" s="1739" t="n"/>
      <c r="PJL10" s="1739" t="n"/>
      <c r="PJM10" s="1739" t="n"/>
      <c r="PJN10" s="1739" t="n"/>
      <c r="PJO10" s="1739" t="n"/>
      <c r="PJP10" s="1739" t="n"/>
      <c r="PJQ10" s="1739" t="n"/>
      <c r="PJR10" s="1739" t="n"/>
      <c r="PJS10" s="1739" t="n"/>
      <c r="PJT10" s="1739" t="n"/>
      <c r="PJU10" s="1739" t="n"/>
      <c r="PJV10" s="1739" t="n"/>
      <c r="PJW10" s="1739" t="n"/>
      <c r="PJX10" s="1739" t="n"/>
      <c r="PJY10" s="1739" t="n"/>
      <c r="PJZ10" s="1739" t="n"/>
      <c r="PKA10" s="1739" t="n"/>
      <c r="PKB10" s="1739" t="n"/>
      <c r="PKC10" s="1739" t="n"/>
      <c r="PKD10" s="1739" t="n"/>
      <c r="PKE10" s="1739" t="n"/>
      <c r="PKF10" s="1739" t="n"/>
      <c r="PKG10" s="1739" t="n"/>
      <c r="PKH10" s="1739" t="n"/>
      <c r="PKI10" s="1739" t="n"/>
      <c r="PKJ10" s="1739" t="n"/>
      <c r="PKK10" s="1739" t="n"/>
      <c r="PKL10" s="1739" t="n"/>
      <c r="PKM10" s="1739" t="n"/>
      <c r="PKN10" s="1739" t="n"/>
      <c r="PKO10" s="1739" t="n"/>
      <c r="PKP10" s="1739" t="n"/>
      <c r="PKQ10" s="1739" t="n"/>
      <c r="PKR10" s="1739" t="n"/>
      <c r="PKS10" s="1739" t="n"/>
      <c r="PKT10" s="1739" t="n"/>
      <c r="PKU10" s="1739" t="n"/>
      <c r="PKV10" s="1739" t="n"/>
      <c r="PKW10" s="1739" t="n"/>
      <c r="PKX10" s="1739" t="n"/>
      <c r="PKY10" s="1739" t="n"/>
      <c r="PKZ10" s="1739" t="n"/>
      <c r="PLA10" s="1739" t="n"/>
      <c r="PLB10" s="1739" t="n"/>
      <c r="PLC10" s="1739" t="n"/>
      <c r="PLD10" s="1739" t="n"/>
      <c r="PLE10" s="1739" t="n"/>
      <c r="PLF10" s="1739" t="n"/>
      <c r="PLG10" s="1739" t="n"/>
      <c r="PLH10" s="1739" t="n"/>
      <c r="PLI10" s="1739" t="n"/>
      <c r="PLJ10" s="1739" t="n"/>
      <c r="PLK10" s="1739" t="n"/>
      <c r="PLL10" s="1739" t="n"/>
      <c r="PLM10" s="1739" t="n"/>
      <c r="PLN10" s="1739" t="n"/>
      <c r="PLO10" s="1739" t="n"/>
      <c r="PLP10" s="1739" t="n"/>
      <c r="PLQ10" s="1739" t="n"/>
      <c r="PLR10" s="1739" t="n"/>
      <c r="PLS10" s="1739" t="n"/>
      <c r="PLT10" s="1739" t="n"/>
      <c r="PLU10" s="1739" t="n"/>
      <c r="PLV10" s="1739" t="n"/>
      <c r="PLW10" s="1739" t="n"/>
      <c r="PLX10" s="1739" t="n"/>
      <c r="PLY10" s="1739" t="n"/>
      <c r="PLZ10" s="1739" t="n"/>
      <c r="PMA10" s="1739" t="n"/>
      <c r="PMB10" s="1739" t="n"/>
      <c r="PMC10" s="1739" t="n"/>
      <c r="PMD10" s="1739" t="n"/>
      <c r="PME10" s="1739" t="n"/>
      <c r="PMF10" s="1739" t="n"/>
      <c r="PMG10" s="1739" t="n"/>
      <c r="PMH10" s="1739" t="n"/>
      <c r="PMI10" s="1739" t="n"/>
      <c r="PMJ10" s="1739" t="n"/>
      <c r="PMK10" s="1739" t="n"/>
      <c r="PML10" s="1739" t="n"/>
      <c r="PMM10" s="1739" t="n"/>
      <c r="PMN10" s="1739" t="n"/>
      <c r="PMO10" s="1739" t="n"/>
      <c r="PMP10" s="1739" t="n"/>
      <c r="PMQ10" s="1739" t="n"/>
      <c r="PMR10" s="1739" t="n"/>
      <c r="PMS10" s="1739" t="n"/>
      <c r="PMT10" s="1739" t="n"/>
      <c r="PMU10" s="1739" t="n"/>
      <c r="PMV10" s="1739" t="n"/>
      <c r="PMW10" s="1739" t="n"/>
      <c r="PMX10" s="1739" t="n"/>
      <c r="PMY10" s="1739" t="n"/>
      <c r="PMZ10" s="1739" t="n"/>
      <c r="PNA10" s="1739" t="n"/>
      <c r="PNB10" s="1739" t="n"/>
      <c r="PNC10" s="1739" t="n"/>
      <c r="PND10" s="1739" t="n"/>
      <c r="PNE10" s="1739" t="n"/>
      <c r="PNF10" s="1739" t="n"/>
      <c r="PNG10" s="1739" t="n"/>
      <c r="PNH10" s="1739" t="n"/>
      <c r="PNI10" s="1739" t="n"/>
      <c r="PNJ10" s="1739" t="n"/>
      <c r="PNK10" s="1739" t="n"/>
      <c r="PNL10" s="1739" t="n"/>
      <c r="PNM10" s="1739" t="n"/>
      <c r="PNN10" s="1739" t="n"/>
      <c r="PNO10" s="1739" t="n"/>
      <c r="PNP10" s="1739" t="n"/>
      <c r="PNQ10" s="1739" t="n"/>
      <c r="PNR10" s="1739" t="n"/>
      <c r="PNS10" s="1739" t="n"/>
      <c r="PNT10" s="1739" t="n"/>
      <c r="PNU10" s="1739" t="n"/>
      <c r="PNV10" s="1739" t="n"/>
      <c r="PNW10" s="1739" t="n"/>
      <c r="PNX10" s="1739" t="n"/>
      <c r="PNY10" s="1739" t="n"/>
      <c r="PNZ10" s="1739" t="n"/>
      <c r="POA10" s="1739" t="n"/>
      <c r="POB10" s="1739" t="n"/>
      <c r="POC10" s="1739" t="n"/>
      <c r="POD10" s="1739" t="n"/>
      <c r="POE10" s="1739" t="n"/>
      <c r="POF10" s="1739" t="n"/>
      <c r="POG10" s="1739" t="n"/>
      <c r="POH10" s="1739" t="n"/>
      <c r="POI10" s="1739" t="n"/>
      <c r="POJ10" s="1739" t="n"/>
      <c r="POK10" s="1739" t="n"/>
      <c r="POL10" s="1739" t="n"/>
      <c r="POM10" s="1739" t="n"/>
      <c r="PON10" s="1739" t="n"/>
      <c r="POO10" s="1739" t="n"/>
      <c r="POP10" s="1739" t="n"/>
      <c r="POQ10" s="1739" t="n"/>
      <c r="POR10" s="1739" t="n"/>
      <c r="POS10" s="1739" t="n"/>
      <c r="POT10" s="1739" t="n"/>
      <c r="POU10" s="1739" t="n"/>
      <c r="POV10" s="1739" t="n"/>
      <c r="POW10" s="1739" t="n"/>
      <c r="POX10" s="1739" t="n"/>
      <c r="POY10" s="1739" t="n"/>
      <c r="POZ10" s="1739" t="n"/>
      <c r="PPA10" s="1739" t="n"/>
      <c r="PPB10" s="1739" t="n"/>
      <c r="PPC10" s="1739" t="n"/>
      <c r="PPD10" s="1739" t="n"/>
      <c r="PPE10" s="1739" t="n"/>
      <c r="PPF10" s="1739" t="n"/>
      <c r="PPG10" s="1739" t="n"/>
      <c r="PPH10" s="1739" t="n"/>
      <c r="PPI10" s="1739" t="n"/>
      <c r="PPJ10" s="1739" t="n"/>
      <c r="PPK10" s="1739" t="n"/>
      <c r="PPL10" s="1739" t="n"/>
      <c r="PPM10" s="1739" t="n"/>
      <c r="PPN10" s="1739" t="n"/>
      <c r="PPO10" s="1739" t="n"/>
      <c r="PPP10" s="1739" t="n"/>
      <c r="PPQ10" s="1739" t="n"/>
      <c r="PPR10" s="1739" t="n"/>
      <c r="PPS10" s="1739" t="n"/>
      <c r="PPT10" s="1739" t="n"/>
      <c r="PPU10" s="1739" t="n"/>
      <c r="PPV10" s="1739" t="n"/>
      <c r="PPW10" s="1739" t="n"/>
      <c r="PPX10" s="1739" t="n"/>
      <c r="PPY10" s="1739" t="n"/>
      <c r="PPZ10" s="1739" t="n"/>
      <c r="PQA10" s="1739" t="n"/>
      <c r="PQB10" s="1739" t="n"/>
      <c r="PQC10" s="1739" t="n"/>
      <c r="PQD10" s="1739" t="n"/>
      <c r="PQE10" s="1739" t="n"/>
      <c r="PQF10" s="1739" t="n"/>
      <c r="PQG10" s="1739" t="n"/>
      <c r="PQH10" s="1739" t="n"/>
      <c r="PQI10" s="1739" t="n"/>
      <c r="PQJ10" s="1739" t="n"/>
      <c r="PQK10" s="1739" t="n"/>
      <c r="PQL10" s="1739" t="n"/>
      <c r="PQM10" s="1739" t="n"/>
      <c r="PQN10" s="1739" t="n"/>
      <c r="PQO10" s="1739" t="n"/>
      <c r="PQP10" s="1739" t="n"/>
      <c r="PQQ10" s="1739" t="n"/>
      <c r="PQR10" s="1739" t="n"/>
      <c r="PQS10" s="1739" t="n"/>
      <c r="PQT10" s="1739" t="n"/>
      <c r="PQU10" s="1739" t="n"/>
      <c r="PQV10" s="1739" t="n"/>
      <c r="PQW10" s="1739" t="n"/>
      <c r="PQX10" s="1739" t="n"/>
      <c r="PQY10" s="1739" t="n"/>
      <c r="PQZ10" s="1739" t="n"/>
      <c r="PRA10" s="1739" t="n"/>
      <c r="PRB10" s="1739" t="n"/>
      <c r="PRC10" s="1739" t="n"/>
      <c r="PRD10" s="1739" t="n"/>
      <c r="PRE10" s="1739" t="n"/>
      <c r="PRF10" s="1739" t="n"/>
      <c r="PRG10" s="1739" t="n"/>
      <c r="PRH10" s="1739" t="n"/>
      <c r="PRI10" s="1739" t="n"/>
      <c r="PRJ10" s="1739" t="n"/>
      <c r="PRK10" s="1739" t="n"/>
      <c r="PRL10" s="1739" t="n"/>
      <c r="PRM10" s="1739" t="n"/>
      <c r="PRN10" s="1739" t="n"/>
      <c r="PRO10" s="1739" t="n"/>
      <c r="PRP10" s="1739" t="n"/>
      <c r="PRQ10" s="1739" t="n"/>
      <c r="PRR10" s="1739" t="n"/>
      <c r="PRS10" s="1739" t="n"/>
      <c r="PRT10" s="1739" t="n"/>
      <c r="PRU10" s="1739" t="n"/>
      <c r="PRV10" s="1739" t="n"/>
      <c r="PRW10" s="1739" t="n"/>
      <c r="PRX10" s="1739" t="n"/>
      <c r="PRY10" s="1739" t="n"/>
      <c r="PRZ10" s="1739" t="n"/>
      <c r="PSA10" s="1739" t="n"/>
      <c r="PSB10" s="1739" t="n"/>
      <c r="PSC10" s="1739" t="n"/>
      <c r="PSD10" s="1739" t="n"/>
      <c r="PSE10" s="1739" t="n"/>
      <c r="PSF10" s="1739" t="n"/>
      <c r="PSG10" s="1739" t="n"/>
      <c r="PSH10" s="1739" t="n"/>
      <c r="PSI10" s="1739" t="n"/>
      <c r="PSJ10" s="1739" t="n"/>
      <c r="PSK10" s="1739" t="n"/>
      <c r="PSL10" s="1739" t="n"/>
      <c r="PSM10" s="1739" t="n"/>
      <c r="PSN10" s="1739" t="n"/>
      <c r="PSO10" s="1739" t="n"/>
      <c r="PSP10" s="1739" t="n"/>
      <c r="PSQ10" s="1739" t="n"/>
      <c r="PSR10" s="1739" t="n"/>
      <c r="PSS10" s="1739" t="n"/>
      <c r="PST10" s="1739" t="n"/>
      <c r="PSU10" s="1739" t="n"/>
      <c r="PSV10" s="1739" t="n"/>
      <c r="PSW10" s="1739" t="n"/>
      <c r="PSX10" s="1739" t="n"/>
      <c r="PSY10" s="1739" t="n"/>
      <c r="PSZ10" s="1739" t="n"/>
      <c r="PTA10" s="1739" t="n"/>
      <c r="PTB10" s="1739" t="n"/>
      <c r="PTC10" s="1739" t="n"/>
      <c r="PTD10" s="1739" t="n"/>
      <c r="PTE10" s="1739" t="n"/>
      <c r="PTF10" s="1739" t="n"/>
      <c r="PTG10" s="1739" t="n"/>
      <c r="PTH10" s="1739" t="n"/>
      <c r="PTI10" s="1739" t="n"/>
      <c r="PTJ10" s="1739" t="n"/>
      <c r="PTK10" s="1739" t="n"/>
      <c r="PTL10" s="1739" t="n"/>
      <c r="PTM10" s="1739" t="n"/>
      <c r="PTN10" s="1739" t="n"/>
      <c r="PTO10" s="1739" t="n"/>
      <c r="PTP10" s="1739" t="n"/>
      <c r="PTQ10" s="1739" t="n"/>
      <c r="PTR10" s="1739" t="n"/>
      <c r="PTS10" s="1739" t="n"/>
      <c r="PTT10" s="1739" t="n"/>
      <c r="PTU10" s="1739" t="n"/>
      <c r="PTV10" s="1739" t="n"/>
      <c r="PTW10" s="1739" t="n"/>
      <c r="PTX10" s="1739" t="n"/>
      <c r="PTY10" s="1739" t="n"/>
      <c r="PTZ10" s="1739" t="n"/>
      <c r="PUA10" s="1739" t="n"/>
      <c r="PUB10" s="1739" t="n"/>
      <c r="PUC10" s="1739" t="n"/>
      <c r="PUD10" s="1739" t="n"/>
      <c r="PUE10" s="1739" t="n"/>
      <c r="PUF10" s="1739" t="n"/>
      <c r="PUG10" s="1739" t="n"/>
      <c r="PUH10" s="1739" t="n"/>
      <c r="PUI10" s="1739" t="n"/>
      <c r="PUJ10" s="1739" t="n"/>
      <c r="PUK10" s="1739" t="n"/>
      <c r="PUL10" s="1739" t="n"/>
      <c r="PUM10" s="1739" t="n"/>
      <c r="PUN10" s="1739" t="n"/>
      <c r="PUO10" s="1739" t="n"/>
      <c r="PUP10" s="1739" t="n"/>
      <c r="PUQ10" s="1739" t="n"/>
      <c r="PUR10" s="1739" t="n"/>
      <c r="PUS10" s="1739" t="n"/>
      <c r="PUT10" s="1739" t="n"/>
      <c r="PUU10" s="1739" t="n"/>
      <c r="PUV10" s="1739" t="n"/>
      <c r="PUW10" s="1739" t="n"/>
      <c r="PUX10" s="1739" t="n"/>
      <c r="PUY10" s="1739" t="n"/>
      <c r="PUZ10" s="1739" t="n"/>
      <c r="PVA10" s="1739" t="n"/>
      <c r="PVB10" s="1739" t="n"/>
      <c r="PVC10" s="1739" t="n"/>
      <c r="PVD10" s="1739" t="n"/>
      <c r="PVE10" s="1739" t="n"/>
      <c r="PVF10" s="1739" t="n"/>
      <c r="PVG10" s="1739" t="n"/>
      <c r="PVH10" s="1739" t="n"/>
      <c r="PVI10" s="1739" t="n"/>
      <c r="PVJ10" s="1739" t="n"/>
      <c r="PVK10" s="1739" t="n"/>
      <c r="PVL10" s="1739" t="n"/>
      <c r="PVM10" s="1739" t="n"/>
      <c r="PVN10" s="1739" t="n"/>
      <c r="PVO10" s="1739" t="n"/>
      <c r="PVP10" s="1739" t="n"/>
      <c r="PVQ10" s="1739" t="n"/>
      <c r="PVR10" s="1739" t="n"/>
      <c r="PVS10" s="1739" t="n"/>
      <c r="PVT10" s="1739" t="n"/>
      <c r="PVU10" s="1739" t="n"/>
      <c r="PVV10" s="1739" t="n"/>
      <c r="PVW10" s="1739" t="n"/>
      <c r="PVX10" s="1739" t="n"/>
      <c r="PVY10" s="1739" t="n"/>
      <c r="PVZ10" s="1739" t="n"/>
      <c r="PWA10" s="1739" t="n"/>
      <c r="PWB10" s="1739" t="n"/>
      <c r="PWC10" s="1739" t="n"/>
      <c r="PWD10" s="1739" t="n"/>
      <c r="PWE10" s="1739" t="n"/>
      <c r="PWF10" s="1739" t="n"/>
      <c r="PWG10" s="1739" t="n"/>
      <c r="PWH10" s="1739" t="n"/>
      <c r="PWI10" s="1739" t="n"/>
      <c r="PWJ10" s="1739" t="n"/>
      <c r="PWK10" s="1739" t="n"/>
      <c r="PWL10" s="1739" t="n"/>
      <c r="PWM10" s="1739" t="n"/>
      <c r="PWN10" s="1739" t="n"/>
      <c r="PWO10" s="1739" t="n"/>
      <c r="PWP10" s="1739" t="n"/>
      <c r="PWQ10" s="1739" t="n"/>
      <c r="PWR10" s="1739" t="n"/>
      <c r="PWS10" s="1739" t="n"/>
      <c r="PWT10" s="1739" t="n"/>
      <c r="PWU10" s="1739" t="n"/>
      <c r="PWV10" s="1739" t="n"/>
      <c r="PWW10" s="1739" t="n"/>
      <c r="PWX10" s="1739" t="n"/>
      <c r="PWY10" s="1739" t="n"/>
      <c r="PWZ10" s="1739" t="n"/>
      <c r="PXA10" s="1739" t="n"/>
      <c r="PXB10" s="1739" t="n"/>
      <c r="PXC10" s="1739" t="n"/>
      <c r="PXD10" s="1739" t="n"/>
      <c r="PXE10" s="1739" t="n"/>
      <c r="PXF10" s="1739" t="n"/>
      <c r="PXG10" s="1739" t="n"/>
      <c r="PXH10" s="1739" t="n"/>
      <c r="PXI10" s="1739" t="n"/>
      <c r="PXJ10" s="1739" t="n"/>
      <c r="PXK10" s="1739" t="n"/>
      <c r="PXL10" s="1739" t="n"/>
      <c r="PXM10" s="1739" t="n"/>
      <c r="PXN10" s="1739" t="n"/>
      <c r="PXO10" s="1739" t="n"/>
      <c r="PXP10" s="1739" t="n"/>
      <c r="PXQ10" s="1739" t="n"/>
      <c r="PXR10" s="1739" t="n"/>
      <c r="PXS10" s="1739" t="n"/>
      <c r="PXT10" s="1739" t="n"/>
      <c r="PXU10" s="1739" t="n"/>
      <c r="PXV10" s="1739" t="n"/>
      <c r="PXW10" s="1739" t="n"/>
      <c r="PXX10" s="1739" t="n"/>
      <c r="PXY10" s="1739" t="n"/>
      <c r="PXZ10" s="1739" t="n"/>
      <c r="PYA10" s="1739" t="n"/>
      <c r="PYB10" s="1739" t="n"/>
      <c r="PYC10" s="1739" t="n"/>
      <c r="PYD10" s="1739" t="n"/>
      <c r="PYE10" s="1739" t="n"/>
      <c r="PYF10" s="1739" t="n"/>
      <c r="PYG10" s="1739" t="n"/>
      <c r="PYH10" s="1739" t="n"/>
      <c r="PYI10" s="1739" t="n"/>
      <c r="PYJ10" s="1739" t="n"/>
      <c r="PYK10" s="1739" t="n"/>
      <c r="PYL10" s="1739" t="n"/>
      <c r="PYM10" s="1739" t="n"/>
      <c r="PYN10" s="1739" t="n"/>
      <c r="PYO10" s="1739" t="n"/>
      <c r="PYP10" s="1739" t="n"/>
      <c r="PYQ10" s="1739" t="n"/>
      <c r="PYR10" s="1739" t="n"/>
      <c r="PYS10" s="1739" t="n"/>
      <c r="PYT10" s="1739" t="n"/>
      <c r="PYU10" s="1739" t="n"/>
      <c r="PYV10" s="1739" t="n"/>
      <c r="PYW10" s="1739" t="n"/>
      <c r="PYX10" s="1739" t="n"/>
      <c r="PYY10" s="1739" t="n"/>
      <c r="PYZ10" s="1739" t="n"/>
      <c r="PZA10" s="1739" t="n"/>
      <c r="PZB10" s="1739" t="n"/>
      <c r="PZC10" s="1739" t="n"/>
      <c r="PZD10" s="1739" t="n"/>
      <c r="PZE10" s="1739" t="n"/>
      <c r="PZF10" s="1739" t="n"/>
      <c r="PZG10" s="1739" t="n"/>
      <c r="PZH10" s="1739" t="n"/>
      <c r="PZI10" s="1739" t="n"/>
      <c r="PZJ10" s="1739" t="n"/>
      <c r="PZK10" s="1739" t="n"/>
      <c r="PZL10" s="1739" t="n"/>
      <c r="PZM10" s="1739" t="n"/>
      <c r="PZN10" s="1739" t="n"/>
      <c r="PZO10" s="1739" t="n"/>
      <c r="PZP10" s="1739" t="n"/>
      <c r="PZQ10" s="1739" t="n"/>
      <c r="PZR10" s="1739" t="n"/>
      <c r="PZS10" s="1739" t="n"/>
      <c r="PZT10" s="1739" t="n"/>
      <c r="PZU10" s="1739" t="n"/>
      <c r="PZV10" s="1739" t="n"/>
      <c r="PZW10" s="1739" t="n"/>
      <c r="PZX10" s="1739" t="n"/>
      <c r="PZY10" s="1739" t="n"/>
      <c r="PZZ10" s="1739" t="n"/>
      <c r="QAA10" s="1739" t="n"/>
      <c r="QAB10" s="1739" t="n"/>
      <c r="QAC10" s="1739" t="n"/>
      <c r="QAD10" s="1739" t="n"/>
      <c r="QAE10" s="1739" t="n"/>
      <c r="QAF10" s="1739" t="n"/>
      <c r="QAG10" s="1739" t="n"/>
      <c r="QAH10" s="1739" t="n"/>
      <c r="QAI10" s="1739" t="n"/>
      <c r="QAJ10" s="1739" t="n"/>
      <c r="QAK10" s="1739" t="n"/>
      <c r="QAL10" s="1739" t="n"/>
      <c r="QAM10" s="1739" t="n"/>
      <c r="QAN10" s="1739" t="n"/>
      <c r="QAO10" s="1739" t="n"/>
      <c r="QAP10" s="1739" t="n"/>
      <c r="QAQ10" s="1739" t="n"/>
      <c r="QAR10" s="1739" t="n"/>
      <c r="QAS10" s="1739" t="n"/>
      <c r="QAT10" s="1739" t="n"/>
      <c r="QAU10" s="1739" t="n"/>
      <c r="QAV10" s="1739" t="n"/>
      <c r="QAW10" s="1739" t="n"/>
      <c r="QAX10" s="1739" t="n"/>
      <c r="QAY10" s="1739" t="n"/>
      <c r="QAZ10" s="1739" t="n"/>
      <c r="QBA10" s="1739" t="n"/>
      <c r="QBB10" s="1739" t="n"/>
      <c r="QBC10" s="1739" t="n"/>
      <c r="QBD10" s="1739" t="n"/>
      <c r="QBE10" s="1739" t="n"/>
      <c r="QBF10" s="1739" t="n"/>
      <c r="QBG10" s="1739" t="n"/>
      <c r="QBH10" s="1739" t="n"/>
      <c r="QBI10" s="1739" t="n"/>
      <c r="QBJ10" s="1739" t="n"/>
      <c r="QBK10" s="1739" t="n"/>
      <c r="QBL10" s="1739" t="n"/>
      <c r="QBM10" s="1739" t="n"/>
      <c r="QBN10" s="1739" t="n"/>
      <c r="QBO10" s="1739" t="n"/>
      <c r="QBP10" s="1739" t="n"/>
      <c r="QBQ10" s="1739" t="n"/>
      <c r="QBR10" s="1739" t="n"/>
      <c r="QBS10" s="1739" t="n"/>
      <c r="QBT10" s="1739" t="n"/>
      <c r="QBU10" s="1739" t="n"/>
      <c r="QBV10" s="1739" t="n"/>
      <c r="QBW10" s="1739" t="n"/>
      <c r="QBX10" s="1739" t="n"/>
      <c r="QBY10" s="1739" t="n"/>
      <c r="QBZ10" s="1739" t="n"/>
      <c r="QCA10" s="1739" t="n"/>
      <c r="QCB10" s="1739" t="n"/>
      <c r="QCC10" s="1739" t="n"/>
      <c r="QCD10" s="1739" t="n"/>
      <c r="QCE10" s="1739" t="n"/>
      <c r="QCF10" s="1739" t="n"/>
      <c r="QCG10" s="1739" t="n"/>
      <c r="QCH10" s="1739" t="n"/>
      <c r="QCI10" s="1739" t="n"/>
      <c r="QCJ10" s="1739" t="n"/>
      <c r="QCK10" s="1739" t="n"/>
      <c r="QCL10" s="1739" t="n"/>
      <c r="QCM10" s="1739" t="n"/>
      <c r="QCN10" s="1739" t="n"/>
      <c r="QCO10" s="1739" t="n"/>
      <c r="QCP10" s="1739" t="n"/>
      <c r="QCQ10" s="1739" t="n"/>
      <c r="QCR10" s="1739" t="n"/>
      <c r="QCS10" s="1739" t="n"/>
      <c r="QCT10" s="1739" t="n"/>
      <c r="QCU10" s="1739" t="n"/>
      <c r="QCV10" s="1739" t="n"/>
      <c r="QCW10" s="1739" t="n"/>
      <c r="QCX10" s="1739" t="n"/>
      <c r="QCY10" s="1739" t="n"/>
      <c r="QCZ10" s="1739" t="n"/>
      <c r="QDA10" s="1739" t="n"/>
      <c r="QDB10" s="1739" t="n"/>
      <c r="QDC10" s="1739" t="n"/>
      <c r="QDD10" s="1739" t="n"/>
      <c r="QDE10" s="1739" t="n"/>
      <c r="QDF10" s="1739" t="n"/>
      <c r="QDG10" s="1739" t="n"/>
      <c r="QDH10" s="1739" t="n"/>
      <c r="QDI10" s="1739" t="n"/>
      <c r="QDJ10" s="1739" t="n"/>
      <c r="QDK10" s="1739" t="n"/>
      <c r="QDL10" s="1739" t="n"/>
      <c r="QDM10" s="1739" t="n"/>
      <c r="QDN10" s="1739" t="n"/>
      <c r="QDO10" s="1739" t="n"/>
      <c r="QDP10" s="1739" t="n"/>
      <c r="QDQ10" s="1739" t="n"/>
      <c r="QDR10" s="1739" t="n"/>
      <c r="QDS10" s="1739" t="n"/>
      <c r="QDT10" s="1739" t="n"/>
      <c r="QDU10" s="1739" t="n"/>
      <c r="QDV10" s="1739" t="n"/>
      <c r="QDW10" s="1739" t="n"/>
      <c r="QDX10" s="1739" t="n"/>
      <c r="QDY10" s="1739" t="n"/>
      <c r="QDZ10" s="1739" t="n"/>
      <c r="QEA10" s="1739" t="n"/>
      <c r="QEB10" s="1739" t="n"/>
      <c r="QEC10" s="1739" t="n"/>
      <c r="QED10" s="1739" t="n"/>
      <c r="QEE10" s="1739" t="n"/>
      <c r="QEF10" s="1739" t="n"/>
      <c r="QEG10" s="1739" t="n"/>
      <c r="QEH10" s="1739" t="n"/>
      <c r="QEI10" s="1739" t="n"/>
      <c r="QEJ10" s="1739" t="n"/>
      <c r="QEK10" s="1739" t="n"/>
      <c r="QEL10" s="1739" t="n"/>
      <c r="QEM10" s="1739" t="n"/>
      <c r="QEN10" s="1739" t="n"/>
      <c r="QEO10" s="1739" t="n"/>
      <c r="QEP10" s="1739" t="n"/>
      <c r="QEQ10" s="1739" t="n"/>
      <c r="QER10" s="1739" t="n"/>
      <c r="QES10" s="1739" t="n"/>
      <c r="QET10" s="1739" t="n"/>
      <c r="QEU10" s="1739" t="n"/>
      <c r="QEV10" s="1739" t="n"/>
      <c r="QEW10" s="1739" t="n"/>
      <c r="QEX10" s="1739" t="n"/>
      <c r="QEY10" s="1739" t="n"/>
      <c r="QEZ10" s="1739" t="n"/>
      <c r="QFA10" s="1739" t="n"/>
      <c r="QFB10" s="1739" t="n"/>
      <c r="QFC10" s="1739" t="n"/>
      <c r="QFD10" s="1739" t="n"/>
      <c r="QFE10" s="1739" t="n"/>
      <c r="QFF10" s="1739" t="n"/>
      <c r="QFG10" s="1739" t="n"/>
      <c r="QFH10" s="1739" t="n"/>
      <c r="QFI10" s="1739" t="n"/>
      <c r="QFJ10" s="1739" t="n"/>
      <c r="QFK10" s="1739" t="n"/>
      <c r="QFL10" s="1739" t="n"/>
      <c r="QFM10" s="1739" t="n"/>
      <c r="QFN10" s="1739" t="n"/>
      <c r="QFO10" s="1739" t="n"/>
      <c r="QFP10" s="1739" t="n"/>
      <c r="QFQ10" s="1739" t="n"/>
      <c r="QFR10" s="1739" t="n"/>
      <c r="QFS10" s="1739" t="n"/>
      <c r="QFT10" s="1739" t="n"/>
      <c r="QFU10" s="1739" t="n"/>
      <c r="QFV10" s="1739" t="n"/>
      <c r="QFW10" s="1739" t="n"/>
      <c r="QFX10" s="1739" t="n"/>
      <c r="QFY10" s="1739" t="n"/>
      <c r="QFZ10" s="1739" t="n"/>
      <c r="QGA10" s="1739" t="n"/>
      <c r="QGB10" s="1739" t="n"/>
      <c r="QGC10" s="1739" t="n"/>
      <c r="QGD10" s="1739" t="n"/>
      <c r="QGE10" s="1739" t="n"/>
      <c r="QGF10" s="1739" t="n"/>
      <c r="QGG10" s="1739" t="n"/>
      <c r="QGH10" s="1739" t="n"/>
      <c r="QGI10" s="1739" t="n"/>
      <c r="QGJ10" s="1739" t="n"/>
      <c r="QGK10" s="1739" t="n"/>
      <c r="QGL10" s="1739" t="n"/>
      <c r="QGM10" s="1739" t="n"/>
      <c r="QGN10" s="1739" t="n"/>
      <c r="QGO10" s="1739" t="n"/>
      <c r="QGP10" s="1739" t="n"/>
      <c r="QGQ10" s="1739" t="n"/>
      <c r="QGR10" s="1739" t="n"/>
      <c r="QGS10" s="1739" t="n"/>
      <c r="QGT10" s="1739" t="n"/>
      <c r="QGU10" s="1739" t="n"/>
      <c r="QGV10" s="1739" t="n"/>
      <c r="QGW10" s="1739" t="n"/>
      <c r="QGX10" s="1739" t="n"/>
      <c r="QGY10" s="1739" t="n"/>
      <c r="QGZ10" s="1739" t="n"/>
      <c r="QHA10" s="1739" t="n"/>
      <c r="QHB10" s="1739" t="n"/>
      <c r="QHC10" s="1739" t="n"/>
      <c r="QHD10" s="1739" t="n"/>
      <c r="QHE10" s="1739" t="n"/>
      <c r="QHF10" s="1739" t="n"/>
      <c r="QHG10" s="1739" t="n"/>
      <c r="QHH10" s="1739" t="n"/>
      <c r="QHI10" s="1739" t="n"/>
      <c r="QHJ10" s="1739" t="n"/>
      <c r="QHK10" s="1739" t="n"/>
      <c r="QHL10" s="1739" t="n"/>
      <c r="QHM10" s="1739" t="n"/>
      <c r="QHN10" s="1739" t="n"/>
      <c r="QHO10" s="1739" t="n"/>
      <c r="QHP10" s="1739" t="n"/>
      <c r="QHQ10" s="1739" t="n"/>
      <c r="QHR10" s="1739" t="n"/>
      <c r="QHS10" s="1739" t="n"/>
      <c r="QHT10" s="1739" t="n"/>
      <c r="QHU10" s="1739" t="n"/>
      <c r="QHV10" s="1739" t="n"/>
      <c r="QHW10" s="1739" t="n"/>
      <c r="QHX10" s="1739" t="n"/>
      <c r="QHY10" s="1739" t="n"/>
      <c r="QHZ10" s="1739" t="n"/>
      <c r="QIA10" s="1739" t="n"/>
      <c r="QIB10" s="1739" t="n"/>
      <c r="QIC10" s="1739" t="n"/>
      <c r="QID10" s="1739" t="n"/>
      <c r="QIE10" s="1739" t="n"/>
      <c r="QIF10" s="1739" t="n"/>
      <c r="QIG10" s="1739" t="n"/>
      <c r="QIH10" s="1739" t="n"/>
      <c r="QII10" s="1739" t="n"/>
      <c r="QIJ10" s="1739" t="n"/>
      <c r="QIK10" s="1739" t="n"/>
      <c r="QIL10" s="1739" t="n"/>
      <c r="QIM10" s="1739" t="n"/>
      <c r="QIN10" s="1739" t="n"/>
      <c r="QIO10" s="1739" t="n"/>
      <c r="QIP10" s="1739" t="n"/>
      <c r="QIQ10" s="1739" t="n"/>
      <c r="QIR10" s="1739" t="n"/>
      <c r="QIS10" s="1739" t="n"/>
      <c r="QIT10" s="1739" t="n"/>
      <c r="QIU10" s="1739" t="n"/>
      <c r="QIV10" s="1739" t="n"/>
      <c r="QIW10" s="1739" t="n"/>
      <c r="QIX10" s="1739" t="n"/>
      <c r="QIY10" s="1739" t="n"/>
      <c r="QIZ10" s="1739" t="n"/>
      <c r="QJA10" s="1739" t="n"/>
      <c r="QJB10" s="1739" t="n"/>
      <c r="QJC10" s="1739" t="n"/>
      <c r="QJD10" s="1739" t="n"/>
      <c r="QJE10" s="1739" t="n"/>
      <c r="QJF10" s="1739" t="n"/>
      <c r="QJG10" s="1739" t="n"/>
      <c r="QJH10" s="1739" t="n"/>
      <c r="QJI10" s="1739" t="n"/>
      <c r="QJJ10" s="1739" t="n"/>
      <c r="QJK10" s="1739" t="n"/>
      <c r="QJL10" s="1739" t="n"/>
      <c r="QJM10" s="1739" t="n"/>
      <c r="QJN10" s="1739" t="n"/>
      <c r="QJO10" s="1739" t="n"/>
      <c r="QJP10" s="1739" t="n"/>
      <c r="QJQ10" s="1739" t="n"/>
      <c r="QJR10" s="1739" t="n"/>
      <c r="QJS10" s="1739" t="n"/>
      <c r="QJT10" s="1739" t="n"/>
      <c r="QJU10" s="1739" t="n"/>
      <c r="QJV10" s="1739" t="n"/>
      <c r="QJW10" s="1739" t="n"/>
      <c r="QJX10" s="1739" t="n"/>
      <c r="QJY10" s="1739" t="n"/>
      <c r="QJZ10" s="1739" t="n"/>
      <c r="QKA10" s="1739" t="n"/>
      <c r="QKB10" s="1739" t="n"/>
      <c r="QKC10" s="1739" t="n"/>
      <c r="QKD10" s="1739" t="n"/>
      <c r="QKE10" s="1739" t="n"/>
      <c r="QKF10" s="1739" t="n"/>
      <c r="QKG10" s="1739" t="n"/>
      <c r="QKH10" s="1739" t="n"/>
      <c r="QKI10" s="1739" t="n"/>
      <c r="QKJ10" s="1739" t="n"/>
      <c r="QKK10" s="1739" t="n"/>
      <c r="QKL10" s="1739" t="n"/>
      <c r="QKM10" s="1739" t="n"/>
      <c r="QKN10" s="1739" t="n"/>
      <c r="QKO10" s="1739" t="n"/>
      <c r="QKP10" s="1739" t="n"/>
      <c r="QKQ10" s="1739" t="n"/>
      <c r="QKR10" s="1739" t="n"/>
      <c r="QKS10" s="1739" t="n"/>
      <c r="QKT10" s="1739" t="n"/>
      <c r="QKU10" s="1739" t="n"/>
      <c r="QKV10" s="1739" t="n"/>
      <c r="QKW10" s="1739" t="n"/>
      <c r="QKX10" s="1739" t="n"/>
      <c r="QKY10" s="1739" t="n"/>
      <c r="QKZ10" s="1739" t="n"/>
      <c r="QLA10" s="1739" t="n"/>
      <c r="QLB10" s="1739" t="n"/>
      <c r="QLC10" s="1739" t="n"/>
      <c r="QLD10" s="1739" t="n"/>
      <c r="QLE10" s="1739" t="n"/>
      <c r="QLF10" s="1739" t="n"/>
      <c r="QLG10" s="1739" t="n"/>
      <c r="QLH10" s="1739" t="n"/>
      <c r="QLI10" s="1739" t="n"/>
      <c r="QLJ10" s="1739" t="n"/>
      <c r="QLK10" s="1739" t="n"/>
      <c r="QLL10" s="1739" t="n"/>
      <c r="QLM10" s="1739" t="n"/>
      <c r="QLN10" s="1739" t="n"/>
      <c r="QLO10" s="1739" t="n"/>
      <c r="QLP10" s="1739" t="n"/>
      <c r="QLQ10" s="1739" t="n"/>
      <c r="QLR10" s="1739" t="n"/>
      <c r="QLS10" s="1739" t="n"/>
      <c r="QLT10" s="1739" t="n"/>
      <c r="QLU10" s="1739" t="n"/>
      <c r="QLV10" s="1739" t="n"/>
      <c r="QLW10" s="1739" t="n"/>
      <c r="QLX10" s="1739" t="n"/>
      <c r="QLY10" s="1739" t="n"/>
      <c r="QLZ10" s="1739" t="n"/>
      <c r="QMA10" s="1739" t="n"/>
      <c r="QMB10" s="1739" t="n"/>
      <c r="QMC10" s="1739" t="n"/>
      <c r="QMD10" s="1739" t="n"/>
      <c r="QME10" s="1739" t="n"/>
      <c r="QMF10" s="1739" t="n"/>
      <c r="QMG10" s="1739" t="n"/>
      <c r="QMH10" s="1739" t="n"/>
      <c r="QMI10" s="1739" t="n"/>
      <c r="QMJ10" s="1739" t="n"/>
      <c r="QMK10" s="1739" t="n"/>
      <c r="QML10" s="1739" t="n"/>
      <c r="QMM10" s="1739" t="n"/>
      <c r="QMN10" s="1739" t="n"/>
      <c r="QMO10" s="1739" t="n"/>
      <c r="QMP10" s="1739" t="n"/>
      <c r="QMQ10" s="1739" t="n"/>
      <c r="QMR10" s="1739" t="n"/>
      <c r="QMS10" s="1739" t="n"/>
      <c r="QMT10" s="1739" t="n"/>
      <c r="QMU10" s="1739" t="n"/>
      <c r="QMV10" s="1739" t="n"/>
      <c r="QMW10" s="1739" t="n"/>
      <c r="QMX10" s="1739" t="n"/>
      <c r="QMY10" s="1739" t="n"/>
      <c r="QMZ10" s="1739" t="n"/>
      <c r="QNA10" s="1739" t="n"/>
      <c r="QNB10" s="1739" t="n"/>
      <c r="QNC10" s="1739" t="n"/>
      <c r="QND10" s="1739" t="n"/>
      <c r="QNE10" s="1739" t="n"/>
      <c r="QNF10" s="1739" t="n"/>
      <c r="QNG10" s="1739" t="n"/>
      <c r="QNH10" s="1739" t="n"/>
      <c r="QNI10" s="1739" t="n"/>
      <c r="QNJ10" s="1739" t="n"/>
      <c r="QNK10" s="1739" t="n"/>
      <c r="QNL10" s="1739" t="n"/>
      <c r="QNM10" s="1739" t="n"/>
      <c r="QNN10" s="1739" t="n"/>
      <c r="QNO10" s="1739" t="n"/>
      <c r="QNP10" s="1739" t="n"/>
      <c r="QNQ10" s="1739" t="n"/>
      <c r="QNR10" s="1739" t="n"/>
      <c r="QNS10" s="1739" t="n"/>
      <c r="QNT10" s="1739" t="n"/>
      <c r="QNU10" s="1739" t="n"/>
      <c r="QNV10" s="1739" t="n"/>
      <c r="QNW10" s="1739" t="n"/>
      <c r="QNX10" s="1739" t="n"/>
      <c r="QNY10" s="1739" t="n"/>
      <c r="QNZ10" s="1739" t="n"/>
      <c r="QOA10" s="1739" t="n"/>
      <c r="QOB10" s="1739" t="n"/>
      <c r="QOC10" s="1739" t="n"/>
      <c r="QOD10" s="1739" t="n"/>
      <c r="QOE10" s="1739" t="n"/>
      <c r="QOF10" s="1739" t="n"/>
      <c r="QOG10" s="1739" t="n"/>
      <c r="QOH10" s="1739" t="n"/>
      <c r="QOI10" s="1739" t="n"/>
      <c r="QOJ10" s="1739" t="n"/>
      <c r="QOK10" s="1739" t="n"/>
      <c r="QOL10" s="1739" t="n"/>
      <c r="QOM10" s="1739" t="n"/>
      <c r="QON10" s="1739" t="n"/>
      <c r="QOO10" s="1739" t="n"/>
      <c r="QOP10" s="1739" t="n"/>
      <c r="QOQ10" s="1739" t="n"/>
      <c r="QOR10" s="1739" t="n"/>
      <c r="QOS10" s="1739" t="n"/>
      <c r="QOT10" s="1739" t="n"/>
      <c r="QOU10" s="1739" t="n"/>
      <c r="QOV10" s="1739" t="n"/>
      <c r="QOW10" s="1739" t="n"/>
      <c r="QOX10" s="1739" t="n"/>
      <c r="QOY10" s="1739" t="n"/>
      <c r="QOZ10" s="1739" t="n"/>
      <c r="QPA10" s="1739" t="n"/>
      <c r="QPB10" s="1739" t="n"/>
      <c r="QPC10" s="1739" t="n"/>
      <c r="QPD10" s="1739" t="n"/>
      <c r="QPE10" s="1739" t="n"/>
      <c r="QPF10" s="1739" t="n"/>
      <c r="QPG10" s="1739" t="n"/>
      <c r="QPH10" s="1739" t="n"/>
      <c r="QPI10" s="1739" t="n"/>
      <c r="QPJ10" s="1739" t="n"/>
      <c r="QPK10" s="1739" t="n"/>
      <c r="QPL10" s="1739" t="n"/>
      <c r="QPM10" s="1739" t="n"/>
      <c r="QPN10" s="1739" t="n"/>
      <c r="QPO10" s="1739" t="n"/>
      <c r="QPP10" s="1739" t="n"/>
      <c r="QPQ10" s="1739" t="n"/>
      <c r="QPR10" s="1739" t="n"/>
      <c r="QPS10" s="1739" t="n"/>
      <c r="QPT10" s="1739" t="n"/>
      <c r="QPU10" s="1739" t="n"/>
      <c r="QPV10" s="1739" t="n"/>
      <c r="QPW10" s="1739" t="n"/>
      <c r="QPX10" s="1739" t="n"/>
      <c r="QPY10" s="1739" t="n"/>
      <c r="QPZ10" s="1739" t="n"/>
      <c r="QQA10" s="1739" t="n"/>
      <c r="QQB10" s="1739" t="n"/>
      <c r="QQC10" s="1739" t="n"/>
      <c r="QQD10" s="1739" t="n"/>
      <c r="QQE10" s="1739" t="n"/>
      <c r="QQF10" s="1739" t="n"/>
      <c r="QQG10" s="1739" t="n"/>
      <c r="QQH10" s="1739" t="n"/>
      <c r="QQI10" s="1739" t="n"/>
      <c r="QQJ10" s="1739" t="n"/>
      <c r="QQK10" s="1739" t="n"/>
      <c r="QQL10" s="1739" t="n"/>
      <c r="QQM10" s="1739" t="n"/>
      <c r="QQN10" s="1739" t="n"/>
      <c r="QQO10" s="1739" t="n"/>
      <c r="QQP10" s="1739" t="n"/>
      <c r="QQQ10" s="1739" t="n"/>
      <c r="QQR10" s="1739" t="n"/>
      <c r="QQS10" s="1739" t="n"/>
      <c r="QQT10" s="1739" t="n"/>
      <c r="QQU10" s="1739" t="n"/>
      <c r="QQV10" s="1739" t="n"/>
      <c r="QQW10" s="1739" t="n"/>
      <c r="QQX10" s="1739" t="n"/>
      <c r="QQY10" s="1739" t="n"/>
      <c r="QQZ10" s="1739" t="n"/>
      <c r="QRA10" s="1739" t="n"/>
      <c r="QRB10" s="1739" t="n"/>
      <c r="QRC10" s="1739" t="n"/>
      <c r="QRD10" s="1739" t="n"/>
      <c r="QRE10" s="1739" t="n"/>
      <c r="QRF10" s="1739" t="n"/>
      <c r="QRG10" s="1739" t="n"/>
      <c r="QRH10" s="1739" t="n"/>
      <c r="QRI10" s="1739" t="n"/>
      <c r="QRJ10" s="1739" t="n"/>
      <c r="QRK10" s="1739" t="n"/>
      <c r="QRL10" s="1739" t="n"/>
      <c r="QRM10" s="1739" t="n"/>
      <c r="QRN10" s="1739" t="n"/>
      <c r="QRO10" s="1739" t="n"/>
      <c r="QRP10" s="1739" t="n"/>
      <c r="QRQ10" s="1739" t="n"/>
      <c r="QRR10" s="1739" t="n"/>
      <c r="QRS10" s="1739" t="n"/>
      <c r="QRT10" s="1739" t="n"/>
      <c r="QRU10" s="1739" t="n"/>
      <c r="QRV10" s="1739" t="n"/>
      <c r="QRW10" s="1739" t="n"/>
      <c r="QRX10" s="1739" t="n"/>
      <c r="QRY10" s="1739" t="n"/>
      <c r="QRZ10" s="1739" t="n"/>
      <c r="QSA10" s="1739" t="n"/>
      <c r="QSB10" s="1739" t="n"/>
      <c r="QSC10" s="1739" t="n"/>
      <c r="QSD10" s="1739" t="n"/>
      <c r="QSE10" s="1739" t="n"/>
      <c r="QSF10" s="1739" t="n"/>
      <c r="QSG10" s="1739" t="n"/>
      <c r="QSH10" s="1739" t="n"/>
      <c r="QSI10" s="1739" t="n"/>
      <c r="QSJ10" s="1739" t="n"/>
      <c r="QSK10" s="1739" t="n"/>
      <c r="QSL10" s="1739" t="n"/>
      <c r="QSM10" s="1739" t="n"/>
      <c r="QSN10" s="1739" t="n"/>
      <c r="QSO10" s="1739" t="n"/>
      <c r="QSP10" s="1739" t="n"/>
      <c r="QSQ10" s="1739" t="n"/>
      <c r="QSR10" s="1739" t="n"/>
      <c r="QSS10" s="1739" t="n"/>
      <c r="QST10" s="1739" t="n"/>
      <c r="QSU10" s="1739" t="n"/>
      <c r="QSV10" s="1739" t="n"/>
      <c r="QSW10" s="1739" t="n"/>
      <c r="QSX10" s="1739" t="n"/>
      <c r="QSY10" s="1739" t="n"/>
      <c r="QSZ10" s="1739" t="n"/>
      <c r="QTA10" s="1739" t="n"/>
      <c r="QTB10" s="1739" t="n"/>
      <c r="QTC10" s="1739" t="n"/>
      <c r="QTD10" s="1739" t="n"/>
      <c r="QTE10" s="1739" t="n"/>
      <c r="QTF10" s="1739" t="n"/>
      <c r="QTG10" s="1739" t="n"/>
      <c r="QTH10" s="1739" t="n"/>
      <c r="QTI10" s="1739" t="n"/>
      <c r="QTJ10" s="1739" t="n"/>
      <c r="QTK10" s="1739" t="n"/>
      <c r="QTL10" s="1739" t="n"/>
      <c r="QTM10" s="1739" t="n"/>
      <c r="QTN10" s="1739" t="n"/>
      <c r="QTO10" s="1739" t="n"/>
      <c r="QTP10" s="1739" t="n"/>
      <c r="QTQ10" s="1739" t="n"/>
      <c r="QTR10" s="1739" t="n"/>
      <c r="QTS10" s="1739" t="n"/>
      <c r="QTT10" s="1739" t="n"/>
      <c r="QTU10" s="1739" t="n"/>
      <c r="QTV10" s="1739" t="n"/>
      <c r="QTW10" s="1739" t="n"/>
      <c r="QTX10" s="1739" t="n"/>
      <c r="QTY10" s="1739" t="n"/>
      <c r="QTZ10" s="1739" t="n"/>
      <c r="QUA10" s="1739" t="n"/>
      <c r="QUB10" s="1739" t="n"/>
      <c r="QUC10" s="1739" t="n"/>
      <c r="QUD10" s="1739" t="n"/>
      <c r="QUE10" s="1739" t="n"/>
      <c r="QUF10" s="1739" t="n"/>
      <c r="QUG10" s="1739" t="n"/>
      <c r="QUH10" s="1739" t="n"/>
      <c r="QUI10" s="1739" t="n"/>
      <c r="QUJ10" s="1739" t="n"/>
      <c r="QUK10" s="1739" t="n"/>
      <c r="QUL10" s="1739" t="n"/>
      <c r="QUM10" s="1739" t="n"/>
      <c r="QUN10" s="1739" t="n"/>
      <c r="QUO10" s="1739" t="n"/>
      <c r="QUP10" s="1739" t="n"/>
      <c r="QUQ10" s="1739" t="n"/>
      <c r="QUR10" s="1739" t="n"/>
      <c r="QUS10" s="1739" t="n"/>
      <c r="QUT10" s="1739" t="n"/>
      <c r="QUU10" s="1739" t="n"/>
      <c r="QUV10" s="1739" t="n"/>
      <c r="QUW10" s="1739" t="n"/>
      <c r="QUX10" s="1739" t="n"/>
      <c r="QUY10" s="1739" t="n"/>
      <c r="QUZ10" s="1739" t="n"/>
      <c r="QVA10" s="1739" t="n"/>
      <c r="QVB10" s="1739" t="n"/>
      <c r="QVC10" s="1739" t="n"/>
      <c r="QVD10" s="1739" t="n"/>
      <c r="QVE10" s="1739" t="n"/>
      <c r="QVF10" s="1739" t="n"/>
      <c r="QVG10" s="1739" t="n"/>
      <c r="QVH10" s="1739" t="n"/>
      <c r="QVI10" s="1739" t="n"/>
      <c r="QVJ10" s="1739" t="n"/>
      <c r="QVK10" s="1739" t="n"/>
      <c r="QVL10" s="1739" t="n"/>
      <c r="QVM10" s="1739" t="n"/>
      <c r="QVN10" s="1739" t="n"/>
      <c r="QVO10" s="1739" t="n"/>
      <c r="QVP10" s="1739" t="n"/>
      <c r="QVQ10" s="1739" t="n"/>
      <c r="QVR10" s="1739" t="n"/>
      <c r="QVS10" s="1739" t="n"/>
      <c r="QVT10" s="1739" t="n"/>
      <c r="QVU10" s="1739" t="n"/>
      <c r="QVV10" s="1739" t="n"/>
      <c r="QVW10" s="1739" t="n"/>
      <c r="QVX10" s="1739" t="n"/>
      <c r="QVY10" s="1739" t="n"/>
      <c r="QVZ10" s="1739" t="n"/>
      <c r="QWA10" s="1739" t="n"/>
      <c r="QWB10" s="1739" t="n"/>
      <c r="QWC10" s="1739" t="n"/>
      <c r="QWD10" s="1739" t="n"/>
      <c r="QWE10" s="1739" t="n"/>
      <c r="QWF10" s="1739" t="n"/>
      <c r="QWG10" s="1739" t="n"/>
      <c r="QWH10" s="1739" t="n"/>
      <c r="QWI10" s="1739" t="n"/>
      <c r="QWJ10" s="1739" t="n"/>
      <c r="QWK10" s="1739" t="n"/>
      <c r="QWL10" s="1739" t="n"/>
      <c r="QWM10" s="1739" t="n"/>
      <c r="QWN10" s="1739" t="n"/>
      <c r="QWO10" s="1739" t="n"/>
      <c r="QWP10" s="1739" t="n"/>
      <c r="QWQ10" s="1739" t="n"/>
      <c r="QWR10" s="1739" t="n"/>
      <c r="QWS10" s="1739" t="n"/>
      <c r="QWT10" s="1739" t="n"/>
      <c r="QWU10" s="1739" t="n"/>
      <c r="QWV10" s="1739" t="n"/>
      <c r="QWW10" s="1739" t="n"/>
      <c r="QWX10" s="1739" t="n"/>
      <c r="QWY10" s="1739" t="n"/>
      <c r="QWZ10" s="1739" t="n"/>
      <c r="QXA10" s="1739" t="n"/>
      <c r="QXB10" s="1739" t="n"/>
      <c r="QXC10" s="1739" t="n"/>
      <c r="QXD10" s="1739" t="n"/>
      <c r="QXE10" s="1739" t="n"/>
      <c r="QXF10" s="1739" t="n"/>
      <c r="QXG10" s="1739" t="n"/>
      <c r="QXH10" s="1739" t="n"/>
      <c r="QXI10" s="1739" t="n"/>
      <c r="QXJ10" s="1739" t="n"/>
      <c r="QXK10" s="1739" t="n"/>
      <c r="QXL10" s="1739" t="n"/>
      <c r="QXM10" s="1739" t="n"/>
      <c r="QXN10" s="1739" t="n"/>
      <c r="QXO10" s="1739" t="n"/>
      <c r="QXP10" s="1739" t="n"/>
      <c r="QXQ10" s="1739" t="n"/>
      <c r="QXR10" s="1739" t="n"/>
      <c r="QXS10" s="1739" t="n"/>
      <c r="QXT10" s="1739" t="n"/>
      <c r="QXU10" s="1739" t="n"/>
      <c r="QXV10" s="1739" t="n"/>
      <c r="QXW10" s="1739" t="n"/>
      <c r="QXX10" s="1739" t="n"/>
      <c r="QXY10" s="1739" t="n"/>
      <c r="QXZ10" s="1739" t="n"/>
      <c r="QYA10" s="1739" t="n"/>
      <c r="QYB10" s="1739" t="n"/>
      <c r="QYC10" s="1739" t="n"/>
      <c r="QYD10" s="1739" t="n"/>
      <c r="QYE10" s="1739" t="n"/>
      <c r="QYF10" s="1739" t="n"/>
      <c r="QYG10" s="1739" t="n"/>
      <c r="QYH10" s="1739" t="n"/>
      <c r="QYI10" s="1739" t="n"/>
      <c r="QYJ10" s="1739" t="n"/>
      <c r="QYK10" s="1739" t="n"/>
      <c r="QYL10" s="1739" t="n"/>
      <c r="QYM10" s="1739" t="n"/>
      <c r="QYN10" s="1739" t="n"/>
      <c r="QYO10" s="1739" t="n"/>
      <c r="QYP10" s="1739" t="n"/>
      <c r="QYQ10" s="1739" t="n"/>
      <c r="QYR10" s="1739" t="n"/>
      <c r="QYS10" s="1739" t="n"/>
      <c r="QYT10" s="1739" t="n"/>
      <c r="QYU10" s="1739" t="n"/>
      <c r="QYV10" s="1739" t="n"/>
      <c r="QYW10" s="1739" t="n"/>
      <c r="QYX10" s="1739" t="n"/>
      <c r="QYY10" s="1739" t="n"/>
      <c r="QYZ10" s="1739" t="n"/>
      <c r="QZA10" s="1739" t="n"/>
      <c r="QZB10" s="1739" t="n"/>
      <c r="QZC10" s="1739" t="n"/>
      <c r="QZD10" s="1739" t="n"/>
      <c r="QZE10" s="1739" t="n"/>
      <c r="QZF10" s="1739" t="n"/>
      <c r="QZG10" s="1739" t="n"/>
      <c r="QZH10" s="1739" t="n"/>
      <c r="QZI10" s="1739" t="n"/>
      <c r="QZJ10" s="1739" t="n"/>
      <c r="QZK10" s="1739" t="n"/>
      <c r="QZL10" s="1739" t="n"/>
      <c r="QZM10" s="1739" t="n"/>
      <c r="QZN10" s="1739" t="n"/>
      <c r="QZO10" s="1739" t="n"/>
      <c r="QZP10" s="1739" t="n"/>
      <c r="QZQ10" s="1739" t="n"/>
      <c r="QZR10" s="1739" t="n"/>
      <c r="QZS10" s="1739" t="n"/>
      <c r="QZT10" s="1739" t="n"/>
      <c r="QZU10" s="1739" t="n"/>
      <c r="QZV10" s="1739" t="n"/>
      <c r="QZW10" s="1739" t="n"/>
      <c r="QZX10" s="1739" t="n"/>
      <c r="QZY10" s="1739" t="n"/>
      <c r="QZZ10" s="1739" t="n"/>
      <c r="RAA10" s="1739" t="n"/>
      <c r="RAB10" s="1739" t="n"/>
      <c r="RAC10" s="1739" t="n"/>
      <c r="RAD10" s="1739" t="n"/>
      <c r="RAE10" s="1739" t="n"/>
      <c r="RAF10" s="1739" t="n"/>
      <c r="RAG10" s="1739" t="n"/>
      <c r="RAH10" s="1739" t="n"/>
      <c r="RAI10" s="1739" t="n"/>
      <c r="RAJ10" s="1739" t="n"/>
      <c r="RAK10" s="1739" t="n"/>
      <c r="RAL10" s="1739" t="n"/>
      <c r="RAM10" s="1739" t="n"/>
      <c r="RAN10" s="1739" t="n"/>
      <c r="RAO10" s="1739" t="n"/>
      <c r="RAP10" s="1739" t="n"/>
      <c r="RAQ10" s="1739" t="n"/>
      <c r="RAR10" s="1739" t="n"/>
      <c r="RAS10" s="1739" t="n"/>
      <c r="RAT10" s="1739" t="n"/>
      <c r="RAU10" s="1739" t="n"/>
      <c r="RAV10" s="1739" t="n"/>
      <c r="RAW10" s="1739" t="n"/>
      <c r="RAX10" s="1739" t="n"/>
      <c r="RAY10" s="1739" t="n"/>
      <c r="RAZ10" s="1739" t="n"/>
      <c r="RBA10" s="1739" t="n"/>
      <c r="RBB10" s="1739" t="n"/>
      <c r="RBC10" s="1739" t="n"/>
      <c r="RBD10" s="1739" t="n"/>
      <c r="RBE10" s="1739" t="n"/>
      <c r="RBF10" s="1739" t="n"/>
      <c r="RBG10" s="1739" t="n"/>
      <c r="RBH10" s="1739" t="n"/>
      <c r="RBI10" s="1739" t="n"/>
      <c r="RBJ10" s="1739" t="n"/>
      <c r="RBK10" s="1739" t="n"/>
      <c r="RBL10" s="1739" t="n"/>
      <c r="RBM10" s="1739" t="n"/>
      <c r="RBN10" s="1739" t="n"/>
      <c r="RBO10" s="1739" t="n"/>
      <c r="RBP10" s="1739" t="n"/>
      <c r="RBQ10" s="1739" t="n"/>
      <c r="RBR10" s="1739" t="n"/>
      <c r="RBS10" s="1739" t="n"/>
      <c r="RBT10" s="1739" t="n"/>
      <c r="RBU10" s="1739" t="n"/>
      <c r="RBV10" s="1739" t="n"/>
      <c r="RBW10" s="1739" t="n"/>
      <c r="RBX10" s="1739" t="n"/>
      <c r="RBY10" s="1739" t="n"/>
      <c r="RBZ10" s="1739" t="n"/>
      <c r="RCA10" s="1739" t="n"/>
      <c r="RCB10" s="1739" t="n"/>
      <c r="RCC10" s="1739" t="n"/>
      <c r="RCD10" s="1739" t="n"/>
      <c r="RCE10" s="1739" t="n"/>
      <c r="RCF10" s="1739" t="n"/>
      <c r="RCG10" s="1739" t="n"/>
      <c r="RCH10" s="1739" t="n"/>
      <c r="RCI10" s="1739" t="n"/>
      <c r="RCJ10" s="1739" t="n"/>
      <c r="RCK10" s="1739" t="n"/>
      <c r="RCL10" s="1739" t="n"/>
      <c r="RCM10" s="1739" t="n"/>
      <c r="RCN10" s="1739" t="n"/>
      <c r="RCO10" s="1739" t="n"/>
      <c r="RCP10" s="1739" t="n"/>
      <c r="RCQ10" s="1739" t="n"/>
      <c r="RCR10" s="1739" t="n"/>
      <c r="RCS10" s="1739" t="n"/>
      <c r="RCT10" s="1739" t="n"/>
      <c r="RCU10" s="1739" t="n"/>
      <c r="RCV10" s="1739" t="n"/>
      <c r="RCW10" s="1739" t="n"/>
      <c r="RCX10" s="1739" t="n"/>
      <c r="RCY10" s="1739" t="n"/>
      <c r="RCZ10" s="1739" t="n"/>
      <c r="RDA10" s="1739" t="n"/>
      <c r="RDB10" s="1739" t="n"/>
      <c r="RDC10" s="1739" t="n"/>
      <c r="RDD10" s="1739" t="n"/>
      <c r="RDE10" s="1739" t="n"/>
      <c r="RDF10" s="1739" t="n"/>
      <c r="RDG10" s="1739" t="n"/>
      <c r="RDH10" s="1739" t="n"/>
      <c r="RDI10" s="1739" t="n"/>
      <c r="RDJ10" s="1739" t="n"/>
      <c r="RDK10" s="1739" t="n"/>
      <c r="RDL10" s="1739" t="n"/>
      <c r="RDM10" s="1739" t="n"/>
      <c r="RDN10" s="1739" t="n"/>
      <c r="RDO10" s="1739" t="n"/>
      <c r="RDP10" s="1739" t="n"/>
      <c r="RDQ10" s="1739" t="n"/>
      <c r="RDR10" s="1739" t="n"/>
      <c r="RDS10" s="1739" t="n"/>
      <c r="RDT10" s="1739" t="n"/>
      <c r="RDU10" s="1739" t="n"/>
      <c r="RDV10" s="1739" t="n"/>
      <c r="RDW10" s="1739" t="n"/>
      <c r="RDX10" s="1739" t="n"/>
      <c r="RDY10" s="1739" t="n"/>
      <c r="RDZ10" s="1739" t="n"/>
      <c r="REA10" s="1739" t="n"/>
      <c r="REB10" s="1739" t="n"/>
      <c r="REC10" s="1739" t="n"/>
      <c r="RED10" s="1739" t="n"/>
      <c r="REE10" s="1739" t="n"/>
      <c r="REF10" s="1739" t="n"/>
      <c r="REG10" s="1739" t="n"/>
      <c r="REH10" s="1739" t="n"/>
      <c r="REI10" s="1739" t="n"/>
      <c r="REJ10" s="1739" t="n"/>
      <c r="REK10" s="1739" t="n"/>
      <c r="REL10" s="1739" t="n"/>
      <c r="REM10" s="1739" t="n"/>
      <c r="REN10" s="1739" t="n"/>
      <c r="REO10" s="1739" t="n"/>
      <c r="REP10" s="1739" t="n"/>
      <c r="REQ10" s="1739" t="n"/>
      <c r="RER10" s="1739" t="n"/>
      <c r="RES10" s="1739" t="n"/>
      <c r="RET10" s="1739" t="n"/>
      <c r="REU10" s="1739" t="n"/>
      <c r="REV10" s="1739" t="n"/>
      <c r="REW10" s="1739" t="n"/>
      <c r="REX10" s="1739" t="n"/>
      <c r="REY10" s="1739" t="n"/>
      <c r="REZ10" s="1739" t="n"/>
      <c r="RFA10" s="1739" t="n"/>
      <c r="RFB10" s="1739" t="n"/>
      <c r="RFC10" s="1739" t="n"/>
      <c r="RFD10" s="1739" t="n"/>
      <c r="RFE10" s="1739" t="n"/>
      <c r="RFF10" s="1739" t="n"/>
      <c r="RFG10" s="1739" t="n"/>
      <c r="RFH10" s="1739" t="n"/>
      <c r="RFI10" s="1739" t="n"/>
      <c r="RFJ10" s="1739" t="n"/>
      <c r="RFK10" s="1739" t="n"/>
      <c r="RFL10" s="1739" t="n"/>
      <c r="RFM10" s="1739" t="n"/>
      <c r="RFN10" s="1739" t="n"/>
      <c r="RFO10" s="1739" t="n"/>
      <c r="RFP10" s="1739" t="n"/>
      <c r="RFQ10" s="1739" t="n"/>
      <c r="RFR10" s="1739" t="n"/>
      <c r="RFS10" s="1739" t="n"/>
      <c r="RFT10" s="1739" t="n"/>
      <c r="RFU10" s="1739" t="n"/>
      <c r="RFV10" s="1739" t="n"/>
      <c r="RFW10" s="1739" t="n"/>
      <c r="RFX10" s="1739" t="n"/>
      <c r="RFY10" s="1739" t="n"/>
      <c r="RFZ10" s="1739" t="n"/>
      <c r="RGA10" s="1739" t="n"/>
      <c r="RGB10" s="1739" t="n"/>
      <c r="RGC10" s="1739" t="n"/>
      <c r="RGD10" s="1739" t="n"/>
      <c r="RGE10" s="1739" t="n"/>
      <c r="RGF10" s="1739" t="n"/>
      <c r="RGG10" s="1739" t="n"/>
      <c r="RGH10" s="1739" t="n"/>
      <c r="RGI10" s="1739" t="n"/>
      <c r="RGJ10" s="1739" t="n"/>
      <c r="RGK10" s="1739" t="n"/>
      <c r="RGL10" s="1739" t="n"/>
      <c r="RGM10" s="1739" t="n"/>
      <c r="RGN10" s="1739" t="n"/>
      <c r="RGO10" s="1739" t="n"/>
      <c r="RGP10" s="1739" t="n"/>
      <c r="RGQ10" s="1739" t="n"/>
      <c r="RGR10" s="1739" t="n"/>
      <c r="RGS10" s="1739" t="n"/>
      <c r="RGT10" s="1739" t="n"/>
      <c r="RGU10" s="1739" t="n"/>
      <c r="RGV10" s="1739" t="n"/>
      <c r="RGW10" s="1739" t="n"/>
      <c r="RGX10" s="1739" t="n"/>
      <c r="RGY10" s="1739" t="n"/>
      <c r="RGZ10" s="1739" t="n"/>
      <c r="RHA10" s="1739" t="n"/>
      <c r="RHB10" s="1739" t="n"/>
      <c r="RHC10" s="1739" t="n"/>
      <c r="RHD10" s="1739" t="n"/>
      <c r="RHE10" s="1739" t="n"/>
      <c r="RHF10" s="1739" t="n"/>
      <c r="RHG10" s="1739" t="n"/>
      <c r="RHH10" s="1739" t="n"/>
      <c r="RHI10" s="1739" t="n"/>
      <c r="RHJ10" s="1739" t="n"/>
      <c r="RHK10" s="1739" t="n"/>
      <c r="RHL10" s="1739" t="n"/>
      <c r="RHM10" s="1739" t="n"/>
      <c r="RHN10" s="1739" t="n"/>
      <c r="RHO10" s="1739" t="n"/>
      <c r="RHP10" s="1739" t="n"/>
      <c r="RHQ10" s="1739" t="n"/>
      <c r="RHR10" s="1739" t="n"/>
      <c r="RHS10" s="1739" t="n"/>
      <c r="RHT10" s="1739" t="n"/>
      <c r="RHU10" s="1739" t="n"/>
      <c r="RHV10" s="1739" t="n"/>
      <c r="RHW10" s="1739" t="n"/>
      <c r="RHX10" s="1739" t="n"/>
      <c r="RHY10" s="1739" t="n"/>
      <c r="RHZ10" s="1739" t="n"/>
      <c r="RIA10" s="1739" t="n"/>
      <c r="RIB10" s="1739" t="n"/>
      <c r="RIC10" s="1739" t="n"/>
      <c r="RID10" s="1739" t="n"/>
      <c r="RIE10" s="1739" t="n"/>
      <c r="RIF10" s="1739" t="n"/>
      <c r="RIG10" s="1739" t="n"/>
      <c r="RIH10" s="1739" t="n"/>
      <c r="RII10" s="1739" t="n"/>
      <c r="RIJ10" s="1739" t="n"/>
      <c r="RIK10" s="1739" t="n"/>
      <c r="RIL10" s="1739" t="n"/>
      <c r="RIM10" s="1739" t="n"/>
      <c r="RIN10" s="1739" t="n"/>
      <c r="RIO10" s="1739" t="n"/>
      <c r="RIP10" s="1739" t="n"/>
      <c r="RIQ10" s="1739" t="n"/>
      <c r="RIR10" s="1739" t="n"/>
      <c r="RIS10" s="1739" t="n"/>
      <c r="RIT10" s="1739" t="n"/>
      <c r="RIU10" s="1739" t="n"/>
      <c r="RIV10" s="1739" t="n"/>
      <c r="RIW10" s="1739" t="n"/>
      <c r="RIX10" s="1739" t="n"/>
      <c r="RIY10" s="1739" t="n"/>
      <c r="RIZ10" s="1739" t="n"/>
      <c r="RJA10" s="1739" t="n"/>
      <c r="RJB10" s="1739" t="n"/>
      <c r="RJC10" s="1739" t="n"/>
      <c r="RJD10" s="1739" t="n"/>
      <c r="RJE10" s="1739" t="n"/>
      <c r="RJF10" s="1739" t="n"/>
      <c r="RJG10" s="1739" t="n"/>
      <c r="RJH10" s="1739" t="n"/>
      <c r="RJI10" s="1739" t="n"/>
      <c r="RJJ10" s="1739" t="n"/>
      <c r="RJK10" s="1739" t="n"/>
      <c r="RJL10" s="1739" t="n"/>
      <c r="RJM10" s="1739" t="n"/>
      <c r="RJN10" s="1739" t="n"/>
      <c r="RJO10" s="1739" t="n"/>
      <c r="RJP10" s="1739" t="n"/>
      <c r="RJQ10" s="1739" t="n"/>
      <c r="RJR10" s="1739" t="n"/>
      <c r="RJS10" s="1739" t="n"/>
      <c r="RJT10" s="1739" t="n"/>
      <c r="RJU10" s="1739" t="n"/>
      <c r="RJV10" s="1739" t="n"/>
      <c r="RJW10" s="1739" t="n"/>
      <c r="RJX10" s="1739" t="n"/>
      <c r="RJY10" s="1739" t="n"/>
      <c r="RJZ10" s="1739" t="n"/>
      <c r="RKA10" s="1739" t="n"/>
      <c r="RKB10" s="1739" t="n"/>
      <c r="RKC10" s="1739" t="n"/>
      <c r="RKD10" s="1739" t="n"/>
      <c r="RKE10" s="1739" t="n"/>
      <c r="RKF10" s="1739" t="n"/>
      <c r="RKG10" s="1739" t="n"/>
      <c r="RKH10" s="1739" t="n"/>
      <c r="RKI10" s="1739" t="n"/>
      <c r="RKJ10" s="1739" t="n"/>
      <c r="RKK10" s="1739" t="n"/>
      <c r="RKL10" s="1739" t="n"/>
      <c r="RKM10" s="1739" t="n"/>
      <c r="RKN10" s="1739" t="n"/>
      <c r="RKO10" s="1739" t="n"/>
      <c r="RKP10" s="1739" t="n"/>
      <c r="RKQ10" s="1739" t="n"/>
      <c r="RKR10" s="1739" t="n"/>
      <c r="RKS10" s="1739" t="n"/>
      <c r="RKT10" s="1739" t="n"/>
      <c r="RKU10" s="1739" t="n"/>
      <c r="RKV10" s="1739" t="n"/>
      <c r="RKW10" s="1739" t="n"/>
      <c r="RKX10" s="1739" t="n"/>
      <c r="RKY10" s="1739" t="n"/>
      <c r="RKZ10" s="1739" t="n"/>
      <c r="RLA10" s="1739" t="n"/>
      <c r="RLB10" s="1739" t="n"/>
      <c r="RLC10" s="1739" t="n"/>
      <c r="RLD10" s="1739" t="n"/>
      <c r="RLE10" s="1739" t="n"/>
      <c r="RLF10" s="1739" t="n"/>
      <c r="RLG10" s="1739" t="n"/>
      <c r="RLH10" s="1739" t="n"/>
      <c r="RLI10" s="1739" t="n"/>
      <c r="RLJ10" s="1739" t="n"/>
      <c r="RLK10" s="1739" t="n"/>
      <c r="RLL10" s="1739" t="n"/>
      <c r="RLM10" s="1739" t="n"/>
      <c r="RLN10" s="1739" t="n"/>
      <c r="RLO10" s="1739" t="n"/>
      <c r="RLP10" s="1739" t="n"/>
      <c r="RLQ10" s="1739" t="n"/>
      <c r="RLR10" s="1739" t="n"/>
      <c r="RLS10" s="1739" t="n"/>
      <c r="RLT10" s="1739" t="n"/>
      <c r="RLU10" s="1739" t="n"/>
      <c r="RLV10" s="1739" t="n"/>
      <c r="RLW10" s="1739" t="n"/>
      <c r="RLX10" s="1739" t="n"/>
      <c r="RLY10" s="1739" t="n"/>
      <c r="RLZ10" s="1739" t="n"/>
      <c r="RMA10" s="1739" t="n"/>
      <c r="RMB10" s="1739" t="n"/>
      <c r="RMC10" s="1739" t="n"/>
      <c r="RMD10" s="1739" t="n"/>
      <c r="RME10" s="1739" t="n"/>
      <c r="RMF10" s="1739" t="n"/>
      <c r="RMG10" s="1739" t="n"/>
      <c r="RMH10" s="1739" t="n"/>
      <c r="RMI10" s="1739" t="n"/>
      <c r="RMJ10" s="1739" t="n"/>
      <c r="RMK10" s="1739" t="n"/>
      <c r="RML10" s="1739" t="n"/>
      <c r="RMM10" s="1739" t="n"/>
      <c r="RMN10" s="1739" t="n"/>
      <c r="RMO10" s="1739" t="n"/>
      <c r="RMP10" s="1739" t="n"/>
      <c r="RMQ10" s="1739" t="n"/>
      <c r="RMR10" s="1739" t="n"/>
      <c r="RMS10" s="1739" t="n"/>
      <c r="RMT10" s="1739" t="n"/>
      <c r="RMU10" s="1739" t="n"/>
      <c r="RMV10" s="1739" t="n"/>
      <c r="RMW10" s="1739" t="n"/>
      <c r="RMX10" s="1739" t="n"/>
      <c r="RMY10" s="1739" t="n"/>
      <c r="RMZ10" s="1739" t="n"/>
      <c r="RNA10" s="1739" t="n"/>
      <c r="RNB10" s="1739" t="n"/>
      <c r="RNC10" s="1739" t="n"/>
      <c r="RND10" s="1739" t="n"/>
      <c r="RNE10" s="1739" t="n"/>
      <c r="RNF10" s="1739" t="n"/>
      <c r="RNG10" s="1739" t="n"/>
      <c r="RNH10" s="1739" t="n"/>
      <c r="RNI10" s="1739" t="n"/>
      <c r="RNJ10" s="1739" t="n"/>
      <c r="RNK10" s="1739" t="n"/>
      <c r="RNL10" s="1739" t="n"/>
      <c r="RNM10" s="1739" t="n"/>
      <c r="RNN10" s="1739" t="n"/>
      <c r="RNO10" s="1739" t="n"/>
      <c r="RNP10" s="1739" t="n"/>
      <c r="RNQ10" s="1739" t="n"/>
      <c r="RNR10" s="1739" t="n"/>
      <c r="RNS10" s="1739" t="n"/>
      <c r="RNT10" s="1739" t="n"/>
      <c r="RNU10" s="1739" t="n"/>
      <c r="RNV10" s="1739" t="n"/>
      <c r="RNW10" s="1739" t="n"/>
      <c r="RNX10" s="1739" t="n"/>
      <c r="RNY10" s="1739" t="n"/>
      <c r="RNZ10" s="1739" t="n"/>
      <c r="ROA10" s="1739" t="n"/>
      <c r="ROB10" s="1739" t="n"/>
      <c r="ROC10" s="1739" t="n"/>
      <c r="ROD10" s="1739" t="n"/>
      <c r="ROE10" s="1739" t="n"/>
      <c r="ROF10" s="1739" t="n"/>
      <c r="ROG10" s="1739" t="n"/>
      <c r="ROH10" s="1739" t="n"/>
      <c r="ROI10" s="1739" t="n"/>
      <c r="ROJ10" s="1739" t="n"/>
      <c r="ROK10" s="1739" t="n"/>
      <c r="ROL10" s="1739" t="n"/>
      <c r="ROM10" s="1739" t="n"/>
      <c r="RON10" s="1739" t="n"/>
      <c r="ROO10" s="1739" t="n"/>
      <c r="ROP10" s="1739" t="n"/>
      <c r="ROQ10" s="1739" t="n"/>
      <c r="ROR10" s="1739" t="n"/>
      <c r="ROS10" s="1739" t="n"/>
      <c r="ROT10" s="1739" t="n"/>
      <c r="ROU10" s="1739" t="n"/>
      <c r="ROV10" s="1739" t="n"/>
      <c r="ROW10" s="1739" t="n"/>
      <c r="ROX10" s="1739" t="n"/>
      <c r="ROY10" s="1739" t="n"/>
      <c r="ROZ10" s="1739" t="n"/>
      <c r="RPA10" s="1739" t="n"/>
      <c r="RPB10" s="1739" t="n"/>
      <c r="RPC10" s="1739" t="n"/>
      <c r="RPD10" s="1739" t="n"/>
      <c r="RPE10" s="1739" t="n"/>
      <c r="RPF10" s="1739" t="n"/>
      <c r="RPG10" s="1739" t="n"/>
      <c r="RPH10" s="1739" t="n"/>
      <c r="RPI10" s="1739" t="n"/>
      <c r="RPJ10" s="1739" t="n"/>
      <c r="RPK10" s="1739" t="n"/>
      <c r="RPL10" s="1739" t="n"/>
      <c r="RPM10" s="1739" t="n"/>
      <c r="RPN10" s="1739" t="n"/>
      <c r="RPO10" s="1739" t="n"/>
      <c r="RPP10" s="1739" t="n"/>
      <c r="RPQ10" s="1739" t="n"/>
      <c r="RPR10" s="1739" t="n"/>
      <c r="RPS10" s="1739" t="n"/>
      <c r="RPT10" s="1739" t="n"/>
      <c r="RPU10" s="1739" t="n"/>
      <c r="RPV10" s="1739" t="n"/>
      <c r="RPW10" s="1739" t="n"/>
      <c r="RPX10" s="1739" t="n"/>
      <c r="RPY10" s="1739" t="n"/>
      <c r="RPZ10" s="1739" t="n"/>
      <c r="RQA10" s="1739" t="n"/>
      <c r="RQB10" s="1739" t="n"/>
      <c r="RQC10" s="1739" t="n"/>
      <c r="RQD10" s="1739" t="n"/>
      <c r="RQE10" s="1739" t="n"/>
      <c r="RQF10" s="1739" t="n"/>
      <c r="RQG10" s="1739" t="n"/>
      <c r="RQH10" s="1739" t="n"/>
      <c r="RQI10" s="1739" t="n"/>
      <c r="RQJ10" s="1739" t="n"/>
      <c r="RQK10" s="1739" t="n"/>
      <c r="RQL10" s="1739" t="n"/>
      <c r="RQM10" s="1739" t="n"/>
      <c r="RQN10" s="1739" t="n"/>
      <c r="RQO10" s="1739" t="n"/>
      <c r="RQP10" s="1739" t="n"/>
      <c r="RQQ10" s="1739" t="n"/>
      <c r="RQR10" s="1739" t="n"/>
      <c r="RQS10" s="1739" t="n"/>
      <c r="RQT10" s="1739" t="n"/>
      <c r="RQU10" s="1739" t="n"/>
      <c r="RQV10" s="1739" t="n"/>
      <c r="RQW10" s="1739" t="n"/>
      <c r="RQX10" s="1739" t="n"/>
      <c r="RQY10" s="1739" t="n"/>
      <c r="RQZ10" s="1739" t="n"/>
      <c r="RRA10" s="1739" t="n"/>
      <c r="RRB10" s="1739" t="n"/>
      <c r="RRC10" s="1739" t="n"/>
      <c r="RRD10" s="1739" t="n"/>
      <c r="RRE10" s="1739" t="n"/>
      <c r="RRF10" s="1739" t="n"/>
      <c r="RRG10" s="1739" t="n"/>
      <c r="RRH10" s="1739" t="n"/>
      <c r="RRI10" s="1739" t="n"/>
      <c r="RRJ10" s="1739" t="n"/>
      <c r="RRK10" s="1739" t="n"/>
      <c r="RRL10" s="1739" t="n"/>
      <c r="RRM10" s="1739" t="n"/>
      <c r="RRN10" s="1739" t="n"/>
      <c r="RRO10" s="1739" t="n"/>
      <c r="RRP10" s="1739" t="n"/>
      <c r="RRQ10" s="1739" t="n"/>
      <c r="RRR10" s="1739" t="n"/>
      <c r="RRS10" s="1739" t="n"/>
      <c r="RRT10" s="1739" t="n"/>
      <c r="RRU10" s="1739" t="n"/>
      <c r="RRV10" s="1739" t="n"/>
      <c r="RRW10" s="1739" t="n"/>
      <c r="RRX10" s="1739" t="n"/>
      <c r="RRY10" s="1739" t="n"/>
      <c r="RRZ10" s="1739" t="n"/>
      <c r="RSA10" s="1739" t="n"/>
      <c r="RSB10" s="1739" t="n"/>
      <c r="RSC10" s="1739" t="n"/>
      <c r="RSD10" s="1739" t="n"/>
      <c r="RSE10" s="1739" t="n"/>
      <c r="RSF10" s="1739" t="n"/>
      <c r="RSG10" s="1739" t="n"/>
      <c r="RSH10" s="1739" t="n"/>
      <c r="RSI10" s="1739" t="n"/>
      <c r="RSJ10" s="1739" t="n"/>
      <c r="RSK10" s="1739" t="n"/>
      <c r="RSL10" s="1739" t="n"/>
      <c r="RSM10" s="1739" t="n"/>
      <c r="RSN10" s="1739" t="n"/>
      <c r="RSO10" s="1739" t="n"/>
      <c r="RSP10" s="1739" t="n"/>
      <c r="RSQ10" s="1739" t="n"/>
      <c r="RSR10" s="1739" t="n"/>
      <c r="RSS10" s="1739" t="n"/>
      <c r="RST10" s="1739" t="n"/>
      <c r="RSU10" s="1739" t="n"/>
      <c r="RSV10" s="1739" t="n"/>
      <c r="RSW10" s="1739" t="n"/>
      <c r="RSX10" s="1739" t="n"/>
      <c r="RSY10" s="1739" t="n"/>
      <c r="RSZ10" s="1739" t="n"/>
      <c r="RTA10" s="1739" t="n"/>
      <c r="RTB10" s="1739" t="n"/>
      <c r="RTC10" s="1739" t="n"/>
      <c r="RTD10" s="1739" t="n"/>
      <c r="RTE10" s="1739" t="n"/>
      <c r="RTF10" s="1739" t="n"/>
      <c r="RTG10" s="1739" t="n"/>
      <c r="RTH10" s="1739" t="n"/>
      <c r="RTI10" s="1739" t="n"/>
      <c r="RTJ10" s="1739" t="n"/>
      <c r="RTK10" s="1739" t="n"/>
      <c r="RTL10" s="1739" t="n"/>
      <c r="RTM10" s="1739" t="n"/>
      <c r="RTN10" s="1739" t="n"/>
      <c r="RTO10" s="1739" t="n"/>
      <c r="RTP10" s="1739" t="n"/>
      <c r="RTQ10" s="1739" t="n"/>
      <c r="RTR10" s="1739" t="n"/>
      <c r="RTS10" s="1739" t="n"/>
      <c r="RTT10" s="1739" t="n"/>
      <c r="RTU10" s="1739" t="n"/>
      <c r="RTV10" s="1739" t="n"/>
      <c r="RTW10" s="1739" t="n"/>
      <c r="RTX10" s="1739" t="n"/>
      <c r="RTY10" s="1739" t="n"/>
      <c r="RTZ10" s="1739" t="n"/>
      <c r="RUA10" s="1739" t="n"/>
      <c r="RUB10" s="1739" t="n"/>
      <c r="RUC10" s="1739" t="n"/>
      <c r="RUD10" s="1739" t="n"/>
      <c r="RUE10" s="1739" t="n"/>
      <c r="RUF10" s="1739" t="n"/>
      <c r="RUG10" s="1739" t="n"/>
      <c r="RUH10" s="1739" t="n"/>
      <c r="RUI10" s="1739" t="n"/>
      <c r="RUJ10" s="1739" t="n"/>
      <c r="RUK10" s="1739" t="n"/>
      <c r="RUL10" s="1739" t="n"/>
      <c r="RUM10" s="1739" t="n"/>
      <c r="RUN10" s="1739" t="n"/>
      <c r="RUO10" s="1739" t="n"/>
      <c r="RUP10" s="1739" t="n"/>
      <c r="RUQ10" s="1739" t="n"/>
      <c r="RUR10" s="1739" t="n"/>
      <c r="RUS10" s="1739" t="n"/>
      <c r="RUT10" s="1739" t="n"/>
      <c r="RUU10" s="1739" t="n"/>
      <c r="RUV10" s="1739" t="n"/>
      <c r="RUW10" s="1739" t="n"/>
      <c r="RUX10" s="1739" t="n"/>
      <c r="RUY10" s="1739" t="n"/>
      <c r="RUZ10" s="1739" t="n"/>
      <c r="RVA10" s="1739" t="n"/>
      <c r="RVB10" s="1739" t="n"/>
      <c r="RVC10" s="1739" t="n"/>
      <c r="RVD10" s="1739" t="n"/>
      <c r="RVE10" s="1739" t="n"/>
      <c r="RVF10" s="1739" t="n"/>
      <c r="RVG10" s="1739" t="n"/>
      <c r="RVH10" s="1739" t="n"/>
      <c r="RVI10" s="1739" t="n"/>
      <c r="RVJ10" s="1739" t="n"/>
      <c r="RVK10" s="1739" t="n"/>
      <c r="RVL10" s="1739" t="n"/>
      <c r="RVM10" s="1739" t="n"/>
      <c r="RVN10" s="1739" t="n"/>
      <c r="RVO10" s="1739" t="n"/>
      <c r="RVP10" s="1739" t="n"/>
      <c r="RVQ10" s="1739" t="n"/>
      <c r="RVR10" s="1739" t="n"/>
      <c r="RVS10" s="1739" t="n"/>
      <c r="RVT10" s="1739" t="n"/>
      <c r="RVU10" s="1739" t="n"/>
      <c r="RVV10" s="1739" t="n"/>
      <c r="RVW10" s="1739" t="n"/>
      <c r="RVX10" s="1739" t="n"/>
      <c r="RVY10" s="1739" t="n"/>
      <c r="RVZ10" s="1739" t="n"/>
      <c r="RWA10" s="1739" t="n"/>
      <c r="RWB10" s="1739" t="n"/>
      <c r="RWC10" s="1739" t="n"/>
      <c r="RWD10" s="1739" t="n"/>
      <c r="RWE10" s="1739" t="n"/>
      <c r="RWF10" s="1739" t="n"/>
      <c r="RWG10" s="1739" t="n"/>
      <c r="RWH10" s="1739" t="n"/>
      <c r="RWI10" s="1739" t="n"/>
      <c r="RWJ10" s="1739" t="n"/>
      <c r="RWK10" s="1739" t="n"/>
      <c r="RWL10" s="1739" t="n"/>
      <c r="RWM10" s="1739" t="n"/>
      <c r="RWN10" s="1739" t="n"/>
      <c r="RWO10" s="1739" t="n"/>
      <c r="RWP10" s="1739" t="n"/>
      <c r="RWQ10" s="1739" t="n"/>
      <c r="RWR10" s="1739" t="n"/>
      <c r="RWS10" s="1739" t="n"/>
      <c r="RWT10" s="1739" t="n"/>
      <c r="RWU10" s="1739" t="n"/>
      <c r="RWV10" s="1739" t="n"/>
      <c r="RWW10" s="1739" t="n"/>
      <c r="RWX10" s="1739" t="n"/>
      <c r="RWY10" s="1739" t="n"/>
      <c r="RWZ10" s="1739" t="n"/>
      <c r="RXA10" s="1739" t="n"/>
      <c r="RXB10" s="1739" t="n"/>
      <c r="RXC10" s="1739" t="n"/>
      <c r="RXD10" s="1739" t="n"/>
      <c r="RXE10" s="1739" t="n"/>
      <c r="RXF10" s="1739" t="n"/>
      <c r="RXG10" s="1739" t="n"/>
      <c r="RXH10" s="1739" t="n"/>
      <c r="RXI10" s="1739" t="n"/>
      <c r="RXJ10" s="1739" t="n"/>
      <c r="RXK10" s="1739" t="n"/>
      <c r="RXL10" s="1739" t="n"/>
      <c r="RXM10" s="1739" t="n"/>
      <c r="RXN10" s="1739" t="n"/>
      <c r="RXO10" s="1739" t="n"/>
      <c r="RXP10" s="1739" t="n"/>
      <c r="RXQ10" s="1739" t="n"/>
      <c r="RXR10" s="1739" t="n"/>
      <c r="RXS10" s="1739" t="n"/>
      <c r="RXT10" s="1739" t="n"/>
      <c r="RXU10" s="1739" t="n"/>
      <c r="RXV10" s="1739" t="n"/>
      <c r="RXW10" s="1739" t="n"/>
      <c r="RXX10" s="1739" t="n"/>
      <c r="RXY10" s="1739" t="n"/>
      <c r="RXZ10" s="1739" t="n"/>
      <c r="RYA10" s="1739" t="n"/>
      <c r="RYB10" s="1739" t="n"/>
      <c r="RYC10" s="1739" t="n"/>
      <c r="RYD10" s="1739" t="n"/>
      <c r="RYE10" s="1739" t="n"/>
      <c r="RYF10" s="1739" t="n"/>
      <c r="RYG10" s="1739" t="n"/>
      <c r="RYH10" s="1739" t="n"/>
      <c r="RYI10" s="1739" t="n"/>
      <c r="RYJ10" s="1739" t="n"/>
      <c r="RYK10" s="1739" t="n"/>
      <c r="RYL10" s="1739" t="n"/>
      <c r="RYM10" s="1739" t="n"/>
      <c r="RYN10" s="1739" t="n"/>
      <c r="RYO10" s="1739" t="n"/>
      <c r="RYP10" s="1739" t="n"/>
      <c r="RYQ10" s="1739" t="n"/>
      <c r="RYR10" s="1739" t="n"/>
      <c r="RYS10" s="1739" t="n"/>
      <c r="RYT10" s="1739" t="n"/>
      <c r="RYU10" s="1739" t="n"/>
      <c r="RYV10" s="1739" t="n"/>
      <c r="RYW10" s="1739" t="n"/>
      <c r="RYX10" s="1739" t="n"/>
      <c r="RYY10" s="1739" t="n"/>
      <c r="RYZ10" s="1739" t="n"/>
      <c r="RZA10" s="1739" t="n"/>
      <c r="RZB10" s="1739" t="n"/>
      <c r="RZC10" s="1739" t="n"/>
      <c r="RZD10" s="1739" t="n"/>
      <c r="RZE10" s="1739" t="n"/>
      <c r="RZF10" s="1739" t="n"/>
      <c r="RZG10" s="1739" t="n"/>
      <c r="RZH10" s="1739" t="n"/>
      <c r="RZI10" s="1739" t="n"/>
      <c r="RZJ10" s="1739" t="n"/>
      <c r="RZK10" s="1739" t="n"/>
      <c r="RZL10" s="1739" t="n"/>
      <c r="RZM10" s="1739" t="n"/>
      <c r="RZN10" s="1739" t="n"/>
      <c r="RZO10" s="1739" t="n"/>
      <c r="RZP10" s="1739" t="n"/>
      <c r="RZQ10" s="1739" t="n"/>
      <c r="RZR10" s="1739" t="n"/>
      <c r="RZS10" s="1739" t="n"/>
      <c r="RZT10" s="1739" t="n"/>
      <c r="RZU10" s="1739" t="n"/>
      <c r="RZV10" s="1739" t="n"/>
      <c r="RZW10" s="1739" t="n"/>
      <c r="RZX10" s="1739" t="n"/>
      <c r="RZY10" s="1739" t="n"/>
      <c r="RZZ10" s="1739" t="n"/>
      <c r="SAA10" s="1739" t="n"/>
      <c r="SAB10" s="1739" t="n"/>
      <c r="SAC10" s="1739" t="n"/>
      <c r="SAD10" s="1739" t="n"/>
      <c r="SAE10" s="1739" t="n"/>
      <c r="SAF10" s="1739" t="n"/>
      <c r="SAG10" s="1739" t="n"/>
      <c r="SAH10" s="1739" t="n"/>
      <c r="SAI10" s="1739" t="n"/>
      <c r="SAJ10" s="1739" t="n"/>
      <c r="SAK10" s="1739" t="n"/>
      <c r="SAL10" s="1739" t="n"/>
      <c r="SAM10" s="1739" t="n"/>
      <c r="SAN10" s="1739" t="n"/>
      <c r="SAO10" s="1739" t="n"/>
      <c r="SAP10" s="1739" t="n"/>
      <c r="SAQ10" s="1739" t="n"/>
      <c r="SAR10" s="1739" t="n"/>
      <c r="SAS10" s="1739" t="n"/>
      <c r="SAT10" s="1739" t="n"/>
      <c r="SAU10" s="1739" t="n"/>
      <c r="SAV10" s="1739" t="n"/>
      <c r="SAW10" s="1739" t="n"/>
      <c r="SAX10" s="1739" t="n"/>
      <c r="SAY10" s="1739" t="n"/>
      <c r="SAZ10" s="1739" t="n"/>
      <c r="SBA10" s="1739" t="n"/>
      <c r="SBB10" s="1739" t="n"/>
      <c r="SBC10" s="1739" t="n"/>
      <c r="SBD10" s="1739" t="n"/>
      <c r="SBE10" s="1739" t="n"/>
      <c r="SBF10" s="1739" t="n"/>
      <c r="SBG10" s="1739" t="n"/>
      <c r="SBH10" s="1739" t="n"/>
      <c r="SBI10" s="1739" t="n"/>
      <c r="SBJ10" s="1739" t="n"/>
      <c r="SBK10" s="1739" t="n"/>
      <c r="SBL10" s="1739" t="n"/>
      <c r="SBM10" s="1739" t="n"/>
      <c r="SBN10" s="1739" t="n"/>
      <c r="SBO10" s="1739" t="n"/>
      <c r="SBP10" s="1739" t="n"/>
      <c r="SBQ10" s="1739" t="n"/>
      <c r="SBR10" s="1739" t="n"/>
      <c r="SBS10" s="1739" t="n"/>
      <c r="SBT10" s="1739" t="n"/>
      <c r="SBU10" s="1739" t="n"/>
      <c r="SBV10" s="1739" t="n"/>
      <c r="SBW10" s="1739" t="n"/>
      <c r="SBX10" s="1739" t="n"/>
      <c r="SBY10" s="1739" t="n"/>
      <c r="SBZ10" s="1739" t="n"/>
      <c r="SCA10" s="1739" t="n"/>
      <c r="SCB10" s="1739" t="n"/>
      <c r="SCC10" s="1739" t="n"/>
      <c r="SCD10" s="1739" t="n"/>
      <c r="SCE10" s="1739" t="n"/>
      <c r="SCF10" s="1739" t="n"/>
      <c r="SCG10" s="1739" t="n"/>
      <c r="SCH10" s="1739" t="n"/>
      <c r="SCI10" s="1739" t="n"/>
      <c r="SCJ10" s="1739" t="n"/>
      <c r="SCK10" s="1739" t="n"/>
      <c r="SCL10" s="1739" t="n"/>
      <c r="SCM10" s="1739" t="n"/>
      <c r="SCN10" s="1739" t="n"/>
      <c r="SCO10" s="1739" t="n"/>
      <c r="SCP10" s="1739" t="n"/>
      <c r="SCQ10" s="1739" t="n"/>
      <c r="SCR10" s="1739" t="n"/>
      <c r="SCS10" s="1739" t="n"/>
      <c r="SCT10" s="1739" t="n"/>
      <c r="SCU10" s="1739" t="n"/>
      <c r="SCV10" s="1739" t="n"/>
      <c r="SCW10" s="1739" t="n"/>
      <c r="SCX10" s="1739" t="n"/>
      <c r="SCY10" s="1739" t="n"/>
      <c r="SCZ10" s="1739" t="n"/>
      <c r="SDA10" s="1739" t="n"/>
      <c r="SDB10" s="1739" t="n"/>
      <c r="SDC10" s="1739" t="n"/>
      <c r="SDD10" s="1739" t="n"/>
      <c r="SDE10" s="1739" t="n"/>
      <c r="SDF10" s="1739" t="n"/>
      <c r="SDG10" s="1739" t="n"/>
      <c r="SDH10" s="1739" t="n"/>
      <c r="SDI10" s="1739" t="n"/>
      <c r="SDJ10" s="1739" t="n"/>
      <c r="SDK10" s="1739" t="n"/>
      <c r="SDL10" s="1739" t="n"/>
      <c r="SDM10" s="1739" t="n"/>
      <c r="SDN10" s="1739" t="n"/>
      <c r="SDO10" s="1739" t="n"/>
      <c r="SDP10" s="1739" t="n"/>
      <c r="SDQ10" s="1739" t="n"/>
      <c r="SDR10" s="1739" t="n"/>
      <c r="SDS10" s="1739" t="n"/>
      <c r="SDT10" s="1739" t="n"/>
      <c r="SDU10" s="1739" t="n"/>
      <c r="SDV10" s="1739" t="n"/>
      <c r="SDW10" s="1739" t="n"/>
      <c r="SDX10" s="1739" t="n"/>
      <c r="SDY10" s="1739" t="n"/>
      <c r="SDZ10" s="1739" t="n"/>
      <c r="SEA10" s="1739" t="n"/>
      <c r="SEB10" s="1739" t="n"/>
      <c r="SEC10" s="1739" t="n"/>
      <c r="SED10" s="1739" t="n"/>
      <c r="SEE10" s="1739" t="n"/>
      <c r="SEF10" s="1739" t="n"/>
      <c r="SEG10" s="1739" t="n"/>
      <c r="SEH10" s="1739" t="n"/>
      <c r="SEI10" s="1739" t="n"/>
      <c r="SEJ10" s="1739" t="n"/>
      <c r="SEK10" s="1739" t="n"/>
      <c r="SEL10" s="1739" t="n"/>
      <c r="SEM10" s="1739" t="n"/>
      <c r="SEN10" s="1739" t="n"/>
      <c r="SEO10" s="1739" t="n"/>
      <c r="SEP10" s="1739" t="n"/>
      <c r="SEQ10" s="1739" t="n"/>
      <c r="SER10" s="1739" t="n"/>
      <c r="SES10" s="1739" t="n"/>
      <c r="SET10" s="1739" t="n"/>
      <c r="SEU10" s="1739" t="n"/>
      <c r="SEV10" s="1739" t="n"/>
      <c r="SEW10" s="1739" t="n"/>
      <c r="SEX10" s="1739" t="n"/>
      <c r="SEY10" s="1739" t="n"/>
      <c r="SEZ10" s="1739" t="n"/>
      <c r="SFA10" s="1739" t="n"/>
      <c r="SFB10" s="1739" t="n"/>
      <c r="SFC10" s="1739" t="n"/>
      <c r="SFD10" s="1739" t="n"/>
      <c r="SFE10" s="1739" t="n"/>
      <c r="SFF10" s="1739" t="n"/>
      <c r="SFG10" s="1739" t="n"/>
      <c r="SFH10" s="1739" t="n"/>
      <c r="SFI10" s="1739" t="n"/>
      <c r="SFJ10" s="1739" t="n"/>
      <c r="SFK10" s="1739" t="n"/>
      <c r="SFL10" s="1739" t="n"/>
      <c r="SFM10" s="1739" t="n"/>
      <c r="SFN10" s="1739" t="n"/>
      <c r="SFO10" s="1739" t="n"/>
      <c r="SFP10" s="1739" t="n"/>
      <c r="SFQ10" s="1739" t="n"/>
      <c r="SFR10" s="1739" t="n"/>
      <c r="SFS10" s="1739" t="n"/>
      <c r="SFT10" s="1739" t="n"/>
      <c r="SFU10" s="1739" t="n"/>
      <c r="SFV10" s="1739" t="n"/>
      <c r="SFW10" s="1739" t="n"/>
      <c r="SFX10" s="1739" t="n"/>
      <c r="SFY10" s="1739" t="n"/>
      <c r="SFZ10" s="1739" t="n"/>
      <c r="SGA10" s="1739" t="n"/>
      <c r="SGB10" s="1739" t="n"/>
      <c r="SGC10" s="1739" t="n"/>
      <c r="SGD10" s="1739" t="n"/>
      <c r="SGE10" s="1739" t="n"/>
      <c r="SGF10" s="1739" t="n"/>
      <c r="SGG10" s="1739" t="n"/>
      <c r="SGH10" s="1739" t="n"/>
      <c r="SGI10" s="1739" t="n"/>
      <c r="SGJ10" s="1739" t="n"/>
      <c r="SGK10" s="1739" t="n"/>
      <c r="SGL10" s="1739" t="n"/>
      <c r="SGM10" s="1739" t="n"/>
      <c r="SGN10" s="1739" t="n"/>
      <c r="SGO10" s="1739" t="n"/>
      <c r="SGP10" s="1739" t="n"/>
      <c r="SGQ10" s="1739" t="n"/>
      <c r="SGR10" s="1739" t="n"/>
      <c r="SGS10" s="1739" t="n"/>
      <c r="SGT10" s="1739" t="n"/>
      <c r="SGU10" s="1739" t="n"/>
      <c r="SGV10" s="1739" t="n"/>
      <c r="SGW10" s="1739" t="n"/>
      <c r="SGX10" s="1739" t="n"/>
      <c r="SGY10" s="1739" t="n"/>
      <c r="SGZ10" s="1739" t="n"/>
      <c r="SHA10" s="1739" t="n"/>
      <c r="SHB10" s="1739" t="n"/>
      <c r="SHC10" s="1739" t="n"/>
      <c r="SHD10" s="1739" t="n"/>
      <c r="SHE10" s="1739" t="n"/>
      <c r="SHF10" s="1739" t="n"/>
      <c r="SHG10" s="1739" t="n"/>
      <c r="SHH10" s="1739" t="n"/>
      <c r="SHI10" s="1739" t="n"/>
      <c r="SHJ10" s="1739" t="n"/>
      <c r="SHK10" s="1739" t="n"/>
      <c r="SHL10" s="1739" t="n"/>
      <c r="SHM10" s="1739" t="n"/>
      <c r="SHN10" s="1739" t="n"/>
      <c r="SHO10" s="1739" t="n"/>
      <c r="SHP10" s="1739" t="n"/>
      <c r="SHQ10" s="1739" t="n"/>
      <c r="SHR10" s="1739" t="n"/>
      <c r="SHS10" s="1739" t="n"/>
      <c r="SHT10" s="1739" t="n"/>
      <c r="SHU10" s="1739" t="n"/>
      <c r="SHV10" s="1739" t="n"/>
      <c r="SHW10" s="1739" t="n"/>
      <c r="SHX10" s="1739" t="n"/>
      <c r="SHY10" s="1739" t="n"/>
      <c r="SHZ10" s="1739" t="n"/>
      <c r="SIA10" s="1739" t="n"/>
      <c r="SIB10" s="1739" t="n"/>
      <c r="SIC10" s="1739" t="n"/>
      <c r="SID10" s="1739" t="n"/>
      <c r="SIE10" s="1739" t="n"/>
      <c r="SIF10" s="1739" t="n"/>
      <c r="SIG10" s="1739" t="n"/>
      <c r="SIH10" s="1739" t="n"/>
      <c r="SII10" s="1739" t="n"/>
      <c r="SIJ10" s="1739" t="n"/>
      <c r="SIK10" s="1739" t="n"/>
      <c r="SIL10" s="1739" t="n"/>
      <c r="SIM10" s="1739" t="n"/>
      <c r="SIN10" s="1739" t="n"/>
      <c r="SIO10" s="1739" t="n"/>
      <c r="SIP10" s="1739" t="n"/>
      <c r="SIQ10" s="1739" t="n"/>
      <c r="SIR10" s="1739" t="n"/>
      <c r="SIS10" s="1739" t="n"/>
      <c r="SIT10" s="1739" t="n"/>
      <c r="SIU10" s="1739" t="n"/>
      <c r="SIV10" s="1739" t="n"/>
      <c r="SIW10" s="1739" t="n"/>
      <c r="SIX10" s="1739" t="n"/>
      <c r="SIY10" s="1739" t="n"/>
      <c r="SIZ10" s="1739" t="n"/>
      <c r="SJA10" s="1739" t="n"/>
      <c r="SJB10" s="1739" t="n"/>
      <c r="SJC10" s="1739" t="n"/>
      <c r="SJD10" s="1739" t="n"/>
      <c r="SJE10" s="1739" t="n"/>
      <c r="SJF10" s="1739" t="n"/>
      <c r="SJG10" s="1739" t="n"/>
      <c r="SJH10" s="1739" t="n"/>
      <c r="SJI10" s="1739" t="n"/>
      <c r="SJJ10" s="1739" t="n"/>
      <c r="SJK10" s="1739" t="n"/>
      <c r="SJL10" s="1739" t="n"/>
      <c r="SJM10" s="1739" t="n"/>
      <c r="SJN10" s="1739" t="n"/>
      <c r="SJO10" s="1739" t="n"/>
      <c r="SJP10" s="1739" t="n"/>
      <c r="SJQ10" s="1739" t="n"/>
      <c r="SJR10" s="1739" t="n"/>
      <c r="SJS10" s="1739" t="n"/>
      <c r="SJT10" s="1739" t="n"/>
      <c r="SJU10" s="1739" t="n"/>
      <c r="SJV10" s="1739" t="n"/>
      <c r="SJW10" s="1739" t="n"/>
      <c r="SJX10" s="1739" t="n"/>
      <c r="SJY10" s="1739" t="n"/>
      <c r="SJZ10" s="1739" t="n"/>
      <c r="SKA10" s="1739" t="n"/>
      <c r="SKB10" s="1739" t="n"/>
      <c r="SKC10" s="1739" t="n"/>
      <c r="SKD10" s="1739" t="n"/>
      <c r="SKE10" s="1739" t="n"/>
      <c r="SKF10" s="1739" t="n"/>
      <c r="SKG10" s="1739" t="n"/>
      <c r="SKH10" s="1739" t="n"/>
      <c r="SKI10" s="1739" t="n"/>
      <c r="SKJ10" s="1739" t="n"/>
      <c r="SKK10" s="1739" t="n"/>
      <c r="SKL10" s="1739" t="n"/>
      <c r="SKM10" s="1739" t="n"/>
      <c r="SKN10" s="1739" t="n"/>
      <c r="SKO10" s="1739" t="n"/>
      <c r="SKP10" s="1739" t="n"/>
      <c r="SKQ10" s="1739" t="n"/>
      <c r="SKR10" s="1739" t="n"/>
      <c r="SKS10" s="1739" t="n"/>
      <c r="SKT10" s="1739" t="n"/>
      <c r="SKU10" s="1739" t="n"/>
      <c r="SKV10" s="1739" t="n"/>
      <c r="SKW10" s="1739" t="n"/>
      <c r="SKX10" s="1739" t="n"/>
      <c r="SKY10" s="1739" t="n"/>
      <c r="SKZ10" s="1739" t="n"/>
      <c r="SLA10" s="1739" t="n"/>
      <c r="SLB10" s="1739" t="n"/>
      <c r="SLC10" s="1739" t="n"/>
      <c r="SLD10" s="1739" t="n"/>
      <c r="SLE10" s="1739" t="n"/>
      <c r="SLF10" s="1739" t="n"/>
      <c r="SLG10" s="1739" t="n"/>
      <c r="SLH10" s="1739" t="n"/>
      <c r="SLI10" s="1739" t="n"/>
      <c r="SLJ10" s="1739" t="n"/>
      <c r="SLK10" s="1739" t="n"/>
      <c r="SLL10" s="1739" t="n"/>
      <c r="SLM10" s="1739" t="n"/>
      <c r="SLN10" s="1739" t="n"/>
      <c r="SLO10" s="1739" t="n"/>
      <c r="SLP10" s="1739" t="n"/>
      <c r="SLQ10" s="1739" t="n"/>
      <c r="SLR10" s="1739" t="n"/>
      <c r="SLS10" s="1739" t="n"/>
      <c r="SLT10" s="1739" t="n"/>
      <c r="SLU10" s="1739" t="n"/>
      <c r="SLV10" s="1739" t="n"/>
      <c r="SLW10" s="1739" t="n"/>
      <c r="SLX10" s="1739" t="n"/>
      <c r="SLY10" s="1739" t="n"/>
      <c r="SLZ10" s="1739" t="n"/>
      <c r="SMA10" s="1739" t="n"/>
      <c r="SMB10" s="1739" t="n"/>
      <c r="SMC10" s="1739" t="n"/>
      <c r="SMD10" s="1739" t="n"/>
      <c r="SME10" s="1739" t="n"/>
      <c r="SMF10" s="1739" t="n"/>
      <c r="SMG10" s="1739" t="n"/>
      <c r="SMH10" s="1739" t="n"/>
      <c r="SMI10" s="1739" t="n"/>
      <c r="SMJ10" s="1739" t="n"/>
      <c r="SMK10" s="1739" t="n"/>
      <c r="SML10" s="1739" t="n"/>
      <c r="SMM10" s="1739" t="n"/>
      <c r="SMN10" s="1739" t="n"/>
      <c r="SMO10" s="1739" t="n"/>
      <c r="SMP10" s="1739" t="n"/>
      <c r="SMQ10" s="1739" t="n"/>
      <c r="SMR10" s="1739" t="n"/>
      <c r="SMS10" s="1739" t="n"/>
      <c r="SMT10" s="1739" t="n"/>
      <c r="SMU10" s="1739" t="n"/>
      <c r="SMV10" s="1739" t="n"/>
      <c r="SMW10" s="1739" t="n"/>
      <c r="SMX10" s="1739" t="n"/>
      <c r="SMY10" s="1739" t="n"/>
      <c r="SMZ10" s="1739" t="n"/>
      <c r="SNA10" s="1739" t="n"/>
      <c r="SNB10" s="1739" t="n"/>
      <c r="SNC10" s="1739" t="n"/>
      <c r="SND10" s="1739" t="n"/>
      <c r="SNE10" s="1739" t="n"/>
      <c r="SNF10" s="1739" t="n"/>
      <c r="SNG10" s="1739" t="n"/>
      <c r="SNH10" s="1739" t="n"/>
      <c r="SNI10" s="1739" t="n"/>
      <c r="SNJ10" s="1739" t="n"/>
      <c r="SNK10" s="1739" t="n"/>
      <c r="SNL10" s="1739" t="n"/>
      <c r="SNM10" s="1739" t="n"/>
      <c r="SNN10" s="1739" t="n"/>
      <c r="SNO10" s="1739" t="n"/>
      <c r="SNP10" s="1739" t="n"/>
      <c r="SNQ10" s="1739" t="n"/>
      <c r="SNR10" s="1739" t="n"/>
      <c r="SNS10" s="1739" t="n"/>
      <c r="SNT10" s="1739" t="n"/>
      <c r="SNU10" s="1739" t="n"/>
      <c r="SNV10" s="1739" t="n"/>
      <c r="SNW10" s="1739" t="n"/>
      <c r="SNX10" s="1739" t="n"/>
      <c r="SNY10" s="1739" t="n"/>
      <c r="SNZ10" s="1739" t="n"/>
      <c r="SOA10" s="1739" t="n"/>
      <c r="SOB10" s="1739" t="n"/>
      <c r="SOC10" s="1739" t="n"/>
      <c r="SOD10" s="1739" t="n"/>
      <c r="SOE10" s="1739" t="n"/>
      <c r="SOF10" s="1739" t="n"/>
      <c r="SOG10" s="1739" t="n"/>
      <c r="SOH10" s="1739" t="n"/>
      <c r="SOI10" s="1739" t="n"/>
      <c r="SOJ10" s="1739" t="n"/>
      <c r="SOK10" s="1739" t="n"/>
      <c r="SOL10" s="1739" t="n"/>
      <c r="SOM10" s="1739" t="n"/>
      <c r="SON10" s="1739" t="n"/>
      <c r="SOO10" s="1739" t="n"/>
      <c r="SOP10" s="1739" t="n"/>
      <c r="SOQ10" s="1739" t="n"/>
      <c r="SOR10" s="1739" t="n"/>
      <c r="SOS10" s="1739" t="n"/>
      <c r="SOT10" s="1739" t="n"/>
      <c r="SOU10" s="1739" t="n"/>
      <c r="SOV10" s="1739" t="n"/>
      <c r="SOW10" s="1739" t="n"/>
      <c r="SOX10" s="1739" t="n"/>
      <c r="SOY10" s="1739" t="n"/>
      <c r="SOZ10" s="1739" t="n"/>
      <c r="SPA10" s="1739" t="n"/>
      <c r="SPB10" s="1739" t="n"/>
      <c r="SPC10" s="1739" t="n"/>
      <c r="SPD10" s="1739" t="n"/>
      <c r="SPE10" s="1739" t="n"/>
      <c r="SPF10" s="1739" t="n"/>
      <c r="SPG10" s="1739" t="n"/>
      <c r="SPH10" s="1739" t="n"/>
      <c r="SPI10" s="1739" t="n"/>
      <c r="SPJ10" s="1739" t="n"/>
      <c r="SPK10" s="1739" t="n"/>
      <c r="SPL10" s="1739" t="n"/>
      <c r="SPM10" s="1739" t="n"/>
      <c r="SPN10" s="1739" t="n"/>
      <c r="SPO10" s="1739" t="n"/>
      <c r="SPP10" s="1739" t="n"/>
      <c r="SPQ10" s="1739" t="n"/>
      <c r="SPR10" s="1739" t="n"/>
      <c r="SPS10" s="1739" t="n"/>
      <c r="SPT10" s="1739" t="n"/>
      <c r="SPU10" s="1739" t="n"/>
      <c r="SPV10" s="1739" t="n"/>
      <c r="SPW10" s="1739" t="n"/>
      <c r="SPX10" s="1739" t="n"/>
      <c r="SPY10" s="1739" t="n"/>
      <c r="SPZ10" s="1739" t="n"/>
      <c r="SQA10" s="1739" t="n"/>
      <c r="SQB10" s="1739" t="n"/>
      <c r="SQC10" s="1739" t="n"/>
      <c r="SQD10" s="1739" t="n"/>
      <c r="SQE10" s="1739" t="n"/>
      <c r="SQF10" s="1739" t="n"/>
      <c r="SQG10" s="1739" t="n"/>
      <c r="SQH10" s="1739" t="n"/>
      <c r="SQI10" s="1739" t="n"/>
      <c r="SQJ10" s="1739" t="n"/>
      <c r="SQK10" s="1739" t="n"/>
      <c r="SQL10" s="1739" t="n"/>
      <c r="SQM10" s="1739" t="n"/>
      <c r="SQN10" s="1739" t="n"/>
      <c r="SQO10" s="1739" t="n"/>
      <c r="SQP10" s="1739" t="n"/>
      <c r="SQQ10" s="1739" t="n"/>
      <c r="SQR10" s="1739" t="n"/>
      <c r="SQS10" s="1739" t="n"/>
      <c r="SQT10" s="1739" t="n"/>
      <c r="SQU10" s="1739" t="n"/>
      <c r="SQV10" s="1739" t="n"/>
      <c r="SQW10" s="1739" t="n"/>
      <c r="SQX10" s="1739" t="n"/>
      <c r="SQY10" s="1739" t="n"/>
      <c r="SQZ10" s="1739" t="n"/>
      <c r="SRA10" s="1739" t="n"/>
      <c r="SRB10" s="1739" t="n"/>
      <c r="SRC10" s="1739" t="n"/>
      <c r="SRD10" s="1739" t="n"/>
      <c r="SRE10" s="1739" t="n"/>
      <c r="SRF10" s="1739" t="n"/>
      <c r="SRG10" s="1739" t="n"/>
      <c r="SRH10" s="1739" t="n"/>
      <c r="SRI10" s="1739" t="n"/>
      <c r="SRJ10" s="1739" t="n"/>
      <c r="SRK10" s="1739" t="n"/>
      <c r="SRL10" s="1739" t="n"/>
      <c r="SRM10" s="1739" t="n"/>
      <c r="SRN10" s="1739" t="n"/>
      <c r="SRO10" s="1739" t="n"/>
      <c r="SRP10" s="1739" t="n"/>
      <c r="SRQ10" s="1739" t="n"/>
      <c r="SRR10" s="1739" t="n"/>
      <c r="SRS10" s="1739" t="n"/>
      <c r="SRT10" s="1739" t="n"/>
      <c r="SRU10" s="1739" t="n"/>
      <c r="SRV10" s="1739" t="n"/>
      <c r="SRW10" s="1739" t="n"/>
      <c r="SRX10" s="1739" t="n"/>
      <c r="SRY10" s="1739" t="n"/>
      <c r="SRZ10" s="1739" t="n"/>
      <c r="SSA10" s="1739" t="n"/>
      <c r="SSB10" s="1739" t="n"/>
      <c r="SSC10" s="1739" t="n"/>
      <c r="SSD10" s="1739" t="n"/>
      <c r="SSE10" s="1739" t="n"/>
      <c r="SSF10" s="1739" t="n"/>
      <c r="SSG10" s="1739" t="n"/>
      <c r="SSH10" s="1739" t="n"/>
      <c r="SSI10" s="1739" t="n"/>
      <c r="SSJ10" s="1739" t="n"/>
      <c r="SSK10" s="1739" t="n"/>
      <c r="SSL10" s="1739" t="n"/>
      <c r="SSM10" s="1739" t="n"/>
      <c r="SSN10" s="1739" t="n"/>
      <c r="SSO10" s="1739" t="n"/>
      <c r="SSP10" s="1739" t="n"/>
      <c r="SSQ10" s="1739" t="n"/>
      <c r="SSR10" s="1739" t="n"/>
      <c r="SSS10" s="1739" t="n"/>
      <c r="SST10" s="1739" t="n"/>
      <c r="SSU10" s="1739" t="n"/>
      <c r="SSV10" s="1739" t="n"/>
      <c r="SSW10" s="1739" t="n"/>
      <c r="SSX10" s="1739" t="n"/>
      <c r="SSY10" s="1739" t="n"/>
      <c r="SSZ10" s="1739" t="n"/>
      <c r="STA10" s="1739" t="n"/>
      <c r="STB10" s="1739" t="n"/>
      <c r="STC10" s="1739" t="n"/>
      <c r="STD10" s="1739" t="n"/>
      <c r="STE10" s="1739" t="n"/>
      <c r="STF10" s="1739" t="n"/>
      <c r="STG10" s="1739" t="n"/>
      <c r="STH10" s="1739" t="n"/>
      <c r="STI10" s="1739" t="n"/>
      <c r="STJ10" s="1739" t="n"/>
      <c r="STK10" s="1739" t="n"/>
      <c r="STL10" s="1739" t="n"/>
      <c r="STM10" s="1739" t="n"/>
      <c r="STN10" s="1739" t="n"/>
      <c r="STO10" s="1739" t="n"/>
      <c r="STP10" s="1739" t="n"/>
      <c r="STQ10" s="1739" t="n"/>
      <c r="STR10" s="1739" t="n"/>
      <c r="STS10" s="1739" t="n"/>
      <c r="STT10" s="1739" t="n"/>
      <c r="STU10" s="1739" t="n"/>
      <c r="STV10" s="1739" t="n"/>
      <c r="STW10" s="1739" t="n"/>
      <c r="STX10" s="1739" t="n"/>
      <c r="STY10" s="1739" t="n"/>
      <c r="STZ10" s="1739" t="n"/>
      <c r="SUA10" s="1739" t="n"/>
      <c r="SUB10" s="1739" t="n"/>
      <c r="SUC10" s="1739" t="n"/>
      <c r="SUD10" s="1739" t="n"/>
      <c r="SUE10" s="1739" t="n"/>
      <c r="SUF10" s="1739" t="n"/>
      <c r="SUG10" s="1739" t="n"/>
      <c r="SUH10" s="1739" t="n"/>
      <c r="SUI10" s="1739" t="n"/>
      <c r="SUJ10" s="1739" t="n"/>
      <c r="SUK10" s="1739" t="n"/>
      <c r="SUL10" s="1739" t="n"/>
      <c r="SUM10" s="1739" t="n"/>
      <c r="SUN10" s="1739" t="n"/>
      <c r="SUO10" s="1739" t="n"/>
      <c r="SUP10" s="1739" t="n"/>
      <c r="SUQ10" s="1739" t="n"/>
      <c r="SUR10" s="1739" t="n"/>
      <c r="SUS10" s="1739" t="n"/>
      <c r="SUT10" s="1739" t="n"/>
      <c r="SUU10" s="1739" t="n"/>
      <c r="SUV10" s="1739" t="n"/>
      <c r="SUW10" s="1739" t="n"/>
      <c r="SUX10" s="1739" t="n"/>
      <c r="SUY10" s="1739" t="n"/>
      <c r="SUZ10" s="1739" t="n"/>
      <c r="SVA10" s="1739" t="n"/>
      <c r="SVB10" s="1739" t="n"/>
      <c r="SVC10" s="1739" t="n"/>
      <c r="SVD10" s="1739" t="n"/>
      <c r="SVE10" s="1739" t="n"/>
      <c r="SVF10" s="1739" t="n"/>
      <c r="SVG10" s="1739" t="n"/>
      <c r="SVH10" s="1739" t="n"/>
      <c r="SVI10" s="1739" t="n"/>
      <c r="SVJ10" s="1739" t="n"/>
      <c r="SVK10" s="1739" t="n"/>
      <c r="SVL10" s="1739" t="n"/>
      <c r="SVM10" s="1739" t="n"/>
      <c r="SVN10" s="1739" t="n"/>
      <c r="SVO10" s="1739" t="n"/>
      <c r="SVP10" s="1739" t="n"/>
      <c r="SVQ10" s="1739" t="n"/>
      <c r="SVR10" s="1739" t="n"/>
      <c r="SVS10" s="1739" t="n"/>
      <c r="SVT10" s="1739" t="n"/>
      <c r="SVU10" s="1739" t="n"/>
      <c r="SVV10" s="1739" t="n"/>
      <c r="SVW10" s="1739" t="n"/>
      <c r="SVX10" s="1739" t="n"/>
      <c r="SVY10" s="1739" t="n"/>
      <c r="SVZ10" s="1739" t="n"/>
      <c r="SWA10" s="1739" t="n"/>
      <c r="SWB10" s="1739" t="n"/>
      <c r="SWC10" s="1739" t="n"/>
      <c r="SWD10" s="1739" t="n"/>
      <c r="SWE10" s="1739" t="n"/>
      <c r="SWF10" s="1739" t="n"/>
      <c r="SWG10" s="1739" t="n"/>
      <c r="SWH10" s="1739" t="n"/>
      <c r="SWI10" s="1739" t="n"/>
      <c r="SWJ10" s="1739" t="n"/>
      <c r="SWK10" s="1739" t="n"/>
      <c r="SWL10" s="1739" t="n"/>
      <c r="SWM10" s="1739" t="n"/>
      <c r="SWN10" s="1739" t="n"/>
      <c r="SWO10" s="1739" t="n"/>
      <c r="SWP10" s="1739" t="n"/>
      <c r="SWQ10" s="1739" t="n"/>
      <c r="SWR10" s="1739" t="n"/>
      <c r="SWS10" s="1739" t="n"/>
      <c r="SWT10" s="1739" t="n"/>
      <c r="SWU10" s="1739" t="n"/>
      <c r="SWV10" s="1739" t="n"/>
      <c r="SWW10" s="1739" t="n"/>
      <c r="SWX10" s="1739" t="n"/>
      <c r="SWY10" s="1739" t="n"/>
      <c r="SWZ10" s="1739" t="n"/>
      <c r="SXA10" s="1739" t="n"/>
      <c r="SXB10" s="1739" t="n"/>
      <c r="SXC10" s="1739" t="n"/>
      <c r="SXD10" s="1739" t="n"/>
      <c r="SXE10" s="1739" t="n"/>
      <c r="SXF10" s="1739" t="n"/>
      <c r="SXG10" s="1739" t="n"/>
      <c r="SXH10" s="1739" t="n"/>
      <c r="SXI10" s="1739" t="n"/>
      <c r="SXJ10" s="1739" t="n"/>
      <c r="SXK10" s="1739" t="n"/>
      <c r="SXL10" s="1739" t="n"/>
      <c r="SXM10" s="1739" t="n"/>
      <c r="SXN10" s="1739" t="n"/>
      <c r="SXO10" s="1739" t="n"/>
      <c r="SXP10" s="1739" t="n"/>
      <c r="SXQ10" s="1739" t="n"/>
      <c r="SXR10" s="1739" t="n"/>
      <c r="SXS10" s="1739" t="n"/>
      <c r="SXT10" s="1739" t="n"/>
      <c r="SXU10" s="1739" t="n"/>
      <c r="SXV10" s="1739" t="n"/>
      <c r="SXW10" s="1739" t="n"/>
      <c r="SXX10" s="1739" t="n"/>
      <c r="SXY10" s="1739" t="n"/>
      <c r="SXZ10" s="1739" t="n"/>
      <c r="SYA10" s="1739" t="n"/>
      <c r="SYB10" s="1739" t="n"/>
      <c r="SYC10" s="1739" t="n"/>
      <c r="SYD10" s="1739" t="n"/>
      <c r="SYE10" s="1739" t="n"/>
      <c r="SYF10" s="1739" t="n"/>
      <c r="SYG10" s="1739" t="n"/>
      <c r="SYH10" s="1739" t="n"/>
      <c r="SYI10" s="1739" t="n"/>
      <c r="SYJ10" s="1739" t="n"/>
      <c r="SYK10" s="1739" t="n"/>
      <c r="SYL10" s="1739" t="n"/>
      <c r="SYM10" s="1739" t="n"/>
      <c r="SYN10" s="1739" t="n"/>
      <c r="SYO10" s="1739" t="n"/>
      <c r="SYP10" s="1739" t="n"/>
      <c r="SYQ10" s="1739" t="n"/>
      <c r="SYR10" s="1739" t="n"/>
      <c r="SYS10" s="1739" t="n"/>
      <c r="SYT10" s="1739" t="n"/>
      <c r="SYU10" s="1739" t="n"/>
      <c r="SYV10" s="1739" t="n"/>
      <c r="SYW10" s="1739" t="n"/>
      <c r="SYX10" s="1739" t="n"/>
      <c r="SYY10" s="1739" t="n"/>
      <c r="SYZ10" s="1739" t="n"/>
      <c r="SZA10" s="1739" t="n"/>
      <c r="SZB10" s="1739" t="n"/>
      <c r="SZC10" s="1739" t="n"/>
      <c r="SZD10" s="1739" t="n"/>
      <c r="SZE10" s="1739" t="n"/>
      <c r="SZF10" s="1739" t="n"/>
      <c r="SZG10" s="1739" t="n"/>
      <c r="SZH10" s="1739" t="n"/>
      <c r="SZI10" s="1739" t="n"/>
      <c r="SZJ10" s="1739" t="n"/>
      <c r="SZK10" s="1739" t="n"/>
      <c r="SZL10" s="1739" t="n"/>
      <c r="SZM10" s="1739" t="n"/>
      <c r="SZN10" s="1739" t="n"/>
      <c r="SZO10" s="1739" t="n"/>
      <c r="SZP10" s="1739" t="n"/>
      <c r="SZQ10" s="1739" t="n"/>
      <c r="SZR10" s="1739" t="n"/>
      <c r="SZS10" s="1739" t="n"/>
      <c r="SZT10" s="1739" t="n"/>
      <c r="SZU10" s="1739" t="n"/>
      <c r="SZV10" s="1739" t="n"/>
      <c r="SZW10" s="1739" t="n"/>
      <c r="SZX10" s="1739" t="n"/>
      <c r="SZY10" s="1739" t="n"/>
      <c r="SZZ10" s="1739" t="n"/>
      <c r="TAA10" s="1739" t="n"/>
      <c r="TAB10" s="1739" t="n"/>
      <c r="TAC10" s="1739" t="n"/>
      <c r="TAD10" s="1739" t="n"/>
      <c r="TAE10" s="1739" t="n"/>
      <c r="TAF10" s="1739" t="n"/>
      <c r="TAG10" s="1739" t="n"/>
      <c r="TAH10" s="1739" t="n"/>
      <c r="TAI10" s="1739" t="n"/>
      <c r="TAJ10" s="1739" t="n"/>
      <c r="TAK10" s="1739" t="n"/>
      <c r="TAL10" s="1739" t="n"/>
      <c r="TAM10" s="1739" t="n"/>
      <c r="TAN10" s="1739" t="n"/>
      <c r="TAO10" s="1739" t="n"/>
      <c r="TAP10" s="1739" t="n"/>
      <c r="TAQ10" s="1739" t="n"/>
      <c r="TAR10" s="1739" t="n"/>
      <c r="TAS10" s="1739" t="n"/>
      <c r="TAT10" s="1739" t="n"/>
      <c r="TAU10" s="1739" t="n"/>
      <c r="TAV10" s="1739" t="n"/>
      <c r="TAW10" s="1739" t="n"/>
      <c r="TAX10" s="1739" t="n"/>
      <c r="TAY10" s="1739" t="n"/>
      <c r="TAZ10" s="1739" t="n"/>
      <c r="TBA10" s="1739" t="n"/>
      <c r="TBB10" s="1739" t="n"/>
      <c r="TBC10" s="1739" t="n"/>
      <c r="TBD10" s="1739" t="n"/>
      <c r="TBE10" s="1739" t="n"/>
      <c r="TBF10" s="1739" t="n"/>
      <c r="TBG10" s="1739" t="n"/>
      <c r="TBH10" s="1739" t="n"/>
      <c r="TBI10" s="1739" t="n"/>
      <c r="TBJ10" s="1739" t="n"/>
      <c r="TBK10" s="1739" t="n"/>
      <c r="TBL10" s="1739" t="n"/>
      <c r="TBM10" s="1739" t="n"/>
      <c r="TBN10" s="1739" t="n"/>
      <c r="TBO10" s="1739" t="n"/>
      <c r="TBP10" s="1739" t="n"/>
      <c r="TBQ10" s="1739" t="n"/>
      <c r="TBR10" s="1739" t="n"/>
      <c r="TBS10" s="1739" t="n"/>
      <c r="TBT10" s="1739" t="n"/>
      <c r="TBU10" s="1739" t="n"/>
      <c r="TBV10" s="1739" t="n"/>
      <c r="TBW10" s="1739" t="n"/>
      <c r="TBX10" s="1739" t="n"/>
      <c r="TBY10" s="1739" t="n"/>
      <c r="TBZ10" s="1739" t="n"/>
      <c r="TCA10" s="1739" t="n"/>
      <c r="TCB10" s="1739" t="n"/>
      <c r="TCC10" s="1739" t="n"/>
      <c r="TCD10" s="1739" t="n"/>
      <c r="TCE10" s="1739" t="n"/>
      <c r="TCF10" s="1739" t="n"/>
      <c r="TCG10" s="1739" t="n"/>
      <c r="TCH10" s="1739" t="n"/>
      <c r="TCI10" s="1739" t="n"/>
      <c r="TCJ10" s="1739" t="n"/>
      <c r="TCK10" s="1739" t="n"/>
      <c r="TCL10" s="1739" t="n"/>
      <c r="TCM10" s="1739" t="n"/>
      <c r="TCN10" s="1739" t="n"/>
      <c r="TCO10" s="1739" t="n"/>
      <c r="TCP10" s="1739" t="n"/>
      <c r="TCQ10" s="1739" t="n"/>
      <c r="TCR10" s="1739" t="n"/>
      <c r="TCS10" s="1739" t="n"/>
      <c r="TCT10" s="1739" t="n"/>
      <c r="TCU10" s="1739" t="n"/>
      <c r="TCV10" s="1739" t="n"/>
      <c r="TCW10" s="1739" t="n"/>
      <c r="TCX10" s="1739" t="n"/>
      <c r="TCY10" s="1739" t="n"/>
      <c r="TCZ10" s="1739" t="n"/>
      <c r="TDA10" s="1739" t="n"/>
      <c r="TDB10" s="1739" t="n"/>
      <c r="TDC10" s="1739" t="n"/>
      <c r="TDD10" s="1739" t="n"/>
      <c r="TDE10" s="1739" t="n"/>
      <c r="TDF10" s="1739" t="n"/>
      <c r="TDG10" s="1739" t="n"/>
      <c r="TDH10" s="1739" t="n"/>
      <c r="TDI10" s="1739" t="n"/>
      <c r="TDJ10" s="1739" t="n"/>
      <c r="TDK10" s="1739" t="n"/>
      <c r="TDL10" s="1739" t="n"/>
      <c r="TDM10" s="1739" t="n"/>
      <c r="TDN10" s="1739" t="n"/>
      <c r="TDO10" s="1739" t="n"/>
      <c r="TDP10" s="1739" t="n"/>
      <c r="TDQ10" s="1739" t="n"/>
      <c r="TDR10" s="1739" t="n"/>
      <c r="TDS10" s="1739" t="n"/>
      <c r="TDT10" s="1739" t="n"/>
      <c r="TDU10" s="1739" t="n"/>
      <c r="TDV10" s="1739" t="n"/>
      <c r="TDW10" s="1739" t="n"/>
      <c r="TDX10" s="1739" t="n"/>
      <c r="TDY10" s="1739" t="n"/>
      <c r="TDZ10" s="1739" t="n"/>
      <c r="TEA10" s="1739" t="n"/>
      <c r="TEB10" s="1739" t="n"/>
      <c r="TEC10" s="1739" t="n"/>
      <c r="TED10" s="1739" t="n"/>
      <c r="TEE10" s="1739" t="n"/>
      <c r="TEF10" s="1739" t="n"/>
      <c r="TEG10" s="1739" t="n"/>
      <c r="TEH10" s="1739" t="n"/>
      <c r="TEI10" s="1739" t="n"/>
      <c r="TEJ10" s="1739" t="n"/>
      <c r="TEK10" s="1739" t="n"/>
      <c r="TEL10" s="1739" t="n"/>
      <c r="TEM10" s="1739" t="n"/>
      <c r="TEN10" s="1739" t="n"/>
      <c r="TEO10" s="1739" t="n"/>
      <c r="TEP10" s="1739" t="n"/>
      <c r="TEQ10" s="1739" t="n"/>
      <c r="TER10" s="1739" t="n"/>
      <c r="TES10" s="1739" t="n"/>
      <c r="TET10" s="1739" t="n"/>
      <c r="TEU10" s="1739" t="n"/>
      <c r="TEV10" s="1739" t="n"/>
      <c r="TEW10" s="1739" t="n"/>
      <c r="TEX10" s="1739" t="n"/>
      <c r="TEY10" s="1739" t="n"/>
      <c r="TEZ10" s="1739" t="n"/>
      <c r="TFA10" s="1739" t="n"/>
      <c r="TFB10" s="1739" t="n"/>
      <c r="TFC10" s="1739" t="n"/>
      <c r="TFD10" s="1739" t="n"/>
      <c r="TFE10" s="1739" t="n"/>
      <c r="TFF10" s="1739" t="n"/>
      <c r="TFG10" s="1739" t="n"/>
      <c r="TFH10" s="1739" t="n"/>
      <c r="TFI10" s="1739" t="n"/>
      <c r="TFJ10" s="1739" t="n"/>
      <c r="TFK10" s="1739" t="n"/>
      <c r="TFL10" s="1739" t="n"/>
      <c r="TFM10" s="1739" t="n"/>
      <c r="TFN10" s="1739" t="n"/>
      <c r="TFO10" s="1739" t="n"/>
      <c r="TFP10" s="1739" t="n"/>
      <c r="TFQ10" s="1739" t="n"/>
      <c r="TFR10" s="1739" t="n"/>
      <c r="TFS10" s="1739" t="n"/>
      <c r="TFT10" s="1739" t="n"/>
      <c r="TFU10" s="1739" t="n"/>
      <c r="TFV10" s="1739" t="n"/>
      <c r="TFW10" s="1739" t="n"/>
      <c r="TFX10" s="1739" t="n"/>
      <c r="TFY10" s="1739" t="n"/>
      <c r="TFZ10" s="1739" t="n"/>
      <c r="TGA10" s="1739" t="n"/>
      <c r="TGB10" s="1739" t="n"/>
      <c r="TGC10" s="1739" t="n"/>
      <c r="TGD10" s="1739" t="n"/>
      <c r="TGE10" s="1739" t="n"/>
      <c r="TGF10" s="1739" t="n"/>
      <c r="TGG10" s="1739" t="n"/>
      <c r="TGH10" s="1739" t="n"/>
      <c r="TGI10" s="1739" t="n"/>
      <c r="TGJ10" s="1739" t="n"/>
      <c r="TGK10" s="1739" t="n"/>
      <c r="TGL10" s="1739" t="n"/>
      <c r="TGM10" s="1739" t="n"/>
      <c r="TGN10" s="1739" t="n"/>
      <c r="TGO10" s="1739" t="n"/>
      <c r="TGP10" s="1739" t="n"/>
      <c r="TGQ10" s="1739" t="n"/>
      <c r="TGR10" s="1739" t="n"/>
      <c r="TGS10" s="1739" t="n"/>
      <c r="TGT10" s="1739" t="n"/>
      <c r="TGU10" s="1739" t="n"/>
      <c r="TGV10" s="1739" t="n"/>
      <c r="TGW10" s="1739" t="n"/>
      <c r="TGX10" s="1739" t="n"/>
      <c r="TGY10" s="1739" t="n"/>
      <c r="TGZ10" s="1739" t="n"/>
      <c r="THA10" s="1739" t="n"/>
      <c r="THB10" s="1739" t="n"/>
      <c r="THC10" s="1739" t="n"/>
      <c r="THD10" s="1739" t="n"/>
      <c r="THE10" s="1739" t="n"/>
      <c r="THF10" s="1739" t="n"/>
      <c r="THG10" s="1739" t="n"/>
      <c r="THH10" s="1739" t="n"/>
      <c r="THI10" s="1739" t="n"/>
      <c r="THJ10" s="1739" t="n"/>
      <c r="THK10" s="1739" t="n"/>
      <c r="THL10" s="1739" t="n"/>
      <c r="THM10" s="1739" t="n"/>
      <c r="THN10" s="1739" t="n"/>
      <c r="THO10" s="1739" t="n"/>
      <c r="THP10" s="1739" t="n"/>
      <c r="THQ10" s="1739" t="n"/>
      <c r="THR10" s="1739" t="n"/>
      <c r="THS10" s="1739" t="n"/>
      <c r="THT10" s="1739" t="n"/>
      <c r="THU10" s="1739" t="n"/>
      <c r="THV10" s="1739" t="n"/>
      <c r="THW10" s="1739" t="n"/>
      <c r="THX10" s="1739" t="n"/>
      <c r="THY10" s="1739" t="n"/>
      <c r="THZ10" s="1739" t="n"/>
      <c r="TIA10" s="1739" t="n"/>
      <c r="TIB10" s="1739" t="n"/>
      <c r="TIC10" s="1739" t="n"/>
      <c r="TID10" s="1739" t="n"/>
      <c r="TIE10" s="1739" t="n"/>
      <c r="TIF10" s="1739" t="n"/>
      <c r="TIG10" s="1739" t="n"/>
      <c r="TIH10" s="1739" t="n"/>
      <c r="TII10" s="1739" t="n"/>
      <c r="TIJ10" s="1739" t="n"/>
      <c r="TIK10" s="1739" t="n"/>
      <c r="TIL10" s="1739" t="n"/>
      <c r="TIM10" s="1739" t="n"/>
      <c r="TIN10" s="1739" t="n"/>
      <c r="TIO10" s="1739" t="n"/>
      <c r="TIP10" s="1739" t="n"/>
      <c r="TIQ10" s="1739" t="n"/>
      <c r="TIR10" s="1739" t="n"/>
      <c r="TIS10" s="1739" t="n"/>
      <c r="TIT10" s="1739" t="n"/>
      <c r="TIU10" s="1739" t="n"/>
      <c r="TIV10" s="1739" t="n"/>
      <c r="TIW10" s="1739" t="n"/>
      <c r="TIX10" s="1739" t="n"/>
      <c r="TIY10" s="1739" t="n"/>
      <c r="TIZ10" s="1739" t="n"/>
      <c r="TJA10" s="1739" t="n"/>
      <c r="TJB10" s="1739" t="n"/>
      <c r="TJC10" s="1739" t="n"/>
      <c r="TJD10" s="1739" t="n"/>
      <c r="TJE10" s="1739" t="n"/>
      <c r="TJF10" s="1739" t="n"/>
      <c r="TJG10" s="1739" t="n"/>
      <c r="TJH10" s="1739" t="n"/>
      <c r="TJI10" s="1739" t="n"/>
      <c r="TJJ10" s="1739" t="n"/>
      <c r="TJK10" s="1739" t="n"/>
      <c r="TJL10" s="1739" t="n"/>
      <c r="TJM10" s="1739" t="n"/>
      <c r="TJN10" s="1739" t="n"/>
      <c r="TJO10" s="1739" t="n"/>
      <c r="TJP10" s="1739" t="n"/>
      <c r="TJQ10" s="1739" t="n"/>
      <c r="TJR10" s="1739" t="n"/>
      <c r="TJS10" s="1739" t="n"/>
      <c r="TJT10" s="1739" t="n"/>
      <c r="TJU10" s="1739" t="n"/>
      <c r="TJV10" s="1739" t="n"/>
      <c r="TJW10" s="1739" t="n"/>
      <c r="TJX10" s="1739" t="n"/>
      <c r="TJY10" s="1739" t="n"/>
      <c r="TJZ10" s="1739" t="n"/>
      <c r="TKA10" s="1739" t="n"/>
      <c r="TKB10" s="1739" t="n"/>
      <c r="TKC10" s="1739" t="n"/>
      <c r="TKD10" s="1739" t="n"/>
      <c r="TKE10" s="1739" t="n"/>
      <c r="TKF10" s="1739" t="n"/>
      <c r="TKG10" s="1739" t="n"/>
      <c r="TKH10" s="1739" t="n"/>
      <c r="TKI10" s="1739" t="n"/>
      <c r="TKJ10" s="1739" t="n"/>
      <c r="TKK10" s="1739" t="n"/>
      <c r="TKL10" s="1739" t="n"/>
      <c r="TKM10" s="1739" t="n"/>
      <c r="TKN10" s="1739" t="n"/>
      <c r="TKO10" s="1739" t="n"/>
      <c r="TKP10" s="1739" t="n"/>
      <c r="TKQ10" s="1739" t="n"/>
      <c r="TKR10" s="1739" t="n"/>
      <c r="TKS10" s="1739" t="n"/>
      <c r="TKT10" s="1739" t="n"/>
      <c r="TKU10" s="1739" t="n"/>
      <c r="TKV10" s="1739" t="n"/>
      <c r="TKW10" s="1739" t="n"/>
      <c r="TKX10" s="1739" t="n"/>
      <c r="TKY10" s="1739" t="n"/>
      <c r="TKZ10" s="1739" t="n"/>
      <c r="TLA10" s="1739" t="n"/>
      <c r="TLB10" s="1739" t="n"/>
      <c r="TLC10" s="1739" t="n"/>
      <c r="TLD10" s="1739" t="n"/>
      <c r="TLE10" s="1739" t="n"/>
      <c r="TLF10" s="1739" t="n"/>
      <c r="TLG10" s="1739" t="n"/>
      <c r="TLH10" s="1739" t="n"/>
      <c r="TLI10" s="1739" t="n"/>
      <c r="TLJ10" s="1739" t="n"/>
      <c r="TLK10" s="1739" t="n"/>
      <c r="TLL10" s="1739" t="n"/>
      <c r="TLM10" s="1739" t="n"/>
      <c r="TLN10" s="1739" t="n"/>
      <c r="TLO10" s="1739" t="n"/>
      <c r="TLP10" s="1739" t="n"/>
      <c r="TLQ10" s="1739" t="n"/>
      <c r="TLR10" s="1739" t="n"/>
      <c r="TLS10" s="1739" t="n"/>
      <c r="TLT10" s="1739" t="n"/>
      <c r="TLU10" s="1739" t="n"/>
      <c r="TLV10" s="1739" t="n"/>
      <c r="TLW10" s="1739" t="n"/>
      <c r="TLX10" s="1739" t="n"/>
      <c r="TLY10" s="1739" t="n"/>
      <c r="TLZ10" s="1739" t="n"/>
      <c r="TMA10" s="1739" t="n"/>
      <c r="TMB10" s="1739" t="n"/>
      <c r="TMC10" s="1739" t="n"/>
      <c r="TMD10" s="1739" t="n"/>
      <c r="TME10" s="1739" t="n"/>
      <c r="TMF10" s="1739" t="n"/>
      <c r="TMG10" s="1739" t="n"/>
      <c r="TMH10" s="1739" t="n"/>
      <c r="TMI10" s="1739" t="n"/>
      <c r="TMJ10" s="1739" t="n"/>
      <c r="TMK10" s="1739" t="n"/>
      <c r="TML10" s="1739" t="n"/>
      <c r="TMM10" s="1739" t="n"/>
      <c r="TMN10" s="1739" t="n"/>
      <c r="TMO10" s="1739" t="n"/>
      <c r="TMP10" s="1739" t="n"/>
      <c r="TMQ10" s="1739" t="n"/>
      <c r="TMR10" s="1739" t="n"/>
      <c r="TMS10" s="1739" t="n"/>
      <c r="TMT10" s="1739" t="n"/>
      <c r="TMU10" s="1739" t="n"/>
      <c r="TMV10" s="1739" t="n"/>
      <c r="TMW10" s="1739" t="n"/>
      <c r="TMX10" s="1739" t="n"/>
      <c r="TMY10" s="1739" t="n"/>
      <c r="TMZ10" s="1739" t="n"/>
      <c r="TNA10" s="1739" t="n"/>
      <c r="TNB10" s="1739" t="n"/>
      <c r="TNC10" s="1739" t="n"/>
      <c r="TND10" s="1739" t="n"/>
      <c r="TNE10" s="1739" t="n"/>
      <c r="TNF10" s="1739" t="n"/>
      <c r="TNG10" s="1739" t="n"/>
      <c r="TNH10" s="1739" t="n"/>
      <c r="TNI10" s="1739" t="n"/>
      <c r="TNJ10" s="1739" t="n"/>
      <c r="TNK10" s="1739" t="n"/>
      <c r="TNL10" s="1739" t="n"/>
      <c r="TNM10" s="1739" t="n"/>
      <c r="TNN10" s="1739" t="n"/>
      <c r="TNO10" s="1739" t="n"/>
      <c r="TNP10" s="1739" t="n"/>
      <c r="TNQ10" s="1739" t="n"/>
      <c r="TNR10" s="1739" t="n"/>
      <c r="TNS10" s="1739" t="n"/>
      <c r="TNT10" s="1739" t="n"/>
      <c r="TNU10" s="1739" t="n"/>
      <c r="TNV10" s="1739" t="n"/>
      <c r="TNW10" s="1739" t="n"/>
      <c r="TNX10" s="1739" t="n"/>
      <c r="TNY10" s="1739" t="n"/>
      <c r="TNZ10" s="1739" t="n"/>
      <c r="TOA10" s="1739" t="n"/>
      <c r="TOB10" s="1739" t="n"/>
      <c r="TOC10" s="1739" t="n"/>
      <c r="TOD10" s="1739" t="n"/>
      <c r="TOE10" s="1739" t="n"/>
      <c r="TOF10" s="1739" t="n"/>
      <c r="TOG10" s="1739" t="n"/>
      <c r="TOH10" s="1739" t="n"/>
      <c r="TOI10" s="1739" t="n"/>
      <c r="TOJ10" s="1739" t="n"/>
      <c r="TOK10" s="1739" t="n"/>
      <c r="TOL10" s="1739" t="n"/>
      <c r="TOM10" s="1739" t="n"/>
      <c r="TON10" s="1739" t="n"/>
      <c r="TOO10" s="1739" t="n"/>
      <c r="TOP10" s="1739" t="n"/>
      <c r="TOQ10" s="1739" t="n"/>
      <c r="TOR10" s="1739" t="n"/>
      <c r="TOS10" s="1739" t="n"/>
      <c r="TOT10" s="1739" t="n"/>
      <c r="TOU10" s="1739" t="n"/>
      <c r="TOV10" s="1739" t="n"/>
      <c r="TOW10" s="1739" t="n"/>
      <c r="TOX10" s="1739" t="n"/>
      <c r="TOY10" s="1739" t="n"/>
      <c r="TOZ10" s="1739" t="n"/>
      <c r="TPA10" s="1739" t="n"/>
      <c r="TPB10" s="1739" t="n"/>
      <c r="TPC10" s="1739" t="n"/>
      <c r="TPD10" s="1739" t="n"/>
      <c r="TPE10" s="1739" t="n"/>
      <c r="TPF10" s="1739" t="n"/>
      <c r="TPG10" s="1739" t="n"/>
      <c r="TPH10" s="1739" t="n"/>
      <c r="TPI10" s="1739" t="n"/>
      <c r="TPJ10" s="1739" t="n"/>
      <c r="TPK10" s="1739" t="n"/>
      <c r="TPL10" s="1739" t="n"/>
      <c r="TPM10" s="1739" t="n"/>
      <c r="TPN10" s="1739" t="n"/>
      <c r="TPO10" s="1739" t="n"/>
      <c r="TPP10" s="1739" t="n"/>
      <c r="TPQ10" s="1739" t="n"/>
      <c r="TPR10" s="1739" t="n"/>
      <c r="TPS10" s="1739" t="n"/>
      <c r="TPT10" s="1739" t="n"/>
      <c r="TPU10" s="1739" t="n"/>
      <c r="TPV10" s="1739" t="n"/>
      <c r="TPW10" s="1739" t="n"/>
      <c r="TPX10" s="1739" t="n"/>
      <c r="TPY10" s="1739" t="n"/>
      <c r="TPZ10" s="1739" t="n"/>
      <c r="TQA10" s="1739" t="n"/>
      <c r="TQB10" s="1739" t="n"/>
      <c r="TQC10" s="1739" t="n"/>
      <c r="TQD10" s="1739" t="n"/>
      <c r="TQE10" s="1739" t="n"/>
      <c r="TQF10" s="1739" t="n"/>
      <c r="TQG10" s="1739" t="n"/>
      <c r="TQH10" s="1739" t="n"/>
      <c r="TQI10" s="1739" t="n"/>
      <c r="TQJ10" s="1739" t="n"/>
      <c r="TQK10" s="1739" t="n"/>
      <c r="TQL10" s="1739" t="n"/>
      <c r="TQM10" s="1739" t="n"/>
      <c r="TQN10" s="1739" t="n"/>
      <c r="TQO10" s="1739" t="n"/>
      <c r="TQP10" s="1739" t="n"/>
      <c r="TQQ10" s="1739" t="n"/>
      <c r="TQR10" s="1739" t="n"/>
      <c r="TQS10" s="1739" t="n"/>
      <c r="TQT10" s="1739" t="n"/>
      <c r="TQU10" s="1739" t="n"/>
      <c r="TQV10" s="1739" t="n"/>
      <c r="TQW10" s="1739" t="n"/>
      <c r="TQX10" s="1739" t="n"/>
      <c r="TQY10" s="1739" t="n"/>
      <c r="TQZ10" s="1739" t="n"/>
      <c r="TRA10" s="1739" t="n"/>
      <c r="TRB10" s="1739" t="n"/>
      <c r="TRC10" s="1739" t="n"/>
      <c r="TRD10" s="1739" t="n"/>
      <c r="TRE10" s="1739" t="n"/>
      <c r="TRF10" s="1739" t="n"/>
      <c r="TRG10" s="1739" t="n"/>
      <c r="TRH10" s="1739" t="n"/>
      <c r="TRI10" s="1739" t="n"/>
      <c r="TRJ10" s="1739" t="n"/>
      <c r="TRK10" s="1739" t="n"/>
      <c r="TRL10" s="1739" t="n"/>
      <c r="TRM10" s="1739" t="n"/>
      <c r="TRN10" s="1739" t="n"/>
      <c r="TRO10" s="1739" t="n"/>
      <c r="TRP10" s="1739" t="n"/>
      <c r="TRQ10" s="1739" t="n"/>
      <c r="TRR10" s="1739" t="n"/>
      <c r="TRS10" s="1739" t="n"/>
      <c r="TRT10" s="1739" t="n"/>
      <c r="TRU10" s="1739" t="n"/>
      <c r="TRV10" s="1739" t="n"/>
      <c r="TRW10" s="1739" t="n"/>
      <c r="TRX10" s="1739" t="n"/>
      <c r="TRY10" s="1739" t="n"/>
      <c r="TRZ10" s="1739" t="n"/>
      <c r="TSA10" s="1739" t="n"/>
      <c r="TSB10" s="1739" t="n"/>
      <c r="TSC10" s="1739" t="n"/>
      <c r="TSD10" s="1739" t="n"/>
      <c r="TSE10" s="1739" t="n"/>
      <c r="TSF10" s="1739" t="n"/>
      <c r="TSG10" s="1739" t="n"/>
      <c r="TSH10" s="1739" t="n"/>
      <c r="TSI10" s="1739" t="n"/>
      <c r="TSJ10" s="1739" t="n"/>
      <c r="TSK10" s="1739" t="n"/>
      <c r="TSL10" s="1739" t="n"/>
      <c r="TSM10" s="1739" t="n"/>
      <c r="TSN10" s="1739" t="n"/>
      <c r="TSO10" s="1739" t="n"/>
      <c r="TSP10" s="1739" t="n"/>
      <c r="TSQ10" s="1739" t="n"/>
      <c r="TSR10" s="1739" t="n"/>
      <c r="TSS10" s="1739" t="n"/>
      <c r="TST10" s="1739" t="n"/>
      <c r="TSU10" s="1739" t="n"/>
      <c r="TSV10" s="1739" t="n"/>
      <c r="TSW10" s="1739" t="n"/>
      <c r="TSX10" s="1739" t="n"/>
      <c r="TSY10" s="1739" t="n"/>
      <c r="TSZ10" s="1739" t="n"/>
      <c r="TTA10" s="1739" t="n"/>
      <c r="TTB10" s="1739" t="n"/>
      <c r="TTC10" s="1739" t="n"/>
      <c r="TTD10" s="1739" t="n"/>
      <c r="TTE10" s="1739" t="n"/>
      <c r="TTF10" s="1739" t="n"/>
      <c r="TTG10" s="1739" t="n"/>
      <c r="TTH10" s="1739" t="n"/>
      <c r="TTI10" s="1739" t="n"/>
      <c r="TTJ10" s="1739" t="n"/>
      <c r="TTK10" s="1739" t="n"/>
      <c r="TTL10" s="1739" t="n"/>
      <c r="TTM10" s="1739" t="n"/>
      <c r="TTN10" s="1739" t="n"/>
      <c r="TTO10" s="1739" t="n"/>
      <c r="TTP10" s="1739" t="n"/>
      <c r="TTQ10" s="1739" t="n"/>
      <c r="TTR10" s="1739" t="n"/>
      <c r="TTS10" s="1739" t="n"/>
      <c r="TTT10" s="1739" t="n"/>
      <c r="TTU10" s="1739" t="n"/>
      <c r="TTV10" s="1739" t="n"/>
      <c r="TTW10" s="1739" t="n"/>
      <c r="TTX10" s="1739" t="n"/>
      <c r="TTY10" s="1739" t="n"/>
      <c r="TTZ10" s="1739" t="n"/>
      <c r="TUA10" s="1739" t="n"/>
      <c r="TUB10" s="1739" t="n"/>
      <c r="TUC10" s="1739" t="n"/>
      <c r="TUD10" s="1739" t="n"/>
      <c r="TUE10" s="1739" t="n"/>
      <c r="TUF10" s="1739" t="n"/>
      <c r="TUG10" s="1739" t="n"/>
      <c r="TUH10" s="1739" t="n"/>
      <c r="TUI10" s="1739" t="n"/>
      <c r="TUJ10" s="1739" t="n"/>
      <c r="TUK10" s="1739" t="n"/>
      <c r="TUL10" s="1739" t="n"/>
      <c r="TUM10" s="1739" t="n"/>
      <c r="TUN10" s="1739" t="n"/>
      <c r="TUO10" s="1739" t="n"/>
      <c r="TUP10" s="1739" t="n"/>
      <c r="TUQ10" s="1739" t="n"/>
      <c r="TUR10" s="1739" t="n"/>
      <c r="TUS10" s="1739" t="n"/>
      <c r="TUT10" s="1739" t="n"/>
      <c r="TUU10" s="1739" t="n"/>
      <c r="TUV10" s="1739" t="n"/>
      <c r="TUW10" s="1739" t="n"/>
      <c r="TUX10" s="1739" t="n"/>
      <c r="TUY10" s="1739" t="n"/>
      <c r="TUZ10" s="1739" t="n"/>
      <c r="TVA10" s="1739" t="n"/>
      <c r="TVB10" s="1739" t="n"/>
      <c r="TVC10" s="1739" t="n"/>
      <c r="TVD10" s="1739" t="n"/>
      <c r="TVE10" s="1739" t="n"/>
      <c r="TVF10" s="1739" t="n"/>
      <c r="TVG10" s="1739" t="n"/>
      <c r="TVH10" s="1739" t="n"/>
      <c r="TVI10" s="1739" t="n"/>
      <c r="TVJ10" s="1739" t="n"/>
      <c r="TVK10" s="1739" t="n"/>
      <c r="TVL10" s="1739" t="n"/>
      <c r="TVM10" s="1739" t="n"/>
      <c r="TVN10" s="1739" t="n"/>
      <c r="TVO10" s="1739" t="n"/>
      <c r="TVP10" s="1739" t="n"/>
      <c r="TVQ10" s="1739" t="n"/>
      <c r="TVR10" s="1739" t="n"/>
      <c r="TVS10" s="1739" t="n"/>
      <c r="TVT10" s="1739" t="n"/>
      <c r="TVU10" s="1739" t="n"/>
      <c r="TVV10" s="1739" t="n"/>
      <c r="TVW10" s="1739" t="n"/>
      <c r="TVX10" s="1739" t="n"/>
      <c r="TVY10" s="1739" t="n"/>
      <c r="TVZ10" s="1739" t="n"/>
      <c r="TWA10" s="1739" t="n"/>
      <c r="TWB10" s="1739" t="n"/>
      <c r="TWC10" s="1739" t="n"/>
      <c r="TWD10" s="1739" t="n"/>
      <c r="TWE10" s="1739" t="n"/>
      <c r="TWF10" s="1739" t="n"/>
      <c r="TWG10" s="1739" t="n"/>
      <c r="TWH10" s="1739" t="n"/>
      <c r="TWI10" s="1739" t="n"/>
      <c r="TWJ10" s="1739" t="n"/>
      <c r="TWK10" s="1739" t="n"/>
      <c r="TWL10" s="1739" t="n"/>
      <c r="TWM10" s="1739" t="n"/>
      <c r="TWN10" s="1739" t="n"/>
      <c r="TWO10" s="1739" t="n"/>
      <c r="TWP10" s="1739" t="n"/>
      <c r="TWQ10" s="1739" t="n"/>
      <c r="TWR10" s="1739" t="n"/>
      <c r="TWS10" s="1739" t="n"/>
      <c r="TWT10" s="1739" t="n"/>
      <c r="TWU10" s="1739" t="n"/>
      <c r="TWV10" s="1739" t="n"/>
      <c r="TWW10" s="1739" t="n"/>
      <c r="TWX10" s="1739" t="n"/>
      <c r="TWY10" s="1739" t="n"/>
      <c r="TWZ10" s="1739" t="n"/>
      <c r="TXA10" s="1739" t="n"/>
      <c r="TXB10" s="1739" t="n"/>
      <c r="TXC10" s="1739" t="n"/>
      <c r="TXD10" s="1739" t="n"/>
      <c r="TXE10" s="1739" t="n"/>
      <c r="TXF10" s="1739" t="n"/>
      <c r="TXG10" s="1739" t="n"/>
      <c r="TXH10" s="1739" t="n"/>
      <c r="TXI10" s="1739" t="n"/>
      <c r="TXJ10" s="1739" t="n"/>
      <c r="TXK10" s="1739" t="n"/>
      <c r="TXL10" s="1739" t="n"/>
      <c r="TXM10" s="1739" t="n"/>
      <c r="TXN10" s="1739" t="n"/>
      <c r="TXO10" s="1739" t="n"/>
      <c r="TXP10" s="1739" t="n"/>
      <c r="TXQ10" s="1739" t="n"/>
      <c r="TXR10" s="1739" t="n"/>
      <c r="TXS10" s="1739" t="n"/>
      <c r="TXT10" s="1739" t="n"/>
      <c r="TXU10" s="1739" t="n"/>
      <c r="TXV10" s="1739" t="n"/>
      <c r="TXW10" s="1739" t="n"/>
      <c r="TXX10" s="1739" t="n"/>
      <c r="TXY10" s="1739" t="n"/>
      <c r="TXZ10" s="1739" t="n"/>
      <c r="TYA10" s="1739" t="n"/>
      <c r="TYB10" s="1739" t="n"/>
      <c r="TYC10" s="1739" t="n"/>
      <c r="TYD10" s="1739" t="n"/>
      <c r="TYE10" s="1739" t="n"/>
      <c r="TYF10" s="1739" t="n"/>
      <c r="TYG10" s="1739" t="n"/>
      <c r="TYH10" s="1739" t="n"/>
      <c r="TYI10" s="1739" t="n"/>
      <c r="TYJ10" s="1739" t="n"/>
      <c r="TYK10" s="1739" t="n"/>
      <c r="TYL10" s="1739" t="n"/>
      <c r="TYM10" s="1739" t="n"/>
      <c r="TYN10" s="1739" t="n"/>
      <c r="TYO10" s="1739" t="n"/>
      <c r="TYP10" s="1739" t="n"/>
      <c r="TYQ10" s="1739" t="n"/>
      <c r="TYR10" s="1739" t="n"/>
      <c r="TYS10" s="1739" t="n"/>
      <c r="TYT10" s="1739" t="n"/>
      <c r="TYU10" s="1739" t="n"/>
      <c r="TYV10" s="1739" t="n"/>
      <c r="TYW10" s="1739" t="n"/>
      <c r="TYX10" s="1739" t="n"/>
      <c r="TYY10" s="1739" t="n"/>
      <c r="TYZ10" s="1739" t="n"/>
      <c r="TZA10" s="1739" t="n"/>
      <c r="TZB10" s="1739" t="n"/>
      <c r="TZC10" s="1739" t="n"/>
      <c r="TZD10" s="1739" t="n"/>
      <c r="TZE10" s="1739" t="n"/>
      <c r="TZF10" s="1739" t="n"/>
      <c r="TZG10" s="1739" t="n"/>
      <c r="TZH10" s="1739" t="n"/>
      <c r="TZI10" s="1739" t="n"/>
      <c r="TZJ10" s="1739" t="n"/>
      <c r="TZK10" s="1739" t="n"/>
      <c r="TZL10" s="1739" t="n"/>
      <c r="TZM10" s="1739" t="n"/>
      <c r="TZN10" s="1739" t="n"/>
      <c r="TZO10" s="1739" t="n"/>
      <c r="TZP10" s="1739" t="n"/>
      <c r="TZQ10" s="1739" t="n"/>
      <c r="TZR10" s="1739" t="n"/>
      <c r="TZS10" s="1739" t="n"/>
      <c r="TZT10" s="1739" t="n"/>
      <c r="TZU10" s="1739" t="n"/>
      <c r="TZV10" s="1739" t="n"/>
      <c r="TZW10" s="1739" t="n"/>
      <c r="TZX10" s="1739" t="n"/>
      <c r="TZY10" s="1739" t="n"/>
      <c r="TZZ10" s="1739" t="n"/>
      <c r="UAA10" s="1739" t="n"/>
      <c r="UAB10" s="1739" t="n"/>
      <c r="UAC10" s="1739" t="n"/>
      <c r="UAD10" s="1739" t="n"/>
      <c r="UAE10" s="1739" t="n"/>
      <c r="UAF10" s="1739" t="n"/>
      <c r="UAG10" s="1739" t="n"/>
      <c r="UAH10" s="1739" t="n"/>
      <c r="UAI10" s="1739" t="n"/>
      <c r="UAJ10" s="1739" t="n"/>
      <c r="UAK10" s="1739" t="n"/>
      <c r="UAL10" s="1739" t="n"/>
      <c r="UAM10" s="1739" t="n"/>
      <c r="UAN10" s="1739" t="n"/>
      <c r="UAO10" s="1739" t="n"/>
      <c r="UAP10" s="1739" t="n"/>
      <c r="UAQ10" s="1739" t="n"/>
      <c r="UAR10" s="1739" t="n"/>
      <c r="UAS10" s="1739" t="n"/>
      <c r="UAT10" s="1739" t="n"/>
      <c r="UAU10" s="1739" t="n"/>
      <c r="UAV10" s="1739" t="n"/>
      <c r="UAW10" s="1739" t="n"/>
      <c r="UAX10" s="1739" t="n"/>
      <c r="UAY10" s="1739" t="n"/>
      <c r="UAZ10" s="1739" t="n"/>
      <c r="UBA10" s="1739" t="n"/>
      <c r="UBB10" s="1739" t="n"/>
      <c r="UBC10" s="1739" t="n"/>
      <c r="UBD10" s="1739" t="n"/>
      <c r="UBE10" s="1739" t="n"/>
      <c r="UBF10" s="1739" t="n"/>
      <c r="UBG10" s="1739" t="n"/>
      <c r="UBH10" s="1739" t="n"/>
      <c r="UBI10" s="1739" t="n"/>
      <c r="UBJ10" s="1739" t="n"/>
      <c r="UBK10" s="1739" t="n"/>
      <c r="UBL10" s="1739" t="n"/>
      <c r="UBM10" s="1739" t="n"/>
      <c r="UBN10" s="1739" t="n"/>
      <c r="UBO10" s="1739" t="n"/>
      <c r="UBP10" s="1739" t="n"/>
      <c r="UBQ10" s="1739" t="n"/>
      <c r="UBR10" s="1739" t="n"/>
      <c r="UBS10" s="1739" t="n"/>
      <c r="UBT10" s="1739" t="n"/>
      <c r="UBU10" s="1739" t="n"/>
      <c r="UBV10" s="1739" t="n"/>
      <c r="UBW10" s="1739" t="n"/>
      <c r="UBX10" s="1739" t="n"/>
      <c r="UBY10" s="1739" t="n"/>
      <c r="UBZ10" s="1739" t="n"/>
      <c r="UCA10" s="1739" t="n"/>
      <c r="UCB10" s="1739" t="n"/>
      <c r="UCC10" s="1739" t="n"/>
      <c r="UCD10" s="1739" t="n"/>
      <c r="UCE10" s="1739" t="n"/>
      <c r="UCF10" s="1739" t="n"/>
      <c r="UCG10" s="1739" t="n"/>
      <c r="UCH10" s="1739" t="n"/>
      <c r="UCI10" s="1739" t="n"/>
      <c r="UCJ10" s="1739" t="n"/>
      <c r="UCK10" s="1739" t="n"/>
      <c r="UCL10" s="1739" t="n"/>
      <c r="UCM10" s="1739" t="n"/>
      <c r="UCN10" s="1739" t="n"/>
      <c r="UCO10" s="1739" t="n"/>
      <c r="UCP10" s="1739" t="n"/>
      <c r="UCQ10" s="1739" t="n"/>
      <c r="UCR10" s="1739" t="n"/>
      <c r="UCS10" s="1739" t="n"/>
      <c r="UCT10" s="1739" t="n"/>
      <c r="UCU10" s="1739" t="n"/>
      <c r="UCV10" s="1739" t="n"/>
      <c r="UCW10" s="1739" t="n"/>
      <c r="UCX10" s="1739" t="n"/>
      <c r="UCY10" s="1739" t="n"/>
      <c r="UCZ10" s="1739" t="n"/>
      <c r="UDA10" s="1739" t="n"/>
      <c r="UDB10" s="1739" t="n"/>
      <c r="UDC10" s="1739" t="n"/>
      <c r="UDD10" s="1739" t="n"/>
      <c r="UDE10" s="1739" t="n"/>
      <c r="UDF10" s="1739" t="n"/>
      <c r="UDG10" s="1739" t="n"/>
      <c r="UDH10" s="1739" t="n"/>
      <c r="UDI10" s="1739" t="n"/>
      <c r="UDJ10" s="1739" t="n"/>
      <c r="UDK10" s="1739" t="n"/>
      <c r="UDL10" s="1739" t="n"/>
      <c r="UDM10" s="1739" t="n"/>
      <c r="UDN10" s="1739" t="n"/>
      <c r="UDO10" s="1739" t="n"/>
      <c r="UDP10" s="1739" t="n"/>
      <c r="UDQ10" s="1739" t="n"/>
      <c r="UDR10" s="1739" t="n"/>
      <c r="UDS10" s="1739" t="n"/>
      <c r="UDT10" s="1739" t="n"/>
      <c r="UDU10" s="1739" t="n"/>
      <c r="UDV10" s="1739" t="n"/>
      <c r="UDW10" s="1739" t="n"/>
      <c r="UDX10" s="1739" t="n"/>
      <c r="UDY10" s="1739" t="n"/>
      <c r="UDZ10" s="1739" t="n"/>
      <c r="UEA10" s="1739" t="n"/>
      <c r="UEB10" s="1739" t="n"/>
      <c r="UEC10" s="1739" t="n"/>
      <c r="UED10" s="1739" t="n"/>
      <c r="UEE10" s="1739" t="n"/>
      <c r="UEF10" s="1739" t="n"/>
      <c r="UEG10" s="1739" t="n"/>
      <c r="UEH10" s="1739" t="n"/>
      <c r="UEI10" s="1739" t="n"/>
      <c r="UEJ10" s="1739" t="n"/>
      <c r="UEK10" s="1739" t="n"/>
      <c r="UEL10" s="1739" t="n"/>
      <c r="UEM10" s="1739" t="n"/>
      <c r="UEN10" s="1739" t="n"/>
      <c r="UEO10" s="1739" t="n"/>
      <c r="UEP10" s="1739" t="n"/>
      <c r="UEQ10" s="1739" t="n"/>
      <c r="UER10" s="1739" t="n"/>
      <c r="UES10" s="1739" t="n"/>
      <c r="UET10" s="1739" t="n"/>
      <c r="UEU10" s="1739" t="n"/>
      <c r="UEV10" s="1739" t="n"/>
      <c r="UEW10" s="1739" t="n"/>
      <c r="UEX10" s="1739" t="n"/>
      <c r="UEY10" s="1739" t="n"/>
      <c r="UEZ10" s="1739" t="n"/>
      <c r="UFA10" s="1739" t="n"/>
      <c r="UFB10" s="1739" t="n"/>
      <c r="UFC10" s="1739" t="n"/>
      <c r="UFD10" s="1739" t="n"/>
      <c r="UFE10" s="1739" t="n"/>
      <c r="UFF10" s="1739" t="n"/>
      <c r="UFG10" s="1739" t="n"/>
      <c r="UFH10" s="1739" t="n"/>
      <c r="UFI10" s="1739" t="n"/>
      <c r="UFJ10" s="1739" t="n"/>
      <c r="UFK10" s="1739" t="n"/>
      <c r="UFL10" s="1739" t="n"/>
      <c r="UFM10" s="1739" t="n"/>
      <c r="UFN10" s="1739" t="n"/>
      <c r="UFO10" s="1739" t="n"/>
      <c r="UFP10" s="1739" t="n"/>
      <c r="UFQ10" s="1739" t="n"/>
      <c r="UFR10" s="1739" t="n"/>
      <c r="UFS10" s="1739" t="n"/>
      <c r="UFT10" s="1739" t="n"/>
      <c r="UFU10" s="1739" t="n"/>
      <c r="UFV10" s="1739" t="n"/>
      <c r="UFW10" s="1739" t="n"/>
      <c r="UFX10" s="1739" t="n"/>
      <c r="UFY10" s="1739" t="n"/>
      <c r="UFZ10" s="1739" t="n"/>
      <c r="UGA10" s="1739" t="n"/>
      <c r="UGB10" s="1739" t="n"/>
      <c r="UGC10" s="1739" t="n"/>
      <c r="UGD10" s="1739" t="n"/>
      <c r="UGE10" s="1739" t="n"/>
      <c r="UGF10" s="1739" t="n"/>
      <c r="UGG10" s="1739" t="n"/>
      <c r="UGH10" s="1739" t="n"/>
      <c r="UGI10" s="1739" t="n"/>
      <c r="UGJ10" s="1739" t="n"/>
      <c r="UGK10" s="1739" t="n"/>
      <c r="UGL10" s="1739" t="n"/>
      <c r="UGM10" s="1739" t="n"/>
      <c r="UGN10" s="1739" t="n"/>
      <c r="UGO10" s="1739" t="n"/>
      <c r="UGP10" s="1739" t="n"/>
      <c r="UGQ10" s="1739" t="n"/>
      <c r="UGR10" s="1739" t="n"/>
      <c r="UGS10" s="1739" t="n"/>
      <c r="UGT10" s="1739" t="n"/>
      <c r="UGU10" s="1739" t="n"/>
      <c r="UGV10" s="1739" t="n"/>
      <c r="UGW10" s="1739" t="n"/>
      <c r="UGX10" s="1739" t="n"/>
      <c r="UGY10" s="1739" t="n"/>
      <c r="UGZ10" s="1739" t="n"/>
      <c r="UHA10" s="1739" t="n"/>
      <c r="UHB10" s="1739" t="n"/>
      <c r="UHC10" s="1739" t="n"/>
      <c r="UHD10" s="1739" t="n"/>
      <c r="UHE10" s="1739" t="n"/>
      <c r="UHF10" s="1739" t="n"/>
      <c r="UHG10" s="1739" t="n"/>
      <c r="UHH10" s="1739" t="n"/>
      <c r="UHI10" s="1739" t="n"/>
      <c r="UHJ10" s="1739" t="n"/>
      <c r="UHK10" s="1739" t="n"/>
      <c r="UHL10" s="1739" t="n"/>
      <c r="UHM10" s="1739" t="n"/>
      <c r="UHN10" s="1739" t="n"/>
      <c r="UHO10" s="1739" t="n"/>
      <c r="UHP10" s="1739" t="n"/>
      <c r="UHQ10" s="1739" t="n"/>
      <c r="UHR10" s="1739" t="n"/>
      <c r="UHS10" s="1739" t="n"/>
      <c r="UHT10" s="1739" t="n"/>
      <c r="UHU10" s="1739" t="n"/>
      <c r="UHV10" s="1739" t="n"/>
      <c r="UHW10" s="1739" t="n"/>
      <c r="UHX10" s="1739" t="n"/>
      <c r="UHY10" s="1739" t="n"/>
      <c r="UHZ10" s="1739" t="n"/>
      <c r="UIA10" s="1739" t="n"/>
      <c r="UIB10" s="1739" t="n"/>
      <c r="UIC10" s="1739" t="n"/>
      <c r="UID10" s="1739" t="n"/>
      <c r="UIE10" s="1739" t="n"/>
      <c r="UIF10" s="1739" t="n"/>
      <c r="UIG10" s="1739" t="n"/>
      <c r="UIH10" s="1739" t="n"/>
      <c r="UII10" s="1739" t="n"/>
      <c r="UIJ10" s="1739" t="n"/>
      <c r="UIK10" s="1739" t="n"/>
      <c r="UIL10" s="1739" t="n"/>
      <c r="UIM10" s="1739" t="n"/>
      <c r="UIN10" s="1739" t="n"/>
      <c r="UIO10" s="1739" t="n"/>
      <c r="UIP10" s="1739" t="n"/>
      <c r="UIQ10" s="1739" t="n"/>
      <c r="UIR10" s="1739" t="n"/>
      <c r="UIS10" s="1739" t="n"/>
      <c r="UIT10" s="1739" t="n"/>
      <c r="UIU10" s="1739" t="n"/>
      <c r="UIV10" s="1739" t="n"/>
      <c r="UIW10" s="1739" t="n"/>
      <c r="UIX10" s="1739" t="n"/>
      <c r="UIY10" s="1739" t="n"/>
      <c r="UIZ10" s="1739" t="n"/>
      <c r="UJA10" s="1739" t="n"/>
      <c r="UJB10" s="1739" t="n"/>
      <c r="UJC10" s="1739" t="n"/>
      <c r="UJD10" s="1739" t="n"/>
      <c r="UJE10" s="1739" t="n"/>
      <c r="UJF10" s="1739" t="n"/>
      <c r="UJG10" s="1739" t="n"/>
      <c r="UJH10" s="1739" t="n"/>
      <c r="UJI10" s="1739" t="n"/>
      <c r="UJJ10" s="1739" t="n"/>
      <c r="UJK10" s="1739" t="n"/>
      <c r="UJL10" s="1739" t="n"/>
      <c r="UJM10" s="1739" t="n"/>
      <c r="UJN10" s="1739" t="n"/>
      <c r="UJO10" s="1739" t="n"/>
      <c r="UJP10" s="1739" t="n"/>
      <c r="UJQ10" s="1739" t="n"/>
      <c r="UJR10" s="1739" t="n"/>
      <c r="UJS10" s="1739" t="n"/>
      <c r="UJT10" s="1739" t="n"/>
      <c r="UJU10" s="1739" t="n"/>
      <c r="UJV10" s="1739" t="n"/>
      <c r="UJW10" s="1739" t="n"/>
      <c r="UJX10" s="1739" t="n"/>
      <c r="UJY10" s="1739" t="n"/>
      <c r="UJZ10" s="1739" t="n"/>
      <c r="UKA10" s="1739" t="n"/>
      <c r="UKB10" s="1739" t="n"/>
      <c r="UKC10" s="1739" t="n"/>
      <c r="UKD10" s="1739" t="n"/>
      <c r="UKE10" s="1739" t="n"/>
      <c r="UKF10" s="1739" t="n"/>
      <c r="UKG10" s="1739" t="n"/>
      <c r="UKH10" s="1739" t="n"/>
      <c r="UKI10" s="1739" t="n"/>
      <c r="UKJ10" s="1739" t="n"/>
      <c r="UKK10" s="1739" t="n"/>
      <c r="UKL10" s="1739" t="n"/>
      <c r="UKM10" s="1739" t="n"/>
      <c r="UKN10" s="1739" t="n"/>
      <c r="UKO10" s="1739" t="n"/>
      <c r="UKP10" s="1739" t="n"/>
      <c r="UKQ10" s="1739" t="n"/>
      <c r="UKR10" s="1739" t="n"/>
      <c r="UKS10" s="1739" t="n"/>
      <c r="UKT10" s="1739" t="n"/>
      <c r="UKU10" s="1739" t="n"/>
      <c r="UKV10" s="1739" t="n"/>
      <c r="UKW10" s="1739" t="n"/>
      <c r="UKX10" s="1739" t="n"/>
      <c r="UKY10" s="1739" t="n"/>
      <c r="UKZ10" s="1739" t="n"/>
      <c r="ULA10" s="1739" t="n"/>
      <c r="ULB10" s="1739" t="n"/>
      <c r="ULC10" s="1739" t="n"/>
      <c r="ULD10" s="1739" t="n"/>
      <c r="ULE10" s="1739" t="n"/>
      <c r="ULF10" s="1739" t="n"/>
      <c r="ULG10" s="1739" t="n"/>
      <c r="ULH10" s="1739" t="n"/>
      <c r="ULI10" s="1739" t="n"/>
      <c r="ULJ10" s="1739" t="n"/>
      <c r="ULK10" s="1739" t="n"/>
      <c r="ULL10" s="1739" t="n"/>
      <c r="ULM10" s="1739" t="n"/>
      <c r="ULN10" s="1739" t="n"/>
      <c r="ULO10" s="1739" t="n"/>
      <c r="ULP10" s="1739" t="n"/>
      <c r="ULQ10" s="1739" t="n"/>
      <c r="ULR10" s="1739" t="n"/>
      <c r="ULS10" s="1739" t="n"/>
      <c r="ULT10" s="1739" t="n"/>
      <c r="ULU10" s="1739" t="n"/>
      <c r="ULV10" s="1739" t="n"/>
      <c r="ULW10" s="1739" t="n"/>
      <c r="ULX10" s="1739" t="n"/>
      <c r="ULY10" s="1739" t="n"/>
      <c r="ULZ10" s="1739" t="n"/>
      <c r="UMA10" s="1739" t="n"/>
      <c r="UMB10" s="1739" t="n"/>
      <c r="UMC10" s="1739" t="n"/>
      <c r="UMD10" s="1739" t="n"/>
      <c r="UME10" s="1739" t="n"/>
      <c r="UMF10" s="1739" t="n"/>
      <c r="UMG10" s="1739" t="n"/>
      <c r="UMH10" s="1739" t="n"/>
      <c r="UMI10" s="1739" t="n"/>
      <c r="UMJ10" s="1739" t="n"/>
      <c r="UMK10" s="1739" t="n"/>
      <c r="UML10" s="1739" t="n"/>
      <c r="UMM10" s="1739" t="n"/>
      <c r="UMN10" s="1739" t="n"/>
      <c r="UMO10" s="1739" t="n"/>
      <c r="UMP10" s="1739" t="n"/>
      <c r="UMQ10" s="1739" t="n"/>
      <c r="UMR10" s="1739" t="n"/>
      <c r="UMS10" s="1739" t="n"/>
      <c r="UMT10" s="1739" t="n"/>
      <c r="UMU10" s="1739" t="n"/>
      <c r="UMV10" s="1739" t="n"/>
      <c r="UMW10" s="1739" t="n"/>
      <c r="UMX10" s="1739" t="n"/>
      <c r="UMY10" s="1739" t="n"/>
      <c r="UMZ10" s="1739" t="n"/>
      <c r="UNA10" s="1739" t="n"/>
      <c r="UNB10" s="1739" t="n"/>
      <c r="UNC10" s="1739" t="n"/>
      <c r="UND10" s="1739" t="n"/>
      <c r="UNE10" s="1739" t="n"/>
      <c r="UNF10" s="1739" t="n"/>
      <c r="UNG10" s="1739" t="n"/>
      <c r="UNH10" s="1739" t="n"/>
      <c r="UNI10" s="1739" t="n"/>
      <c r="UNJ10" s="1739" t="n"/>
      <c r="UNK10" s="1739" t="n"/>
      <c r="UNL10" s="1739" t="n"/>
      <c r="UNM10" s="1739" t="n"/>
      <c r="UNN10" s="1739" t="n"/>
      <c r="UNO10" s="1739" t="n"/>
      <c r="UNP10" s="1739" t="n"/>
      <c r="UNQ10" s="1739" t="n"/>
      <c r="UNR10" s="1739" t="n"/>
      <c r="UNS10" s="1739" t="n"/>
      <c r="UNT10" s="1739" t="n"/>
      <c r="UNU10" s="1739" t="n"/>
      <c r="UNV10" s="1739" t="n"/>
      <c r="UNW10" s="1739" t="n"/>
      <c r="UNX10" s="1739" t="n"/>
      <c r="UNY10" s="1739" t="n"/>
      <c r="UNZ10" s="1739" t="n"/>
      <c r="UOA10" s="1739" t="n"/>
      <c r="UOB10" s="1739" t="n"/>
      <c r="UOC10" s="1739" t="n"/>
      <c r="UOD10" s="1739" t="n"/>
      <c r="UOE10" s="1739" t="n"/>
      <c r="UOF10" s="1739" t="n"/>
      <c r="UOG10" s="1739" t="n"/>
      <c r="UOH10" s="1739" t="n"/>
      <c r="UOI10" s="1739" t="n"/>
      <c r="UOJ10" s="1739" t="n"/>
      <c r="UOK10" s="1739" t="n"/>
      <c r="UOL10" s="1739" t="n"/>
      <c r="UOM10" s="1739" t="n"/>
      <c r="UON10" s="1739" t="n"/>
      <c r="UOO10" s="1739" t="n"/>
      <c r="UOP10" s="1739" t="n"/>
      <c r="UOQ10" s="1739" t="n"/>
      <c r="UOR10" s="1739" t="n"/>
      <c r="UOS10" s="1739" t="n"/>
      <c r="UOT10" s="1739" t="n"/>
      <c r="UOU10" s="1739" t="n"/>
      <c r="UOV10" s="1739" t="n"/>
      <c r="UOW10" s="1739" t="n"/>
      <c r="UOX10" s="1739" t="n"/>
      <c r="UOY10" s="1739" t="n"/>
      <c r="UOZ10" s="1739" t="n"/>
      <c r="UPA10" s="1739" t="n"/>
      <c r="UPB10" s="1739" t="n"/>
      <c r="UPC10" s="1739" t="n"/>
      <c r="UPD10" s="1739" t="n"/>
      <c r="UPE10" s="1739" t="n"/>
      <c r="UPF10" s="1739" t="n"/>
      <c r="UPG10" s="1739" t="n"/>
      <c r="UPH10" s="1739" t="n"/>
      <c r="UPI10" s="1739" t="n"/>
      <c r="UPJ10" s="1739" t="n"/>
      <c r="UPK10" s="1739" t="n"/>
      <c r="UPL10" s="1739" t="n"/>
      <c r="UPM10" s="1739" t="n"/>
      <c r="UPN10" s="1739" t="n"/>
      <c r="UPO10" s="1739" t="n"/>
      <c r="UPP10" s="1739" t="n"/>
      <c r="UPQ10" s="1739" t="n"/>
      <c r="UPR10" s="1739" t="n"/>
      <c r="UPS10" s="1739" t="n"/>
      <c r="UPT10" s="1739" t="n"/>
      <c r="UPU10" s="1739" t="n"/>
      <c r="UPV10" s="1739" t="n"/>
      <c r="UPW10" s="1739" t="n"/>
      <c r="UPX10" s="1739" t="n"/>
      <c r="UPY10" s="1739" t="n"/>
      <c r="UPZ10" s="1739" t="n"/>
      <c r="UQA10" s="1739" t="n"/>
      <c r="UQB10" s="1739" t="n"/>
      <c r="UQC10" s="1739" t="n"/>
      <c r="UQD10" s="1739" t="n"/>
      <c r="UQE10" s="1739" t="n"/>
      <c r="UQF10" s="1739" t="n"/>
      <c r="UQG10" s="1739" t="n"/>
      <c r="UQH10" s="1739" t="n"/>
      <c r="UQI10" s="1739" t="n"/>
      <c r="UQJ10" s="1739" t="n"/>
      <c r="UQK10" s="1739" t="n"/>
      <c r="UQL10" s="1739" t="n"/>
      <c r="UQM10" s="1739" t="n"/>
      <c r="UQN10" s="1739" t="n"/>
      <c r="UQO10" s="1739" t="n"/>
      <c r="UQP10" s="1739" t="n"/>
      <c r="UQQ10" s="1739" t="n"/>
      <c r="UQR10" s="1739" t="n"/>
      <c r="UQS10" s="1739" t="n"/>
      <c r="UQT10" s="1739" t="n"/>
      <c r="UQU10" s="1739" t="n"/>
      <c r="UQV10" s="1739" t="n"/>
      <c r="UQW10" s="1739" t="n"/>
      <c r="UQX10" s="1739" t="n"/>
      <c r="UQY10" s="1739" t="n"/>
      <c r="UQZ10" s="1739" t="n"/>
      <c r="URA10" s="1739" t="n"/>
      <c r="URB10" s="1739" t="n"/>
      <c r="URC10" s="1739" t="n"/>
      <c r="URD10" s="1739" t="n"/>
      <c r="URE10" s="1739" t="n"/>
      <c r="URF10" s="1739" t="n"/>
      <c r="URG10" s="1739" t="n"/>
      <c r="URH10" s="1739" t="n"/>
      <c r="URI10" s="1739" t="n"/>
      <c r="URJ10" s="1739" t="n"/>
      <c r="URK10" s="1739" t="n"/>
      <c r="URL10" s="1739" t="n"/>
      <c r="URM10" s="1739" t="n"/>
      <c r="URN10" s="1739" t="n"/>
      <c r="URO10" s="1739" t="n"/>
      <c r="URP10" s="1739" t="n"/>
      <c r="URQ10" s="1739" t="n"/>
      <c r="URR10" s="1739" t="n"/>
      <c r="URS10" s="1739" t="n"/>
      <c r="URT10" s="1739" t="n"/>
      <c r="URU10" s="1739" t="n"/>
      <c r="URV10" s="1739" t="n"/>
      <c r="URW10" s="1739" t="n"/>
      <c r="URX10" s="1739" t="n"/>
      <c r="URY10" s="1739" t="n"/>
      <c r="URZ10" s="1739" t="n"/>
      <c r="USA10" s="1739" t="n"/>
      <c r="USB10" s="1739" t="n"/>
      <c r="USC10" s="1739" t="n"/>
      <c r="USD10" s="1739" t="n"/>
      <c r="USE10" s="1739" t="n"/>
      <c r="USF10" s="1739" t="n"/>
      <c r="USG10" s="1739" t="n"/>
      <c r="USH10" s="1739" t="n"/>
      <c r="USI10" s="1739" t="n"/>
      <c r="USJ10" s="1739" t="n"/>
      <c r="USK10" s="1739" t="n"/>
      <c r="USL10" s="1739" t="n"/>
      <c r="USM10" s="1739" t="n"/>
      <c r="USN10" s="1739" t="n"/>
      <c r="USO10" s="1739" t="n"/>
      <c r="USP10" s="1739" t="n"/>
      <c r="USQ10" s="1739" t="n"/>
      <c r="USR10" s="1739" t="n"/>
      <c r="USS10" s="1739" t="n"/>
      <c r="UST10" s="1739" t="n"/>
      <c r="USU10" s="1739" t="n"/>
      <c r="USV10" s="1739" t="n"/>
      <c r="USW10" s="1739" t="n"/>
      <c r="USX10" s="1739" t="n"/>
      <c r="USY10" s="1739" t="n"/>
      <c r="USZ10" s="1739" t="n"/>
      <c r="UTA10" s="1739" t="n"/>
      <c r="UTB10" s="1739" t="n"/>
      <c r="UTC10" s="1739" t="n"/>
      <c r="UTD10" s="1739" t="n"/>
      <c r="UTE10" s="1739" t="n"/>
      <c r="UTF10" s="1739" t="n"/>
      <c r="UTG10" s="1739" t="n"/>
      <c r="UTH10" s="1739" t="n"/>
      <c r="UTI10" s="1739" t="n"/>
      <c r="UTJ10" s="1739" t="n"/>
      <c r="UTK10" s="1739" t="n"/>
      <c r="UTL10" s="1739" t="n"/>
      <c r="UTM10" s="1739" t="n"/>
      <c r="UTN10" s="1739" t="n"/>
      <c r="UTO10" s="1739" t="n"/>
      <c r="UTP10" s="1739" t="n"/>
      <c r="UTQ10" s="1739" t="n"/>
      <c r="UTR10" s="1739" t="n"/>
      <c r="UTS10" s="1739" t="n"/>
      <c r="UTT10" s="1739" t="n"/>
      <c r="UTU10" s="1739" t="n"/>
      <c r="UTV10" s="1739" t="n"/>
      <c r="UTW10" s="1739" t="n"/>
      <c r="UTX10" s="1739" t="n"/>
      <c r="UTY10" s="1739" t="n"/>
      <c r="UTZ10" s="1739" t="n"/>
      <c r="UUA10" s="1739" t="n"/>
      <c r="UUB10" s="1739" t="n"/>
      <c r="UUC10" s="1739" t="n"/>
      <c r="UUD10" s="1739" t="n"/>
      <c r="UUE10" s="1739" t="n"/>
      <c r="UUF10" s="1739" t="n"/>
      <c r="UUG10" s="1739" t="n"/>
      <c r="UUH10" s="1739" t="n"/>
      <c r="UUI10" s="1739" t="n"/>
      <c r="UUJ10" s="1739" t="n"/>
      <c r="UUK10" s="1739" t="n"/>
      <c r="UUL10" s="1739" t="n"/>
      <c r="UUM10" s="1739" t="n"/>
      <c r="UUN10" s="1739" t="n"/>
      <c r="UUO10" s="1739" t="n"/>
      <c r="UUP10" s="1739" t="n"/>
      <c r="UUQ10" s="1739" t="n"/>
      <c r="UUR10" s="1739" t="n"/>
      <c r="UUS10" s="1739" t="n"/>
      <c r="UUT10" s="1739" t="n"/>
      <c r="UUU10" s="1739" t="n"/>
      <c r="UUV10" s="1739" t="n"/>
      <c r="UUW10" s="1739" t="n"/>
      <c r="UUX10" s="1739" t="n"/>
      <c r="UUY10" s="1739" t="n"/>
      <c r="UUZ10" s="1739" t="n"/>
      <c r="UVA10" s="1739" t="n"/>
      <c r="UVB10" s="1739" t="n"/>
      <c r="UVC10" s="1739" t="n"/>
      <c r="UVD10" s="1739" t="n"/>
      <c r="UVE10" s="1739" t="n"/>
      <c r="UVF10" s="1739" t="n"/>
      <c r="UVG10" s="1739" t="n"/>
      <c r="UVH10" s="1739" t="n"/>
      <c r="UVI10" s="1739" t="n"/>
      <c r="UVJ10" s="1739" t="n"/>
      <c r="UVK10" s="1739" t="n"/>
      <c r="UVL10" s="1739" t="n"/>
      <c r="UVM10" s="1739" t="n"/>
      <c r="UVN10" s="1739" t="n"/>
      <c r="UVO10" s="1739" t="n"/>
      <c r="UVP10" s="1739" t="n"/>
      <c r="UVQ10" s="1739" t="n"/>
      <c r="UVR10" s="1739" t="n"/>
      <c r="UVS10" s="1739" t="n"/>
      <c r="UVT10" s="1739" t="n"/>
      <c r="UVU10" s="1739" t="n"/>
      <c r="UVV10" s="1739" t="n"/>
      <c r="UVW10" s="1739" t="n"/>
      <c r="UVX10" s="1739" t="n"/>
      <c r="UVY10" s="1739" t="n"/>
      <c r="UVZ10" s="1739" t="n"/>
      <c r="UWA10" s="1739" t="n"/>
      <c r="UWB10" s="1739" t="n"/>
      <c r="UWC10" s="1739" t="n"/>
      <c r="UWD10" s="1739" t="n"/>
      <c r="UWE10" s="1739" t="n"/>
      <c r="UWF10" s="1739" t="n"/>
      <c r="UWG10" s="1739" t="n"/>
      <c r="UWH10" s="1739" t="n"/>
      <c r="UWI10" s="1739" t="n"/>
      <c r="UWJ10" s="1739" t="n"/>
      <c r="UWK10" s="1739" t="n"/>
      <c r="UWL10" s="1739" t="n"/>
      <c r="UWM10" s="1739" t="n"/>
      <c r="UWN10" s="1739" t="n"/>
      <c r="UWO10" s="1739" t="n"/>
      <c r="UWP10" s="1739" t="n"/>
      <c r="UWQ10" s="1739" t="n"/>
      <c r="UWR10" s="1739" t="n"/>
      <c r="UWS10" s="1739" t="n"/>
      <c r="UWT10" s="1739" t="n"/>
      <c r="UWU10" s="1739" t="n"/>
      <c r="UWV10" s="1739" t="n"/>
      <c r="UWW10" s="1739" t="n"/>
      <c r="UWX10" s="1739" t="n"/>
      <c r="UWY10" s="1739" t="n"/>
      <c r="UWZ10" s="1739" t="n"/>
      <c r="UXA10" s="1739" t="n"/>
      <c r="UXB10" s="1739" t="n"/>
      <c r="UXC10" s="1739" t="n"/>
      <c r="UXD10" s="1739" t="n"/>
      <c r="UXE10" s="1739" t="n"/>
      <c r="UXF10" s="1739" t="n"/>
      <c r="UXG10" s="1739" t="n"/>
      <c r="UXH10" s="1739" t="n"/>
      <c r="UXI10" s="1739" t="n"/>
      <c r="UXJ10" s="1739" t="n"/>
      <c r="UXK10" s="1739" t="n"/>
      <c r="UXL10" s="1739" t="n"/>
      <c r="UXM10" s="1739" t="n"/>
      <c r="UXN10" s="1739" t="n"/>
      <c r="UXO10" s="1739" t="n"/>
      <c r="UXP10" s="1739" t="n"/>
      <c r="UXQ10" s="1739" t="n"/>
      <c r="UXR10" s="1739" t="n"/>
      <c r="UXS10" s="1739" t="n"/>
      <c r="UXT10" s="1739" t="n"/>
      <c r="UXU10" s="1739" t="n"/>
      <c r="UXV10" s="1739" t="n"/>
      <c r="UXW10" s="1739" t="n"/>
      <c r="UXX10" s="1739" t="n"/>
      <c r="UXY10" s="1739" t="n"/>
      <c r="UXZ10" s="1739" t="n"/>
      <c r="UYA10" s="1739" t="n"/>
      <c r="UYB10" s="1739" t="n"/>
      <c r="UYC10" s="1739" t="n"/>
      <c r="UYD10" s="1739" t="n"/>
      <c r="UYE10" s="1739" t="n"/>
      <c r="UYF10" s="1739" t="n"/>
      <c r="UYG10" s="1739" t="n"/>
      <c r="UYH10" s="1739" t="n"/>
      <c r="UYI10" s="1739" t="n"/>
      <c r="UYJ10" s="1739" t="n"/>
      <c r="UYK10" s="1739" t="n"/>
      <c r="UYL10" s="1739" t="n"/>
      <c r="UYM10" s="1739" t="n"/>
      <c r="UYN10" s="1739" t="n"/>
      <c r="UYO10" s="1739" t="n"/>
      <c r="UYP10" s="1739" t="n"/>
      <c r="UYQ10" s="1739" t="n"/>
      <c r="UYR10" s="1739" t="n"/>
      <c r="UYS10" s="1739" t="n"/>
      <c r="UYT10" s="1739" t="n"/>
      <c r="UYU10" s="1739" t="n"/>
      <c r="UYV10" s="1739" t="n"/>
      <c r="UYW10" s="1739" t="n"/>
      <c r="UYX10" s="1739" t="n"/>
      <c r="UYY10" s="1739" t="n"/>
      <c r="UYZ10" s="1739" t="n"/>
      <c r="UZA10" s="1739" t="n"/>
      <c r="UZB10" s="1739" t="n"/>
      <c r="UZC10" s="1739" t="n"/>
      <c r="UZD10" s="1739" t="n"/>
      <c r="UZE10" s="1739" t="n"/>
      <c r="UZF10" s="1739" t="n"/>
      <c r="UZG10" s="1739" t="n"/>
      <c r="UZH10" s="1739" t="n"/>
      <c r="UZI10" s="1739" t="n"/>
      <c r="UZJ10" s="1739" t="n"/>
      <c r="UZK10" s="1739" t="n"/>
      <c r="UZL10" s="1739" t="n"/>
      <c r="UZM10" s="1739" t="n"/>
      <c r="UZN10" s="1739" t="n"/>
      <c r="UZO10" s="1739" t="n"/>
      <c r="UZP10" s="1739" t="n"/>
      <c r="UZQ10" s="1739" t="n"/>
      <c r="UZR10" s="1739" t="n"/>
      <c r="UZS10" s="1739" t="n"/>
      <c r="UZT10" s="1739" t="n"/>
      <c r="UZU10" s="1739" t="n"/>
      <c r="UZV10" s="1739" t="n"/>
      <c r="UZW10" s="1739" t="n"/>
      <c r="UZX10" s="1739" t="n"/>
      <c r="UZY10" s="1739" t="n"/>
      <c r="UZZ10" s="1739" t="n"/>
      <c r="VAA10" s="1739" t="n"/>
      <c r="VAB10" s="1739" t="n"/>
      <c r="VAC10" s="1739" t="n"/>
      <c r="VAD10" s="1739" t="n"/>
      <c r="VAE10" s="1739" t="n"/>
      <c r="VAF10" s="1739" t="n"/>
      <c r="VAG10" s="1739" t="n"/>
      <c r="VAH10" s="1739" t="n"/>
      <c r="VAI10" s="1739" t="n"/>
      <c r="VAJ10" s="1739" t="n"/>
      <c r="VAK10" s="1739" t="n"/>
      <c r="VAL10" s="1739" t="n"/>
      <c r="VAM10" s="1739" t="n"/>
      <c r="VAN10" s="1739" t="n"/>
      <c r="VAO10" s="1739" t="n"/>
      <c r="VAP10" s="1739" t="n"/>
      <c r="VAQ10" s="1739" t="n"/>
      <c r="VAR10" s="1739" t="n"/>
      <c r="VAS10" s="1739" t="n"/>
      <c r="VAT10" s="1739" t="n"/>
      <c r="VAU10" s="1739" t="n"/>
      <c r="VAV10" s="1739" t="n"/>
      <c r="VAW10" s="1739" t="n"/>
      <c r="VAX10" s="1739" t="n"/>
      <c r="VAY10" s="1739" t="n"/>
      <c r="VAZ10" s="1739" t="n"/>
      <c r="VBA10" s="1739" t="n"/>
      <c r="VBB10" s="1739" t="n"/>
      <c r="VBC10" s="1739" t="n"/>
      <c r="VBD10" s="1739" t="n"/>
      <c r="VBE10" s="1739" t="n"/>
      <c r="VBF10" s="1739" t="n"/>
      <c r="VBG10" s="1739" t="n"/>
      <c r="VBH10" s="1739" t="n"/>
      <c r="VBI10" s="1739" t="n"/>
      <c r="VBJ10" s="1739" t="n"/>
      <c r="VBK10" s="1739" t="n"/>
      <c r="VBL10" s="1739" t="n"/>
      <c r="VBM10" s="1739" t="n"/>
      <c r="VBN10" s="1739" t="n"/>
      <c r="VBO10" s="1739" t="n"/>
      <c r="VBP10" s="1739" t="n"/>
      <c r="VBQ10" s="1739" t="n"/>
      <c r="VBR10" s="1739" t="n"/>
      <c r="VBS10" s="1739" t="n"/>
      <c r="VBT10" s="1739" t="n"/>
      <c r="VBU10" s="1739" t="n"/>
      <c r="VBV10" s="1739" t="n"/>
      <c r="VBW10" s="1739" t="n"/>
      <c r="VBX10" s="1739" t="n"/>
      <c r="VBY10" s="1739" t="n"/>
      <c r="VBZ10" s="1739" t="n"/>
      <c r="VCA10" s="1739" t="n"/>
      <c r="VCB10" s="1739" t="n"/>
      <c r="VCC10" s="1739" t="n"/>
      <c r="VCD10" s="1739" t="n"/>
      <c r="VCE10" s="1739" t="n"/>
      <c r="VCF10" s="1739" t="n"/>
      <c r="VCG10" s="1739" t="n"/>
      <c r="VCH10" s="1739" t="n"/>
      <c r="VCI10" s="1739" t="n"/>
      <c r="VCJ10" s="1739" t="n"/>
      <c r="VCK10" s="1739" t="n"/>
      <c r="VCL10" s="1739" t="n"/>
      <c r="VCM10" s="1739" t="n"/>
      <c r="VCN10" s="1739" t="n"/>
      <c r="VCO10" s="1739" t="n"/>
      <c r="VCP10" s="1739" t="n"/>
      <c r="VCQ10" s="1739" t="n"/>
      <c r="VCR10" s="1739" t="n"/>
      <c r="VCS10" s="1739" t="n"/>
      <c r="VCT10" s="1739" t="n"/>
      <c r="VCU10" s="1739" t="n"/>
      <c r="VCV10" s="1739" t="n"/>
      <c r="VCW10" s="1739" t="n"/>
      <c r="VCX10" s="1739" t="n"/>
      <c r="VCY10" s="1739" t="n"/>
      <c r="VCZ10" s="1739" t="n"/>
      <c r="VDA10" s="1739" t="n"/>
      <c r="VDB10" s="1739" t="n"/>
      <c r="VDC10" s="1739" t="n"/>
      <c r="VDD10" s="1739" t="n"/>
      <c r="VDE10" s="1739" t="n"/>
      <c r="VDF10" s="1739" t="n"/>
      <c r="VDG10" s="1739" t="n"/>
      <c r="VDH10" s="1739" t="n"/>
      <c r="VDI10" s="1739" t="n"/>
      <c r="VDJ10" s="1739" t="n"/>
      <c r="VDK10" s="1739" t="n"/>
      <c r="VDL10" s="1739" t="n"/>
      <c r="VDM10" s="1739" t="n"/>
      <c r="VDN10" s="1739" t="n"/>
      <c r="VDO10" s="1739" t="n"/>
      <c r="VDP10" s="1739" t="n"/>
      <c r="VDQ10" s="1739" t="n"/>
      <c r="VDR10" s="1739" t="n"/>
      <c r="VDS10" s="1739" t="n"/>
      <c r="VDT10" s="1739" t="n"/>
      <c r="VDU10" s="1739" t="n"/>
      <c r="VDV10" s="1739" t="n"/>
      <c r="VDW10" s="1739" t="n"/>
      <c r="VDX10" s="1739" t="n"/>
      <c r="VDY10" s="1739" t="n"/>
      <c r="VDZ10" s="1739" t="n"/>
      <c r="VEA10" s="1739" t="n"/>
      <c r="VEB10" s="1739" t="n"/>
      <c r="VEC10" s="1739" t="n"/>
      <c r="VED10" s="1739" t="n"/>
      <c r="VEE10" s="1739" t="n"/>
      <c r="VEF10" s="1739" t="n"/>
      <c r="VEG10" s="1739" t="n"/>
      <c r="VEH10" s="1739" t="n"/>
      <c r="VEI10" s="1739" t="n"/>
      <c r="VEJ10" s="1739" t="n"/>
      <c r="VEK10" s="1739" t="n"/>
      <c r="VEL10" s="1739" t="n"/>
      <c r="VEM10" s="1739" t="n"/>
      <c r="VEN10" s="1739" t="n"/>
      <c r="VEO10" s="1739" t="n"/>
      <c r="VEP10" s="1739" t="n"/>
      <c r="VEQ10" s="1739" t="n"/>
      <c r="VER10" s="1739" t="n"/>
      <c r="VES10" s="1739" t="n"/>
      <c r="VET10" s="1739" t="n"/>
      <c r="VEU10" s="1739" t="n"/>
      <c r="VEV10" s="1739" t="n"/>
      <c r="VEW10" s="1739" t="n"/>
      <c r="VEX10" s="1739" t="n"/>
      <c r="VEY10" s="1739" t="n"/>
      <c r="VEZ10" s="1739" t="n"/>
      <c r="VFA10" s="1739" t="n"/>
      <c r="VFB10" s="1739" t="n"/>
      <c r="VFC10" s="1739" t="n"/>
      <c r="VFD10" s="1739" t="n"/>
      <c r="VFE10" s="1739" t="n"/>
      <c r="VFF10" s="1739" t="n"/>
      <c r="VFG10" s="1739" t="n"/>
      <c r="VFH10" s="1739" t="n"/>
      <c r="VFI10" s="1739" t="n"/>
      <c r="VFJ10" s="1739" t="n"/>
      <c r="VFK10" s="1739" t="n"/>
      <c r="VFL10" s="1739" t="n"/>
      <c r="VFM10" s="1739" t="n"/>
      <c r="VFN10" s="1739" t="n"/>
      <c r="VFO10" s="1739" t="n"/>
      <c r="VFP10" s="1739" t="n"/>
      <c r="VFQ10" s="1739" t="n"/>
      <c r="VFR10" s="1739" t="n"/>
      <c r="VFS10" s="1739" t="n"/>
      <c r="VFT10" s="1739" t="n"/>
      <c r="VFU10" s="1739" t="n"/>
      <c r="VFV10" s="1739" t="n"/>
      <c r="VFW10" s="1739" t="n"/>
      <c r="VFX10" s="1739" t="n"/>
      <c r="VFY10" s="1739" t="n"/>
      <c r="VFZ10" s="1739" t="n"/>
      <c r="VGA10" s="1739" t="n"/>
      <c r="VGB10" s="1739" t="n"/>
      <c r="VGC10" s="1739" t="n"/>
      <c r="VGD10" s="1739" t="n"/>
      <c r="VGE10" s="1739" t="n"/>
      <c r="VGF10" s="1739" t="n"/>
      <c r="VGG10" s="1739" t="n"/>
      <c r="VGH10" s="1739" t="n"/>
      <c r="VGI10" s="1739" t="n"/>
      <c r="VGJ10" s="1739" t="n"/>
      <c r="VGK10" s="1739" t="n"/>
      <c r="VGL10" s="1739" t="n"/>
      <c r="VGM10" s="1739" t="n"/>
      <c r="VGN10" s="1739" t="n"/>
      <c r="VGO10" s="1739" t="n"/>
      <c r="VGP10" s="1739" t="n"/>
      <c r="VGQ10" s="1739" t="n"/>
      <c r="VGR10" s="1739" t="n"/>
      <c r="VGS10" s="1739" t="n"/>
      <c r="VGT10" s="1739" t="n"/>
      <c r="VGU10" s="1739" t="n"/>
      <c r="VGV10" s="1739" t="n"/>
      <c r="VGW10" s="1739" t="n"/>
      <c r="VGX10" s="1739" t="n"/>
      <c r="VGY10" s="1739" t="n"/>
      <c r="VGZ10" s="1739" t="n"/>
      <c r="VHA10" s="1739" t="n"/>
      <c r="VHB10" s="1739" t="n"/>
      <c r="VHC10" s="1739" t="n"/>
      <c r="VHD10" s="1739" t="n"/>
      <c r="VHE10" s="1739" t="n"/>
      <c r="VHF10" s="1739" t="n"/>
      <c r="VHG10" s="1739" t="n"/>
      <c r="VHH10" s="1739" t="n"/>
      <c r="VHI10" s="1739" t="n"/>
      <c r="VHJ10" s="1739" t="n"/>
      <c r="VHK10" s="1739" t="n"/>
      <c r="VHL10" s="1739" t="n"/>
      <c r="VHM10" s="1739" t="n"/>
      <c r="VHN10" s="1739" t="n"/>
      <c r="VHO10" s="1739" t="n"/>
      <c r="VHP10" s="1739" t="n"/>
      <c r="VHQ10" s="1739" t="n"/>
      <c r="VHR10" s="1739" t="n"/>
      <c r="VHS10" s="1739" t="n"/>
      <c r="VHT10" s="1739" t="n"/>
      <c r="VHU10" s="1739" t="n"/>
      <c r="VHV10" s="1739" t="n"/>
      <c r="VHW10" s="1739" t="n"/>
      <c r="VHX10" s="1739" t="n"/>
      <c r="VHY10" s="1739" t="n"/>
      <c r="VHZ10" s="1739" t="n"/>
      <c r="VIA10" s="1739" t="n"/>
      <c r="VIB10" s="1739" t="n"/>
      <c r="VIC10" s="1739" t="n"/>
      <c r="VID10" s="1739" t="n"/>
      <c r="VIE10" s="1739" t="n"/>
      <c r="VIF10" s="1739" t="n"/>
      <c r="VIG10" s="1739" t="n"/>
      <c r="VIH10" s="1739" t="n"/>
      <c r="VII10" s="1739" t="n"/>
      <c r="VIJ10" s="1739" t="n"/>
      <c r="VIK10" s="1739" t="n"/>
      <c r="VIL10" s="1739" t="n"/>
      <c r="VIM10" s="1739" t="n"/>
      <c r="VIN10" s="1739" t="n"/>
      <c r="VIO10" s="1739" t="n"/>
      <c r="VIP10" s="1739" t="n"/>
      <c r="VIQ10" s="1739" t="n"/>
      <c r="VIR10" s="1739" t="n"/>
      <c r="VIS10" s="1739" t="n"/>
      <c r="VIT10" s="1739" t="n"/>
      <c r="VIU10" s="1739" t="n"/>
      <c r="VIV10" s="1739" t="n"/>
      <c r="VIW10" s="1739" t="n"/>
      <c r="VIX10" s="1739" t="n"/>
      <c r="VIY10" s="1739" t="n"/>
      <c r="VIZ10" s="1739" t="n"/>
      <c r="VJA10" s="1739" t="n"/>
      <c r="VJB10" s="1739" t="n"/>
      <c r="VJC10" s="1739" t="n"/>
      <c r="VJD10" s="1739" t="n"/>
      <c r="VJE10" s="1739" t="n"/>
      <c r="VJF10" s="1739" t="n"/>
      <c r="VJG10" s="1739" t="n"/>
      <c r="VJH10" s="1739" t="n"/>
      <c r="VJI10" s="1739" t="n"/>
      <c r="VJJ10" s="1739" t="n"/>
      <c r="VJK10" s="1739" t="n"/>
      <c r="VJL10" s="1739" t="n"/>
      <c r="VJM10" s="1739" t="n"/>
      <c r="VJN10" s="1739" t="n"/>
      <c r="VJO10" s="1739" t="n"/>
      <c r="VJP10" s="1739" t="n"/>
      <c r="VJQ10" s="1739" t="n"/>
      <c r="VJR10" s="1739" t="n"/>
      <c r="VJS10" s="1739" t="n"/>
      <c r="VJT10" s="1739" t="n"/>
      <c r="VJU10" s="1739" t="n"/>
      <c r="VJV10" s="1739" t="n"/>
      <c r="VJW10" s="1739" t="n"/>
      <c r="VJX10" s="1739" t="n"/>
      <c r="VJY10" s="1739" t="n"/>
      <c r="VJZ10" s="1739" t="n"/>
      <c r="VKA10" s="1739" t="n"/>
      <c r="VKB10" s="1739" t="n"/>
      <c r="VKC10" s="1739" t="n"/>
      <c r="VKD10" s="1739" t="n"/>
      <c r="VKE10" s="1739" t="n"/>
      <c r="VKF10" s="1739" t="n"/>
      <c r="VKG10" s="1739" t="n"/>
      <c r="VKH10" s="1739" t="n"/>
      <c r="VKI10" s="1739" t="n"/>
      <c r="VKJ10" s="1739" t="n"/>
      <c r="VKK10" s="1739" t="n"/>
      <c r="VKL10" s="1739" t="n"/>
      <c r="VKM10" s="1739" t="n"/>
      <c r="VKN10" s="1739" t="n"/>
      <c r="VKO10" s="1739" t="n"/>
      <c r="VKP10" s="1739" t="n"/>
      <c r="VKQ10" s="1739" t="n"/>
      <c r="VKR10" s="1739" t="n"/>
      <c r="VKS10" s="1739" t="n"/>
      <c r="VKT10" s="1739" t="n"/>
      <c r="VKU10" s="1739" t="n"/>
      <c r="VKV10" s="1739" t="n"/>
      <c r="VKW10" s="1739" t="n"/>
      <c r="VKX10" s="1739" t="n"/>
      <c r="VKY10" s="1739" t="n"/>
      <c r="VKZ10" s="1739" t="n"/>
      <c r="VLA10" s="1739" t="n"/>
      <c r="VLB10" s="1739" t="n"/>
      <c r="VLC10" s="1739" t="n"/>
      <c r="VLD10" s="1739" t="n"/>
      <c r="VLE10" s="1739" t="n"/>
      <c r="VLF10" s="1739" t="n"/>
      <c r="VLG10" s="1739" t="n"/>
      <c r="VLH10" s="1739" t="n"/>
      <c r="VLI10" s="1739" t="n"/>
      <c r="VLJ10" s="1739" t="n"/>
      <c r="VLK10" s="1739" t="n"/>
      <c r="VLL10" s="1739" t="n"/>
      <c r="VLM10" s="1739" t="n"/>
      <c r="VLN10" s="1739" t="n"/>
      <c r="VLO10" s="1739" t="n"/>
      <c r="VLP10" s="1739" t="n"/>
      <c r="VLQ10" s="1739" t="n"/>
      <c r="VLR10" s="1739" t="n"/>
      <c r="VLS10" s="1739" t="n"/>
      <c r="VLT10" s="1739" t="n"/>
      <c r="VLU10" s="1739" t="n"/>
      <c r="VLV10" s="1739" t="n"/>
      <c r="VLW10" s="1739" t="n"/>
      <c r="VLX10" s="1739" t="n"/>
      <c r="VLY10" s="1739" t="n"/>
      <c r="VLZ10" s="1739" t="n"/>
      <c r="VMA10" s="1739" t="n"/>
      <c r="VMB10" s="1739" t="n"/>
      <c r="VMC10" s="1739" t="n"/>
      <c r="VMD10" s="1739" t="n"/>
      <c r="VME10" s="1739" t="n"/>
      <c r="VMF10" s="1739" t="n"/>
      <c r="VMG10" s="1739" t="n"/>
      <c r="VMH10" s="1739" t="n"/>
      <c r="VMI10" s="1739" t="n"/>
      <c r="VMJ10" s="1739" t="n"/>
      <c r="VMK10" s="1739" t="n"/>
      <c r="VML10" s="1739" t="n"/>
      <c r="VMM10" s="1739" t="n"/>
      <c r="VMN10" s="1739" t="n"/>
      <c r="VMO10" s="1739" t="n"/>
      <c r="VMP10" s="1739" t="n"/>
      <c r="VMQ10" s="1739" t="n"/>
      <c r="VMR10" s="1739" t="n"/>
      <c r="VMS10" s="1739" t="n"/>
      <c r="VMT10" s="1739" t="n"/>
      <c r="VMU10" s="1739" t="n"/>
      <c r="VMV10" s="1739" t="n"/>
      <c r="VMW10" s="1739" t="n"/>
      <c r="VMX10" s="1739" t="n"/>
      <c r="VMY10" s="1739" t="n"/>
      <c r="VMZ10" s="1739" t="n"/>
      <c r="VNA10" s="1739" t="n"/>
      <c r="VNB10" s="1739" t="n"/>
      <c r="VNC10" s="1739" t="n"/>
      <c r="VND10" s="1739" t="n"/>
      <c r="VNE10" s="1739" t="n"/>
      <c r="VNF10" s="1739" t="n"/>
      <c r="VNG10" s="1739" t="n"/>
      <c r="VNH10" s="1739" t="n"/>
      <c r="VNI10" s="1739" t="n"/>
      <c r="VNJ10" s="1739" t="n"/>
      <c r="VNK10" s="1739" t="n"/>
      <c r="VNL10" s="1739" t="n"/>
      <c r="VNM10" s="1739" t="n"/>
      <c r="VNN10" s="1739" t="n"/>
      <c r="VNO10" s="1739" t="n"/>
      <c r="VNP10" s="1739" t="n"/>
      <c r="VNQ10" s="1739" t="n"/>
      <c r="VNR10" s="1739" t="n"/>
      <c r="VNS10" s="1739" t="n"/>
      <c r="VNT10" s="1739" t="n"/>
      <c r="VNU10" s="1739" t="n"/>
      <c r="VNV10" s="1739" t="n"/>
      <c r="VNW10" s="1739" t="n"/>
      <c r="VNX10" s="1739" t="n"/>
      <c r="VNY10" s="1739" t="n"/>
      <c r="VNZ10" s="1739" t="n"/>
      <c r="VOA10" s="1739" t="n"/>
      <c r="VOB10" s="1739" t="n"/>
      <c r="VOC10" s="1739" t="n"/>
      <c r="VOD10" s="1739" t="n"/>
      <c r="VOE10" s="1739" t="n"/>
      <c r="VOF10" s="1739" t="n"/>
      <c r="VOG10" s="1739" t="n"/>
      <c r="VOH10" s="1739" t="n"/>
      <c r="VOI10" s="1739" t="n"/>
      <c r="VOJ10" s="1739" t="n"/>
      <c r="VOK10" s="1739" t="n"/>
      <c r="VOL10" s="1739" t="n"/>
      <c r="VOM10" s="1739" t="n"/>
      <c r="VON10" s="1739" t="n"/>
      <c r="VOO10" s="1739" t="n"/>
      <c r="VOP10" s="1739" t="n"/>
      <c r="VOQ10" s="1739" t="n"/>
      <c r="VOR10" s="1739" t="n"/>
      <c r="VOS10" s="1739" t="n"/>
      <c r="VOT10" s="1739" t="n"/>
      <c r="VOU10" s="1739" t="n"/>
      <c r="VOV10" s="1739" t="n"/>
      <c r="VOW10" s="1739" t="n"/>
      <c r="VOX10" s="1739" t="n"/>
      <c r="VOY10" s="1739" t="n"/>
      <c r="VOZ10" s="1739" t="n"/>
      <c r="VPA10" s="1739" t="n"/>
      <c r="VPB10" s="1739" t="n"/>
      <c r="VPC10" s="1739" t="n"/>
      <c r="VPD10" s="1739" t="n"/>
      <c r="VPE10" s="1739" t="n"/>
      <c r="VPF10" s="1739" t="n"/>
      <c r="VPG10" s="1739" t="n"/>
      <c r="VPH10" s="1739" t="n"/>
      <c r="VPI10" s="1739" t="n"/>
      <c r="VPJ10" s="1739" t="n"/>
      <c r="VPK10" s="1739" t="n"/>
      <c r="VPL10" s="1739" t="n"/>
      <c r="VPM10" s="1739" t="n"/>
      <c r="VPN10" s="1739" t="n"/>
      <c r="VPO10" s="1739" t="n"/>
      <c r="VPP10" s="1739" t="n"/>
      <c r="VPQ10" s="1739" t="n"/>
      <c r="VPR10" s="1739" t="n"/>
      <c r="VPS10" s="1739" t="n"/>
      <c r="VPT10" s="1739" t="n"/>
      <c r="VPU10" s="1739" t="n"/>
      <c r="VPV10" s="1739" t="n"/>
      <c r="VPW10" s="1739" t="n"/>
      <c r="VPX10" s="1739" t="n"/>
      <c r="VPY10" s="1739" t="n"/>
      <c r="VPZ10" s="1739" t="n"/>
      <c r="VQA10" s="1739" t="n"/>
      <c r="VQB10" s="1739" t="n"/>
      <c r="VQC10" s="1739" t="n"/>
      <c r="VQD10" s="1739" t="n"/>
      <c r="VQE10" s="1739" t="n"/>
      <c r="VQF10" s="1739" t="n"/>
      <c r="VQG10" s="1739" t="n"/>
      <c r="VQH10" s="1739" t="n"/>
      <c r="VQI10" s="1739" t="n"/>
      <c r="VQJ10" s="1739" t="n"/>
      <c r="VQK10" s="1739" t="n"/>
      <c r="VQL10" s="1739" t="n"/>
      <c r="VQM10" s="1739" t="n"/>
      <c r="VQN10" s="1739" t="n"/>
      <c r="VQO10" s="1739" t="n"/>
      <c r="VQP10" s="1739" t="n"/>
      <c r="VQQ10" s="1739" t="n"/>
      <c r="VQR10" s="1739" t="n"/>
      <c r="VQS10" s="1739" t="n"/>
      <c r="VQT10" s="1739" t="n"/>
      <c r="VQU10" s="1739" t="n"/>
      <c r="VQV10" s="1739" t="n"/>
      <c r="VQW10" s="1739" t="n"/>
      <c r="VQX10" s="1739" t="n"/>
      <c r="VQY10" s="1739" t="n"/>
      <c r="VQZ10" s="1739" t="n"/>
      <c r="VRA10" s="1739" t="n"/>
      <c r="VRB10" s="1739" t="n"/>
      <c r="VRC10" s="1739" t="n"/>
      <c r="VRD10" s="1739" t="n"/>
      <c r="VRE10" s="1739" t="n"/>
      <c r="VRF10" s="1739" t="n"/>
      <c r="VRG10" s="1739" t="n"/>
      <c r="VRH10" s="1739" t="n"/>
      <c r="VRI10" s="1739" t="n"/>
      <c r="VRJ10" s="1739" t="n"/>
      <c r="VRK10" s="1739" t="n"/>
      <c r="VRL10" s="1739" t="n"/>
      <c r="VRM10" s="1739" t="n"/>
      <c r="VRN10" s="1739" t="n"/>
      <c r="VRO10" s="1739" t="n"/>
      <c r="VRP10" s="1739" t="n"/>
      <c r="VRQ10" s="1739" t="n"/>
      <c r="VRR10" s="1739" t="n"/>
      <c r="VRS10" s="1739" t="n"/>
      <c r="VRT10" s="1739" t="n"/>
      <c r="VRU10" s="1739" t="n"/>
      <c r="VRV10" s="1739" t="n"/>
      <c r="VRW10" s="1739" t="n"/>
      <c r="VRX10" s="1739" t="n"/>
      <c r="VRY10" s="1739" t="n"/>
      <c r="VRZ10" s="1739" t="n"/>
      <c r="VSA10" s="1739" t="n"/>
      <c r="VSB10" s="1739" t="n"/>
      <c r="VSC10" s="1739" t="n"/>
      <c r="VSD10" s="1739" t="n"/>
      <c r="VSE10" s="1739" t="n"/>
      <c r="VSF10" s="1739" t="n"/>
      <c r="VSG10" s="1739" t="n"/>
      <c r="VSH10" s="1739" t="n"/>
      <c r="VSI10" s="1739" t="n"/>
      <c r="VSJ10" s="1739" t="n"/>
      <c r="VSK10" s="1739" t="n"/>
      <c r="VSL10" s="1739" t="n"/>
      <c r="VSM10" s="1739" t="n"/>
      <c r="VSN10" s="1739" t="n"/>
      <c r="VSO10" s="1739" t="n"/>
      <c r="VSP10" s="1739" t="n"/>
      <c r="VSQ10" s="1739" t="n"/>
      <c r="VSR10" s="1739" t="n"/>
      <c r="VSS10" s="1739" t="n"/>
      <c r="VST10" s="1739" t="n"/>
      <c r="VSU10" s="1739" t="n"/>
      <c r="VSV10" s="1739" t="n"/>
      <c r="VSW10" s="1739" t="n"/>
      <c r="VSX10" s="1739" t="n"/>
      <c r="VSY10" s="1739" t="n"/>
      <c r="VSZ10" s="1739" t="n"/>
      <c r="VTA10" s="1739" t="n"/>
      <c r="VTB10" s="1739" t="n"/>
      <c r="VTC10" s="1739" t="n"/>
      <c r="VTD10" s="1739" t="n"/>
      <c r="VTE10" s="1739" t="n"/>
      <c r="VTF10" s="1739" t="n"/>
      <c r="VTG10" s="1739" t="n"/>
      <c r="VTH10" s="1739" t="n"/>
      <c r="VTI10" s="1739" t="n"/>
      <c r="VTJ10" s="1739" t="n"/>
      <c r="VTK10" s="1739" t="n"/>
      <c r="VTL10" s="1739" t="n"/>
      <c r="VTM10" s="1739" t="n"/>
      <c r="VTN10" s="1739" t="n"/>
      <c r="VTO10" s="1739" t="n"/>
      <c r="VTP10" s="1739" t="n"/>
      <c r="VTQ10" s="1739" t="n"/>
      <c r="VTR10" s="1739" t="n"/>
      <c r="VTS10" s="1739" t="n"/>
      <c r="VTT10" s="1739" t="n"/>
      <c r="VTU10" s="1739" t="n"/>
      <c r="VTV10" s="1739" t="n"/>
      <c r="VTW10" s="1739" t="n"/>
      <c r="VTX10" s="1739" t="n"/>
      <c r="VTY10" s="1739" t="n"/>
      <c r="VTZ10" s="1739" t="n"/>
      <c r="VUA10" s="1739" t="n"/>
      <c r="VUB10" s="1739" t="n"/>
      <c r="VUC10" s="1739" t="n"/>
      <c r="VUD10" s="1739" t="n"/>
      <c r="VUE10" s="1739" t="n"/>
      <c r="VUF10" s="1739" t="n"/>
      <c r="VUG10" s="1739" t="n"/>
      <c r="VUH10" s="1739" t="n"/>
      <c r="VUI10" s="1739" t="n"/>
      <c r="VUJ10" s="1739" t="n"/>
      <c r="VUK10" s="1739" t="n"/>
      <c r="VUL10" s="1739" t="n"/>
      <c r="VUM10" s="1739" t="n"/>
      <c r="VUN10" s="1739" t="n"/>
      <c r="VUO10" s="1739" t="n"/>
      <c r="VUP10" s="1739" t="n"/>
      <c r="VUQ10" s="1739" t="n"/>
      <c r="VUR10" s="1739" t="n"/>
      <c r="VUS10" s="1739" t="n"/>
      <c r="VUT10" s="1739" t="n"/>
      <c r="VUU10" s="1739" t="n"/>
      <c r="VUV10" s="1739" t="n"/>
      <c r="VUW10" s="1739" t="n"/>
      <c r="VUX10" s="1739" t="n"/>
      <c r="VUY10" s="1739" t="n"/>
      <c r="VUZ10" s="1739" t="n"/>
      <c r="VVA10" s="1739" t="n"/>
      <c r="VVB10" s="1739" t="n"/>
      <c r="VVC10" s="1739" t="n"/>
      <c r="VVD10" s="1739" t="n"/>
      <c r="VVE10" s="1739" t="n"/>
      <c r="VVF10" s="1739" t="n"/>
      <c r="VVG10" s="1739" t="n"/>
      <c r="VVH10" s="1739" t="n"/>
      <c r="VVI10" s="1739" t="n"/>
      <c r="VVJ10" s="1739" t="n"/>
      <c r="VVK10" s="1739" t="n"/>
      <c r="VVL10" s="1739" t="n"/>
      <c r="VVM10" s="1739" t="n"/>
      <c r="VVN10" s="1739" t="n"/>
      <c r="VVO10" s="1739" t="n"/>
      <c r="VVP10" s="1739" t="n"/>
      <c r="VVQ10" s="1739" t="n"/>
      <c r="VVR10" s="1739" t="n"/>
      <c r="VVS10" s="1739" t="n"/>
      <c r="VVT10" s="1739" t="n"/>
      <c r="VVU10" s="1739" t="n"/>
      <c r="VVV10" s="1739" t="n"/>
      <c r="VVW10" s="1739" t="n"/>
      <c r="VVX10" s="1739" t="n"/>
      <c r="VVY10" s="1739" t="n"/>
      <c r="VVZ10" s="1739" t="n"/>
      <c r="VWA10" s="1739" t="n"/>
      <c r="VWB10" s="1739" t="n"/>
      <c r="VWC10" s="1739" t="n"/>
      <c r="VWD10" s="1739" t="n"/>
      <c r="VWE10" s="1739" t="n"/>
      <c r="VWF10" s="1739" t="n"/>
      <c r="VWG10" s="1739" t="n"/>
      <c r="VWH10" s="1739" t="n"/>
      <c r="VWI10" s="1739" t="n"/>
      <c r="VWJ10" s="1739" t="n"/>
      <c r="VWK10" s="1739" t="n"/>
      <c r="VWL10" s="1739" t="n"/>
      <c r="VWM10" s="1739" t="n"/>
      <c r="VWN10" s="1739" t="n"/>
      <c r="VWO10" s="1739" t="n"/>
      <c r="VWP10" s="1739" t="n"/>
      <c r="VWQ10" s="1739" t="n"/>
      <c r="VWR10" s="1739" t="n"/>
      <c r="VWS10" s="1739" t="n"/>
      <c r="VWT10" s="1739" t="n"/>
      <c r="VWU10" s="1739" t="n"/>
      <c r="VWV10" s="1739" t="n"/>
      <c r="VWW10" s="1739" t="n"/>
      <c r="VWX10" s="1739" t="n"/>
      <c r="VWY10" s="1739" t="n"/>
      <c r="VWZ10" s="1739" t="n"/>
      <c r="VXA10" s="1739" t="n"/>
      <c r="VXB10" s="1739" t="n"/>
      <c r="VXC10" s="1739" t="n"/>
      <c r="VXD10" s="1739" t="n"/>
      <c r="VXE10" s="1739" t="n"/>
      <c r="VXF10" s="1739" t="n"/>
      <c r="VXG10" s="1739" t="n"/>
      <c r="VXH10" s="1739" t="n"/>
      <c r="VXI10" s="1739" t="n"/>
      <c r="VXJ10" s="1739" t="n"/>
      <c r="VXK10" s="1739" t="n"/>
      <c r="VXL10" s="1739" t="n"/>
      <c r="VXM10" s="1739" t="n"/>
      <c r="VXN10" s="1739" t="n"/>
      <c r="VXO10" s="1739" t="n"/>
      <c r="VXP10" s="1739" t="n"/>
      <c r="VXQ10" s="1739" t="n"/>
      <c r="VXR10" s="1739" t="n"/>
      <c r="VXS10" s="1739" t="n"/>
      <c r="VXT10" s="1739" t="n"/>
      <c r="VXU10" s="1739" t="n"/>
      <c r="VXV10" s="1739" t="n"/>
      <c r="VXW10" s="1739" t="n"/>
      <c r="VXX10" s="1739" t="n"/>
      <c r="VXY10" s="1739" t="n"/>
      <c r="VXZ10" s="1739" t="n"/>
      <c r="VYA10" s="1739" t="n"/>
      <c r="VYB10" s="1739" t="n"/>
      <c r="VYC10" s="1739" t="n"/>
      <c r="VYD10" s="1739" t="n"/>
      <c r="VYE10" s="1739" t="n"/>
      <c r="VYF10" s="1739" t="n"/>
      <c r="VYG10" s="1739" t="n"/>
      <c r="VYH10" s="1739" t="n"/>
      <c r="VYI10" s="1739" t="n"/>
      <c r="VYJ10" s="1739" t="n"/>
      <c r="VYK10" s="1739" t="n"/>
      <c r="VYL10" s="1739" t="n"/>
      <c r="VYM10" s="1739" t="n"/>
      <c r="VYN10" s="1739" t="n"/>
      <c r="VYO10" s="1739" t="n"/>
      <c r="VYP10" s="1739" t="n"/>
      <c r="VYQ10" s="1739" t="n"/>
      <c r="VYR10" s="1739" t="n"/>
      <c r="VYS10" s="1739" t="n"/>
      <c r="VYT10" s="1739" t="n"/>
      <c r="VYU10" s="1739" t="n"/>
      <c r="VYV10" s="1739" t="n"/>
      <c r="VYW10" s="1739" t="n"/>
      <c r="VYX10" s="1739" t="n"/>
      <c r="VYY10" s="1739" t="n"/>
      <c r="VYZ10" s="1739" t="n"/>
      <c r="VZA10" s="1739" t="n"/>
      <c r="VZB10" s="1739" t="n"/>
      <c r="VZC10" s="1739" t="n"/>
      <c r="VZD10" s="1739" t="n"/>
      <c r="VZE10" s="1739" t="n"/>
      <c r="VZF10" s="1739" t="n"/>
      <c r="VZG10" s="1739" t="n"/>
      <c r="VZH10" s="1739" t="n"/>
      <c r="VZI10" s="1739" t="n"/>
      <c r="VZJ10" s="1739" t="n"/>
      <c r="VZK10" s="1739" t="n"/>
      <c r="VZL10" s="1739" t="n"/>
      <c r="VZM10" s="1739" t="n"/>
      <c r="VZN10" s="1739" t="n"/>
      <c r="VZO10" s="1739" t="n"/>
      <c r="VZP10" s="1739" t="n"/>
      <c r="VZQ10" s="1739" t="n"/>
      <c r="VZR10" s="1739" t="n"/>
      <c r="VZS10" s="1739" t="n"/>
      <c r="VZT10" s="1739" t="n"/>
      <c r="VZU10" s="1739" t="n"/>
      <c r="VZV10" s="1739" t="n"/>
      <c r="VZW10" s="1739" t="n"/>
      <c r="VZX10" s="1739" t="n"/>
      <c r="VZY10" s="1739" t="n"/>
      <c r="VZZ10" s="1739" t="n"/>
      <c r="WAA10" s="1739" t="n"/>
      <c r="WAB10" s="1739" t="n"/>
      <c r="WAC10" s="1739" t="n"/>
      <c r="WAD10" s="1739" t="n"/>
      <c r="WAE10" s="1739" t="n"/>
      <c r="WAF10" s="1739" t="n"/>
      <c r="WAG10" s="1739" t="n"/>
      <c r="WAH10" s="1739" t="n"/>
      <c r="WAI10" s="1739" t="n"/>
      <c r="WAJ10" s="1739" t="n"/>
      <c r="WAK10" s="1739" t="n"/>
      <c r="WAL10" s="1739" t="n"/>
      <c r="WAM10" s="1739" t="n"/>
      <c r="WAN10" s="1739" t="n"/>
      <c r="WAO10" s="1739" t="n"/>
      <c r="WAP10" s="1739" t="n"/>
      <c r="WAQ10" s="1739" t="n"/>
      <c r="WAR10" s="1739" t="n"/>
      <c r="WAS10" s="1739" t="n"/>
      <c r="WAT10" s="1739" t="n"/>
      <c r="WAU10" s="1739" t="n"/>
      <c r="WAV10" s="1739" t="n"/>
      <c r="WAW10" s="1739" t="n"/>
      <c r="WAX10" s="1739" t="n"/>
      <c r="WAY10" s="1739" t="n"/>
      <c r="WAZ10" s="1739" t="n"/>
      <c r="WBA10" s="1739" t="n"/>
      <c r="WBB10" s="1739" t="n"/>
      <c r="WBC10" s="1739" t="n"/>
      <c r="WBD10" s="1739" t="n"/>
      <c r="WBE10" s="1739" t="n"/>
      <c r="WBF10" s="1739" t="n"/>
      <c r="WBG10" s="1739" t="n"/>
      <c r="WBH10" s="1739" t="n"/>
      <c r="WBI10" s="1739" t="n"/>
      <c r="WBJ10" s="1739" t="n"/>
      <c r="WBK10" s="1739" t="n"/>
      <c r="WBL10" s="1739" t="n"/>
      <c r="WBM10" s="1739" t="n"/>
      <c r="WBN10" s="1739" t="n"/>
      <c r="WBO10" s="1739" t="n"/>
      <c r="WBP10" s="1739" t="n"/>
      <c r="WBQ10" s="1739" t="n"/>
      <c r="WBR10" s="1739" t="n"/>
      <c r="WBS10" s="1739" t="n"/>
      <c r="WBT10" s="1739" t="n"/>
      <c r="WBU10" s="1739" t="n"/>
      <c r="WBV10" s="1739" t="n"/>
      <c r="WBW10" s="1739" t="n"/>
      <c r="WBX10" s="1739" t="n"/>
      <c r="WBY10" s="1739" t="n"/>
      <c r="WBZ10" s="1739" t="n"/>
      <c r="WCA10" s="1739" t="n"/>
      <c r="WCB10" s="1739" t="n"/>
      <c r="WCC10" s="1739" t="n"/>
      <c r="WCD10" s="1739" t="n"/>
      <c r="WCE10" s="1739" t="n"/>
      <c r="WCF10" s="1739" t="n"/>
      <c r="WCG10" s="1739" t="n"/>
      <c r="WCH10" s="1739" t="n"/>
      <c r="WCI10" s="1739" t="n"/>
      <c r="WCJ10" s="1739" t="n"/>
      <c r="WCK10" s="1739" t="n"/>
      <c r="WCL10" s="1739" t="n"/>
      <c r="WCM10" s="1739" t="n"/>
      <c r="WCN10" s="1739" t="n"/>
      <c r="WCO10" s="1739" t="n"/>
      <c r="WCP10" s="1739" t="n"/>
      <c r="WCQ10" s="1739" t="n"/>
      <c r="WCR10" s="1739" t="n"/>
      <c r="WCS10" s="1739" t="n"/>
      <c r="WCT10" s="1739" t="n"/>
      <c r="WCU10" s="1739" t="n"/>
      <c r="WCV10" s="1739" t="n"/>
      <c r="WCW10" s="1739" t="n"/>
      <c r="WCX10" s="1739" t="n"/>
      <c r="WCY10" s="1739" t="n"/>
      <c r="WCZ10" s="1739" t="n"/>
      <c r="WDA10" s="1739" t="n"/>
      <c r="WDB10" s="1739" t="n"/>
      <c r="WDC10" s="1739" t="n"/>
      <c r="WDD10" s="1739" t="n"/>
      <c r="WDE10" s="1739" t="n"/>
      <c r="WDF10" s="1739" t="n"/>
      <c r="WDG10" s="1739" t="n"/>
      <c r="WDH10" s="1739" t="n"/>
      <c r="WDI10" s="1739" t="n"/>
      <c r="WDJ10" s="1739" t="n"/>
      <c r="WDK10" s="1739" t="n"/>
      <c r="WDL10" s="1739" t="n"/>
      <c r="WDM10" s="1739" t="n"/>
      <c r="WDN10" s="1739" t="n"/>
      <c r="WDO10" s="1739" t="n"/>
      <c r="WDP10" s="1739" t="n"/>
      <c r="WDQ10" s="1739" t="n"/>
      <c r="WDR10" s="1739" t="n"/>
      <c r="WDS10" s="1739" t="n"/>
      <c r="WDT10" s="1739" t="n"/>
      <c r="WDU10" s="1739" t="n"/>
      <c r="WDV10" s="1739" t="n"/>
      <c r="WDW10" s="1739" t="n"/>
      <c r="WDX10" s="1739" t="n"/>
      <c r="WDY10" s="1739" t="n"/>
      <c r="WDZ10" s="1739" t="n"/>
      <c r="WEA10" s="1739" t="n"/>
      <c r="WEB10" s="1739" t="n"/>
      <c r="WEC10" s="1739" t="n"/>
      <c r="WED10" s="1739" t="n"/>
      <c r="WEE10" s="1739" t="n"/>
      <c r="WEF10" s="1739" t="n"/>
      <c r="WEG10" s="1739" t="n"/>
      <c r="WEH10" s="1739" t="n"/>
      <c r="WEI10" s="1739" t="n"/>
      <c r="WEJ10" s="1739" t="n"/>
      <c r="WEK10" s="1739" t="n"/>
      <c r="WEL10" s="1739" t="n"/>
      <c r="WEM10" s="1739" t="n"/>
      <c r="WEN10" s="1739" t="n"/>
      <c r="WEO10" s="1739" t="n"/>
      <c r="WEP10" s="1739" t="n"/>
      <c r="WEQ10" s="1739" t="n"/>
      <c r="WER10" s="1739" t="n"/>
      <c r="WES10" s="1739" t="n"/>
      <c r="WET10" s="1739" t="n"/>
      <c r="WEU10" s="1739" t="n"/>
      <c r="WEV10" s="1739" t="n"/>
      <c r="WEW10" s="1739" t="n"/>
      <c r="WEX10" s="1739" t="n"/>
      <c r="WEY10" s="1739" t="n"/>
      <c r="WEZ10" s="1739" t="n"/>
      <c r="WFA10" s="1739" t="n"/>
      <c r="WFB10" s="1739" t="n"/>
      <c r="WFC10" s="1739" t="n"/>
      <c r="WFD10" s="1739" t="n"/>
      <c r="WFE10" s="1739" t="n"/>
      <c r="WFF10" s="1739" t="n"/>
      <c r="WFG10" s="1739" t="n"/>
      <c r="WFH10" s="1739" t="n"/>
      <c r="WFI10" s="1739" t="n"/>
      <c r="WFJ10" s="1739" t="n"/>
      <c r="WFK10" s="1739" t="n"/>
      <c r="WFL10" s="1739" t="n"/>
      <c r="WFM10" s="1739" t="n"/>
      <c r="WFN10" s="1739" t="n"/>
      <c r="WFO10" s="1739" t="n"/>
      <c r="WFP10" s="1739" t="n"/>
      <c r="WFQ10" s="1739" t="n"/>
      <c r="WFR10" s="1739" t="n"/>
      <c r="WFS10" s="1739" t="n"/>
      <c r="WFT10" s="1739" t="n"/>
      <c r="WFU10" s="1739" t="n"/>
      <c r="WFV10" s="1739" t="n"/>
      <c r="WFW10" s="1739" t="n"/>
      <c r="WFX10" s="1739" t="n"/>
      <c r="WFY10" s="1739" t="n"/>
      <c r="WFZ10" s="1739" t="n"/>
      <c r="WGA10" s="1739" t="n"/>
      <c r="WGB10" s="1739" t="n"/>
      <c r="WGC10" s="1739" t="n"/>
      <c r="WGD10" s="1739" t="n"/>
      <c r="WGE10" s="1739" t="n"/>
      <c r="WGF10" s="1739" t="n"/>
      <c r="WGG10" s="1739" t="n"/>
      <c r="WGH10" s="1739" t="n"/>
      <c r="WGI10" s="1739" t="n"/>
      <c r="WGJ10" s="1739" t="n"/>
      <c r="WGK10" s="1739" t="n"/>
      <c r="WGL10" s="1739" t="n"/>
      <c r="WGM10" s="1739" t="n"/>
      <c r="WGN10" s="1739" t="n"/>
      <c r="WGO10" s="1739" t="n"/>
      <c r="WGP10" s="1739" t="n"/>
      <c r="WGQ10" s="1739" t="n"/>
      <c r="WGR10" s="1739" t="n"/>
      <c r="WGS10" s="1739" t="n"/>
      <c r="WGT10" s="1739" t="n"/>
      <c r="WGU10" s="1739" t="n"/>
      <c r="WGV10" s="1739" t="n"/>
      <c r="WGW10" s="1739" t="n"/>
      <c r="WGX10" s="1739" t="n"/>
      <c r="WGY10" s="1739" t="n"/>
      <c r="WGZ10" s="1739" t="n"/>
      <c r="WHA10" s="1739" t="n"/>
      <c r="WHB10" s="1739" t="n"/>
      <c r="WHC10" s="1739" t="n"/>
      <c r="WHD10" s="1739" t="n"/>
      <c r="WHE10" s="1739" t="n"/>
      <c r="WHF10" s="1739" t="n"/>
      <c r="WHG10" s="1739" t="n"/>
      <c r="WHH10" s="1739" t="n"/>
      <c r="WHI10" s="1739" t="n"/>
      <c r="WHJ10" s="1739" t="n"/>
      <c r="WHK10" s="1739" t="n"/>
      <c r="WHL10" s="1739" t="n"/>
      <c r="WHM10" s="1739" t="n"/>
      <c r="WHN10" s="1739" t="n"/>
      <c r="WHO10" s="1739" t="n"/>
      <c r="WHP10" s="1739" t="n"/>
      <c r="WHQ10" s="1739" t="n"/>
      <c r="WHR10" s="1739" t="n"/>
      <c r="WHS10" s="1739" t="n"/>
      <c r="WHT10" s="1739" t="n"/>
      <c r="WHU10" s="1739" t="n"/>
      <c r="WHV10" s="1739" t="n"/>
      <c r="WHW10" s="1739" t="n"/>
      <c r="WHX10" s="1739" t="n"/>
      <c r="WHY10" s="1739" t="n"/>
      <c r="WHZ10" s="1739" t="n"/>
      <c r="WIA10" s="1739" t="n"/>
      <c r="WIB10" s="1739" t="n"/>
      <c r="WIC10" s="1739" t="n"/>
      <c r="WID10" s="1739" t="n"/>
      <c r="WIE10" s="1739" t="n"/>
      <c r="WIF10" s="1739" t="n"/>
      <c r="WIG10" s="1739" t="n"/>
      <c r="WIH10" s="1739" t="n"/>
      <c r="WII10" s="1739" t="n"/>
      <c r="WIJ10" s="1739" t="n"/>
      <c r="WIK10" s="1739" t="n"/>
      <c r="WIL10" s="1739" t="n"/>
      <c r="WIM10" s="1739" t="n"/>
      <c r="WIN10" s="1739" t="n"/>
      <c r="WIO10" s="1739" t="n"/>
      <c r="WIP10" s="1739" t="n"/>
      <c r="WIQ10" s="1739" t="n"/>
      <c r="WIR10" s="1739" t="n"/>
      <c r="WIS10" s="1739" t="n"/>
      <c r="WIT10" s="1739" t="n"/>
      <c r="WIU10" s="1739" t="n"/>
      <c r="WIV10" s="1739" t="n"/>
      <c r="WIW10" s="1739" t="n"/>
      <c r="WIX10" s="1739" t="n"/>
      <c r="WIY10" s="1739" t="n"/>
      <c r="WIZ10" s="1739" t="n"/>
      <c r="WJA10" s="1739" t="n"/>
      <c r="WJB10" s="1739" t="n"/>
      <c r="WJC10" s="1739" t="n"/>
      <c r="WJD10" s="1739" t="n"/>
      <c r="WJE10" s="1739" t="n"/>
      <c r="WJF10" s="1739" t="n"/>
      <c r="WJG10" s="1739" t="n"/>
      <c r="WJH10" s="1739" t="n"/>
      <c r="WJI10" s="1739" t="n"/>
      <c r="WJJ10" s="1739" t="n"/>
      <c r="WJK10" s="1739" t="n"/>
      <c r="WJL10" s="1739" t="n"/>
      <c r="WJM10" s="1739" t="n"/>
      <c r="WJN10" s="1739" t="n"/>
      <c r="WJO10" s="1739" t="n"/>
      <c r="WJP10" s="1739" t="n"/>
      <c r="WJQ10" s="1739" t="n"/>
      <c r="WJR10" s="1739" t="n"/>
      <c r="WJS10" s="1739" t="n"/>
      <c r="WJT10" s="1739" t="n"/>
      <c r="WJU10" s="1739" t="n"/>
      <c r="WJV10" s="1739" t="n"/>
      <c r="WJW10" s="1739" t="n"/>
      <c r="WJX10" s="1739" t="n"/>
      <c r="WJY10" s="1739" t="n"/>
      <c r="WJZ10" s="1739" t="n"/>
      <c r="WKA10" s="1739" t="n"/>
      <c r="WKB10" s="1739" t="n"/>
      <c r="WKC10" s="1739" t="n"/>
      <c r="WKD10" s="1739" t="n"/>
      <c r="WKE10" s="1739" t="n"/>
      <c r="WKF10" s="1739" t="n"/>
      <c r="WKG10" s="1739" t="n"/>
      <c r="WKH10" s="1739" t="n"/>
      <c r="WKI10" s="1739" t="n"/>
      <c r="WKJ10" s="1739" t="n"/>
      <c r="WKK10" s="1739" t="n"/>
      <c r="WKL10" s="1739" t="n"/>
      <c r="WKM10" s="1739" t="n"/>
      <c r="WKN10" s="1739" t="n"/>
      <c r="WKO10" s="1739" t="n"/>
      <c r="WKP10" s="1739" t="n"/>
      <c r="WKQ10" s="1739" t="n"/>
      <c r="WKR10" s="1739" t="n"/>
      <c r="WKS10" s="1739" t="n"/>
      <c r="WKT10" s="1739" t="n"/>
      <c r="WKU10" s="1739" t="n"/>
      <c r="WKV10" s="1739" t="n"/>
      <c r="WKW10" s="1739" t="n"/>
      <c r="WKX10" s="1739" t="n"/>
      <c r="WKY10" s="1739" t="n"/>
      <c r="WKZ10" s="1739" t="n"/>
      <c r="WLA10" s="1739" t="n"/>
      <c r="WLB10" s="1739" t="n"/>
      <c r="WLC10" s="1739" t="n"/>
      <c r="WLD10" s="1739" t="n"/>
      <c r="WLE10" s="1739" t="n"/>
      <c r="WLF10" s="1739" t="n"/>
      <c r="WLG10" s="1739" t="n"/>
      <c r="WLH10" s="1739" t="n"/>
      <c r="WLI10" s="1739" t="n"/>
      <c r="WLJ10" s="1739" t="n"/>
      <c r="WLK10" s="1739" t="n"/>
      <c r="WLL10" s="1739" t="n"/>
      <c r="WLM10" s="1739" t="n"/>
      <c r="WLN10" s="1739" t="n"/>
      <c r="WLO10" s="1739" t="n"/>
      <c r="WLP10" s="1739" t="n"/>
      <c r="WLQ10" s="1739" t="n"/>
      <c r="WLR10" s="1739" t="n"/>
      <c r="WLS10" s="1739" t="n"/>
      <c r="WLT10" s="1739" t="n"/>
      <c r="WLU10" s="1739" t="n"/>
      <c r="WLV10" s="1739" t="n"/>
      <c r="WLW10" s="1739" t="n"/>
      <c r="WLX10" s="1739" t="n"/>
      <c r="WLY10" s="1739" t="n"/>
      <c r="WLZ10" s="1739" t="n"/>
      <c r="WMA10" s="1739" t="n"/>
      <c r="WMB10" s="1739" t="n"/>
      <c r="WMC10" s="1739" t="n"/>
      <c r="WMD10" s="1739" t="n"/>
      <c r="WME10" s="1739" t="n"/>
      <c r="WMF10" s="1739" t="n"/>
      <c r="WMG10" s="1739" t="n"/>
      <c r="WMH10" s="1739" t="n"/>
      <c r="WMI10" s="1739" t="n"/>
      <c r="WMJ10" s="1739" t="n"/>
      <c r="WMK10" s="1739" t="n"/>
      <c r="WML10" s="1739" t="n"/>
      <c r="WMM10" s="1739" t="n"/>
      <c r="WMN10" s="1739" t="n"/>
      <c r="WMO10" s="1739" t="n"/>
      <c r="WMP10" s="1739" t="n"/>
      <c r="WMQ10" s="1739" t="n"/>
      <c r="WMR10" s="1739" t="n"/>
      <c r="WMS10" s="1739" t="n"/>
      <c r="WMT10" s="1739" t="n"/>
      <c r="WMU10" s="1739" t="n"/>
      <c r="WMV10" s="1739" t="n"/>
      <c r="WMW10" s="1739" t="n"/>
      <c r="WMX10" s="1739" t="n"/>
      <c r="WMY10" s="1739" t="n"/>
      <c r="WMZ10" s="1739" t="n"/>
      <c r="WNA10" s="1739" t="n"/>
      <c r="WNB10" s="1739" t="n"/>
      <c r="WNC10" s="1739" t="n"/>
      <c r="WND10" s="1739" t="n"/>
      <c r="WNE10" s="1739" t="n"/>
      <c r="WNF10" s="1739" t="n"/>
      <c r="WNG10" s="1739" t="n"/>
      <c r="WNH10" s="1739" t="n"/>
      <c r="WNI10" s="1739" t="n"/>
      <c r="WNJ10" s="1739" t="n"/>
      <c r="WNK10" s="1739" t="n"/>
      <c r="WNL10" s="1739" t="n"/>
      <c r="WNM10" s="1739" t="n"/>
      <c r="WNN10" s="1739" t="n"/>
      <c r="WNO10" s="1739" t="n"/>
      <c r="WNP10" s="1739" t="n"/>
      <c r="WNQ10" s="1739" t="n"/>
      <c r="WNR10" s="1739" t="n"/>
      <c r="WNS10" s="1739" t="n"/>
      <c r="WNT10" s="1739" t="n"/>
      <c r="WNU10" s="1739" t="n"/>
      <c r="WNV10" s="1739" t="n"/>
      <c r="WNW10" s="1739" t="n"/>
      <c r="WNX10" s="1739" t="n"/>
      <c r="WNY10" s="1739" t="n"/>
      <c r="WNZ10" s="1739" t="n"/>
      <c r="WOA10" s="1739" t="n"/>
      <c r="WOB10" s="1739" t="n"/>
      <c r="WOC10" s="1739" t="n"/>
      <c r="WOD10" s="1739" t="n"/>
      <c r="WOE10" s="1739" t="n"/>
      <c r="WOF10" s="1739" t="n"/>
      <c r="WOG10" s="1739" t="n"/>
      <c r="WOH10" s="1739" t="n"/>
      <c r="WOI10" s="1739" t="n"/>
      <c r="WOJ10" s="1739" t="n"/>
      <c r="WOK10" s="1739" t="n"/>
      <c r="WOL10" s="1739" t="n"/>
      <c r="WOM10" s="1739" t="n"/>
      <c r="WON10" s="1739" t="n"/>
      <c r="WOO10" s="1739" t="n"/>
      <c r="WOP10" s="1739" t="n"/>
      <c r="WOQ10" s="1739" t="n"/>
      <c r="WOR10" s="1739" t="n"/>
      <c r="WOS10" s="1739" t="n"/>
      <c r="WOT10" s="1739" t="n"/>
      <c r="WOU10" s="1739" t="n"/>
      <c r="WOV10" s="1739" t="n"/>
      <c r="WOW10" s="1739" t="n"/>
      <c r="WOX10" s="1739" t="n"/>
      <c r="WOY10" s="1739" t="n"/>
      <c r="WOZ10" s="1739" t="n"/>
      <c r="WPA10" s="1739" t="n"/>
      <c r="WPB10" s="1739" t="n"/>
      <c r="WPC10" s="1739" t="n"/>
      <c r="WPD10" s="1739" t="n"/>
      <c r="WPE10" s="1739" t="n"/>
      <c r="WPF10" s="1739" t="n"/>
      <c r="WPG10" s="1739" t="n"/>
      <c r="WPH10" s="1739" t="n"/>
      <c r="WPI10" s="1739" t="n"/>
      <c r="WPJ10" s="1739" t="n"/>
      <c r="WPK10" s="1739" t="n"/>
      <c r="WPL10" s="1739" t="n"/>
      <c r="WPM10" s="1739" t="n"/>
      <c r="WPN10" s="1739" t="n"/>
      <c r="WPO10" s="1739" t="n"/>
      <c r="WPP10" s="1739" t="n"/>
      <c r="WPQ10" s="1739" t="n"/>
      <c r="WPR10" s="1739" t="n"/>
      <c r="WPS10" s="1739" t="n"/>
      <c r="WPT10" s="1739" t="n"/>
      <c r="WPU10" s="1739" t="n"/>
      <c r="WPV10" s="1739" t="n"/>
      <c r="WPW10" s="1739" t="n"/>
      <c r="WPX10" s="1739" t="n"/>
      <c r="WPY10" s="1739" t="n"/>
      <c r="WPZ10" s="1739" t="n"/>
      <c r="WQA10" s="1739" t="n"/>
      <c r="WQB10" s="1739" t="n"/>
      <c r="WQC10" s="1739" t="n"/>
      <c r="WQD10" s="1739" t="n"/>
      <c r="WQE10" s="1739" t="n"/>
      <c r="WQF10" s="1739" t="n"/>
      <c r="WQG10" s="1739" t="n"/>
      <c r="WQH10" s="1739" t="n"/>
      <c r="WQI10" s="1739" t="n"/>
      <c r="WQJ10" s="1739" t="n"/>
      <c r="WQK10" s="1739" t="n"/>
      <c r="WQL10" s="1739" t="n"/>
      <c r="WQM10" s="1739" t="n"/>
      <c r="WQN10" s="1739" t="n"/>
      <c r="WQO10" s="1739" t="n"/>
      <c r="WQP10" s="1739" t="n"/>
      <c r="WQQ10" s="1739" t="n"/>
      <c r="WQR10" s="1739" t="n"/>
      <c r="WQS10" s="1739" t="n"/>
      <c r="WQT10" s="1739" t="n"/>
      <c r="WQU10" s="1739" t="n"/>
      <c r="WQV10" s="1739" t="n"/>
      <c r="WQW10" s="1739" t="n"/>
      <c r="WQX10" s="1739" t="n"/>
      <c r="WQY10" s="1739" t="n"/>
      <c r="WQZ10" s="1739" t="n"/>
      <c r="WRA10" s="1739" t="n"/>
      <c r="WRB10" s="1739" t="n"/>
      <c r="WRC10" s="1739" t="n"/>
      <c r="WRD10" s="1739" t="n"/>
      <c r="WRE10" s="1739" t="n"/>
      <c r="WRF10" s="1739" t="n"/>
      <c r="WRG10" s="1739" t="n"/>
      <c r="WRH10" s="1739" t="n"/>
      <c r="WRI10" s="1739" t="n"/>
      <c r="WRJ10" s="1739" t="n"/>
      <c r="WRK10" s="1739" t="n"/>
      <c r="WRL10" s="1739" t="n"/>
      <c r="WRM10" s="1739" t="n"/>
      <c r="WRN10" s="1739" t="n"/>
      <c r="WRO10" s="1739" t="n"/>
      <c r="WRP10" s="1739" t="n"/>
      <c r="WRQ10" s="1739" t="n"/>
      <c r="WRR10" s="1739" t="n"/>
      <c r="WRS10" s="1739" t="n"/>
      <c r="WRT10" s="1739" t="n"/>
      <c r="WRU10" s="1739" t="n"/>
      <c r="WRV10" s="1739" t="n"/>
      <c r="WRW10" s="1739" t="n"/>
      <c r="WRX10" s="1739" t="n"/>
      <c r="WRY10" s="1739" t="n"/>
      <c r="WRZ10" s="1739" t="n"/>
      <c r="WSA10" s="1739" t="n"/>
      <c r="WSB10" s="1739" t="n"/>
      <c r="WSC10" s="1739" t="n"/>
      <c r="WSD10" s="1739" t="n"/>
      <c r="WSE10" s="1739" t="n"/>
      <c r="WSF10" s="1739" t="n"/>
      <c r="WSG10" s="1739" t="n"/>
      <c r="WSH10" s="1739" t="n"/>
      <c r="WSI10" s="1739" t="n"/>
      <c r="WSJ10" s="1739" t="n"/>
      <c r="WSK10" s="1739" t="n"/>
      <c r="WSL10" s="1739" t="n"/>
      <c r="WSM10" s="1739" t="n"/>
      <c r="WSN10" s="1739" t="n"/>
      <c r="WSO10" s="1739" t="n"/>
      <c r="WSP10" s="1739" t="n"/>
      <c r="WSQ10" s="1739" t="n"/>
      <c r="WSR10" s="1739" t="n"/>
      <c r="WSS10" s="1739" t="n"/>
      <c r="WST10" s="1739" t="n"/>
      <c r="WSU10" s="1739" t="n"/>
      <c r="WSV10" s="1739" t="n"/>
      <c r="WSW10" s="1739" t="n"/>
      <c r="WSX10" s="1739" t="n"/>
      <c r="WSY10" s="1739" t="n"/>
      <c r="WSZ10" s="1739" t="n"/>
      <c r="WTA10" s="1739" t="n"/>
      <c r="WTB10" s="1739" t="n"/>
      <c r="WTC10" s="1739" t="n"/>
      <c r="WTD10" s="1739" t="n"/>
      <c r="WTE10" s="1739" t="n"/>
      <c r="WTF10" s="1739" t="n"/>
      <c r="WTG10" s="1739" t="n"/>
      <c r="WTH10" s="1739" t="n"/>
      <c r="WTI10" s="1739" t="n"/>
      <c r="WTJ10" s="1739" t="n"/>
      <c r="WTK10" s="1739" t="n"/>
      <c r="WTL10" s="1739" t="n"/>
      <c r="WTM10" s="1739" t="n"/>
      <c r="WTN10" s="1739" t="n"/>
      <c r="WTO10" s="1739" t="n"/>
      <c r="WTP10" s="1739" t="n"/>
      <c r="WTQ10" s="1739" t="n"/>
      <c r="WTR10" s="1739" t="n"/>
      <c r="WTS10" s="1739" t="n"/>
      <c r="WTT10" s="1739" t="n"/>
      <c r="WTU10" s="1739" t="n"/>
      <c r="WTV10" s="1739" t="n"/>
      <c r="WTW10" s="1739" t="n"/>
      <c r="WTX10" s="1739" t="n"/>
      <c r="WTY10" s="1739" t="n"/>
      <c r="WTZ10" s="1739" t="n"/>
      <c r="WUA10" s="1739" t="n"/>
      <c r="WUB10" s="1739" t="n"/>
      <c r="WUC10" s="1739" t="n"/>
      <c r="WUD10" s="1739" t="n"/>
      <c r="WUE10" s="1739" t="n"/>
      <c r="WUF10" s="1739" t="n"/>
      <c r="WUG10" s="1739" t="n"/>
      <c r="WUH10" s="1739" t="n"/>
      <c r="WUI10" s="1739" t="n"/>
      <c r="WUJ10" s="1739" t="n"/>
      <c r="WUK10" s="1739" t="n"/>
      <c r="WUL10" s="1739" t="n"/>
      <c r="WUM10" s="1739" t="n"/>
      <c r="WUN10" s="1739" t="n"/>
      <c r="WUO10" s="1739" t="n"/>
      <c r="WUP10" s="1739" t="n"/>
      <c r="WUQ10" s="1739" t="n"/>
      <c r="WUR10" s="1739" t="n"/>
      <c r="WUS10" s="1739" t="n"/>
      <c r="WUT10" s="1739" t="n"/>
      <c r="WUU10" s="1739" t="n"/>
      <c r="WUV10" s="1739" t="n"/>
      <c r="WUW10" s="1739" t="n"/>
      <c r="WUX10" s="1739" t="n"/>
      <c r="WUY10" s="1739" t="n"/>
      <c r="WUZ10" s="1739" t="n"/>
      <c r="WVA10" s="1739" t="n"/>
      <c r="WVB10" s="1739" t="n"/>
      <c r="WVC10" s="1739" t="n"/>
      <c r="WVD10" s="1739" t="n"/>
      <c r="WVE10" s="1739" t="n"/>
      <c r="WVF10" s="1739" t="n"/>
      <c r="WVG10" s="1739" t="n"/>
      <c r="WVH10" s="1739" t="n"/>
      <c r="WVI10" s="1739" t="n"/>
      <c r="WVJ10" s="1739" t="n"/>
      <c r="WVK10" s="1739" t="n"/>
      <c r="WVL10" s="1739" t="n"/>
      <c r="WVM10" s="1739" t="n"/>
      <c r="WVN10" s="1739" t="n"/>
      <c r="WVO10" s="1739" t="n"/>
      <c r="WVP10" s="1739" t="n"/>
      <c r="WVQ10" s="1739" t="n"/>
      <c r="WVR10" s="1739" t="n"/>
      <c r="WVS10" s="1739" t="n"/>
      <c r="WVT10" s="1739" t="n"/>
      <c r="WVU10" s="1739" t="n"/>
      <c r="WVV10" s="1739" t="n"/>
      <c r="WVW10" s="1739" t="n"/>
      <c r="WVX10" s="1739" t="n"/>
      <c r="WVY10" s="1739" t="n"/>
      <c r="WVZ10" s="1739" t="n"/>
      <c r="WWA10" s="1739" t="n"/>
      <c r="WWB10" s="1739" t="n"/>
      <c r="WWC10" s="1739" t="n"/>
      <c r="WWD10" s="1739" t="n"/>
      <c r="WWE10" s="1739" t="n"/>
      <c r="WWF10" s="1739" t="n"/>
      <c r="WWG10" s="1739" t="n"/>
      <c r="WWH10" s="1739" t="n"/>
      <c r="WWI10" s="1739" t="n"/>
      <c r="WWJ10" s="1739" t="n"/>
      <c r="WWK10" s="1739" t="n"/>
      <c r="WWL10" s="1739" t="n"/>
      <c r="WWM10" s="1739" t="n"/>
      <c r="WWN10" s="1739" t="n"/>
      <c r="WWO10" s="1739" t="n"/>
      <c r="WWP10" s="1739" t="n"/>
      <c r="WWQ10" s="1739" t="n"/>
      <c r="WWR10" s="1739" t="n"/>
      <c r="WWS10" s="1739" t="n"/>
      <c r="WWT10" s="1739" t="n"/>
      <c r="WWU10" s="1739" t="n"/>
      <c r="WWV10" s="1739" t="n"/>
      <c r="WWW10" s="1739" t="n"/>
      <c r="WWX10" s="1739" t="n"/>
      <c r="WWY10" s="1739" t="n"/>
      <c r="WWZ10" s="1739" t="n"/>
      <c r="WXA10" s="1739" t="n"/>
      <c r="WXB10" s="1739" t="n"/>
      <c r="WXC10" s="1739" t="n"/>
      <c r="WXD10" s="1739" t="n"/>
      <c r="WXE10" s="1739" t="n"/>
      <c r="WXF10" s="1739" t="n"/>
      <c r="WXG10" s="1739" t="n"/>
      <c r="WXH10" s="1739" t="n"/>
      <c r="WXI10" s="1739" t="n"/>
      <c r="WXJ10" s="1739" t="n"/>
      <c r="WXK10" s="1739" t="n"/>
      <c r="WXL10" s="1739" t="n"/>
      <c r="WXM10" s="1739" t="n"/>
      <c r="WXN10" s="1739" t="n"/>
      <c r="WXO10" s="1739" t="n"/>
      <c r="WXP10" s="1739" t="n"/>
      <c r="WXQ10" s="1739" t="n"/>
      <c r="WXR10" s="1739" t="n"/>
      <c r="WXS10" s="1739" t="n"/>
      <c r="WXT10" s="1739" t="n"/>
      <c r="WXU10" s="1739" t="n"/>
      <c r="WXV10" s="1739" t="n"/>
      <c r="WXW10" s="1739" t="n"/>
      <c r="WXX10" s="1739" t="n"/>
      <c r="WXY10" s="1739" t="n"/>
      <c r="WXZ10" s="1739" t="n"/>
      <c r="WYA10" s="1739" t="n"/>
      <c r="WYB10" s="1739" t="n"/>
      <c r="WYC10" s="1739" t="n"/>
      <c r="WYD10" s="1739" t="n"/>
      <c r="WYE10" s="1739" t="n"/>
      <c r="WYF10" s="1739" t="n"/>
      <c r="WYG10" s="1739" t="n"/>
      <c r="WYH10" s="1739" t="n"/>
      <c r="WYI10" s="1739" t="n"/>
      <c r="WYJ10" s="1739" t="n"/>
      <c r="WYK10" s="1739" t="n"/>
      <c r="WYL10" s="1739" t="n"/>
      <c r="WYM10" s="1739" t="n"/>
      <c r="WYN10" s="1739" t="n"/>
      <c r="WYO10" s="1739" t="n"/>
      <c r="WYP10" s="1739" t="n"/>
      <c r="WYQ10" s="1739" t="n"/>
      <c r="WYR10" s="1739" t="n"/>
      <c r="WYS10" s="1739" t="n"/>
      <c r="WYT10" s="1739" t="n"/>
      <c r="WYU10" s="1739" t="n"/>
      <c r="WYV10" s="1739" t="n"/>
      <c r="WYW10" s="1739" t="n"/>
      <c r="WYX10" s="1739" t="n"/>
      <c r="WYY10" s="1739" t="n"/>
      <c r="WYZ10" s="1739" t="n"/>
      <c r="WZA10" s="1739" t="n"/>
      <c r="WZB10" s="1739" t="n"/>
      <c r="WZC10" s="1739" t="n"/>
      <c r="WZD10" s="1739" t="n"/>
      <c r="WZE10" s="1739" t="n"/>
      <c r="WZF10" s="1739" t="n"/>
      <c r="WZG10" s="1739" t="n"/>
      <c r="WZH10" s="1739" t="n"/>
      <c r="WZI10" s="1739" t="n"/>
      <c r="WZJ10" s="1739" t="n"/>
      <c r="WZK10" s="1739" t="n"/>
      <c r="WZL10" s="1739" t="n"/>
      <c r="WZM10" s="1739" t="n"/>
      <c r="WZN10" s="1739" t="n"/>
      <c r="WZO10" s="1739" t="n"/>
      <c r="WZP10" s="1739" t="n"/>
      <c r="WZQ10" s="1739" t="n"/>
      <c r="WZR10" s="1739" t="n"/>
      <c r="WZS10" s="1739" t="n"/>
      <c r="WZT10" s="1739" t="n"/>
      <c r="WZU10" s="1739" t="n"/>
      <c r="WZV10" s="1739" t="n"/>
      <c r="WZW10" s="1739" t="n"/>
      <c r="WZX10" s="1739" t="n"/>
      <c r="WZY10" s="1739" t="n"/>
      <c r="WZZ10" s="1739" t="n"/>
      <c r="XAA10" s="1739" t="n"/>
      <c r="XAB10" s="1739" t="n"/>
      <c r="XAC10" s="1739" t="n"/>
      <c r="XAD10" s="1739" t="n"/>
      <c r="XAE10" s="1739" t="n"/>
      <c r="XAF10" s="1739" t="n"/>
      <c r="XAG10" s="1739" t="n"/>
      <c r="XAH10" s="1739" t="n"/>
      <c r="XAI10" s="1739" t="n"/>
      <c r="XAJ10" s="1739" t="n"/>
      <c r="XAK10" s="1739" t="n"/>
      <c r="XAL10" s="1739" t="n"/>
      <c r="XAM10" s="1739" t="n"/>
      <c r="XAN10" s="1739" t="n"/>
      <c r="XAO10" s="1739" t="n"/>
      <c r="XAP10" s="1739" t="n"/>
      <c r="XAQ10" s="1739" t="n"/>
      <c r="XAR10" s="1739" t="n"/>
      <c r="XAS10" s="1739" t="n"/>
      <c r="XAT10" s="1739" t="n"/>
      <c r="XAU10" s="1739" t="n"/>
      <c r="XAV10" s="1739" t="n"/>
      <c r="XAW10" s="1739" t="n"/>
      <c r="XAX10" s="1739" t="n"/>
      <c r="XAY10" s="1739" t="n"/>
      <c r="XAZ10" s="1739" t="n"/>
      <c r="XBA10" s="1739" t="n"/>
      <c r="XBB10" s="1739" t="n"/>
      <c r="XBC10" s="1739" t="n"/>
      <c r="XBD10" s="1739" t="n"/>
      <c r="XBE10" s="1739" t="n"/>
      <c r="XBF10" s="1739" t="n"/>
      <c r="XBG10" s="1739" t="n"/>
      <c r="XBH10" s="1739" t="n"/>
      <c r="XBI10" s="1739" t="n"/>
      <c r="XBJ10" s="1739" t="n"/>
      <c r="XBK10" s="1739" t="n"/>
      <c r="XBL10" s="1739" t="n"/>
      <c r="XBM10" s="1739" t="n"/>
      <c r="XBN10" s="1739" t="n"/>
      <c r="XBO10" s="1739" t="n"/>
      <c r="XBP10" s="1739" t="n"/>
      <c r="XBQ10" s="1739" t="n"/>
      <c r="XBR10" s="1739" t="n"/>
      <c r="XBS10" s="1739" t="n"/>
      <c r="XBT10" s="1739" t="n"/>
      <c r="XBU10" s="1739" t="n"/>
      <c r="XBV10" s="1739" t="n"/>
      <c r="XBW10" s="1739" t="n"/>
      <c r="XBX10" s="1739" t="n"/>
      <c r="XBY10" s="1739" t="n"/>
      <c r="XBZ10" s="1739" t="n"/>
      <c r="XCA10" s="1739" t="n"/>
      <c r="XCB10" s="1739" t="n"/>
      <c r="XCC10" s="1739" t="n"/>
      <c r="XCD10" s="1739" t="n"/>
      <c r="XCE10" s="1739" t="n"/>
      <c r="XCF10" s="1739" t="n"/>
      <c r="XCG10" s="1739" t="n"/>
      <c r="XCH10" s="1739" t="n"/>
      <c r="XCI10" s="1739" t="n"/>
      <c r="XCJ10" s="1739" t="n"/>
      <c r="XCK10" s="1739" t="n"/>
      <c r="XCL10" s="1739" t="n"/>
      <c r="XCM10" s="1739" t="n"/>
      <c r="XCN10" s="1739" t="n"/>
      <c r="XCO10" s="1739" t="n"/>
      <c r="XCP10" s="1739" t="n"/>
      <c r="XCQ10" s="1739" t="n"/>
      <c r="XCR10" s="1739" t="n"/>
      <c r="XCS10" s="1739" t="n"/>
      <c r="XCT10" s="1739" t="n"/>
      <c r="XCU10" s="1739" t="n"/>
      <c r="XCV10" s="1739" t="n"/>
      <c r="XCW10" s="1739" t="n"/>
      <c r="XCX10" s="1739" t="n"/>
      <c r="XCY10" s="1739" t="n"/>
      <c r="XCZ10" s="1739" t="n"/>
      <c r="XDA10" s="1739" t="n"/>
      <c r="XDB10" s="1739" t="n"/>
      <c r="XDC10" s="1739" t="n"/>
      <c r="XDD10" s="1739" t="n"/>
      <c r="XDE10" s="1739" t="n"/>
      <c r="XDF10" s="1739" t="n"/>
      <c r="XDG10" s="1739" t="n"/>
      <c r="XDH10" s="1739" t="n"/>
      <c r="XDI10" s="1739" t="n"/>
      <c r="XDJ10" s="1739" t="n"/>
      <c r="XDK10" s="1739" t="n"/>
      <c r="XDL10" s="1739" t="n"/>
      <c r="XDM10" s="1739" t="n"/>
      <c r="XDN10" s="1739" t="n"/>
      <c r="XDO10" s="1739" t="n"/>
      <c r="XDP10" s="1739" t="n"/>
      <c r="XDQ10" s="1739" t="n"/>
      <c r="XDR10" s="1739" t="n"/>
      <c r="XDS10" s="1739" t="n"/>
      <c r="XDT10" s="1739" t="n"/>
      <c r="XDU10" s="1739" t="n"/>
      <c r="XDV10" s="1739" t="n"/>
      <c r="XDW10" s="1739" t="n"/>
      <c r="XDX10" s="1739" t="n"/>
      <c r="XDY10" s="1739" t="n"/>
      <c r="XDZ10" s="1739" t="n"/>
      <c r="XEA10" s="1739" t="n"/>
      <c r="XEB10" s="1739" t="n"/>
      <c r="XEC10" s="1739" t="n"/>
      <c r="XED10" s="1739" t="n"/>
      <c r="XEE10" s="1739" t="n"/>
      <c r="XEF10" s="1739" t="n"/>
      <c r="XEG10" s="1739" t="n"/>
      <c r="XEH10" s="1739" t="n"/>
      <c r="XEI10" s="1739" t="n"/>
      <c r="XEJ10" s="1739" t="n"/>
      <c r="XEK10" s="1739" t="n"/>
      <c r="XEL10" s="1739" t="n"/>
      <c r="XEM10" s="1739" t="n"/>
      <c r="XEN10" s="1739" t="n"/>
      <c r="XEO10" s="1739" t="n"/>
      <c r="XEP10" s="1739" t="n"/>
      <c r="XEQ10" s="1739" t="n"/>
      <c r="XER10" s="1739" t="n"/>
      <c r="XES10" s="1739" t="n"/>
      <c r="XET10" s="1739" t="n"/>
      <c r="XEU10" s="1739" t="n"/>
      <c r="XEV10" s="1739" t="n"/>
      <c r="XEW10" s="1739" t="n"/>
      <c r="XEX10" s="1739" t="n"/>
      <c r="XEY10" s="1739" t="n"/>
      <c r="XEZ10" s="1739" t="n"/>
      <c r="XFA10" s="1739" t="n"/>
      <c r="XFB10" s="1739" t="n"/>
      <c r="XFC10" s="1739" t="n"/>
      <c r="XFD10" s="1739" t="n"/>
    </row>
    <row r="11" ht="15.75" customFormat="1" customHeight="1" s="942">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c r="AG11" s="1739" t="n"/>
      <c r="AH11" s="1739" t="n"/>
      <c r="AI11" s="1739" t="n"/>
      <c r="AJ11" s="1739" t="n"/>
      <c r="AK11" s="1739" t="n"/>
      <c r="AL11" s="1739" t="n"/>
      <c r="AM11" s="1739" t="n"/>
      <c r="AN11" s="1739" t="n"/>
      <c r="AO11" s="1739" t="n"/>
      <c r="AP11" s="1739" t="n"/>
      <c r="AQ11" s="1739" t="n"/>
      <c r="AR11" s="1739" t="n"/>
      <c r="AS11" s="1739" t="n"/>
      <c r="AT11" s="1739" t="n"/>
      <c r="AU11" s="1739" t="n"/>
      <c r="AV11" s="1739" t="n"/>
      <c r="AW11" s="1739" t="n"/>
      <c r="AX11" s="1739" t="n"/>
      <c r="AY11" s="1739" t="n"/>
      <c r="AZ11" s="1739" t="n"/>
      <c r="BA11" s="1739" t="n"/>
      <c r="BB11" s="1739" t="n"/>
      <c r="BC11" s="1739" t="n"/>
      <c r="BD11" s="1739" t="n"/>
      <c r="BE11" s="1739" t="n"/>
      <c r="BF11" s="1739" t="n"/>
      <c r="BG11" s="1739" t="n"/>
      <c r="BH11" s="1739" t="n"/>
      <c r="BI11" s="1739" t="n"/>
      <c r="BJ11" s="1739" t="n"/>
      <c r="BK11" s="1739" t="n"/>
      <c r="BL11" s="1739" t="n"/>
      <c r="BM11" s="1739" t="n"/>
      <c r="BN11" s="1739" t="n"/>
      <c r="BO11" s="1739" t="n"/>
      <c r="BP11" s="1739" t="n"/>
      <c r="BQ11" s="1739" t="n"/>
      <c r="BR11" s="1739" t="n"/>
      <c r="BS11" s="1739" t="n"/>
      <c r="BT11" s="1739" t="n"/>
      <c r="BU11" s="1739" t="n"/>
      <c r="BV11" s="1739" t="n"/>
      <c r="BW11" s="1739" t="n"/>
      <c r="BX11" s="1739" t="n"/>
      <c r="BY11" s="1739" t="n"/>
      <c r="BZ11" s="1739" t="n"/>
      <c r="CA11" s="1739" t="n"/>
      <c r="CB11" s="1739" t="n"/>
      <c r="CC11" s="1739" t="n"/>
      <c r="CD11" s="1739" t="n"/>
      <c r="CE11" s="1739" t="n"/>
      <c r="CF11" s="1739" t="n"/>
      <c r="CG11" s="1739" t="n"/>
      <c r="CH11" s="1739" t="n"/>
      <c r="CI11" s="1739" t="n"/>
      <c r="CJ11" s="1739" t="n"/>
      <c r="CK11" s="1739" t="n"/>
      <c r="CL11" s="1739" t="n"/>
      <c r="CM11" s="1739" t="n"/>
      <c r="CN11" s="1739" t="n"/>
      <c r="CO11" s="1739" t="n"/>
      <c r="CP11" s="1739" t="n"/>
      <c r="CQ11" s="1739" t="n"/>
      <c r="CR11" s="1739" t="n"/>
      <c r="CS11" s="1739" t="n"/>
      <c r="CT11" s="1739" t="n"/>
      <c r="CU11" s="1739" t="n"/>
      <c r="CV11" s="1739" t="n"/>
      <c r="CW11" s="1739" t="n"/>
      <c r="CX11" s="1739" t="n"/>
      <c r="CY11" s="1739" t="n"/>
      <c r="CZ11" s="1739" t="n"/>
      <c r="DA11" s="1739" t="n"/>
      <c r="DB11" s="1739" t="n"/>
      <c r="DC11" s="1739" t="n"/>
      <c r="DD11" s="1739" t="n"/>
      <c r="DE11" s="1739" t="n"/>
      <c r="DF11" s="1739" t="n"/>
      <c r="DG11" s="1739" t="n"/>
      <c r="DH11" s="1739" t="n"/>
      <c r="DI11" s="1739" t="n"/>
      <c r="DJ11" s="1739" t="n"/>
      <c r="DK11" s="1739" t="n"/>
      <c r="DL11" s="1739" t="n"/>
      <c r="DM11" s="1739" t="n"/>
      <c r="DN11" s="1739" t="n"/>
      <c r="DO11" s="1739" t="n"/>
      <c r="DP11" s="1739" t="n"/>
      <c r="DQ11" s="1739" t="n"/>
      <c r="DR11" s="1739" t="n"/>
      <c r="DS11" s="1739" t="n"/>
      <c r="DT11" s="1739" t="n"/>
      <c r="DU11" s="1739" t="n"/>
      <c r="DV11" s="1739" t="n"/>
      <c r="DW11" s="1739" t="n"/>
      <c r="DX11" s="1739" t="n"/>
      <c r="DY11" s="1739" t="n"/>
      <c r="DZ11" s="1739" t="n"/>
      <c r="EA11" s="1739" t="n"/>
      <c r="EB11" s="1739" t="n"/>
      <c r="EC11" s="1739" t="n"/>
      <c r="ED11" s="1739" t="n"/>
      <c r="EE11" s="1739" t="n"/>
      <c r="EF11" s="1739" t="n"/>
      <c r="EG11" s="1739" t="n"/>
      <c r="EH11" s="1739" t="n"/>
      <c r="EI11" s="1739" t="n"/>
      <c r="EJ11" s="1739" t="n"/>
      <c r="EK11" s="1739" t="n"/>
      <c r="EL11" s="1739" t="n"/>
      <c r="EM11" s="1739" t="n"/>
      <c r="EN11" s="1739" t="n"/>
      <c r="EO11" s="1739" t="n"/>
      <c r="EP11" s="1739" t="n"/>
      <c r="EQ11" s="1739" t="n"/>
      <c r="ER11" s="1739" t="n"/>
      <c r="ES11" s="1739" t="n"/>
      <c r="ET11" s="1739" t="n"/>
      <c r="EU11" s="1739" t="n"/>
      <c r="EV11" s="1739" t="n"/>
      <c r="EW11" s="1739" t="n"/>
      <c r="EX11" s="1739" t="n"/>
      <c r="EY11" s="1739" t="n"/>
      <c r="EZ11" s="1739" t="n"/>
      <c r="FA11" s="1739" t="n"/>
      <c r="FB11" s="1739" t="n"/>
      <c r="FC11" s="1739" t="n"/>
      <c r="FD11" s="1739" t="n"/>
      <c r="FE11" s="1739" t="n"/>
      <c r="FF11" s="1739" t="n"/>
      <c r="FG11" s="1739" t="n"/>
      <c r="FH11" s="1739" t="n"/>
      <c r="FI11" s="1739" t="n"/>
      <c r="FJ11" s="1739" t="n"/>
      <c r="FK11" s="1739" t="n"/>
      <c r="FL11" s="1739" t="n"/>
      <c r="FM11" s="1739" t="n"/>
      <c r="FN11" s="1739" t="n"/>
      <c r="FO11" s="1739" t="n"/>
      <c r="FP11" s="1739" t="n"/>
      <c r="FQ11" s="1739" t="n"/>
      <c r="FR11" s="1739" t="n"/>
      <c r="FS11" s="1739" t="n"/>
      <c r="FT11" s="1739" t="n"/>
      <c r="FU11" s="1739" t="n"/>
      <c r="FV11" s="1739" t="n"/>
      <c r="FW11" s="1739" t="n"/>
      <c r="FX11" s="1739" t="n"/>
      <c r="FY11" s="1739" t="n"/>
      <c r="FZ11" s="1739" t="n"/>
      <c r="GA11" s="1739" t="n"/>
      <c r="GB11" s="1739" t="n"/>
      <c r="GC11" s="1739" t="n"/>
      <c r="GD11" s="1739" t="n"/>
      <c r="GE11" s="1739" t="n"/>
      <c r="GF11" s="1739" t="n"/>
      <c r="GG11" s="1739" t="n"/>
      <c r="GH11" s="1739" t="n"/>
      <c r="GI11" s="1739" t="n"/>
      <c r="GJ11" s="1739" t="n"/>
      <c r="GK11" s="1739" t="n"/>
      <c r="GL11" s="1739" t="n"/>
      <c r="GM11" s="1739" t="n"/>
      <c r="GN11" s="1739" t="n"/>
      <c r="GO11" s="1739" t="n"/>
      <c r="GP11" s="1739" t="n"/>
      <c r="GQ11" s="1739" t="n"/>
      <c r="GR11" s="1739" t="n"/>
      <c r="GS11" s="1739" t="n"/>
      <c r="GT11" s="1739" t="n"/>
      <c r="GU11" s="1739" t="n"/>
      <c r="GV11" s="1739" t="n"/>
      <c r="GW11" s="1739" t="n"/>
      <c r="GX11" s="1739" t="n"/>
      <c r="GY11" s="1739" t="n"/>
      <c r="GZ11" s="1739" t="n"/>
      <c r="HA11" s="1739" t="n"/>
      <c r="HB11" s="1739" t="n"/>
      <c r="HC11" s="1739" t="n"/>
      <c r="HD11" s="1739" t="n"/>
      <c r="HE11" s="1739" t="n"/>
      <c r="HF11" s="1739" t="n"/>
      <c r="HG11" s="1739" t="n"/>
      <c r="HH11" s="1739" t="n"/>
      <c r="HI11" s="1739" t="n"/>
      <c r="HJ11" s="1739" t="n"/>
      <c r="HK11" s="1739" t="n"/>
      <c r="HL11" s="1739" t="n"/>
      <c r="HM11" s="1739" t="n"/>
      <c r="HN11" s="1739" t="n"/>
      <c r="HO11" s="1739" t="n"/>
      <c r="HP11" s="1739" t="n"/>
      <c r="HQ11" s="1739" t="n"/>
      <c r="HR11" s="1739" t="n"/>
      <c r="HS11" s="1739" t="n"/>
      <c r="HT11" s="1739" t="n"/>
      <c r="HU11" s="1739" t="n"/>
      <c r="HV11" s="1739" t="n"/>
      <c r="HW11" s="1739" t="n"/>
      <c r="HX11" s="1739" t="n"/>
      <c r="HY11" s="1739" t="n"/>
      <c r="HZ11" s="1739" t="n"/>
      <c r="IA11" s="1739" t="n"/>
      <c r="IB11" s="1739" t="n"/>
      <c r="IC11" s="1739" t="n"/>
      <c r="ID11" s="1739" t="n"/>
      <c r="IE11" s="1739" t="n"/>
      <c r="IF11" s="1739" t="n"/>
      <c r="IG11" s="1739" t="n"/>
      <c r="IH11" s="1739" t="n"/>
      <c r="II11" s="1739" t="n"/>
      <c r="IJ11" s="1739" t="n"/>
      <c r="IK11" s="1739" t="n"/>
      <c r="IL11" s="1739" t="n"/>
      <c r="IM11" s="1739" t="n"/>
      <c r="IN11" s="1739" t="n"/>
      <c r="IO11" s="1739" t="n"/>
      <c r="IP11" s="1739" t="n"/>
      <c r="IQ11" s="1739" t="n"/>
      <c r="IR11" s="1739" t="n"/>
      <c r="IS11" s="1739" t="n"/>
      <c r="IT11" s="1739" t="n"/>
      <c r="IU11" s="1739" t="n"/>
      <c r="IV11" s="1739" t="n"/>
      <c r="IW11" s="1739" t="n"/>
      <c r="IX11" s="1739" t="n"/>
      <c r="IY11" s="1739" t="n"/>
      <c r="IZ11" s="1739" t="n"/>
      <c r="JA11" s="1739" t="n"/>
      <c r="JB11" s="1739" t="n"/>
      <c r="JC11" s="1739" t="n"/>
      <c r="JD11" s="1739" t="n"/>
      <c r="JE11" s="1739" t="n"/>
      <c r="JF11" s="1739" t="n"/>
      <c r="JG11" s="1739" t="n"/>
      <c r="JH11" s="1739" t="n"/>
      <c r="JI11" s="1739" t="n"/>
      <c r="JJ11" s="1739" t="n"/>
      <c r="JK11" s="1739" t="n"/>
      <c r="JL11" s="1739" t="n"/>
      <c r="JM11" s="1739" t="n"/>
      <c r="JN11" s="1739" t="n"/>
      <c r="JO11" s="1739" t="n"/>
      <c r="JP11" s="1739" t="n"/>
      <c r="JQ11" s="1739" t="n"/>
      <c r="JR11" s="1739" t="n"/>
      <c r="JS11" s="1739" t="n"/>
      <c r="JT11" s="1739" t="n"/>
      <c r="JU11" s="1739" t="n"/>
      <c r="JV11" s="1739" t="n"/>
      <c r="JW11" s="1739" t="n"/>
      <c r="JX11" s="1739" t="n"/>
      <c r="JY11" s="1739" t="n"/>
      <c r="JZ11" s="1739" t="n"/>
      <c r="KA11" s="1739" t="n"/>
      <c r="KB11" s="1739" t="n"/>
      <c r="KC11" s="1739" t="n"/>
      <c r="KD11" s="1739" t="n"/>
      <c r="KE11" s="1739" t="n"/>
      <c r="KF11" s="1739" t="n"/>
      <c r="KG11" s="1739" t="n"/>
      <c r="KH11" s="1739" t="n"/>
      <c r="KI11" s="1739" t="n"/>
      <c r="KJ11" s="1739" t="n"/>
      <c r="KK11" s="1739" t="n"/>
      <c r="KL11" s="1739" t="n"/>
      <c r="KM11" s="1739" t="n"/>
      <c r="KN11" s="1739" t="n"/>
      <c r="KO11" s="1739" t="n"/>
      <c r="KP11" s="1739" t="n"/>
      <c r="KQ11" s="1739" t="n"/>
      <c r="KR11" s="1739" t="n"/>
      <c r="KS11" s="1739" t="n"/>
      <c r="KT11" s="1739" t="n"/>
      <c r="KU11" s="1739" t="n"/>
      <c r="KV11" s="1739" t="n"/>
      <c r="KW11" s="1739" t="n"/>
      <c r="KX11" s="1739" t="n"/>
      <c r="KY11" s="1739" t="n"/>
      <c r="KZ11" s="1739" t="n"/>
      <c r="LA11" s="1739" t="n"/>
      <c r="LB11" s="1739" t="n"/>
      <c r="LC11" s="1739" t="n"/>
      <c r="LD11" s="1739" t="n"/>
      <c r="LE11" s="1739" t="n"/>
      <c r="LF11" s="1739" t="n"/>
      <c r="LG11" s="1739" t="n"/>
      <c r="LH11" s="1739" t="n"/>
      <c r="LI11" s="1739" t="n"/>
      <c r="LJ11" s="1739" t="n"/>
      <c r="LK11" s="1739" t="n"/>
      <c r="LL11" s="1739" t="n"/>
      <c r="LM11" s="1739" t="n"/>
      <c r="LN11" s="1739" t="n"/>
      <c r="LO11" s="1739" t="n"/>
      <c r="LP11" s="1739" t="n"/>
      <c r="LQ11" s="1739" t="n"/>
      <c r="LR11" s="1739" t="n"/>
      <c r="LS11" s="1739" t="n"/>
      <c r="LT11" s="1739" t="n"/>
      <c r="LU11" s="1739" t="n"/>
      <c r="LV11" s="1739" t="n"/>
      <c r="LW11" s="1739" t="n"/>
      <c r="LX11" s="1739" t="n"/>
      <c r="LY11" s="1739" t="n"/>
      <c r="LZ11" s="1739" t="n"/>
      <c r="MA11" s="1739" t="n"/>
      <c r="MB11" s="1739" t="n"/>
      <c r="MC11" s="1739" t="n"/>
      <c r="MD11" s="1739" t="n"/>
      <c r="ME11" s="1739" t="n"/>
      <c r="MF11" s="1739" t="n"/>
      <c r="MG11" s="1739" t="n"/>
      <c r="MH11" s="1739" t="n"/>
      <c r="MI11" s="1739" t="n"/>
      <c r="MJ11" s="1739" t="n"/>
      <c r="MK11" s="1739" t="n"/>
      <c r="ML11" s="1739" t="n"/>
      <c r="MM11" s="1739" t="n"/>
      <c r="MN11" s="1739" t="n"/>
      <c r="MO11" s="1739" t="n"/>
      <c r="MP11" s="1739" t="n"/>
      <c r="MQ11" s="1739" t="n"/>
      <c r="MR11" s="1739" t="n"/>
      <c r="MS11" s="1739" t="n"/>
      <c r="MT11" s="1739" t="n"/>
      <c r="MU11" s="1739" t="n"/>
      <c r="MV11" s="1739" t="n"/>
      <c r="MW11" s="1739" t="n"/>
      <c r="MX11" s="1739" t="n"/>
      <c r="MY11" s="1739" t="n"/>
      <c r="MZ11" s="1739" t="n"/>
      <c r="NA11" s="1739" t="n"/>
      <c r="NB11" s="1739" t="n"/>
      <c r="NC11" s="1739" t="n"/>
      <c r="ND11" s="1739" t="n"/>
      <c r="NE11" s="1739" t="n"/>
      <c r="NF11" s="1739" t="n"/>
      <c r="NG11" s="1739" t="n"/>
      <c r="NH11" s="1739" t="n"/>
      <c r="NI11" s="1739" t="n"/>
      <c r="NJ11" s="1739" t="n"/>
      <c r="NK11" s="1739" t="n"/>
      <c r="NL11" s="1739" t="n"/>
      <c r="NM11" s="1739" t="n"/>
      <c r="NN11" s="1739" t="n"/>
      <c r="NO11" s="1739" t="n"/>
      <c r="NP11" s="1739" t="n"/>
      <c r="NQ11" s="1739" t="n"/>
      <c r="NR11" s="1739" t="n"/>
      <c r="NS11" s="1739" t="n"/>
      <c r="NT11" s="1739" t="n"/>
      <c r="NU11" s="1739" t="n"/>
      <c r="NV11" s="1739" t="n"/>
      <c r="NW11" s="1739" t="n"/>
      <c r="NX11" s="1739" t="n"/>
      <c r="NY11" s="1739" t="n"/>
      <c r="NZ11" s="1739" t="n"/>
      <c r="OA11" s="1739" t="n"/>
      <c r="OB11" s="1739" t="n"/>
      <c r="OC11" s="1739" t="n"/>
      <c r="OD11" s="1739" t="n"/>
      <c r="OE11" s="1739" t="n"/>
      <c r="OF11" s="1739" t="n"/>
      <c r="OG11" s="1739" t="n"/>
      <c r="OH11" s="1739" t="n"/>
      <c r="OI11" s="1739" t="n"/>
      <c r="OJ11" s="1739" t="n"/>
      <c r="OK11" s="1739" t="n"/>
      <c r="OL11" s="1739" t="n"/>
      <c r="OM11" s="1739" t="n"/>
      <c r="ON11" s="1739" t="n"/>
      <c r="OO11" s="1739" t="n"/>
      <c r="OP11" s="1739" t="n"/>
      <c r="OQ11" s="1739" t="n"/>
      <c r="OR11" s="1739" t="n"/>
      <c r="OS11" s="1739" t="n"/>
      <c r="OT11" s="1739" t="n"/>
      <c r="OU11" s="1739" t="n"/>
      <c r="OV11" s="1739" t="n"/>
      <c r="OW11" s="1739" t="n"/>
      <c r="OX11" s="1739" t="n"/>
      <c r="OY11" s="1739" t="n"/>
      <c r="OZ11" s="1739" t="n"/>
      <c r="PA11" s="1739" t="n"/>
      <c r="PB11" s="1739" t="n"/>
      <c r="PC11" s="1739" t="n"/>
      <c r="PD11" s="1739" t="n"/>
      <c r="PE11" s="1739" t="n"/>
      <c r="PF11" s="1739" t="n"/>
      <c r="PG11" s="1739" t="n"/>
      <c r="PH11" s="1739" t="n"/>
      <c r="PI11" s="1739" t="n"/>
      <c r="PJ11" s="1739" t="n"/>
      <c r="PK11" s="1739" t="n"/>
      <c r="PL11" s="1739" t="n"/>
      <c r="PM11" s="1739" t="n"/>
      <c r="PN11" s="1739" t="n"/>
      <c r="PO11" s="1739" t="n"/>
      <c r="PP11" s="1739" t="n"/>
      <c r="PQ11" s="1739" t="n"/>
      <c r="PR11" s="1739" t="n"/>
      <c r="PS11" s="1739" t="n"/>
      <c r="PT11" s="1739" t="n"/>
      <c r="PU11" s="1739" t="n"/>
      <c r="PV11" s="1739" t="n"/>
      <c r="PW11" s="1739" t="n"/>
      <c r="PX11" s="1739" t="n"/>
      <c r="PY11" s="1739" t="n"/>
      <c r="PZ11" s="1739" t="n"/>
      <c r="QA11" s="1739" t="n"/>
      <c r="QB11" s="1739" t="n"/>
      <c r="QC11" s="1739" t="n"/>
      <c r="QD11" s="1739" t="n"/>
      <c r="QE11" s="1739" t="n"/>
      <c r="QF11" s="1739" t="n"/>
      <c r="QG11" s="1739" t="n"/>
      <c r="QH11" s="1739" t="n"/>
      <c r="QI11" s="1739" t="n"/>
      <c r="QJ11" s="1739" t="n"/>
      <c r="QK11" s="1739" t="n"/>
      <c r="QL11" s="1739" t="n"/>
      <c r="QM11" s="1739" t="n"/>
      <c r="QN11" s="1739" t="n"/>
      <c r="QO11" s="1739" t="n"/>
      <c r="QP11" s="1739" t="n"/>
      <c r="QQ11" s="1739" t="n"/>
      <c r="QR11" s="1739" t="n"/>
      <c r="QS11" s="1739" t="n"/>
      <c r="QT11" s="1739" t="n"/>
      <c r="QU11" s="1739" t="n"/>
      <c r="QV11" s="1739" t="n"/>
      <c r="QW11" s="1739" t="n"/>
      <c r="QX11" s="1739" t="n"/>
      <c r="QY11" s="1739" t="n"/>
      <c r="QZ11" s="1739" t="n"/>
      <c r="RA11" s="1739" t="n"/>
      <c r="RB11" s="1739" t="n"/>
      <c r="RC11" s="1739" t="n"/>
      <c r="RD11" s="1739" t="n"/>
      <c r="RE11" s="1739" t="n"/>
      <c r="RF11" s="1739" t="n"/>
      <c r="RG11" s="1739" t="n"/>
      <c r="RH11" s="1739" t="n"/>
      <c r="RI11" s="1739" t="n"/>
      <c r="RJ11" s="1739" t="n"/>
      <c r="RK11" s="1739" t="n"/>
      <c r="RL11" s="1739" t="n"/>
      <c r="RM11" s="1739" t="n"/>
      <c r="RN11" s="1739" t="n"/>
      <c r="RO11" s="1739" t="n"/>
      <c r="RP11" s="1739" t="n"/>
      <c r="RQ11" s="1739" t="n"/>
      <c r="RR11" s="1739" t="n"/>
      <c r="RS11" s="1739" t="n"/>
      <c r="RT11" s="1739" t="n"/>
      <c r="RU11" s="1739" t="n"/>
      <c r="RV11" s="1739" t="n"/>
      <c r="RW11" s="1739" t="n"/>
      <c r="RX11" s="1739" t="n"/>
      <c r="RY11" s="1739" t="n"/>
      <c r="RZ11" s="1739" t="n"/>
      <c r="SA11" s="1739" t="n"/>
      <c r="SB11" s="1739" t="n"/>
      <c r="SC11" s="1739" t="n"/>
      <c r="SD11" s="1739" t="n"/>
      <c r="SE11" s="1739" t="n"/>
      <c r="SF11" s="1739" t="n"/>
      <c r="SG11" s="1739" t="n"/>
      <c r="SH11" s="1739" t="n"/>
      <c r="SI11" s="1739" t="n"/>
      <c r="SJ11" s="1739" t="n"/>
      <c r="SK11" s="1739" t="n"/>
      <c r="SL11" s="1739" t="n"/>
      <c r="SM11" s="1739" t="n"/>
      <c r="SN11" s="1739" t="n"/>
      <c r="SO11" s="1739" t="n"/>
      <c r="SP11" s="1739" t="n"/>
      <c r="SQ11" s="1739" t="n"/>
      <c r="SR11" s="1739" t="n"/>
      <c r="SS11" s="1739" t="n"/>
      <c r="ST11" s="1739" t="n"/>
      <c r="SU11" s="1739" t="n"/>
      <c r="SV11" s="1739" t="n"/>
      <c r="SW11" s="1739" t="n"/>
      <c r="SX11" s="1739" t="n"/>
      <c r="SY11" s="1739" t="n"/>
      <c r="SZ11" s="1739" t="n"/>
      <c r="TA11" s="1739" t="n"/>
      <c r="TB11" s="1739" t="n"/>
      <c r="TC11" s="1739" t="n"/>
      <c r="TD11" s="1739" t="n"/>
      <c r="TE11" s="1739" t="n"/>
      <c r="TF11" s="1739" t="n"/>
      <c r="TG11" s="1739" t="n"/>
      <c r="TH11" s="1739" t="n"/>
      <c r="TI11" s="1739" t="n"/>
      <c r="TJ11" s="1739" t="n"/>
      <c r="TK11" s="1739" t="n"/>
      <c r="TL11" s="1739" t="n"/>
      <c r="TM11" s="1739" t="n"/>
      <c r="TN11" s="1739" t="n"/>
      <c r="TO11" s="1739" t="n"/>
      <c r="TP11" s="1739" t="n"/>
      <c r="TQ11" s="1739" t="n"/>
      <c r="TR11" s="1739" t="n"/>
      <c r="TS11" s="1739" t="n"/>
      <c r="TT11" s="1739" t="n"/>
      <c r="TU11" s="1739" t="n"/>
      <c r="TV11" s="1739" t="n"/>
      <c r="TW11" s="1739" t="n"/>
      <c r="TX11" s="1739" t="n"/>
      <c r="TY11" s="1739" t="n"/>
      <c r="TZ11" s="1739" t="n"/>
      <c r="UA11" s="1739" t="n"/>
      <c r="UB11" s="1739" t="n"/>
      <c r="UC11" s="1739" t="n"/>
      <c r="UD11" s="1739" t="n"/>
      <c r="UE11" s="1739" t="n"/>
      <c r="UF11" s="1739" t="n"/>
      <c r="UG11" s="1739" t="n"/>
      <c r="UH11" s="1739" t="n"/>
      <c r="UI11" s="1739" t="n"/>
      <c r="UJ11" s="1739" t="n"/>
      <c r="UK11" s="1739" t="n"/>
      <c r="UL11" s="1739" t="n"/>
      <c r="UM11" s="1739" t="n"/>
      <c r="UN11" s="1739" t="n"/>
      <c r="UO11" s="1739" t="n"/>
      <c r="UP11" s="1739" t="n"/>
      <c r="UQ11" s="1739" t="n"/>
      <c r="UR11" s="1739" t="n"/>
      <c r="US11" s="1739" t="n"/>
      <c r="UT11" s="1739" t="n"/>
      <c r="UU11" s="1739" t="n"/>
      <c r="UV11" s="1739" t="n"/>
      <c r="UW11" s="1739" t="n"/>
      <c r="UX11" s="1739" t="n"/>
      <c r="UY11" s="1739" t="n"/>
      <c r="UZ11" s="1739" t="n"/>
      <c r="VA11" s="1739" t="n"/>
      <c r="VB11" s="1739" t="n"/>
      <c r="VC11" s="1739" t="n"/>
      <c r="VD11" s="1739" t="n"/>
      <c r="VE11" s="1739" t="n"/>
      <c r="VF11" s="1739" t="n"/>
      <c r="VG11" s="1739" t="n"/>
      <c r="VH11" s="1739" t="n"/>
      <c r="VI11" s="1739" t="n"/>
      <c r="VJ11" s="1739" t="n"/>
      <c r="VK11" s="1739" t="n"/>
      <c r="VL11" s="1739" t="n"/>
      <c r="VM11" s="1739" t="n"/>
      <c r="VN11" s="1739" t="n"/>
      <c r="VO11" s="1739" t="n"/>
      <c r="VP11" s="1739" t="n"/>
      <c r="VQ11" s="1739" t="n"/>
      <c r="VR11" s="1739" t="n"/>
      <c r="VS11" s="1739" t="n"/>
      <c r="VT11" s="1739" t="n"/>
      <c r="VU11" s="1739" t="n"/>
      <c r="VV11" s="1739" t="n"/>
      <c r="VW11" s="1739" t="n"/>
      <c r="VX11" s="1739" t="n"/>
      <c r="VY11" s="1739" t="n"/>
      <c r="VZ11" s="1739" t="n"/>
      <c r="WA11" s="1739" t="n"/>
      <c r="WB11" s="1739" t="n"/>
      <c r="WC11" s="1739" t="n"/>
      <c r="WD11" s="1739" t="n"/>
      <c r="WE11" s="1739" t="n"/>
      <c r="WF11" s="1739" t="n"/>
      <c r="WG11" s="1739" t="n"/>
      <c r="WH11" s="1739" t="n"/>
      <c r="WI11" s="1739" t="n"/>
      <c r="WJ11" s="1739" t="n"/>
      <c r="WK11" s="1739" t="n"/>
      <c r="WL11" s="1739" t="n"/>
      <c r="WM11" s="1739" t="n"/>
      <c r="WN11" s="1739" t="n"/>
      <c r="WO11" s="1739" t="n"/>
      <c r="WP11" s="1739" t="n"/>
      <c r="WQ11" s="1739" t="n"/>
      <c r="WR11" s="1739" t="n"/>
      <c r="WS11" s="1739" t="n"/>
      <c r="WT11" s="1739" t="n"/>
      <c r="WU11" s="1739" t="n"/>
      <c r="WV11" s="1739" t="n"/>
      <c r="WW11" s="1739" t="n"/>
      <c r="WX11" s="1739" t="n"/>
      <c r="WY11" s="1739" t="n"/>
      <c r="WZ11" s="1739" t="n"/>
      <c r="XA11" s="1739" t="n"/>
      <c r="XB11" s="1739" t="n"/>
      <c r="XC11" s="1739" t="n"/>
      <c r="XD11" s="1739" t="n"/>
      <c r="XE11" s="1739" t="n"/>
      <c r="XF11" s="1739" t="n"/>
      <c r="XG11" s="1739" t="n"/>
      <c r="XH11" s="1739" t="n"/>
      <c r="XI11" s="1739" t="n"/>
      <c r="XJ11" s="1739" t="n"/>
      <c r="XK11" s="1739" t="n"/>
      <c r="XL11" s="1739" t="n"/>
      <c r="XM11" s="1739" t="n"/>
      <c r="XN11" s="1739" t="n"/>
      <c r="XO11" s="1739" t="n"/>
      <c r="XP11" s="1739" t="n"/>
      <c r="XQ11" s="1739" t="n"/>
      <c r="XR11" s="1739" t="n"/>
      <c r="XS11" s="1739" t="n"/>
      <c r="XT11" s="1739" t="n"/>
      <c r="XU11" s="1739" t="n"/>
      <c r="XV11" s="1739" t="n"/>
      <c r="XW11" s="1739" t="n"/>
      <c r="XX11" s="1739" t="n"/>
      <c r="XY11" s="1739" t="n"/>
      <c r="XZ11" s="1739" t="n"/>
      <c r="YA11" s="1739" t="n"/>
      <c r="YB11" s="1739" t="n"/>
      <c r="YC11" s="1739" t="n"/>
      <c r="YD11" s="1739" t="n"/>
      <c r="YE11" s="1739" t="n"/>
      <c r="YF11" s="1739" t="n"/>
      <c r="YG11" s="1739" t="n"/>
      <c r="YH11" s="1739" t="n"/>
      <c r="YI11" s="1739" t="n"/>
      <c r="YJ11" s="1739" t="n"/>
      <c r="YK11" s="1739" t="n"/>
      <c r="YL11" s="1739" t="n"/>
      <c r="YM11" s="1739" t="n"/>
      <c r="YN11" s="1739" t="n"/>
      <c r="YO11" s="1739" t="n"/>
      <c r="YP11" s="1739" t="n"/>
      <c r="YQ11" s="1739" t="n"/>
      <c r="YR11" s="1739" t="n"/>
      <c r="YS11" s="1739" t="n"/>
      <c r="YT11" s="1739" t="n"/>
      <c r="YU11" s="1739" t="n"/>
      <c r="YV11" s="1739" t="n"/>
      <c r="YW11" s="1739" t="n"/>
      <c r="YX11" s="1739" t="n"/>
      <c r="YY11" s="1739" t="n"/>
      <c r="YZ11" s="1739" t="n"/>
      <c r="ZA11" s="1739" t="n"/>
      <c r="ZB11" s="1739" t="n"/>
      <c r="ZC11" s="1739" t="n"/>
      <c r="ZD11" s="1739" t="n"/>
      <c r="ZE11" s="1739" t="n"/>
      <c r="ZF11" s="1739" t="n"/>
      <c r="ZG11" s="1739" t="n"/>
      <c r="ZH11" s="1739" t="n"/>
      <c r="ZI11" s="1739" t="n"/>
      <c r="ZJ11" s="1739" t="n"/>
      <c r="ZK11" s="1739" t="n"/>
      <c r="ZL11" s="1739" t="n"/>
      <c r="ZM11" s="1739" t="n"/>
      <c r="ZN11" s="1739" t="n"/>
      <c r="ZO11" s="1739" t="n"/>
      <c r="ZP11" s="1739" t="n"/>
      <c r="ZQ11" s="1739" t="n"/>
      <c r="ZR11" s="1739" t="n"/>
      <c r="ZS11" s="1739" t="n"/>
      <c r="ZT11" s="1739" t="n"/>
      <c r="ZU11" s="1739" t="n"/>
      <c r="ZV11" s="1739" t="n"/>
      <c r="ZW11" s="1739" t="n"/>
      <c r="ZX11" s="1739" t="n"/>
      <c r="ZY11" s="1739" t="n"/>
      <c r="ZZ11" s="1739" t="n"/>
      <c r="AAA11" s="1739" t="n"/>
      <c r="AAB11" s="1739" t="n"/>
      <c r="AAC11" s="1739" t="n"/>
      <c r="AAD11" s="1739" t="n"/>
      <c r="AAE11" s="1739" t="n"/>
      <c r="AAF11" s="1739" t="n"/>
      <c r="AAG11" s="1739" t="n"/>
      <c r="AAH11" s="1739" t="n"/>
      <c r="AAI11" s="1739" t="n"/>
      <c r="AAJ11" s="1739" t="n"/>
      <c r="AAK11" s="1739" t="n"/>
      <c r="AAL11" s="1739" t="n"/>
      <c r="AAM11" s="1739" t="n"/>
      <c r="AAN11" s="1739" t="n"/>
      <c r="AAO11" s="1739" t="n"/>
      <c r="AAP11" s="1739" t="n"/>
      <c r="AAQ11" s="1739" t="n"/>
      <c r="AAR11" s="1739" t="n"/>
      <c r="AAS11" s="1739" t="n"/>
      <c r="AAT11" s="1739" t="n"/>
      <c r="AAU11" s="1739" t="n"/>
      <c r="AAV11" s="1739" t="n"/>
      <c r="AAW11" s="1739" t="n"/>
      <c r="AAX11" s="1739" t="n"/>
      <c r="AAY11" s="1739" t="n"/>
      <c r="AAZ11" s="1739" t="n"/>
      <c r="ABA11" s="1739" t="n"/>
      <c r="ABB11" s="1739" t="n"/>
      <c r="ABC11" s="1739" t="n"/>
      <c r="ABD11" s="1739" t="n"/>
      <c r="ABE11" s="1739" t="n"/>
      <c r="ABF11" s="1739" t="n"/>
      <c r="ABG11" s="1739" t="n"/>
      <c r="ABH11" s="1739" t="n"/>
      <c r="ABI11" s="1739" t="n"/>
      <c r="ABJ11" s="1739" t="n"/>
      <c r="ABK11" s="1739" t="n"/>
      <c r="ABL11" s="1739" t="n"/>
      <c r="ABM11" s="1739" t="n"/>
      <c r="ABN11" s="1739" t="n"/>
      <c r="ABO11" s="1739" t="n"/>
      <c r="ABP11" s="1739" t="n"/>
      <c r="ABQ11" s="1739" t="n"/>
      <c r="ABR11" s="1739" t="n"/>
      <c r="ABS11" s="1739" t="n"/>
      <c r="ABT11" s="1739" t="n"/>
      <c r="ABU11" s="1739" t="n"/>
      <c r="ABV11" s="1739" t="n"/>
      <c r="ABW11" s="1739" t="n"/>
      <c r="ABX11" s="1739" t="n"/>
      <c r="ABY11" s="1739" t="n"/>
      <c r="ABZ11" s="1739" t="n"/>
      <c r="ACA11" s="1739" t="n"/>
      <c r="ACB11" s="1739" t="n"/>
      <c r="ACC11" s="1739" t="n"/>
      <c r="ACD11" s="1739" t="n"/>
      <c r="ACE11" s="1739" t="n"/>
      <c r="ACF11" s="1739" t="n"/>
      <c r="ACG11" s="1739" t="n"/>
      <c r="ACH11" s="1739" t="n"/>
      <c r="ACI11" s="1739" t="n"/>
      <c r="ACJ11" s="1739" t="n"/>
      <c r="ACK11" s="1739" t="n"/>
      <c r="ACL11" s="1739" t="n"/>
      <c r="ACM11" s="1739" t="n"/>
      <c r="ACN11" s="1739" t="n"/>
      <c r="ACO11" s="1739" t="n"/>
      <c r="ACP11" s="1739" t="n"/>
      <c r="ACQ11" s="1739" t="n"/>
      <c r="ACR11" s="1739" t="n"/>
      <c r="ACS11" s="1739" t="n"/>
      <c r="ACT11" s="1739" t="n"/>
      <c r="ACU11" s="1739" t="n"/>
      <c r="ACV11" s="1739" t="n"/>
      <c r="ACW11" s="1739" t="n"/>
      <c r="ACX11" s="1739" t="n"/>
      <c r="ACY11" s="1739" t="n"/>
      <c r="ACZ11" s="1739" t="n"/>
      <c r="ADA11" s="1739" t="n"/>
      <c r="ADB11" s="1739" t="n"/>
      <c r="ADC11" s="1739" t="n"/>
      <c r="ADD11" s="1739" t="n"/>
      <c r="ADE11" s="1739" t="n"/>
      <c r="ADF11" s="1739" t="n"/>
      <c r="ADG11" s="1739" t="n"/>
      <c r="ADH11" s="1739" t="n"/>
      <c r="ADI11" s="1739" t="n"/>
      <c r="ADJ11" s="1739" t="n"/>
      <c r="ADK11" s="1739" t="n"/>
      <c r="ADL11" s="1739" t="n"/>
      <c r="ADM11" s="1739" t="n"/>
      <c r="ADN11" s="1739" t="n"/>
      <c r="ADO11" s="1739" t="n"/>
      <c r="ADP11" s="1739" t="n"/>
      <c r="ADQ11" s="1739" t="n"/>
      <c r="ADR11" s="1739" t="n"/>
      <c r="ADS11" s="1739" t="n"/>
      <c r="ADT11" s="1739" t="n"/>
      <c r="ADU11" s="1739" t="n"/>
      <c r="ADV11" s="1739" t="n"/>
      <c r="ADW11" s="1739" t="n"/>
      <c r="ADX11" s="1739" t="n"/>
      <c r="ADY11" s="1739" t="n"/>
      <c r="ADZ11" s="1739" t="n"/>
      <c r="AEA11" s="1739" t="n"/>
      <c r="AEB11" s="1739" t="n"/>
      <c r="AEC11" s="1739" t="n"/>
      <c r="AED11" s="1739" t="n"/>
      <c r="AEE11" s="1739" t="n"/>
      <c r="AEF11" s="1739" t="n"/>
      <c r="AEG11" s="1739" t="n"/>
      <c r="AEH11" s="1739" t="n"/>
      <c r="AEI11" s="1739" t="n"/>
      <c r="AEJ11" s="1739" t="n"/>
      <c r="AEK11" s="1739" t="n"/>
      <c r="AEL11" s="1739" t="n"/>
      <c r="AEM11" s="1739" t="n"/>
      <c r="AEN11" s="1739" t="n"/>
      <c r="AEO11" s="1739" t="n"/>
      <c r="AEP11" s="1739" t="n"/>
      <c r="AEQ11" s="1739" t="n"/>
      <c r="AER11" s="1739" t="n"/>
      <c r="AES11" s="1739" t="n"/>
      <c r="AET11" s="1739" t="n"/>
      <c r="AEU11" s="1739" t="n"/>
      <c r="AEV11" s="1739" t="n"/>
      <c r="AEW11" s="1739" t="n"/>
      <c r="AEX11" s="1739" t="n"/>
      <c r="AEY11" s="1739" t="n"/>
      <c r="AEZ11" s="1739" t="n"/>
      <c r="AFA11" s="1739" t="n"/>
      <c r="AFB11" s="1739" t="n"/>
      <c r="AFC11" s="1739" t="n"/>
      <c r="AFD11" s="1739" t="n"/>
      <c r="AFE11" s="1739" t="n"/>
      <c r="AFF11" s="1739" t="n"/>
      <c r="AFG11" s="1739" t="n"/>
      <c r="AFH11" s="1739" t="n"/>
      <c r="AFI11" s="1739" t="n"/>
      <c r="AFJ11" s="1739" t="n"/>
      <c r="AFK11" s="1739" t="n"/>
      <c r="AFL11" s="1739" t="n"/>
      <c r="AFM11" s="1739" t="n"/>
      <c r="AFN11" s="1739" t="n"/>
      <c r="AFO11" s="1739" t="n"/>
      <c r="AFP11" s="1739" t="n"/>
      <c r="AFQ11" s="1739" t="n"/>
      <c r="AFR11" s="1739" t="n"/>
      <c r="AFS11" s="1739" t="n"/>
      <c r="AFT11" s="1739" t="n"/>
      <c r="AFU11" s="1739" t="n"/>
      <c r="AFV11" s="1739" t="n"/>
      <c r="AFW11" s="1739" t="n"/>
      <c r="AFX11" s="1739" t="n"/>
      <c r="AFY11" s="1739" t="n"/>
      <c r="AFZ11" s="1739" t="n"/>
      <c r="AGA11" s="1739" t="n"/>
      <c r="AGB11" s="1739" t="n"/>
      <c r="AGC11" s="1739" t="n"/>
      <c r="AGD11" s="1739" t="n"/>
      <c r="AGE11" s="1739" t="n"/>
      <c r="AGF11" s="1739" t="n"/>
      <c r="AGG11" s="1739" t="n"/>
      <c r="AGH11" s="1739" t="n"/>
      <c r="AGI11" s="1739" t="n"/>
      <c r="AGJ11" s="1739" t="n"/>
      <c r="AGK11" s="1739" t="n"/>
      <c r="AGL11" s="1739" t="n"/>
      <c r="AGM11" s="1739" t="n"/>
      <c r="AGN11" s="1739" t="n"/>
      <c r="AGO11" s="1739" t="n"/>
      <c r="AGP11" s="1739" t="n"/>
      <c r="AGQ11" s="1739" t="n"/>
      <c r="AGR11" s="1739" t="n"/>
      <c r="AGS11" s="1739" t="n"/>
      <c r="AGT11" s="1739" t="n"/>
      <c r="AGU11" s="1739" t="n"/>
      <c r="AGV11" s="1739" t="n"/>
      <c r="AGW11" s="1739" t="n"/>
      <c r="AGX11" s="1739" t="n"/>
      <c r="AGY11" s="1739" t="n"/>
      <c r="AGZ11" s="1739" t="n"/>
      <c r="AHA11" s="1739" t="n"/>
      <c r="AHB11" s="1739" t="n"/>
      <c r="AHC11" s="1739" t="n"/>
      <c r="AHD11" s="1739" t="n"/>
      <c r="AHE11" s="1739" t="n"/>
      <c r="AHF11" s="1739" t="n"/>
      <c r="AHG11" s="1739" t="n"/>
      <c r="AHH11" s="1739" t="n"/>
      <c r="AHI11" s="1739" t="n"/>
      <c r="AHJ11" s="1739" t="n"/>
      <c r="AHK11" s="1739" t="n"/>
      <c r="AHL11" s="1739" t="n"/>
      <c r="AHM11" s="1739" t="n"/>
      <c r="AHN11" s="1739" t="n"/>
      <c r="AHO11" s="1739" t="n"/>
      <c r="AHP11" s="1739" t="n"/>
      <c r="AHQ11" s="1739" t="n"/>
      <c r="AHR11" s="1739" t="n"/>
      <c r="AHS11" s="1739" t="n"/>
      <c r="AHT11" s="1739" t="n"/>
      <c r="AHU11" s="1739" t="n"/>
      <c r="AHV11" s="1739" t="n"/>
      <c r="AHW11" s="1739" t="n"/>
      <c r="AHX11" s="1739" t="n"/>
      <c r="AHY11" s="1739" t="n"/>
      <c r="AHZ11" s="1739" t="n"/>
      <c r="AIA11" s="1739" t="n"/>
      <c r="AIB11" s="1739" t="n"/>
      <c r="AIC11" s="1739" t="n"/>
      <c r="AID11" s="1739" t="n"/>
      <c r="AIE11" s="1739" t="n"/>
      <c r="AIF11" s="1739" t="n"/>
      <c r="AIG11" s="1739" t="n"/>
      <c r="AIH11" s="1739" t="n"/>
      <c r="AII11" s="1739" t="n"/>
      <c r="AIJ11" s="1739" t="n"/>
      <c r="AIK11" s="1739" t="n"/>
      <c r="AIL11" s="1739" t="n"/>
      <c r="AIM11" s="1739" t="n"/>
      <c r="AIN11" s="1739" t="n"/>
      <c r="AIO11" s="1739" t="n"/>
      <c r="AIP11" s="1739" t="n"/>
      <c r="AIQ11" s="1739" t="n"/>
      <c r="AIR11" s="1739" t="n"/>
      <c r="AIS11" s="1739" t="n"/>
      <c r="AIT11" s="1739" t="n"/>
      <c r="AIU11" s="1739" t="n"/>
      <c r="AIV11" s="1739" t="n"/>
      <c r="AIW11" s="1739" t="n"/>
      <c r="AIX11" s="1739" t="n"/>
      <c r="AIY11" s="1739" t="n"/>
      <c r="AIZ11" s="1739" t="n"/>
      <c r="AJA11" s="1739" t="n"/>
      <c r="AJB11" s="1739" t="n"/>
      <c r="AJC11" s="1739" t="n"/>
      <c r="AJD11" s="1739" t="n"/>
      <c r="AJE11" s="1739" t="n"/>
      <c r="AJF11" s="1739" t="n"/>
      <c r="AJG11" s="1739" t="n"/>
      <c r="AJH11" s="1739" t="n"/>
      <c r="AJI11" s="1739" t="n"/>
      <c r="AJJ11" s="1739" t="n"/>
      <c r="AJK11" s="1739" t="n"/>
      <c r="AJL11" s="1739" t="n"/>
      <c r="AJM11" s="1739" t="n"/>
      <c r="AJN11" s="1739" t="n"/>
      <c r="AJO11" s="1739" t="n"/>
      <c r="AJP11" s="1739" t="n"/>
      <c r="AJQ11" s="1739" t="n"/>
      <c r="AJR11" s="1739" t="n"/>
      <c r="AJS11" s="1739" t="n"/>
      <c r="AJT11" s="1739" t="n"/>
      <c r="AJU11" s="1739" t="n"/>
      <c r="AJV11" s="1739" t="n"/>
      <c r="AJW11" s="1739" t="n"/>
      <c r="AJX11" s="1739" t="n"/>
      <c r="AJY11" s="1739" t="n"/>
      <c r="AJZ11" s="1739" t="n"/>
      <c r="AKA11" s="1739" t="n"/>
      <c r="AKB11" s="1739" t="n"/>
      <c r="AKC11" s="1739" t="n"/>
      <c r="AKD11" s="1739" t="n"/>
      <c r="AKE11" s="1739" t="n"/>
      <c r="AKF11" s="1739" t="n"/>
      <c r="AKG11" s="1739" t="n"/>
      <c r="AKH11" s="1739" t="n"/>
      <c r="AKI11" s="1739" t="n"/>
      <c r="AKJ11" s="1739" t="n"/>
      <c r="AKK11" s="1739" t="n"/>
      <c r="AKL11" s="1739" t="n"/>
      <c r="AKM11" s="1739" t="n"/>
      <c r="AKN11" s="1739" t="n"/>
      <c r="AKO11" s="1739" t="n"/>
      <c r="AKP11" s="1739" t="n"/>
      <c r="AKQ11" s="1739" t="n"/>
      <c r="AKR11" s="1739" t="n"/>
      <c r="AKS11" s="1739" t="n"/>
      <c r="AKT11" s="1739" t="n"/>
      <c r="AKU11" s="1739" t="n"/>
      <c r="AKV11" s="1739" t="n"/>
      <c r="AKW11" s="1739" t="n"/>
      <c r="AKX11" s="1739" t="n"/>
      <c r="AKY11" s="1739" t="n"/>
      <c r="AKZ11" s="1739" t="n"/>
      <c r="ALA11" s="1739" t="n"/>
      <c r="ALB11" s="1739" t="n"/>
      <c r="ALC11" s="1739" t="n"/>
      <c r="ALD11" s="1739" t="n"/>
      <c r="ALE11" s="1739" t="n"/>
      <c r="ALF11" s="1739" t="n"/>
      <c r="ALG11" s="1739" t="n"/>
      <c r="ALH11" s="1739" t="n"/>
      <c r="ALI11" s="1739" t="n"/>
      <c r="ALJ11" s="1739" t="n"/>
      <c r="ALK11" s="1739" t="n"/>
      <c r="ALL11" s="1739" t="n"/>
      <c r="ALM11" s="1739" t="n"/>
      <c r="ALN11" s="1739" t="n"/>
      <c r="ALO11" s="1739" t="n"/>
      <c r="ALP11" s="1739" t="n"/>
      <c r="ALQ11" s="1739" t="n"/>
      <c r="ALR11" s="1739" t="n"/>
      <c r="ALS11" s="1739" t="n"/>
      <c r="ALT11" s="1739" t="n"/>
      <c r="ALU11" s="1739" t="n"/>
      <c r="ALV11" s="1739" t="n"/>
      <c r="ALW11" s="1739" t="n"/>
      <c r="ALX11" s="1739" t="n"/>
      <c r="ALY11" s="1739" t="n"/>
      <c r="ALZ11" s="1739" t="n"/>
      <c r="AMA11" s="1739" t="n"/>
      <c r="AMB11" s="1739" t="n"/>
      <c r="AMC11" s="1739" t="n"/>
      <c r="AMD11" s="1739" t="n"/>
      <c r="AME11" s="1739" t="n"/>
      <c r="AMF11" s="1739" t="n"/>
      <c r="AMG11" s="1739" t="n"/>
      <c r="AMH11" s="1739" t="n"/>
      <c r="AMI11" s="1739" t="n"/>
      <c r="AMJ11" s="1739" t="n"/>
      <c r="AMK11" s="1739" t="n"/>
      <c r="AML11" s="1739" t="n"/>
      <c r="AMM11" s="1739" t="n"/>
      <c r="AMN11" s="1739" t="n"/>
      <c r="AMO11" s="1739" t="n"/>
      <c r="AMP11" s="1739" t="n"/>
      <c r="AMQ11" s="1739" t="n"/>
      <c r="AMR11" s="1739" t="n"/>
      <c r="AMS11" s="1739" t="n"/>
      <c r="AMT11" s="1739" t="n"/>
      <c r="AMU11" s="1739" t="n"/>
      <c r="AMV11" s="1739" t="n"/>
      <c r="AMW11" s="1739" t="n"/>
      <c r="AMX11" s="1739" t="n"/>
      <c r="AMY11" s="1739" t="n"/>
      <c r="AMZ11" s="1739" t="n"/>
      <c r="ANA11" s="1739" t="n"/>
      <c r="ANB11" s="1739" t="n"/>
      <c r="ANC11" s="1739" t="n"/>
      <c r="AND11" s="1739" t="n"/>
      <c r="ANE11" s="1739" t="n"/>
      <c r="ANF11" s="1739" t="n"/>
      <c r="ANG11" s="1739" t="n"/>
      <c r="ANH11" s="1739" t="n"/>
      <c r="ANI11" s="1739" t="n"/>
      <c r="ANJ11" s="1739" t="n"/>
      <c r="ANK11" s="1739" t="n"/>
      <c r="ANL11" s="1739" t="n"/>
      <c r="ANM11" s="1739" t="n"/>
      <c r="ANN11" s="1739" t="n"/>
      <c r="ANO11" s="1739" t="n"/>
      <c r="ANP11" s="1739" t="n"/>
      <c r="ANQ11" s="1739" t="n"/>
      <c r="ANR11" s="1739" t="n"/>
      <c r="ANS11" s="1739" t="n"/>
      <c r="ANT11" s="1739" t="n"/>
      <c r="ANU11" s="1739" t="n"/>
      <c r="ANV11" s="1739" t="n"/>
      <c r="ANW11" s="1739" t="n"/>
      <c r="ANX11" s="1739" t="n"/>
      <c r="ANY11" s="1739" t="n"/>
      <c r="ANZ11" s="1739" t="n"/>
      <c r="AOA11" s="1739" t="n"/>
      <c r="AOB11" s="1739" t="n"/>
      <c r="AOC11" s="1739" t="n"/>
      <c r="AOD11" s="1739" t="n"/>
      <c r="AOE11" s="1739" t="n"/>
      <c r="AOF11" s="1739" t="n"/>
      <c r="AOG11" s="1739" t="n"/>
      <c r="AOH11" s="1739" t="n"/>
      <c r="AOI11" s="1739" t="n"/>
      <c r="AOJ11" s="1739" t="n"/>
      <c r="AOK11" s="1739" t="n"/>
      <c r="AOL11" s="1739" t="n"/>
      <c r="AOM11" s="1739" t="n"/>
      <c r="AON11" s="1739" t="n"/>
      <c r="AOO11" s="1739" t="n"/>
      <c r="AOP11" s="1739" t="n"/>
      <c r="AOQ11" s="1739" t="n"/>
      <c r="AOR11" s="1739" t="n"/>
      <c r="AOS11" s="1739" t="n"/>
      <c r="AOT11" s="1739" t="n"/>
      <c r="AOU11" s="1739" t="n"/>
      <c r="AOV11" s="1739" t="n"/>
      <c r="AOW11" s="1739" t="n"/>
      <c r="AOX11" s="1739" t="n"/>
      <c r="AOY11" s="1739" t="n"/>
      <c r="AOZ11" s="1739" t="n"/>
      <c r="APA11" s="1739" t="n"/>
      <c r="APB11" s="1739" t="n"/>
      <c r="APC11" s="1739" t="n"/>
      <c r="APD11" s="1739" t="n"/>
      <c r="APE11" s="1739" t="n"/>
      <c r="APF11" s="1739" t="n"/>
      <c r="APG11" s="1739" t="n"/>
      <c r="APH11" s="1739" t="n"/>
      <c r="API11" s="1739" t="n"/>
      <c r="APJ11" s="1739" t="n"/>
      <c r="APK11" s="1739" t="n"/>
      <c r="APL11" s="1739" t="n"/>
      <c r="APM11" s="1739" t="n"/>
      <c r="APN11" s="1739" t="n"/>
      <c r="APO11" s="1739" t="n"/>
      <c r="APP11" s="1739" t="n"/>
      <c r="APQ11" s="1739" t="n"/>
      <c r="APR11" s="1739" t="n"/>
      <c r="APS11" s="1739" t="n"/>
      <c r="APT11" s="1739" t="n"/>
      <c r="APU11" s="1739" t="n"/>
      <c r="APV11" s="1739" t="n"/>
      <c r="APW11" s="1739" t="n"/>
      <c r="APX11" s="1739" t="n"/>
      <c r="APY11" s="1739" t="n"/>
      <c r="APZ11" s="1739" t="n"/>
      <c r="AQA11" s="1739" t="n"/>
      <c r="AQB11" s="1739" t="n"/>
      <c r="AQC11" s="1739" t="n"/>
      <c r="AQD11" s="1739" t="n"/>
      <c r="AQE11" s="1739" t="n"/>
      <c r="AQF11" s="1739" t="n"/>
      <c r="AQG11" s="1739" t="n"/>
      <c r="AQH11" s="1739" t="n"/>
      <c r="AQI11" s="1739" t="n"/>
      <c r="AQJ11" s="1739" t="n"/>
      <c r="AQK11" s="1739" t="n"/>
      <c r="AQL11" s="1739" t="n"/>
      <c r="AQM11" s="1739" t="n"/>
      <c r="AQN11" s="1739" t="n"/>
      <c r="AQO11" s="1739" t="n"/>
      <c r="AQP11" s="1739" t="n"/>
      <c r="AQQ11" s="1739" t="n"/>
      <c r="AQR11" s="1739" t="n"/>
      <c r="AQS11" s="1739" t="n"/>
      <c r="AQT11" s="1739" t="n"/>
      <c r="AQU11" s="1739" t="n"/>
      <c r="AQV11" s="1739" t="n"/>
      <c r="AQW11" s="1739" t="n"/>
      <c r="AQX11" s="1739" t="n"/>
      <c r="AQY11" s="1739" t="n"/>
      <c r="AQZ11" s="1739" t="n"/>
      <c r="ARA11" s="1739" t="n"/>
      <c r="ARB11" s="1739" t="n"/>
      <c r="ARC11" s="1739" t="n"/>
      <c r="ARD11" s="1739" t="n"/>
      <c r="ARE11" s="1739" t="n"/>
      <c r="ARF11" s="1739" t="n"/>
      <c r="ARG11" s="1739" t="n"/>
      <c r="ARH11" s="1739" t="n"/>
      <c r="ARI11" s="1739" t="n"/>
      <c r="ARJ11" s="1739" t="n"/>
      <c r="ARK11" s="1739" t="n"/>
      <c r="ARL11" s="1739" t="n"/>
      <c r="ARM11" s="1739" t="n"/>
      <c r="ARN11" s="1739" t="n"/>
      <c r="ARO11" s="1739" t="n"/>
      <c r="ARP11" s="1739" t="n"/>
      <c r="ARQ11" s="1739" t="n"/>
      <c r="ARR11" s="1739" t="n"/>
      <c r="ARS11" s="1739" t="n"/>
      <c r="ART11" s="1739" t="n"/>
      <c r="ARU11" s="1739" t="n"/>
      <c r="ARV11" s="1739" t="n"/>
      <c r="ARW11" s="1739" t="n"/>
      <c r="ARX11" s="1739" t="n"/>
      <c r="ARY11" s="1739" t="n"/>
      <c r="ARZ11" s="1739" t="n"/>
      <c r="ASA11" s="1739" t="n"/>
      <c r="ASB11" s="1739" t="n"/>
      <c r="ASC11" s="1739" t="n"/>
      <c r="ASD11" s="1739" t="n"/>
      <c r="ASE11" s="1739" t="n"/>
      <c r="ASF11" s="1739" t="n"/>
      <c r="ASG11" s="1739" t="n"/>
      <c r="ASH11" s="1739" t="n"/>
      <c r="ASI11" s="1739" t="n"/>
      <c r="ASJ11" s="1739" t="n"/>
      <c r="ASK11" s="1739" t="n"/>
      <c r="ASL11" s="1739" t="n"/>
      <c r="ASM11" s="1739" t="n"/>
      <c r="ASN11" s="1739" t="n"/>
      <c r="ASO11" s="1739" t="n"/>
      <c r="ASP11" s="1739" t="n"/>
      <c r="ASQ11" s="1739" t="n"/>
      <c r="ASR11" s="1739" t="n"/>
      <c r="ASS11" s="1739" t="n"/>
      <c r="AST11" s="1739" t="n"/>
      <c r="ASU11" s="1739" t="n"/>
      <c r="ASV11" s="1739" t="n"/>
      <c r="ASW11" s="1739" t="n"/>
      <c r="ASX11" s="1739" t="n"/>
      <c r="ASY11" s="1739" t="n"/>
      <c r="ASZ11" s="1739" t="n"/>
      <c r="ATA11" s="1739" t="n"/>
      <c r="ATB11" s="1739" t="n"/>
      <c r="ATC11" s="1739" t="n"/>
      <c r="ATD11" s="1739" t="n"/>
      <c r="ATE11" s="1739" t="n"/>
      <c r="ATF11" s="1739" t="n"/>
      <c r="ATG11" s="1739" t="n"/>
      <c r="ATH11" s="1739" t="n"/>
      <c r="ATI11" s="1739" t="n"/>
      <c r="ATJ11" s="1739" t="n"/>
      <c r="ATK11" s="1739" t="n"/>
      <c r="ATL11" s="1739" t="n"/>
      <c r="ATM11" s="1739" t="n"/>
      <c r="ATN11" s="1739" t="n"/>
      <c r="ATO11" s="1739" t="n"/>
      <c r="ATP11" s="1739" t="n"/>
      <c r="ATQ11" s="1739" t="n"/>
      <c r="ATR11" s="1739" t="n"/>
      <c r="ATS11" s="1739" t="n"/>
      <c r="ATT11" s="1739" t="n"/>
      <c r="ATU11" s="1739" t="n"/>
      <c r="ATV11" s="1739" t="n"/>
      <c r="ATW11" s="1739" t="n"/>
      <c r="ATX11" s="1739" t="n"/>
      <c r="ATY11" s="1739" t="n"/>
      <c r="ATZ11" s="1739" t="n"/>
      <c r="AUA11" s="1739" t="n"/>
      <c r="AUB11" s="1739" t="n"/>
      <c r="AUC11" s="1739" t="n"/>
      <c r="AUD11" s="1739" t="n"/>
      <c r="AUE11" s="1739" t="n"/>
      <c r="AUF11" s="1739" t="n"/>
      <c r="AUG11" s="1739" t="n"/>
      <c r="AUH11" s="1739" t="n"/>
      <c r="AUI11" s="1739" t="n"/>
      <c r="AUJ11" s="1739" t="n"/>
      <c r="AUK11" s="1739" t="n"/>
      <c r="AUL11" s="1739" t="n"/>
      <c r="AUM11" s="1739" t="n"/>
      <c r="AUN11" s="1739" t="n"/>
      <c r="AUO11" s="1739" t="n"/>
      <c r="AUP11" s="1739" t="n"/>
      <c r="AUQ11" s="1739" t="n"/>
      <c r="AUR11" s="1739" t="n"/>
      <c r="AUS11" s="1739" t="n"/>
      <c r="AUT11" s="1739" t="n"/>
      <c r="AUU11" s="1739" t="n"/>
      <c r="AUV11" s="1739" t="n"/>
      <c r="AUW11" s="1739" t="n"/>
      <c r="AUX11" s="1739" t="n"/>
      <c r="AUY11" s="1739" t="n"/>
      <c r="AUZ11" s="1739" t="n"/>
      <c r="AVA11" s="1739" t="n"/>
      <c r="AVB11" s="1739" t="n"/>
      <c r="AVC11" s="1739" t="n"/>
      <c r="AVD11" s="1739" t="n"/>
      <c r="AVE11" s="1739" t="n"/>
      <c r="AVF11" s="1739" t="n"/>
      <c r="AVG11" s="1739" t="n"/>
      <c r="AVH11" s="1739" t="n"/>
      <c r="AVI11" s="1739" t="n"/>
      <c r="AVJ11" s="1739" t="n"/>
      <c r="AVK11" s="1739" t="n"/>
      <c r="AVL11" s="1739" t="n"/>
      <c r="AVM11" s="1739" t="n"/>
      <c r="AVN11" s="1739" t="n"/>
      <c r="AVO11" s="1739" t="n"/>
      <c r="AVP11" s="1739" t="n"/>
      <c r="AVQ11" s="1739" t="n"/>
      <c r="AVR11" s="1739" t="n"/>
      <c r="AVS11" s="1739" t="n"/>
      <c r="AVT11" s="1739" t="n"/>
      <c r="AVU11" s="1739" t="n"/>
      <c r="AVV11" s="1739" t="n"/>
      <c r="AVW11" s="1739" t="n"/>
      <c r="AVX11" s="1739" t="n"/>
      <c r="AVY11" s="1739" t="n"/>
      <c r="AVZ11" s="1739" t="n"/>
      <c r="AWA11" s="1739" t="n"/>
      <c r="AWB11" s="1739" t="n"/>
      <c r="AWC11" s="1739" t="n"/>
      <c r="AWD11" s="1739" t="n"/>
      <c r="AWE11" s="1739" t="n"/>
      <c r="AWF11" s="1739" t="n"/>
      <c r="AWG11" s="1739" t="n"/>
      <c r="AWH11" s="1739" t="n"/>
      <c r="AWI11" s="1739" t="n"/>
      <c r="AWJ11" s="1739" t="n"/>
      <c r="AWK11" s="1739" t="n"/>
      <c r="AWL11" s="1739" t="n"/>
      <c r="AWM11" s="1739" t="n"/>
      <c r="AWN11" s="1739" t="n"/>
      <c r="AWO11" s="1739" t="n"/>
      <c r="AWP11" s="1739" t="n"/>
      <c r="AWQ11" s="1739" t="n"/>
      <c r="AWR11" s="1739" t="n"/>
      <c r="AWS11" s="1739" t="n"/>
      <c r="AWT11" s="1739" t="n"/>
      <c r="AWU11" s="1739" t="n"/>
      <c r="AWV11" s="1739" t="n"/>
      <c r="AWW11" s="1739" t="n"/>
      <c r="AWX11" s="1739" t="n"/>
      <c r="AWY11" s="1739" t="n"/>
      <c r="AWZ11" s="1739" t="n"/>
      <c r="AXA11" s="1739" t="n"/>
      <c r="AXB11" s="1739" t="n"/>
      <c r="AXC11" s="1739" t="n"/>
      <c r="AXD11" s="1739" t="n"/>
      <c r="AXE11" s="1739" t="n"/>
      <c r="AXF11" s="1739" t="n"/>
      <c r="AXG11" s="1739" t="n"/>
      <c r="AXH11" s="1739" t="n"/>
      <c r="AXI11" s="1739" t="n"/>
      <c r="AXJ11" s="1739" t="n"/>
      <c r="AXK11" s="1739" t="n"/>
      <c r="AXL11" s="1739" t="n"/>
      <c r="AXM11" s="1739" t="n"/>
      <c r="AXN11" s="1739" t="n"/>
      <c r="AXO11" s="1739" t="n"/>
      <c r="AXP11" s="1739" t="n"/>
      <c r="AXQ11" s="1739" t="n"/>
      <c r="AXR11" s="1739" t="n"/>
      <c r="AXS11" s="1739" t="n"/>
      <c r="AXT11" s="1739" t="n"/>
      <c r="AXU11" s="1739" t="n"/>
      <c r="AXV11" s="1739" t="n"/>
      <c r="AXW11" s="1739" t="n"/>
      <c r="AXX11" s="1739" t="n"/>
      <c r="AXY11" s="1739" t="n"/>
      <c r="AXZ11" s="1739" t="n"/>
      <c r="AYA11" s="1739" t="n"/>
      <c r="AYB11" s="1739" t="n"/>
      <c r="AYC11" s="1739" t="n"/>
      <c r="AYD11" s="1739" t="n"/>
      <c r="AYE11" s="1739" t="n"/>
      <c r="AYF11" s="1739" t="n"/>
      <c r="AYG11" s="1739" t="n"/>
      <c r="AYH11" s="1739" t="n"/>
      <c r="AYI11" s="1739" t="n"/>
      <c r="AYJ11" s="1739" t="n"/>
      <c r="AYK11" s="1739" t="n"/>
      <c r="AYL11" s="1739" t="n"/>
      <c r="AYM11" s="1739" t="n"/>
      <c r="AYN11" s="1739" t="n"/>
      <c r="AYO11" s="1739" t="n"/>
      <c r="AYP11" s="1739" t="n"/>
      <c r="AYQ11" s="1739" t="n"/>
      <c r="AYR11" s="1739" t="n"/>
      <c r="AYS11" s="1739" t="n"/>
      <c r="AYT11" s="1739" t="n"/>
      <c r="AYU11" s="1739" t="n"/>
      <c r="AYV11" s="1739" t="n"/>
      <c r="AYW11" s="1739" t="n"/>
      <c r="AYX11" s="1739" t="n"/>
      <c r="AYY11" s="1739" t="n"/>
      <c r="AYZ11" s="1739" t="n"/>
      <c r="AZA11" s="1739" t="n"/>
      <c r="AZB11" s="1739" t="n"/>
      <c r="AZC11" s="1739" t="n"/>
      <c r="AZD11" s="1739" t="n"/>
      <c r="AZE11" s="1739" t="n"/>
      <c r="AZF11" s="1739" t="n"/>
      <c r="AZG11" s="1739" t="n"/>
      <c r="AZH11" s="1739" t="n"/>
      <c r="AZI11" s="1739" t="n"/>
      <c r="AZJ11" s="1739" t="n"/>
      <c r="AZK11" s="1739" t="n"/>
      <c r="AZL11" s="1739" t="n"/>
      <c r="AZM11" s="1739" t="n"/>
      <c r="AZN11" s="1739" t="n"/>
      <c r="AZO11" s="1739" t="n"/>
      <c r="AZP11" s="1739" t="n"/>
      <c r="AZQ11" s="1739" t="n"/>
      <c r="AZR11" s="1739" t="n"/>
      <c r="AZS11" s="1739" t="n"/>
      <c r="AZT11" s="1739" t="n"/>
      <c r="AZU11" s="1739" t="n"/>
      <c r="AZV11" s="1739" t="n"/>
      <c r="AZW11" s="1739" t="n"/>
      <c r="AZX11" s="1739" t="n"/>
      <c r="AZY11" s="1739" t="n"/>
      <c r="AZZ11" s="1739" t="n"/>
      <c r="BAA11" s="1739" t="n"/>
      <c r="BAB11" s="1739" t="n"/>
      <c r="BAC11" s="1739" t="n"/>
      <c r="BAD11" s="1739" t="n"/>
      <c r="BAE11" s="1739" t="n"/>
      <c r="BAF11" s="1739" t="n"/>
      <c r="BAG11" s="1739" t="n"/>
      <c r="BAH11" s="1739" t="n"/>
      <c r="BAI11" s="1739" t="n"/>
      <c r="BAJ11" s="1739" t="n"/>
      <c r="BAK11" s="1739" t="n"/>
      <c r="BAL11" s="1739" t="n"/>
      <c r="BAM11" s="1739" t="n"/>
      <c r="BAN11" s="1739" t="n"/>
      <c r="BAO11" s="1739" t="n"/>
      <c r="BAP11" s="1739" t="n"/>
      <c r="BAQ11" s="1739" t="n"/>
      <c r="BAR11" s="1739" t="n"/>
      <c r="BAS11" s="1739" t="n"/>
      <c r="BAT11" s="1739" t="n"/>
      <c r="BAU11" s="1739" t="n"/>
      <c r="BAV11" s="1739" t="n"/>
      <c r="BAW11" s="1739" t="n"/>
      <c r="BAX11" s="1739" t="n"/>
      <c r="BAY11" s="1739" t="n"/>
      <c r="BAZ11" s="1739" t="n"/>
      <c r="BBA11" s="1739" t="n"/>
      <c r="BBB11" s="1739" t="n"/>
      <c r="BBC11" s="1739" t="n"/>
      <c r="BBD11" s="1739" t="n"/>
      <c r="BBE11" s="1739" t="n"/>
      <c r="BBF11" s="1739" t="n"/>
      <c r="BBG11" s="1739" t="n"/>
      <c r="BBH11" s="1739" t="n"/>
      <c r="BBI11" s="1739" t="n"/>
      <c r="BBJ11" s="1739" t="n"/>
      <c r="BBK11" s="1739" t="n"/>
      <c r="BBL11" s="1739" t="n"/>
      <c r="BBM11" s="1739" t="n"/>
      <c r="BBN11" s="1739" t="n"/>
      <c r="BBO11" s="1739" t="n"/>
      <c r="BBP11" s="1739" t="n"/>
      <c r="BBQ11" s="1739" t="n"/>
      <c r="BBR11" s="1739" t="n"/>
      <c r="BBS11" s="1739" t="n"/>
      <c r="BBT11" s="1739" t="n"/>
      <c r="BBU11" s="1739" t="n"/>
      <c r="BBV11" s="1739" t="n"/>
      <c r="BBW11" s="1739" t="n"/>
      <c r="BBX11" s="1739" t="n"/>
      <c r="BBY11" s="1739" t="n"/>
      <c r="BBZ11" s="1739" t="n"/>
      <c r="BCA11" s="1739" t="n"/>
      <c r="BCB11" s="1739" t="n"/>
      <c r="BCC11" s="1739" t="n"/>
      <c r="BCD11" s="1739" t="n"/>
      <c r="BCE11" s="1739" t="n"/>
      <c r="BCF11" s="1739" t="n"/>
      <c r="BCG11" s="1739" t="n"/>
      <c r="BCH11" s="1739" t="n"/>
      <c r="BCI11" s="1739" t="n"/>
      <c r="BCJ11" s="1739" t="n"/>
      <c r="BCK11" s="1739" t="n"/>
      <c r="BCL11" s="1739" t="n"/>
      <c r="BCM11" s="1739" t="n"/>
      <c r="BCN11" s="1739" t="n"/>
      <c r="BCO11" s="1739" t="n"/>
      <c r="BCP11" s="1739" t="n"/>
      <c r="BCQ11" s="1739" t="n"/>
      <c r="BCR11" s="1739" t="n"/>
      <c r="BCS11" s="1739" t="n"/>
      <c r="BCT11" s="1739" t="n"/>
      <c r="BCU11" s="1739" t="n"/>
      <c r="BCV11" s="1739" t="n"/>
      <c r="BCW11" s="1739" t="n"/>
      <c r="BCX11" s="1739" t="n"/>
      <c r="BCY11" s="1739" t="n"/>
      <c r="BCZ11" s="1739" t="n"/>
      <c r="BDA11" s="1739" t="n"/>
      <c r="BDB11" s="1739" t="n"/>
      <c r="BDC11" s="1739" t="n"/>
      <c r="BDD11" s="1739" t="n"/>
      <c r="BDE11" s="1739" t="n"/>
      <c r="BDF11" s="1739" t="n"/>
      <c r="BDG11" s="1739" t="n"/>
      <c r="BDH11" s="1739" t="n"/>
      <c r="BDI11" s="1739" t="n"/>
      <c r="BDJ11" s="1739" t="n"/>
      <c r="BDK11" s="1739" t="n"/>
      <c r="BDL11" s="1739" t="n"/>
      <c r="BDM11" s="1739" t="n"/>
      <c r="BDN11" s="1739" t="n"/>
      <c r="BDO11" s="1739" t="n"/>
      <c r="BDP11" s="1739" t="n"/>
      <c r="BDQ11" s="1739" t="n"/>
      <c r="BDR11" s="1739" t="n"/>
      <c r="BDS11" s="1739" t="n"/>
      <c r="BDT11" s="1739" t="n"/>
      <c r="BDU11" s="1739" t="n"/>
      <c r="BDV11" s="1739" t="n"/>
      <c r="BDW11" s="1739" t="n"/>
      <c r="BDX11" s="1739" t="n"/>
      <c r="BDY11" s="1739" t="n"/>
      <c r="BDZ11" s="1739" t="n"/>
      <c r="BEA11" s="1739" t="n"/>
      <c r="BEB11" s="1739" t="n"/>
      <c r="BEC11" s="1739" t="n"/>
      <c r="BED11" s="1739" t="n"/>
      <c r="BEE11" s="1739" t="n"/>
      <c r="BEF11" s="1739" t="n"/>
      <c r="BEG11" s="1739" t="n"/>
      <c r="BEH11" s="1739" t="n"/>
      <c r="BEI11" s="1739" t="n"/>
      <c r="BEJ11" s="1739" t="n"/>
      <c r="BEK11" s="1739" t="n"/>
      <c r="BEL11" s="1739" t="n"/>
      <c r="BEM11" s="1739" t="n"/>
      <c r="BEN11" s="1739" t="n"/>
      <c r="BEO11" s="1739" t="n"/>
      <c r="BEP11" s="1739" t="n"/>
      <c r="BEQ11" s="1739" t="n"/>
      <c r="BER11" s="1739" t="n"/>
      <c r="BES11" s="1739" t="n"/>
      <c r="BET11" s="1739" t="n"/>
      <c r="BEU11" s="1739" t="n"/>
      <c r="BEV11" s="1739" t="n"/>
      <c r="BEW11" s="1739" t="n"/>
      <c r="BEX11" s="1739" t="n"/>
      <c r="BEY11" s="1739" t="n"/>
      <c r="BEZ11" s="1739" t="n"/>
      <c r="BFA11" s="1739" t="n"/>
      <c r="BFB11" s="1739" t="n"/>
      <c r="BFC11" s="1739" t="n"/>
      <c r="BFD11" s="1739" t="n"/>
      <c r="BFE11" s="1739" t="n"/>
      <c r="BFF11" s="1739" t="n"/>
      <c r="BFG11" s="1739" t="n"/>
      <c r="BFH11" s="1739" t="n"/>
      <c r="BFI11" s="1739" t="n"/>
      <c r="BFJ11" s="1739" t="n"/>
      <c r="BFK11" s="1739" t="n"/>
      <c r="BFL11" s="1739" t="n"/>
      <c r="BFM11" s="1739" t="n"/>
      <c r="BFN11" s="1739" t="n"/>
      <c r="BFO11" s="1739" t="n"/>
      <c r="BFP11" s="1739" t="n"/>
      <c r="BFQ11" s="1739" t="n"/>
      <c r="BFR11" s="1739" t="n"/>
      <c r="BFS11" s="1739" t="n"/>
      <c r="BFT11" s="1739" t="n"/>
      <c r="BFU11" s="1739" t="n"/>
      <c r="BFV11" s="1739" t="n"/>
      <c r="BFW11" s="1739" t="n"/>
      <c r="BFX11" s="1739" t="n"/>
      <c r="BFY11" s="1739" t="n"/>
      <c r="BFZ11" s="1739" t="n"/>
      <c r="BGA11" s="1739" t="n"/>
      <c r="BGB11" s="1739" t="n"/>
      <c r="BGC11" s="1739" t="n"/>
      <c r="BGD11" s="1739" t="n"/>
      <c r="BGE11" s="1739" t="n"/>
      <c r="BGF11" s="1739" t="n"/>
      <c r="BGG11" s="1739" t="n"/>
      <c r="BGH11" s="1739" t="n"/>
      <c r="BGI11" s="1739" t="n"/>
      <c r="BGJ11" s="1739" t="n"/>
      <c r="BGK11" s="1739" t="n"/>
      <c r="BGL11" s="1739" t="n"/>
      <c r="BGM11" s="1739" t="n"/>
      <c r="BGN11" s="1739" t="n"/>
      <c r="BGO11" s="1739" t="n"/>
      <c r="BGP11" s="1739" t="n"/>
      <c r="BGQ11" s="1739" t="n"/>
      <c r="BGR11" s="1739" t="n"/>
      <c r="BGS11" s="1739" t="n"/>
      <c r="BGT11" s="1739" t="n"/>
      <c r="BGU11" s="1739" t="n"/>
      <c r="BGV11" s="1739" t="n"/>
      <c r="BGW11" s="1739" t="n"/>
      <c r="BGX11" s="1739" t="n"/>
      <c r="BGY11" s="1739" t="n"/>
      <c r="BGZ11" s="1739" t="n"/>
      <c r="BHA11" s="1739" t="n"/>
      <c r="BHB11" s="1739" t="n"/>
      <c r="BHC11" s="1739" t="n"/>
      <c r="BHD11" s="1739" t="n"/>
      <c r="BHE11" s="1739" t="n"/>
      <c r="BHF11" s="1739" t="n"/>
      <c r="BHG11" s="1739" t="n"/>
      <c r="BHH11" s="1739" t="n"/>
      <c r="BHI11" s="1739" t="n"/>
      <c r="BHJ11" s="1739" t="n"/>
      <c r="BHK11" s="1739" t="n"/>
      <c r="BHL11" s="1739" t="n"/>
      <c r="BHM11" s="1739" t="n"/>
      <c r="BHN11" s="1739" t="n"/>
      <c r="BHO11" s="1739" t="n"/>
      <c r="BHP11" s="1739" t="n"/>
      <c r="BHQ11" s="1739" t="n"/>
      <c r="BHR11" s="1739" t="n"/>
      <c r="BHS11" s="1739" t="n"/>
      <c r="BHT11" s="1739" t="n"/>
      <c r="BHU11" s="1739" t="n"/>
      <c r="BHV11" s="1739" t="n"/>
      <c r="BHW11" s="1739" t="n"/>
      <c r="BHX11" s="1739" t="n"/>
      <c r="BHY11" s="1739" t="n"/>
      <c r="BHZ11" s="1739" t="n"/>
      <c r="BIA11" s="1739" t="n"/>
      <c r="BIB11" s="1739" t="n"/>
      <c r="BIC11" s="1739" t="n"/>
      <c r="BID11" s="1739" t="n"/>
      <c r="BIE11" s="1739" t="n"/>
      <c r="BIF11" s="1739" t="n"/>
      <c r="BIG11" s="1739" t="n"/>
      <c r="BIH11" s="1739" t="n"/>
      <c r="BII11" s="1739" t="n"/>
      <c r="BIJ11" s="1739" t="n"/>
      <c r="BIK11" s="1739" t="n"/>
      <c r="BIL11" s="1739" t="n"/>
      <c r="BIM11" s="1739" t="n"/>
      <c r="BIN11" s="1739" t="n"/>
      <c r="BIO11" s="1739" t="n"/>
      <c r="BIP11" s="1739" t="n"/>
      <c r="BIQ11" s="1739" t="n"/>
      <c r="BIR11" s="1739" t="n"/>
      <c r="BIS11" s="1739" t="n"/>
      <c r="BIT11" s="1739" t="n"/>
      <c r="BIU11" s="1739" t="n"/>
      <c r="BIV11" s="1739" t="n"/>
      <c r="BIW11" s="1739" t="n"/>
      <c r="BIX11" s="1739" t="n"/>
      <c r="BIY11" s="1739" t="n"/>
      <c r="BIZ11" s="1739" t="n"/>
      <c r="BJA11" s="1739" t="n"/>
      <c r="BJB11" s="1739" t="n"/>
      <c r="BJC11" s="1739" t="n"/>
      <c r="BJD11" s="1739" t="n"/>
      <c r="BJE11" s="1739" t="n"/>
      <c r="BJF11" s="1739" t="n"/>
      <c r="BJG11" s="1739" t="n"/>
      <c r="BJH11" s="1739" t="n"/>
      <c r="BJI11" s="1739" t="n"/>
      <c r="BJJ11" s="1739" t="n"/>
      <c r="BJK11" s="1739" t="n"/>
      <c r="BJL11" s="1739" t="n"/>
      <c r="BJM11" s="1739" t="n"/>
      <c r="BJN11" s="1739" t="n"/>
      <c r="BJO11" s="1739" t="n"/>
      <c r="BJP11" s="1739" t="n"/>
      <c r="BJQ11" s="1739" t="n"/>
      <c r="BJR11" s="1739" t="n"/>
      <c r="BJS11" s="1739" t="n"/>
      <c r="BJT11" s="1739" t="n"/>
      <c r="BJU11" s="1739" t="n"/>
      <c r="BJV11" s="1739" t="n"/>
      <c r="BJW11" s="1739" t="n"/>
      <c r="BJX11" s="1739" t="n"/>
      <c r="BJY11" s="1739" t="n"/>
      <c r="BJZ11" s="1739" t="n"/>
      <c r="BKA11" s="1739" t="n"/>
      <c r="BKB11" s="1739" t="n"/>
      <c r="BKC11" s="1739" t="n"/>
      <c r="BKD11" s="1739" t="n"/>
      <c r="BKE11" s="1739" t="n"/>
      <c r="BKF11" s="1739" t="n"/>
      <c r="BKG11" s="1739" t="n"/>
      <c r="BKH11" s="1739" t="n"/>
      <c r="BKI11" s="1739" t="n"/>
      <c r="BKJ11" s="1739" t="n"/>
      <c r="BKK11" s="1739" t="n"/>
      <c r="BKL11" s="1739" t="n"/>
      <c r="BKM11" s="1739" t="n"/>
      <c r="BKN11" s="1739" t="n"/>
      <c r="BKO11" s="1739" t="n"/>
      <c r="BKP11" s="1739" t="n"/>
      <c r="BKQ11" s="1739" t="n"/>
      <c r="BKR11" s="1739" t="n"/>
      <c r="BKS11" s="1739" t="n"/>
      <c r="BKT11" s="1739" t="n"/>
      <c r="BKU11" s="1739" t="n"/>
      <c r="BKV11" s="1739" t="n"/>
      <c r="BKW11" s="1739" t="n"/>
      <c r="BKX11" s="1739" t="n"/>
      <c r="BKY11" s="1739" t="n"/>
      <c r="BKZ11" s="1739" t="n"/>
      <c r="BLA11" s="1739" t="n"/>
      <c r="BLB11" s="1739" t="n"/>
      <c r="BLC11" s="1739" t="n"/>
      <c r="BLD11" s="1739" t="n"/>
      <c r="BLE11" s="1739" t="n"/>
      <c r="BLF11" s="1739" t="n"/>
      <c r="BLG11" s="1739" t="n"/>
      <c r="BLH11" s="1739" t="n"/>
      <c r="BLI11" s="1739" t="n"/>
      <c r="BLJ11" s="1739" t="n"/>
      <c r="BLK11" s="1739" t="n"/>
      <c r="BLL11" s="1739" t="n"/>
      <c r="BLM11" s="1739" t="n"/>
      <c r="BLN11" s="1739" t="n"/>
      <c r="BLO11" s="1739" t="n"/>
      <c r="BLP11" s="1739" t="n"/>
      <c r="BLQ11" s="1739" t="n"/>
      <c r="BLR11" s="1739" t="n"/>
      <c r="BLS11" s="1739" t="n"/>
      <c r="BLT11" s="1739" t="n"/>
      <c r="BLU11" s="1739" t="n"/>
      <c r="BLV11" s="1739" t="n"/>
      <c r="BLW11" s="1739" t="n"/>
      <c r="BLX11" s="1739" t="n"/>
      <c r="BLY11" s="1739" t="n"/>
      <c r="BLZ11" s="1739" t="n"/>
      <c r="BMA11" s="1739" t="n"/>
      <c r="BMB11" s="1739" t="n"/>
      <c r="BMC11" s="1739" t="n"/>
      <c r="BMD11" s="1739" t="n"/>
      <c r="BME11" s="1739" t="n"/>
      <c r="BMF11" s="1739" t="n"/>
      <c r="BMG11" s="1739" t="n"/>
      <c r="BMH11" s="1739" t="n"/>
      <c r="BMI11" s="1739" t="n"/>
      <c r="BMJ11" s="1739" t="n"/>
      <c r="BMK11" s="1739" t="n"/>
      <c r="BML11" s="1739" t="n"/>
      <c r="BMM11" s="1739" t="n"/>
      <c r="BMN11" s="1739" t="n"/>
      <c r="BMO11" s="1739" t="n"/>
      <c r="BMP11" s="1739" t="n"/>
      <c r="BMQ11" s="1739" t="n"/>
      <c r="BMR11" s="1739" t="n"/>
      <c r="BMS11" s="1739" t="n"/>
      <c r="BMT11" s="1739" t="n"/>
      <c r="BMU11" s="1739" t="n"/>
      <c r="BMV11" s="1739" t="n"/>
      <c r="BMW11" s="1739" t="n"/>
      <c r="BMX11" s="1739" t="n"/>
      <c r="BMY11" s="1739" t="n"/>
      <c r="BMZ11" s="1739" t="n"/>
      <c r="BNA11" s="1739" t="n"/>
      <c r="BNB11" s="1739" t="n"/>
      <c r="BNC11" s="1739" t="n"/>
      <c r="BND11" s="1739" t="n"/>
      <c r="BNE11" s="1739" t="n"/>
      <c r="BNF11" s="1739" t="n"/>
      <c r="BNG11" s="1739" t="n"/>
      <c r="BNH11" s="1739" t="n"/>
      <c r="BNI11" s="1739" t="n"/>
      <c r="BNJ11" s="1739" t="n"/>
      <c r="BNK11" s="1739" t="n"/>
      <c r="BNL11" s="1739" t="n"/>
      <c r="BNM11" s="1739" t="n"/>
      <c r="BNN11" s="1739" t="n"/>
      <c r="BNO11" s="1739" t="n"/>
      <c r="BNP11" s="1739" t="n"/>
      <c r="BNQ11" s="1739" t="n"/>
      <c r="BNR11" s="1739" t="n"/>
      <c r="BNS11" s="1739" t="n"/>
      <c r="BNT11" s="1739" t="n"/>
      <c r="BNU11" s="1739" t="n"/>
      <c r="BNV11" s="1739" t="n"/>
      <c r="BNW11" s="1739" t="n"/>
      <c r="BNX11" s="1739" t="n"/>
      <c r="BNY11" s="1739" t="n"/>
      <c r="BNZ11" s="1739" t="n"/>
      <c r="BOA11" s="1739" t="n"/>
      <c r="BOB11" s="1739" t="n"/>
      <c r="BOC11" s="1739" t="n"/>
      <c r="BOD11" s="1739" t="n"/>
      <c r="BOE11" s="1739" t="n"/>
      <c r="BOF11" s="1739" t="n"/>
      <c r="BOG11" s="1739" t="n"/>
      <c r="BOH11" s="1739" t="n"/>
      <c r="BOI11" s="1739" t="n"/>
      <c r="BOJ11" s="1739" t="n"/>
      <c r="BOK11" s="1739" t="n"/>
      <c r="BOL11" s="1739" t="n"/>
      <c r="BOM11" s="1739" t="n"/>
      <c r="BON11" s="1739" t="n"/>
      <c r="BOO11" s="1739" t="n"/>
      <c r="BOP11" s="1739" t="n"/>
      <c r="BOQ11" s="1739" t="n"/>
      <c r="BOR11" s="1739" t="n"/>
      <c r="BOS11" s="1739" t="n"/>
      <c r="BOT11" s="1739" t="n"/>
      <c r="BOU11" s="1739" t="n"/>
      <c r="BOV11" s="1739" t="n"/>
      <c r="BOW11" s="1739" t="n"/>
      <c r="BOX11" s="1739" t="n"/>
      <c r="BOY11" s="1739" t="n"/>
      <c r="BOZ11" s="1739" t="n"/>
      <c r="BPA11" s="1739" t="n"/>
      <c r="BPB11" s="1739" t="n"/>
      <c r="BPC11" s="1739" t="n"/>
      <c r="BPD11" s="1739" t="n"/>
      <c r="BPE11" s="1739" t="n"/>
      <c r="BPF11" s="1739" t="n"/>
      <c r="BPG11" s="1739" t="n"/>
      <c r="BPH11" s="1739" t="n"/>
      <c r="BPI11" s="1739" t="n"/>
      <c r="BPJ11" s="1739" t="n"/>
      <c r="BPK11" s="1739" t="n"/>
      <c r="BPL11" s="1739" t="n"/>
      <c r="BPM11" s="1739" t="n"/>
      <c r="BPN11" s="1739" t="n"/>
      <c r="BPO11" s="1739" t="n"/>
      <c r="BPP11" s="1739" t="n"/>
      <c r="BPQ11" s="1739" t="n"/>
      <c r="BPR11" s="1739" t="n"/>
      <c r="BPS11" s="1739" t="n"/>
      <c r="BPT11" s="1739" t="n"/>
      <c r="BPU11" s="1739" t="n"/>
      <c r="BPV11" s="1739" t="n"/>
      <c r="BPW11" s="1739" t="n"/>
      <c r="BPX11" s="1739" t="n"/>
      <c r="BPY11" s="1739" t="n"/>
      <c r="BPZ11" s="1739" t="n"/>
      <c r="BQA11" s="1739" t="n"/>
      <c r="BQB11" s="1739" t="n"/>
      <c r="BQC11" s="1739" t="n"/>
      <c r="BQD11" s="1739" t="n"/>
      <c r="BQE11" s="1739" t="n"/>
      <c r="BQF11" s="1739" t="n"/>
      <c r="BQG11" s="1739" t="n"/>
      <c r="BQH11" s="1739" t="n"/>
      <c r="BQI11" s="1739" t="n"/>
      <c r="BQJ11" s="1739" t="n"/>
      <c r="BQK11" s="1739" t="n"/>
      <c r="BQL11" s="1739" t="n"/>
      <c r="BQM11" s="1739" t="n"/>
      <c r="BQN11" s="1739" t="n"/>
      <c r="BQO11" s="1739" t="n"/>
      <c r="BQP11" s="1739" t="n"/>
      <c r="BQQ11" s="1739" t="n"/>
      <c r="BQR11" s="1739" t="n"/>
      <c r="BQS11" s="1739" t="n"/>
      <c r="BQT11" s="1739" t="n"/>
      <c r="BQU11" s="1739" t="n"/>
      <c r="BQV11" s="1739" t="n"/>
      <c r="BQW11" s="1739" t="n"/>
      <c r="BQX11" s="1739" t="n"/>
      <c r="BQY11" s="1739" t="n"/>
      <c r="BQZ11" s="1739" t="n"/>
      <c r="BRA11" s="1739" t="n"/>
      <c r="BRB11" s="1739" t="n"/>
      <c r="BRC11" s="1739" t="n"/>
      <c r="BRD11" s="1739" t="n"/>
      <c r="BRE11" s="1739" t="n"/>
      <c r="BRF11" s="1739" t="n"/>
      <c r="BRG11" s="1739" t="n"/>
      <c r="BRH11" s="1739" t="n"/>
      <c r="BRI11" s="1739" t="n"/>
      <c r="BRJ11" s="1739" t="n"/>
      <c r="BRK11" s="1739" t="n"/>
      <c r="BRL11" s="1739" t="n"/>
      <c r="BRM11" s="1739" t="n"/>
      <c r="BRN11" s="1739" t="n"/>
      <c r="BRO11" s="1739" t="n"/>
      <c r="BRP11" s="1739" t="n"/>
      <c r="BRQ11" s="1739" t="n"/>
      <c r="BRR11" s="1739" t="n"/>
      <c r="BRS11" s="1739" t="n"/>
      <c r="BRT11" s="1739" t="n"/>
      <c r="BRU11" s="1739" t="n"/>
      <c r="BRV11" s="1739" t="n"/>
      <c r="BRW11" s="1739" t="n"/>
      <c r="BRX11" s="1739" t="n"/>
      <c r="BRY11" s="1739" t="n"/>
      <c r="BRZ11" s="1739" t="n"/>
      <c r="BSA11" s="1739" t="n"/>
      <c r="BSB11" s="1739" t="n"/>
      <c r="BSC11" s="1739" t="n"/>
      <c r="BSD11" s="1739" t="n"/>
      <c r="BSE11" s="1739" t="n"/>
      <c r="BSF11" s="1739" t="n"/>
      <c r="BSG11" s="1739" t="n"/>
      <c r="BSH11" s="1739" t="n"/>
      <c r="BSI11" s="1739" t="n"/>
      <c r="BSJ11" s="1739" t="n"/>
      <c r="BSK11" s="1739" t="n"/>
      <c r="BSL11" s="1739" t="n"/>
      <c r="BSM11" s="1739" t="n"/>
      <c r="BSN11" s="1739" t="n"/>
      <c r="BSO11" s="1739" t="n"/>
      <c r="BSP11" s="1739" t="n"/>
      <c r="BSQ11" s="1739" t="n"/>
      <c r="BSR11" s="1739" t="n"/>
      <c r="BSS11" s="1739" t="n"/>
      <c r="BST11" s="1739" t="n"/>
      <c r="BSU11" s="1739" t="n"/>
      <c r="BSV11" s="1739" t="n"/>
      <c r="BSW11" s="1739" t="n"/>
      <c r="BSX11" s="1739" t="n"/>
      <c r="BSY11" s="1739" t="n"/>
      <c r="BSZ11" s="1739" t="n"/>
      <c r="BTA11" s="1739" t="n"/>
      <c r="BTB11" s="1739" t="n"/>
      <c r="BTC11" s="1739" t="n"/>
      <c r="BTD11" s="1739" t="n"/>
      <c r="BTE11" s="1739" t="n"/>
      <c r="BTF11" s="1739" t="n"/>
      <c r="BTG11" s="1739" t="n"/>
      <c r="BTH11" s="1739" t="n"/>
      <c r="BTI11" s="1739" t="n"/>
      <c r="BTJ11" s="1739" t="n"/>
      <c r="BTK11" s="1739" t="n"/>
      <c r="BTL11" s="1739" t="n"/>
      <c r="BTM11" s="1739" t="n"/>
      <c r="BTN11" s="1739" t="n"/>
      <c r="BTO11" s="1739" t="n"/>
      <c r="BTP11" s="1739" t="n"/>
      <c r="BTQ11" s="1739" t="n"/>
      <c r="BTR11" s="1739" t="n"/>
      <c r="BTS11" s="1739" t="n"/>
      <c r="BTT11" s="1739" t="n"/>
      <c r="BTU11" s="1739" t="n"/>
      <c r="BTV11" s="1739" t="n"/>
      <c r="BTW11" s="1739" t="n"/>
      <c r="BTX11" s="1739" t="n"/>
      <c r="BTY11" s="1739" t="n"/>
      <c r="BTZ11" s="1739" t="n"/>
      <c r="BUA11" s="1739" t="n"/>
      <c r="BUB11" s="1739" t="n"/>
      <c r="BUC11" s="1739" t="n"/>
      <c r="BUD11" s="1739" t="n"/>
      <c r="BUE11" s="1739" t="n"/>
      <c r="BUF11" s="1739" t="n"/>
      <c r="BUG11" s="1739" t="n"/>
      <c r="BUH11" s="1739" t="n"/>
      <c r="BUI11" s="1739" t="n"/>
      <c r="BUJ11" s="1739" t="n"/>
      <c r="BUK11" s="1739" t="n"/>
      <c r="BUL11" s="1739" t="n"/>
      <c r="BUM11" s="1739" t="n"/>
      <c r="BUN11" s="1739" t="n"/>
      <c r="BUO11" s="1739" t="n"/>
      <c r="BUP11" s="1739" t="n"/>
      <c r="BUQ11" s="1739" t="n"/>
      <c r="BUR11" s="1739" t="n"/>
      <c r="BUS11" s="1739" t="n"/>
      <c r="BUT11" s="1739" t="n"/>
      <c r="BUU11" s="1739" t="n"/>
      <c r="BUV11" s="1739" t="n"/>
      <c r="BUW11" s="1739" t="n"/>
      <c r="BUX11" s="1739" t="n"/>
      <c r="BUY11" s="1739" t="n"/>
      <c r="BUZ11" s="1739" t="n"/>
      <c r="BVA11" s="1739" t="n"/>
      <c r="BVB11" s="1739" t="n"/>
      <c r="BVC11" s="1739" t="n"/>
      <c r="BVD11" s="1739" t="n"/>
      <c r="BVE11" s="1739" t="n"/>
      <c r="BVF11" s="1739" t="n"/>
      <c r="BVG11" s="1739" t="n"/>
      <c r="BVH11" s="1739" t="n"/>
      <c r="BVI11" s="1739" t="n"/>
      <c r="BVJ11" s="1739" t="n"/>
      <c r="BVK11" s="1739" t="n"/>
      <c r="BVL11" s="1739" t="n"/>
      <c r="BVM11" s="1739" t="n"/>
      <c r="BVN11" s="1739" t="n"/>
      <c r="BVO11" s="1739" t="n"/>
      <c r="BVP11" s="1739" t="n"/>
      <c r="BVQ11" s="1739" t="n"/>
      <c r="BVR11" s="1739" t="n"/>
      <c r="BVS11" s="1739" t="n"/>
      <c r="BVT11" s="1739" t="n"/>
      <c r="BVU11" s="1739" t="n"/>
      <c r="BVV11" s="1739" t="n"/>
      <c r="BVW11" s="1739" t="n"/>
      <c r="BVX11" s="1739" t="n"/>
      <c r="BVY11" s="1739" t="n"/>
      <c r="BVZ11" s="1739" t="n"/>
      <c r="BWA11" s="1739" t="n"/>
      <c r="BWB11" s="1739" t="n"/>
      <c r="BWC11" s="1739" t="n"/>
      <c r="BWD11" s="1739" t="n"/>
      <c r="BWE11" s="1739" t="n"/>
      <c r="BWF11" s="1739" t="n"/>
      <c r="BWG11" s="1739" t="n"/>
      <c r="BWH11" s="1739" t="n"/>
      <c r="BWI11" s="1739" t="n"/>
      <c r="BWJ11" s="1739" t="n"/>
      <c r="BWK11" s="1739" t="n"/>
      <c r="BWL11" s="1739" t="n"/>
      <c r="BWM11" s="1739" t="n"/>
      <c r="BWN11" s="1739" t="n"/>
      <c r="BWO11" s="1739" t="n"/>
      <c r="BWP11" s="1739" t="n"/>
      <c r="BWQ11" s="1739" t="n"/>
      <c r="BWR11" s="1739" t="n"/>
      <c r="BWS11" s="1739" t="n"/>
      <c r="BWT11" s="1739" t="n"/>
      <c r="BWU11" s="1739" t="n"/>
      <c r="BWV11" s="1739" t="n"/>
      <c r="BWW11" s="1739" t="n"/>
      <c r="BWX11" s="1739" t="n"/>
      <c r="BWY11" s="1739" t="n"/>
      <c r="BWZ11" s="1739" t="n"/>
      <c r="BXA11" s="1739" t="n"/>
      <c r="BXB11" s="1739" t="n"/>
      <c r="BXC11" s="1739" t="n"/>
      <c r="BXD11" s="1739" t="n"/>
      <c r="BXE11" s="1739" t="n"/>
      <c r="BXF11" s="1739" t="n"/>
      <c r="BXG11" s="1739" t="n"/>
      <c r="BXH11" s="1739" t="n"/>
      <c r="BXI11" s="1739" t="n"/>
      <c r="BXJ11" s="1739" t="n"/>
      <c r="BXK11" s="1739" t="n"/>
      <c r="BXL11" s="1739" t="n"/>
      <c r="BXM11" s="1739" t="n"/>
      <c r="BXN11" s="1739" t="n"/>
      <c r="BXO11" s="1739" t="n"/>
      <c r="BXP11" s="1739" t="n"/>
      <c r="BXQ11" s="1739" t="n"/>
      <c r="BXR11" s="1739" t="n"/>
      <c r="BXS11" s="1739" t="n"/>
      <c r="BXT11" s="1739" t="n"/>
      <c r="BXU11" s="1739" t="n"/>
      <c r="BXV11" s="1739" t="n"/>
      <c r="BXW11" s="1739" t="n"/>
      <c r="BXX11" s="1739" t="n"/>
      <c r="BXY11" s="1739" t="n"/>
      <c r="BXZ11" s="1739" t="n"/>
      <c r="BYA11" s="1739" t="n"/>
      <c r="BYB11" s="1739" t="n"/>
      <c r="BYC11" s="1739" t="n"/>
      <c r="BYD11" s="1739" t="n"/>
      <c r="BYE11" s="1739" t="n"/>
      <c r="BYF11" s="1739" t="n"/>
      <c r="BYG11" s="1739" t="n"/>
      <c r="BYH11" s="1739" t="n"/>
      <c r="BYI11" s="1739" t="n"/>
      <c r="BYJ11" s="1739" t="n"/>
      <c r="BYK11" s="1739" t="n"/>
      <c r="BYL11" s="1739" t="n"/>
      <c r="BYM11" s="1739" t="n"/>
      <c r="BYN11" s="1739" t="n"/>
      <c r="BYO11" s="1739" t="n"/>
      <c r="BYP11" s="1739" t="n"/>
      <c r="BYQ11" s="1739" t="n"/>
      <c r="BYR11" s="1739" t="n"/>
      <c r="BYS11" s="1739" t="n"/>
      <c r="BYT11" s="1739" t="n"/>
      <c r="BYU11" s="1739" t="n"/>
      <c r="BYV11" s="1739" t="n"/>
      <c r="BYW11" s="1739" t="n"/>
      <c r="BYX11" s="1739" t="n"/>
      <c r="BYY11" s="1739" t="n"/>
      <c r="BYZ11" s="1739" t="n"/>
      <c r="BZA11" s="1739" t="n"/>
      <c r="BZB11" s="1739" t="n"/>
      <c r="BZC11" s="1739" t="n"/>
      <c r="BZD11" s="1739" t="n"/>
      <c r="BZE11" s="1739" t="n"/>
      <c r="BZF11" s="1739" t="n"/>
      <c r="BZG11" s="1739" t="n"/>
      <c r="BZH11" s="1739" t="n"/>
      <c r="BZI11" s="1739" t="n"/>
      <c r="BZJ11" s="1739" t="n"/>
      <c r="BZK11" s="1739" t="n"/>
      <c r="BZL11" s="1739" t="n"/>
      <c r="BZM11" s="1739" t="n"/>
      <c r="BZN11" s="1739" t="n"/>
      <c r="BZO11" s="1739" t="n"/>
      <c r="BZP11" s="1739" t="n"/>
      <c r="BZQ11" s="1739" t="n"/>
      <c r="BZR11" s="1739" t="n"/>
      <c r="BZS11" s="1739" t="n"/>
      <c r="BZT11" s="1739" t="n"/>
      <c r="BZU11" s="1739" t="n"/>
      <c r="BZV11" s="1739" t="n"/>
      <c r="BZW11" s="1739" t="n"/>
      <c r="BZX11" s="1739" t="n"/>
      <c r="BZY11" s="1739" t="n"/>
      <c r="BZZ11" s="1739" t="n"/>
      <c r="CAA11" s="1739" t="n"/>
      <c r="CAB11" s="1739" t="n"/>
      <c r="CAC11" s="1739" t="n"/>
      <c r="CAD11" s="1739" t="n"/>
      <c r="CAE11" s="1739" t="n"/>
      <c r="CAF11" s="1739" t="n"/>
      <c r="CAG11" s="1739" t="n"/>
      <c r="CAH11" s="1739" t="n"/>
      <c r="CAI11" s="1739" t="n"/>
      <c r="CAJ11" s="1739" t="n"/>
      <c r="CAK11" s="1739" t="n"/>
      <c r="CAL11" s="1739" t="n"/>
      <c r="CAM11" s="1739" t="n"/>
      <c r="CAN11" s="1739" t="n"/>
      <c r="CAO11" s="1739" t="n"/>
      <c r="CAP11" s="1739" t="n"/>
      <c r="CAQ11" s="1739" t="n"/>
      <c r="CAR11" s="1739" t="n"/>
      <c r="CAS11" s="1739" t="n"/>
      <c r="CAT11" s="1739" t="n"/>
      <c r="CAU11" s="1739" t="n"/>
      <c r="CAV11" s="1739" t="n"/>
      <c r="CAW11" s="1739" t="n"/>
      <c r="CAX11" s="1739" t="n"/>
      <c r="CAY11" s="1739" t="n"/>
      <c r="CAZ11" s="1739" t="n"/>
      <c r="CBA11" s="1739" t="n"/>
      <c r="CBB11" s="1739" t="n"/>
      <c r="CBC11" s="1739" t="n"/>
      <c r="CBD11" s="1739" t="n"/>
      <c r="CBE11" s="1739" t="n"/>
      <c r="CBF11" s="1739" t="n"/>
      <c r="CBG11" s="1739" t="n"/>
      <c r="CBH11" s="1739" t="n"/>
      <c r="CBI11" s="1739" t="n"/>
      <c r="CBJ11" s="1739" t="n"/>
      <c r="CBK11" s="1739" t="n"/>
      <c r="CBL11" s="1739" t="n"/>
      <c r="CBM11" s="1739" t="n"/>
      <c r="CBN11" s="1739" t="n"/>
      <c r="CBO11" s="1739" t="n"/>
      <c r="CBP11" s="1739" t="n"/>
      <c r="CBQ11" s="1739" t="n"/>
      <c r="CBR11" s="1739" t="n"/>
      <c r="CBS11" s="1739" t="n"/>
      <c r="CBT11" s="1739" t="n"/>
      <c r="CBU11" s="1739" t="n"/>
      <c r="CBV11" s="1739" t="n"/>
      <c r="CBW11" s="1739" t="n"/>
      <c r="CBX11" s="1739" t="n"/>
      <c r="CBY11" s="1739" t="n"/>
      <c r="CBZ11" s="1739" t="n"/>
      <c r="CCA11" s="1739" t="n"/>
      <c r="CCB11" s="1739" t="n"/>
      <c r="CCC11" s="1739" t="n"/>
      <c r="CCD11" s="1739" t="n"/>
      <c r="CCE11" s="1739" t="n"/>
      <c r="CCF11" s="1739" t="n"/>
      <c r="CCG11" s="1739" t="n"/>
      <c r="CCH11" s="1739" t="n"/>
      <c r="CCI11" s="1739" t="n"/>
      <c r="CCJ11" s="1739" t="n"/>
      <c r="CCK11" s="1739" t="n"/>
      <c r="CCL11" s="1739" t="n"/>
      <c r="CCM11" s="1739" t="n"/>
      <c r="CCN11" s="1739" t="n"/>
      <c r="CCO11" s="1739" t="n"/>
      <c r="CCP11" s="1739" t="n"/>
      <c r="CCQ11" s="1739" t="n"/>
      <c r="CCR11" s="1739" t="n"/>
      <c r="CCS11" s="1739" t="n"/>
      <c r="CCT11" s="1739" t="n"/>
      <c r="CCU11" s="1739" t="n"/>
      <c r="CCV11" s="1739" t="n"/>
      <c r="CCW11" s="1739" t="n"/>
      <c r="CCX11" s="1739" t="n"/>
      <c r="CCY11" s="1739" t="n"/>
      <c r="CCZ11" s="1739" t="n"/>
      <c r="CDA11" s="1739" t="n"/>
      <c r="CDB11" s="1739" t="n"/>
      <c r="CDC11" s="1739" t="n"/>
      <c r="CDD11" s="1739" t="n"/>
      <c r="CDE11" s="1739" t="n"/>
      <c r="CDF11" s="1739" t="n"/>
      <c r="CDG11" s="1739" t="n"/>
      <c r="CDH11" s="1739" t="n"/>
      <c r="CDI11" s="1739" t="n"/>
      <c r="CDJ11" s="1739" t="n"/>
      <c r="CDK11" s="1739" t="n"/>
      <c r="CDL11" s="1739" t="n"/>
      <c r="CDM11" s="1739" t="n"/>
      <c r="CDN11" s="1739" t="n"/>
      <c r="CDO11" s="1739" t="n"/>
      <c r="CDP11" s="1739" t="n"/>
      <c r="CDQ11" s="1739" t="n"/>
      <c r="CDR11" s="1739" t="n"/>
      <c r="CDS11" s="1739" t="n"/>
      <c r="CDT11" s="1739" t="n"/>
      <c r="CDU11" s="1739" t="n"/>
      <c r="CDV11" s="1739" t="n"/>
      <c r="CDW11" s="1739" t="n"/>
      <c r="CDX11" s="1739" t="n"/>
      <c r="CDY11" s="1739" t="n"/>
      <c r="CDZ11" s="1739" t="n"/>
      <c r="CEA11" s="1739" t="n"/>
      <c r="CEB11" s="1739" t="n"/>
      <c r="CEC11" s="1739" t="n"/>
      <c r="CED11" s="1739" t="n"/>
      <c r="CEE11" s="1739" t="n"/>
      <c r="CEF11" s="1739" t="n"/>
      <c r="CEG11" s="1739" t="n"/>
      <c r="CEH11" s="1739" t="n"/>
      <c r="CEI11" s="1739" t="n"/>
      <c r="CEJ11" s="1739" t="n"/>
      <c r="CEK11" s="1739" t="n"/>
      <c r="CEL11" s="1739" t="n"/>
      <c r="CEM11" s="1739" t="n"/>
      <c r="CEN11" s="1739" t="n"/>
      <c r="CEO11" s="1739" t="n"/>
      <c r="CEP11" s="1739" t="n"/>
      <c r="CEQ11" s="1739" t="n"/>
      <c r="CER11" s="1739" t="n"/>
      <c r="CES11" s="1739" t="n"/>
      <c r="CET11" s="1739" t="n"/>
      <c r="CEU11" s="1739" t="n"/>
      <c r="CEV11" s="1739" t="n"/>
      <c r="CEW11" s="1739" t="n"/>
      <c r="CEX11" s="1739" t="n"/>
      <c r="CEY11" s="1739" t="n"/>
      <c r="CEZ11" s="1739" t="n"/>
      <c r="CFA11" s="1739" t="n"/>
      <c r="CFB11" s="1739" t="n"/>
      <c r="CFC11" s="1739" t="n"/>
      <c r="CFD11" s="1739" t="n"/>
      <c r="CFE11" s="1739" t="n"/>
      <c r="CFF11" s="1739" t="n"/>
      <c r="CFG11" s="1739" t="n"/>
      <c r="CFH11" s="1739" t="n"/>
      <c r="CFI11" s="1739" t="n"/>
      <c r="CFJ11" s="1739" t="n"/>
      <c r="CFK11" s="1739" t="n"/>
      <c r="CFL11" s="1739" t="n"/>
      <c r="CFM11" s="1739" t="n"/>
      <c r="CFN11" s="1739" t="n"/>
      <c r="CFO11" s="1739" t="n"/>
      <c r="CFP11" s="1739" t="n"/>
      <c r="CFQ11" s="1739" t="n"/>
      <c r="CFR11" s="1739" t="n"/>
      <c r="CFS11" s="1739" t="n"/>
      <c r="CFT11" s="1739" t="n"/>
      <c r="CFU11" s="1739" t="n"/>
      <c r="CFV11" s="1739" t="n"/>
      <c r="CFW11" s="1739" t="n"/>
      <c r="CFX11" s="1739" t="n"/>
      <c r="CFY11" s="1739" t="n"/>
      <c r="CFZ11" s="1739" t="n"/>
      <c r="CGA11" s="1739" t="n"/>
      <c r="CGB11" s="1739" t="n"/>
      <c r="CGC11" s="1739" t="n"/>
      <c r="CGD11" s="1739" t="n"/>
      <c r="CGE11" s="1739" t="n"/>
      <c r="CGF11" s="1739" t="n"/>
      <c r="CGG11" s="1739" t="n"/>
      <c r="CGH11" s="1739" t="n"/>
      <c r="CGI11" s="1739" t="n"/>
      <c r="CGJ11" s="1739" t="n"/>
      <c r="CGK11" s="1739" t="n"/>
      <c r="CGL11" s="1739" t="n"/>
      <c r="CGM11" s="1739" t="n"/>
      <c r="CGN11" s="1739" t="n"/>
      <c r="CGO11" s="1739" t="n"/>
      <c r="CGP11" s="1739" t="n"/>
      <c r="CGQ11" s="1739" t="n"/>
      <c r="CGR11" s="1739" t="n"/>
      <c r="CGS11" s="1739" t="n"/>
      <c r="CGT11" s="1739" t="n"/>
      <c r="CGU11" s="1739" t="n"/>
      <c r="CGV11" s="1739" t="n"/>
      <c r="CGW11" s="1739" t="n"/>
      <c r="CGX11" s="1739" t="n"/>
      <c r="CGY11" s="1739" t="n"/>
      <c r="CGZ11" s="1739" t="n"/>
      <c r="CHA11" s="1739" t="n"/>
      <c r="CHB11" s="1739" t="n"/>
      <c r="CHC11" s="1739" t="n"/>
      <c r="CHD11" s="1739" t="n"/>
      <c r="CHE11" s="1739" t="n"/>
      <c r="CHF11" s="1739" t="n"/>
      <c r="CHG11" s="1739" t="n"/>
      <c r="CHH11" s="1739" t="n"/>
      <c r="CHI11" s="1739" t="n"/>
      <c r="CHJ11" s="1739" t="n"/>
      <c r="CHK11" s="1739" t="n"/>
      <c r="CHL11" s="1739" t="n"/>
      <c r="CHM11" s="1739" t="n"/>
      <c r="CHN11" s="1739" t="n"/>
      <c r="CHO11" s="1739" t="n"/>
      <c r="CHP11" s="1739" t="n"/>
      <c r="CHQ11" s="1739" t="n"/>
      <c r="CHR11" s="1739" t="n"/>
      <c r="CHS11" s="1739" t="n"/>
      <c r="CHT11" s="1739" t="n"/>
      <c r="CHU11" s="1739" t="n"/>
      <c r="CHV11" s="1739" t="n"/>
      <c r="CHW11" s="1739" t="n"/>
      <c r="CHX11" s="1739" t="n"/>
      <c r="CHY11" s="1739" t="n"/>
      <c r="CHZ11" s="1739" t="n"/>
      <c r="CIA11" s="1739" t="n"/>
      <c r="CIB11" s="1739" t="n"/>
      <c r="CIC11" s="1739" t="n"/>
      <c r="CID11" s="1739" t="n"/>
      <c r="CIE11" s="1739" t="n"/>
      <c r="CIF11" s="1739" t="n"/>
      <c r="CIG11" s="1739" t="n"/>
      <c r="CIH11" s="1739" t="n"/>
      <c r="CII11" s="1739" t="n"/>
      <c r="CIJ11" s="1739" t="n"/>
      <c r="CIK11" s="1739" t="n"/>
      <c r="CIL11" s="1739" t="n"/>
      <c r="CIM11" s="1739" t="n"/>
      <c r="CIN11" s="1739" t="n"/>
      <c r="CIO11" s="1739" t="n"/>
      <c r="CIP11" s="1739" t="n"/>
      <c r="CIQ11" s="1739" t="n"/>
      <c r="CIR11" s="1739" t="n"/>
      <c r="CIS11" s="1739" t="n"/>
      <c r="CIT11" s="1739" t="n"/>
      <c r="CIU11" s="1739" t="n"/>
      <c r="CIV11" s="1739" t="n"/>
      <c r="CIW11" s="1739" t="n"/>
      <c r="CIX11" s="1739" t="n"/>
      <c r="CIY11" s="1739" t="n"/>
      <c r="CIZ11" s="1739" t="n"/>
      <c r="CJA11" s="1739" t="n"/>
      <c r="CJB11" s="1739" t="n"/>
      <c r="CJC11" s="1739" t="n"/>
      <c r="CJD11" s="1739" t="n"/>
      <c r="CJE11" s="1739" t="n"/>
      <c r="CJF11" s="1739" t="n"/>
      <c r="CJG11" s="1739" t="n"/>
      <c r="CJH11" s="1739" t="n"/>
      <c r="CJI11" s="1739" t="n"/>
      <c r="CJJ11" s="1739" t="n"/>
      <c r="CJK11" s="1739" t="n"/>
      <c r="CJL11" s="1739" t="n"/>
      <c r="CJM11" s="1739" t="n"/>
      <c r="CJN11" s="1739" t="n"/>
      <c r="CJO11" s="1739" t="n"/>
      <c r="CJP11" s="1739" t="n"/>
      <c r="CJQ11" s="1739" t="n"/>
      <c r="CJR11" s="1739" t="n"/>
      <c r="CJS11" s="1739" t="n"/>
      <c r="CJT11" s="1739" t="n"/>
      <c r="CJU11" s="1739" t="n"/>
      <c r="CJV11" s="1739" t="n"/>
      <c r="CJW11" s="1739" t="n"/>
      <c r="CJX11" s="1739" t="n"/>
      <c r="CJY11" s="1739" t="n"/>
      <c r="CJZ11" s="1739" t="n"/>
      <c r="CKA11" s="1739" t="n"/>
      <c r="CKB11" s="1739" t="n"/>
      <c r="CKC11" s="1739" t="n"/>
      <c r="CKD11" s="1739" t="n"/>
      <c r="CKE11" s="1739" t="n"/>
      <c r="CKF11" s="1739" t="n"/>
      <c r="CKG11" s="1739" t="n"/>
      <c r="CKH11" s="1739" t="n"/>
      <c r="CKI11" s="1739" t="n"/>
      <c r="CKJ11" s="1739" t="n"/>
      <c r="CKK11" s="1739" t="n"/>
      <c r="CKL11" s="1739" t="n"/>
      <c r="CKM11" s="1739" t="n"/>
      <c r="CKN11" s="1739" t="n"/>
      <c r="CKO11" s="1739" t="n"/>
      <c r="CKP11" s="1739" t="n"/>
      <c r="CKQ11" s="1739" t="n"/>
      <c r="CKR11" s="1739" t="n"/>
      <c r="CKS11" s="1739" t="n"/>
      <c r="CKT11" s="1739" t="n"/>
      <c r="CKU11" s="1739" t="n"/>
      <c r="CKV11" s="1739" t="n"/>
      <c r="CKW11" s="1739" t="n"/>
      <c r="CKX11" s="1739" t="n"/>
      <c r="CKY11" s="1739" t="n"/>
      <c r="CKZ11" s="1739" t="n"/>
      <c r="CLA11" s="1739" t="n"/>
      <c r="CLB11" s="1739" t="n"/>
      <c r="CLC11" s="1739" t="n"/>
      <c r="CLD11" s="1739" t="n"/>
      <c r="CLE11" s="1739" t="n"/>
      <c r="CLF11" s="1739" t="n"/>
      <c r="CLG11" s="1739" t="n"/>
      <c r="CLH11" s="1739" t="n"/>
      <c r="CLI11" s="1739" t="n"/>
      <c r="CLJ11" s="1739" t="n"/>
      <c r="CLK11" s="1739" t="n"/>
      <c r="CLL11" s="1739" t="n"/>
      <c r="CLM11" s="1739" t="n"/>
      <c r="CLN11" s="1739" t="n"/>
      <c r="CLO11" s="1739" t="n"/>
      <c r="CLP11" s="1739" t="n"/>
      <c r="CLQ11" s="1739" t="n"/>
      <c r="CLR11" s="1739" t="n"/>
      <c r="CLS11" s="1739" t="n"/>
      <c r="CLT11" s="1739" t="n"/>
      <c r="CLU11" s="1739" t="n"/>
      <c r="CLV11" s="1739" t="n"/>
      <c r="CLW11" s="1739" t="n"/>
      <c r="CLX11" s="1739" t="n"/>
      <c r="CLY11" s="1739" t="n"/>
      <c r="CLZ11" s="1739" t="n"/>
      <c r="CMA11" s="1739" t="n"/>
      <c r="CMB11" s="1739" t="n"/>
      <c r="CMC11" s="1739" t="n"/>
      <c r="CMD11" s="1739" t="n"/>
      <c r="CME11" s="1739" t="n"/>
      <c r="CMF11" s="1739" t="n"/>
      <c r="CMG11" s="1739" t="n"/>
      <c r="CMH11" s="1739" t="n"/>
      <c r="CMI11" s="1739" t="n"/>
      <c r="CMJ11" s="1739" t="n"/>
      <c r="CMK11" s="1739" t="n"/>
      <c r="CML11" s="1739" t="n"/>
      <c r="CMM11" s="1739" t="n"/>
      <c r="CMN11" s="1739" t="n"/>
      <c r="CMO11" s="1739" t="n"/>
      <c r="CMP11" s="1739" t="n"/>
      <c r="CMQ11" s="1739" t="n"/>
      <c r="CMR11" s="1739" t="n"/>
      <c r="CMS11" s="1739" t="n"/>
      <c r="CMT11" s="1739" t="n"/>
      <c r="CMU11" s="1739" t="n"/>
      <c r="CMV11" s="1739" t="n"/>
      <c r="CMW11" s="1739" t="n"/>
      <c r="CMX11" s="1739" t="n"/>
      <c r="CMY11" s="1739" t="n"/>
      <c r="CMZ11" s="1739" t="n"/>
      <c r="CNA11" s="1739" t="n"/>
      <c r="CNB11" s="1739" t="n"/>
      <c r="CNC11" s="1739" t="n"/>
      <c r="CND11" s="1739" t="n"/>
      <c r="CNE11" s="1739" t="n"/>
      <c r="CNF11" s="1739" t="n"/>
      <c r="CNG11" s="1739" t="n"/>
      <c r="CNH11" s="1739" t="n"/>
      <c r="CNI11" s="1739" t="n"/>
      <c r="CNJ11" s="1739" t="n"/>
      <c r="CNK11" s="1739" t="n"/>
      <c r="CNL11" s="1739" t="n"/>
      <c r="CNM11" s="1739" t="n"/>
      <c r="CNN11" s="1739" t="n"/>
      <c r="CNO11" s="1739" t="n"/>
      <c r="CNP11" s="1739" t="n"/>
      <c r="CNQ11" s="1739" t="n"/>
      <c r="CNR11" s="1739" t="n"/>
      <c r="CNS11" s="1739" t="n"/>
      <c r="CNT11" s="1739" t="n"/>
      <c r="CNU11" s="1739" t="n"/>
      <c r="CNV11" s="1739" t="n"/>
      <c r="CNW11" s="1739" t="n"/>
      <c r="CNX11" s="1739" t="n"/>
      <c r="CNY11" s="1739" t="n"/>
      <c r="CNZ11" s="1739" t="n"/>
      <c r="COA11" s="1739" t="n"/>
      <c r="COB11" s="1739" t="n"/>
      <c r="COC11" s="1739" t="n"/>
      <c r="COD11" s="1739" t="n"/>
      <c r="COE11" s="1739" t="n"/>
      <c r="COF11" s="1739" t="n"/>
      <c r="COG11" s="1739" t="n"/>
      <c r="COH11" s="1739" t="n"/>
      <c r="COI11" s="1739" t="n"/>
      <c r="COJ11" s="1739" t="n"/>
      <c r="COK11" s="1739" t="n"/>
      <c r="COL11" s="1739" t="n"/>
      <c r="COM11" s="1739" t="n"/>
      <c r="CON11" s="1739" t="n"/>
      <c r="COO11" s="1739" t="n"/>
      <c r="COP11" s="1739" t="n"/>
      <c r="COQ11" s="1739" t="n"/>
      <c r="COR11" s="1739" t="n"/>
      <c r="COS11" s="1739" t="n"/>
      <c r="COT11" s="1739" t="n"/>
      <c r="COU11" s="1739" t="n"/>
      <c r="COV11" s="1739" t="n"/>
      <c r="COW11" s="1739" t="n"/>
      <c r="COX11" s="1739" t="n"/>
      <c r="COY11" s="1739" t="n"/>
      <c r="COZ11" s="1739" t="n"/>
      <c r="CPA11" s="1739" t="n"/>
      <c r="CPB11" s="1739" t="n"/>
      <c r="CPC11" s="1739" t="n"/>
      <c r="CPD11" s="1739" t="n"/>
      <c r="CPE11" s="1739" t="n"/>
      <c r="CPF11" s="1739" t="n"/>
      <c r="CPG11" s="1739" t="n"/>
      <c r="CPH11" s="1739" t="n"/>
      <c r="CPI11" s="1739" t="n"/>
      <c r="CPJ11" s="1739" t="n"/>
      <c r="CPK11" s="1739" t="n"/>
      <c r="CPL11" s="1739" t="n"/>
      <c r="CPM11" s="1739" t="n"/>
      <c r="CPN11" s="1739" t="n"/>
      <c r="CPO11" s="1739" t="n"/>
      <c r="CPP11" s="1739" t="n"/>
      <c r="CPQ11" s="1739" t="n"/>
      <c r="CPR11" s="1739" t="n"/>
      <c r="CPS11" s="1739" t="n"/>
      <c r="CPT11" s="1739" t="n"/>
      <c r="CPU11" s="1739" t="n"/>
      <c r="CPV11" s="1739" t="n"/>
      <c r="CPW11" s="1739" t="n"/>
      <c r="CPX11" s="1739" t="n"/>
      <c r="CPY11" s="1739" t="n"/>
      <c r="CPZ11" s="1739" t="n"/>
      <c r="CQA11" s="1739" t="n"/>
      <c r="CQB11" s="1739" t="n"/>
      <c r="CQC11" s="1739" t="n"/>
      <c r="CQD11" s="1739" t="n"/>
      <c r="CQE11" s="1739" t="n"/>
      <c r="CQF11" s="1739" t="n"/>
      <c r="CQG11" s="1739" t="n"/>
      <c r="CQH11" s="1739" t="n"/>
      <c r="CQI11" s="1739" t="n"/>
      <c r="CQJ11" s="1739" t="n"/>
      <c r="CQK11" s="1739" t="n"/>
      <c r="CQL11" s="1739" t="n"/>
      <c r="CQM11" s="1739" t="n"/>
      <c r="CQN11" s="1739" t="n"/>
      <c r="CQO11" s="1739" t="n"/>
      <c r="CQP11" s="1739" t="n"/>
      <c r="CQQ11" s="1739" t="n"/>
      <c r="CQR11" s="1739" t="n"/>
      <c r="CQS11" s="1739" t="n"/>
      <c r="CQT11" s="1739" t="n"/>
      <c r="CQU11" s="1739" t="n"/>
      <c r="CQV11" s="1739" t="n"/>
      <c r="CQW11" s="1739" t="n"/>
      <c r="CQX11" s="1739" t="n"/>
      <c r="CQY11" s="1739" t="n"/>
      <c r="CQZ11" s="1739" t="n"/>
      <c r="CRA11" s="1739" t="n"/>
      <c r="CRB11" s="1739" t="n"/>
      <c r="CRC11" s="1739" t="n"/>
      <c r="CRD11" s="1739" t="n"/>
      <c r="CRE11" s="1739" t="n"/>
      <c r="CRF11" s="1739" t="n"/>
      <c r="CRG11" s="1739" t="n"/>
      <c r="CRH11" s="1739" t="n"/>
      <c r="CRI11" s="1739" t="n"/>
      <c r="CRJ11" s="1739" t="n"/>
      <c r="CRK11" s="1739" t="n"/>
      <c r="CRL11" s="1739" t="n"/>
      <c r="CRM11" s="1739" t="n"/>
      <c r="CRN11" s="1739" t="n"/>
      <c r="CRO11" s="1739" t="n"/>
      <c r="CRP11" s="1739" t="n"/>
      <c r="CRQ11" s="1739" t="n"/>
      <c r="CRR11" s="1739" t="n"/>
      <c r="CRS11" s="1739" t="n"/>
      <c r="CRT11" s="1739" t="n"/>
      <c r="CRU11" s="1739" t="n"/>
      <c r="CRV11" s="1739" t="n"/>
      <c r="CRW11" s="1739" t="n"/>
      <c r="CRX11" s="1739" t="n"/>
      <c r="CRY11" s="1739" t="n"/>
      <c r="CRZ11" s="1739" t="n"/>
      <c r="CSA11" s="1739" t="n"/>
      <c r="CSB11" s="1739" t="n"/>
      <c r="CSC11" s="1739" t="n"/>
      <c r="CSD11" s="1739" t="n"/>
      <c r="CSE11" s="1739" t="n"/>
      <c r="CSF11" s="1739" t="n"/>
      <c r="CSG11" s="1739" t="n"/>
      <c r="CSH11" s="1739" t="n"/>
      <c r="CSI11" s="1739" t="n"/>
      <c r="CSJ11" s="1739" t="n"/>
      <c r="CSK11" s="1739" t="n"/>
      <c r="CSL11" s="1739" t="n"/>
      <c r="CSM11" s="1739" t="n"/>
      <c r="CSN11" s="1739" t="n"/>
      <c r="CSO11" s="1739" t="n"/>
      <c r="CSP11" s="1739" t="n"/>
      <c r="CSQ11" s="1739" t="n"/>
      <c r="CSR11" s="1739" t="n"/>
      <c r="CSS11" s="1739" t="n"/>
      <c r="CST11" s="1739" t="n"/>
      <c r="CSU11" s="1739" t="n"/>
      <c r="CSV11" s="1739" t="n"/>
      <c r="CSW11" s="1739" t="n"/>
      <c r="CSX11" s="1739" t="n"/>
      <c r="CSY11" s="1739" t="n"/>
      <c r="CSZ11" s="1739" t="n"/>
      <c r="CTA11" s="1739" t="n"/>
      <c r="CTB11" s="1739" t="n"/>
      <c r="CTC11" s="1739" t="n"/>
      <c r="CTD11" s="1739" t="n"/>
      <c r="CTE11" s="1739" t="n"/>
      <c r="CTF11" s="1739" t="n"/>
      <c r="CTG11" s="1739" t="n"/>
      <c r="CTH11" s="1739" t="n"/>
      <c r="CTI11" s="1739" t="n"/>
      <c r="CTJ11" s="1739" t="n"/>
      <c r="CTK11" s="1739" t="n"/>
      <c r="CTL11" s="1739" t="n"/>
      <c r="CTM11" s="1739" t="n"/>
      <c r="CTN11" s="1739" t="n"/>
      <c r="CTO11" s="1739" t="n"/>
      <c r="CTP11" s="1739" t="n"/>
      <c r="CTQ11" s="1739" t="n"/>
      <c r="CTR11" s="1739" t="n"/>
      <c r="CTS11" s="1739" t="n"/>
      <c r="CTT11" s="1739" t="n"/>
      <c r="CTU11" s="1739" t="n"/>
      <c r="CTV11" s="1739" t="n"/>
      <c r="CTW11" s="1739" t="n"/>
      <c r="CTX11" s="1739" t="n"/>
      <c r="CTY11" s="1739" t="n"/>
      <c r="CTZ11" s="1739" t="n"/>
      <c r="CUA11" s="1739" t="n"/>
      <c r="CUB11" s="1739" t="n"/>
      <c r="CUC11" s="1739" t="n"/>
      <c r="CUD11" s="1739" t="n"/>
      <c r="CUE11" s="1739" t="n"/>
      <c r="CUF11" s="1739" t="n"/>
      <c r="CUG11" s="1739" t="n"/>
      <c r="CUH11" s="1739" t="n"/>
      <c r="CUI11" s="1739" t="n"/>
      <c r="CUJ11" s="1739" t="n"/>
      <c r="CUK11" s="1739" t="n"/>
      <c r="CUL11" s="1739" t="n"/>
      <c r="CUM11" s="1739" t="n"/>
      <c r="CUN11" s="1739" t="n"/>
      <c r="CUO11" s="1739" t="n"/>
      <c r="CUP11" s="1739" t="n"/>
      <c r="CUQ11" s="1739" t="n"/>
      <c r="CUR11" s="1739" t="n"/>
      <c r="CUS11" s="1739" t="n"/>
      <c r="CUT11" s="1739" t="n"/>
      <c r="CUU11" s="1739" t="n"/>
      <c r="CUV11" s="1739" t="n"/>
      <c r="CUW11" s="1739" t="n"/>
      <c r="CUX11" s="1739" t="n"/>
      <c r="CUY11" s="1739" t="n"/>
      <c r="CUZ11" s="1739" t="n"/>
      <c r="CVA11" s="1739" t="n"/>
      <c r="CVB11" s="1739" t="n"/>
      <c r="CVC11" s="1739" t="n"/>
      <c r="CVD11" s="1739" t="n"/>
      <c r="CVE11" s="1739" t="n"/>
      <c r="CVF11" s="1739" t="n"/>
      <c r="CVG11" s="1739" t="n"/>
      <c r="CVH11" s="1739" t="n"/>
      <c r="CVI11" s="1739" t="n"/>
      <c r="CVJ11" s="1739" t="n"/>
      <c r="CVK11" s="1739" t="n"/>
      <c r="CVL11" s="1739" t="n"/>
      <c r="CVM11" s="1739" t="n"/>
      <c r="CVN11" s="1739" t="n"/>
      <c r="CVO11" s="1739" t="n"/>
      <c r="CVP11" s="1739" t="n"/>
      <c r="CVQ11" s="1739" t="n"/>
      <c r="CVR11" s="1739" t="n"/>
      <c r="CVS11" s="1739" t="n"/>
      <c r="CVT11" s="1739" t="n"/>
      <c r="CVU11" s="1739" t="n"/>
      <c r="CVV11" s="1739" t="n"/>
      <c r="CVW11" s="1739" t="n"/>
      <c r="CVX11" s="1739" t="n"/>
      <c r="CVY11" s="1739" t="n"/>
      <c r="CVZ11" s="1739" t="n"/>
      <c r="CWA11" s="1739" t="n"/>
      <c r="CWB11" s="1739" t="n"/>
      <c r="CWC11" s="1739" t="n"/>
      <c r="CWD11" s="1739" t="n"/>
      <c r="CWE11" s="1739" t="n"/>
      <c r="CWF11" s="1739" t="n"/>
      <c r="CWG11" s="1739" t="n"/>
      <c r="CWH11" s="1739" t="n"/>
      <c r="CWI11" s="1739" t="n"/>
      <c r="CWJ11" s="1739" t="n"/>
      <c r="CWK11" s="1739" t="n"/>
      <c r="CWL11" s="1739" t="n"/>
      <c r="CWM11" s="1739" t="n"/>
      <c r="CWN11" s="1739" t="n"/>
      <c r="CWO11" s="1739" t="n"/>
      <c r="CWP11" s="1739" t="n"/>
      <c r="CWQ11" s="1739" t="n"/>
      <c r="CWR11" s="1739" t="n"/>
      <c r="CWS11" s="1739" t="n"/>
      <c r="CWT11" s="1739" t="n"/>
      <c r="CWU11" s="1739" t="n"/>
      <c r="CWV11" s="1739" t="n"/>
      <c r="CWW11" s="1739" t="n"/>
      <c r="CWX11" s="1739" t="n"/>
      <c r="CWY11" s="1739" t="n"/>
      <c r="CWZ11" s="1739" t="n"/>
      <c r="CXA11" s="1739" t="n"/>
      <c r="CXB11" s="1739" t="n"/>
      <c r="CXC11" s="1739" t="n"/>
      <c r="CXD11" s="1739" t="n"/>
      <c r="CXE11" s="1739" t="n"/>
      <c r="CXF11" s="1739" t="n"/>
      <c r="CXG11" s="1739" t="n"/>
      <c r="CXH11" s="1739" t="n"/>
      <c r="CXI11" s="1739" t="n"/>
      <c r="CXJ11" s="1739" t="n"/>
      <c r="CXK11" s="1739" t="n"/>
      <c r="CXL11" s="1739" t="n"/>
      <c r="CXM11" s="1739" t="n"/>
      <c r="CXN11" s="1739" t="n"/>
      <c r="CXO11" s="1739" t="n"/>
      <c r="CXP11" s="1739" t="n"/>
      <c r="CXQ11" s="1739" t="n"/>
      <c r="CXR11" s="1739" t="n"/>
      <c r="CXS11" s="1739" t="n"/>
      <c r="CXT11" s="1739" t="n"/>
      <c r="CXU11" s="1739" t="n"/>
      <c r="CXV11" s="1739" t="n"/>
      <c r="CXW11" s="1739" t="n"/>
      <c r="CXX11" s="1739" t="n"/>
      <c r="CXY11" s="1739" t="n"/>
      <c r="CXZ11" s="1739" t="n"/>
      <c r="CYA11" s="1739" t="n"/>
      <c r="CYB11" s="1739" t="n"/>
      <c r="CYC11" s="1739" t="n"/>
      <c r="CYD11" s="1739" t="n"/>
      <c r="CYE11" s="1739" t="n"/>
      <c r="CYF11" s="1739" t="n"/>
      <c r="CYG11" s="1739" t="n"/>
      <c r="CYH11" s="1739" t="n"/>
      <c r="CYI11" s="1739" t="n"/>
      <c r="CYJ11" s="1739" t="n"/>
      <c r="CYK11" s="1739" t="n"/>
      <c r="CYL11" s="1739" t="n"/>
      <c r="CYM11" s="1739" t="n"/>
      <c r="CYN11" s="1739" t="n"/>
      <c r="CYO11" s="1739" t="n"/>
      <c r="CYP11" s="1739" t="n"/>
      <c r="CYQ11" s="1739" t="n"/>
      <c r="CYR11" s="1739" t="n"/>
      <c r="CYS11" s="1739" t="n"/>
      <c r="CYT11" s="1739" t="n"/>
      <c r="CYU11" s="1739" t="n"/>
      <c r="CYV11" s="1739" t="n"/>
      <c r="CYW11" s="1739" t="n"/>
      <c r="CYX11" s="1739" t="n"/>
      <c r="CYY11" s="1739" t="n"/>
      <c r="CYZ11" s="1739" t="n"/>
      <c r="CZA11" s="1739" t="n"/>
      <c r="CZB11" s="1739" t="n"/>
      <c r="CZC11" s="1739" t="n"/>
      <c r="CZD11" s="1739" t="n"/>
      <c r="CZE11" s="1739" t="n"/>
      <c r="CZF11" s="1739" t="n"/>
      <c r="CZG11" s="1739" t="n"/>
      <c r="CZH11" s="1739" t="n"/>
      <c r="CZI11" s="1739" t="n"/>
      <c r="CZJ11" s="1739" t="n"/>
      <c r="CZK11" s="1739" t="n"/>
      <c r="CZL11" s="1739" t="n"/>
      <c r="CZM11" s="1739" t="n"/>
      <c r="CZN11" s="1739" t="n"/>
      <c r="CZO11" s="1739" t="n"/>
      <c r="CZP11" s="1739" t="n"/>
      <c r="CZQ11" s="1739" t="n"/>
      <c r="CZR11" s="1739" t="n"/>
      <c r="CZS11" s="1739" t="n"/>
      <c r="CZT11" s="1739" t="n"/>
      <c r="CZU11" s="1739" t="n"/>
      <c r="CZV11" s="1739" t="n"/>
      <c r="CZW11" s="1739" t="n"/>
      <c r="CZX11" s="1739" t="n"/>
      <c r="CZY11" s="1739" t="n"/>
      <c r="CZZ11" s="1739" t="n"/>
      <c r="DAA11" s="1739" t="n"/>
      <c r="DAB11" s="1739" t="n"/>
      <c r="DAC11" s="1739" t="n"/>
      <c r="DAD11" s="1739" t="n"/>
      <c r="DAE11" s="1739" t="n"/>
      <c r="DAF11" s="1739" t="n"/>
      <c r="DAG11" s="1739" t="n"/>
      <c r="DAH11" s="1739" t="n"/>
      <c r="DAI11" s="1739" t="n"/>
      <c r="DAJ11" s="1739" t="n"/>
      <c r="DAK11" s="1739" t="n"/>
      <c r="DAL11" s="1739" t="n"/>
      <c r="DAM11" s="1739" t="n"/>
      <c r="DAN11" s="1739" t="n"/>
      <c r="DAO11" s="1739" t="n"/>
      <c r="DAP11" s="1739" t="n"/>
      <c r="DAQ11" s="1739" t="n"/>
      <c r="DAR11" s="1739" t="n"/>
      <c r="DAS11" s="1739" t="n"/>
      <c r="DAT11" s="1739" t="n"/>
      <c r="DAU11" s="1739" t="n"/>
      <c r="DAV11" s="1739" t="n"/>
      <c r="DAW11" s="1739" t="n"/>
      <c r="DAX11" s="1739" t="n"/>
      <c r="DAY11" s="1739" t="n"/>
      <c r="DAZ11" s="1739" t="n"/>
      <c r="DBA11" s="1739" t="n"/>
      <c r="DBB11" s="1739" t="n"/>
      <c r="DBC11" s="1739" t="n"/>
      <c r="DBD11" s="1739" t="n"/>
      <c r="DBE11" s="1739" t="n"/>
      <c r="DBF11" s="1739" t="n"/>
      <c r="DBG11" s="1739" t="n"/>
      <c r="DBH11" s="1739" t="n"/>
      <c r="DBI11" s="1739" t="n"/>
      <c r="DBJ11" s="1739" t="n"/>
      <c r="DBK11" s="1739" t="n"/>
      <c r="DBL11" s="1739" t="n"/>
      <c r="DBM11" s="1739" t="n"/>
      <c r="DBN11" s="1739" t="n"/>
      <c r="DBO11" s="1739" t="n"/>
      <c r="DBP11" s="1739" t="n"/>
      <c r="DBQ11" s="1739" t="n"/>
      <c r="DBR11" s="1739" t="n"/>
      <c r="DBS11" s="1739" t="n"/>
      <c r="DBT11" s="1739" t="n"/>
      <c r="DBU11" s="1739" t="n"/>
      <c r="DBV11" s="1739" t="n"/>
      <c r="DBW11" s="1739" t="n"/>
      <c r="DBX11" s="1739" t="n"/>
      <c r="DBY11" s="1739" t="n"/>
      <c r="DBZ11" s="1739" t="n"/>
      <c r="DCA11" s="1739" t="n"/>
      <c r="DCB11" s="1739" t="n"/>
      <c r="DCC11" s="1739" t="n"/>
      <c r="DCD11" s="1739" t="n"/>
      <c r="DCE11" s="1739" t="n"/>
      <c r="DCF11" s="1739" t="n"/>
      <c r="DCG11" s="1739" t="n"/>
      <c r="DCH11" s="1739" t="n"/>
      <c r="DCI11" s="1739" t="n"/>
      <c r="DCJ11" s="1739" t="n"/>
      <c r="DCK11" s="1739" t="n"/>
      <c r="DCL11" s="1739" t="n"/>
      <c r="DCM11" s="1739" t="n"/>
      <c r="DCN11" s="1739" t="n"/>
      <c r="DCO11" s="1739" t="n"/>
      <c r="DCP11" s="1739" t="n"/>
      <c r="DCQ11" s="1739" t="n"/>
      <c r="DCR11" s="1739" t="n"/>
      <c r="DCS11" s="1739" t="n"/>
      <c r="DCT11" s="1739" t="n"/>
      <c r="DCU11" s="1739" t="n"/>
      <c r="DCV11" s="1739" t="n"/>
      <c r="DCW11" s="1739" t="n"/>
      <c r="DCX11" s="1739" t="n"/>
      <c r="DCY11" s="1739" t="n"/>
      <c r="DCZ11" s="1739" t="n"/>
      <c r="DDA11" s="1739" t="n"/>
      <c r="DDB11" s="1739" t="n"/>
      <c r="DDC11" s="1739" t="n"/>
      <c r="DDD11" s="1739" t="n"/>
      <c r="DDE11" s="1739" t="n"/>
      <c r="DDF11" s="1739" t="n"/>
      <c r="DDG11" s="1739" t="n"/>
      <c r="DDH11" s="1739" t="n"/>
      <c r="DDI11" s="1739" t="n"/>
      <c r="DDJ11" s="1739" t="n"/>
      <c r="DDK11" s="1739" t="n"/>
      <c r="DDL11" s="1739" t="n"/>
      <c r="DDM11" s="1739" t="n"/>
      <c r="DDN11" s="1739" t="n"/>
      <c r="DDO11" s="1739" t="n"/>
      <c r="DDP11" s="1739" t="n"/>
      <c r="DDQ11" s="1739" t="n"/>
      <c r="DDR11" s="1739" t="n"/>
      <c r="DDS11" s="1739" t="n"/>
      <c r="DDT11" s="1739" t="n"/>
      <c r="DDU11" s="1739" t="n"/>
      <c r="DDV11" s="1739" t="n"/>
      <c r="DDW11" s="1739" t="n"/>
      <c r="DDX11" s="1739" t="n"/>
      <c r="DDY11" s="1739" t="n"/>
      <c r="DDZ11" s="1739" t="n"/>
      <c r="DEA11" s="1739" t="n"/>
      <c r="DEB11" s="1739" t="n"/>
      <c r="DEC11" s="1739" t="n"/>
      <c r="DED11" s="1739" t="n"/>
      <c r="DEE11" s="1739" t="n"/>
      <c r="DEF11" s="1739" t="n"/>
      <c r="DEG11" s="1739" t="n"/>
      <c r="DEH11" s="1739" t="n"/>
      <c r="DEI11" s="1739" t="n"/>
      <c r="DEJ11" s="1739" t="n"/>
      <c r="DEK11" s="1739" t="n"/>
      <c r="DEL11" s="1739" t="n"/>
      <c r="DEM11" s="1739" t="n"/>
      <c r="DEN11" s="1739" t="n"/>
      <c r="DEO11" s="1739" t="n"/>
      <c r="DEP11" s="1739" t="n"/>
      <c r="DEQ11" s="1739" t="n"/>
      <c r="DER11" s="1739" t="n"/>
      <c r="DES11" s="1739" t="n"/>
      <c r="DET11" s="1739" t="n"/>
      <c r="DEU11" s="1739" t="n"/>
      <c r="DEV11" s="1739" t="n"/>
      <c r="DEW11" s="1739" t="n"/>
      <c r="DEX11" s="1739" t="n"/>
      <c r="DEY11" s="1739" t="n"/>
      <c r="DEZ11" s="1739" t="n"/>
      <c r="DFA11" s="1739" t="n"/>
      <c r="DFB11" s="1739" t="n"/>
      <c r="DFC11" s="1739" t="n"/>
      <c r="DFD11" s="1739" t="n"/>
      <c r="DFE11" s="1739" t="n"/>
      <c r="DFF11" s="1739" t="n"/>
      <c r="DFG11" s="1739" t="n"/>
      <c r="DFH11" s="1739" t="n"/>
      <c r="DFI11" s="1739" t="n"/>
      <c r="DFJ11" s="1739" t="n"/>
      <c r="DFK11" s="1739" t="n"/>
      <c r="DFL11" s="1739" t="n"/>
      <c r="DFM11" s="1739" t="n"/>
      <c r="DFN11" s="1739" t="n"/>
      <c r="DFO11" s="1739" t="n"/>
      <c r="DFP11" s="1739" t="n"/>
      <c r="DFQ11" s="1739" t="n"/>
      <c r="DFR11" s="1739" t="n"/>
      <c r="DFS11" s="1739" t="n"/>
      <c r="DFT11" s="1739" t="n"/>
      <c r="DFU11" s="1739" t="n"/>
      <c r="DFV11" s="1739" t="n"/>
      <c r="DFW11" s="1739" t="n"/>
      <c r="DFX11" s="1739" t="n"/>
      <c r="DFY11" s="1739" t="n"/>
      <c r="DFZ11" s="1739" t="n"/>
      <c r="DGA11" s="1739" t="n"/>
      <c r="DGB11" s="1739" t="n"/>
      <c r="DGC11" s="1739" t="n"/>
      <c r="DGD11" s="1739" t="n"/>
      <c r="DGE11" s="1739" t="n"/>
      <c r="DGF11" s="1739" t="n"/>
      <c r="DGG11" s="1739" t="n"/>
      <c r="DGH11" s="1739" t="n"/>
      <c r="DGI11" s="1739" t="n"/>
      <c r="DGJ11" s="1739" t="n"/>
      <c r="DGK11" s="1739" t="n"/>
      <c r="DGL11" s="1739" t="n"/>
      <c r="DGM11" s="1739" t="n"/>
      <c r="DGN11" s="1739" t="n"/>
      <c r="DGO11" s="1739" t="n"/>
      <c r="DGP11" s="1739" t="n"/>
      <c r="DGQ11" s="1739" t="n"/>
      <c r="DGR11" s="1739" t="n"/>
      <c r="DGS11" s="1739" t="n"/>
      <c r="DGT11" s="1739" t="n"/>
      <c r="DGU11" s="1739" t="n"/>
      <c r="DGV11" s="1739" t="n"/>
      <c r="DGW11" s="1739" t="n"/>
      <c r="DGX11" s="1739" t="n"/>
      <c r="DGY11" s="1739" t="n"/>
      <c r="DGZ11" s="1739" t="n"/>
      <c r="DHA11" s="1739" t="n"/>
      <c r="DHB11" s="1739" t="n"/>
      <c r="DHC11" s="1739" t="n"/>
      <c r="DHD11" s="1739" t="n"/>
      <c r="DHE11" s="1739" t="n"/>
      <c r="DHF11" s="1739" t="n"/>
      <c r="DHG11" s="1739" t="n"/>
      <c r="DHH11" s="1739" t="n"/>
      <c r="DHI11" s="1739" t="n"/>
      <c r="DHJ11" s="1739" t="n"/>
      <c r="DHK11" s="1739" t="n"/>
      <c r="DHL11" s="1739" t="n"/>
      <c r="DHM11" s="1739" t="n"/>
      <c r="DHN11" s="1739" t="n"/>
      <c r="DHO11" s="1739" t="n"/>
      <c r="DHP11" s="1739" t="n"/>
      <c r="DHQ11" s="1739" t="n"/>
      <c r="DHR11" s="1739" t="n"/>
      <c r="DHS11" s="1739" t="n"/>
      <c r="DHT11" s="1739" t="n"/>
      <c r="DHU11" s="1739" t="n"/>
      <c r="DHV11" s="1739" t="n"/>
      <c r="DHW11" s="1739" t="n"/>
      <c r="DHX11" s="1739" t="n"/>
      <c r="DHY11" s="1739" t="n"/>
      <c r="DHZ11" s="1739" t="n"/>
      <c r="DIA11" s="1739" t="n"/>
      <c r="DIB11" s="1739" t="n"/>
      <c r="DIC11" s="1739" t="n"/>
      <c r="DID11" s="1739" t="n"/>
      <c r="DIE11" s="1739" t="n"/>
      <c r="DIF11" s="1739" t="n"/>
      <c r="DIG11" s="1739" t="n"/>
      <c r="DIH11" s="1739" t="n"/>
      <c r="DII11" s="1739" t="n"/>
      <c r="DIJ11" s="1739" t="n"/>
      <c r="DIK11" s="1739" t="n"/>
      <c r="DIL11" s="1739" t="n"/>
      <c r="DIM11" s="1739" t="n"/>
      <c r="DIN11" s="1739" t="n"/>
      <c r="DIO11" s="1739" t="n"/>
      <c r="DIP11" s="1739" t="n"/>
      <c r="DIQ11" s="1739" t="n"/>
      <c r="DIR11" s="1739" t="n"/>
      <c r="DIS11" s="1739" t="n"/>
      <c r="DIT11" s="1739" t="n"/>
      <c r="DIU11" s="1739" t="n"/>
      <c r="DIV11" s="1739" t="n"/>
      <c r="DIW11" s="1739" t="n"/>
      <c r="DIX11" s="1739" t="n"/>
      <c r="DIY11" s="1739" t="n"/>
      <c r="DIZ11" s="1739" t="n"/>
      <c r="DJA11" s="1739" t="n"/>
      <c r="DJB11" s="1739" t="n"/>
      <c r="DJC11" s="1739" t="n"/>
      <c r="DJD11" s="1739" t="n"/>
      <c r="DJE11" s="1739" t="n"/>
      <c r="DJF11" s="1739" t="n"/>
      <c r="DJG11" s="1739" t="n"/>
      <c r="DJH11" s="1739" t="n"/>
      <c r="DJI11" s="1739" t="n"/>
      <c r="DJJ11" s="1739" t="n"/>
      <c r="DJK11" s="1739" t="n"/>
      <c r="DJL11" s="1739" t="n"/>
      <c r="DJM11" s="1739" t="n"/>
      <c r="DJN11" s="1739" t="n"/>
      <c r="DJO11" s="1739" t="n"/>
      <c r="DJP11" s="1739" t="n"/>
      <c r="DJQ11" s="1739" t="n"/>
      <c r="DJR11" s="1739" t="n"/>
      <c r="DJS11" s="1739" t="n"/>
      <c r="DJT11" s="1739" t="n"/>
      <c r="DJU11" s="1739" t="n"/>
      <c r="DJV11" s="1739" t="n"/>
      <c r="DJW11" s="1739" t="n"/>
      <c r="DJX11" s="1739" t="n"/>
      <c r="DJY11" s="1739" t="n"/>
      <c r="DJZ11" s="1739" t="n"/>
      <c r="DKA11" s="1739" t="n"/>
      <c r="DKB11" s="1739" t="n"/>
      <c r="DKC11" s="1739" t="n"/>
      <c r="DKD11" s="1739" t="n"/>
      <c r="DKE11" s="1739" t="n"/>
      <c r="DKF11" s="1739" t="n"/>
      <c r="DKG11" s="1739" t="n"/>
      <c r="DKH11" s="1739" t="n"/>
      <c r="DKI11" s="1739" t="n"/>
      <c r="DKJ11" s="1739" t="n"/>
      <c r="DKK11" s="1739" t="n"/>
      <c r="DKL11" s="1739" t="n"/>
      <c r="DKM11" s="1739" t="n"/>
      <c r="DKN11" s="1739" t="n"/>
      <c r="DKO11" s="1739" t="n"/>
      <c r="DKP11" s="1739" t="n"/>
      <c r="DKQ11" s="1739" t="n"/>
      <c r="DKR11" s="1739" t="n"/>
      <c r="DKS11" s="1739" t="n"/>
      <c r="DKT11" s="1739" t="n"/>
      <c r="DKU11" s="1739" t="n"/>
      <c r="DKV11" s="1739" t="n"/>
      <c r="DKW11" s="1739" t="n"/>
      <c r="DKX11" s="1739" t="n"/>
      <c r="DKY11" s="1739" t="n"/>
      <c r="DKZ11" s="1739" t="n"/>
      <c r="DLA11" s="1739" t="n"/>
      <c r="DLB11" s="1739" t="n"/>
      <c r="DLC11" s="1739" t="n"/>
      <c r="DLD11" s="1739" t="n"/>
      <c r="DLE11" s="1739" t="n"/>
      <c r="DLF11" s="1739" t="n"/>
      <c r="DLG11" s="1739" t="n"/>
      <c r="DLH11" s="1739" t="n"/>
      <c r="DLI11" s="1739" t="n"/>
      <c r="DLJ11" s="1739" t="n"/>
      <c r="DLK11" s="1739" t="n"/>
      <c r="DLL11" s="1739" t="n"/>
      <c r="DLM11" s="1739" t="n"/>
      <c r="DLN11" s="1739" t="n"/>
      <c r="DLO11" s="1739" t="n"/>
      <c r="DLP11" s="1739" t="n"/>
      <c r="DLQ11" s="1739" t="n"/>
      <c r="DLR11" s="1739" t="n"/>
      <c r="DLS11" s="1739" t="n"/>
      <c r="DLT11" s="1739" t="n"/>
      <c r="DLU11" s="1739" t="n"/>
      <c r="DLV11" s="1739" t="n"/>
      <c r="DLW11" s="1739" t="n"/>
      <c r="DLX11" s="1739" t="n"/>
      <c r="DLY11" s="1739" t="n"/>
      <c r="DLZ11" s="1739" t="n"/>
      <c r="DMA11" s="1739" t="n"/>
      <c r="DMB11" s="1739" t="n"/>
      <c r="DMC11" s="1739" t="n"/>
      <c r="DMD11" s="1739" t="n"/>
      <c r="DME11" s="1739" t="n"/>
      <c r="DMF11" s="1739" t="n"/>
      <c r="DMG11" s="1739" t="n"/>
      <c r="DMH11" s="1739" t="n"/>
      <c r="DMI11" s="1739" t="n"/>
      <c r="DMJ11" s="1739" t="n"/>
      <c r="DMK11" s="1739" t="n"/>
      <c r="DML11" s="1739" t="n"/>
      <c r="DMM11" s="1739" t="n"/>
      <c r="DMN11" s="1739" t="n"/>
      <c r="DMO11" s="1739" t="n"/>
      <c r="DMP11" s="1739" t="n"/>
      <c r="DMQ11" s="1739" t="n"/>
      <c r="DMR11" s="1739" t="n"/>
      <c r="DMS11" s="1739" t="n"/>
      <c r="DMT11" s="1739" t="n"/>
      <c r="DMU11" s="1739" t="n"/>
      <c r="DMV11" s="1739" t="n"/>
      <c r="DMW11" s="1739" t="n"/>
      <c r="DMX11" s="1739" t="n"/>
      <c r="DMY11" s="1739" t="n"/>
      <c r="DMZ11" s="1739" t="n"/>
      <c r="DNA11" s="1739" t="n"/>
      <c r="DNB11" s="1739" t="n"/>
      <c r="DNC11" s="1739" t="n"/>
      <c r="DND11" s="1739" t="n"/>
      <c r="DNE11" s="1739" t="n"/>
      <c r="DNF11" s="1739" t="n"/>
      <c r="DNG11" s="1739" t="n"/>
      <c r="DNH11" s="1739" t="n"/>
      <c r="DNI11" s="1739" t="n"/>
      <c r="DNJ11" s="1739" t="n"/>
      <c r="DNK11" s="1739" t="n"/>
      <c r="DNL11" s="1739" t="n"/>
      <c r="DNM11" s="1739" t="n"/>
      <c r="DNN11" s="1739" t="n"/>
      <c r="DNO11" s="1739" t="n"/>
      <c r="DNP11" s="1739" t="n"/>
      <c r="DNQ11" s="1739" t="n"/>
      <c r="DNR11" s="1739" t="n"/>
      <c r="DNS11" s="1739" t="n"/>
      <c r="DNT11" s="1739" t="n"/>
      <c r="DNU11" s="1739" t="n"/>
      <c r="DNV11" s="1739" t="n"/>
      <c r="DNW11" s="1739" t="n"/>
      <c r="DNX11" s="1739" t="n"/>
      <c r="DNY11" s="1739" t="n"/>
      <c r="DNZ11" s="1739" t="n"/>
      <c r="DOA11" s="1739" t="n"/>
      <c r="DOB11" s="1739" t="n"/>
      <c r="DOC11" s="1739" t="n"/>
      <c r="DOD11" s="1739" t="n"/>
      <c r="DOE11" s="1739" t="n"/>
      <c r="DOF11" s="1739" t="n"/>
      <c r="DOG11" s="1739" t="n"/>
      <c r="DOH11" s="1739" t="n"/>
      <c r="DOI11" s="1739" t="n"/>
      <c r="DOJ11" s="1739" t="n"/>
      <c r="DOK11" s="1739" t="n"/>
      <c r="DOL11" s="1739" t="n"/>
      <c r="DOM11" s="1739" t="n"/>
      <c r="DON11" s="1739" t="n"/>
      <c r="DOO11" s="1739" t="n"/>
      <c r="DOP11" s="1739" t="n"/>
      <c r="DOQ11" s="1739" t="n"/>
      <c r="DOR11" s="1739" t="n"/>
      <c r="DOS11" s="1739" t="n"/>
      <c r="DOT11" s="1739" t="n"/>
      <c r="DOU11" s="1739" t="n"/>
      <c r="DOV11" s="1739" t="n"/>
      <c r="DOW11" s="1739" t="n"/>
      <c r="DOX11" s="1739" t="n"/>
      <c r="DOY11" s="1739" t="n"/>
      <c r="DOZ11" s="1739" t="n"/>
      <c r="DPA11" s="1739" t="n"/>
      <c r="DPB11" s="1739" t="n"/>
      <c r="DPC11" s="1739" t="n"/>
      <c r="DPD11" s="1739" t="n"/>
      <c r="DPE11" s="1739" t="n"/>
      <c r="DPF11" s="1739" t="n"/>
      <c r="DPG11" s="1739" t="n"/>
      <c r="DPH11" s="1739" t="n"/>
      <c r="DPI11" s="1739" t="n"/>
      <c r="DPJ11" s="1739" t="n"/>
      <c r="DPK11" s="1739" t="n"/>
      <c r="DPL11" s="1739" t="n"/>
      <c r="DPM11" s="1739" t="n"/>
      <c r="DPN11" s="1739" t="n"/>
      <c r="DPO11" s="1739" t="n"/>
      <c r="DPP11" s="1739" t="n"/>
      <c r="DPQ11" s="1739" t="n"/>
      <c r="DPR11" s="1739" t="n"/>
      <c r="DPS11" s="1739" t="n"/>
      <c r="DPT11" s="1739" t="n"/>
      <c r="DPU11" s="1739" t="n"/>
      <c r="DPV11" s="1739" t="n"/>
      <c r="DPW11" s="1739" t="n"/>
      <c r="DPX11" s="1739" t="n"/>
      <c r="DPY11" s="1739" t="n"/>
      <c r="DPZ11" s="1739" t="n"/>
      <c r="DQA11" s="1739" t="n"/>
      <c r="DQB11" s="1739" t="n"/>
      <c r="DQC11" s="1739" t="n"/>
      <c r="DQD11" s="1739" t="n"/>
      <c r="DQE11" s="1739" t="n"/>
      <c r="DQF11" s="1739" t="n"/>
      <c r="DQG11" s="1739" t="n"/>
      <c r="DQH11" s="1739" t="n"/>
      <c r="DQI11" s="1739" t="n"/>
      <c r="DQJ11" s="1739" t="n"/>
      <c r="DQK11" s="1739" t="n"/>
      <c r="DQL11" s="1739" t="n"/>
      <c r="DQM11" s="1739" t="n"/>
      <c r="DQN11" s="1739" t="n"/>
      <c r="DQO11" s="1739" t="n"/>
      <c r="DQP11" s="1739" t="n"/>
      <c r="DQQ11" s="1739" t="n"/>
      <c r="DQR11" s="1739" t="n"/>
      <c r="DQS11" s="1739" t="n"/>
      <c r="DQT11" s="1739" t="n"/>
      <c r="DQU11" s="1739" t="n"/>
      <c r="DQV11" s="1739" t="n"/>
      <c r="DQW11" s="1739" t="n"/>
      <c r="DQX11" s="1739" t="n"/>
      <c r="DQY11" s="1739" t="n"/>
      <c r="DQZ11" s="1739" t="n"/>
      <c r="DRA11" s="1739" t="n"/>
      <c r="DRB11" s="1739" t="n"/>
      <c r="DRC11" s="1739" t="n"/>
      <c r="DRD11" s="1739" t="n"/>
      <c r="DRE11" s="1739" t="n"/>
      <c r="DRF11" s="1739" t="n"/>
      <c r="DRG11" s="1739" t="n"/>
      <c r="DRH11" s="1739" t="n"/>
      <c r="DRI11" s="1739" t="n"/>
      <c r="DRJ11" s="1739" t="n"/>
      <c r="DRK11" s="1739" t="n"/>
      <c r="DRL11" s="1739" t="n"/>
      <c r="DRM11" s="1739" t="n"/>
      <c r="DRN11" s="1739" t="n"/>
      <c r="DRO11" s="1739" t="n"/>
      <c r="DRP11" s="1739" t="n"/>
      <c r="DRQ11" s="1739" t="n"/>
      <c r="DRR11" s="1739" t="n"/>
      <c r="DRS11" s="1739" t="n"/>
      <c r="DRT11" s="1739" t="n"/>
      <c r="DRU11" s="1739" t="n"/>
      <c r="DRV11" s="1739" t="n"/>
      <c r="DRW11" s="1739" t="n"/>
      <c r="DRX11" s="1739" t="n"/>
      <c r="DRY11" s="1739" t="n"/>
      <c r="DRZ11" s="1739" t="n"/>
      <c r="DSA11" s="1739" t="n"/>
      <c r="DSB11" s="1739" t="n"/>
      <c r="DSC11" s="1739" t="n"/>
      <c r="DSD11" s="1739" t="n"/>
      <c r="DSE11" s="1739" t="n"/>
      <c r="DSF11" s="1739" t="n"/>
      <c r="DSG11" s="1739" t="n"/>
      <c r="DSH11" s="1739" t="n"/>
      <c r="DSI11" s="1739" t="n"/>
      <c r="DSJ11" s="1739" t="n"/>
      <c r="DSK11" s="1739" t="n"/>
      <c r="DSL11" s="1739" t="n"/>
      <c r="DSM11" s="1739" t="n"/>
      <c r="DSN11" s="1739" t="n"/>
      <c r="DSO11" s="1739" t="n"/>
      <c r="DSP11" s="1739" t="n"/>
      <c r="DSQ11" s="1739" t="n"/>
      <c r="DSR11" s="1739" t="n"/>
      <c r="DSS11" s="1739" t="n"/>
      <c r="DST11" s="1739" t="n"/>
      <c r="DSU11" s="1739" t="n"/>
      <c r="DSV11" s="1739" t="n"/>
      <c r="DSW11" s="1739" t="n"/>
      <c r="DSX11" s="1739" t="n"/>
      <c r="DSY11" s="1739" t="n"/>
      <c r="DSZ11" s="1739" t="n"/>
      <c r="DTA11" s="1739" t="n"/>
      <c r="DTB11" s="1739" t="n"/>
      <c r="DTC11" s="1739" t="n"/>
      <c r="DTD11" s="1739" t="n"/>
      <c r="DTE11" s="1739" t="n"/>
      <c r="DTF11" s="1739" t="n"/>
      <c r="DTG11" s="1739" t="n"/>
      <c r="DTH11" s="1739" t="n"/>
      <c r="DTI11" s="1739" t="n"/>
      <c r="DTJ11" s="1739" t="n"/>
      <c r="DTK11" s="1739" t="n"/>
      <c r="DTL11" s="1739" t="n"/>
      <c r="DTM11" s="1739" t="n"/>
      <c r="DTN11" s="1739" t="n"/>
      <c r="DTO11" s="1739" t="n"/>
      <c r="DTP11" s="1739" t="n"/>
      <c r="DTQ11" s="1739" t="n"/>
      <c r="DTR11" s="1739" t="n"/>
      <c r="DTS11" s="1739" t="n"/>
      <c r="DTT11" s="1739" t="n"/>
      <c r="DTU11" s="1739" t="n"/>
      <c r="DTV11" s="1739" t="n"/>
      <c r="DTW11" s="1739" t="n"/>
      <c r="DTX11" s="1739" t="n"/>
      <c r="DTY11" s="1739" t="n"/>
      <c r="DTZ11" s="1739" t="n"/>
      <c r="DUA11" s="1739" t="n"/>
      <c r="DUB11" s="1739" t="n"/>
      <c r="DUC11" s="1739" t="n"/>
      <c r="DUD11" s="1739" t="n"/>
      <c r="DUE11" s="1739" t="n"/>
      <c r="DUF11" s="1739" t="n"/>
      <c r="DUG11" s="1739" t="n"/>
      <c r="DUH11" s="1739" t="n"/>
      <c r="DUI11" s="1739" t="n"/>
      <c r="DUJ11" s="1739" t="n"/>
      <c r="DUK11" s="1739" t="n"/>
      <c r="DUL11" s="1739" t="n"/>
      <c r="DUM11" s="1739" t="n"/>
      <c r="DUN11" s="1739" t="n"/>
      <c r="DUO11" s="1739" t="n"/>
      <c r="DUP11" s="1739" t="n"/>
      <c r="DUQ11" s="1739" t="n"/>
      <c r="DUR11" s="1739" t="n"/>
      <c r="DUS11" s="1739" t="n"/>
      <c r="DUT11" s="1739" t="n"/>
      <c r="DUU11" s="1739" t="n"/>
      <c r="DUV11" s="1739" t="n"/>
      <c r="DUW11" s="1739" t="n"/>
      <c r="DUX11" s="1739" t="n"/>
      <c r="DUY11" s="1739" t="n"/>
      <c r="DUZ11" s="1739" t="n"/>
      <c r="DVA11" s="1739" t="n"/>
      <c r="DVB11" s="1739" t="n"/>
      <c r="DVC11" s="1739" t="n"/>
      <c r="DVD11" s="1739" t="n"/>
      <c r="DVE11" s="1739" t="n"/>
      <c r="DVF11" s="1739" t="n"/>
      <c r="DVG11" s="1739" t="n"/>
      <c r="DVH11" s="1739" t="n"/>
      <c r="DVI11" s="1739" t="n"/>
      <c r="DVJ11" s="1739" t="n"/>
      <c r="DVK11" s="1739" t="n"/>
      <c r="DVL11" s="1739" t="n"/>
      <c r="DVM11" s="1739" t="n"/>
      <c r="DVN11" s="1739" t="n"/>
      <c r="DVO11" s="1739" t="n"/>
      <c r="DVP11" s="1739" t="n"/>
      <c r="DVQ11" s="1739" t="n"/>
      <c r="DVR11" s="1739" t="n"/>
      <c r="DVS11" s="1739" t="n"/>
      <c r="DVT11" s="1739" t="n"/>
      <c r="DVU11" s="1739" t="n"/>
      <c r="DVV11" s="1739" t="n"/>
      <c r="DVW11" s="1739" t="n"/>
      <c r="DVX11" s="1739" t="n"/>
      <c r="DVY11" s="1739" t="n"/>
      <c r="DVZ11" s="1739" t="n"/>
      <c r="DWA11" s="1739" t="n"/>
      <c r="DWB11" s="1739" t="n"/>
      <c r="DWC11" s="1739" t="n"/>
      <c r="DWD11" s="1739" t="n"/>
      <c r="DWE11" s="1739" t="n"/>
      <c r="DWF11" s="1739" t="n"/>
      <c r="DWG11" s="1739" t="n"/>
      <c r="DWH11" s="1739" t="n"/>
      <c r="DWI11" s="1739" t="n"/>
      <c r="DWJ11" s="1739" t="n"/>
      <c r="DWK11" s="1739" t="n"/>
      <c r="DWL11" s="1739" t="n"/>
      <c r="DWM11" s="1739" t="n"/>
      <c r="DWN11" s="1739" t="n"/>
      <c r="DWO11" s="1739" t="n"/>
      <c r="DWP11" s="1739" t="n"/>
      <c r="DWQ11" s="1739" t="n"/>
      <c r="DWR11" s="1739" t="n"/>
      <c r="DWS11" s="1739" t="n"/>
      <c r="DWT11" s="1739" t="n"/>
      <c r="DWU11" s="1739" t="n"/>
      <c r="DWV11" s="1739" t="n"/>
      <c r="DWW11" s="1739" t="n"/>
      <c r="DWX11" s="1739" t="n"/>
      <c r="DWY11" s="1739" t="n"/>
      <c r="DWZ11" s="1739" t="n"/>
      <c r="DXA11" s="1739" t="n"/>
      <c r="DXB11" s="1739" t="n"/>
      <c r="DXC11" s="1739" t="n"/>
      <c r="DXD11" s="1739" t="n"/>
      <c r="DXE11" s="1739" t="n"/>
      <c r="DXF11" s="1739" t="n"/>
      <c r="DXG11" s="1739" t="n"/>
      <c r="DXH11" s="1739" t="n"/>
      <c r="DXI11" s="1739" t="n"/>
      <c r="DXJ11" s="1739" t="n"/>
      <c r="DXK11" s="1739" t="n"/>
      <c r="DXL11" s="1739" t="n"/>
      <c r="DXM11" s="1739" t="n"/>
      <c r="DXN11" s="1739" t="n"/>
      <c r="DXO11" s="1739" t="n"/>
      <c r="DXP11" s="1739" t="n"/>
      <c r="DXQ11" s="1739" t="n"/>
      <c r="DXR11" s="1739" t="n"/>
      <c r="DXS11" s="1739" t="n"/>
      <c r="DXT11" s="1739" t="n"/>
      <c r="DXU11" s="1739" t="n"/>
      <c r="DXV11" s="1739" t="n"/>
      <c r="DXW11" s="1739" t="n"/>
      <c r="DXX11" s="1739" t="n"/>
      <c r="DXY11" s="1739" t="n"/>
      <c r="DXZ11" s="1739" t="n"/>
      <c r="DYA11" s="1739" t="n"/>
      <c r="DYB11" s="1739" t="n"/>
      <c r="DYC11" s="1739" t="n"/>
      <c r="DYD11" s="1739" t="n"/>
      <c r="DYE11" s="1739" t="n"/>
      <c r="DYF11" s="1739" t="n"/>
      <c r="DYG11" s="1739" t="n"/>
      <c r="DYH11" s="1739" t="n"/>
      <c r="DYI11" s="1739" t="n"/>
      <c r="DYJ11" s="1739" t="n"/>
      <c r="DYK11" s="1739" t="n"/>
      <c r="DYL11" s="1739" t="n"/>
      <c r="DYM11" s="1739" t="n"/>
      <c r="DYN11" s="1739" t="n"/>
      <c r="DYO11" s="1739" t="n"/>
      <c r="DYP11" s="1739" t="n"/>
      <c r="DYQ11" s="1739" t="n"/>
      <c r="DYR11" s="1739" t="n"/>
      <c r="DYS11" s="1739" t="n"/>
      <c r="DYT11" s="1739" t="n"/>
      <c r="DYU11" s="1739" t="n"/>
      <c r="DYV11" s="1739" t="n"/>
      <c r="DYW11" s="1739" t="n"/>
      <c r="DYX11" s="1739" t="n"/>
      <c r="DYY11" s="1739" t="n"/>
      <c r="DYZ11" s="1739" t="n"/>
      <c r="DZA11" s="1739" t="n"/>
      <c r="DZB11" s="1739" t="n"/>
      <c r="DZC11" s="1739" t="n"/>
      <c r="DZD11" s="1739" t="n"/>
      <c r="DZE11" s="1739" t="n"/>
      <c r="DZF11" s="1739" t="n"/>
      <c r="DZG11" s="1739" t="n"/>
      <c r="DZH11" s="1739" t="n"/>
      <c r="DZI11" s="1739" t="n"/>
      <c r="DZJ11" s="1739" t="n"/>
      <c r="DZK11" s="1739" t="n"/>
      <c r="DZL11" s="1739" t="n"/>
      <c r="DZM11" s="1739" t="n"/>
      <c r="DZN11" s="1739" t="n"/>
      <c r="DZO11" s="1739" t="n"/>
      <c r="DZP11" s="1739" t="n"/>
      <c r="DZQ11" s="1739" t="n"/>
      <c r="DZR11" s="1739" t="n"/>
      <c r="DZS11" s="1739" t="n"/>
      <c r="DZT11" s="1739" t="n"/>
      <c r="DZU11" s="1739" t="n"/>
      <c r="DZV11" s="1739" t="n"/>
      <c r="DZW11" s="1739" t="n"/>
      <c r="DZX11" s="1739" t="n"/>
      <c r="DZY11" s="1739" t="n"/>
      <c r="DZZ11" s="1739" t="n"/>
      <c r="EAA11" s="1739" t="n"/>
      <c r="EAB11" s="1739" t="n"/>
      <c r="EAC11" s="1739" t="n"/>
      <c r="EAD11" s="1739" t="n"/>
      <c r="EAE11" s="1739" t="n"/>
      <c r="EAF11" s="1739" t="n"/>
      <c r="EAG11" s="1739" t="n"/>
      <c r="EAH11" s="1739" t="n"/>
      <c r="EAI11" s="1739" t="n"/>
      <c r="EAJ11" s="1739" t="n"/>
      <c r="EAK11" s="1739" t="n"/>
      <c r="EAL11" s="1739" t="n"/>
      <c r="EAM11" s="1739" t="n"/>
      <c r="EAN11" s="1739" t="n"/>
      <c r="EAO11" s="1739" t="n"/>
      <c r="EAP11" s="1739" t="n"/>
      <c r="EAQ11" s="1739" t="n"/>
      <c r="EAR11" s="1739" t="n"/>
      <c r="EAS11" s="1739" t="n"/>
      <c r="EAT11" s="1739" t="n"/>
      <c r="EAU11" s="1739" t="n"/>
      <c r="EAV11" s="1739" t="n"/>
      <c r="EAW11" s="1739" t="n"/>
      <c r="EAX11" s="1739" t="n"/>
      <c r="EAY11" s="1739" t="n"/>
      <c r="EAZ11" s="1739" t="n"/>
      <c r="EBA11" s="1739" t="n"/>
      <c r="EBB11" s="1739" t="n"/>
      <c r="EBC11" s="1739" t="n"/>
      <c r="EBD11" s="1739" t="n"/>
      <c r="EBE11" s="1739" t="n"/>
      <c r="EBF11" s="1739" t="n"/>
      <c r="EBG11" s="1739" t="n"/>
      <c r="EBH11" s="1739" t="n"/>
      <c r="EBI11" s="1739" t="n"/>
      <c r="EBJ11" s="1739" t="n"/>
      <c r="EBK11" s="1739" t="n"/>
      <c r="EBL11" s="1739" t="n"/>
      <c r="EBM11" s="1739" t="n"/>
      <c r="EBN11" s="1739" t="n"/>
      <c r="EBO11" s="1739" t="n"/>
      <c r="EBP11" s="1739" t="n"/>
      <c r="EBQ11" s="1739" t="n"/>
      <c r="EBR11" s="1739" t="n"/>
      <c r="EBS11" s="1739" t="n"/>
      <c r="EBT11" s="1739" t="n"/>
      <c r="EBU11" s="1739" t="n"/>
      <c r="EBV11" s="1739" t="n"/>
      <c r="EBW11" s="1739" t="n"/>
      <c r="EBX11" s="1739" t="n"/>
      <c r="EBY11" s="1739" t="n"/>
      <c r="EBZ11" s="1739" t="n"/>
      <c r="ECA11" s="1739" t="n"/>
      <c r="ECB11" s="1739" t="n"/>
      <c r="ECC11" s="1739" t="n"/>
      <c r="ECD11" s="1739" t="n"/>
      <c r="ECE11" s="1739" t="n"/>
      <c r="ECF11" s="1739" t="n"/>
      <c r="ECG11" s="1739" t="n"/>
      <c r="ECH11" s="1739" t="n"/>
      <c r="ECI11" s="1739" t="n"/>
      <c r="ECJ11" s="1739" t="n"/>
      <c r="ECK11" s="1739" t="n"/>
      <c r="ECL11" s="1739" t="n"/>
      <c r="ECM11" s="1739" t="n"/>
      <c r="ECN11" s="1739" t="n"/>
      <c r="ECO11" s="1739" t="n"/>
      <c r="ECP11" s="1739" t="n"/>
      <c r="ECQ11" s="1739" t="n"/>
      <c r="ECR11" s="1739" t="n"/>
      <c r="ECS11" s="1739" t="n"/>
      <c r="ECT11" s="1739" t="n"/>
      <c r="ECU11" s="1739" t="n"/>
      <c r="ECV11" s="1739" t="n"/>
      <c r="ECW11" s="1739" t="n"/>
      <c r="ECX11" s="1739" t="n"/>
      <c r="ECY11" s="1739" t="n"/>
      <c r="ECZ11" s="1739" t="n"/>
      <c r="EDA11" s="1739" t="n"/>
      <c r="EDB11" s="1739" t="n"/>
      <c r="EDC11" s="1739" t="n"/>
      <c r="EDD11" s="1739" t="n"/>
      <c r="EDE11" s="1739" t="n"/>
      <c r="EDF11" s="1739" t="n"/>
      <c r="EDG11" s="1739" t="n"/>
      <c r="EDH11" s="1739" t="n"/>
      <c r="EDI11" s="1739" t="n"/>
      <c r="EDJ11" s="1739" t="n"/>
      <c r="EDK11" s="1739" t="n"/>
      <c r="EDL11" s="1739" t="n"/>
      <c r="EDM11" s="1739" t="n"/>
      <c r="EDN11" s="1739" t="n"/>
      <c r="EDO11" s="1739" t="n"/>
      <c r="EDP11" s="1739" t="n"/>
      <c r="EDQ11" s="1739" t="n"/>
      <c r="EDR11" s="1739" t="n"/>
      <c r="EDS11" s="1739" t="n"/>
      <c r="EDT11" s="1739" t="n"/>
      <c r="EDU11" s="1739" t="n"/>
      <c r="EDV11" s="1739" t="n"/>
      <c r="EDW11" s="1739" t="n"/>
      <c r="EDX11" s="1739" t="n"/>
      <c r="EDY11" s="1739" t="n"/>
      <c r="EDZ11" s="1739" t="n"/>
      <c r="EEA11" s="1739" t="n"/>
      <c r="EEB11" s="1739" t="n"/>
      <c r="EEC11" s="1739" t="n"/>
      <c r="EED11" s="1739" t="n"/>
      <c r="EEE11" s="1739" t="n"/>
      <c r="EEF11" s="1739" t="n"/>
      <c r="EEG11" s="1739" t="n"/>
      <c r="EEH11" s="1739" t="n"/>
      <c r="EEI11" s="1739" t="n"/>
      <c r="EEJ11" s="1739" t="n"/>
      <c r="EEK11" s="1739" t="n"/>
      <c r="EEL11" s="1739" t="n"/>
      <c r="EEM11" s="1739" t="n"/>
      <c r="EEN11" s="1739" t="n"/>
      <c r="EEO11" s="1739" t="n"/>
      <c r="EEP11" s="1739" t="n"/>
      <c r="EEQ11" s="1739" t="n"/>
      <c r="EER11" s="1739" t="n"/>
      <c r="EES11" s="1739" t="n"/>
      <c r="EET11" s="1739" t="n"/>
      <c r="EEU11" s="1739" t="n"/>
      <c r="EEV11" s="1739" t="n"/>
      <c r="EEW11" s="1739" t="n"/>
      <c r="EEX11" s="1739" t="n"/>
      <c r="EEY11" s="1739" t="n"/>
      <c r="EEZ11" s="1739" t="n"/>
      <c r="EFA11" s="1739" t="n"/>
      <c r="EFB11" s="1739" t="n"/>
      <c r="EFC11" s="1739" t="n"/>
      <c r="EFD11" s="1739" t="n"/>
      <c r="EFE11" s="1739" t="n"/>
      <c r="EFF11" s="1739" t="n"/>
      <c r="EFG11" s="1739" t="n"/>
      <c r="EFH11" s="1739" t="n"/>
      <c r="EFI11" s="1739" t="n"/>
      <c r="EFJ11" s="1739" t="n"/>
      <c r="EFK11" s="1739" t="n"/>
      <c r="EFL11" s="1739" t="n"/>
      <c r="EFM11" s="1739" t="n"/>
      <c r="EFN11" s="1739" t="n"/>
      <c r="EFO11" s="1739" t="n"/>
      <c r="EFP11" s="1739" t="n"/>
      <c r="EFQ11" s="1739" t="n"/>
      <c r="EFR11" s="1739" t="n"/>
      <c r="EFS11" s="1739" t="n"/>
      <c r="EFT11" s="1739" t="n"/>
      <c r="EFU11" s="1739" t="n"/>
      <c r="EFV11" s="1739" t="n"/>
      <c r="EFW11" s="1739" t="n"/>
      <c r="EFX11" s="1739" t="n"/>
      <c r="EFY11" s="1739" t="n"/>
      <c r="EFZ11" s="1739" t="n"/>
      <c r="EGA11" s="1739" t="n"/>
      <c r="EGB11" s="1739" t="n"/>
      <c r="EGC11" s="1739" t="n"/>
      <c r="EGD11" s="1739" t="n"/>
      <c r="EGE11" s="1739" t="n"/>
      <c r="EGF11" s="1739" t="n"/>
      <c r="EGG11" s="1739" t="n"/>
      <c r="EGH11" s="1739" t="n"/>
      <c r="EGI11" s="1739" t="n"/>
      <c r="EGJ11" s="1739" t="n"/>
      <c r="EGK11" s="1739" t="n"/>
      <c r="EGL11" s="1739" t="n"/>
      <c r="EGM11" s="1739" t="n"/>
      <c r="EGN11" s="1739" t="n"/>
      <c r="EGO11" s="1739" t="n"/>
      <c r="EGP11" s="1739" t="n"/>
      <c r="EGQ11" s="1739" t="n"/>
      <c r="EGR11" s="1739" t="n"/>
      <c r="EGS11" s="1739" t="n"/>
      <c r="EGT11" s="1739" t="n"/>
      <c r="EGU11" s="1739" t="n"/>
      <c r="EGV11" s="1739" t="n"/>
      <c r="EGW11" s="1739" t="n"/>
      <c r="EGX11" s="1739" t="n"/>
      <c r="EGY11" s="1739" t="n"/>
      <c r="EGZ11" s="1739" t="n"/>
      <c r="EHA11" s="1739" t="n"/>
      <c r="EHB11" s="1739" t="n"/>
      <c r="EHC11" s="1739" t="n"/>
      <c r="EHD11" s="1739" t="n"/>
      <c r="EHE11" s="1739" t="n"/>
      <c r="EHF11" s="1739" t="n"/>
      <c r="EHG11" s="1739" t="n"/>
      <c r="EHH11" s="1739" t="n"/>
      <c r="EHI11" s="1739" t="n"/>
      <c r="EHJ11" s="1739" t="n"/>
      <c r="EHK11" s="1739" t="n"/>
      <c r="EHL11" s="1739" t="n"/>
      <c r="EHM11" s="1739" t="n"/>
      <c r="EHN11" s="1739" t="n"/>
      <c r="EHO11" s="1739" t="n"/>
      <c r="EHP11" s="1739" t="n"/>
      <c r="EHQ11" s="1739" t="n"/>
      <c r="EHR11" s="1739" t="n"/>
      <c r="EHS11" s="1739" t="n"/>
      <c r="EHT11" s="1739" t="n"/>
      <c r="EHU11" s="1739" t="n"/>
      <c r="EHV11" s="1739" t="n"/>
      <c r="EHW11" s="1739" t="n"/>
      <c r="EHX11" s="1739" t="n"/>
      <c r="EHY11" s="1739" t="n"/>
      <c r="EHZ11" s="1739" t="n"/>
      <c r="EIA11" s="1739" t="n"/>
      <c r="EIB11" s="1739" t="n"/>
      <c r="EIC11" s="1739" t="n"/>
      <c r="EID11" s="1739" t="n"/>
      <c r="EIE11" s="1739" t="n"/>
      <c r="EIF11" s="1739" t="n"/>
      <c r="EIG11" s="1739" t="n"/>
      <c r="EIH11" s="1739" t="n"/>
      <c r="EII11" s="1739" t="n"/>
      <c r="EIJ11" s="1739" t="n"/>
      <c r="EIK11" s="1739" t="n"/>
      <c r="EIL11" s="1739" t="n"/>
      <c r="EIM11" s="1739" t="n"/>
      <c r="EIN11" s="1739" t="n"/>
      <c r="EIO11" s="1739" t="n"/>
      <c r="EIP11" s="1739" t="n"/>
      <c r="EIQ11" s="1739" t="n"/>
      <c r="EIR11" s="1739" t="n"/>
      <c r="EIS11" s="1739" t="n"/>
      <c r="EIT11" s="1739" t="n"/>
      <c r="EIU11" s="1739" t="n"/>
      <c r="EIV11" s="1739" t="n"/>
      <c r="EIW11" s="1739" t="n"/>
      <c r="EIX11" s="1739" t="n"/>
      <c r="EIY11" s="1739" t="n"/>
      <c r="EIZ11" s="1739" t="n"/>
      <c r="EJA11" s="1739" t="n"/>
      <c r="EJB11" s="1739" t="n"/>
      <c r="EJC11" s="1739" t="n"/>
      <c r="EJD11" s="1739" t="n"/>
      <c r="EJE11" s="1739" t="n"/>
      <c r="EJF11" s="1739" t="n"/>
      <c r="EJG11" s="1739" t="n"/>
      <c r="EJH11" s="1739" t="n"/>
      <c r="EJI11" s="1739" t="n"/>
      <c r="EJJ11" s="1739" t="n"/>
      <c r="EJK11" s="1739" t="n"/>
      <c r="EJL11" s="1739" t="n"/>
      <c r="EJM11" s="1739" t="n"/>
      <c r="EJN11" s="1739" t="n"/>
      <c r="EJO11" s="1739" t="n"/>
      <c r="EJP11" s="1739" t="n"/>
      <c r="EJQ11" s="1739" t="n"/>
      <c r="EJR11" s="1739" t="n"/>
      <c r="EJS11" s="1739" t="n"/>
      <c r="EJT11" s="1739" t="n"/>
      <c r="EJU11" s="1739" t="n"/>
      <c r="EJV11" s="1739" t="n"/>
      <c r="EJW11" s="1739" t="n"/>
      <c r="EJX11" s="1739" t="n"/>
      <c r="EJY11" s="1739" t="n"/>
      <c r="EJZ11" s="1739" t="n"/>
      <c r="EKA11" s="1739" t="n"/>
      <c r="EKB11" s="1739" t="n"/>
      <c r="EKC11" s="1739" t="n"/>
      <c r="EKD11" s="1739" t="n"/>
      <c r="EKE11" s="1739" t="n"/>
      <c r="EKF11" s="1739" t="n"/>
      <c r="EKG11" s="1739" t="n"/>
      <c r="EKH11" s="1739" t="n"/>
      <c r="EKI11" s="1739" t="n"/>
      <c r="EKJ11" s="1739" t="n"/>
      <c r="EKK11" s="1739" t="n"/>
      <c r="EKL11" s="1739" t="n"/>
      <c r="EKM11" s="1739" t="n"/>
      <c r="EKN11" s="1739" t="n"/>
      <c r="EKO11" s="1739" t="n"/>
      <c r="EKP11" s="1739" t="n"/>
      <c r="EKQ11" s="1739" t="n"/>
      <c r="EKR11" s="1739" t="n"/>
      <c r="EKS11" s="1739" t="n"/>
      <c r="EKT11" s="1739" t="n"/>
      <c r="EKU11" s="1739" t="n"/>
      <c r="EKV11" s="1739" t="n"/>
      <c r="EKW11" s="1739" t="n"/>
      <c r="EKX11" s="1739" t="n"/>
      <c r="EKY11" s="1739" t="n"/>
      <c r="EKZ11" s="1739" t="n"/>
      <c r="ELA11" s="1739" t="n"/>
      <c r="ELB11" s="1739" t="n"/>
      <c r="ELC11" s="1739" t="n"/>
      <c r="ELD11" s="1739" t="n"/>
      <c r="ELE11" s="1739" t="n"/>
      <c r="ELF11" s="1739" t="n"/>
      <c r="ELG11" s="1739" t="n"/>
      <c r="ELH11" s="1739" t="n"/>
      <c r="ELI11" s="1739" t="n"/>
      <c r="ELJ11" s="1739" t="n"/>
      <c r="ELK11" s="1739" t="n"/>
      <c r="ELL11" s="1739" t="n"/>
      <c r="ELM11" s="1739" t="n"/>
      <c r="ELN11" s="1739" t="n"/>
      <c r="ELO11" s="1739" t="n"/>
      <c r="ELP11" s="1739" t="n"/>
      <c r="ELQ11" s="1739" t="n"/>
      <c r="ELR11" s="1739" t="n"/>
      <c r="ELS11" s="1739" t="n"/>
      <c r="ELT11" s="1739" t="n"/>
      <c r="ELU11" s="1739" t="n"/>
      <c r="ELV11" s="1739" t="n"/>
      <c r="ELW11" s="1739" t="n"/>
      <c r="ELX11" s="1739" t="n"/>
      <c r="ELY11" s="1739" t="n"/>
      <c r="ELZ11" s="1739" t="n"/>
      <c r="EMA11" s="1739" t="n"/>
      <c r="EMB11" s="1739" t="n"/>
      <c r="EMC11" s="1739" t="n"/>
      <c r="EMD11" s="1739" t="n"/>
      <c r="EME11" s="1739" t="n"/>
      <c r="EMF11" s="1739" t="n"/>
      <c r="EMG11" s="1739" t="n"/>
      <c r="EMH11" s="1739" t="n"/>
      <c r="EMI11" s="1739" t="n"/>
      <c r="EMJ11" s="1739" t="n"/>
      <c r="EMK11" s="1739" t="n"/>
      <c r="EML11" s="1739" t="n"/>
      <c r="EMM11" s="1739" t="n"/>
      <c r="EMN11" s="1739" t="n"/>
      <c r="EMO11" s="1739" t="n"/>
      <c r="EMP11" s="1739" t="n"/>
      <c r="EMQ11" s="1739" t="n"/>
      <c r="EMR11" s="1739" t="n"/>
      <c r="EMS11" s="1739" t="n"/>
      <c r="EMT11" s="1739" t="n"/>
      <c r="EMU11" s="1739" t="n"/>
      <c r="EMV11" s="1739" t="n"/>
      <c r="EMW11" s="1739" t="n"/>
      <c r="EMX11" s="1739" t="n"/>
      <c r="EMY11" s="1739" t="n"/>
      <c r="EMZ11" s="1739" t="n"/>
      <c r="ENA11" s="1739" t="n"/>
      <c r="ENB11" s="1739" t="n"/>
      <c r="ENC11" s="1739" t="n"/>
      <c r="END11" s="1739" t="n"/>
      <c r="ENE11" s="1739" t="n"/>
      <c r="ENF11" s="1739" t="n"/>
      <c r="ENG11" s="1739" t="n"/>
      <c r="ENH11" s="1739" t="n"/>
      <c r="ENI11" s="1739" t="n"/>
      <c r="ENJ11" s="1739" t="n"/>
      <c r="ENK11" s="1739" t="n"/>
      <c r="ENL11" s="1739" t="n"/>
      <c r="ENM11" s="1739" t="n"/>
      <c r="ENN11" s="1739" t="n"/>
      <c r="ENO11" s="1739" t="n"/>
      <c r="ENP11" s="1739" t="n"/>
      <c r="ENQ11" s="1739" t="n"/>
      <c r="ENR11" s="1739" t="n"/>
      <c r="ENS11" s="1739" t="n"/>
      <c r="ENT11" s="1739" t="n"/>
      <c r="ENU11" s="1739" t="n"/>
      <c r="ENV11" s="1739" t="n"/>
      <c r="ENW11" s="1739" t="n"/>
      <c r="ENX11" s="1739" t="n"/>
      <c r="ENY11" s="1739" t="n"/>
      <c r="ENZ11" s="1739" t="n"/>
      <c r="EOA11" s="1739" t="n"/>
      <c r="EOB11" s="1739" t="n"/>
      <c r="EOC11" s="1739" t="n"/>
      <c r="EOD11" s="1739" t="n"/>
      <c r="EOE11" s="1739" t="n"/>
      <c r="EOF11" s="1739" t="n"/>
      <c r="EOG11" s="1739" t="n"/>
      <c r="EOH11" s="1739" t="n"/>
      <c r="EOI11" s="1739" t="n"/>
      <c r="EOJ11" s="1739" t="n"/>
      <c r="EOK11" s="1739" t="n"/>
      <c r="EOL11" s="1739" t="n"/>
      <c r="EOM11" s="1739" t="n"/>
      <c r="EON11" s="1739" t="n"/>
      <c r="EOO11" s="1739" t="n"/>
      <c r="EOP11" s="1739" t="n"/>
      <c r="EOQ11" s="1739" t="n"/>
      <c r="EOR11" s="1739" t="n"/>
      <c r="EOS11" s="1739" t="n"/>
      <c r="EOT11" s="1739" t="n"/>
      <c r="EOU11" s="1739" t="n"/>
      <c r="EOV11" s="1739" t="n"/>
      <c r="EOW11" s="1739" t="n"/>
      <c r="EOX11" s="1739" t="n"/>
      <c r="EOY11" s="1739" t="n"/>
      <c r="EOZ11" s="1739" t="n"/>
      <c r="EPA11" s="1739" t="n"/>
      <c r="EPB11" s="1739" t="n"/>
      <c r="EPC11" s="1739" t="n"/>
      <c r="EPD11" s="1739" t="n"/>
      <c r="EPE11" s="1739" t="n"/>
      <c r="EPF11" s="1739" t="n"/>
      <c r="EPG11" s="1739" t="n"/>
      <c r="EPH11" s="1739" t="n"/>
      <c r="EPI11" s="1739" t="n"/>
      <c r="EPJ11" s="1739" t="n"/>
      <c r="EPK11" s="1739" t="n"/>
      <c r="EPL11" s="1739" t="n"/>
      <c r="EPM11" s="1739" t="n"/>
      <c r="EPN11" s="1739" t="n"/>
      <c r="EPO11" s="1739" t="n"/>
      <c r="EPP11" s="1739" t="n"/>
      <c r="EPQ11" s="1739" t="n"/>
      <c r="EPR11" s="1739" t="n"/>
      <c r="EPS11" s="1739" t="n"/>
      <c r="EPT11" s="1739" t="n"/>
      <c r="EPU11" s="1739" t="n"/>
      <c r="EPV11" s="1739" t="n"/>
      <c r="EPW11" s="1739" t="n"/>
      <c r="EPX11" s="1739" t="n"/>
      <c r="EPY11" s="1739" t="n"/>
      <c r="EPZ11" s="1739" t="n"/>
      <c r="EQA11" s="1739" t="n"/>
      <c r="EQB11" s="1739" t="n"/>
      <c r="EQC11" s="1739" t="n"/>
      <c r="EQD11" s="1739" t="n"/>
      <c r="EQE11" s="1739" t="n"/>
      <c r="EQF11" s="1739" t="n"/>
      <c r="EQG11" s="1739" t="n"/>
      <c r="EQH11" s="1739" t="n"/>
      <c r="EQI11" s="1739" t="n"/>
      <c r="EQJ11" s="1739" t="n"/>
      <c r="EQK11" s="1739" t="n"/>
      <c r="EQL11" s="1739" t="n"/>
      <c r="EQM11" s="1739" t="n"/>
      <c r="EQN11" s="1739" t="n"/>
      <c r="EQO11" s="1739" t="n"/>
      <c r="EQP11" s="1739" t="n"/>
      <c r="EQQ11" s="1739" t="n"/>
      <c r="EQR11" s="1739" t="n"/>
      <c r="EQS11" s="1739" t="n"/>
      <c r="EQT11" s="1739" t="n"/>
      <c r="EQU11" s="1739" t="n"/>
      <c r="EQV11" s="1739" t="n"/>
      <c r="EQW11" s="1739" t="n"/>
      <c r="EQX11" s="1739" t="n"/>
      <c r="EQY11" s="1739" t="n"/>
      <c r="EQZ11" s="1739" t="n"/>
      <c r="ERA11" s="1739" t="n"/>
      <c r="ERB11" s="1739" t="n"/>
      <c r="ERC11" s="1739" t="n"/>
      <c r="ERD11" s="1739" t="n"/>
      <c r="ERE11" s="1739" t="n"/>
      <c r="ERF11" s="1739" t="n"/>
      <c r="ERG11" s="1739" t="n"/>
      <c r="ERH11" s="1739" t="n"/>
      <c r="ERI11" s="1739" t="n"/>
      <c r="ERJ11" s="1739" t="n"/>
      <c r="ERK11" s="1739" t="n"/>
      <c r="ERL11" s="1739" t="n"/>
      <c r="ERM11" s="1739" t="n"/>
      <c r="ERN11" s="1739" t="n"/>
      <c r="ERO11" s="1739" t="n"/>
      <c r="ERP11" s="1739" t="n"/>
      <c r="ERQ11" s="1739" t="n"/>
      <c r="ERR11" s="1739" t="n"/>
      <c r="ERS11" s="1739" t="n"/>
      <c r="ERT11" s="1739" t="n"/>
      <c r="ERU11" s="1739" t="n"/>
      <c r="ERV11" s="1739" t="n"/>
      <c r="ERW11" s="1739" t="n"/>
      <c r="ERX11" s="1739" t="n"/>
      <c r="ERY11" s="1739" t="n"/>
      <c r="ERZ11" s="1739" t="n"/>
      <c r="ESA11" s="1739" t="n"/>
      <c r="ESB11" s="1739" t="n"/>
      <c r="ESC11" s="1739" t="n"/>
      <c r="ESD11" s="1739" t="n"/>
      <c r="ESE11" s="1739" t="n"/>
      <c r="ESF11" s="1739" t="n"/>
      <c r="ESG11" s="1739" t="n"/>
      <c r="ESH11" s="1739" t="n"/>
      <c r="ESI11" s="1739" t="n"/>
      <c r="ESJ11" s="1739" t="n"/>
      <c r="ESK11" s="1739" t="n"/>
      <c r="ESL11" s="1739" t="n"/>
      <c r="ESM11" s="1739" t="n"/>
      <c r="ESN11" s="1739" t="n"/>
      <c r="ESO11" s="1739" t="n"/>
      <c r="ESP11" s="1739" t="n"/>
      <c r="ESQ11" s="1739" t="n"/>
      <c r="ESR11" s="1739" t="n"/>
      <c r="ESS11" s="1739" t="n"/>
      <c r="EST11" s="1739" t="n"/>
      <c r="ESU11" s="1739" t="n"/>
      <c r="ESV11" s="1739" t="n"/>
      <c r="ESW11" s="1739" t="n"/>
      <c r="ESX11" s="1739" t="n"/>
      <c r="ESY11" s="1739" t="n"/>
      <c r="ESZ11" s="1739" t="n"/>
      <c r="ETA11" s="1739" t="n"/>
      <c r="ETB11" s="1739" t="n"/>
      <c r="ETC11" s="1739" t="n"/>
      <c r="ETD11" s="1739" t="n"/>
      <c r="ETE11" s="1739" t="n"/>
      <c r="ETF11" s="1739" t="n"/>
      <c r="ETG11" s="1739" t="n"/>
      <c r="ETH11" s="1739" t="n"/>
      <c r="ETI11" s="1739" t="n"/>
      <c r="ETJ11" s="1739" t="n"/>
      <c r="ETK11" s="1739" t="n"/>
      <c r="ETL11" s="1739" t="n"/>
      <c r="ETM11" s="1739" t="n"/>
      <c r="ETN11" s="1739" t="n"/>
      <c r="ETO11" s="1739" t="n"/>
      <c r="ETP11" s="1739" t="n"/>
      <c r="ETQ11" s="1739" t="n"/>
      <c r="ETR11" s="1739" t="n"/>
      <c r="ETS11" s="1739" t="n"/>
      <c r="ETT11" s="1739" t="n"/>
      <c r="ETU11" s="1739" t="n"/>
      <c r="ETV11" s="1739" t="n"/>
      <c r="ETW11" s="1739" t="n"/>
      <c r="ETX11" s="1739" t="n"/>
      <c r="ETY11" s="1739" t="n"/>
      <c r="ETZ11" s="1739" t="n"/>
      <c r="EUA11" s="1739" t="n"/>
      <c r="EUB11" s="1739" t="n"/>
      <c r="EUC11" s="1739" t="n"/>
      <c r="EUD11" s="1739" t="n"/>
      <c r="EUE11" s="1739" t="n"/>
      <c r="EUF11" s="1739" t="n"/>
      <c r="EUG11" s="1739" t="n"/>
      <c r="EUH11" s="1739" t="n"/>
      <c r="EUI11" s="1739" t="n"/>
      <c r="EUJ11" s="1739" t="n"/>
      <c r="EUK11" s="1739" t="n"/>
      <c r="EUL11" s="1739" t="n"/>
      <c r="EUM11" s="1739" t="n"/>
      <c r="EUN11" s="1739" t="n"/>
      <c r="EUO11" s="1739" t="n"/>
      <c r="EUP11" s="1739" t="n"/>
      <c r="EUQ11" s="1739" t="n"/>
      <c r="EUR11" s="1739" t="n"/>
      <c r="EUS11" s="1739" t="n"/>
      <c r="EUT11" s="1739" t="n"/>
      <c r="EUU11" s="1739" t="n"/>
      <c r="EUV11" s="1739" t="n"/>
      <c r="EUW11" s="1739" t="n"/>
      <c r="EUX11" s="1739" t="n"/>
      <c r="EUY11" s="1739" t="n"/>
      <c r="EUZ11" s="1739" t="n"/>
      <c r="EVA11" s="1739" t="n"/>
      <c r="EVB11" s="1739" t="n"/>
      <c r="EVC11" s="1739" t="n"/>
      <c r="EVD11" s="1739" t="n"/>
      <c r="EVE11" s="1739" t="n"/>
      <c r="EVF11" s="1739" t="n"/>
      <c r="EVG11" s="1739" t="n"/>
      <c r="EVH11" s="1739" t="n"/>
      <c r="EVI11" s="1739" t="n"/>
      <c r="EVJ11" s="1739" t="n"/>
      <c r="EVK11" s="1739" t="n"/>
      <c r="EVL11" s="1739" t="n"/>
      <c r="EVM11" s="1739" t="n"/>
      <c r="EVN11" s="1739" t="n"/>
      <c r="EVO11" s="1739" t="n"/>
      <c r="EVP11" s="1739" t="n"/>
      <c r="EVQ11" s="1739" t="n"/>
      <c r="EVR11" s="1739" t="n"/>
      <c r="EVS11" s="1739" t="n"/>
      <c r="EVT11" s="1739" t="n"/>
      <c r="EVU11" s="1739" t="n"/>
      <c r="EVV11" s="1739" t="n"/>
      <c r="EVW11" s="1739" t="n"/>
      <c r="EVX11" s="1739" t="n"/>
      <c r="EVY11" s="1739" t="n"/>
      <c r="EVZ11" s="1739" t="n"/>
      <c r="EWA11" s="1739" t="n"/>
      <c r="EWB11" s="1739" t="n"/>
      <c r="EWC11" s="1739" t="n"/>
      <c r="EWD11" s="1739" t="n"/>
      <c r="EWE11" s="1739" t="n"/>
      <c r="EWF11" s="1739" t="n"/>
      <c r="EWG11" s="1739" t="n"/>
      <c r="EWH11" s="1739" t="n"/>
      <c r="EWI11" s="1739" t="n"/>
      <c r="EWJ11" s="1739" t="n"/>
      <c r="EWK11" s="1739" t="n"/>
      <c r="EWL11" s="1739" t="n"/>
      <c r="EWM11" s="1739" t="n"/>
      <c r="EWN11" s="1739" t="n"/>
      <c r="EWO11" s="1739" t="n"/>
      <c r="EWP11" s="1739" t="n"/>
      <c r="EWQ11" s="1739" t="n"/>
      <c r="EWR11" s="1739" t="n"/>
      <c r="EWS11" s="1739" t="n"/>
      <c r="EWT11" s="1739" t="n"/>
      <c r="EWU11" s="1739" t="n"/>
      <c r="EWV11" s="1739" t="n"/>
      <c r="EWW11" s="1739" t="n"/>
      <c r="EWX11" s="1739" t="n"/>
      <c r="EWY11" s="1739" t="n"/>
      <c r="EWZ11" s="1739" t="n"/>
      <c r="EXA11" s="1739" t="n"/>
      <c r="EXB11" s="1739" t="n"/>
      <c r="EXC11" s="1739" t="n"/>
      <c r="EXD11" s="1739" t="n"/>
      <c r="EXE11" s="1739" t="n"/>
      <c r="EXF11" s="1739" t="n"/>
      <c r="EXG11" s="1739" t="n"/>
      <c r="EXH11" s="1739" t="n"/>
      <c r="EXI11" s="1739" t="n"/>
      <c r="EXJ11" s="1739" t="n"/>
      <c r="EXK11" s="1739" t="n"/>
      <c r="EXL11" s="1739" t="n"/>
      <c r="EXM11" s="1739" t="n"/>
      <c r="EXN11" s="1739" t="n"/>
      <c r="EXO11" s="1739" t="n"/>
      <c r="EXP11" s="1739" t="n"/>
      <c r="EXQ11" s="1739" t="n"/>
      <c r="EXR11" s="1739" t="n"/>
      <c r="EXS11" s="1739" t="n"/>
      <c r="EXT11" s="1739" t="n"/>
      <c r="EXU11" s="1739" t="n"/>
      <c r="EXV11" s="1739" t="n"/>
      <c r="EXW11" s="1739" t="n"/>
      <c r="EXX11" s="1739" t="n"/>
      <c r="EXY11" s="1739" t="n"/>
      <c r="EXZ11" s="1739" t="n"/>
      <c r="EYA11" s="1739" t="n"/>
      <c r="EYB11" s="1739" t="n"/>
      <c r="EYC11" s="1739" t="n"/>
      <c r="EYD11" s="1739" t="n"/>
      <c r="EYE11" s="1739" t="n"/>
      <c r="EYF11" s="1739" t="n"/>
      <c r="EYG11" s="1739" t="n"/>
      <c r="EYH11" s="1739" t="n"/>
      <c r="EYI11" s="1739" t="n"/>
      <c r="EYJ11" s="1739" t="n"/>
      <c r="EYK11" s="1739" t="n"/>
      <c r="EYL11" s="1739" t="n"/>
      <c r="EYM11" s="1739" t="n"/>
      <c r="EYN11" s="1739" t="n"/>
      <c r="EYO11" s="1739" t="n"/>
      <c r="EYP11" s="1739" t="n"/>
      <c r="EYQ11" s="1739" t="n"/>
      <c r="EYR11" s="1739" t="n"/>
      <c r="EYS11" s="1739" t="n"/>
      <c r="EYT11" s="1739" t="n"/>
      <c r="EYU11" s="1739" t="n"/>
      <c r="EYV11" s="1739" t="n"/>
      <c r="EYW11" s="1739" t="n"/>
      <c r="EYX11" s="1739" t="n"/>
      <c r="EYY11" s="1739" t="n"/>
      <c r="EYZ11" s="1739" t="n"/>
      <c r="EZA11" s="1739" t="n"/>
      <c r="EZB11" s="1739" t="n"/>
      <c r="EZC11" s="1739" t="n"/>
      <c r="EZD11" s="1739" t="n"/>
      <c r="EZE11" s="1739" t="n"/>
      <c r="EZF11" s="1739" t="n"/>
      <c r="EZG11" s="1739" t="n"/>
      <c r="EZH11" s="1739" t="n"/>
      <c r="EZI11" s="1739" t="n"/>
      <c r="EZJ11" s="1739" t="n"/>
      <c r="EZK11" s="1739" t="n"/>
      <c r="EZL11" s="1739" t="n"/>
      <c r="EZM11" s="1739" t="n"/>
      <c r="EZN11" s="1739" t="n"/>
      <c r="EZO11" s="1739" t="n"/>
      <c r="EZP11" s="1739" t="n"/>
      <c r="EZQ11" s="1739" t="n"/>
      <c r="EZR11" s="1739" t="n"/>
      <c r="EZS11" s="1739" t="n"/>
      <c r="EZT11" s="1739" t="n"/>
      <c r="EZU11" s="1739" t="n"/>
      <c r="EZV11" s="1739" t="n"/>
      <c r="EZW11" s="1739" t="n"/>
      <c r="EZX11" s="1739" t="n"/>
      <c r="EZY11" s="1739" t="n"/>
      <c r="EZZ11" s="1739" t="n"/>
      <c r="FAA11" s="1739" t="n"/>
      <c r="FAB11" s="1739" t="n"/>
      <c r="FAC11" s="1739" t="n"/>
      <c r="FAD11" s="1739" t="n"/>
      <c r="FAE11" s="1739" t="n"/>
      <c r="FAF11" s="1739" t="n"/>
      <c r="FAG11" s="1739" t="n"/>
      <c r="FAH11" s="1739" t="n"/>
      <c r="FAI11" s="1739" t="n"/>
      <c r="FAJ11" s="1739" t="n"/>
      <c r="FAK11" s="1739" t="n"/>
      <c r="FAL11" s="1739" t="n"/>
      <c r="FAM11" s="1739" t="n"/>
      <c r="FAN11" s="1739" t="n"/>
      <c r="FAO11" s="1739" t="n"/>
      <c r="FAP11" s="1739" t="n"/>
      <c r="FAQ11" s="1739" t="n"/>
      <c r="FAR11" s="1739" t="n"/>
      <c r="FAS11" s="1739" t="n"/>
      <c r="FAT11" s="1739" t="n"/>
      <c r="FAU11" s="1739" t="n"/>
      <c r="FAV11" s="1739" t="n"/>
      <c r="FAW11" s="1739" t="n"/>
      <c r="FAX11" s="1739" t="n"/>
      <c r="FAY11" s="1739" t="n"/>
      <c r="FAZ11" s="1739" t="n"/>
      <c r="FBA11" s="1739" t="n"/>
      <c r="FBB11" s="1739" t="n"/>
      <c r="FBC11" s="1739" t="n"/>
      <c r="FBD11" s="1739" t="n"/>
      <c r="FBE11" s="1739" t="n"/>
      <c r="FBF11" s="1739" t="n"/>
      <c r="FBG11" s="1739" t="n"/>
      <c r="FBH11" s="1739" t="n"/>
      <c r="FBI11" s="1739" t="n"/>
      <c r="FBJ11" s="1739" t="n"/>
      <c r="FBK11" s="1739" t="n"/>
      <c r="FBL11" s="1739" t="n"/>
      <c r="FBM11" s="1739" t="n"/>
      <c r="FBN11" s="1739" t="n"/>
      <c r="FBO11" s="1739" t="n"/>
      <c r="FBP11" s="1739" t="n"/>
      <c r="FBQ11" s="1739" t="n"/>
      <c r="FBR11" s="1739" t="n"/>
      <c r="FBS11" s="1739" t="n"/>
      <c r="FBT11" s="1739" t="n"/>
      <c r="FBU11" s="1739" t="n"/>
      <c r="FBV11" s="1739" t="n"/>
      <c r="FBW11" s="1739" t="n"/>
      <c r="FBX11" s="1739" t="n"/>
      <c r="FBY11" s="1739" t="n"/>
      <c r="FBZ11" s="1739" t="n"/>
      <c r="FCA11" s="1739" t="n"/>
      <c r="FCB11" s="1739" t="n"/>
      <c r="FCC11" s="1739" t="n"/>
      <c r="FCD11" s="1739" t="n"/>
      <c r="FCE11" s="1739" t="n"/>
      <c r="FCF11" s="1739" t="n"/>
      <c r="FCG11" s="1739" t="n"/>
      <c r="FCH11" s="1739" t="n"/>
      <c r="FCI11" s="1739" t="n"/>
      <c r="FCJ11" s="1739" t="n"/>
      <c r="FCK11" s="1739" t="n"/>
      <c r="FCL11" s="1739" t="n"/>
      <c r="FCM11" s="1739" t="n"/>
      <c r="FCN11" s="1739" t="n"/>
      <c r="FCO11" s="1739" t="n"/>
      <c r="FCP11" s="1739" t="n"/>
      <c r="FCQ11" s="1739" t="n"/>
      <c r="FCR11" s="1739" t="n"/>
      <c r="FCS11" s="1739" t="n"/>
      <c r="FCT11" s="1739" t="n"/>
      <c r="FCU11" s="1739" t="n"/>
      <c r="FCV11" s="1739" t="n"/>
      <c r="FCW11" s="1739" t="n"/>
      <c r="FCX11" s="1739" t="n"/>
      <c r="FCY11" s="1739" t="n"/>
      <c r="FCZ11" s="1739" t="n"/>
      <c r="FDA11" s="1739" t="n"/>
      <c r="FDB11" s="1739" t="n"/>
      <c r="FDC11" s="1739" t="n"/>
      <c r="FDD11" s="1739" t="n"/>
      <c r="FDE11" s="1739" t="n"/>
      <c r="FDF11" s="1739" t="n"/>
      <c r="FDG11" s="1739" t="n"/>
      <c r="FDH11" s="1739" t="n"/>
      <c r="FDI11" s="1739" t="n"/>
      <c r="FDJ11" s="1739" t="n"/>
      <c r="FDK11" s="1739" t="n"/>
      <c r="FDL11" s="1739" t="n"/>
      <c r="FDM11" s="1739" t="n"/>
      <c r="FDN11" s="1739" t="n"/>
      <c r="FDO11" s="1739" t="n"/>
      <c r="FDP11" s="1739" t="n"/>
      <c r="FDQ11" s="1739" t="n"/>
      <c r="FDR11" s="1739" t="n"/>
      <c r="FDS11" s="1739" t="n"/>
      <c r="FDT11" s="1739" t="n"/>
      <c r="FDU11" s="1739" t="n"/>
      <c r="FDV11" s="1739" t="n"/>
      <c r="FDW11" s="1739" t="n"/>
      <c r="FDX11" s="1739" t="n"/>
      <c r="FDY11" s="1739" t="n"/>
      <c r="FDZ11" s="1739" t="n"/>
      <c r="FEA11" s="1739" t="n"/>
      <c r="FEB11" s="1739" t="n"/>
      <c r="FEC11" s="1739" t="n"/>
      <c r="FED11" s="1739" t="n"/>
      <c r="FEE11" s="1739" t="n"/>
      <c r="FEF11" s="1739" t="n"/>
      <c r="FEG11" s="1739" t="n"/>
      <c r="FEH11" s="1739" t="n"/>
      <c r="FEI11" s="1739" t="n"/>
      <c r="FEJ11" s="1739" t="n"/>
      <c r="FEK11" s="1739" t="n"/>
      <c r="FEL11" s="1739" t="n"/>
      <c r="FEM11" s="1739" t="n"/>
      <c r="FEN11" s="1739" t="n"/>
      <c r="FEO11" s="1739" t="n"/>
      <c r="FEP11" s="1739" t="n"/>
      <c r="FEQ11" s="1739" t="n"/>
      <c r="FER11" s="1739" t="n"/>
      <c r="FES11" s="1739" t="n"/>
      <c r="FET11" s="1739" t="n"/>
      <c r="FEU11" s="1739" t="n"/>
      <c r="FEV11" s="1739" t="n"/>
      <c r="FEW11" s="1739" t="n"/>
      <c r="FEX11" s="1739" t="n"/>
      <c r="FEY11" s="1739" t="n"/>
      <c r="FEZ11" s="1739" t="n"/>
      <c r="FFA11" s="1739" t="n"/>
      <c r="FFB11" s="1739" t="n"/>
      <c r="FFC11" s="1739" t="n"/>
      <c r="FFD11" s="1739" t="n"/>
      <c r="FFE11" s="1739" t="n"/>
      <c r="FFF11" s="1739" t="n"/>
      <c r="FFG11" s="1739" t="n"/>
      <c r="FFH11" s="1739" t="n"/>
      <c r="FFI11" s="1739" t="n"/>
      <c r="FFJ11" s="1739" t="n"/>
      <c r="FFK11" s="1739" t="n"/>
      <c r="FFL11" s="1739" t="n"/>
      <c r="FFM11" s="1739" t="n"/>
      <c r="FFN11" s="1739" t="n"/>
      <c r="FFO11" s="1739" t="n"/>
      <c r="FFP11" s="1739" t="n"/>
      <c r="FFQ11" s="1739" t="n"/>
      <c r="FFR11" s="1739" t="n"/>
      <c r="FFS11" s="1739" t="n"/>
      <c r="FFT11" s="1739" t="n"/>
      <c r="FFU11" s="1739" t="n"/>
      <c r="FFV11" s="1739" t="n"/>
      <c r="FFW11" s="1739" t="n"/>
      <c r="FFX11" s="1739" t="n"/>
      <c r="FFY11" s="1739" t="n"/>
      <c r="FFZ11" s="1739" t="n"/>
      <c r="FGA11" s="1739" t="n"/>
      <c r="FGB11" s="1739" t="n"/>
      <c r="FGC11" s="1739" t="n"/>
      <c r="FGD11" s="1739" t="n"/>
      <c r="FGE11" s="1739" t="n"/>
      <c r="FGF11" s="1739" t="n"/>
      <c r="FGG11" s="1739" t="n"/>
      <c r="FGH11" s="1739" t="n"/>
      <c r="FGI11" s="1739" t="n"/>
      <c r="FGJ11" s="1739" t="n"/>
      <c r="FGK11" s="1739" t="n"/>
      <c r="FGL11" s="1739" t="n"/>
      <c r="FGM11" s="1739" t="n"/>
      <c r="FGN11" s="1739" t="n"/>
      <c r="FGO11" s="1739" t="n"/>
      <c r="FGP11" s="1739" t="n"/>
      <c r="FGQ11" s="1739" t="n"/>
      <c r="FGR11" s="1739" t="n"/>
      <c r="FGS11" s="1739" t="n"/>
      <c r="FGT11" s="1739" t="n"/>
      <c r="FGU11" s="1739" t="n"/>
      <c r="FGV11" s="1739" t="n"/>
      <c r="FGW11" s="1739" t="n"/>
      <c r="FGX11" s="1739" t="n"/>
      <c r="FGY11" s="1739" t="n"/>
      <c r="FGZ11" s="1739" t="n"/>
      <c r="FHA11" s="1739" t="n"/>
      <c r="FHB11" s="1739" t="n"/>
      <c r="FHC11" s="1739" t="n"/>
      <c r="FHD11" s="1739" t="n"/>
      <c r="FHE11" s="1739" t="n"/>
      <c r="FHF11" s="1739" t="n"/>
      <c r="FHG11" s="1739" t="n"/>
      <c r="FHH11" s="1739" t="n"/>
      <c r="FHI11" s="1739" t="n"/>
      <c r="FHJ11" s="1739" t="n"/>
      <c r="FHK11" s="1739" t="n"/>
      <c r="FHL11" s="1739" t="n"/>
      <c r="FHM11" s="1739" t="n"/>
      <c r="FHN11" s="1739" t="n"/>
      <c r="FHO11" s="1739" t="n"/>
      <c r="FHP11" s="1739" t="n"/>
      <c r="FHQ11" s="1739" t="n"/>
      <c r="FHR11" s="1739" t="n"/>
      <c r="FHS11" s="1739" t="n"/>
      <c r="FHT11" s="1739" t="n"/>
      <c r="FHU11" s="1739" t="n"/>
      <c r="FHV11" s="1739" t="n"/>
      <c r="FHW11" s="1739" t="n"/>
      <c r="FHX11" s="1739" t="n"/>
      <c r="FHY11" s="1739" t="n"/>
      <c r="FHZ11" s="1739" t="n"/>
      <c r="FIA11" s="1739" t="n"/>
      <c r="FIB11" s="1739" t="n"/>
      <c r="FIC11" s="1739" t="n"/>
      <c r="FID11" s="1739" t="n"/>
      <c r="FIE11" s="1739" t="n"/>
      <c r="FIF11" s="1739" t="n"/>
      <c r="FIG11" s="1739" t="n"/>
      <c r="FIH11" s="1739" t="n"/>
      <c r="FII11" s="1739" t="n"/>
      <c r="FIJ11" s="1739" t="n"/>
      <c r="FIK11" s="1739" t="n"/>
      <c r="FIL11" s="1739" t="n"/>
      <c r="FIM11" s="1739" t="n"/>
      <c r="FIN11" s="1739" t="n"/>
      <c r="FIO11" s="1739" t="n"/>
      <c r="FIP11" s="1739" t="n"/>
      <c r="FIQ11" s="1739" t="n"/>
      <c r="FIR11" s="1739" t="n"/>
      <c r="FIS11" s="1739" t="n"/>
      <c r="FIT11" s="1739" t="n"/>
      <c r="FIU11" s="1739" t="n"/>
      <c r="FIV11" s="1739" t="n"/>
      <c r="FIW11" s="1739" t="n"/>
      <c r="FIX11" s="1739" t="n"/>
      <c r="FIY11" s="1739" t="n"/>
      <c r="FIZ11" s="1739" t="n"/>
      <c r="FJA11" s="1739" t="n"/>
      <c r="FJB11" s="1739" t="n"/>
      <c r="FJC11" s="1739" t="n"/>
      <c r="FJD11" s="1739" t="n"/>
      <c r="FJE11" s="1739" t="n"/>
      <c r="FJF11" s="1739" t="n"/>
      <c r="FJG11" s="1739" t="n"/>
      <c r="FJH11" s="1739" t="n"/>
      <c r="FJI11" s="1739" t="n"/>
      <c r="FJJ11" s="1739" t="n"/>
      <c r="FJK11" s="1739" t="n"/>
      <c r="FJL11" s="1739" t="n"/>
      <c r="FJM11" s="1739" t="n"/>
      <c r="FJN11" s="1739" t="n"/>
      <c r="FJO11" s="1739" t="n"/>
      <c r="FJP11" s="1739" t="n"/>
      <c r="FJQ11" s="1739" t="n"/>
      <c r="FJR11" s="1739" t="n"/>
      <c r="FJS11" s="1739" t="n"/>
      <c r="FJT11" s="1739" t="n"/>
      <c r="FJU11" s="1739" t="n"/>
      <c r="FJV11" s="1739" t="n"/>
      <c r="FJW11" s="1739" t="n"/>
      <c r="FJX11" s="1739" t="n"/>
      <c r="FJY11" s="1739" t="n"/>
      <c r="FJZ11" s="1739" t="n"/>
      <c r="FKA11" s="1739" t="n"/>
      <c r="FKB11" s="1739" t="n"/>
      <c r="FKC11" s="1739" t="n"/>
      <c r="FKD11" s="1739" t="n"/>
      <c r="FKE11" s="1739" t="n"/>
      <c r="FKF11" s="1739" t="n"/>
      <c r="FKG11" s="1739" t="n"/>
      <c r="FKH11" s="1739" t="n"/>
      <c r="FKI11" s="1739" t="n"/>
      <c r="FKJ11" s="1739" t="n"/>
      <c r="FKK11" s="1739" t="n"/>
      <c r="FKL11" s="1739" t="n"/>
      <c r="FKM11" s="1739" t="n"/>
      <c r="FKN11" s="1739" t="n"/>
      <c r="FKO11" s="1739" t="n"/>
      <c r="FKP11" s="1739" t="n"/>
      <c r="FKQ11" s="1739" t="n"/>
      <c r="FKR11" s="1739" t="n"/>
      <c r="FKS11" s="1739" t="n"/>
      <c r="FKT11" s="1739" t="n"/>
      <c r="FKU11" s="1739" t="n"/>
      <c r="FKV11" s="1739" t="n"/>
      <c r="FKW11" s="1739" t="n"/>
      <c r="FKX11" s="1739" t="n"/>
      <c r="FKY11" s="1739" t="n"/>
      <c r="FKZ11" s="1739" t="n"/>
      <c r="FLA11" s="1739" t="n"/>
      <c r="FLB11" s="1739" t="n"/>
      <c r="FLC11" s="1739" t="n"/>
      <c r="FLD11" s="1739" t="n"/>
      <c r="FLE11" s="1739" t="n"/>
      <c r="FLF11" s="1739" t="n"/>
      <c r="FLG11" s="1739" t="n"/>
      <c r="FLH11" s="1739" t="n"/>
      <c r="FLI11" s="1739" t="n"/>
      <c r="FLJ11" s="1739" t="n"/>
      <c r="FLK11" s="1739" t="n"/>
      <c r="FLL11" s="1739" t="n"/>
      <c r="FLM11" s="1739" t="n"/>
      <c r="FLN11" s="1739" t="n"/>
      <c r="FLO11" s="1739" t="n"/>
      <c r="FLP11" s="1739" t="n"/>
      <c r="FLQ11" s="1739" t="n"/>
      <c r="FLR11" s="1739" t="n"/>
      <c r="FLS11" s="1739" t="n"/>
      <c r="FLT11" s="1739" t="n"/>
      <c r="FLU11" s="1739" t="n"/>
      <c r="FLV11" s="1739" t="n"/>
      <c r="FLW11" s="1739" t="n"/>
      <c r="FLX11" s="1739" t="n"/>
      <c r="FLY11" s="1739" t="n"/>
      <c r="FLZ11" s="1739" t="n"/>
      <c r="FMA11" s="1739" t="n"/>
      <c r="FMB11" s="1739" t="n"/>
      <c r="FMC11" s="1739" t="n"/>
      <c r="FMD11" s="1739" t="n"/>
      <c r="FME11" s="1739" t="n"/>
      <c r="FMF11" s="1739" t="n"/>
      <c r="FMG11" s="1739" t="n"/>
      <c r="FMH11" s="1739" t="n"/>
      <c r="FMI11" s="1739" t="n"/>
      <c r="FMJ11" s="1739" t="n"/>
      <c r="FMK11" s="1739" t="n"/>
      <c r="FML11" s="1739" t="n"/>
      <c r="FMM11" s="1739" t="n"/>
      <c r="FMN11" s="1739" t="n"/>
      <c r="FMO11" s="1739" t="n"/>
      <c r="FMP11" s="1739" t="n"/>
      <c r="FMQ11" s="1739" t="n"/>
      <c r="FMR11" s="1739" t="n"/>
      <c r="FMS11" s="1739" t="n"/>
      <c r="FMT11" s="1739" t="n"/>
      <c r="FMU11" s="1739" t="n"/>
      <c r="FMV11" s="1739" t="n"/>
      <c r="FMW11" s="1739" t="n"/>
      <c r="FMX11" s="1739" t="n"/>
      <c r="FMY11" s="1739" t="n"/>
      <c r="FMZ11" s="1739" t="n"/>
      <c r="FNA11" s="1739" t="n"/>
      <c r="FNB11" s="1739" t="n"/>
      <c r="FNC11" s="1739" t="n"/>
      <c r="FND11" s="1739" t="n"/>
      <c r="FNE11" s="1739" t="n"/>
      <c r="FNF11" s="1739" t="n"/>
      <c r="FNG11" s="1739" t="n"/>
      <c r="FNH11" s="1739" t="n"/>
      <c r="FNI11" s="1739" t="n"/>
      <c r="FNJ11" s="1739" t="n"/>
      <c r="FNK11" s="1739" t="n"/>
      <c r="FNL11" s="1739" t="n"/>
      <c r="FNM11" s="1739" t="n"/>
      <c r="FNN11" s="1739" t="n"/>
      <c r="FNO11" s="1739" t="n"/>
      <c r="FNP11" s="1739" t="n"/>
      <c r="FNQ11" s="1739" t="n"/>
      <c r="FNR11" s="1739" t="n"/>
      <c r="FNS11" s="1739" t="n"/>
      <c r="FNT11" s="1739" t="n"/>
      <c r="FNU11" s="1739" t="n"/>
      <c r="FNV11" s="1739" t="n"/>
      <c r="FNW11" s="1739" t="n"/>
      <c r="FNX11" s="1739" t="n"/>
      <c r="FNY11" s="1739" t="n"/>
      <c r="FNZ11" s="1739" t="n"/>
      <c r="FOA11" s="1739" t="n"/>
      <c r="FOB11" s="1739" t="n"/>
      <c r="FOC11" s="1739" t="n"/>
      <c r="FOD11" s="1739" t="n"/>
      <c r="FOE11" s="1739" t="n"/>
      <c r="FOF11" s="1739" t="n"/>
      <c r="FOG11" s="1739" t="n"/>
      <c r="FOH11" s="1739" t="n"/>
      <c r="FOI11" s="1739" t="n"/>
      <c r="FOJ11" s="1739" t="n"/>
      <c r="FOK11" s="1739" t="n"/>
      <c r="FOL11" s="1739" t="n"/>
      <c r="FOM11" s="1739" t="n"/>
      <c r="FON11" s="1739" t="n"/>
      <c r="FOO11" s="1739" t="n"/>
      <c r="FOP11" s="1739" t="n"/>
      <c r="FOQ11" s="1739" t="n"/>
      <c r="FOR11" s="1739" t="n"/>
      <c r="FOS11" s="1739" t="n"/>
      <c r="FOT11" s="1739" t="n"/>
      <c r="FOU11" s="1739" t="n"/>
      <c r="FOV11" s="1739" t="n"/>
      <c r="FOW11" s="1739" t="n"/>
      <c r="FOX11" s="1739" t="n"/>
      <c r="FOY11" s="1739" t="n"/>
      <c r="FOZ11" s="1739" t="n"/>
      <c r="FPA11" s="1739" t="n"/>
      <c r="FPB11" s="1739" t="n"/>
      <c r="FPC11" s="1739" t="n"/>
      <c r="FPD11" s="1739" t="n"/>
      <c r="FPE11" s="1739" t="n"/>
      <c r="FPF11" s="1739" t="n"/>
      <c r="FPG11" s="1739" t="n"/>
      <c r="FPH11" s="1739" t="n"/>
      <c r="FPI11" s="1739" t="n"/>
      <c r="FPJ11" s="1739" t="n"/>
      <c r="FPK11" s="1739" t="n"/>
      <c r="FPL11" s="1739" t="n"/>
      <c r="FPM11" s="1739" t="n"/>
      <c r="FPN11" s="1739" t="n"/>
      <c r="FPO11" s="1739" t="n"/>
      <c r="FPP11" s="1739" t="n"/>
      <c r="FPQ11" s="1739" t="n"/>
      <c r="FPR11" s="1739" t="n"/>
      <c r="FPS11" s="1739" t="n"/>
      <c r="FPT11" s="1739" t="n"/>
      <c r="FPU11" s="1739" t="n"/>
      <c r="FPV11" s="1739" t="n"/>
      <c r="FPW11" s="1739" t="n"/>
      <c r="FPX11" s="1739" t="n"/>
      <c r="FPY11" s="1739" t="n"/>
      <c r="FPZ11" s="1739" t="n"/>
      <c r="FQA11" s="1739" t="n"/>
      <c r="FQB11" s="1739" t="n"/>
      <c r="FQC11" s="1739" t="n"/>
      <c r="FQD11" s="1739" t="n"/>
      <c r="FQE11" s="1739" t="n"/>
      <c r="FQF11" s="1739" t="n"/>
      <c r="FQG11" s="1739" t="n"/>
      <c r="FQH11" s="1739" t="n"/>
      <c r="FQI11" s="1739" t="n"/>
      <c r="FQJ11" s="1739" t="n"/>
      <c r="FQK11" s="1739" t="n"/>
      <c r="FQL11" s="1739" t="n"/>
      <c r="FQM11" s="1739" t="n"/>
      <c r="FQN11" s="1739" t="n"/>
      <c r="FQO11" s="1739" t="n"/>
      <c r="FQP11" s="1739" t="n"/>
      <c r="FQQ11" s="1739" t="n"/>
      <c r="FQR11" s="1739" t="n"/>
      <c r="FQS11" s="1739" t="n"/>
      <c r="FQT11" s="1739" t="n"/>
      <c r="FQU11" s="1739" t="n"/>
      <c r="FQV11" s="1739" t="n"/>
      <c r="FQW11" s="1739" t="n"/>
      <c r="FQX11" s="1739" t="n"/>
      <c r="FQY11" s="1739" t="n"/>
      <c r="FQZ11" s="1739" t="n"/>
      <c r="FRA11" s="1739" t="n"/>
      <c r="FRB11" s="1739" t="n"/>
      <c r="FRC11" s="1739" t="n"/>
      <c r="FRD11" s="1739" t="n"/>
      <c r="FRE11" s="1739" t="n"/>
      <c r="FRF11" s="1739" t="n"/>
      <c r="FRG11" s="1739" t="n"/>
      <c r="FRH11" s="1739" t="n"/>
      <c r="FRI11" s="1739" t="n"/>
      <c r="FRJ11" s="1739" t="n"/>
      <c r="FRK11" s="1739" t="n"/>
      <c r="FRL11" s="1739" t="n"/>
      <c r="FRM11" s="1739" t="n"/>
      <c r="FRN11" s="1739" t="n"/>
      <c r="FRO11" s="1739" t="n"/>
      <c r="FRP11" s="1739" t="n"/>
      <c r="FRQ11" s="1739" t="n"/>
      <c r="FRR11" s="1739" t="n"/>
      <c r="FRS11" s="1739" t="n"/>
      <c r="FRT11" s="1739" t="n"/>
      <c r="FRU11" s="1739" t="n"/>
      <c r="FRV11" s="1739" t="n"/>
      <c r="FRW11" s="1739" t="n"/>
      <c r="FRX11" s="1739" t="n"/>
      <c r="FRY11" s="1739" t="n"/>
      <c r="FRZ11" s="1739" t="n"/>
      <c r="FSA11" s="1739" t="n"/>
      <c r="FSB11" s="1739" t="n"/>
      <c r="FSC11" s="1739" t="n"/>
      <c r="FSD11" s="1739" t="n"/>
      <c r="FSE11" s="1739" t="n"/>
      <c r="FSF11" s="1739" t="n"/>
      <c r="FSG11" s="1739" t="n"/>
      <c r="FSH11" s="1739" t="n"/>
      <c r="FSI11" s="1739" t="n"/>
      <c r="FSJ11" s="1739" t="n"/>
      <c r="FSK11" s="1739" t="n"/>
      <c r="FSL11" s="1739" t="n"/>
      <c r="FSM11" s="1739" t="n"/>
      <c r="FSN11" s="1739" t="n"/>
      <c r="FSO11" s="1739" t="n"/>
      <c r="FSP11" s="1739" t="n"/>
      <c r="FSQ11" s="1739" t="n"/>
      <c r="FSR11" s="1739" t="n"/>
      <c r="FSS11" s="1739" t="n"/>
      <c r="FST11" s="1739" t="n"/>
      <c r="FSU11" s="1739" t="n"/>
      <c r="FSV11" s="1739" t="n"/>
      <c r="FSW11" s="1739" t="n"/>
      <c r="FSX11" s="1739" t="n"/>
      <c r="FSY11" s="1739" t="n"/>
      <c r="FSZ11" s="1739" t="n"/>
      <c r="FTA11" s="1739" t="n"/>
      <c r="FTB11" s="1739" t="n"/>
      <c r="FTC11" s="1739" t="n"/>
      <c r="FTD11" s="1739" t="n"/>
      <c r="FTE11" s="1739" t="n"/>
      <c r="FTF11" s="1739" t="n"/>
      <c r="FTG11" s="1739" t="n"/>
      <c r="FTH11" s="1739" t="n"/>
      <c r="FTI11" s="1739" t="n"/>
      <c r="FTJ11" s="1739" t="n"/>
      <c r="FTK11" s="1739" t="n"/>
      <c r="FTL11" s="1739" t="n"/>
      <c r="FTM11" s="1739" t="n"/>
      <c r="FTN11" s="1739" t="n"/>
      <c r="FTO11" s="1739" t="n"/>
      <c r="FTP11" s="1739" t="n"/>
      <c r="FTQ11" s="1739" t="n"/>
      <c r="FTR11" s="1739" t="n"/>
      <c r="FTS11" s="1739" t="n"/>
      <c r="FTT11" s="1739" t="n"/>
      <c r="FTU11" s="1739" t="n"/>
      <c r="FTV11" s="1739" t="n"/>
      <c r="FTW11" s="1739" t="n"/>
      <c r="FTX11" s="1739" t="n"/>
      <c r="FTY11" s="1739" t="n"/>
      <c r="FTZ11" s="1739" t="n"/>
      <c r="FUA11" s="1739" t="n"/>
      <c r="FUB11" s="1739" t="n"/>
      <c r="FUC11" s="1739" t="n"/>
      <c r="FUD11" s="1739" t="n"/>
      <c r="FUE11" s="1739" t="n"/>
      <c r="FUF11" s="1739" t="n"/>
      <c r="FUG11" s="1739" t="n"/>
      <c r="FUH11" s="1739" t="n"/>
      <c r="FUI11" s="1739" t="n"/>
      <c r="FUJ11" s="1739" t="n"/>
      <c r="FUK11" s="1739" t="n"/>
      <c r="FUL11" s="1739" t="n"/>
      <c r="FUM11" s="1739" t="n"/>
      <c r="FUN11" s="1739" t="n"/>
      <c r="FUO11" s="1739" t="n"/>
      <c r="FUP11" s="1739" t="n"/>
      <c r="FUQ11" s="1739" t="n"/>
      <c r="FUR11" s="1739" t="n"/>
      <c r="FUS11" s="1739" t="n"/>
      <c r="FUT11" s="1739" t="n"/>
      <c r="FUU11" s="1739" t="n"/>
      <c r="FUV11" s="1739" t="n"/>
      <c r="FUW11" s="1739" t="n"/>
      <c r="FUX11" s="1739" t="n"/>
      <c r="FUY11" s="1739" t="n"/>
      <c r="FUZ11" s="1739" t="n"/>
      <c r="FVA11" s="1739" t="n"/>
      <c r="FVB11" s="1739" t="n"/>
      <c r="FVC11" s="1739" t="n"/>
      <c r="FVD11" s="1739" t="n"/>
      <c r="FVE11" s="1739" t="n"/>
      <c r="FVF11" s="1739" t="n"/>
      <c r="FVG11" s="1739" t="n"/>
      <c r="FVH11" s="1739" t="n"/>
      <c r="FVI11" s="1739" t="n"/>
      <c r="FVJ11" s="1739" t="n"/>
      <c r="FVK11" s="1739" t="n"/>
      <c r="FVL11" s="1739" t="n"/>
      <c r="FVM11" s="1739" t="n"/>
      <c r="FVN11" s="1739" t="n"/>
      <c r="FVO11" s="1739" t="n"/>
      <c r="FVP11" s="1739" t="n"/>
      <c r="FVQ11" s="1739" t="n"/>
      <c r="FVR11" s="1739" t="n"/>
      <c r="FVS11" s="1739" t="n"/>
      <c r="FVT11" s="1739" t="n"/>
      <c r="FVU11" s="1739" t="n"/>
      <c r="FVV11" s="1739" t="n"/>
      <c r="FVW11" s="1739" t="n"/>
      <c r="FVX11" s="1739" t="n"/>
      <c r="FVY11" s="1739" t="n"/>
      <c r="FVZ11" s="1739" t="n"/>
      <c r="FWA11" s="1739" t="n"/>
      <c r="FWB11" s="1739" t="n"/>
      <c r="FWC11" s="1739" t="n"/>
      <c r="FWD11" s="1739" t="n"/>
      <c r="FWE11" s="1739" t="n"/>
      <c r="FWF11" s="1739" t="n"/>
      <c r="FWG11" s="1739" t="n"/>
      <c r="FWH11" s="1739" t="n"/>
      <c r="FWI11" s="1739" t="n"/>
      <c r="FWJ11" s="1739" t="n"/>
      <c r="FWK11" s="1739" t="n"/>
      <c r="FWL11" s="1739" t="n"/>
      <c r="FWM11" s="1739" t="n"/>
      <c r="FWN11" s="1739" t="n"/>
      <c r="FWO11" s="1739" t="n"/>
      <c r="FWP11" s="1739" t="n"/>
      <c r="FWQ11" s="1739" t="n"/>
      <c r="FWR11" s="1739" t="n"/>
      <c r="FWS11" s="1739" t="n"/>
      <c r="FWT11" s="1739" t="n"/>
      <c r="FWU11" s="1739" t="n"/>
      <c r="FWV11" s="1739" t="n"/>
      <c r="FWW11" s="1739" t="n"/>
      <c r="FWX11" s="1739" t="n"/>
      <c r="FWY11" s="1739" t="n"/>
      <c r="FWZ11" s="1739" t="n"/>
      <c r="FXA11" s="1739" t="n"/>
      <c r="FXB11" s="1739" t="n"/>
      <c r="FXC11" s="1739" t="n"/>
      <c r="FXD11" s="1739" t="n"/>
      <c r="FXE11" s="1739" t="n"/>
      <c r="FXF11" s="1739" t="n"/>
      <c r="FXG11" s="1739" t="n"/>
      <c r="FXH11" s="1739" t="n"/>
      <c r="FXI11" s="1739" t="n"/>
      <c r="FXJ11" s="1739" t="n"/>
      <c r="FXK11" s="1739" t="n"/>
      <c r="FXL11" s="1739" t="n"/>
      <c r="FXM11" s="1739" t="n"/>
      <c r="FXN11" s="1739" t="n"/>
      <c r="FXO11" s="1739" t="n"/>
      <c r="FXP11" s="1739" t="n"/>
      <c r="FXQ11" s="1739" t="n"/>
      <c r="FXR11" s="1739" t="n"/>
      <c r="FXS11" s="1739" t="n"/>
      <c r="FXT11" s="1739" t="n"/>
      <c r="FXU11" s="1739" t="n"/>
      <c r="FXV11" s="1739" t="n"/>
      <c r="FXW11" s="1739" t="n"/>
      <c r="FXX11" s="1739" t="n"/>
      <c r="FXY11" s="1739" t="n"/>
      <c r="FXZ11" s="1739" t="n"/>
      <c r="FYA11" s="1739" t="n"/>
      <c r="FYB11" s="1739" t="n"/>
      <c r="FYC11" s="1739" t="n"/>
      <c r="FYD11" s="1739" t="n"/>
      <c r="FYE11" s="1739" t="n"/>
      <c r="FYF11" s="1739" t="n"/>
      <c r="FYG11" s="1739" t="n"/>
      <c r="FYH11" s="1739" t="n"/>
      <c r="FYI11" s="1739" t="n"/>
      <c r="FYJ11" s="1739" t="n"/>
      <c r="FYK11" s="1739" t="n"/>
      <c r="FYL11" s="1739" t="n"/>
      <c r="FYM11" s="1739" t="n"/>
      <c r="FYN11" s="1739" t="n"/>
      <c r="FYO11" s="1739" t="n"/>
      <c r="FYP11" s="1739" t="n"/>
      <c r="FYQ11" s="1739" t="n"/>
      <c r="FYR11" s="1739" t="n"/>
      <c r="FYS11" s="1739" t="n"/>
      <c r="FYT11" s="1739" t="n"/>
      <c r="FYU11" s="1739" t="n"/>
      <c r="FYV11" s="1739" t="n"/>
      <c r="FYW11" s="1739" t="n"/>
      <c r="FYX11" s="1739" t="n"/>
      <c r="FYY11" s="1739" t="n"/>
      <c r="FYZ11" s="1739" t="n"/>
      <c r="FZA11" s="1739" t="n"/>
      <c r="FZB11" s="1739" t="n"/>
      <c r="FZC11" s="1739" t="n"/>
      <c r="FZD11" s="1739" t="n"/>
      <c r="FZE11" s="1739" t="n"/>
      <c r="FZF11" s="1739" t="n"/>
      <c r="FZG11" s="1739" t="n"/>
      <c r="FZH11" s="1739" t="n"/>
      <c r="FZI11" s="1739" t="n"/>
      <c r="FZJ11" s="1739" t="n"/>
      <c r="FZK11" s="1739" t="n"/>
      <c r="FZL11" s="1739" t="n"/>
      <c r="FZM11" s="1739" t="n"/>
      <c r="FZN11" s="1739" t="n"/>
      <c r="FZO11" s="1739" t="n"/>
      <c r="FZP11" s="1739" t="n"/>
      <c r="FZQ11" s="1739" t="n"/>
      <c r="FZR11" s="1739" t="n"/>
      <c r="FZS11" s="1739" t="n"/>
      <c r="FZT11" s="1739" t="n"/>
      <c r="FZU11" s="1739" t="n"/>
      <c r="FZV11" s="1739" t="n"/>
      <c r="FZW11" s="1739" t="n"/>
      <c r="FZX11" s="1739" t="n"/>
      <c r="FZY11" s="1739" t="n"/>
      <c r="FZZ11" s="1739" t="n"/>
      <c r="GAA11" s="1739" t="n"/>
      <c r="GAB11" s="1739" t="n"/>
      <c r="GAC11" s="1739" t="n"/>
      <c r="GAD11" s="1739" t="n"/>
      <c r="GAE11" s="1739" t="n"/>
      <c r="GAF11" s="1739" t="n"/>
      <c r="GAG11" s="1739" t="n"/>
      <c r="GAH11" s="1739" t="n"/>
      <c r="GAI11" s="1739" t="n"/>
      <c r="GAJ11" s="1739" t="n"/>
      <c r="GAK11" s="1739" t="n"/>
      <c r="GAL11" s="1739" t="n"/>
      <c r="GAM11" s="1739" t="n"/>
      <c r="GAN11" s="1739" t="n"/>
      <c r="GAO11" s="1739" t="n"/>
      <c r="GAP11" s="1739" t="n"/>
      <c r="GAQ11" s="1739" t="n"/>
      <c r="GAR11" s="1739" t="n"/>
      <c r="GAS11" s="1739" t="n"/>
      <c r="GAT11" s="1739" t="n"/>
      <c r="GAU11" s="1739" t="n"/>
      <c r="GAV11" s="1739" t="n"/>
      <c r="GAW11" s="1739" t="n"/>
      <c r="GAX11" s="1739" t="n"/>
      <c r="GAY11" s="1739" t="n"/>
      <c r="GAZ11" s="1739" t="n"/>
      <c r="GBA11" s="1739" t="n"/>
      <c r="GBB11" s="1739" t="n"/>
      <c r="GBC11" s="1739" t="n"/>
      <c r="GBD11" s="1739" t="n"/>
      <c r="GBE11" s="1739" t="n"/>
      <c r="GBF11" s="1739" t="n"/>
      <c r="GBG11" s="1739" t="n"/>
      <c r="GBH11" s="1739" t="n"/>
      <c r="GBI11" s="1739" t="n"/>
      <c r="GBJ11" s="1739" t="n"/>
      <c r="GBK11" s="1739" t="n"/>
      <c r="GBL11" s="1739" t="n"/>
      <c r="GBM11" s="1739" t="n"/>
      <c r="GBN11" s="1739" t="n"/>
      <c r="GBO11" s="1739" t="n"/>
      <c r="GBP11" s="1739" t="n"/>
      <c r="GBQ11" s="1739" t="n"/>
      <c r="GBR11" s="1739" t="n"/>
      <c r="GBS11" s="1739" t="n"/>
      <c r="GBT11" s="1739" t="n"/>
      <c r="GBU11" s="1739" t="n"/>
      <c r="GBV11" s="1739" t="n"/>
      <c r="GBW11" s="1739" t="n"/>
      <c r="GBX11" s="1739" t="n"/>
      <c r="GBY11" s="1739" t="n"/>
      <c r="GBZ11" s="1739" t="n"/>
      <c r="GCA11" s="1739" t="n"/>
      <c r="GCB11" s="1739" t="n"/>
      <c r="GCC11" s="1739" t="n"/>
      <c r="GCD11" s="1739" t="n"/>
      <c r="GCE11" s="1739" t="n"/>
      <c r="GCF11" s="1739" t="n"/>
      <c r="GCG11" s="1739" t="n"/>
      <c r="GCH11" s="1739" t="n"/>
      <c r="GCI11" s="1739" t="n"/>
      <c r="GCJ11" s="1739" t="n"/>
      <c r="GCK11" s="1739" t="n"/>
      <c r="GCL11" s="1739" t="n"/>
      <c r="GCM11" s="1739" t="n"/>
      <c r="GCN11" s="1739" t="n"/>
      <c r="GCO11" s="1739" t="n"/>
      <c r="GCP11" s="1739" t="n"/>
      <c r="GCQ11" s="1739" t="n"/>
      <c r="GCR11" s="1739" t="n"/>
      <c r="GCS11" s="1739" t="n"/>
      <c r="GCT11" s="1739" t="n"/>
      <c r="GCU11" s="1739" t="n"/>
      <c r="GCV11" s="1739" t="n"/>
      <c r="GCW11" s="1739" t="n"/>
      <c r="GCX11" s="1739" t="n"/>
      <c r="GCY11" s="1739" t="n"/>
      <c r="GCZ11" s="1739" t="n"/>
      <c r="GDA11" s="1739" t="n"/>
      <c r="GDB11" s="1739" t="n"/>
      <c r="GDC11" s="1739" t="n"/>
      <c r="GDD11" s="1739" t="n"/>
      <c r="GDE11" s="1739" t="n"/>
      <c r="GDF11" s="1739" t="n"/>
      <c r="GDG11" s="1739" t="n"/>
      <c r="GDH11" s="1739" t="n"/>
      <c r="GDI11" s="1739" t="n"/>
      <c r="GDJ11" s="1739" t="n"/>
      <c r="GDK11" s="1739" t="n"/>
      <c r="GDL11" s="1739" t="n"/>
      <c r="GDM11" s="1739" t="n"/>
      <c r="GDN11" s="1739" t="n"/>
      <c r="GDO11" s="1739" t="n"/>
      <c r="GDP11" s="1739" t="n"/>
      <c r="GDQ11" s="1739" t="n"/>
      <c r="GDR11" s="1739" t="n"/>
      <c r="GDS11" s="1739" t="n"/>
      <c r="GDT11" s="1739" t="n"/>
      <c r="GDU11" s="1739" t="n"/>
      <c r="GDV11" s="1739" t="n"/>
      <c r="GDW11" s="1739" t="n"/>
      <c r="GDX11" s="1739" t="n"/>
      <c r="GDY11" s="1739" t="n"/>
      <c r="GDZ11" s="1739" t="n"/>
      <c r="GEA11" s="1739" t="n"/>
      <c r="GEB11" s="1739" t="n"/>
      <c r="GEC11" s="1739" t="n"/>
      <c r="GED11" s="1739" t="n"/>
      <c r="GEE11" s="1739" t="n"/>
      <c r="GEF11" s="1739" t="n"/>
      <c r="GEG11" s="1739" t="n"/>
      <c r="GEH11" s="1739" t="n"/>
      <c r="GEI11" s="1739" t="n"/>
      <c r="GEJ11" s="1739" t="n"/>
      <c r="GEK11" s="1739" t="n"/>
      <c r="GEL11" s="1739" t="n"/>
      <c r="GEM11" s="1739" t="n"/>
      <c r="GEN11" s="1739" t="n"/>
      <c r="GEO11" s="1739" t="n"/>
      <c r="GEP11" s="1739" t="n"/>
      <c r="GEQ11" s="1739" t="n"/>
      <c r="GER11" s="1739" t="n"/>
      <c r="GES11" s="1739" t="n"/>
      <c r="GET11" s="1739" t="n"/>
      <c r="GEU11" s="1739" t="n"/>
      <c r="GEV11" s="1739" t="n"/>
      <c r="GEW11" s="1739" t="n"/>
      <c r="GEX11" s="1739" t="n"/>
      <c r="GEY11" s="1739" t="n"/>
      <c r="GEZ11" s="1739" t="n"/>
      <c r="GFA11" s="1739" t="n"/>
      <c r="GFB11" s="1739" t="n"/>
      <c r="GFC11" s="1739" t="n"/>
      <c r="GFD11" s="1739" t="n"/>
      <c r="GFE11" s="1739" t="n"/>
      <c r="GFF11" s="1739" t="n"/>
      <c r="GFG11" s="1739" t="n"/>
      <c r="GFH11" s="1739" t="n"/>
      <c r="GFI11" s="1739" t="n"/>
      <c r="GFJ11" s="1739" t="n"/>
      <c r="GFK11" s="1739" t="n"/>
      <c r="GFL11" s="1739" t="n"/>
      <c r="GFM11" s="1739" t="n"/>
      <c r="GFN11" s="1739" t="n"/>
      <c r="GFO11" s="1739" t="n"/>
      <c r="GFP11" s="1739" t="n"/>
      <c r="GFQ11" s="1739" t="n"/>
      <c r="GFR11" s="1739" t="n"/>
      <c r="GFS11" s="1739" t="n"/>
      <c r="GFT11" s="1739" t="n"/>
      <c r="GFU11" s="1739" t="n"/>
      <c r="GFV11" s="1739" t="n"/>
      <c r="GFW11" s="1739" t="n"/>
      <c r="GFX11" s="1739" t="n"/>
      <c r="GFY11" s="1739" t="n"/>
      <c r="GFZ11" s="1739" t="n"/>
      <c r="GGA11" s="1739" t="n"/>
      <c r="GGB11" s="1739" t="n"/>
      <c r="GGC11" s="1739" t="n"/>
      <c r="GGD11" s="1739" t="n"/>
      <c r="GGE11" s="1739" t="n"/>
      <c r="GGF11" s="1739" t="n"/>
      <c r="GGG11" s="1739" t="n"/>
      <c r="GGH11" s="1739" t="n"/>
      <c r="GGI11" s="1739" t="n"/>
      <c r="GGJ11" s="1739" t="n"/>
      <c r="GGK11" s="1739" t="n"/>
      <c r="GGL11" s="1739" t="n"/>
      <c r="GGM11" s="1739" t="n"/>
      <c r="GGN11" s="1739" t="n"/>
      <c r="GGO11" s="1739" t="n"/>
      <c r="GGP11" s="1739" t="n"/>
      <c r="GGQ11" s="1739" t="n"/>
      <c r="GGR11" s="1739" t="n"/>
      <c r="GGS11" s="1739" t="n"/>
      <c r="GGT11" s="1739" t="n"/>
      <c r="GGU11" s="1739" t="n"/>
      <c r="GGV11" s="1739" t="n"/>
      <c r="GGW11" s="1739" t="n"/>
      <c r="GGX11" s="1739" t="n"/>
      <c r="GGY11" s="1739" t="n"/>
      <c r="GGZ11" s="1739" t="n"/>
      <c r="GHA11" s="1739" t="n"/>
      <c r="GHB11" s="1739" t="n"/>
      <c r="GHC11" s="1739" t="n"/>
      <c r="GHD11" s="1739" t="n"/>
      <c r="GHE11" s="1739" t="n"/>
      <c r="GHF11" s="1739" t="n"/>
      <c r="GHG11" s="1739" t="n"/>
      <c r="GHH11" s="1739" t="n"/>
      <c r="GHI11" s="1739" t="n"/>
      <c r="GHJ11" s="1739" t="n"/>
      <c r="GHK11" s="1739" t="n"/>
      <c r="GHL11" s="1739" t="n"/>
      <c r="GHM11" s="1739" t="n"/>
      <c r="GHN11" s="1739" t="n"/>
      <c r="GHO11" s="1739" t="n"/>
      <c r="GHP11" s="1739" t="n"/>
      <c r="GHQ11" s="1739" t="n"/>
      <c r="GHR11" s="1739" t="n"/>
      <c r="GHS11" s="1739" t="n"/>
      <c r="GHT11" s="1739" t="n"/>
      <c r="GHU11" s="1739" t="n"/>
      <c r="GHV11" s="1739" t="n"/>
      <c r="GHW11" s="1739" t="n"/>
      <c r="GHX11" s="1739" t="n"/>
      <c r="GHY11" s="1739" t="n"/>
      <c r="GHZ11" s="1739" t="n"/>
      <c r="GIA11" s="1739" t="n"/>
      <c r="GIB11" s="1739" t="n"/>
      <c r="GIC11" s="1739" t="n"/>
      <c r="GID11" s="1739" t="n"/>
      <c r="GIE11" s="1739" t="n"/>
      <c r="GIF11" s="1739" t="n"/>
      <c r="GIG11" s="1739" t="n"/>
      <c r="GIH11" s="1739" t="n"/>
      <c r="GII11" s="1739" t="n"/>
      <c r="GIJ11" s="1739" t="n"/>
      <c r="GIK11" s="1739" t="n"/>
      <c r="GIL11" s="1739" t="n"/>
      <c r="GIM11" s="1739" t="n"/>
      <c r="GIN11" s="1739" t="n"/>
      <c r="GIO11" s="1739" t="n"/>
      <c r="GIP11" s="1739" t="n"/>
      <c r="GIQ11" s="1739" t="n"/>
      <c r="GIR11" s="1739" t="n"/>
      <c r="GIS11" s="1739" t="n"/>
      <c r="GIT11" s="1739" t="n"/>
      <c r="GIU11" s="1739" t="n"/>
      <c r="GIV11" s="1739" t="n"/>
      <c r="GIW11" s="1739" t="n"/>
      <c r="GIX11" s="1739" t="n"/>
      <c r="GIY11" s="1739" t="n"/>
      <c r="GIZ11" s="1739" t="n"/>
      <c r="GJA11" s="1739" t="n"/>
      <c r="GJB11" s="1739" t="n"/>
      <c r="GJC11" s="1739" t="n"/>
      <c r="GJD11" s="1739" t="n"/>
      <c r="GJE11" s="1739" t="n"/>
      <c r="GJF11" s="1739" t="n"/>
      <c r="GJG11" s="1739" t="n"/>
      <c r="GJH11" s="1739" t="n"/>
      <c r="GJI11" s="1739" t="n"/>
      <c r="GJJ11" s="1739" t="n"/>
      <c r="GJK11" s="1739" t="n"/>
      <c r="GJL11" s="1739" t="n"/>
      <c r="GJM11" s="1739" t="n"/>
      <c r="GJN11" s="1739" t="n"/>
      <c r="GJO11" s="1739" t="n"/>
      <c r="GJP11" s="1739" t="n"/>
      <c r="GJQ11" s="1739" t="n"/>
      <c r="GJR11" s="1739" t="n"/>
      <c r="GJS11" s="1739" t="n"/>
      <c r="GJT11" s="1739" t="n"/>
      <c r="GJU11" s="1739" t="n"/>
      <c r="GJV11" s="1739" t="n"/>
      <c r="GJW11" s="1739" t="n"/>
      <c r="GJX11" s="1739" t="n"/>
      <c r="GJY11" s="1739" t="n"/>
      <c r="GJZ11" s="1739" t="n"/>
      <c r="GKA11" s="1739" t="n"/>
      <c r="GKB11" s="1739" t="n"/>
      <c r="GKC11" s="1739" t="n"/>
      <c r="GKD11" s="1739" t="n"/>
      <c r="GKE11" s="1739" t="n"/>
      <c r="GKF11" s="1739" t="n"/>
      <c r="GKG11" s="1739" t="n"/>
      <c r="GKH11" s="1739" t="n"/>
      <c r="GKI11" s="1739" t="n"/>
      <c r="GKJ11" s="1739" t="n"/>
      <c r="GKK11" s="1739" t="n"/>
      <c r="GKL11" s="1739" t="n"/>
      <c r="GKM11" s="1739" t="n"/>
      <c r="GKN11" s="1739" t="n"/>
      <c r="GKO11" s="1739" t="n"/>
      <c r="GKP11" s="1739" t="n"/>
      <c r="GKQ11" s="1739" t="n"/>
      <c r="GKR11" s="1739" t="n"/>
      <c r="GKS11" s="1739" t="n"/>
      <c r="GKT11" s="1739" t="n"/>
      <c r="GKU11" s="1739" t="n"/>
      <c r="GKV11" s="1739" t="n"/>
      <c r="GKW11" s="1739" t="n"/>
      <c r="GKX11" s="1739" t="n"/>
      <c r="GKY11" s="1739" t="n"/>
      <c r="GKZ11" s="1739" t="n"/>
      <c r="GLA11" s="1739" t="n"/>
      <c r="GLB11" s="1739" t="n"/>
      <c r="GLC11" s="1739" t="n"/>
      <c r="GLD11" s="1739" t="n"/>
      <c r="GLE11" s="1739" t="n"/>
      <c r="GLF11" s="1739" t="n"/>
      <c r="GLG11" s="1739" t="n"/>
      <c r="GLH11" s="1739" t="n"/>
      <c r="GLI11" s="1739" t="n"/>
      <c r="GLJ11" s="1739" t="n"/>
      <c r="GLK11" s="1739" t="n"/>
      <c r="GLL11" s="1739" t="n"/>
      <c r="GLM11" s="1739" t="n"/>
      <c r="GLN11" s="1739" t="n"/>
      <c r="GLO11" s="1739" t="n"/>
      <c r="GLP11" s="1739" t="n"/>
      <c r="GLQ11" s="1739" t="n"/>
      <c r="GLR11" s="1739" t="n"/>
      <c r="GLS11" s="1739" t="n"/>
      <c r="GLT11" s="1739" t="n"/>
      <c r="GLU11" s="1739" t="n"/>
      <c r="GLV11" s="1739" t="n"/>
      <c r="GLW11" s="1739" t="n"/>
      <c r="GLX11" s="1739" t="n"/>
      <c r="GLY11" s="1739" t="n"/>
      <c r="GLZ11" s="1739" t="n"/>
      <c r="GMA11" s="1739" t="n"/>
      <c r="GMB11" s="1739" t="n"/>
      <c r="GMC11" s="1739" t="n"/>
      <c r="GMD11" s="1739" t="n"/>
      <c r="GME11" s="1739" t="n"/>
      <c r="GMF11" s="1739" t="n"/>
      <c r="GMG11" s="1739" t="n"/>
      <c r="GMH11" s="1739" t="n"/>
      <c r="GMI11" s="1739" t="n"/>
      <c r="GMJ11" s="1739" t="n"/>
      <c r="GMK11" s="1739" t="n"/>
      <c r="GML11" s="1739" t="n"/>
      <c r="GMM11" s="1739" t="n"/>
      <c r="GMN11" s="1739" t="n"/>
      <c r="GMO11" s="1739" t="n"/>
      <c r="GMP11" s="1739" t="n"/>
      <c r="GMQ11" s="1739" t="n"/>
      <c r="GMR11" s="1739" t="n"/>
      <c r="GMS11" s="1739" t="n"/>
      <c r="GMT11" s="1739" t="n"/>
      <c r="GMU11" s="1739" t="n"/>
      <c r="GMV11" s="1739" t="n"/>
      <c r="GMW11" s="1739" t="n"/>
      <c r="GMX11" s="1739" t="n"/>
      <c r="GMY11" s="1739" t="n"/>
      <c r="GMZ11" s="1739" t="n"/>
      <c r="GNA11" s="1739" t="n"/>
      <c r="GNB11" s="1739" t="n"/>
      <c r="GNC11" s="1739" t="n"/>
      <c r="GND11" s="1739" t="n"/>
      <c r="GNE11" s="1739" t="n"/>
      <c r="GNF11" s="1739" t="n"/>
      <c r="GNG11" s="1739" t="n"/>
      <c r="GNH11" s="1739" t="n"/>
      <c r="GNI11" s="1739" t="n"/>
      <c r="GNJ11" s="1739" t="n"/>
      <c r="GNK11" s="1739" t="n"/>
      <c r="GNL11" s="1739" t="n"/>
      <c r="GNM11" s="1739" t="n"/>
      <c r="GNN11" s="1739" t="n"/>
      <c r="GNO11" s="1739" t="n"/>
      <c r="GNP11" s="1739" t="n"/>
      <c r="GNQ11" s="1739" t="n"/>
      <c r="GNR11" s="1739" t="n"/>
      <c r="GNS11" s="1739" t="n"/>
      <c r="GNT11" s="1739" t="n"/>
      <c r="GNU11" s="1739" t="n"/>
      <c r="GNV11" s="1739" t="n"/>
      <c r="GNW11" s="1739" t="n"/>
      <c r="GNX11" s="1739" t="n"/>
      <c r="GNY11" s="1739" t="n"/>
      <c r="GNZ11" s="1739" t="n"/>
      <c r="GOA11" s="1739" t="n"/>
      <c r="GOB11" s="1739" t="n"/>
      <c r="GOC11" s="1739" t="n"/>
      <c r="GOD11" s="1739" t="n"/>
      <c r="GOE11" s="1739" t="n"/>
      <c r="GOF11" s="1739" t="n"/>
      <c r="GOG11" s="1739" t="n"/>
      <c r="GOH11" s="1739" t="n"/>
      <c r="GOI11" s="1739" t="n"/>
      <c r="GOJ11" s="1739" t="n"/>
      <c r="GOK11" s="1739" t="n"/>
      <c r="GOL11" s="1739" t="n"/>
      <c r="GOM11" s="1739" t="n"/>
      <c r="GON11" s="1739" t="n"/>
      <c r="GOO11" s="1739" t="n"/>
      <c r="GOP11" s="1739" t="n"/>
      <c r="GOQ11" s="1739" t="n"/>
      <c r="GOR11" s="1739" t="n"/>
      <c r="GOS11" s="1739" t="n"/>
      <c r="GOT11" s="1739" t="n"/>
      <c r="GOU11" s="1739" t="n"/>
      <c r="GOV11" s="1739" t="n"/>
      <c r="GOW11" s="1739" t="n"/>
      <c r="GOX11" s="1739" t="n"/>
      <c r="GOY11" s="1739" t="n"/>
      <c r="GOZ11" s="1739" t="n"/>
      <c r="GPA11" s="1739" t="n"/>
      <c r="GPB11" s="1739" t="n"/>
      <c r="GPC11" s="1739" t="n"/>
      <c r="GPD11" s="1739" t="n"/>
      <c r="GPE11" s="1739" t="n"/>
      <c r="GPF11" s="1739" t="n"/>
      <c r="GPG11" s="1739" t="n"/>
      <c r="GPH11" s="1739" t="n"/>
      <c r="GPI11" s="1739" t="n"/>
      <c r="GPJ11" s="1739" t="n"/>
      <c r="GPK11" s="1739" t="n"/>
      <c r="GPL11" s="1739" t="n"/>
      <c r="GPM11" s="1739" t="n"/>
      <c r="GPN11" s="1739" t="n"/>
      <c r="GPO11" s="1739" t="n"/>
      <c r="GPP11" s="1739" t="n"/>
      <c r="GPQ11" s="1739" t="n"/>
      <c r="GPR11" s="1739" t="n"/>
      <c r="GPS11" s="1739" t="n"/>
      <c r="GPT11" s="1739" t="n"/>
      <c r="GPU11" s="1739" t="n"/>
      <c r="GPV11" s="1739" t="n"/>
      <c r="GPW11" s="1739" t="n"/>
      <c r="GPX11" s="1739" t="n"/>
      <c r="GPY11" s="1739" t="n"/>
      <c r="GPZ11" s="1739" t="n"/>
      <c r="GQA11" s="1739" t="n"/>
      <c r="GQB11" s="1739" t="n"/>
      <c r="GQC11" s="1739" t="n"/>
      <c r="GQD11" s="1739" t="n"/>
      <c r="GQE11" s="1739" t="n"/>
      <c r="GQF11" s="1739" t="n"/>
      <c r="GQG11" s="1739" t="n"/>
      <c r="GQH11" s="1739" t="n"/>
      <c r="GQI11" s="1739" t="n"/>
      <c r="GQJ11" s="1739" t="n"/>
      <c r="GQK11" s="1739" t="n"/>
      <c r="GQL11" s="1739" t="n"/>
      <c r="GQM11" s="1739" t="n"/>
      <c r="GQN11" s="1739" t="n"/>
      <c r="GQO11" s="1739" t="n"/>
      <c r="GQP11" s="1739" t="n"/>
      <c r="GQQ11" s="1739" t="n"/>
      <c r="GQR11" s="1739" t="n"/>
      <c r="GQS11" s="1739" t="n"/>
      <c r="GQT11" s="1739" t="n"/>
      <c r="GQU11" s="1739" t="n"/>
      <c r="GQV11" s="1739" t="n"/>
      <c r="GQW11" s="1739" t="n"/>
      <c r="GQX11" s="1739" t="n"/>
      <c r="GQY11" s="1739" t="n"/>
      <c r="GQZ11" s="1739" t="n"/>
      <c r="GRA11" s="1739" t="n"/>
      <c r="GRB11" s="1739" t="n"/>
      <c r="GRC11" s="1739" t="n"/>
      <c r="GRD11" s="1739" t="n"/>
      <c r="GRE11" s="1739" t="n"/>
      <c r="GRF11" s="1739" t="n"/>
      <c r="GRG11" s="1739" t="n"/>
      <c r="GRH11" s="1739" t="n"/>
      <c r="GRI11" s="1739" t="n"/>
      <c r="GRJ11" s="1739" t="n"/>
      <c r="GRK11" s="1739" t="n"/>
      <c r="GRL11" s="1739" t="n"/>
      <c r="GRM11" s="1739" t="n"/>
      <c r="GRN11" s="1739" t="n"/>
      <c r="GRO11" s="1739" t="n"/>
      <c r="GRP11" s="1739" t="n"/>
      <c r="GRQ11" s="1739" t="n"/>
      <c r="GRR11" s="1739" t="n"/>
      <c r="GRS11" s="1739" t="n"/>
      <c r="GRT11" s="1739" t="n"/>
      <c r="GRU11" s="1739" t="n"/>
      <c r="GRV11" s="1739" t="n"/>
      <c r="GRW11" s="1739" t="n"/>
      <c r="GRX11" s="1739" t="n"/>
      <c r="GRY11" s="1739" t="n"/>
      <c r="GRZ11" s="1739" t="n"/>
      <c r="GSA11" s="1739" t="n"/>
      <c r="GSB11" s="1739" t="n"/>
      <c r="GSC11" s="1739" t="n"/>
      <c r="GSD11" s="1739" t="n"/>
      <c r="GSE11" s="1739" t="n"/>
      <c r="GSF11" s="1739" t="n"/>
      <c r="GSG11" s="1739" t="n"/>
      <c r="GSH11" s="1739" t="n"/>
      <c r="GSI11" s="1739" t="n"/>
      <c r="GSJ11" s="1739" t="n"/>
      <c r="GSK11" s="1739" t="n"/>
      <c r="GSL11" s="1739" t="n"/>
      <c r="GSM11" s="1739" t="n"/>
      <c r="GSN11" s="1739" t="n"/>
      <c r="GSO11" s="1739" t="n"/>
      <c r="GSP11" s="1739" t="n"/>
      <c r="GSQ11" s="1739" t="n"/>
      <c r="GSR11" s="1739" t="n"/>
      <c r="GSS11" s="1739" t="n"/>
      <c r="GST11" s="1739" t="n"/>
      <c r="GSU11" s="1739" t="n"/>
      <c r="GSV11" s="1739" t="n"/>
      <c r="GSW11" s="1739" t="n"/>
      <c r="GSX11" s="1739" t="n"/>
      <c r="GSY11" s="1739" t="n"/>
      <c r="GSZ11" s="1739" t="n"/>
      <c r="GTA11" s="1739" t="n"/>
      <c r="GTB11" s="1739" t="n"/>
      <c r="GTC11" s="1739" t="n"/>
      <c r="GTD11" s="1739" t="n"/>
      <c r="GTE11" s="1739" t="n"/>
      <c r="GTF11" s="1739" t="n"/>
      <c r="GTG11" s="1739" t="n"/>
      <c r="GTH11" s="1739" t="n"/>
      <c r="GTI11" s="1739" t="n"/>
      <c r="GTJ11" s="1739" t="n"/>
      <c r="GTK11" s="1739" t="n"/>
      <c r="GTL11" s="1739" t="n"/>
      <c r="GTM11" s="1739" t="n"/>
      <c r="GTN11" s="1739" t="n"/>
      <c r="GTO11" s="1739" t="n"/>
      <c r="GTP11" s="1739" t="n"/>
      <c r="GTQ11" s="1739" t="n"/>
      <c r="GTR11" s="1739" t="n"/>
      <c r="GTS11" s="1739" t="n"/>
      <c r="GTT11" s="1739" t="n"/>
      <c r="GTU11" s="1739" t="n"/>
      <c r="GTV11" s="1739" t="n"/>
      <c r="GTW11" s="1739" t="n"/>
      <c r="GTX11" s="1739" t="n"/>
      <c r="GTY11" s="1739" t="n"/>
      <c r="GTZ11" s="1739" t="n"/>
      <c r="GUA11" s="1739" t="n"/>
      <c r="GUB11" s="1739" t="n"/>
      <c r="GUC11" s="1739" t="n"/>
      <c r="GUD11" s="1739" t="n"/>
      <c r="GUE11" s="1739" t="n"/>
      <c r="GUF11" s="1739" t="n"/>
      <c r="GUG11" s="1739" t="n"/>
      <c r="GUH11" s="1739" t="n"/>
      <c r="GUI11" s="1739" t="n"/>
      <c r="GUJ11" s="1739" t="n"/>
      <c r="GUK11" s="1739" t="n"/>
      <c r="GUL11" s="1739" t="n"/>
      <c r="GUM11" s="1739" t="n"/>
      <c r="GUN11" s="1739" t="n"/>
      <c r="GUO11" s="1739" t="n"/>
      <c r="GUP11" s="1739" t="n"/>
      <c r="GUQ11" s="1739" t="n"/>
      <c r="GUR11" s="1739" t="n"/>
      <c r="GUS11" s="1739" t="n"/>
      <c r="GUT11" s="1739" t="n"/>
      <c r="GUU11" s="1739" t="n"/>
      <c r="GUV11" s="1739" t="n"/>
      <c r="GUW11" s="1739" t="n"/>
      <c r="GUX11" s="1739" t="n"/>
      <c r="GUY11" s="1739" t="n"/>
      <c r="GUZ11" s="1739" t="n"/>
      <c r="GVA11" s="1739" t="n"/>
      <c r="GVB11" s="1739" t="n"/>
      <c r="GVC11" s="1739" t="n"/>
      <c r="GVD11" s="1739" t="n"/>
      <c r="GVE11" s="1739" t="n"/>
      <c r="GVF11" s="1739" t="n"/>
      <c r="GVG11" s="1739" t="n"/>
      <c r="GVH11" s="1739" t="n"/>
      <c r="GVI11" s="1739" t="n"/>
      <c r="GVJ11" s="1739" t="n"/>
      <c r="GVK11" s="1739" t="n"/>
      <c r="GVL11" s="1739" t="n"/>
      <c r="GVM11" s="1739" t="n"/>
      <c r="GVN11" s="1739" t="n"/>
      <c r="GVO11" s="1739" t="n"/>
      <c r="GVP11" s="1739" t="n"/>
      <c r="GVQ11" s="1739" t="n"/>
      <c r="GVR11" s="1739" t="n"/>
      <c r="GVS11" s="1739" t="n"/>
      <c r="GVT11" s="1739" t="n"/>
      <c r="GVU11" s="1739" t="n"/>
      <c r="GVV11" s="1739" t="n"/>
      <c r="GVW11" s="1739" t="n"/>
      <c r="GVX11" s="1739" t="n"/>
      <c r="GVY11" s="1739" t="n"/>
      <c r="GVZ11" s="1739" t="n"/>
      <c r="GWA11" s="1739" t="n"/>
      <c r="GWB11" s="1739" t="n"/>
      <c r="GWC11" s="1739" t="n"/>
      <c r="GWD11" s="1739" t="n"/>
      <c r="GWE11" s="1739" t="n"/>
      <c r="GWF11" s="1739" t="n"/>
      <c r="GWG11" s="1739" t="n"/>
      <c r="GWH11" s="1739" t="n"/>
      <c r="GWI11" s="1739" t="n"/>
      <c r="GWJ11" s="1739" t="n"/>
      <c r="GWK11" s="1739" t="n"/>
      <c r="GWL11" s="1739" t="n"/>
      <c r="GWM11" s="1739" t="n"/>
      <c r="GWN11" s="1739" t="n"/>
      <c r="GWO11" s="1739" t="n"/>
      <c r="GWP11" s="1739" t="n"/>
      <c r="GWQ11" s="1739" t="n"/>
      <c r="GWR11" s="1739" t="n"/>
      <c r="GWS11" s="1739" t="n"/>
      <c r="GWT11" s="1739" t="n"/>
      <c r="GWU11" s="1739" t="n"/>
      <c r="GWV11" s="1739" t="n"/>
      <c r="GWW11" s="1739" t="n"/>
      <c r="GWX11" s="1739" t="n"/>
      <c r="GWY11" s="1739" t="n"/>
      <c r="GWZ11" s="1739" t="n"/>
      <c r="GXA11" s="1739" t="n"/>
      <c r="GXB11" s="1739" t="n"/>
      <c r="GXC11" s="1739" t="n"/>
      <c r="GXD11" s="1739" t="n"/>
      <c r="GXE11" s="1739" t="n"/>
      <c r="GXF11" s="1739" t="n"/>
      <c r="GXG11" s="1739" t="n"/>
      <c r="GXH11" s="1739" t="n"/>
      <c r="GXI11" s="1739" t="n"/>
      <c r="GXJ11" s="1739" t="n"/>
      <c r="GXK11" s="1739" t="n"/>
      <c r="GXL11" s="1739" t="n"/>
      <c r="GXM11" s="1739" t="n"/>
      <c r="GXN11" s="1739" t="n"/>
      <c r="GXO11" s="1739" t="n"/>
      <c r="GXP11" s="1739" t="n"/>
      <c r="GXQ11" s="1739" t="n"/>
      <c r="GXR11" s="1739" t="n"/>
      <c r="GXS11" s="1739" t="n"/>
      <c r="GXT11" s="1739" t="n"/>
      <c r="GXU11" s="1739" t="n"/>
      <c r="GXV11" s="1739" t="n"/>
      <c r="GXW11" s="1739" t="n"/>
      <c r="GXX11" s="1739" t="n"/>
      <c r="GXY11" s="1739" t="n"/>
      <c r="GXZ11" s="1739" t="n"/>
      <c r="GYA11" s="1739" t="n"/>
      <c r="GYB11" s="1739" t="n"/>
      <c r="GYC11" s="1739" t="n"/>
      <c r="GYD11" s="1739" t="n"/>
      <c r="GYE11" s="1739" t="n"/>
      <c r="GYF11" s="1739" t="n"/>
      <c r="GYG11" s="1739" t="n"/>
      <c r="GYH11" s="1739" t="n"/>
      <c r="GYI11" s="1739" t="n"/>
      <c r="GYJ11" s="1739" t="n"/>
      <c r="GYK11" s="1739" t="n"/>
      <c r="GYL11" s="1739" t="n"/>
      <c r="GYM11" s="1739" t="n"/>
      <c r="GYN11" s="1739" t="n"/>
      <c r="GYO11" s="1739" t="n"/>
      <c r="GYP11" s="1739" t="n"/>
      <c r="GYQ11" s="1739" t="n"/>
      <c r="GYR11" s="1739" t="n"/>
      <c r="GYS11" s="1739" t="n"/>
      <c r="GYT11" s="1739" t="n"/>
      <c r="GYU11" s="1739" t="n"/>
      <c r="GYV11" s="1739" t="n"/>
      <c r="GYW11" s="1739" t="n"/>
      <c r="GYX11" s="1739" t="n"/>
      <c r="GYY11" s="1739" t="n"/>
      <c r="GYZ11" s="1739" t="n"/>
      <c r="GZA11" s="1739" t="n"/>
      <c r="GZB11" s="1739" t="n"/>
      <c r="GZC11" s="1739" t="n"/>
      <c r="GZD11" s="1739" t="n"/>
      <c r="GZE11" s="1739" t="n"/>
      <c r="GZF11" s="1739" t="n"/>
      <c r="GZG11" s="1739" t="n"/>
      <c r="GZH11" s="1739" t="n"/>
      <c r="GZI11" s="1739" t="n"/>
      <c r="GZJ11" s="1739" t="n"/>
      <c r="GZK11" s="1739" t="n"/>
      <c r="GZL11" s="1739" t="n"/>
      <c r="GZM11" s="1739" t="n"/>
      <c r="GZN11" s="1739" t="n"/>
      <c r="GZO11" s="1739" t="n"/>
      <c r="GZP11" s="1739" t="n"/>
      <c r="GZQ11" s="1739" t="n"/>
      <c r="GZR11" s="1739" t="n"/>
      <c r="GZS11" s="1739" t="n"/>
      <c r="GZT11" s="1739" t="n"/>
      <c r="GZU11" s="1739" t="n"/>
      <c r="GZV11" s="1739" t="n"/>
      <c r="GZW11" s="1739" t="n"/>
      <c r="GZX11" s="1739" t="n"/>
      <c r="GZY11" s="1739" t="n"/>
      <c r="GZZ11" s="1739" t="n"/>
      <c r="HAA11" s="1739" t="n"/>
      <c r="HAB11" s="1739" t="n"/>
      <c r="HAC11" s="1739" t="n"/>
      <c r="HAD11" s="1739" t="n"/>
      <c r="HAE11" s="1739" t="n"/>
      <c r="HAF11" s="1739" t="n"/>
      <c r="HAG11" s="1739" t="n"/>
      <c r="HAH11" s="1739" t="n"/>
      <c r="HAI11" s="1739" t="n"/>
      <c r="HAJ11" s="1739" t="n"/>
      <c r="HAK11" s="1739" t="n"/>
      <c r="HAL11" s="1739" t="n"/>
      <c r="HAM11" s="1739" t="n"/>
      <c r="HAN11" s="1739" t="n"/>
      <c r="HAO11" s="1739" t="n"/>
      <c r="HAP11" s="1739" t="n"/>
      <c r="HAQ11" s="1739" t="n"/>
      <c r="HAR11" s="1739" t="n"/>
      <c r="HAS11" s="1739" t="n"/>
      <c r="HAT11" s="1739" t="n"/>
      <c r="HAU11" s="1739" t="n"/>
      <c r="HAV11" s="1739" t="n"/>
      <c r="HAW11" s="1739" t="n"/>
      <c r="HAX11" s="1739" t="n"/>
      <c r="HAY11" s="1739" t="n"/>
      <c r="HAZ11" s="1739" t="n"/>
      <c r="HBA11" s="1739" t="n"/>
      <c r="HBB11" s="1739" t="n"/>
      <c r="HBC11" s="1739" t="n"/>
      <c r="HBD11" s="1739" t="n"/>
      <c r="HBE11" s="1739" t="n"/>
      <c r="HBF11" s="1739" t="n"/>
      <c r="HBG11" s="1739" t="n"/>
      <c r="HBH11" s="1739" t="n"/>
      <c r="HBI11" s="1739" t="n"/>
      <c r="HBJ11" s="1739" t="n"/>
      <c r="HBK11" s="1739" t="n"/>
      <c r="HBL11" s="1739" t="n"/>
      <c r="HBM11" s="1739" t="n"/>
      <c r="HBN11" s="1739" t="n"/>
      <c r="HBO11" s="1739" t="n"/>
      <c r="HBP11" s="1739" t="n"/>
      <c r="HBQ11" s="1739" t="n"/>
      <c r="HBR11" s="1739" t="n"/>
      <c r="HBS11" s="1739" t="n"/>
      <c r="HBT11" s="1739" t="n"/>
      <c r="HBU11" s="1739" t="n"/>
      <c r="HBV11" s="1739" t="n"/>
      <c r="HBW11" s="1739" t="n"/>
      <c r="HBX11" s="1739" t="n"/>
      <c r="HBY11" s="1739" t="n"/>
      <c r="HBZ11" s="1739" t="n"/>
      <c r="HCA11" s="1739" t="n"/>
      <c r="HCB11" s="1739" t="n"/>
      <c r="HCC11" s="1739" t="n"/>
      <c r="HCD11" s="1739" t="n"/>
      <c r="HCE11" s="1739" t="n"/>
      <c r="HCF11" s="1739" t="n"/>
      <c r="HCG11" s="1739" t="n"/>
      <c r="HCH11" s="1739" t="n"/>
      <c r="HCI11" s="1739" t="n"/>
      <c r="HCJ11" s="1739" t="n"/>
      <c r="HCK11" s="1739" t="n"/>
      <c r="HCL11" s="1739" t="n"/>
      <c r="HCM11" s="1739" t="n"/>
      <c r="HCN11" s="1739" t="n"/>
      <c r="HCO11" s="1739" t="n"/>
      <c r="HCP11" s="1739" t="n"/>
      <c r="HCQ11" s="1739" t="n"/>
      <c r="HCR11" s="1739" t="n"/>
      <c r="HCS11" s="1739" t="n"/>
      <c r="HCT11" s="1739" t="n"/>
      <c r="HCU11" s="1739" t="n"/>
      <c r="HCV11" s="1739" t="n"/>
      <c r="HCW11" s="1739" t="n"/>
      <c r="HCX11" s="1739" t="n"/>
      <c r="HCY11" s="1739" t="n"/>
      <c r="HCZ11" s="1739" t="n"/>
      <c r="HDA11" s="1739" t="n"/>
      <c r="HDB11" s="1739" t="n"/>
      <c r="HDC11" s="1739" t="n"/>
      <c r="HDD11" s="1739" t="n"/>
      <c r="HDE11" s="1739" t="n"/>
      <c r="HDF11" s="1739" t="n"/>
      <c r="HDG11" s="1739" t="n"/>
      <c r="HDH11" s="1739" t="n"/>
      <c r="HDI11" s="1739" t="n"/>
      <c r="HDJ11" s="1739" t="n"/>
      <c r="HDK11" s="1739" t="n"/>
      <c r="HDL11" s="1739" t="n"/>
      <c r="HDM11" s="1739" t="n"/>
      <c r="HDN11" s="1739" t="n"/>
      <c r="HDO11" s="1739" t="n"/>
      <c r="HDP11" s="1739" t="n"/>
      <c r="HDQ11" s="1739" t="n"/>
      <c r="HDR11" s="1739" t="n"/>
      <c r="HDS11" s="1739" t="n"/>
      <c r="HDT11" s="1739" t="n"/>
      <c r="HDU11" s="1739" t="n"/>
      <c r="HDV11" s="1739" t="n"/>
      <c r="HDW11" s="1739" t="n"/>
      <c r="HDX11" s="1739" t="n"/>
      <c r="HDY11" s="1739" t="n"/>
      <c r="HDZ11" s="1739" t="n"/>
      <c r="HEA11" s="1739" t="n"/>
      <c r="HEB11" s="1739" t="n"/>
      <c r="HEC11" s="1739" t="n"/>
      <c r="HED11" s="1739" t="n"/>
      <c r="HEE11" s="1739" t="n"/>
      <c r="HEF11" s="1739" t="n"/>
      <c r="HEG11" s="1739" t="n"/>
      <c r="HEH11" s="1739" t="n"/>
      <c r="HEI11" s="1739" t="n"/>
      <c r="HEJ11" s="1739" t="n"/>
      <c r="HEK11" s="1739" t="n"/>
      <c r="HEL11" s="1739" t="n"/>
      <c r="HEM11" s="1739" t="n"/>
      <c r="HEN11" s="1739" t="n"/>
      <c r="HEO11" s="1739" t="n"/>
      <c r="HEP11" s="1739" t="n"/>
      <c r="HEQ11" s="1739" t="n"/>
      <c r="HER11" s="1739" t="n"/>
      <c r="HES11" s="1739" t="n"/>
      <c r="HET11" s="1739" t="n"/>
      <c r="HEU11" s="1739" t="n"/>
      <c r="HEV11" s="1739" t="n"/>
      <c r="HEW11" s="1739" t="n"/>
      <c r="HEX11" s="1739" t="n"/>
      <c r="HEY11" s="1739" t="n"/>
      <c r="HEZ11" s="1739" t="n"/>
      <c r="HFA11" s="1739" t="n"/>
      <c r="HFB11" s="1739" t="n"/>
      <c r="HFC11" s="1739" t="n"/>
      <c r="HFD11" s="1739" t="n"/>
      <c r="HFE11" s="1739" t="n"/>
      <c r="HFF11" s="1739" t="n"/>
      <c r="HFG11" s="1739" t="n"/>
      <c r="HFH11" s="1739" t="n"/>
      <c r="HFI11" s="1739" t="n"/>
      <c r="HFJ11" s="1739" t="n"/>
      <c r="HFK11" s="1739" t="n"/>
      <c r="HFL11" s="1739" t="n"/>
      <c r="HFM11" s="1739" t="n"/>
      <c r="HFN11" s="1739" t="n"/>
      <c r="HFO11" s="1739" t="n"/>
      <c r="HFP11" s="1739" t="n"/>
      <c r="HFQ11" s="1739" t="n"/>
      <c r="HFR11" s="1739" t="n"/>
      <c r="HFS11" s="1739" t="n"/>
      <c r="HFT11" s="1739" t="n"/>
      <c r="HFU11" s="1739" t="n"/>
      <c r="HFV11" s="1739" t="n"/>
      <c r="HFW11" s="1739" t="n"/>
      <c r="HFX11" s="1739" t="n"/>
      <c r="HFY11" s="1739" t="n"/>
      <c r="HFZ11" s="1739" t="n"/>
      <c r="HGA11" s="1739" t="n"/>
      <c r="HGB11" s="1739" t="n"/>
      <c r="HGC11" s="1739" t="n"/>
      <c r="HGD11" s="1739" t="n"/>
      <c r="HGE11" s="1739" t="n"/>
      <c r="HGF11" s="1739" t="n"/>
      <c r="HGG11" s="1739" t="n"/>
      <c r="HGH11" s="1739" t="n"/>
      <c r="HGI11" s="1739" t="n"/>
      <c r="HGJ11" s="1739" t="n"/>
      <c r="HGK11" s="1739" t="n"/>
      <c r="HGL11" s="1739" t="n"/>
      <c r="HGM11" s="1739" t="n"/>
      <c r="HGN11" s="1739" t="n"/>
      <c r="HGO11" s="1739" t="n"/>
      <c r="HGP11" s="1739" t="n"/>
      <c r="HGQ11" s="1739" t="n"/>
      <c r="HGR11" s="1739" t="n"/>
      <c r="HGS11" s="1739" t="n"/>
      <c r="HGT11" s="1739" t="n"/>
      <c r="HGU11" s="1739" t="n"/>
      <c r="HGV11" s="1739" t="n"/>
      <c r="HGW11" s="1739" t="n"/>
      <c r="HGX11" s="1739" t="n"/>
      <c r="HGY11" s="1739" t="n"/>
      <c r="HGZ11" s="1739" t="n"/>
      <c r="HHA11" s="1739" t="n"/>
      <c r="HHB11" s="1739" t="n"/>
      <c r="HHC11" s="1739" t="n"/>
      <c r="HHD11" s="1739" t="n"/>
      <c r="HHE11" s="1739" t="n"/>
      <c r="HHF11" s="1739" t="n"/>
      <c r="HHG11" s="1739" t="n"/>
      <c r="HHH11" s="1739" t="n"/>
      <c r="HHI11" s="1739" t="n"/>
      <c r="HHJ11" s="1739" t="n"/>
      <c r="HHK11" s="1739" t="n"/>
      <c r="HHL11" s="1739" t="n"/>
      <c r="HHM11" s="1739" t="n"/>
      <c r="HHN11" s="1739" t="n"/>
      <c r="HHO11" s="1739" t="n"/>
      <c r="HHP11" s="1739" t="n"/>
      <c r="HHQ11" s="1739" t="n"/>
      <c r="HHR11" s="1739" t="n"/>
      <c r="HHS11" s="1739" t="n"/>
      <c r="HHT11" s="1739" t="n"/>
      <c r="HHU11" s="1739" t="n"/>
      <c r="HHV11" s="1739" t="n"/>
      <c r="HHW11" s="1739" t="n"/>
      <c r="HHX11" s="1739" t="n"/>
      <c r="HHY11" s="1739" t="n"/>
      <c r="HHZ11" s="1739" t="n"/>
      <c r="HIA11" s="1739" t="n"/>
      <c r="HIB11" s="1739" t="n"/>
      <c r="HIC11" s="1739" t="n"/>
      <c r="HID11" s="1739" t="n"/>
      <c r="HIE11" s="1739" t="n"/>
      <c r="HIF11" s="1739" t="n"/>
      <c r="HIG11" s="1739" t="n"/>
      <c r="HIH11" s="1739" t="n"/>
      <c r="HII11" s="1739" t="n"/>
      <c r="HIJ11" s="1739" t="n"/>
      <c r="HIK11" s="1739" t="n"/>
      <c r="HIL11" s="1739" t="n"/>
      <c r="HIM11" s="1739" t="n"/>
      <c r="HIN11" s="1739" t="n"/>
      <c r="HIO11" s="1739" t="n"/>
      <c r="HIP11" s="1739" t="n"/>
      <c r="HIQ11" s="1739" t="n"/>
      <c r="HIR11" s="1739" t="n"/>
      <c r="HIS11" s="1739" t="n"/>
      <c r="HIT11" s="1739" t="n"/>
      <c r="HIU11" s="1739" t="n"/>
      <c r="HIV11" s="1739" t="n"/>
      <c r="HIW11" s="1739" t="n"/>
      <c r="HIX11" s="1739" t="n"/>
      <c r="HIY11" s="1739" t="n"/>
      <c r="HIZ11" s="1739" t="n"/>
      <c r="HJA11" s="1739" t="n"/>
      <c r="HJB11" s="1739" t="n"/>
      <c r="HJC11" s="1739" t="n"/>
      <c r="HJD11" s="1739" t="n"/>
      <c r="HJE11" s="1739" t="n"/>
      <c r="HJF11" s="1739" t="n"/>
      <c r="HJG11" s="1739" t="n"/>
      <c r="HJH11" s="1739" t="n"/>
      <c r="HJI11" s="1739" t="n"/>
      <c r="HJJ11" s="1739" t="n"/>
      <c r="HJK11" s="1739" t="n"/>
      <c r="HJL11" s="1739" t="n"/>
      <c r="HJM11" s="1739" t="n"/>
      <c r="HJN11" s="1739" t="n"/>
      <c r="HJO11" s="1739" t="n"/>
      <c r="HJP11" s="1739" t="n"/>
      <c r="HJQ11" s="1739" t="n"/>
      <c r="HJR11" s="1739" t="n"/>
      <c r="HJS11" s="1739" t="n"/>
      <c r="HJT11" s="1739" t="n"/>
      <c r="HJU11" s="1739" t="n"/>
      <c r="HJV11" s="1739" t="n"/>
      <c r="HJW11" s="1739" t="n"/>
      <c r="HJX11" s="1739" t="n"/>
      <c r="HJY11" s="1739" t="n"/>
      <c r="HJZ11" s="1739" t="n"/>
      <c r="HKA11" s="1739" t="n"/>
      <c r="HKB11" s="1739" t="n"/>
      <c r="HKC11" s="1739" t="n"/>
      <c r="HKD11" s="1739" t="n"/>
      <c r="HKE11" s="1739" t="n"/>
      <c r="HKF11" s="1739" t="n"/>
      <c r="HKG11" s="1739" t="n"/>
      <c r="HKH11" s="1739" t="n"/>
      <c r="HKI11" s="1739" t="n"/>
      <c r="HKJ11" s="1739" t="n"/>
      <c r="HKK11" s="1739" t="n"/>
      <c r="HKL11" s="1739" t="n"/>
      <c r="HKM11" s="1739" t="n"/>
      <c r="HKN11" s="1739" t="n"/>
      <c r="HKO11" s="1739" t="n"/>
      <c r="HKP11" s="1739" t="n"/>
      <c r="HKQ11" s="1739" t="n"/>
      <c r="HKR11" s="1739" t="n"/>
      <c r="HKS11" s="1739" t="n"/>
      <c r="HKT11" s="1739" t="n"/>
      <c r="HKU11" s="1739" t="n"/>
      <c r="HKV11" s="1739" t="n"/>
      <c r="HKW11" s="1739" t="n"/>
      <c r="HKX11" s="1739" t="n"/>
      <c r="HKY11" s="1739" t="n"/>
      <c r="HKZ11" s="1739" t="n"/>
      <c r="HLA11" s="1739" t="n"/>
      <c r="HLB11" s="1739" t="n"/>
      <c r="HLC11" s="1739" t="n"/>
      <c r="HLD11" s="1739" t="n"/>
      <c r="HLE11" s="1739" t="n"/>
      <c r="HLF11" s="1739" t="n"/>
      <c r="HLG11" s="1739" t="n"/>
      <c r="HLH11" s="1739" t="n"/>
      <c r="HLI11" s="1739" t="n"/>
      <c r="HLJ11" s="1739" t="n"/>
      <c r="HLK11" s="1739" t="n"/>
      <c r="HLL11" s="1739" t="n"/>
      <c r="HLM11" s="1739" t="n"/>
      <c r="HLN11" s="1739" t="n"/>
      <c r="HLO11" s="1739" t="n"/>
      <c r="HLP11" s="1739" t="n"/>
      <c r="HLQ11" s="1739" t="n"/>
      <c r="HLR11" s="1739" t="n"/>
      <c r="HLS11" s="1739" t="n"/>
      <c r="HLT11" s="1739" t="n"/>
      <c r="HLU11" s="1739" t="n"/>
      <c r="HLV11" s="1739" t="n"/>
      <c r="HLW11" s="1739" t="n"/>
      <c r="HLX11" s="1739" t="n"/>
      <c r="HLY11" s="1739" t="n"/>
      <c r="HLZ11" s="1739" t="n"/>
      <c r="HMA11" s="1739" t="n"/>
      <c r="HMB11" s="1739" t="n"/>
      <c r="HMC11" s="1739" t="n"/>
      <c r="HMD11" s="1739" t="n"/>
      <c r="HME11" s="1739" t="n"/>
      <c r="HMF11" s="1739" t="n"/>
      <c r="HMG11" s="1739" t="n"/>
      <c r="HMH11" s="1739" t="n"/>
      <c r="HMI11" s="1739" t="n"/>
      <c r="HMJ11" s="1739" t="n"/>
      <c r="HMK11" s="1739" t="n"/>
      <c r="HML11" s="1739" t="n"/>
      <c r="HMM11" s="1739" t="n"/>
      <c r="HMN11" s="1739" t="n"/>
      <c r="HMO11" s="1739" t="n"/>
      <c r="HMP11" s="1739" t="n"/>
      <c r="HMQ11" s="1739" t="n"/>
      <c r="HMR11" s="1739" t="n"/>
      <c r="HMS11" s="1739" t="n"/>
      <c r="HMT11" s="1739" t="n"/>
      <c r="HMU11" s="1739" t="n"/>
      <c r="HMV11" s="1739" t="n"/>
      <c r="HMW11" s="1739" t="n"/>
      <c r="HMX11" s="1739" t="n"/>
      <c r="HMY11" s="1739" t="n"/>
      <c r="HMZ11" s="1739" t="n"/>
      <c r="HNA11" s="1739" t="n"/>
      <c r="HNB11" s="1739" t="n"/>
      <c r="HNC11" s="1739" t="n"/>
      <c r="HND11" s="1739" t="n"/>
      <c r="HNE11" s="1739" t="n"/>
      <c r="HNF11" s="1739" t="n"/>
      <c r="HNG11" s="1739" t="n"/>
      <c r="HNH11" s="1739" t="n"/>
      <c r="HNI11" s="1739" t="n"/>
      <c r="HNJ11" s="1739" t="n"/>
      <c r="HNK11" s="1739" t="n"/>
      <c r="HNL11" s="1739" t="n"/>
      <c r="HNM11" s="1739" t="n"/>
      <c r="HNN11" s="1739" t="n"/>
      <c r="HNO11" s="1739" t="n"/>
      <c r="HNP11" s="1739" t="n"/>
      <c r="HNQ11" s="1739" t="n"/>
      <c r="HNR11" s="1739" t="n"/>
      <c r="HNS11" s="1739" t="n"/>
      <c r="HNT11" s="1739" t="n"/>
      <c r="HNU11" s="1739" t="n"/>
      <c r="HNV11" s="1739" t="n"/>
      <c r="HNW11" s="1739" t="n"/>
      <c r="HNX11" s="1739" t="n"/>
      <c r="HNY11" s="1739" t="n"/>
      <c r="HNZ11" s="1739" t="n"/>
      <c r="HOA11" s="1739" t="n"/>
      <c r="HOB11" s="1739" t="n"/>
      <c r="HOC11" s="1739" t="n"/>
      <c r="HOD11" s="1739" t="n"/>
      <c r="HOE11" s="1739" t="n"/>
      <c r="HOF11" s="1739" t="n"/>
      <c r="HOG11" s="1739" t="n"/>
      <c r="HOH11" s="1739" t="n"/>
      <c r="HOI11" s="1739" t="n"/>
      <c r="HOJ11" s="1739" t="n"/>
      <c r="HOK11" s="1739" t="n"/>
      <c r="HOL11" s="1739" t="n"/>
      <c r="HOM11" s="1739" t="n"/>
      <c r="HON11" s="1739" t="n"/>
      <c r="HOO11" s="1739" t="n"/>
      <c r="HOP11" s="1739" t="n"/>
      <c r="HOQ11" s="1739" t="n"/>
      <c r="HOR11" s="1739" t="n"/>
      <c r="HOS11" s="1739" t="n"/>
      <c r="HOT11" s="1739" t="n"/>
      <c r="HOU11" s="1739" t="n"/>
      <c r="HOV11" s="1739" t="n"/>
      <c r="HOW11" s="1739" t="n"/>
      <c r="HOX11" s="1739" t="n"/>
      <c r="HOY11" s="1739" t="n"/>
      <c r="HOZ11" s="1739" t="n"/>
      <c r="HPA11" s="1739" t="n"/>
      <c r="HPB11" s="1739" t="n"/>
      <c r="HPC11" s="1739" t="n"/>
      <c r="HPD11" s="1739" t="n"/>
      <c r="HPE11" s="1739" t="n"/>
      <c r="HPF11" s="1739" t="n"/>
      <c r="HPG11" s="1739" t="n"/>
      <c r="HPH11" s="1739" t="n"/>
      <c r="HPI11" s="1739" t="n"/>
      <c r="HPJ11" s="1739" t="n"/>
      <c r="HPK11" s="1739" t="n"/>
      <c r="HPL11" s="1739" t="n"/>
      <c r="HPM11" s="1739" t="n"/>
      <c r="HPN11" s="1739" t="n"/>
      <c r="HPO11" s="1739" t="n"/>
      <c r="HPP11" s="1739" t="n"/>
      <c r="HPQ11" s="1739" t="n"/>
      <c r="HPR11" s="1739" t="n"/>
      <c r="HPS11" s="1739" t="n"/>
      <c r="HPT11" s="1739" t="n"/>
      <c r="HPU11" s="1739" t="n"/>
      <c r="HPV11" s="1739" t="n"/>
      <c r="HPW11" s="1739" t="n"/>
      <c r="HPX11" s="1739" t="n"/>
      <c r="HPY11" s="1739" t="n"/>
      <c r="HPZ11" s="1739" t="n"/>
      <c r="HQA11" s="1739" t="n"/>
      <c r="HQB11" s="1739" t="n"/>
      <c r="HQC11" s="1739" t="n"/>
      <c r="HQD11" s="1739" t="n"/>
      <c r="HQE11" s="1739" t="n"/>
      <c r="HQF11" s="1739" t="n"/>
      <c r="HQG11" s="1739" t="n"/>
      <c r="HQH11" s="1739" t="n"/>
      <c r="HQI11" s="1739" t="n"/>
      <c r="HQJ11" s="1739" t="n"/>
      <c r="HQK11" s="1739" t="n"/>
      <c r="HQL11" s="1739" t="n"/>
      <c r="HQM11" s="1739" t="n"/>
      <c r="HQN11" s="1739" t="n"/>
      <c r="HQO11" s="1739" t="n"/>
      <c r="HQP11" s="1739" t="n"/>
      <c r="HQQ11" s="1739" t="n"/>
      <c r="HQR11" s="1739" t="n"/>
      <c r="HQS11" s="1739" t="n"/>
      <c r="HQT11" s="1739" t="n"/>
      <c r="HQU11" s="1739" t="n"/>
      <c r="HQV11" s="1739" t="n"/>
      <c r="HQW11" s="1739" t="n"/>
      <c r="HQX11" s="1739" t="n"/>
      <c r="HQY11" s="1739" t="n"/>
      <c r="HQZ11" s="1739" t="n"/>
      <c r="HRA11" s="1739" t="n"/>
      <c r="HRB11" s="1739" t="n"/>
      <c r="HRC11" s="1739" t="n"/>
      <c r="HRD11" s="1739" t="n"/>
      <c r="HRE11" s="1739" t="n"/>
      <c r="HRF11" s="1739" t="n"/>
      <c r="HRG11" s="1739" t="n"/>
      <c r="HRH11" s="1739" t="n"/>
      <c r="HRI11" s="1739" t="n"/>
      <c r="HRJ11" s="1739" t="n"/>
      <c r="HRK11" s="1739" t="n"/>
      <c r="HRL11" s="1739" t="n"/>
      <c r="HRM11" s="1739" t="n"/>
      <c r="HRN11" s="1739" t="n"/>
      <c r="HRO11" s="1739" t="n"/>
      <c r="HRP11" s="1739" t="n"/>
      <c r="HRQ11" s="1739" t="n"/>
      <c r="HRR11" s="1739" t="n"/>
      <c r="HRS11" s="1739" t="n"/>
      <c r="HRT11" s="1739" t="n"/>
      <c r="HRU11" s="1739" t="n"/>
      <c r="HRV11" s="1739" t="n"/>
      <c r="HRW11" s="1739" t="n"/>
      <c r="HRX11" s="1739" t="n"/>
      <c r="HRY11" s="1739" t="n"/>
      <c r="HRZ11" s="1739" t="n"/>
      <c r="HSA11" s="1739" t="n"/>
      <c r="HSB11" s="1739" t="n"/>
      <c r="HSC11" s="1739" t="n"/>
      <c r="HSD11" s="1739" t="n"/>
      <c r="HSE11" s="1739" t="n"/>
      <c r="HSF11" s="1739" t="n"/>
      <c r="HSG11" s="1739" t="n"/>
      <c r="HSH11" s="1739" t="n"/>
      <c r="HSI11" s="1739" t="n"/>
      <c r="HSJ11" s="1739" t="n"/>
      <c r="HSK11" s="1739" t="n"/>
      <c r="HSL11" s="1739" t="n"/>
      <c r="HSM11" s="1739" t="n"/>
      <c r="HSN11" s="1739" t="n"/>
      <c r="HSO11" s="1739" t="n"/>
      <c r="HSP11" s="1739" t="n"/>
      <c r="HSQ11" s="1739" t="n"/>
      <c r="HSR11" s="1739" t="n"/>
      <c r="HSS11" s="1739" t="n"/>
      <c r="HST11" s="1739" t="n"/>
      <c r="HSU11" s="1739" t="n"/>
      <c r="HSV11" s="1739" t="n"/>
      <c r="HSW11" s="1739" t="n"/>
      <c r="HSX11" s="1739" t="n"/>
      <c r="HSY11" s="1739" t="n"/>
      <c r="HSZ11" s="1739" t="n"/>
      <c r="HTA11" s="1739" t="n"/>
      <c r="HTB11" s="1739" t="n"/>
      <c r="HTC11" s="1739" t="n"/>
      <c r="HTD11" s="1739" t="n"/>
      <c r="HTE11" s="1739" t="n"/>
      <c r="HTF11" s="1739" t="n"/>
      <c r="HTG11" s="1739" t="n"/>
      <c r="HTH11" s="1739" t="n"/>
      <c r="HTI11" s="1739" t="n"/>
      <c r="HTJ11" s="1739" t="n"/>
      <c r="HTK11" s="1739" t="n"/>
      <c r="HTL11" s="1739" t="n"/>
      <c r="HTM11" s="1739" t="n"/>
      <c r="HTN11" s="1739" t="n"/>
      <c r="HTO11" s="1739" t="n"/>
      <c r="HTP11" s="1739" t="n"/>
      <c r="HTQ11" s="1739" t="n"/>
      <c r="HTR11" s="1739" t="n"/>
      <c r="HTS11" s="1739" t="n"/>
      <c r="HTT11" s="1739" t="n"/>
      <c r="HTU11" s="1739" t="n"/>
      <c r="HTV11" s="1739" t="n"/>
      <c r="HTW11" s="1739" t="n"/>
      <c r="HTX11" s="1739" t="n"/>
      <c r="HTY11" s="1739" t="n"/>
      <c r="HTZ11" s="1739" t="n"/>
      <c r="HUA11" s="1739" t="n"/>
      <c r="HUB11" s="1739" t="n"/>
      <c r="HUC11" s="1739" t="n"/>
      <c r="HUD11" s="1739" t="n"/>
      <c r="HUE11" s="1739" t="n"/>
      <c r="HUF11" s="1739" t="n"/>
      <c r="HUG11" s="1739" t="n"/>
      <c r="HUH11" s="1739" t="n"/>
      <c r="HUI11" s="1739" t="n"/>
      <c r="HUJ11" s="1739" t="n"/>
      <c r="HUK11" s="1739" t="n"/>
      <c r="HUL11" s="1739" t="n"/>
      <c r="HUM11" s="1739" t="n"/>
      <c r="HUN11" s="1739" t="n"/>
      <c r="HUO11" s="1739" t="n"/>
      <c r="HUP11" s="1739" t="n"/>
      <c r="HUQ11" s="1739" t="n"/>
      <c r="HUR11" s="1739" t="n"/>
      <c r="HUS11" s="1739" t="n"/>
      <c r="HUT11" s="1739" t="n"/>
      <c r="HUU11" s="1739" t="n"/>
      <c r="HUV11" s="1739" t="n"/>
      <c r="HUW11" s="1739" t="n"/>
      <c r="HUX11" s="1739" t="n"/>
      <c r="HUY11" s="1739" t="n"/>
      <c r="HUZ11" s="1739" t="n"/>
      <c r="HVA11" s="1739" t="n"/>
      <c r="HVB11" s="1739" t="n"/>
      <c r="HVC11" s="1739" t="n"/>
      <c r="HVD11" s="1739" t="n"/>
      <c r="HVE11" s="1739" t="n"/>
      <c r="HVF11" s="1739" t="n"/>
      <c r="HVG11" s="1739" t="n"/>
      <c r="HVH11" s="1739" t="n"/>
      <c r="HVI11" s="1739" t="n"/>
      <c r="HVJ11" s="1739" t="n"/>
      <c r="HVK11" s="1739" t="n"/>
      <c r="HVL11" s="1739" t="n"/>
      <c r="HVM11" s="1739" t="n"/>
      <c r="HVN11" s="1739" t="n"/>
      <c r="HVO11" s="1739" t="n"/>
      <c r="HVP11" s="1739" t="n"/>
      <c r="HVQ11" s="1739" t="n"/>
      <c r="HVR11" s="1739" t="n"/>
      <c r="HVS11" s="1739" t="n"/>
      <c r="HVT11" s="1739" t="n"/>
      <c r="HVU11" s="1739" t="n"/>
      <c r="HVV11" s="1739" t="n"/>
      <c r="HVW11" s="1739" t="n"/>
      <c r="HVX11" s="1739" t="n"/>
      <c r="HVY11" s="1739" t="n"/>
      <c r="HVZ11" s="1739" t="n"/>
      <c r="HWA11" s="1739" t="n"/>
      <c r="HWB11" s="1739" t="n"/>
      <c r="HWC11" s="1739" t="n"/>
      <c r="HWD11" s="1739" t="n"/>
      <c r="HWE11" s="1739" t="n"/>
      <c r="HWF11" s="1739" t="n"/>
      <c r="HWG11" s="1739" t="n"/>
      <c r="HWH11" s="1739" t="n"/>
      <c r="HWI11" s="1739" t="n"/>
      <c r="HWJ11" s="1739" t="n"/>
      <c r="HWK11" s="1739" t="n"/>
      <c r="HWL11" s="1739" t="n"/>
      <c r="HWM11" s="1739" t="n"/>
      <c r="HWN11" s="1739" t="n"/>
      <c r="HWO11" s="1739" t="n"/>
      <c r="HWP11" s="1739" t="n"/>
      <c r="HWQ11" s="1739" t="n"/>
      <c r="HWR11" s="1739" t="n"/>
      <c r="HWS11" s="1739" t="n"/>
      <c r="HWT11" s="1739" t="n"/>
      <c r="HWU11" s="1739" t="n"/>
      <c r="HWV11" s="1739" t="n"/>
      <c r="HWW11" s="1739" t="n"/>
      <c r="HWX11" s="1739" t="n"/>
      <c r="HWY11" s="1739" t="n"/>
      <c r="HWZ11" s="1739" t="n"/>
      <c r="HXA11" s="1739" t="n"/>
      <c r="HXB11" s="1739" t="n"/>
      <c r="HXC11" s="1739" t="n"/>
      <c r="HXD11" s="1739" t="n"/>
      <c r="HXE11" s="1739" t="n"/>
      <c r="HXF11" s="1739" t="n"/>
      <c r="HXG11" s="1739" t="n"/>
      <c r="HXH11" s="1739" t="n"/>
      <c r="HXI11" s="1739" t="n"/>
      <c r="HXJ11" s="1739" t="n"/>
      <c r="HXK11" s="1739" t="n"/>
      <c r="HXL11" s="1739" t="n"/>
      <c r="HXM11" s="1739" t="n"/>
      <c r="HXN11" s="1739" t="n"/>
      <c r="HXO11" s="1739" t="n"/>
      <c r="HXP11" s="1739" t="n"/>
      <c r="HXQ11" s="1739" t="n"/>
      <c r="HXR11" s="1739" t="n"/>
      <c r="HXS11" s="1739" t="n"/>
      <c r="HXT11" s="1739" t="n"/>
      <c r="HXU11" s="1739" t="n"/>
      <c r="HXV11" s="1739" t="n"/>
      <c r="HXW11" s="1739" t="n"/>
      <c r="HXX11" s="1739" t="n"/>
      <c r="HXY11" s="1739" t="n"/>
      <c r="HXZ11" s="1739" t="n"/>
      <c r="HYA11" s="1739" t="n"/>
      <c r="HYB11" s="1739" t="n"/>
      <c r="HYC11" s="1739" t="n"/>
      <c r="HYD11" s="1739" t="n"/>
      <c r="HYE11" s="1739" t="n"/>
      <c r="HYF11" s="1739" t="n"/>
      <c r="HYG11" s="1739" t="n"/>
      <c r="HYH11" s="1739" t="n"/>
      <c r="HYI11" s="1739" t="n"/>
      <c r="HYJ11" s="1739" t="n"/>
      <c r="HYK11" s="1739" t="n"/>
      <c r="HYL11" s="1739" t="n"/>
      <c r="HYM11" s="1739" t="n"/>
      <c r="HYN11" s="1739" t="n"/>
      <c r="HYO11" s="1739" t="n"/>
      <c r="HYP11" s="1739" t="n"/>
      <c r="HYQ11" s="1739" t="n"/>
      <c r="HYR11" s="1739" t="n"/>
      <c r="HYS11" s="1739" t="n"/>
      <c r="HYT11" s="1739" t="n"/>
      <c r="HYU11" s="1739" t="n"/>
      <c r="HYV11" s="1739" t="n"/>
      <c r="HYW11" s="1739" t="n"/>
      <c r="HYX11" s="1739" t="n"/>
      <c r="HYY11" s="1739" t="n"/>
      <c r="HYZ11" s="1739" t="n"/>
      <c r="HZA11" s="1739" t="n"/>
      <c r="HZB11" s="1739" t="n"/>
      <c r="HZC11" s="1739" t="n"/>
      <c r="HZD11" s="1739" t="n"/>
      <c r="HZE11" s="1739" t="n"/>
      <c r="HZF11" s="1739" t="n"/>
      <c r="HZG11" s="1739" t="n"/>
      <c r="HZH11" s="1739" t="n"/>
      <c r="HZI11" s="1739" t="n"/>
      <c r="HZJ11" s="1739" t="n"/>
      <c r="HZK11" s="1739" t="n"/>
      <c r="HZL11" s="1739" t="n"/>
      <c r="HZM11" s="1739" t="n"/>
      <c r="HZN11" s="1739" t="n"/>
      <c r="HZO11" s="1739" t="n"/>
      <c r="HZP11" s="1739" t="n"/>
      <c r="HZQ11" s="1739" t="n"/>
      <c r="HZR11" s="1739" t="n"/>
      <c r="HZS11" s="1739" t="n"/>
      <c r="HZT11" s="1739" t="n"/>
      <c r="HZU11" s="1739" t="n"/>
      <c r="HZV11" s="1739" t="n"/>
      <c r="HZW11" s="1739" t="n"/>
      <c r="HZX11" s="1739" t="n"/>
      <c r="HZY11" s="1739" t="n"/>
      <c r="HZZ11" s="1739" t="n"/>
      <c r="IAA11" s="1739" t="n"/>
      <c r="IAB11" s="1739" t="n"/>
      <c r="IAC11" s="1739" t="n"/>
      <c r="IAD11" s="1739" t="n"/>
      <c r="IAE11" s="1739" t="n"/>
      <c r="IAF11" s="1739" t="n"/>
      <c r="IAG11" s="1739" t="n"/>
      <c r="IAH11" s="1739" t="n"/>
      <c r="IAI11" s="1739" t="n"/>
      <c r="IAJ11" s="1739" t="n"/>
      <c r="IAK11" s="1739" t="n"/>
      <c r="IAL11" s="1739" t="n"/>
      <c r="IAM11" s="1739" t="n"/>
      <c r="IAN11" s="1739" t="n"/>
      <c r="IAO11" s="1739" t="n"/>
      <c r="IAP11" s="1739" t="n"/>
      <c r="IAQ11" s="1739" t="n"/>
      <c r="IAR11" s="1739" t="n"/>
      <c r="IAS11" s="1739" t="n"/>
      <c r="IAT11" s="1739" t="n"/>
      <c r="IAU11" s="1739" t="n"/>
      <c r="IAV11" s="1739" t="n"/>
      <c r="IAW11" s="1739" t="n"/>
      <c r="IAX11" s="1739" t="n"/>
      <c r="IAY11" s="1739" t="n"/>
      <c r="IAZ11" s="1739" t="n"/>
      <c r="IBA11" s="1739" t="n"/>
      <c r="IBB11" s="1739" t="n"/>
      <c r="IBC11" s="1739" t="n"/>
      <c r="IBD11" s="1739" t="n"/>
      <c r="IBE11" s="1739" t="n"/>
      <c r="IBF11" s="1739" t="n"/>
      <c r="IBG11" s="1739" t="n"/>
      <c r="IBH11" s="1739" t="n"/>
      <c r="IBI11" s="1739" t="n"/>
      <c r="IBJ11" s="1739" t="n"/>
      <c r="IBK11" s="1739" t="n"/>
      <c r="IBL11" s="1739" t="n"/>
      <c r="IBM11" s="1739" t="n"/>
      <c r="IBN11" s="1739" t="n"/>
      <c r="IBO11" s="1739" t="n"/>
      <c r="IBP11" s="1739" t="n"/>
      <c r="IBQ11" s="1739" t="n"/>
      <c r="IBR11" s="1739" t="n"/>
      <c r="IBS11" s="1739" t="n"/>
      <c r="IBT11" s="1739" t="n"/>
      <c r="IBU11" s="1739" t="n"/>
      <c r="IBV11" s="1739" t="n"/>
      <c r="IBW11" s="1739" t="n"/>
      <c r="IBX11" s="1739" t="n"/>
      <c r="IBY11" s="1739" t="n"/>
      <c r="IBZ11" s="1739" t="n"/>
      <c r="ICA11" s="1739" t="n"/>
      <c r="ICB11" s="1739" t="n"/>
      <c r="ICC11" s="1739" t="n"/>
      <c r="ICD11" s="1739" t="n"/>
      <c r="ICE11" s="1739" t="n"/>
      <c r="ICF11" s="1739" t="n"/>
      <c r="ICG11" s="1739" t="n"/>
      <c r="ICH11" s="1739" t="n"/>
      <c r="ICI11" s="1739" t="n"/>
      <c r="ICJ11" s="1739" t="n"/>
      <c r="ICK11" s="1739" t="n"/>
      <c r="ICL11" s="1739" t="n"/>
      <c r="ICM11" s="1739" t="n"/>
      <c r="ICN11" s="1739" t="n"/>
      <c r="ICO11" s="1739" t="n"/>
      <c r="ICP11" s="1739" t="n"/>
      <c r="ICQ11" s="1739" t="n"/>
      <c r="ICR11" s="1739" t="n"/>
      <c r="ICS11" s="1739" t="n"/>
      <c r="ICT11" s="1739" t="n"/>
      <c r="ICU11" s="1739" t="n"/>
      <c r="ICV11" s="1739" t="n"/>
      <c r="ICW11" s="1739" t="n"/>
      <c r="ICX11" s="1739" t="n"/>
      <c r="ICY11" s="1739" t="n"/>
      <c r="ICZ11" s="1739" t="n"/>
      <c r="IDA11" s="1739" t="n"/>
      <c r="IDB11" s="1739" t="n"/>
      <c r="IDC11" s="1739" t="n"/>
      <c r="IDD11" s="1739" t="n"/>
      <c r="IDE11" s="1739" t="n"/>
      <c r="IDF11" s="1739" t="n"/>
      <c r="IDG11" s="1739" t="n"/>
      <c r="IDH11" s="1739" t="n"/>
      <c r="IDI11" s="1739" t="n"/>
      <c r="IDJ11" s="1739" t="n"/>
      <c r="IDK11" s="1739" t="n"/>
      <c r="IDL11" s="1739" t="n"/>
      <c r="IDM11" s="1739" t="n"/>
      <c r="IDN11" s="1739" t="n"/>
      <c r="IDO11" s="1739" t="n"/>
      <c r="IDP11" s="1739" t="n"/>
      <c r="IDQ11" s="1739" t="n"/>
      <c r="IDR11" s="1739" t="n"/>
      <c r="IDS11" s="1739" t="n"/>
      <c r="IDT11" s="1739" t="n"/>
      <c r="IDU11" s="1739" t="n"/>
      <c r="IDV11" s="1739" t="n"/>
      <c r="IDW11" s="1739" t="n"/>
      <c r="IDX11" s="1739" t="n"/>
      <c r="IDY11" s="1739" t="n"/>
      <c r="IDZ11" s="1739" t="n"/>
      <c r="IEA11" s="1739" t="n"/>
      <c r="IEB11" s="1739" t="n"/>
      <c r="IEC11" s="1739" t="n"/>
      <c r="IED11" s="1739" t="n"/>
      <c r="IEE11" s="1739" t="n"/>
      <c r="IEF11" s="1739" t="n"/>
      <c r="IEG11" s="1739" t="n"/>
      <c r="IEH11" s="1739" t="n"/>
      <c r="IEI11" s="1739" t="n"/>
      <c r="IEJ11" s="1739" t="n"/>
      <c r="IEK11" s="1739" t="n"/>
      <c r="IEL11" s="1739" t="n"/>
      <c r="IEM11" s="1739" t="n"/>
      <c r="IEN11" s="1739" t="n"/>
      <c r="IEO11" s="1739" t="n"/>
      <c r="IEP11" s="1739" t="n"/>
      <c r="IEQ11" s="1739" t="n"/>
      <c r="IER11" s="1739" t="n"/>
      <c r="IES11" s="1739" t="n"/>
      <c r="IET11" s="1739" t="n"/>
      <c r="IEU11" s="1739" t="n"/>
      <c r="IEV11" s="1739" t="n"/>
      <c r="IEW11" s="1739" t="n"/>
      <c r="IEX11" s="1739" t="n"/>
      <c r="IEY11" s="1739" t="n"/>
      <c r="IEZ11" s="1739" t="n"/>
      <c r="IFA11" s="1739" t="n"/>
      <c r="IFB11" s="1739" t="n"/>
      <c r="IFC11" s="1739" t="n"/>
      <c r="IFD11" s="1739" t="n"/>
      <c r="IFE11" s="1739" t="n"/>
      <c r="IFF11" s="1739" t="n"/>
      <c r="IFG11" s="1739" t="n"/>
      <c r="IFH11" s="1739" t="n"/>
      <c r="IFI11" s="1739" t="n"/>
      <c r="IFJ11" s="1739" t="n"/>
      <c r="IFK11" s="1739" t="n"/>
      <c r="IFL11" s="1739" t="n"/>
      <c r="IFM11" s="1739" t="n"/>
      <c r="IFN11" s="1739" t="n"/>
      <c r="IFO11" s="1739" t="n"/>
      <c r="IFP11" s="1739" t="n"/>
      <c r="IFQ11" s="1739" t="n"/>
      <c r="IFR11" s="1739" t="n"/>
      <c r="IFS11" s="1739" t="n"/>
      <c r="IFT11" s="1739" t="n"/>
      <c r="IFU11" s="1739" t="n"/>
      <c r="IFV11" s="1739" t="n"/>
      <c r="IFW11" s="1739" t="n"/>
      <c r="IFX11" s="1739" t="n"/>
      <c r="IFY11" s="1739" t="n"/>
      <c r="IFZ11" s="1739" t="n"/>
      <c r="IGA11" s="1739" t="n"/>
      <c r="IGB11" s="1739" t="n"/>
      <c r="IGC11" s="1739" t="n"/>
      <c r="IGD11" s="1739" t="n"/>
      <c r="IGE11" s="1739" t="n"/>
      <c r="IGF11" s="1739" t="n"/>
      <c r="IGG11" s="1739" t="n"/>
      <c r="IGH11" s="1739" t="n"/>
      <c r="IGI11" s="1739" t="n"/>
      <c r="IGJ11" s="1739" t="n"/>
      <c r="IGK11" s="1739" t="n"/>
      <c r="IGL11" s="1739" t="n"/>
      <c r="IGM11" s="1739" t="n"/>
      <c r="IGN11" s="1739" t="n"/>
      <c r="IGO11" s="1739" t="n"/>
      <c r="IGP11" s="1739" t="n"/>
      <c r="IGQ11" s="1739" t="n"/>
      <c r="IGR11" s="1739" t="n"/>
      <c r="IGS11" s="1739" t="n"/>
      <c r="IGT11" s="1739" t="n"/>
      <c r="IGU11" s="1739" t="n"/>
      <c r="IGV11" s="1739" t="n"/>
      <c r="IGW11" s="1739" t="n"/>
      <c r="IGX11" s="1739" t="n"/>
      <c r="IGY11" s="1739" t="n"/>
      <c r="IGZ11" s="1739" t="n"/>
      <c r="IHA11" s="1739" t="n"/>
      <c r="IHB11" s="1739" t="n"/>
      <c r="IHC11" s="1739" t="n"/>
      <c r="IHD11" s="1739" t="n"/>
      <c r="IHE11" s="1739" t="n"/>
      <c r="IHF11" s="1739" t="n"/>
      <c r="IHG11" s="1739" t="n"/>
      <c r="IHH11" s="1739" t="n"/>
      <c r="IHI11" s="1739" t="n"/>
      <c r="IHJ11" s="1739" t="n"/>
      <c r="IHK11" s="1739" t="n"/>
      <c r="IHL11" s="1739" t="n"/>
      <c r="IHM11" s="1739" t="n"/>
      <c r="IHN11" s="1739" t="n"/>
      <c r="IHO11" s="1739" t="n"/>
      <c r="IHP11" s="1739" t="n"/>
      <c r="IHQ11" s="1739" t="n"/>
      <c r="IHR11" s="1739" t="n"/>
      <c r="IHS11" s="1739" t="n"/>
      <c r="IHT11" s="1739" t="n"/>
      <c r="IHU11" s="1739" t="n"/>
      <c r="IHV11" s="1739" t="n"/>
      <c r="IHW11" s="1739" t="n"/>
      <c r="IHX11" s="1739" t="n"/>
      <c r="IHY11" s="1739" t="n"/>
      <c r="IHZ11" s="1739" t="n"/>
      <c r="IIA11" s="1739" t="n"/>
      <c r="IIB11" s="1739" t="n"/>
      <c r="IIC11" s="1739" t="n"/>
      <c r="IID11" s="1739" t="n"/>
      <c r="IIE11" s="1739" t="n"/>
      <c r="IIF11" s="1739" t="n"/>
      <c r="IIG11" s="1739" t="n"/>
      <c r="IIH11" s="1739" t="n"/>
      <c r="III11" s="1739" t="n"/>
      <c r="IIJ11" s="1739" t="n"/>
      <c r="IIK11" s="1739" t="n"/>
      <c r="IIL11" s="1739" t="n"/>
      <c r="IIM11" s="1739" t="n"/>
      <c r="IIN11" s="1739" t="n"/>
      <c r="IIO11" s="1739" t="n"/>
      <c r="IIP11" s="1739" t="n"/>
      <c r="IIQ11" s="1739" t="n"/>
      <c r="IIR11" s="1739" t="n"/>
      <c r="IIS11" s="1739" t="n"/>
      <c r="IIT11" s="1739" t="n"/>
      <c r="IIU11" s="1739" t="n"/>
      <c r="IIV11" s="1739" t="n"/>
      <c r="IIW11" s="1739" t="n"/>
      <c r="IIX11" s="1739" t="n"/>
      <c r="IIY11" s="1739" t="n"/>
      <c r="IIZ11" s="1739" t="n"/>
      <c r="IJA11" s="1739" t="n"/>
      <c r="IJB11" s="1739" t="n"/>
      <c r="IJC11" s="1739" t="n"/>
      <c r="IJD11" s="1739" t="n"/>
      <c r="IJE11" s="1739" t="n"/>
      <c r="IJF11" s="1739" t="n"/>
      <c r="IJG11" s="1739" t="n"/>
      <c r="IJH11" s="1739" t="n"/>
      <c r="IJI11" s="1739" t="n"/>
      <c r="IJJ11" s="1739" t="n"/>
      <c r="IJK11" s="1739" t="n"/>
      <c r="IJL11" s="1739" t="n"/>
      <c r="IJM11" s="1739" t="n"/>
      <c r="IJN11" s="1739" t="n"/>
      <c r="IJO11" s="1739" t="n"/>
      <c r="IJP11" s="1739" t="n"/>
      <c r="IJQ11" s="1739" t="n"/>
      <c r="IJR11" s="1739" t="n"/>
      <c r="IJS11" s="1739" t="n"/>
      <c r="IJT11" s="1739" t="n"/>
      <c r="IJU11" s="1739" t="n"/>
      <c r="IJV11" s="1739" t="n"/>
      <c r="IJW11" s="1739" t="n"/>
      <c r="IJX11" s="1739" t="n"/>
      <c r="IJY11" s="1739" t="n"/>
      <c r="IJZ11" s="1739" t="n"/>
      <c r="IKA11" s="1739" t="n"/>
      <c r="IKB11" s="1739" t="n"/>
      <c r="IKC11" s="1739" t="n"/>
      <c r="IKD11" s="1739" t="n"/>
      <c r="IKE11" s="1739" t="n"/>
      <c r="IKF11" s="1739" t="n"/>
      <c r="IKG11" s="1739" t="n"/>
      <c r="IKH11" s="1739" t="n"/>
      <c r="IKI11" s="1739" t="n"/>
      <c r="IKJ11" s="1739" t="n"/>
      <c r="IKK11" s="1739" t="n"/>
      <c r="IKL11" s="1739" t="n"/>
      <c r="IKM11" s="1739" t="n"/>
      <c r="IKN11" s="1739" t="n"/>
      <c r="IKO11" s="1739" t="n"/>
      <c r="IKP11" s="1739" t="n"/>
      <c r="IKQ11" s="1739" t="n"/>
      <c r="IKR11" s="1739" t="n"/>
      <c r="IKS11" s="1739" t="n"/>
      <c r="IKT11" s="1739" t="n"/>
      <c r="IKU11" s="1739" t="n"/>
      <c r="IKV11" s="1739" t="n"/>
      <c r="IKW11" s="1739" t="n"/>
      <c r="IKX11" s="1739" t="n"/>
      <c r="IKY11" s="1739" t="n"/>
      <c r="IKZ11" s="1739" t="n"/>
      <c r="ILA11" s="1739" t="n"/>
      <c r="ILB11" s="1739" t="n"/>
      <c r="ILC11" s="1739" t="n"/>
      <c r="ILD11" s="1739" t="n"/>
      <c r="ILE11" s="1739" t="n"/>
      <c r="ILF11" s="1739" t="n"/>
      <c r="ILG11" s="1739" t="n"/>
      <c r="ILH11" s="1739" t="n"/>
      <c r="ILI11" s="1739" t="n"/>
      <c r="ILJ11" s="1739" t="n"/>
      <c r="ILK11" s="1739" t="n"/>
      <c r="ILL11" s="1739" t="n"/>
      <c r="ILM11" s="1739" t="n"/>
      <c r="ILN11" s="1739" t="n"/>
      <c r="ILO11" s="1739" t="n"/>
      <c r="ILP11" s="1739" t="n"/>
      <c r="ILQ11" s="1739" t="n"/>
      <c r="ILR11" s="1739" t="n"/>
      <c r="ILS11" s="1739" t="n"/>
      <c r="ILT11" s="1739" t="n"/>
      <c r="ILU11" s="1739" t="n"/>
      <c r="ILV11" s="1739" t="n"/>
      <c r="ILW11" s="1739" t="n"/>
      <c r="ILX11" s="1739" t="n"/>
      <c r="ILY11" s="1739" t="n"/>
      <c r="ILZ11" s="1739" t="n"/>
      <c r="IMA11" s="1739" t="n"/>
      <c r="IMB11" s="1739" t="n"/>
      <c r="IMC11" s="1739" t="n"/>
      <c r="IMD11" s="1739" t="n"/>
      <c r="IME11" s="1739" t="n"/>
      <c r="IMF11" s="1739" t="n"/>
      <c r="IMG11" s="1739" t="n"/>
      <c r="IMH11" s="1739" t="n"/>
      <c r="IMI11" s="1739" t="n"/>
      <c r="IMJ11" s="1739" t="n"/>
      <c r="IMK11" s="1739" t="n"/>
      <c r="IML11" s="1739" t="n"/>
      <c r="IMM11" s="1739" t="n"/>
      <c r="IMN11" s="1739" t="n"/>
      <c r="IMO11" s="1739" t="n"/>
      <c r="IMP11" s="1739" t="n"/>
      <c r="IMQ11" s="1739" t="n"/>
      <c r="IMR11" s="1739" t="n"/>
      <c r="IMS11" s="1739" t="n"/>
      <c r="IMT11" s="1739" t="n"/>
      <c r="IMU11" s="1739" t="n"/>
      <c r="IMV11" s="1739" t="n"/>
      <c r="IMW11" s="1739" t="n"/>
      <c r="IMX11" s="1739" t="n"/>
      <c r="IMY11" s="1739" t="n"/>
      <c r="IMZ11" s="1739" t="n"/>
      <c r="INA11" s="1739" t="n"/>
      <c r="INB11" s="1739" t="n"/>
      <c r="INC11" s="1739" t="n"/>
      <c r="IND11" s="1739" t="n"/>
      <c r="INE11" s="1739" t="n"/>
      <c r="INF11" s="1739" t="n"/>
      <c r="ING11" s="1739" t="n"/>
      <c r="INH11" s="1739" t="n"/>
      <c r="INI11" s="1739" t="n"/>
      <c r="INJ11" s="1739" t="n"/>
      <c r="INK11" s="1739" t="n"/>
      <c r="INL11" s="1739" t="n"/>
      <c r="INM11" s="1739" t="n"/>
      <c r="INN11" s="1739" t="n"/>
      <c r="INO11" s="1739" t="n"/>
      <c r="INP11" s="1739" t="n"/>
      <c r="INQ11" s="1739" t="n"/>
      <c r="INR11" s="1739" t="n"/>
      <c r="INS11" s="1739" t="n"/>
      <c r="INT11" s="1739" t="n"/>
      <c r="INU11" s="1739" t="n"/>
      <c r="INV11" s="1739" t="n"/>
      <c r="INW11" s="1739" t="n"/>
      <c r="INX11" s="1739" t="n"/>
      <c r="INY11" s="1739" t="n"/>
      <c r="INZ11" s="1739" t="n"/>
      <c r="IOA11" s="1739" t="n"/>
      <c r="IOB11" s="1739" t="n"/>
      <c r="IOC11" s="1739" t="n"/>
      <c r="IOD11" s="1739" t="n"/>
      <c r="IOE11" s="1739" t="n"/>
      <c r="IOF11" s="1739" t="n"/>
      <c r="IOG11" s="1739" t="n"/>
      <c r="IOH11" s="1739" t="n"/>
      <c r="IOI11" s="1739" t="n"/>
      <c r="IOJ11" s="1739" t="n"/>
      <c r="IOK11" s="1739" t="n"/>
      <c r="IOL11" s="1739" t="n"/>
      <c r="IOM11" s="1739" t="n"/>
      <c r="ION11" s="1739" t="n"/>
      <c r="IOO11" s="1739" t="n"/>
      <c r="IOP11" s="1739" t="n"/>
      <c r="IOQ11" s="1739" t="n"/>
      <c r="IOR11" s="1739" t="n"/>
      <c r="IOS11" s="1739" t="n"/>
      <c r="IOT11" s="1739" t="n"/>
      <c r="IOU11" s="1739" t="n"/>
      <c r="IOV11" s="1739" t="n"/>
      <c r="IOW11" s="1739" t="n"/>
      <c r="IOX11" s="1739" t="n"/>
      <c r="IOY11" s="1739" t="n"/>
      <c r="IOZ11" s="1739" t="n"/>
      <c r="IPA11" s="1739" t="n"/>
      <c r="IPB11" s="1739" t="n"/>
      <c r="IPC11" s="1739" t="n"/>
      <c r="IPD11" s="1739" t="n"/>
      <c r="IPE11" s="1739" t="n"/>
      <c r="IPF11" s="1739" t="n"/>
      <c r="IPG11" s="1739" t="n"/>
      <c r="IPH11" s="1739" t="n"/>
      <c r="IPI11" s="1739" t="n"/>
      <c r="IPJ11" s="1739" t="n"/>
      <c r="IPK11" s="1739" t="n"/>
      <c r="IPL11" s="1739" t="n"/>
      <c r="IPM11" s="1739" t="n"/>
      <c r="IPN11" s="1739" t="n"/>
      <c r="IPO11" s="1739" t="n"/>
      <c r="IPP11" s="1739" t="n"/>
      <c r="IPQ11" s="1739" t="n"/>
      <c r="IPR11" s="1739" t="n"/>
      <c r="IPS11" s="1739" t="n"/>
      <c r="IPT11" s="1739" t="n"/>
      <c r="IPU11" s="1739" t="n"/>
      <c r="IPV11" s="1739" t="n"/>
      <c r="IPW11" s="1739" t="n"/>
      <c r="IPX11" s="1739" t="n"/>
      <c r="IPY11" s="1739" t="n"/>
      <c r="IPZ11" s="1739" t="n"/>
      <c r="IQA11" s="1739" t="n"/>
      <c r="IQB11" s="1739" t="n"/>
      <c r="IQC11" s="1739" t="n"/>
      <c r="IQD11" s="1739" t="n"/>
      <c r="IQE11" s="1739" t="n"/>
      <c r="IQF11" s="1739" t="n"/>
      <c r="IQG11" s="1739" t="n"/>
      <c r="IQH11" s="1739" t="n"/>
      <c r="IQI11" s="1739" t="n"/>
      <c r="IQJ11" s="1739" t="n"/>
      <c r="IQK11" s="1739" t="n"/>
      <c r="IQL11" s="1739" t="n"/>
      <c r="IQM11" s="1739" t="n"/>
      <c r="IQN11" s="1739" t="n"/>
      <c r="IQO11" s="1739" t="n"/>
      <c r="IQP11" s="1739" t="n"/>
      <c r="IQQ11" s="1739" t="n"/>
      <c r="IQR11" s="1739" t="n"/>
      <c r="IQS11" s="1739" t="n"/>
      <c r="IQT11" s="1739" t="n"/>
      <c r="IQU11" s="1739" t="n"/>
      <c r="IQV11" s="1739" t="n"/>
      <c r="IQW11" s="1739" t="n"/>
      <c r="IQX11" s="1739" t="n"/>
      <c r="IQY11" s="1739" t="n"/>
      <c r="IQZ11" s="1739" t="n"/>
      <c r="IRA11" s="1739" t="n"/>
      <c r="IRB11" s="1739" t="n"/>
      <c r="IRC11" s="1739" t="n"/>
      <c r="IRD11" s="1739" t="n"/>
      <c r="IRE11" s="1739" t="n"/>
      <c r="IRF11" s="1739" t="n"/>
      <c r="IRG11" s="1739" t="n"/>
      <c r="IRH11" s="1739" t="n"/>
      <c r="IRI11" s="1739" t="n"/>
      <c r="IRJ11" s="1739" t="n"/>
      <c r="IRK11" s="1739" t="n"/>
      <c r="IRL11" s="1739" t="n"/>
      <c r="IRM11" s="1739" t="n"/>
      <c r="IRN11" s="1739" t="n"/>
      <c r="IRO11" s="1739" t="n"/>
      <c r="IRP11" s="1739" t="n"/>
      <c r="IRQ11" s="1739" t="n"/>
      <c r="IRR11" s="1739" t="n"/>
      <c r="IRS11" s="1739" t="n"/>
      <c r="IRT11" s="1739" t="n"/>
      <c r="IRU11" s="1739" t="n"/>
      <c r="IRV11" s="1739" t="n"/>
      <c r="IRW11" s="1739" t="n"/>
      <c r="IRX11" s="1739" t="n"/>
      <c r="IRY11" s="1739" t="n"/>
      <c r="IRZ11" s="1739" t="n"/>
      <c r="ISA11" s="1739" t="n"/>
      <c r="ISB11" s="1739" t="n"/>
      <c r="ISC11" s="1739" t="n"/>
      <c r="ISD11" s="1739" t="n"/>
      <c r="ISE11" s="1739" t="n"/>
      <c r="ISF11" s="1739" t="n"/>
      <c r="ISG11" s="1739" t="n"/>
      <c r="ISH11" s="1739" t="n"/>
      <c r="ISI11" s="1739" t="n"/>
      <c r="ISJ11" s="1739" t="n"/>
      <c r="ISK11" s="1739" t="n"/>
      <c r="ISL11" s="1739" t="n"/>
      <c r="ISM11" s="1739" t="n"/>
      <c r="ISN11" s="1739" t="n"/>
      <c r="ISO11" s="1739" t="n"/>
      <c r="ISP11" s="1739" t="n"/>
      <c r="ISQ11" s="1739" t="n"/>
      <c r="ISR11" s="1739" t="n"/>
      <c r="ISS11" s="1739" t="n"/>
      <c r="IST11" s="1739" t="n"/>
      <c r="ISU11" s="1739" t="n"/>
      <c r="ISV11" s="1739" t="n"/>
      <c r="ISW11" s="1739" t="n"/>
      <c r="ISX11" s="1739" t="n"/>
      <c r="ISY11" s="1739" t="n"/>
      <c r="ISZ11" s="1739" t="n"/>
      <c r="ITA11" s="1739" t="n"/>
      <c r="ITB11" s="1739" t="n"/>
      <c r="ITC11" s="1739" t="n"/>
      <c r="ITD11" s="1739" t="n"/>
      <c r="ITE11" s="1739" t="n"/>
      <c r="ITF11" s="1739" t="n"/>
      <c r="ITG11" s="1739" t="n"/>
      <c r="ITH11" s="1739" t="n"/>
      <c r="ITI11" s="1739" t="n"/>
      <c r="ITJ11" s="1739" t="n"/>
      <c r="ITK11" s="1739" t="n"/>
      <c r="ITL11" s="1739" t="n"/>
      <c r="ITM11" s="1739" t="n"/>
      <c r="ITN11" s="1739" t="n"/>
      <c r="ITO11" s="1739" t="n"/>
      <c r="ITP11" s="1739" t="n"/>
      <c r="ITQ11" s="1739" t="n"/>
      <c r="ITR11" s="1739" t="n"/>
      <c r="ITS11" s="1739" t="n"/>
      <c r="ITT11" s="1739" t="n"/>
      <c r="ITU11" s="1739" t="n"/>
      <c r="ITV11" s="1739" t="n"/>
      <c r="ITW11" s="1739" t="n"/>
      <c r="ITX11" s="1739" t="n"/>
      <c r="ITY11" s="1739" t="n"/>
      <c r="ITZ11" s="1739" t="n"/>
      <c r="IUA11" s="1739" t="n"/>
      <c r="IUB11" s="1739" t="n"/>
      <c r="IUC11" s="1739" t="n"/>
      <c r="IUD11" s="1739" t="n"/>
      <c r="IUE11" s="1739" t="n"/>
      <c r="IUF11" s="1739" t="n"/>
      <c r="IUG11" s="1739" t="n"/>
      <c r="IUH11" s="1739" t="n"/>
      <c r="IUI11" s="1739" t="n"/>
      <c r="IUJ11" s="1739" t="n"/>
      <c r="IUK11" s="1739" t="n"/>
      <c r="IUL11" s="1739" t="n"/>
      <c r="IUM11" s="1739" t="n"/>
      <c r="IUN11" s="1739" t="n"/>
      <c r="IUO11" s="1739" t="n"/>
      <c r="IUP11" s="1739" t="n"/>
      <c r="IUQ11" s="1739" t="n"/>
      <c r="IUR11" s="1739" t="n"/>
      <c r="IUS11" s="1739" t="n"/>
      <c r="IUT11" s="1739" t="n"/>
      <c r="IUU11" s="1739" t="n"/>
      <c r="IUV11" s="1739" t="n"/>
      <c r="IUW11" s="1739" t="n"/>
      <c r="IUX11" s="1739" t="n"/>
      <c r="IUY11" s="1739" t="n"/>
      <c r="IUZ11" s="1739" t="n"/>
      <c r="IVA11" s="1739" t="n"/>
      <c r="IVB11" s="1739" t="n"/>
      <c r="IVC11" s="1739" t="n"/>
      <c r="IVD11" s="1739" t="n"/>
      <c r="IVE11" s="1739" t="n"/>
      <c r="IVF11" s="1739" t="n"/>
      <c r="IVG11" s="1739" t="n"/>
      <c r="IVH11" s="1739" t="n"/>
      <c r="IVI11" s="1739" t="n"/>
      <c r="IVJ11" s="1739" t="n"/>
      <c r="IVK11" s="1739" t="n"/>
      <c r="IVL11" s="1739" t="n"/>
      <c r="IVM11" s="1739" t="n"/>
      <c r="IVN11" s="1739" t="n"/>
      <c r="IVO11" s="1739" t="n"/>
      <c r="IVP11" s="1739" t="n"/>
      <c r="IVQ11" s="1739" t="n"/>
      <c r="IVR11" s="1739" t="n"/>
      <c r="IVS11" s="1739" t="n"/>
      <c r="IVT11" s="1739" t="n"/>
      <c r="IVU11" s="1739" t="n"/>
      <c r="IVV11" s="1739" t="n"/>
      <c r="IVW11" s="1739" t="n"/>
      <c r="IVX11" s="1739" t="n"/>
      <c r="IVY11" s="1739" t="n"/>
      <c r="IVZ11" s="1739" t="n"/>
      <c r="IWA11" s="1739" t="n"/>
      <c r="IWB11" s="1739" t="n"/>
      <c r="IWC11" s="1739" t="n"/>
      <c r="IWD11" s="1739" t="n"/>
      <c r="IWE11" s="1739" t="n"/>
      <c r="IWF11" s="1739" t="n"/>
      <c r="IWG11" s="1739" t="n"/>
      <c r="IWH11" s="1739" t="n"/>
      <c r="IWI11" s="1739" t="n"/>
      <c r="IWJ11" s="1739" t="n"/>
      <c r="IWK11" s="1739" t="n"/>
      <c r="IWL11" s="1739" t="n"/>
      <c r="IWM11" s="1739" t="n"/>
      <c r="IWN11" s="1739" t="n"/>
      <c r="IWO11" s="1739" t="n"/>
      <c r="IWP11" s="1739" t="n"/>
      <c r="IWQ11" s="1739" t="n"/>
      <c r="IWR11" s="1739" t="n"/>
      <c r="IWS11" s="1739" t="n"/>
      <c r="IWT11" s="1739" t="n"/>
      <c r="IWU11" s="1739" t="n"/>
      <c r="IWV11" s="1739" t="n"/>
      <c r="IWW11" s="1739" t="n"/>
      <c r="IWX11" s="1739" t="n"/>
      <c r="IWY11" s="1739" t="n"/>
      <c r="IWZ11" s="1739" t="n"/>
      <c r="IXA11" s="1739" t="n"/>
      <c r="IXB11" s="1739" t="n"/>
      <c r="IXC11" s="1739" t="n"/>
      <c r="IXD11" s="1739" t="n"/>
      <c r="IXE11" s="1739" t="n"/>
      <c r="IXF11" s="1739" t="n"/>
      <c r="IXG11" s="1739" t="n"/>
      <c r="IXH11" s="1739" t="n"/>
      <c r="IXI11" s="1739" t="n"/>
      <c r="IXJ11" s="1739" t="n"/>
      <c r="IXK11" s="1739" t="n"/>
      <c r="IXL11" s="1739" t="n"/>
      <c r="IXM11" s="1739" t="n"/>
      <c r="IXN11" s="1739" t="n"/>
      <c r="IXO11" s="1739" t="n"/>
      <c r="IXP11" s="1739" t="n"/>
      <c r="IXQ11" s="1739" t="n"/>
      <c r="IXR11" s="1739" t="n"/>
      <c r="IXS11" s="1739" t="n"/>
      <c r="IXT11" s="1739" t="n"/>
      <c r="IXU11" s="1739" t="n"/>
      <c r="IXV11" s="1739" t="n"/>
      <c r="IXW11" s="1739" t="n"/>
      <c r="IXX11" s="1739" t="n"/>
      <c r="IXY11" s="1739" t="n"/>
      <c r="IXZ11" s="1739" t="n"/>
      <c r="IYA11" s="1739" t="n"/>
      <c r="IYB11" s="1739" t="n"/>
      <c r="IYC11" s="1739" t="n"/>
      <c r="IYD11" s="1739" t="n"/>
      <c r="IYE11" s="1739" t="n"/>
      <c r="IYF11" s="1739" t="n"/>
      <c r="IYG11" s="1739" t="n"/>
      <c r="IYH11" s="1739" t="n"/>
      <c r="IYI11" s="1739" t="n"/>
      <c r="IYJ11" s="1739" t="n"/>
      <c r="IYK11" s="1739" t="n"/>
      <c r="IYL11" s="1739" t="n"/>
      <c r="IYM11" s="1739" t="n"/>
      <c r="IYN11" s="1739" t="n"/>
      <c r="IYO11" s="1739" t="n"/>
      <c r="IYP11" s="1739" t="n"/>
      <c r="IYQ11" s="1739" t="n"/>
      <c r="IYR11" s="1739" t="n"/>
      <c r="IYS11" s="1739" t="n"/>
      <c r="IYT11" s="1739" t="n"/>
      <c r="IYU11" s="1739" t="n"/>
      <c r="IYV11" s="1739" t="n"/>
      <c r="IYW11" s="1739" t="n"/>
      <c r="IYX11" s="1739" t="n"/>
      <c r="IYY11" s="1739" t="n"/>
      <c r="IYZ11" s="1739" t="n"/>
      <c r="IZA11" s="1739" t="n"/>
      <c r="IZB11" s="1739" t="n"/>
      <c r="IZC11" s="1739" t="n"/>
      <c r="IZD11" s="1739" t="n"/>
      <c r="IZE11" s="1739" t="n"/>
      <c r="IZF11" s="1739" t="n"/>
      <c r="IZG11" s="1739" t="n"/>
      <c r="IZH11" s="1739" t="n"/>
      <c r="IZI11" s="1739" t="n"/>
      <c r="IZJ11" s="1739" t="n"/>
      <c r="IZK11" s="1739" t="n"/>
      <c r="IZL11" s="1739" t="n"/>
      <c r="IZM11" s="1739" t="n"/>
      <c r="IZN11" s="1739" t="n"/>
      <c r="IZO11" s="1739" t="n"/>
      <c r="IZP11" s="1739" t="n"/>
      <c r="IZQ11" s="1739" t="n"/>
      <c r="IZR11" s="1739" t="n"/>
      <c r="IZS11" s="1739" t="n"/>
      <c r="IZT11" s="1739" t="n"/>
      <c r="IZU11" s="1739" t="n"/>
      <c r="IZV11" s="1739" t="n"/>
      <c r="IZW11" s="1739" t="n"/>
      <c r="IZX11" s="1739" t="n"/>
      <c r="IZY11" s="1739" t="n"/>
      <c r="IZZ11" s="1739" t="n"/>
      <c r="JAA11" s="1739" t="n"/>
      <c r="JAB11" s="1739" t="n"/>
      <c r="JAC11" s="1739" t="n"/>
      <c r="JAD11" s="1739" t="n"/>
      <c r="JAE11" s="1739" t="n"/>
      <c r="JAF11" s="1739" t="n"/>
      <c r="JAG11" s="1739" t="n"/>
      <c r="JAH11" s="1739" t="n"/>
      <c r="JAI11" s="1739" t="n"/>
      <c r="JAJ11" s="1739" t="n"/>
      <c r="JAK11" s="1739" t="n"/>
      <c r="JAL11" s="1739" t="n"/>
      <c r="JAM11" s="1739" t="n"/>
      <c r="JAN11" s="1739" t="n"/>
      <c r="JAO11" s="1739" t="n"/>
      <c r="JAP11" s="1739" t="n"/>
      <c r="JAQ11" s="1739" t="n"/>
      <c r="JAR11" s="1739" t="n"/>
      <c r="JAS11" s="1739" t="n"/>
      <c r="JAT11" s="1739" t="n"/>
      <c r="JAU11" s="1739" t="n"/>
      <c r="JAV11" s="1739" t="n"/>
      <c r="JAW11" s="1739" t="n"/>
      <c r="JAX11" s="1739" t="n"/>
      <c r="JAY11" s="1739" t="n"/>
      <c r="JAZ11" s="1739" t="n"/>
      <c r="JBA11" s="1739" t="n"/>
      <c r="JBB11" s="1739" t="n"/>
      <c r="JBC11" s="1739" t="n"/>
      <c r="JBD11" s="1739" t="n"/>
      <c r="JBE11" s="1739" t="n"/>
      <c r="JBF11" s="1739" t="n"/>
      <c r="JBG11" s="1739" t="n"/>
      <c r="JBH11" s="1739" t="n"/>
      <c r="JBI11" s="1739" t="n"/>
      <c r="JBJ11" s="1739" t="n"/>
      <c r="JBK11" s="1739" t="n"/>
      <c r="JBL11" s="1739" t="n"/>
      <c r="JBM11" s="1739" t="n"/>
      <c r="JBN11" s="1739" t="n"/>
      <c r="JBO11" s="1739" t="n"/>
      <c r="JBP11" s="1739" t="n"/>
      <c r="JBQ11" s="1739" t="n"/>
      <c r="JBR11" s="1739" t="n"/>
      <c r="JBS11" s="1739" t="n"/>
      <c r="JBT11" s="1739" t="n"/>
      <c r="JBU11" s="1739" t="n"/>
      <c r="JBV11" s="1739" t="n"/>
      <c r="JBW11" s="1739" t="n"/>
      <c r="JBX11" s="1739" t="n"/>
      <c r="JBY11" s="1739" t="n"/>
      <c r="JBZ11" s="1739" t="n"/>
      <c r="JCA11" s="1739" t="n"/>
      <c r="JCB11" s="1739" t="n"/>
      <c r="JCC11" s="1739" t="n"/>
      <c r="JCD11" s="1739" t="n"/>
      <c r="JCE11" s="1739" t="n"/>
      <c r="JCF11" s="1739" t="n"/>
      <c r="JCG11" s="1739" t="n"/>
      <c r="JCH11" s="1739" t="n"/>
      <c r="JCI11" s="1739" t="n"/>
      <c r="JCJ11" s="1739" t="n"/>
      <c r="JCK11" s="1739" t="n"/>
      <c r="JCL11" s="1739" t="n"/>
      <c r="JCM11" s="1739" t="n"/>
      <c r="JCN11" s="1739" t="n"/>
      <c r="JCO11" s="1739" t="n"/>
      <c r="JCP11" s="1739" t="n"/>
      <c r="JCQ11" s="1739" t="n"/>
      <c r="JCR11" s="1739" t="n"/>
      <c r="JCS11" s="1739" t="n"/>
      <c r="JCT11" s="1739" t="n"/>
      <c r="JCU11" s="1739" t="n"/>
      <c r="JCV11" s="1739" t="n"/>
      <c r="JCW11" s="1739" t="n"/>
      <c r="JCX11" s="1739" t="n"/>
      <c r="JCY11" s="1739" t="n"/>
      <c r="JCZ11" s="1739" t="n"/>
      <c r="JDA11" s="1739" t="n"/>
      <c r="JDB11" s="1739" t="n"/>
      <c r="JDC11" s="1739" t="n"/>
      <c r="JDD11" s="1739" t="n"/>
      <c r="JDE11" s="1739" t="n"/>
      <c r="JDF11" s="1739" t="n"/>
      <c r="JDG11" s="1739" t="n"/>
      <c r="JDH11" s="1739" t="n"/>
      <c r="JDI11" s="1739" t="n"/>
      <c r="JDJ11" s="1739" t="n"/>
      <c r="JDK11" s="1739" t="n"/>
      <c r="JDL11" s="1739" t="n"/>
      <c r="JDM11" s="1739" t="n"/>
      <c r="JDN11" s="1739" t="n"/>
      <c r="JDO11" s="1739" t="n"/>
      <c r="JDP11" s="1739" t="n"/>
      <c r="JDQ11" s="1739" t="n"/>
      <c r="JDR11" s="1739" t="n"/>
      <c r="JDS11" s="1739" t="n"/>
      <c r="JDT11" s="1739" t="n"/>
      <c r="JDU11" s="1739" t="n"/>
      <c r="JDV11" s="1739" t="n"/>
      <c r="JDW11" s="1739" t="n"/>
      <c r="JDX11" s="1739" t="n"/>
      <c r="JDY11" s="1739" t="n"/>
      <c r="JDZ11" s="1739" t="n"/>
      <c r="JEA11" s="1739" t="n"/>
      <c r="JEB11" s="1739" t="n"/>
      <c r="JEC11" s="1739" t="n"/>
      <c r="JED11" s="1739" t="n"/>
      <c r="JEE11" s="1739" t="n"/>
      <c r="JEF11" s="1739" t="n"/>
      <c r="JEG11" s="1739" t="n"/>
      <c r="JEH11" s="1739" t="n"/>
      <c r="JEI11" s="1739" t="n"/>
      <c r="JEJ11" s="1739" t="n"/>
      <c r="JEK11" s="1739" t="n"/>
      <c r="JEL11" s="1739" t="n"/>
      <c r="JEM11" s="1739" t="n"/>
      <c r="JEN11" s="1739" t="n"/>
      <c r="JEO11" s="1739" t="n"/>
      <c r="JEP11" s="1739" t="n"/>
      <c r="JEQ11" s="1739" t="n"/>
      <c r="JER11" s="1739" t="n"/>
      <c r="JES11" s="1739" t="n"/>
      <c r="JET11" s="1739" t="n"/>
      <c r="JEU11" s="1739" t="n"/>
      <c r="JEV11" s="1739" t="n"/>
      <c r="JEW11" s="1739" t="n"/>
      <c r="JEX11" s="1739" t="n"/>
      <c r="JEY11" s="1739" t="n"/>
      <c r="JEZ11" s="1739" t="n"/>
      <c r="JFA11" s="1739" t="n"/>
      <c r="JFB11" s="1739" t="n"/>
      <c r="JFC11" s="1739" t="n"/>
      <c r="JFD11" s="1739" t="n"/>
      <c r="JFE11" s="1739" t="n"/>
      <c r="JFF11" s="1739" t="n"/>
      <c r="JFG11" s="1739" t="n"/>
      <c r="JFH11" s="1739" t="n"/>
      <c r="JFI11" s="1739" t="n"/>
      <c r="JFJ11" s="1739" t="n"/>
      <c r="JFK11" s="1739" t="n"/>
      <c r="JFL11" s="1739" t="n"/>
      <c r="JFM11" s="1739" t="n"/>
      <c r="JFN11" s="1739" t="n"/>
      <c r="JFO11" s="1739" t="n"/>
      <c r="JFP11" s="1739" t="n"/>
      <c r="JFQ11" s="1739" t="n"/>
      <c r="JFR11" s="1739" t="n"/>
      <c r="JFS11" s="1739" t="n"/>
      <c r="JFT11" s="1739" t="n"/>
      <c r="JFU11" s="1739" t="n"/>
      <c r="JFV11" s="1739" t="n"/>
      <c r="JFW11" s="1739" t="n"/>
      <c r="JFX11" s="1739" t="n"/>
      <c r="JFY11" s="1739" t="n"/>
      <c r="JFZ11" s="1739" t="n"/>
      <c r="JGA11" s="1739" t="n"/>
      <c r="JGB11" s="1739" t="n"/>
      <c r="JGC11" s="1739" t="n"/>
      <c r="JGD11" s="1739" t="n"/>
      <c r="JGE11" s="1739" t="n"/>
      <c r="JGF11" s="1739" t="n"/>
      <c r="JGG11" s="1739" t="n"/>
      <c r="JGH11" s="1739" t="n"/>
      <c r="JGI11" s="1739" t="n"/>
      <c r="JGJ11" s="1739" t="n"/>
      <c r="JGK11" s="1739" t="n"/>
      <c r="JGL11" s="1739" t="n"/>
      <c r="JGM11" s="1739" t="n"/>
      <c r="JGN11" s="1739" t="n"/>
      <c r="JGO11" s="1739" t="n"/>
      <c r="JGP11" s="1739" t="n"/>
      <c r="JGQ11" s="1739" t="n"/>
      <c r="JGR11" s="1739" t="n"/>
      <c r="JGS11" s="1739" t="n"/>
      <c r="JGT11" s="1739" t="n"/>
      <c r="JGU11" s="1739" t="n"/>
      <c r="JGV11" s="1739" t="n"/>
      <c r="JGW11" s="1739" t="n"/>
      <c r="JGX11" s="1739" t="n"/>
      <c r="JGY11" s="1739" t="n"/>
      <c r="JGZ11" s="1739" t="n"/>
      <c r="JHA11" s="1739" t="n"/>
      <c r="JHB11" s="1739" t="n"/>
      <c r="JHC11" s="1739" t="n"/>
      <c r="JHD11" s="1739" t="n"/>
      <c r="JHE11" s="1739" t="n"/>
      <c r="JHF11" s="1739" t="n"/>
      <c r="JHG11" s="1739" t="n"/>
      <c r="JHH11" s="1739" t="n"/>
      <c r="JHI11" s="1739" t="n"/>
      <c r="JHJ11" s="1739" t="n"/>
      <c r="JHK11" s="1739" t="n"/>
      <c r="JHL11" s="1739" t="n"/>
      <c r="JHM11" s="1739" t="n"/>
      <c r="JHN11" s="1739" t="n"/>
      <c r="JHO11" s="1739" t="n"/>
      <c r="JHP11" s="1739" t="n"/>
      <c r="JHQ11" s="1739" t="n"/>
      <c r="JHR11" s="1739" t="n"/>
      <c r="JHS11" s="1739" t="n"/>
      <c r="JHT11" s="1739" t="n"/>
      <c r="JHU11" s="1739" t="n"/>
      <c r="JHV11" s="1739" t="n"/>
      <c r="JHW11" s="1739" t="n"/>
      <c r="JHX11" s="1739" t="n"/>
      <c r="JHY11" s="1739" t="n"/>
      <c r="JHZ11" s="1739" t="n"/>
      <c r="JIA11" s="1739" t="n"/>
      <c r="JIB11" s="1739" t="n"/>
      <c r="JIC11" s="1739" t="n"/>
      <c r="JID11" s="1739" t="n"/>
      <c r="JIE11" s="1739" t="n"/>
      <c r="JIF11" s="1739" t="n"/>
      <c r="JIG11" s="1739" t="n"/>
      <c r="JIH11" s="1739" t="n"/>
      <c r="JII11" s="1739" t="n"/>
      <c r="JIJ11" s="1739" t="n"/>
      <c r="JIK11" s="1739" t="n"/>
      <c r="JIL11" s="1739" t="n"/>
      <c r="JIM11" s="1739" t="n"/>
      <c r="JIN11" s="1739" t="n"/>
      <c r="JIO11" s="1739" t="n"/>
      <c r="JIP11" s="1739" t="n"/>
      <c r="JIQ11" s="1739" t="n"/>
      <c r="JIR11" s="1739" t="n"/>
      <c r="JIS11" s="1739" t="n"/>
      <c r="JIT11" s="1739" t="n"/>
      <c r="JIU11" s="1739" t="n"/>
      <c r="JIV11" s="1739" t="n"/>
      <c r="JIW11" s="1739" t="n"/>
      <c r="JIX11" s="1739" t="n"/>
      <c r="JIY11" s="1739" t="n"/>
      <c r="JIZ11" s="1739" t="n"/>
      <c r="JJA11" s="1739" t="n"/>
      <c r="JJB11" s="1739" t="n"/>
      <c r="JJC11" s="1739" t="n"/>
      <c r="JJD11" s="1739" t="n"/>
      <c r="JJE11" s="1739" t="n"/>
      <c r="JJF11" s="1739" t="n"/>
      <c r="JJG11" s="1739" t="n"/>
      <c r="JJH11" s="1739" t="n"/>
      <c r="JJI11" s="1739" t="n"/>
      <c r="JJJ11" s="1739" t="n"/>
      <c r="JJK11" s="1739" t="n"/>
      <c r="JJL11" s="1739" t="n"/>
      <c r="JJM11" s="1739" t="n"/>
      <c r="JJN11" s="1739" t="n"/>
      <c r="JJO11" s="1739" t="n"/>
      <c r="JJP11" s="1739" t="n"/>
      <c r="JJQ11" s="1739" t="n"/>
      <c r="JJR11" s="1739" t="n"/>
      <c r="JJS11" s="1739" t="n"/>
      <c r="JJT11" s="1739" t="n"/>
      <c r="JJU11" s="1739" t="n"/>
      <c r="JJV11" s="1739" t="n"/>
      <c r="JJW11" s="1739" t="n"/>
      <c r="JJX11" s="1739" t="n"/>
      <c r="JJY11" s="1739" t="n"/>
      <c r="JJZ11" s="1739" t="n"/>
      <c r="JKA11" s="1739" t="n"/>
      <c r="JKB11" s="1739" t="n"/>
      <c r="JKC11" s="1739" t="n"/>
      <c r="JKD11" s="1739" t="n"/>
      <c r="JKE11" s="1739" t="n"/>
      <c r="JKF11" s="1739" t="n"/>
      <c r="JKG11" s="1739" t="n"/>
      <c r="JKH11" s="1739" t="n"/>
      <c r="JKI11" s="1739" t="n"/>
      <c r="JKJ11" s="1739" t="n"/>
      <c r="JKK11" s="1739" t="n"/>
      <c r="JKL11" s="1739" t="n"/>
      <c r="JKM11" s="1739" t="n"/>
      <c r="JKN11" s="1739" t="n"/>
      <c r="JKO11" s="1739" t="n"/>
      <c r="JKP11" s="1739" t="n"/>
      <c r="JKQ11" s="1739" t="n"/>
      <c r="JKR11" s="1739" t="n"/>
      <c r="JKS11" s="1739" t="n"/>
      <c r="JKT11" s="1739" t="n"/>
      <c r="JKU11" s="1739" t="n"/>
      <c r="JKV11" s="1739" t="n"/>
      <c r="JKW11" s="1739" t="n"/>
      <c r="JKX11" s="1739" t="n"/>
      <c r="JKY11" s="1739" t="n"/>
      <c r="JKZ11" s="1739" t="n"/>
      <c r="JLA11" s="1739" t="n"/>
      <c r="JLB11" s="1739" t="n"/>
      <c r="JLC11" s="1739" t="n"/>
      <c r="JLD11" s="1739" t="n"/>
      <c r="JLE11" s="1739" t="n"/>
      <c r="JLF11" s="1739" t="n"/>
      <c r="JLG11" s="1739" t="n"/>
      <c r="JLH11" s="1739" t="n"/>
      <c r="JLI11" s="1739" t="n"/>
      <c r="JLJ11" s="1739" t="n"/>
      <c r="JLK11" s="1739" t="n"/>
      <c r="JLL11" s="1739" t="n"/>
      <c r="JLM11" s="1739" t="n"/>
      <c r="JLN11" s="1739" t="n"/>
      <c r="JLO11" s="1739" t="n"/>
      <c r="JLP11" s="1739" t="n"/>
      <c r="JLQ11" s="1739" t="n"/>
      <c r="JLR11" s="1739" t="n"/>
      <c r="JLS11" s="1739" t="n"/>
      <c r="JLT11" s="1739" t="n"/>
      <c r="JLU11" s="1739" t="n"/>
      <c r="JLV11" s="1739" t="n"/>
      <c r="JLW11" s="1739" t="n"/>
      <c r="JLX11" s="1739" t="n"/>
      <c r="JLY11" s="1739" t="n"/>
      <c r="JLZ11" s="1739" t="n"/>
      <c r="JMA11" s="1739" t="n"/>
      <c r="JMB11" s="1739" t="n"/>
      <c r="JMC11" s="1739" t="n"/>
      <c r="JMD11" s="1739" t="n"/>
      <c r="JME11" s="1739" t="n"/>
      <c r="JMF11" s="1739" t="n"/>
      <c r="JMG11" s="1739" t="n"/>
      <c r="JMH11" s="1739" t="n"/>
      <c r="JMI11" s="1739" t="n"/>
      <c r="JMJ11" s="1739" t="n"/>
      <c r="JMK11" s="1739" t="n"/>
      <c r="JML11" s="1739" t="n"/>
      <c r="JMM11" s="1739" t="n"/>
      <c r="JMN11" s="1739" t="n"/>
      <c r="JMO11" s="1739" t="n"/>
      <c r="JMP11" s="1739" t="n"/>
      <c r="JMQ11" s="1739" t="n"/>
      <c r="JMR11" s="1739" t="n"/>
      <c r="JMS11" s="1739" t="n"/>
      <c r="JMT11" s="1739" t="n"/>
      <c r="JMU11" s="1739" t="n"/>
      <c r="JMV11" s="1739" t="n"/>
      <c r="JMW11" s="1739" t="n"/>
      <c r="JMX11" s="1739" t="n"/>
      <c r="JMY11" s="1739" t="n"/>
      <c r="JMZ11" s="1739" t="n"/>
      <c r="JNA11" s="1739" t="n"/>
      <c r="JNB11" s="1739" t="n"/>
      <c r="JNC11" s="1739" t="n"/>
      <c r="JND11" s="1739" t="n"/>
      <c r="JNE11" s="1739" t="n"/>
      <c r="JNF11" s="1739" t="n"/>
      <c r="JNG11" s="1739" t="n"/>
      <c r="JNH11" s="1739" t="n"/>
      <c r="JNI11" s="1739" t="n"/>
      <c r="JNJ11" s="1739" t="n"/>
      <c r="JNK11" s="1739" t="n"/>
      <c r="JNL11" s="1739" t="n"/>
      <c r="JNM11" s="1739" t="n"/>
      <c r="JNN11" s="1739" t="n"/>
      <c r="JNO11" s="1739" t="n"/>
      <c r="JNP11" s="1739" t="n"/>
      <c r="JNQ11" s="1739" t="n"/>
      <c r="JNR11" s="1739" t="n"/>
      <c r="JNS11" s="1739" t="n"/>
      <c r="JNT11" s="1739" t="n"/>
      <c r="JNU11" s="1739" t="n"/>
      <c r="JNV11" s="1739" t="n"/>
      <c r="JNW11" s="1739" t="n"/>
      <c r="JNX11" s="1739" t="n"/>
      <c r="JNY11" s="1739" t="n"/>
      <c r="JNZ11" s="1739" t="n"/>
      <c r="JOA11" s="1739" t="n"/>
      <c r="JOB11" s="1739" t="n"/>
      <c r="JOC11" s="1739" t="n"/>
      <c r="JOD11" s="1739" t="n"/>
      <c r="JOE11" s="1739" t="n"/>
      <c r="JOF11" s="1739" t="n"/>
      <c r="JOG11" s="1739" t="n"/>
      <c r="JOH11" s="1739" t="n"/>
      <c r="JOI11" s="1739" t="n"/>
      <c r="JOJ11" s="1739" t="n"/>
      <c r="JOK11" s="1739" t="n"/>
      <c r="JOL11" s="1739" t="n"/>
      <c r="JOM11" s="1739" t="n"/>
      <c r="JON11" s="1739" t="n"/>
      <c r="JOO11" s="1739" t="n"/>
      <c r="JOP11" s="1739" t="n"/>
      <c r="JOQ11" s="1739" t="n"/>
      <c r="JOR11" s="1739" t="n"/>
      <c r="JOS11" s="1739" t="n"/>
      <c r="JOT11" s="1739" t="n"/>
      <c r="JOU11" s="1739" t="n"/>
      <c r="JOV11" s="1739" t="n"/>
      <c r="JOW11" s="1739" t="n"/>
      <c r="JOX11" s="1739" t="n"/>
      <c r="JOY11" s="1739" t="n"/>
      <c r="JOZ11" s="1739" t="n"/>
      <c r="JPA11" s="1739" t="n"/>
      <c r="JPB11" s="1739" t="n"/>
      <c r="JPC11" s="1739" t="n"/>
      <c r="JPD11" s="1739" t="n"/>
      <c r="JPE11" s="1739" t="n"/>
      <c r="JPF11" s="1739" t="n"/>
      <c r="JPG11" s="1739" t="n"/>
      <c r="JPH11" s="1739" t="n"/>
      <c r="JPI11" s="1739" t="n"/>
      <c r="JPJ11" s="1739" t="n"/>
      <c r="JPK11" s="1739" t="n"/>
      <c r="JPL11" s="1739" t="n"/>
      <c r="JPM11" s="1739" t="n"/>
      <c r="JPN11" s="1739" t="n"/>
      <c r="JPO11" s="1739" t="n"/>
      <c r="JPP11" s="1739" t="n"/>
      <c r="JPQ11" s="1739" t="n"/>
      <c r="JPR11" s="1739" t="n"/>
      <c r="JPS11" s="1739" t="n"/>
      <c r="JPT11" s="1739" t="n"/>
      <c r="JPU11" s="1739" t="n"/>
      <c r="JPV11" s="1739" t="n"/>
      <c r="JPW11" s="1739" t="n"/>
      <c r="JPX11" s="1739" t="n"/>
      <c r="JPY11" s="1739" t="n"/>
      <c r="JPZ11" s="1739" t="n"/>
      <c r="JQA11" s="1739" t="n"/>
      <c r="JQB11" s="1739" t="n"/>
      <c r="JQC11" s="1739" t="n"/>
      <c r="JQD11" s="1739" t="n"/>
      <c r="JQE11" s="1739" t="n"/>
      <c r="JQF11" s="1739" t="n"/>
      <c r="JQG11" s="1739" t="n"/>
      <c r="JQH11" s="1739" t="n"/>
      <c r="JQI11" s="1739" t="n"/>
      <c r="JQJ11" s="1739" t="n"/>
      <c r="JQK11" s="1739" t="n"/>
      <c r="JQL11" s="1739" t="n"/>
      <c r="JQM11" s="1739" t="n"/>
      <c r="JQN11" s="1739" t="n"/>
      <c r="JQO11" s="1739" t="n"/>
      <c r="JQP11" s="1739" t="n"/>
      <c r="JQQ11" s="1739" t="n"/>
      <c r="JQR11" s="1739" t="n"/>
      <c r="JQS11" s="1739" t="n"/>
      <c r="JQT11" s="1739" t="n"/>
      <c r="JQU11" s="1739" t="n"/>
      <c r="JQV11" s="1739" t="n"/>
      <c r="JQW11" s="1739" t="n"/>
      <c r="JQX11" s="1739" t="n"/>
      <c r="JQY11" s="1739" t="n"/>
      <c r="JQZ11" s="1739" t="n"/>
      <c r="JRA11" s="1739" t="n"/>
      <c r="JRB11" s="1739" t="n"/>
      <c r="JRC11" s="1739" t="n"/>
      <c r="JRD11" s="1739" t="n"/>
      <c r="JRE11" s="1739" t="n"/>
      <c r="JRF11" s="1739" t="n"/>
      <c r="JRG11" s="1739" t="n"/>
      <c r="JRH11" s="1739" t="n"/>
      <c r="JRI11" s="1739" t="n"/>
      <c r="JRJ11" s="1739" t="n"/>
      <c r="JRK11" s="1739" t="n"/>
      <c r="JRL11" s="1739" t="n"/>
      <c r="JRM11" s="1739" t="n"/>
      <c r="JRN11" s="1739" t="n"/>
      <c r="JRO11" s="1739" t="n"/>
      <c r="JRP11" s="1739" t="n"/>
      <c r="JRQ11" s="1739" t="n"/>
      <c r="JRR11" s="1739" t="n"/>
      <c r="JRS11" s="1739" t="n"/>
      <c r="JRT11" s="1739" t="n"/>
      <c r="JRU11" s="1739" t="n"/>
      <c r="JRV11" s="1739" t="n"/>
      <c r="JRW11" s="1739" t="n"/>
      <c r="JRX11" s="1739" t="n"/>
      <c r="JRY11" s="1739" t="n"/>
      <c r="JRZ11" s="1739" t="n"/>
      <c r="JSA11" s="1739" t="n"/>
      <c r="JSB11" s="1739" t="n"/>
      <c r="JSC11" s="1739" t="n"/>
      <c r="JSD11" s="1739" t="n"/>
      <c r="JSE11" s="1739" t="n"/>
      <c r="JSF11" s="1739" t="n"/>
      <c r="JSG11" s="1739" t="n"/>
      <c r="JSH11" s="1739" t="n"/>
      <c r="JSI11" s="1739" t="n"/>
      <c r="JSJ11" s="1739" t="n"/>
      <c r="JSK11" s="1739" t="n"/>
      <c r="JSL11" s="1739" t="n"/>
      <c r="JSM11" s="1739" t="n"/>
      <c r="JSN11" s="1739" t="n"/>
      <c r="JSO11" s="1739" t="n"/>
      <c r="JSP11" s="1739" t="n"/>
      <c r="JSQ11" s="1739" t="n"/>
      <c r="JSR11" s="1739" t="n"/>
      <c r="JSS11" s="1739" t="n"/>
      <c r="JST11" s="1739" t="n"/>
      <c r="JSU11" s="1739" t="n"/>
      <c r="JSV11" s="1739" t="n"/>
      <c r="JSW11" s="1739" t="n"/>
      <c r="JSX11" s="1739" t="n"/>
      <c r="JSY11" s="1739" t="n"/>
      <c r="JSZ11" s="1739" t="n"/>
      <c r="JTA11" s="1739" t="n"/>
      <c r="JTB11" s="1739" t="n"/>
      <c r="JTC11" s="1739" t="n"/>
      <c r="JTD11" s="1739" t="n"/>
      <c r="JTE11" s="1739" t="n"/>
      <c r="JTF11" s="1739" t="n"/>
      <c r="JTG11" s="1739" t="n"/>
      <c r="JTH11" s="1739" t="n"/>
      <c r="JTI11" s="1739" t="n"/>
      <c r="JTJ11" s="1739" t="n"/>
      <c r="JTK11" s="1739" t="n"/>
      <c r="JTL11" s="1739" t="n"/>
      <c r="JTM11" s="1739" t="n"/>
      <c r="JTN11" s="1739" t="n"/>
      <c r="JTO11" s="1739" t="n"/>
      <c r="JTP11" s="1739" t="n"/>
      <c r="JTQ11" s="1739" t="n"/>
      <c r="JTR11" s="1739" t="n"/>
      <c r="JTS11" s="1739" t="n"/>
      <c r="JTT11" s="1739" t="n"/>
      <c r="JTU11" s="1739" t="n"/>
      <c r="JTV11" s="1739" t="n"/>
      <c r="JTW11" s="1739" t="n"/>
      <c r="JTX11" s="1739" t="n"/>
      <c r="JTY11" s="1739" t="n"/>
      <c r="JTZ11" s="1739" t="n"/>
      <c r="JUA11" s="1739" t="n"/>
      <c r="JUB11" s="1739" t="n"/>
      <c r="JUC11" s="1739" t="n"/>
      <c r="JUD11" s="1739" t="n"/>
      <c r="JUE11" s="1739" t="n"/>
      <c r="JUF11" s="1739" t="n"/>
      <c r="JUG11" s="1739" t="n"/>
      <c r="JUH11" s="1739" t="n"/>
      <c r="JUI11" s="1739" t="n"/>
      <c r="JUJ11" s="1739" t="n"/>
      <c r="JUK11" s="1739" t="n"/>
      <c r="JUL11" s="1739" t="n"/>
      <c r="JUM11" s="1739" t="n"/>
      <c r="JUN11" s="1739" t="n"/>
      <c r="JUO11" s="1739" t="n"/>
      <c r="JUP11" s="1739" t="n"/>
      <c r="JUQ11" s="1739" t="n"/>
      <c r="JUR11" s="1739" t="n"/>
      <c r="JUS11" s="1739" t="n"/>
      <c r="JUT11" s="1739" t="n"/>
      <c r="JUU11" s="1739" t="n"/>
      <c r="JUV11" s="1739" t="n"/>
      <c r="JUW11" s="1739" t="n"/>
      <c r="JUX11" s="1739" t="n"/>
      <c r="JUY11" s="1739" t="n"/>
      <c r="JUZ11" s="1739" t="n"/>
      <c r="JVA11" s="1739" t="n"/>
      <c r="JVB11" s="1739" t="n"/>
      <c r="JVC11" s="1739" t="n"/>
      <c r="JVD11" s="1739" t="n"/>
      <c r="JVE11" s="1739" t="n"/>
      <c r="JVF11" s="1739" t="n"/>
      <c r="JVG11" s="1739" t="n"/>
      <c r="JVH11" s="1739" t="n"/>
      <c r="JVI11" s="1739" t="n"/>
      <c r="JVJ11" s="1739" t="n"/>
      <c r="JVK11" s="1739" t="n"/>
      <c r="JVL11" s="1739" t="n"/>
      <c r="JVM11" s="1739" t="n"/>
      <c r="JVN11" s="1739" t="n"/>
      <c r="JVO11" s="1739" t="n"/>
      <c r="JVP11" s="1739" t="n"/>
      <c r="JVQ11" s="1739" t="n"/>
      <c r="JVR11" s="1739" t="n"/>
      <c r="JVS11" s="1739" t="n"/>
      <c r="JVT11" s="1739" t="n"/>
      <c r="JVU11" s="1739" t="n"/>
      <c r="JVV11" s="1739" t="n"/>
      <c r="JVW11" s="1739" t="n"/>
      <c r="JVX11" s="1739" t="n"/>
      <c r="JVY11" s="1739" t="n"/>
      <c r="JVZ11" s="1739" t="n"/>
      <c r="JWA11" s="1739" t="n"/>
      <c r="JWB11" s="1739" t="n"/>
      <c r="JWC11" s="1739" t="n"/>
      <c r="JWD11" s="1739" t="n"/>
      <c r="JWE11" s="1739" t="n"/>
      <c r="JWF11" s="1739" t="n"/>
      <c r="JWG11" s="1739" t="n"/>
      <c r="JWH11" s="1739" t="n"/>
      <c r="JWI11" s="1739" t="n"/>
      <c r="JWJ11" s="1739" t="n"/>
      <c r="JWK11" s="1739" t="n"/>
      <c r="JWL11" s="1739" t="n"/>
      <c r="JWM11" s="1739" t="n"/>
      <c r="JWN11" s="1739" t="n"/>
      <c r="JWO11" s="1739" t="n"/>
      <c r="JWP11" s="1739" t="n"/>
      <c r="JWQ11" s="1739" t="n"/>
      <c r="JWR11" s="1739" t="n"/>
      <c r="JWS11" s="1739" t="n"/>
      <c r="JWT11" s="1739" t="n"/>
      <c r="JWU11" s="1739" t="n"/>
      <c r="JWV11" s="1739" t="n"/>
      <c r="JWW11" s="1739" t="n"/>
      <c r="JWX11" s="1739" t="n"/>
      <c r="JWY11" s="1739" t="n"/>
      <c r="JWZ11" s="1739" t="n"/>
      <c r="JXA11" s="1739" t="n"/>
      <c r="JXB11" s="1739" t="n"/>
      <c r="JXC11" s="1739" t="n"/>
      <c r="JXD11" s="1739" t="n"/>
      <c r="JXE11" s="1739" t="n"/>
      <c r="JXF11" s="1739" t="n"/>
      <c r="JXG11" s="1739" t="n"/>
      <c r="JXH11" s="1739" t="n"/>
      <c r="JXI11" s="1739" t="n"/>
      <c r="JXJ11" s="1739" t="n"/>
      <c r="JXK11" s="1739" t="n"/>
      <c r="JXL11" s="1739" t="n"/>
      <c r="JXM11" s="1739" t="n"/>
      <c r="JXN11" s="1739" t="n"/>
      <c r="JXO11" s="1739" t="n"/>
      <c r="JXP11" s="1739" t="n"/>
      <c r="JXQ11" s="1739" t="n"/>
      <c r="JXR11" s="1739" t="n"/>
      <c r="JXS11" s="1739" t="n"/>
      <c r="JXT11" s="1739" t="n"/>
      <c r="JXU11" s="1739" t="n"/>
      <c r="JXV11" s="1739" t="n"/>
      <c r="JXW11" s="1739" t="n"/>
      <c r="JXX11" s="1739" t="n"/>
      <c r="JXY11" s="1739" t="n"/>
      <c r="JXZ11" s="1739" t="n"/>
      <c r="JYA11" s="1739" t="n"/>
      <c r="JYB11" s="1739" t="n"/>
      <c r="JYC11" s="1739" t="n"/>
      <c r="JYD11" s="1739" t="n"/>
      <c r="JYE11" s="1739" t="n"/>
      <c r="JYF11" s="1739" t="n"/>
      <c r="JYG11" s="1739" t="n"/>
      <c r="JYH11" s="1739" t="n"/>
      <c r="JYI11" s="1739" t="n"/>
      <c r="JYJ11" s="1739" t="n"/>
      <c r="JYK11" s="1739" t="n"/>
      <c r="JYL11" s="1739" t="n"/>
      <c r="JYM11" s="1739" t="n"/>
      <c r="JYN11" s="1739" t="n"/>
      <c r="JYO11" s="1739" t="n"/>
      <c r="JYP11" s="1739" t="n"/>
      <c r="JYQ11" s="1739" t="n"/>
      <c r="JYR11" s="1739" t="n"/>
      <c r="JYS11" s="1739" t="n"/>
      <c r="JYT11" s="1739" t="n"/>
      <c r="JYU11" s="1739" t="n"/>
      <c r="JYV11" s="1739" t="n"/>
      <c r="JYW11" s="1739" t="n"/>
      <c r="JYX11" s="1739" t="n"/>
      <c r="JYY11" s="1739" t="n"/>
      <c r="JYZ11" s="1739" t="n"/>
      <c r="JZA11" s="1739" t="n"/>
      <c r="JZB11" s="1739" t="n"/>
      <c r="JZC11" s="1739" t="n"/>
      <c r="JZD11" s="1739" t="n"/>
      <c r="JZE11" s="1739" t="n"/>
      <c r="JZF11" s="1739" t="n"/>
      <c r="JZG11" s="1739" t="n"/>
      <c r="JZH11" s="1739" t="n"/>
      <c r="JZI11" s="1739" t="n"/>
      <c r="JZJ11" s="1739" t="n"/>
      <c r="JZK11" s="1739" t="n"/>
      <c r="JZL11" s="1739" t="n"/>
      <c r="JZM11" s="1739" t="n"/>
      <c r="JZN11" s="1739" t="n"/>
      <c r="JZO11" s="1739" t="n"/>
      <c r="JZP11" s="1739" t="n"/>
      <c r="JZQ11" s="1739" t="n"/>
      <c r="JZR11" s="1739" t="n"/>
      <c r="JZS11" s="1739" t="n"/>
      <c r="JZT11" s="1739" t="n"/>
      <c r="JZU11" s="1739" t="n"/>
      <c r="JZV11" s="1739" t="n"/>
      <c r="JZW11" s="1739" t="n"/>
      <c r="JZX11" s="1739" t="n"/>
      <c r="JZY11" s="1739" t="n"/>
      <c r="JZZ11" s="1739" t="n"/>
      <c r="KAA11" s="1739" t="n"/>
      <c r="KAB11" s="1739" t="n"/>
      <c r="KAC11" s="1739" t="n"/>
      <c r="KAD11" s="1739" t="n"/>
      <c r="KAE11" s="1739" t="n"/>
      <c r="KAF11" s="1739" t="n"/>
      <c r="KAG11" s="1739" t="n"/>
      <c r="KAH11" s="1739" t="n"/>
      <c r="KAI11" s="1739" t="n"/>
      <c r="KAJ11" s="1739" t="n"/>
      <c r="KAK11" s="1739" t="n"/>
      <c r="KAL11" s="1739" t="n"/>
      <c r="KAM11" s="1739" t="n"/>
      <c r="KAN11" s="1739" t="n"/>
      <c r="KAO11" s="1739" t="n"/>
      <c r="KAP11" s="1739" t="n"/>
      <c r="KAQ11" s="1739" t="n"/>
      <c r="KAR11" s="1739" t="n"/>
      <c r="KAS11" s="1739" t="n"/>
      <c r="KAT11" s="1739" t="n"/>
      <c r="KAU11" s="1739" t="n"/>
      <c r="KAV11" s="1739" t="n"/>
      <c r="KAW11" s="1739" t="n"/>
      <c r="KAX11" s="1739" t="n"/>
      <c r="KAY11" s="1739" t="n"/>
      <c r="KAZ11" s="1739" t="n"/>
      <c r="KBA11" s="1739" t="n"/>
      <c r="KBB11" s="1739" t="n"/>
      <c r="KBC11" s="1739" t="n"/>
      <c r="KBD11" s="1739" t="n"/>
      <c r="KBE11" s="1739" t="n"/>
      <c r="KBF11" s="1739" t="n"/>
      <c r="KBG11" s="1739" t="n"/>
      <c r="KBH11" s="1739" t="n"/>
      <c r="KBI11" s="1739" t="n"/>
      <c r="KBJ11" s="1739" t="n"/>
      <c r="KBK11" s="1739" t="n"/>
      <c r="KBL11" s="1739" t="n"/>
      <c r="KBM11" s="1739" t="n"/>
      <c r="KBN11" s="1739" t="n"/>
      <c r="KBO11" s="1739" t="n"/>
      <c r="KBP11" s="1739" t="n"/>
      <c r="KBQ11" s="1739" t="n"/>
      <c r="KBR11" s="1739" t="n"/>
      <c r="KBS11" s="1739" t="n"/>
      <c r="KBT11" s="1739" t="n"/>
      <c r="KBU11" s="1739" t="n"/>
      <c r="KBV11" s="1739" t="n"/>
      <c r="KBW11" s="1739" t="n"/>
      <c r="KBX11" s="1739" t="n"/>
      <c r="KBY11" s="1739" t="n"/>
      <c r="KBZ11" s="1739" t="n"/>
      <c r="KCA11" s="1739" t="n"/>
      <c r="KCB11" s="1739" t="n"/>
      <c r="KCC11" s="1739" t="n"/>
      <c r="KCD11" s="1739" t="n"/>
      <c r="KCE11" s="1739" t="n"/>
      <c r="KCF11" s="1739" t="n"/>
      <c r="KCG11" s="1739" t="n"/>
      <c r="KCH11" s="1739" t="n"/>
      <c r="KCI11" s="1739" t="n"/>
      <c r="KCJ11" s="1739" t="n"/>
      <c r="KCK11" s="1739" t="n"/>
      <c r="KCL11" s="1739" t="n"/>
      <c r="KCM11" s="1739" t="n"/>
      <c r="KCN11" s="1739" t="n"/>
      <c r="KCO11" s="1739" t="n"/>
      <c r="KCP11" s="1739" t="n"/>
      <c r="KCQ11" s="1739" t="n"/>
      <c r="KCR11" s="1739" t="n"/>
      <c r="KCS11" s="1739" t="n"/>
      <c r="KCT11" s="1739" t="n"/>
      <c r="KCU11" s="1739" t="n"/>
      <c r="KCV11" s="1739" t="n"/>
      <c r="KCW11" s="1739" t="n"/>
      <c r="KCX11" s="1739" t="n"/>
      <c r="KCY11" s="1739" t="n"/>
      <c r="KCZ11" s="1739" t="n"/>
      <c r="KDA11" s="1739" t="n"/>
      <c r="KDB11" s="1739" t="n"/>
      <c r="KDC11" s="1739" t="n"/>
      <c r="KDD11" s="1739" t="n"/>
      <c r="KDE11" s="1739" t="n"/>
      <c r="KDF11" s="1739" t="n"/>
      <c r="KDG11" s="1739" t="n"/>
      <c r="KDH11" s="1739" t="n"/>
      <c r="KDI11" s="1739" t="n"/>
      <c r="KDJ11" s="1739" t="n"/>
      <c r="KDK11" s="1739" t="n"/>
      <c r="KDL11" s="1739" t="n"/>
      <c r="KDM11" s="1739" t="n"/>
      <c r="KDN11" s="1739" t="n"/>
      <c r="KDO11" s="1739" t="n"/>
      <c r="KDP11" s="1739" t="n"/>
      <c r="KDQ11" s="1739" t="n"/>
      <c r="KDR11" s="1739" t="n"/>
      <c r="KDS11" s="1739" t="n"/>
      <c r="KDT11" s="1739" t="n"/>
      <c r="KDU11" s="1739" t="n"/>
      <c r="KDV11" s="1739" t="n"/>
      <c r="KDW11" s="1739" t="n"/>
      <c r="KDX11" s="1739" t="n"/>
      <c r="KDY11" s="1739" t="n"/>
      <c r="KDZ11" s="1739" t="n"/>
      <c r="KEA11" s="1739" t="n"/>
      <c r="KEB11" s="1739" t="n"/>
      <c r="KEC11" s="1739" t="n"/>
      <c r="KED11" s="1739" t="n"/>
      <c r="KEE11" s="1739" t="n"/>
      <c r="KEF11" s="1739" t="n"/>
      <c r="KEG11" s="1739" t="n"/>
      <c r="KEH11" s="1739" t="n"/>
      <c r="KEI11" s="1739" t="n"/>
      <c r="KEJ11" s="1739" t="n"/>
      <c r="KEK11" s="1739" t="n"/>
      <c r="KEL11" s="1739" t="n"/>
      <c r="KEM11" s="1739" t="n"/>
      <c r="KEN11" s="1739" t="n"/>
      <c r="KEO11" s="1739" t="n"/>
      <c r="KEP11" s="1739" t="n"/>
      <c r="KEQ11" s="1739" t="n"/>
      <c r="KER11" s="1739" t="n"/>
      <c r="KES11" s="1739" t="n"/>
      <c r="KET11" s="1739" t="n"/>
      <c r="KEU11" s="1739" t="n"/>
      <c r="KEV11" s="1739" t="n"/>
      <c r="KEW11" s="1739" t="n"/>
      <c r="KEX11" s="1739" t="n"/>
      <c r="KEY11" s="1739" t="n"/>
      <c r="KEZ11" s="1739" t="n"/>
      <c r="KFA11" s="1739" t="n"/>
      <c r="KFB11" s="1739" t="n"/>
      <c r="KFC11" s="1739" t="n"/>
      <c r="KFD11" s="1739" t="n"/>
      <c r="KFE11" s="1739" t="n"/>
      <c r="KFF11" s="1739" t="n"/>
      <c r="KFG11" s="1739" t="n"/>
      <c r="KFH11" s="1739" t="n"/>
      <c r="KFI11" s="1739" t="n"/>
      <c r="KFJ11" s="1739" t="n"/>
      <c r="KFK11" s="1739" t="n"/>
      <c r="KFL11" s="1739" t="n"/>
      <c r="KFM11" s="1739" t="n"/>
      <c r="KFN11" s="1739" t="n"/>
      <c r="KFO11" s="1739" t="n"/>
      <c r="KFP11" s="1739" t="n"/>
      <c r="KFQ11" s="1739" t="n"/>
      <c r="KFR11" s="1739" t="n"/>
      <c r="KFS11" s="1739" t="n"/>
      <c r="KFT11" s="1739" t="n"/>
      <c r="KFU11" s="1739" t="n"/>
      <c r="KFV11" s="1739" t="n"/>
      <c r="KFW11" s="1739" t="n"/>
      <c r="KFX11" s="1739" t="n"/>
      <c r="KFY11" s="1739" t="n"/>
      <c r="KFZ11" s="1739" t="n"/>
      <c r="KGA11" s="1739" t="n"/>
      <c r="KGB11" s="1739" t="n"/>
      <c r="KGC11" s="1739" t="n"/>
      <c r="KGD11" s="1739" t="n"/>
      <c r="KGE11" s="1739" t="n"/>
      <c r="KGF11" s="1739" t="n"/>
      <c r="KGG11" s="1739" t="n"/>
      <c r="KGH11" s="1739" t="n"/>
      <c r="KGI11" s="1739" t="n"/>
      <c r="KGJ11" s="1739" t="n"/>
      <c r="KGK11" s="1739" t="n"/>
      <c r="KGL11" s="1739" t="n"/>
      <c r="KGM11" s="1739" t="n"/>
      <c r="KGN11" s="1739" t="n"/>
      <c r="KGO11" s="1739" t="n"/>
      <c r="KGP11" s="1739" t="n"/>
      <c r="KGQ11" s="1739" t="n"/>
      <c r="KGR11" s="1739" t="n"/>
      <c r="KGS11" s="1739" t="n"/>
      <c r="KGT11" s="1739" t="n"/>
      <c r="KGU11" s="1739" t="n"/>
      <c r="KGV11" s="1739" t="n"/>
      <c r="KGW11" s="1739" t="n"/>
      <c r="KGX11" s="1739" t="n"/>
      <c r="KGY11" s="1739" t="n"/>
      <c r="KGZ11" s="1739" t="n"/>
      <c r="KHA11" s="1739" t="n"/>
      <c r="KHB11" s="1739" t="n"/>
      <c r="KHC11" s="1739" t="n"/>
      <c r="KHD11" s="1739" t="n"/>
      <c r="KHE11" s="1739" t="n"/>
      <c r="KHF11" s="1739" t="n"/>
      <c r="KHG11" s="1739" t="n"/>
      <c r="KHH11" s="1739" t="n"/>
      <c r="KHI11" s="1739" t="n"/>
      <c r="KHJ11" s="1739" t="n"/>
      <c r="KHK11" s="1739" t="n"/>
      <c r="KHL11" s="1739" t="n"/>
      <c r="KHM11" s="1739" t="n"/>
      <c r="KHN11" s="1739" t="n"/>
      <c r="KHO11" s="1739" t="n"/>
      <c r="KHP11" s="1739" t="n"/>
      <c r="KHQ11" s="1739" t="n"/>
      <c r="KHR11" s="1739" t="n"/>
      <c r="KHS11" s="1739" t="n"/>
      <c r="KHT11" s="1739" t="n"/>
      <c r="KHU11" s="1739" t="n"/>
      <c r="KHV11" s="1739" t="n"/>
      <c r="KHW11" s="1739" t="n"/>
      <c r="KHX11" s="1739" t="n"/>
      <c r="KHY11" s="1739" t="n"/>
      <c r="KHZ11" s="1739" t="n"/>
      <c r="KIA11" s="1739" t="n"/>
      <c r="KIB11" s="1739" t="n"/>
      <c r="KIC11" s="1739" t="n"/>
      <c r="KID11" s="1739" t="n"/>
      <c r="KIE11" s="1739" t="n"/>
      <c r="KIF11" s="1739" t="n"/>
      <c r="KIG11" s="1739" t="n"/>
      <c r="KIH11" s="1739" t="n"/>
      <c r="KII11" s="1739" t="n"/>
      <c r="KIJ11" s="1739" t="n"/>
      <c r="KIK11" s="1739" t="n"/>
      <c r="KIL11" s="1739" t="n"/>
      <c r="KIM11" s="1739" t="n"/>
      <c r="KIN11" s="1739" t="n"/>
      <c r="KIO11" s="1739" t="n"/>
      <c r="KIP11" s="1739" t="n"/>
      <c r="KIQ11" s="1739" t="n"/>
      <c r="KIR11" s="1739" t="n"/>
      <c r="KIS11" s="1739" t="n"/>
      <c r="KIT11" s="1739" t="n"/>
      <c r="KIU11" s="1739" t="n"/>
      <c r="KIV11" s="1739" t="n"/>
      <c r="KIW11" s="1739" t="n"/>
      <c r="KIX11" s="1739" t="n"/>
      <c r="KIY11" s="1739" t="n"/>
      <c r="KIZ11" s="1739" t="n"/>
      <c r="KJA11" s="1739" t="n"/>
      <c r="KJB11" s="1739" t="n"/>
      <c r="KJC11" s="1739" t="n"/>
      <c r="KJD11" s="1739" t="n"/>
      <c r="KJE11" s="1739" t="n"/>
      <c r="KJF11" s="1739" t="n"/>
      <c r="KJG11" s="1739" t="n"/>
      <c r="KJH11" s="1739" t="n"/>
      <c r="KJI11" s="1739" t="n"/>
      <c r="KJJ11" s="1739" t="n"/>
      <c r="KJK11" s="1739" t="n"/>
      <c r="KJL11" s="1739" t="n"/>
      <c r="KJM11" s="1739" t="n"/>
      <c r="KJN11" s="1739" t="n"/>
      <c r="KJO11" s="1739" t="n"/>
      <c r="KJP11" s="1739" t="n"/>
      <c r="KJQ11" s="1739" t="n"/>
      <c r="KJR11" s="1739" t="n"/>
      <c r="KJS11" s="1739" t="n"/>
      <c r="KJT11" s="1739" t="n"/>
      <c r="KJU11" s="1739" t="n"/>
      <c r="KJV11" s="1739" t="n"/>
      <c r="KJW11" s="1739" t="n"/>
      <c r="KJX11" s="1739" t="n"/>
      <c r="KJY11" s="1739" t="n"/>
      <c r="KJZ11" s="1739" t="n"/>
      <c r="KKA11" s="1739" t="n"/>
      <c r="KKB11" s="1739" t="n"/>
      <c r="KKC11" s="1739" t="n"/>
      <c r="KKD11" s="1739" t="n"/>
      <c r="KKE11" s="1739" t="n"/>
      <c r="KKF11" s="1739" t="n"/>
      <c r="KKG11" s="1739" t="n"/>
      <c r="KKH11" s="1739" t="n"/>
      <c r="KKI11" s="1739" t="n"/>
      <c r="KKJ11" s="1739" t="n"/>
      <c r="KKK11" s="1739" t="n"/>
      <c r="KKL11" s="1739" t="n"/>
      <c r="KKM11" s="1739" t="n"/>
      <c r="KKN11" s="1739" t="n"/>
      <c r="KKO11" s="1739" t="n"/>
      <c r="KKP11" s="1739" t="n"/>
      <c r="KKQ11" s="1739" t="n"/>
      <c r="KKR11" s="1739" t="n"/>
      <c r="KKS11" s="1739" t="n"/>
      <c r="KKT11" s="1739" t="n"/>
      <c r="KKU11" s="1739" t="n"/>
      <c r="KKV11" s="1739" t="n"/>
      <c r="KKW11" s="1739" t="n"/>
      <c r="KKX11" s="1739" t="n"/>
      <c r="KKY11" s="1739" t="n"/>
      <c r="KKZ11" s="1739" t="n"/>
      <c r="KLA11" s="1739" t="n"/>
      <c r="KLB11" s="1739" t="n"/>
      <c r="KLC11" s="1739" t="n"/>
      <c r="KLD11" s="1739" t="n"/>
      <c r="KLE11" s="1739" t="n"/>
      <c r="KLF11" s="1739" t="n"/>
      <c r="KLG11" s="1739" t="n"/>
      <c r="KLH11" s="1739" t="n"/>
      <c r="KLI11" s="1739" t="n"/>
      <c r="KLJ11" s="1739" t="n"/>
      <c r="KLK11" s="1739" t="n"/>
      <c r="KLL11" s="1739" t="n"/>
      <c r="KLM11" s="1739" t="n"/>
      <c r="KLN11" s="1739" t="n"/>
      <c r="KLO11" s="1739" t="n"/>
      <c r="KLP11" s="1739" t="n"/>
      <c r="KLQ11" s="1739" t="n"/>
      <c r="KLR11" s="1739" t="n"/>
      <c r="KLS11" s="1739" t="n"/>
      <c r="KLT11" s="1739" t="n"/>
      <c r="KLU11" s="1739" t="n"/>
      <c r="KLV11" s="1739" t="n"/>
      <c r="KLW11" s="1739" t="n"/>
      <c r="KLX11" s="1739" t="n"/>
      <c r="KLY11" s="1739" t="n"/>
      <c r="KLZ11" s="1739" t="n"/>
      <c r="KMA11" s="1739" t="n"/>
      <c r="KMB11" s="1739" t="n"/>
      <c r="KMC11" s="1739" t="n"/>
      <c r="KMD11" s="1739" t="n"/>
      <c r="KME11" s="1739" t="n"/>
      <c r="KMF11" s="1739" t="n"/>
      <c r="KMG11" s="1739" t="n"/>
      <c r="KMH11" s="1739" t="n"/>
      <c r="KMI11" s="1739" t="n"/>
      <c r="KMJ11" s="1739" t="n"/>
      <c r="KMK11" s="1739" t="n"/>
      <c r="KML11" s="1739" t="n"/>
      <c r="KMM11" s="1739" t="n"/>
      <c r="KMN11" s="1739" t="n"/>
      <c r="KMO11" s="1739" t="n"/>
      <c r="KMP11" s="1739" t="n"/>
      <c r="KMQ11" s="1739" t="n"/>
      <c r="KMR11" s="1739" t="n"/>
      <c r="KMS11" s="1739" t="n"/>
      <c r="KMT11" s="1739" t="n"/>
      <c r="KMU11" s="1739" t="n"/>
      <c r="KMV11" s="1739" t="n"/>
      <c r="KMW11" s="1739" t="n"/>
      <c r="KMX11" s="1739" t="n"/>
      <c r="KMY11" s="1739" t="n"/>
      <c r="KMZ11" s="1739" t="n"/>
      <c r="KNA11" s="1739" t="n"/>
      <c r="KNB11" s="1739" t="n"/>
      <c r="KNC11" s="1739" t="n"/>
      <c r="KND11" s="1739" t="n"/>
      <c r="KNE11" s="1739" t="n"/>
      <c r="KNF11" s="1739" t="n"/>
      <c r="KNG11" s="1739" t="n"/>
      <c r="KNH11" s="1739" t="n"/>
      <c r="KNI11" s="1739" t="n"/>
      <c r="KNJ11" s="1739" t="n"/>
      <c r="KNK11" s="1739" t="n"/>
      <c r="KNL11" s="1739" t="n"/>
      <c r="KNM11" s="1739" t="n"/>
      <c r="KNN11" s="1739" t="n"/>
      <c r="KNO11" s="1739" t="n"/>
      <c r="KNP11" s="1739" t="n"/>
      <c r="KNQ11" s="1739" t="n"/>
      <c r="KNR11" s="1739" t="n"/>
      <c r="KNS11" s="1739" t="n"/>
      <c r="KNT11" s="1739" t="n"/>
      <c r="KNU11" s="1739" t="n"/>
      <c r="KNV11" s="1739" t="n"/>
      <c r="KNW11" s="1739" t="n"/>
      <c r="KNX11" s="1739" t="n"/>
      <c r="KNY11" s="1739" t="n"/>
      <c r="KNZ11" s="1739" t="n"/>
      <c r="KOA11" s="1739" t="n"/>
      <c r="KOB11" s="1739" t="n"/>
      <c r="KOC11" s="1739" t="n"/>
      <c r="KOD11" s="1739" t="n"/>
      <c r="KOE11" s="1739" t="n"/>
      <c r="KOF11" s="1739" t="n"/>
      <c r="KOG11" s="1739" t="n"/>
      <c r="KOH11" s="1739" t="n"/>
      <c r="KOI11" s="1739" t="n"/>
      <c r="KOJ11" s="1739" t="n"/>
      <c r="KOK11" s="1739" t="n"/>
      <c r="KOL11" s="1739" t="n"/>
      <c r="KOM11" s="1739" t="n"/>
      <c r="KON11" s="1739" t="n"/>
      <c r="KOO11" s="1739" t="n"/>
      <c r="KOP11" s="1739" t="n"/>
      <c r="KOQ11" s="1739" t="n"/>
      <c r="KOR11" s="1739" t="n"/>
      <c r="KOS11" s="1739" t="n"/>
      <c r="KOT11" s="1739" t="n"/>
      <c r="KOU11" s="1739" t="n"/>
      <c r="KOV11" s="1739" t="n"/>
      <c r="KOW11" s="1739" t="n"/>
      <c r="KOX11" s="1739" t="n"/>
      <c r="KOY11" s="1739" t="n"/>
      <c r="KOZ11" s="1739" t="n"/>
      <c r="KPA11" s="1739" t="n"/>
      <c r="KPB11" s="1739" t="n"/>
      <c r="KPC11" s="1739" t="n"/>
      <c r="KPD11" s="1739" t="n"/>
      <c r="KPE11" s="1739" t="n"/>
      <c r="KPF11" s="1739" t="n"/>
      <c r="KPG11" s="1739" t="n"/>
      <c r="KPH11" s="1739" t="n"/>
      <c r="KPI11" s="1739" t="n"/>
      <c r="KPJ11" s="1739" t="n"/>
      <c r="KPK11" s="1739" t="n"/>
      <c r="KPL11" s="1739" t="n"/>
      <c r="KPM11" s="1739" t="n"/>
      <c r="KPN11" s="1739" t="n"/>
      <c r="KPO11" s="1739" t="n"/>
      <c r="KPP11" s="1739" t="n"/>
      <c r="KPQ11" s="1739" t="n"/>
      <c r="KPR11" s="1739" t="n"/>
      <c r="KPS11" s="1739" t="n"/>
      <c r="KPT11" s="1739" t="n"/>
      <c r="KPU11" s="1739" t="n"/>
      <c r="KPV11" s="1739" t="n"/>
      <c r="KPW11" s="1739" t="n"/>
      <c r="KPX11" s="1739" t="n"/>
      <c r="KPY11" s="1739" t="n"/>
      <c r="KPZ11" s="1739" t="n"/>
      <c r="KQA11" s="1739" t="n"/>
      <c r="KQB11" s="1739" t="n"/>
      <c r="KQC11" s="1739" t="n"/>
      <c r="KQD11" s="1739" t="n"/>
      <c r="KQE11" s="1739" t="n"/>
      <c r="KQF11" s="1739" t="n"/>
      <c r="KQG11" s="1739" t="n"/>
      <c r="KQH11" s="1739" t="n"/>
      <c r="KQI11" s="1739" t="n"/>
      <c r="KQJ11" s="1739" t="n"/>
      <c r="KQK11" s="1739" t="n"/>
      <c r="KQL11" s="1739" t="n"/>
      <c r="KQM11" s="1739" t="n"/>
      <c r="KQN11" s="1739" t="n"/>
      <c r="KQO11" s="1739" t="n"/>
      <c r="KQP11" s="1739" t="n"/>
      <c r="KQQ11" s="1739" t="n"/>
      <c r="KQR11" s="1739" t="n"/>
      <c r="KQS11" s="1739" t="n"/>
      <c r="KQT11" s="1739" t="n"/>
      <c r="KQU11" s="1739" t="n"/>
      <c r="KQV11" s="1739" t="n"/>
      <c r="KQW11" s="1739" t="n"/>
      <c r="KQX11" s="1739" t="n"/>
      <c r="KQY11" s="1739" t="n"/>
      <c r="KQZ11" s="1739" t="n"/>
      <c r="KRA11" s="1739" t="n"/>
      <c r="KRB11" s="1739" t="n"/>
      <c r="KRC11" s="1739" t="n"/>
      <c r="KRD11" s="1739" t="n"/>
      <c r="KRE11" s="1739" t="n"/>
      <c r="KRF11" s="1739" t="n"/>
      <c r="KRG11" s="1739" t="n"/>
      <c r="KRH11" s="1739" t="n"/>
      <c r="KRI11" s="1739" t="n"/>
      <c r="KRJ11" s="1739" t="n"/>
      <c r="KRK11" s="1739" t="n"/>
      <c r="KRL11" s="1739" t="n"/>
      <c r="KRM11" s="1739" t="n"/>
      <c r="KRN11" s="1739" t="n"/>
      <c r="KRO11" s="1739" t="n"/>
      <c r="KRP11" s="1739" t="n"/>
      <c r="KRQ11" s="1739" t="n"/>
      <c r="KRR11" s="1739" t="n"/>
      <c r="KRS11" s="1739" t="n"/>
      <c r="KRT11" s="1739" t="n"/>
      <c r="KRU11" s="1739" t="n"/>
      <c r="KRV11" s="1739" t="n"/>
      <c r="KRW11" s="1739" t="n"/>
      <c r="KRX11" s="1739" t="n"/>
      <c r="KRY11" s="1739" t="n"/>
      <c r="KRZ11" s="1739" t="n"/>
      <c r="KSA11" s="1739" t="n"/>
      <c r="KSB11" s="1739" t="n"/>
      <c r="KSC11" s="1739" t="n"/>
      <c r="KSD11" s="1739" t="n"/>
      <c r="KSE11" s="1739" t="n"/>
      <c r="KSF11" s="1739" t="n"/>
      <c r="KSG11" s="1739" t="n"/>
      <c r="KSH11" s="1739" t="n"/>
      <c r="KSI11" s="1739" t="n"/>
      <c r="KSJ11" s="1739" t="n"/>
      <c r="KSK11" s="1739" t="n"/>
      <c r="KSL11" s="1739" t="n"/>
      <c r="KSM11" s="1739" t="n"/>
      <c r="KSN11" s="1739" t="n"/>
      <c r="KSO11" s="1739" t="n"/>
      <c r="KSP11" s="1739" t="n"/>
      <c r="KSQ11" s="1739" t="n"/>
      <c r="KSR11" s="1739" t="n"/>
      <c r="KSS11" s="1739" t="n"/>
      <c r="KST11" s="1739" t="n"/>
      <c r="KSU11" s="1739" t="n"/>
      <c r="KSV11" s="1739" t="n"/>
      <c r="KSW11" s="1739" t="n"/>
      <c r="KSX11" s="1739" t="n"/>
      <c r="KSY11" s="1739" t="n"/>
      <c r="KSZ11" s="1739" t="n"/>
      <c r="KTA11" s="1739" t="n"/>
      <c r="KTB11" s="1739" t="n"/>
      <c r="KTC11" s="1739" t="n"/>
      <c r="KTD11" s="1739" t="n"/>
      <c r="KTE11" s="1739" t="n"/>
      <c r="KTF11" s="1739" t="n"/>
      <c r="KTG11" s="1739" t="n"/>
      <c r="KTH11" s="1739" t="n"/>
      <c r="KTI11" s="1739" t="n"/>
      <c r="KTJ11" s="1739" t="n"/>
      <c r="KTK11" s="1739" t="n"/>
      <c r="KTL11" s="1739" t="n"/>
      <c r="KTM11" s="1739" t="n"/>
      <c r="KTN11" s="1739" t="n"/>
      <c r="KTO11" s="1739" t="n"/>
      <c r="KTP11" s="1739" t="n"/>
      <c r="KTQ11" s="1739" t="n"/>
      <c r="KTR11" s="1739" t="n"/>
      <c r="KTS11" s="1739" t="n"/>
      <c r="KTT11" s="1739" t="n"/>
      <c r="KTU11" s="1739" t="n"/>
      <c r="KTV11" s="1739" t="n"/>
      <c r="KTW11" s="1739" t="n"/>
      <c r="KTX11" s="1739" t="n"/>
      <c r="KTY11" s="1739" t="n"/>
      <c r="KTZ11" s="1739" t="n"/>
      <c r="KUA11" s="1739" t="n"/>
      <c r="KUB11" s="1739" t="n"/>
      <c r="KUC11" s="1739" t="n"/>
      <c r="KUD11" s="1739" t="n"/>
      <c r="KUE11" s="1739" t="n"/>
      <c r="KUF11" s="1739" t="n"/>
      <c r="KUG11" s="1739" t="n"/>
      <c r="KUH11" s="1739" t="n"/>
      <c r="KUI11" s="1739" t="n"/>
      <c r="KUJ11" s="1739" t="n"/>
      <c r="KUK11" s="1739" t="n"/>
      <c r="KUL11" s="1739" t="n"/>
      <c r="KUM11" s="1739" t="n"/>
      <c r="KUN11" s="1739" t="n"/>
      <c r="KUO11" s="1739" t="n"/>
      <c r="KUP11" s="1739" t="n"/>
      <c r="KUQ11" s="1739" t="n"/>
      <c r="KUR11" s="1739" t="n"/>
      <c r="KUS11" s="1739" t="n"/>
      <c r="KUT11" s="1739" t="n"/>
      <c r="KUU11" s="1739" t="n"/>
      <c r="KUV11" s="1739" t="n"/>
      <c r="KUW11" s="1739" t="n"/>
      <c r="KUX11" s="1739" t="n"/>
      <c r="KUY11" s="1739" t="n"/>
      <c r="KUZ11" s="1739" t="n"/>
      <c r="KVA11" s="1739" t="n"/>
      <c r="KVB11" s="1739" t="n"/>
      <c r="KVC11" s="1739" t="n"/>
      <c r="KVD11" s="1739" t="n"/>
      <c r="KVE11" s="1739" t="n"/>
      <c r="KVF11" s="1739" t="n"/>
      <c r="KVG11" s="1739" t="n"/>
      <c r="KVH11" s="1739" t="n"/>
      <c r="KVI11" s="1739" t="n"/>
      <c r="KVJ11" s="1739" t="n"/>
      <c r="KVK11" s="1739" t="n"/>
      <c r="KVL11" s="1739" t="n"/>
      <c r="KVM11" s="1739" t="n"/>
      <c r="KVN11" s="1739" t="n"/>
      <c r="KVO11" s="1739" t="n"/>
      <c r="KVP11" s="1739" t="n"/>
      <c r="KVQ11" s="1739" t="n"/>
      <c r="KVR11" s="1739" t="n"/>
      <c r="KVS11" s="1739" t="n"/>
      <c r="KVT11" s="1739" t="n"/>
      <c r="KVU11" s="1739" t="n"/>
      <c r="KVV11" s="1739" t="n"/>
      <c r="KVW11" s="1739" t="n"/>
      <c r="KVX11" s="1739" t="n"/>
      <c r="KVY11" s="1739" t="n"/>
      <c r="KVZ11" s="1739" t="n"/>
      <c r="KWA11" s="1739" t="n"/>
      <c r="KWB11" s="1739" t="n"/>
      <c r="KWC11" s="1739" t="n"/>
      <c r="KWD11" s="1739" t="n"/>
      <c r="KWE11" s="1739" t="n"/>
      <c r="KWF11" s="1739" t="n"/>
      <c r="KWG11" s="1739" t="n"/>
      <c r="KWH11" s="1739" t="n"/>
      <c r="KWI11" s="1739" t="n"/>
      <c r="KWJ11" s="1739" t="n"/>
      <c r="KWK11" s="1739" t="n"/>
      <c r="KWL11" s="1739" t="n"/>
      <c r="KWM11" s="1739" t="n"/>
      <c r="KWN11" s="1739" t="n"/>
      <c r="KWO11" s="1739" t="n"/>
      <c r="KWP11" s="1739" t="n"/>
      <c r="KWQ11" s="1739" t="n"/>
      <c r="KWR11" s="1739" t="n"/>
      <c r="KWS11" s="1739" t="n"/>
      <c r="KWT11" s="1739" t="n"/>
      <c r="KWU11" s="1739" t="n"/>
      <c r="KWV11" s="1739" t="n"/>
      <c r="KWW11" s="1739" t="n"/>
      <c r="KWX11" s="1739" t="n"/>
      <c r="KWY11" s="1739" t="n"/>
      <c r="KWZ11" s="1739" t="n"/>
      <c r="KXA11" s="1739" t="n"/>
      <c r="KXB11" s="1739" t="n"/>
      <c r="KXC11" s="1739" t="n"/>
      <c r="KXD11" s="1739" t="n"/>
      <c r="KXE11" s="1739" t="n"/>
      <c r="KXF11" s="1739" t="n"/>
      <c r="KXG11" s="1739" t="n"/>
      <c r="KXH11" s="1739" t="n"/>
      <c r="KXI11" s="1739" t="n"/>
      <c r="KXJ11" s="1739" t="n"/>
      <c r="KXK11" s="1739" t="n"/>
      <c r="KXL11" s="1739" t="n"/>
      <c r="KXM11" s="1739" t="n"/>
      <c r="KXN11" s="1739" t="n"/>
      <c r="KXO11" s="1739" t="n"/>
      <c r="KXP11" s="1739" t="n"/>
      <c r="KXQ11" s="1739" t="n"/>
      <c r="KXR11" s="1739" t="n"/>
      <c r="KXS11" s="1739" t="n"/>
      <c r="KXT11" s="1739" t="n"/>
      <c r="KXU11" s="1739" t="n"/>
      <c r="KXV11" s="1739" t="n"/>
      <c r="KXW11" s="1739" t="n"/>
      <c r="KXX11" s="1739" t="n"/>
      <c r="KXY11" s="1739" t="n"/>
      <c r="KXZ11" s="1739" t="n"/>
      <c r="KYA11" s="1739" t="n"/>
      <c r="KYB11" s="1739" t="n"/>
      <c r="KYC11" s="1739" t="n"/>
      <c r="KYD11" s="1739" t="n"/>
      <c r="KYE11" s="1739" t="n"/>
      <c r="KYF11" s="1739" t="n"/>
      <c r="KYG11" s="1739" t="n"/>
      <c r="KYH11" s="1739" t="n"/>
      <c r="KYI11" s="1739" t="n"/>
      <c r="KYJ11" s="1739" t="n"/>
      <c r="KYK11" s="1739" t="n"/>
      <c r="KYL11" s="1739" t="n"/>
      <c r="KYM11" s="1739" t="n"/>
      <c r="KYN11" s="1739" t="n"/>
      <c r="KYO11" s="1739" t="n"/>
      <c r="KYP11" s="1739" t="n"/>
      <c r="KYQ11" s="1739" t="n"/>
      <c r="KYR11" s="1739" t="n"/>
      <c r="KYS11" s="1739" t="n"/>
      <c r="KYT11" s="1739" t="n"/>
      <c r="KYU11" s="1739" t="n"/>
      <c r="KYV11" s="1739" t="n"/>
      <c r="KYW11" s="1739" t="n"/>
      <c r="KYX11" s="1739" t="n"/>
      <c r="KYY11" s="1739" t="n"/>
      <c r="KYZ11" s="1739" t="n"/>
      <c r="KZA11" s="1739" t="n"/>
      <c r="KZB11" s="1739" t="n"/>
      <c r="KZC11" s="1739" t="n"/>
      <c r="KZD11" s="1739" t="n"/>
      <c r="KZE11" s="1739" t="n"/>
      <c r="KZF11" s="1739" t="n"/>
      <c r="KZG11" s="1739" t="n"/>
      <c r="KZH11" s="1739" t="n"/>
      <c r="KZI11" s="1739" t="n"/>
      <c r="KZJ11" s="1739" t="n"/>
      <c r="KZK11" s="1739" t="n"/>
      <c r="KZL11" s="1739" t="n"/>
      <c r="KZM11" s="1739" t="n"/>
      <c r="KZN11" s="1739" t="n"/>
      <c r="KZO11" s="1739" t="n"/>
      <c r="KZP11" s="1739" t="n"/>
      <c r="KZQ11" s="1739" t="n"/>
      <c r="KZR11" s="1739" t="n"/>
      <c r="KZS11" s="1739" t="n"/>
      <c r="KZT11" s="1739" t="n"/>
      <c r="KZU11" s="1739" t="n"/>
      <c r="KZV11" s="1739" t="n"/>
      <c r="KZW11" s="1739" t="n"/>
      <c r="KZX11" s="1739" t="n"/>
      <c r="KZY11" s="1739" t="n"/>
      <c r="KZZ11" s="1739" t="n"/>
      <c r="LAA11" s="1739" t="n"/>
      <c r="LAB11" s="1739" t="n"/>
      <c r="LAC11" s="1739" t="n"/>
      <c r="LAD11" s="1739" t="n"/>
      <c r="LAE11" s="1739" t="n"/>
      <c r="LAF11" s="1739" t="n"/>
      <c r="LAG11" s="1739" t="n"/>
      <c r="LAH11" s="1739" t="n"/>
      <c r="LAI11" s="1739" t="n"/>
      <c r="LAJ11" s="1739" t="n"/>
      <c r="LAK11" s="1739" t="n"/>
      <c r="LAL11" s="1739" t="n"/>
      <c r="LAM11" s="1739" t="n"/>
      <c r="LAN11" s="1739" t="n"/>
      <c r="LAO11" s="1739" t="n"/>
      <c r="LAP11" s="1739" t="n"/>
      <c r="LAQ11" s="1739" t="n"/>
      <c r="LAR11" s="1739" t="n"/>
      <c r="LAS11" s="1739" t="n"/>
      <c r="LAT11" s="1739" t="n"/>
      <c r="LAU11" s="1739" t="n"/>
      <c r="LAV11" s="1739" t="n"/>
      <c r="LAW11" s="1739" t="n"/>
      <c r="LAX11" s="1739" t="n"/>
      <c r="LAY11" s="1739" t="n"/>
      <c r="LAZ11" s="1739" t="n"/>
      <c r="LBA11" s="1739" t="n"/>
      <c r="LBB11" s="1739" t="n"/>
      <c r="LBC11" s="1739" t="n"/>
      <c r="LBD11" s="1739" t="n"/>
      <c r="LBE11" s="1739" t="n"/>
      <c r="LBF11" s="1739" t="n"/>
      <c r="LBG11" s="1739" t="n"/>
      <c r="LBH11" s="1739" t="n"/>
      <c r="LBI11" s="1739" t="n"/>
      <c r="LBJ11" s="1739" t="n"/>
      <c r="LBK11" s="1739" t="n"/>
      <c r="LBL11" s="1739" t="n"/>
      <c r="LBM11" s="1739" t="n"/>
      <c r="LBN11" s="1739" t="n"/>
      <c r="LBO11" s="1739" t="n"/>
      <c r="LBP11" s="1739" t="n"/>
      <c r="LBQ11" s="1739" t="n"/>
      <c r="LBR11" s="1739" t="n"/>
      <c r="LBS11" s="1739" t="n"/>
      <c r="LBT11" s="1739" t="n"/>
      <c r="LBU11" s="1739" t="n"/>
      <c r="LBV11" s="1739" t="n"/>
      <c r="LBW11" s="1739" t="n"/>
      <c r="LBX11" s="1739" t="n"/>
      <c r="LBY11" s="1739" t="n"/>
      <c r="LBZ11" s="1739" t="n"/>
      <c r="LCA11" s="1739" t="n"/>
      <c r="LCB11" s="1739" t="n"/>
      <c r="LCC11" s="1739" t="n"/>
      <c r="LCD11" s="1739" t="n"/>
      <c r="LCE11" s="1739" t="n"/>
      <c r="LCF11" s="1739" t="n"/>
      <c r="LCG11" s="1739" t="n"/>
      <c r="LCH11" s="1739" t="n"/>
      <c r="LCI11" s="1739" t="n"/>
      <c r="LCJ11" s="1739" t="n"/>
      <c r="LCK11" s="1739" t="n"/>
      <c r="LCL11" s="1739" t="n"/>
      <c r="LCM11" s="1739" t="n"/>
      <c r="LCN11" s="1739" t="n"/>
      <c r="LCO11" s="1739" t="n"/>
      <c r="LCP11" s="1739" t="n"/>
      <c r="LCQ11" s="1739" t="n"/>
      <c r="LCR11" s="1739" t="n"/>
      <c r="LCS11" s="1739" t="n"/>
      <c r="LCT11" s="1739" t="n"/>
      <c r="LCU11" s="1739" t="n"/>
      <c r="LCV11" s="1739" t="n"/>
      <c r="LCW11" s="1739" t="n"/>
      <c r="LCX11" s="1739" t="n"/>
      <c r="LCY11" s="1739" t="n"/>
      <c r="LCZ11" s="1739" t="n"/>
      <c r="LDA11" s="1739" t="n"/>
      <c r="LDB11" s="1739" t="n"/>
      <c r="LDC11" s="1739" t="n"/>
      <c r="LDD11" s="1739" t="n"/>
      <c r="LDE11" s="1739" t="n"/>
      <c r="LDF11" s="1739" t="n"/>
      <c r="LDG11" s="1739" t="n"/>
      <c r="LDH11" s="1739" t="n"/>
      <c r="LDI11" s="1739" t="n"/>
      <c r="LDJ11" s="1739" t="n"/>
      <c r="LDK11" s="1739" t="n"/>
      <c r="LDL11" s="1739" t="n"/>
      <c r="LDM11" s="1739" t="n"/>
      <c r="LDN11" s="1739" t="n"/>
      <c r="LDO11" s="1739" t="n"/>
      <c r="LDP11" s="1739" t="n"/>
      <c r="LDQ11" s="1739" t="n"/>
      <c r="LDR11" s="1739" t="n"/>
      <c r="LDS11" s="1739" t="n"/>
      <c r="LDT11" s="1739" t="n"/>
      <c r="LDU11" s="1739" t="n"/>
      <c r="LDV11" s="1739" t="n"/>
      <c r="LDW11" s="1739" t="n"/>
      <c r="LDX11" s="1739" t="n"/>
      <c r="LDY11" s="1739" t="n"/>
      <c r="LDZ11" s="1739" t="n"/>
      <c r="LEA11" s="1739" t="n"/>
      <c r="LEB11" s="1739" t="n"/>
      <c r="LEC11" s="1739" t="n"/>
      <c r="LED11" s="1739" t="n"/>
      <c r="LEE11" s="1739" t="n"/>
      <c r="LEF11" s="1739" t="n"/>
      <c r="LEG11" s="1739" t="n"/>
      <c r="LEH11" s="1739" t="n"/>
      <c r="LEI11" s="1739" t="n"/>
      <c r="LEJ11" s="1739" t="n"/>
      <c r="LEK11" s="1739" t="n"/>
      <c r="LEL11" s="1739" t="n"/>
      <c r="LEM11" s="1739" t="n"/>
      <c r="LEN11" s="1739" t="n"/>
      <c r="LEO11" s="1739" t="n"/>
      <c r="LEP11" s="1739" t="n"/>
      <c r="LEQ11" s="1739" t="n"/>
      <c r="LER11" s="1739" t="n"/>
      <c r="LES11" s="1739" t="n"/>
      <c r="LET11" s="1739" t="n"/>
      <c r="LEU11" s="1739" t="n"/>
      <c r="LEV11" s="1739" t="n"/>
      <c r="LEW11" s="1739" t="n"/>
      <c r="LEX11" s="1739" t="n"/>
      <c r="LEY11" s="1739" t="n"/>
      <c r="LEZ11" s="1739" t="n"/>
      <c r="LFA11" s="1739" t="n"/>
      <c r="LFB11" s="1739" t="n"/>
      <c r="LFC11" s="1739" t="n"/>
      <c r="LFD11" s="1739" t="n"/>
      <c r="LFE11" s="1739" t="n"/>
      <c r="LFF11" s="1739" t="n"/>
      <c r="LFG11" s="1739" t="n"/>
      <c r="LFH11" s="1739" t="n"/>
      <c r="LFI11" s="1739" t="n"/>
      <c r="LFJ11" s="1739" t="n"/>
      <c r="LFK11" s="1739" t="n"/>
      <c r="LFL11" s="1739" t="n"/>
      <c r="LFM11" s="1739" t="n"/>
      <c r="LFN11" s="1739" t="n"/>
      <c r="LFO11" s="1739" t="n"/>
      <c r="LFP11" s="1739" t="n"/>
      <c r="LFQ11" s="1739" t="n"/>
      <c r="LFR11" s="1739" t="n"/>
      <c r="LFS11" s="1739" t="n"/>
      <c r="LFT11" s="1739" t="n"/>
      <c r="LFU11" s="1739" t="n"/>
      <c r="LFV11" s="1739" t="n"/>
      <c r="LFW11" s="1739" t="n"/>
      <c r="LFX11" s="1739" t="n"/>
      <c r="LFY11" s="1739" t="n"/>
      <c r="LFZ11" s="1739" t="n"/>
      <c r="LGA11" s="1739" t="n"/>
      <c r="LGB11" s="1739" t="n"/>
      <c r="LGC11" s="1739" t="n"/>
      <c r="LGD11" s="1739" t="n"/>
      <c r="LGE11" s="1739" t="n"/>
      <c r="LGF11" s="1739" t="n"/>
      <c r="LGG11" s="1739" t="n"/>
      <c r="LGH11" s="1739" t="n"/>
      <c r="LGI11" s="1739" t="n"/>
      <c r="LGJ11" s="1739" t="n"/>
      <c r="LGK11" s="1739" t="n"/>
      <c r="LGL11" s="1739" t="n"/>
      <c r="LGM11" s="1739" t="n"/>
      <c r="LGN11" s="1739" t="n"/>
      <c r="LGO11" s="1739" t="n"/>
      <c r="LGP11" s="1739" t="n"/>
      <c r="LGQ11" s="1739" t="n"/>
      <c r="LGR11" s="1739" t="n"/>
      <c r="LGS11" s="1739" t="n"/>
      <c r="LGT11" s="1739" t="n"/>
      <c r="LGU11" s="1739" t="n"/>
      <c r="LGV11" s="1739" t="n"/>
      <c r="LGW11" s="1739" t="n"/>
      <c r="LGX11" s="1739" t="n"/>
      <c r="LGY11" s="1739" t="n"/>
      <c r="LGZ11" s="1739" t="n"/>
      <c r="LHA11" s="1739" t="n"/>
      <c r="LHB11" s="1739" t="n"/>
      <c r="LHC11" s="1739" t="n"/>
      <c r="LHD11" s="1739" t="n"/>
      <c r="LHE11" s="1739" t="n"/>
      <c r="LHF11" s="1739" t="n"/>
      <c r="LHG11" s="1739" t="n"/>
      <c r="LHH11" s="1739" t="n"/>
      <c r="LHI11" s="1739" t="n"/>
      <c r="LHJ11" s="1739" t="n"/>
      <c r="LHK11" s="1739" t="n"/>
      <c r="LHL11" s="1739" t="n"/>
      <c r="LHM11" s="1739" t="n"/>
      <c r="LHN11" s="1739" t="n"/>
      <c r="LHO11" s="1739" t="n"/>
      <c r="LHP11" s="1739" t="n"/>
      <c r="LHQ11" s="1739" t="n"/>
      <c r="LHR11" s="1739" t="n"/>
      <c r="LHS11" s="1739" t="n"/>
      <c r="LHT11" s="1739" t="n"/>
      <c r="LHU11" s="1739" t="n"/>
      <c r="LHV11" s="1739" t="n"/>
      <c r="LHW11" s="1739" t="n"/>
      <c r="LHX11" s="1739" t="n"/>
      <c r="LHY11" s="1739" t="n"/>
      <c r="LHZ11" s="1739" t="n"/>
      <c r="LIA11" s="1739" t="n"/>
      <c r="LIB11" s="1739" t="n"/>
      <c r="LIC11" s="1739" t="n"/>
      <c r="LID11" s="1739" t="n"/>
      <c r="LIE11" s="1739" t="n"/>
      <c r="LIF11" s="1739" t="n"/>
      <c r="LIG11" s="1739" t="n"/>
      <c r="LIH11" s="1739" t="n"/>
      <c r="LII11" s="1739" t="n"/>
      <c r="LIJ11" s="1739" t="n"/>
      <c r="LIK11" s="1739" t="n"/>
      <c r="LIL11" s="1739" t="n"/>
      <c r="LIM11" s="1739" t="n"/>
      <c r="LIN11" s="1739" t="n"/>
      <c r="LIO11" s="1739" t="n"/>
      <c r="LIP11" s="1739" t="n"/>
      <c r="LIQ11" s="1739" t="n"/>
      <c r="LIR11" s="1739" t="n"/>
      <c r="LIS11" s="1739" t="n"/>
      <c r="LIT11" s="1739" t="n"/>
      <c r="LIU11" s="1739" t="n"/>
      <c r="LIV11" s="1739" t="n"/>
      <c r="LIW11" s="1739" t="n"/>
      <c r="LIX11" s="1739" t="n"/>
      <c r="LIY11" s="1739" t="n"/>
      <c r="LIZ11" s="1739" t="n"/>
      <c r="LJA11" s="1739" t="n"/>
      <c r="LJB11" s="1739" t="n"/>
      <c r="LJC11" s="1739" t="n"/>
      <c r="LJD11" s="1739" t="n"/>
      <c r="LJE11" s="1739" t="n"/>
      <c r="LJF11" s="1739" t="n"/>
      <c r="LJG11" s="1739" t="n"/>
      <c r="LJH11" s="1739" t="n"/>
      <c r="LJI11" s="1739" t="n"/>
      <c r="LJJ11" s="1739" t="n"/>
      <c r="LJK11" s="1739" t="n"/>
      <c r="LJL11" s="1739" t="n"/>
      <c r="LJM11" s="1739" t="n"/>
      <c r="LJN11" s="1739" t="n"/>
      <c r="LJO11" s="1739" t="n"/>
      <c r="LJP11" s="1739" t="n"/>
      <c r="LJQ11" s="1739" t="n"/>
      <c r="LJR11" s="1739" t="n"/>
      <c r="LJS11" s="1739" t="n"/>
      <c r="LJT11" s="1739" t="n"/>
      <c r="LJU11" s="1739" t="n"/>
      <c r="LJV11" s="1739" t="n"/>
      <c r="LJW11" s="1739" t="n"/>
      <c r="LJX11" s="1739" t="n"/>
      <c r="LJY11" s="1739" t="n"/>
      <c r="LJZ11" s="1739" t="n"/>
      <c r="LKA11" s="1739" t="n"/>
      <c r="LKB11" s="1739" t="n"/>
      <c r="LKC11" s="1739" t="n"/>
      <c r="LKD11" s="1739" t="n"/>
      <c r="LKE11" s="1739" t="n"/>
      <c r="LKF11" s="1739" t="n"/>
      <c r="LKG11" s="1739" t="n"/>
      <c r="LKH11" s="1739" t="n"/>
      <c r="LKI11" s="1739" t="n"/>
      <c r="LKJ11" s="1739" t="n"/>
      <c r="LKK11" s="1739" t="n"/>
      <c r="LKL11" s="1739" t="n"/>
      <c r="LKM11" s="1739" t="n"/>
      <c r="LKN11" s="1739" t="n"/>
      <c r="LKO11" s="1739" t="n"/>
      <c r="LKP11" s="1739" t="n"/>
      <c r="LKQ11" s="1739" t="n"/>
      <c r="LKR11" s="1739" t="n"/>
      <c r="LKS11" s="1739" t="n"/>
      <c r="LKT11" s="1739" t="n"/>
      <c r="LKU11" s="1739" t="n"/>
      <c r="LKV11" s="1739" t="n"/>
      <c r="LKW11" s="1739" t="n"/>
      <c r="LKX11" s="1739" t="n"/>
      <c r="LKY11" s="1739" t="n"/>
      <c r="LKZ11" s="1739" t="n"/>
      <c r="LLA11" s="1739" t="n"/>
      <c r="LLB11" s="1739" t="n"/>
      <c r="LLC11" s="1739" t="n"/>
      <c r="LLD11" s="1739" t="n"/>
      <c r="LLE11" s="1739" t="n"/>
      <c r="LLF11" s="1739" t="n"/>
      <c r="LLG11" s="1739" t="n"/>
      <c r="LLH11" s="1739" t="n"/>
      <c r="LLI11" s="1739" t="n"/>
      <c r="LLJ11" s="1739" t="n"/>
      <c r="LLK11" s="1739" t="n"/>
      <c r="LLL11" s="1739" t="n"/>
      <c r="LLM11" s="1739" t="n"/>
      <c r="LLN11" s="1739" t="n"/>
      <c r="LLO11" s="1739" t="n"/>
      <c r="LLP11" s="1739" t="n"/>
      <c r="LLQ11" s="1739" t="n"/>
      <c r="LLR11" s="1739" t="n"/>
      <c r="LLS11" s="1739" t="n"/>
      <c r="LLT11" s="1739" t="n"/>
      <c r="LLU11" s="1739" t="n"/>
      <c r="LLV11" s="1739" t="n"/>
      <c r="LLW11" s="1739" t="n"/>
      <c r="LLX11" s="1739" t="n"/>
      <c r="LLY11" s="1739" t="n"/>
      <c r="LLZ11" s="1739" t="n"/>
      <c r="LMA11" s="1739" t="n"/>
      <c r="LMB11" s="1739" t="n"/>
      <c r="LMC11" s="1739" t="n"/>
      <c r="LMD11" s="1739" t="n"/>
      <c r="LME11" s="1739" t="n"/>
      <c r="LMF11" s="1739" t="n"/>
      <c r="LMG11" s="1739" t="n"/>
      <c r="LMH11" s="1739" t="n"/>
      <c r="LMI11" s="1739" t="n"/>
      <c r="LMJ11" s="1739" t="n"/>
      <c r="LMK11" s="1739" t="n"/>
      <c r="LML11" s="1739" t="n"/>
      <c r="LMM11" s="1739" t="n"/>
      <c r="LMN11" s="1739" t="n"/>
      <c r="LMO11" s="1739" t="n"/>
      <c r="LMP11" s="1739" t="n"/>
      <c r="LMQ11" s="1739" t="n"/>
      <c r="LMR11" s="1739" t="n"/>
      <c r="LMS11" s="1739" t="n"/>
      <c r="LMT11" s="1739" t="n"/>
      <c r="LMU11" s="1739" t="n"/>
      <c r="LMV11" s="1739" t="n"/>
      <c r="LMW11" s="1739" t="n"/>
      <c r="LMX11" s="1739" t="n"/>
      <c r="LMY11" s="1739" t="n"/>
      <c r="LMZ11" s="1739" t="n"/>
      <c r="LNA11" s="1739" t="n"/>
      <c r="LNB11" s="1739" t="n"/>
      <c r="LNC11" s="1739" t="n"/>
      <c r="LND11" s="1739" t="n"/>
      <c r="LNE11" s="1739" t="n"/>
      <c r="LNF11" s="1739" t="n"/>
      <c r="LNG11" s="1739" t="n"/>
      <c r="LNH11" s="1739" t="n"/>
      <c r="LNI11" s="1739" t="n"/>
      <c r="LNJ11" s="1739" t="n"/>
      <c r="LNK11" s="1739" t="n"/>
      <c r="LNL11" s="1739" t="n"/>
      <c r="LNM11" s="1739" t="n"/>
      <c r="LNN11" s="1739" t="n"/>
      <c r="LNO11" s="1739" t="n"/>
      <c r="LNP11" s="1739" t="n"/>
      <c r="LNQ11" s="1739" t="n"/>
      <c r="LNR11" s="1739" t="n"/>
      <c r="LNS11" s="1739" t="n"/>
      <c r="LNT11" s="1739" t="n"/>
      <c r="LNU11" s="1739" t="n"/>
      <c r="LNV11" s="1739" t="n"/>
      <c r="LNW11" s="1739" t="n"/>
      <c r="LNX11" s="1739" t="n"/>
      <c r="LNY11" s="1739" t="n"/>
      <c r="LNZ11" s="1739" t="n"/>
      <c r="LOA11" s="1739" t="n"/>
      <c r="LOB11" s="1739" t="n"/>
      <c r="LOC11" s="1739" t="n"/>
      <c r="LOD11" s="1739" t="n"/>
      <c r="LOE11" s="1739" t="n"/>
      <c r="LOF11" s="1739" t="n"/>
      <c r="LOG11" s="1739" t="n"/>
      <c r="LOH11" s="1739" t="n"/>
      <c r="LOI11" s="1739" t="n"/>
      <c r="LOJ11" s="1739" t="n"/>
      <c r="LOK11" s="1739" t="n"/>
      <c r="LOL11" s="1739" t="n"/>
      <c r="LOM11" s="1739" t="n"/>
      <c r="LON11" s="1739" t="n"/>
      <c r="LOO11" s="1739" t="n"/>
      <c r="LOP11" s="1739" t="n"/>
      <c r="LOQ11" s="1739" t="n"/>
      <c r="LOR11" s="1739" t="n"/>
      <c r="LOS11" s="1739" t="n"/>
      <c r="LOT11" s="1739" t="n"/>
      <c r="LOU11" s="1739" t="n"/>
      <c r="LOV11" s="1739" t="n"/>
      <c r="LOW11" s="1739" t="n"/>
      <c r="LOX11" s="1739" t="n"/>
      <c r="LOY11" s="1739" t="n"/>
      <c r="LOZ11" s="1739" t="n"/>
      <c r="LPA11" s="1739" t="n"/>
      <c r="LPB11" s="1739" t="n"/>
      <c r="LPC11" s="1739" t="n"/>
      <c r="LPD11" s="1739" t="n"/>
      <c r="LPE11" s="1739" t="n"/>
      <c r="LPF11" s="1739" t="n"/>
      <c r="LPG11" s="1739" t="n"/>
      <c r="LPH11" s="1739" t="n"/>
      <c r="LPI11" s="1739" t="n"/>
      <c r="LPJ11" s="1739" t="n"/>
      <c r="LPK11" s="1739" t="n"/>
      <c r="LPL11" s="1739" t="n"/>
      <c r="LPM11" s="1739" t="n"/>
      <c r="LPN11" s="1739" t="n"/>
      <c r="LPO11" s="1739" t="n"/>
      <c r="LPP11" s="1739" t="n"/>
      <c r="LPQ11" s="1739" t="n"/>
      <c r="LPR11" s="1739" t="n"/>
      <c r="LPS11" s="1739" t="n"/>
      <c r="LPT11" s="1739" t="n"/>
      <c r="LPU11" s="1739" t="n"/>
      <c r="LPV11" s="1739" t="n"/>
      <c r="LPW11" s="1739" t="n"/>
      <c r="LPX11" s="1739" t="n"/>
      <c r="LPY11" s="1739" t="n"/>
      <c r="LPZ11" s="1739" t="n"/>
      <c r="LQA11" s="1739" t="n"/>
      <c r="LQB11" s="1739" t="n"/>
      <c r="LQC11" s="1739" t="n"/>
      <c r="LQD11" s="1739" t="n"/>
      <c r="LQE11" s="1739" t="n"/>
      <c r="LQF11" s="1739" t="n"/>
      <c r="LQG11" s="1739" t="n"/>
      <c r="LQH11" s="1739" t="n"/>
      <c r="LQI11" s="1739" t="n"/>
      <c r="LQJ11" s="1739" t="n"/>
      <c r="LQK11" s="1739" t="n"/>
      <c r="LQL11" s="1739" t="n"/>
      <c r="LQM11" s="1739" t="n"/>
      <c r="LQN11" s="1739" t="n"/>
      <c r="LQO11" s="1739" t="n"/>
      <c r="LQP11" s="1739" t="n"/>
      <c r="LQQ11" s="1739" t="n"/>
      <c r="LQR11" s="1739" t="n"/>
      <c r="LQS11" s="1739" t="n"/>
      <c r="LQT11" s="1739" t="n"/>
      <c r="LQU11" s="1739" t="n"/>
      <c r="LQV11" s="1739" t="n"/>
      <c r="LQW11" s="1739" t="n"/>
      <c r="LQX11" s="1739" t="n"/>
      <c r="LQY11" s="1739" t="n"/>
      <c r="LQZ11" s="1739" t="n"/>
      <c r="LRA11" s="1739" t="n"/>
      <c r="LRB11" s="1739" t="n"/>
      <c r="LRC11" s="1739" t="n"/>
      <c r="LRD11" s="1739" t="n"/>
      <c r="LRE11" s="1739" t="n"/>
      <c r="LRF11" s="1739" t="n"/>
      <c r="LRG11" s="1739" t="n"/>
      <c r="LRH11" s="1739" t="n"/>
      <c r="LRI11" s="1739" t="n"/>
      <c r="LRJ11" s="1739" t="n"/>
      <c r="LRK11" s="1739" t="n"/>
      <c r="LRL11" s="1739" t="n"/>
      <c r="LRM11" s="1739" t="n"/>
      <c r="LRN11" s="1739" t="n"/>
      <c r="LRO11" s="1739" t="n"/>
      <c r="LRP11" s="1739" t="n"/>
      <c r="LRQ11" s="1739" t="n"/>
      <c r="LRR11" s="1739" t="n"/>
      <c r="LRS11" s="1739" t="n"/>
      <c r="LRT11" s="1739" t="n"/>
      <c r="LRU11" s="1739" t="n"/>
      <c r="LRV11" s="1739" t="n"/>
      <c r="LRW11" s="1739" t="n"/>
      <c r="LRX11" s="1739" t="n"/>
      <c r="LRY11" s="1739" t="n"/>
      <c r="LRZ11" s="1739" t="n"/>
      <c r="LSA11" s="1739" t="n"/>
      <c r="LSB11" s="1739" t="n"/>
      <c r="LSC11" s="1739" t="n"/>
      <c r="LSD11" s="1739" t="n"/>
      <c r="LSE11" s="1739" t="n"/>
      <c r="LSF11" s="1739" t="n"/>
      <c r="LSG11" s="1739" t="n"/>
      <c r="LSH11" s="1739" t="n"/>
      <c r="LSI11" s="1739" t="n"/>
      <c r="LSJ11" s="1739" t="n"/>
      <c r="LSK11" s="1739" t="n"/>
      <c r="LSL11" s="1739" t="n"/>
      <c r="LSM11" s="1739" t="n"/>
      <c r="LSN11" s="1739" t="n"/>
      <c r="LSO11" s="1739" t="n"/>
      <c r="LSP11" s="1739" t="n"/>
      <c r="LSQ11" s="1739" t="n"/>
      <c r="LSR11" s="1739" t="n"/>
      <c r="LSS11" s="1739" t="n"/>
      <c r="LST11" s="1739" t="n"/>
      <c r="LSU11" s="1739" t="n"/>
      <c r="LSV11" s="1739" t="n"/>
      <c r="LSW11" s="1739" t="n"/>
      <c r="LSX11" s="1739" t="n"/>
      <c r="LSY11" s="1739" t="n"/>
      <c r="LSZ11" s="1739" t="n"/>
      <c r="LTA11" s="1739" t="n"/>
      <c r="LTB11" s="1739" t="n"/>
      <c r="LTC11" s="1739" t="n"/>
      <c r="LTD11" s="1739" t="n"/>
      <c r="LTE11" s="1739" t="n"/>
      <c r="LTF11" s="1739" t="n"/>
      <c r="LTG11" s="1739" t="n"/>
      <c r="LTH11" s="1739" t="n"/>
      <c r="LTI11" s="1739" t="n"/>
      <c r="LTJ11" s="1739" t="n"/>
      <c r="LTK11" s="1739" t="n"/>
      <c r="LTL11" s="1739" t="n"/>
      <c r="LTM11" s="1739" t="n"/>
      <c r="LTN11" s="1739" t="n"/>
      <c r="LTO11" s="1739" t="n"/>
      <c r="LTP11" s="1739" t="n"/>
      <c r="LTQ11" s="1739" t="n"/>
      <c r="LTR11" s="1739" t="n"/>
      <c r="LTS11" s="1739" t="n"/>
      <c r="LTT11" s="1739" t="n"/>
      <c r="LTU11" s="1739" t="n"/>
      <c r="LTV11" s="1739" t="n"/>
      <c r="LTW11" s="1739" t="n"/>
      <c r="LTX11" s="1739" t="n"/>
      <c r="LTY11" s="1739" t="n"/>
      <c r="LTZ11" s="1739" t="n"/>
      <c r="LUA11" s="1739" t="n"/>
      <c r="LUB11" s="1739" t="n"/>
      <c r="LUC11" s="1739" t="n"/>
      <c r="LUD11" s="1739" t="n"/>
      <c r="LUE11" s="1739" t="n"/>
      <c r="LUF11" s="1739" t="n"/>
      <c r="LUG11" s="1739" t="n"/>
      <c r="LUH11" s="1739" t="n"/>
      <c r="LUI11" s="1739" t="n"/>
      <c r="LUJ11" s="1739" t="n"/>
      <c r="LUK11" s="1739" t="n"/>
      <c r="LUL11" s="1739" t="n"/>
      <c r="LUM11" s="1739" t="n"/>
      <c r="LUN11" s="1739" t="n"/>
      <c r="LUO11" s="1739" t="n"/>
      <c r="LUP11" s="1739" t="n"/>
      <c r="LUQ11" s="1739" t="n"/>
      <c r="LUR11" s="1739" t="n"/>
      <c r="LUS11" s="1739" t="n"/>
      <c r="LUT11" s="1739" t="n"/>
      <c r="LUU11" s="1739" t="n"/>
      <c r="LUV11" s="1739" t="n"/>
      <c r="LUW11" s="1739" t="n"/>
      <c r="LUX11" s="1739" t="n"/>
      <c r="LUY11" s="1739" t="n"/>
      <c r="LUZ11" s="1739" t="n"/>
      <c r="LVA11" s="1739" t="n"/>
      <c r="LVB11" s="1739" t="n"/>
      <c r="LVC11" s="1739" t="n"/>
      <c r="LVD11" s="1739" t="n"/>
      <c r="LVE11" s="1739" t="n"/>
      <c r="LVF11" s="1739" t="n"/>
      <c r="LVG11" s="1739" t="n"/>
      <c r="LVH11" s="1739" t="n"/>
      <c r="LVI11" s="1739" t="n"/>
      <c r="LVJ11" s="1739" t="n"/>
      <c r="LVK11" s="1739" t="n"/>
      <c r="LVL11" s="1739" t="n"/>
      <c r="LVM11" s="1739" t="n"/>
      <c r="LVN11" s="1739" t="n"/>
      <c r="LVO11" s="1739" t="n"/>
      <c r="LVP11" s="1739" t="n"/>
      <c r="LVQ11" s="1739" t="n"/>
      <c r="LVR11" s="1739" t="n"/>
      <c r="LVS11" s="1739" t="n"/>
      <c r="LVT11" s="1739" t="n"/>
      <c r="LVU11" s="1739" t="n"/>
      <c r="LVV11" s="1739" t="n"/>
      <c r="LVW11" s="1739" t="n"/>
      <c r="LVX11" s="1739" t="n"/>
      <c r="LVY11" s="1739" t="n"/>
      <c r="LVZ11" s="1739" t="n"/>
      <c r="LWA11" s="1739" t="n"/>
      <c r="LWB11" s="1739" t="n"/>
      <c r="LWC11" s="1739" t="n"/>
      <c r="LWD11" s="1739" t="n"/>
      <c r="LWE11" s="1739" t="n"/>
      <c r="LWF11" s="1739" t="n"/>
      <c r="LWG11" s="1739" t="n"/>
      <c r="LWH11" s="1739" t="n"/>
      <c r="LWI11" s="1739" t="n"/>
      <c r="LWJ11" s="1739" t="n"/>
      <c r="LWK11" s="1739" t="n"/>
      <c r="LWL11" s="1739" t="n"/>
      <c r="LWM11" s="1739" t="n"/>
      <c r="LWN11" s="1739" t="n"/>
      <c r="LWO11" s="1739" t="n"/>
      <c r="LWP11" s="1739" t="n"/>
      <c r="LWQ11" s="1739" t="n"/>
      <c r="LWR11" s="1739" t="n"/>
      <c r="LWS11" s="1739" t="n"/>
      <c r="LWT11" s="1739" t="n"/>
      <c r="LWU11" s="1739" t="n"/>
      <c r="LWV11" s="1739" t="n"/>
      <c r="LWW11" s="1739" t="n"/>
      <c r="LWX11" s="1739" t="n"/>
      <c r="LWY11" s="1739" t="n"/>
      <c r="LWZ11" s="1739" t="n"/>
      <c r="LXA11" s="1739" t="n"/>
      <c r="LXB11" s="1739" t="n"/>
      <c r="LXC11" s="1739" t="n"/>
      <c r="LXD11" s="1739" t="n"/>
      <c r="LXE11" s="1739" t="n"/>
      <c r="LXF11" s="1739" t="n"/>
      <c r="LXG11" s="1739" t="n"/>
      <c r="LXH11" s="1739" t="n"/>
      <c r="LXI11" s="1739" t="n"/>
      <c r="LXJ11" s="1739" t="n"/>
      <c r="LXK11" s="1739" t="n"/>
      <c r="LXL11" s="1739" t="n"/>
      <c r="LXM11" s="1739" t="n"/>
      <c r="LXN11" s="1739" t="n"/>
      <c r="LXO11" s="1739" t="n"/>
      <c r="LXP11" s="1739" t="n"/>
      <c r="LXQ11" s="1739" t="n"/>
      <c r="LXR11" s="1739" t="n"/>
      <c r="LXS11" s="1739" t="n"/>
      <c r="LXT11" s="1739" t="n"/>
      <c r="LXU11" s="1739" t="n"/>
      <c r="LXV11" s="1739" t="n"/>
      <c r="LXW11" s="1739" t="n"/>
      <c r="LXX11" s="1739" t="n"/>
      <c r="LXY11" s="1739" t="n"/>
      <c r="LXZ11" s="1739" t="n"/>
      <c r="LYA11" s="1739" t="n"/>
      <c r="LYB11" s="1739" t="n"/>
      <c r="LYC11" s="1739" t="n"/>
      <c r="LYD11" s="1739" t="n"/>
      <c r="LYE11" s="1739" t="n"/>
      <c r="LYF11" s="1739" t="n"/>
      <c r="LYG11" s="1739" t="n"/>
      <c r="LYH11" s="1739" t="n"/>
      <c r="LYI11" s="1739" t="n"/>
      <c r="LYJ11" s="1739" t="n"/>
      <c r="LYK11" s="1739" t="n"/>
      <c r="LYL11" s="1739" t="n"/>
      <c r="LYM11" s="1739" t="n"/>
      <c r="LYN11" s="1739" t="n"/>
      <c r="LYO11" s="1739" t="n"/>
      <c r="LYP11" s="1739" t="n"/>
      <c r="LYQ11" s="1739" t="n"/>
      <c r="LYR11" s="1739" t="n"/>
      <c r="LYS11" s="1739" t="n"/>
      <c r="LYT11" s="1739" t="n"/>
      <c r="LYU11" s="1739" t="n"/>
      <c r="LYV11" s="1739" t="n"/>
      <c r="LYW11" s="1739" t="n"/>
      <c r="LYX11" s="1739" t="n"/>
      <c r="LYY11" s="1739" t="n"/>
      <c r="LYZ11" s="1739" t="n"/>
      <c r="LZA11" s="1739" t="n"/>
      <c r="LZB11" s="1739" t="n"/>
      <c r="LZC11" s="1739" t="n"/>
      <c r="LZD11" s="1739" t="n"/>
      <c r="LZE11" s="1739" t="n"/>
      <c r="LZF11" s="1739" t="n"/>
      <c r="LZG11" s="1739" t="n"/>
      <c r="LZH11" s="1739" t="n"/>
      <c r="LZI11" s="1739" t="n"/>
      <c r="LZJ11" s="1739" t="n"/>
      <c r="LZK11" s="1739" t="n"/>
      <c r="LZL11" s="1739" t="n"/>
      <c r="LZM11" s="1739" t="n"/>
      <c r="LZN11" s="1739" t="n"/>
      <c r="LZO11" s="1739" t="n"/>
      <c r="LZP11" s="1739" t="n"/>
      <c r="LZQ11" s="1739" t="n"/>
      <c r="LZR11" s="1739" t="n"/>
      <c r="LZS11" s="1739" t="n"/>
      <c r="LZT11" s="1739" t="n"/>
      <c r="LZU11" s="1739" t="n"/>
      <c r="LZV11" s="1739" t="n"/>
      <c r="LZW11" s="1739" t="n"/>
      <c r="LZX11" s="1739" t="n"/>
      <c r="LZY11" s="1739" t="n"/>
      <c r="LZZ11" s="1739" t="n"/>
      <c r="MAA11" s="1739" t="n"/>
      <c r="MAB11" s="1739" t="n"/>
      <c r="MAC11" s="1739" t="n"/>
      <c r="MAD11" s="1739" t="n"/>
      <c r="MAE11" s="1739" t="n"/>
      <c r="MAF11" s="1739" t="n"/>
      <c r="MAG11" s="1739" t="n"/>
      <c r="MAH11" s="1739" t="n"/>
      <c r="MAI11" s="1739" t="n"/>
      <c r="MAJ11" s="1739" t="n"/>
      <c r="MAK11" s="1739" t="n"/>
      <c r="MAL11" s="1739" t="n"/>
      <c r="MAM11" s="1739" t="n"/>
      <c r="MAN11" s="1739" t="n"/>
      <c r="MAO11" s="1739" t="n"/>
      <c r="MAP11" s="1739" t="n"/>
      <c r="MAQ11" s="1739" t="n"/>
      <c r="MAR11" s="1739" t="n"/>
      <c r="MAS11" s="1739" t="n"/>
      <c r="MAT11" s="1739" t="n"/>
      <c r="MAU11" s="1739" t="n"/>
      <c r="MAV11" s="1739" t="n"/>
      <c r="MAW11" s="1739" t="n"/>
      <c r="MAX11" s="1739" t="n"/>
      <c r="MAY11" s="1739" t="n"/>
      <c r="MAZ11" s="1739" t="n"/>
      <c r="MBA11" s="1739" t="n"/>
      <c r="MBB11" s="1739" t="n"/>
      <c r="MBC11" s="1739" t="n"/>
      <c r="MBD11" s="1739" t="n"/>
      <c r="MBE11" s="1739" t="n"/>
      <c r="MBF11" s="1739" t="n"/>
      <c r="MBG11" s="1739" t="n"/>
      <c r="MBH11" s="1739" t="n"/>
      <c r="MBI11" s="1739" t="n"/>
      <c r="MBJ11" s="1739" t="n"/>
      <c r="MBK11" s="1739" t="n"/>
      <c r="MBL11" s="1739" t="n"/>
      <c r="MBM11" s="1739" t="n"/>
      <c r="MBN11" s="1739" t="n"/>
      <c r="MBO11" s="1739" t="n"/>
      <c r="MBP11" s="1739" t="n"/>
      <c r="MBQ11" s="1739" t="n"/>
      <c r="MBR11" s="1739" t="n"/>
      <c r="MBS11" s="1739" t="n"/>
      <c r="MBT11" s="1739" t="n"/>
      <c r="MBU11" s="1739" t="n"/>
      <c r="MBV11" s="1739" t="n"/>
      <c r="MBW11" s="1739" t="n"/>
      <c r="MBX11" s="1739" t="n"/>
      <c r="MBY11" s="1739" t="n"/>
      <c r="MBZ11" s="1739" t="n"/>
      <c r="MCA11" s="1739" t="n"/>
      <c r="MCB11" s="1739" t="n"/>
      <c r="MCC11" s="1739" t="n"/>
      <c r="MCD11" s="1739" t="n"/>
      <c r="MCE11" s="1739" t="n"/>
      <c r="MCF11" s="1739" t="n"/>
      <c r="MCG11" s="1739" t="n"/>
      <c r="MCH11" s="1739" t="n"/>
      <c r="MCI11" s="1739" t="n"/>
      <c r="MCJ11" s="1739" t="n"/>
      <c r="MCK11" s="1739" t="n"/>
      <c r="MCL11" s="1739" t="n"/>
      <c r="MCM11" s="1739" t="n"/>
      <c r="MCN11" s="1739" t="n"/>
      <c r="MCO11" s="1739" t="n"/>
      <c r="MCP11" s="1739" t="n"/>
      <c r="MCQ11" s="1739" t="n"/>
      <c r="MCR11" s="1739" t="n"/>
      <c r="MCS11" s="1739" t="n"/>
      <c r="MCT11" s="1739" t="n"/>
      <c r="MCU11" s="1739" t="n"/>
      <c r="MCV11" s="1739" t="n"/>
      <c r="MCW11" s="1739" t="n"/>
      <c r="MCX11" s="1739" t="n"/>
      <c r="MCY11" s="1739" t="n"/>
      <c r="MCZ11" s="1739" t="n"/>
      <c r="MDA11" s="1739" t="n"/>
      <c r="MDB11" s="1739" t="n"/>
      <c r="MDC11" s="1739" t="n"/>
      <c r="MDD11" s="1739" t="n"/>
      <c r="MDE11" s="1739" t="n"/>
      <c r="MDF11" s="1739" t="n"/>
      <c r="MDG11" s="1739" t="n"/>
      <c r="MDH11" s="1739" t="n"/>
      <c r="MDI11" s="1739" t="n"/>
      <c r="MDJ11" s="1739" t="n"/>
      <c r="MDK11" s="1739" t="n"/>
      <c r="MDL11" s="1739" t="n"/>
      <c r="MDM11" s="1739" t="n"/>
      <c r="MDN11" s="1739" t="n"/>
      <c r="MDO11" s="1739" t="n"/>
      <c r="MDP11" s="1739" t="n"/>
      <c r="MDQ11" s="1739" t="n"/>
      <c r="MDR11" s="1739" t="n"/>
      <c r="MDS11" s="1739" t="n"/>
      <c r="MDT11" s="1739" t="n"/>
      <c r="MDU11" s="1739" t="n"/>
      <c r="MDV11" s="1739" t="n"/>
      <c r="MDW11" s="1739" t="n"/>
      <c r="MDX11" s="1739" t="n"/>
      <c r="MDY11" s="1739" t="n"/>
      <c r="MDZ11" s="1739" t="n"/>
      <c r="MEA11" s="1739" t="n"/>
      <c r="MEB11" s="1739" t="n"/>
      <c r="MEC11" s="1739" t="n"/>
      <c r="MED11" s="1739" t="n"/>
      <c r="MEE11" s="1739" t="n"/>
      <c r="MEF11" s="1739" t="n"/>
      <c r="MEG11" s="1739" t="n"/>
      <c r="MEH11" s="1739" t="n"/>
      <c r="MEI11" s="1739" t="n"/>
      <c r="MEJ11" s="1739" t="n"/>
      <c r="MEK11" s="1739" t="n"/>
      <c r="MEL11" s="1739" t="n"/>
      <c r="MEM11" s="1739" t="n"/>
      <c r="MEN11" s="1739" t="n"/>
      <c r="MEO11" s="1739" t="n"/>
      <c r="MEP11" s="1739" t="n"/>
      <c r="MEQ11" s="1739" t="n"/>
      <c r="MER11" s="1739" t="n"/>
      <c r="MES11" s="1739" t="n"/>
      <c r="MET11" s="1739" t="n"/>
      <c r="MEU11" s="1739" t="n"/>
      <c r="MEV11" s="1739" t="n"/>
      <c r="MEW11" s="1739" t="n"/>
      <c r="MEX11" s="1739" t="n"/>
      <c r="MEY11" s="1739" t="n"/>
      <c r="MEZ11" s="1739" t="n"/>
      <c r="MFA11" s="1739" t="n"/>
      <c r="MFB11" s="1739" t="n"/>
      <c r="MFC11" s="1739" t="n"/>
      <c r="MFD11" s="1739" t="n"/>
      <c r="MFE11" s="1739" t="n"/>
      <c r="MFF11" s="1739" t="n"/>
      <c r="MFG11" s="1739" t="n"/>
      <c r="MFH11" s="1739" t="n"/>
      <c r="MFI11" s="1739" t="n"/>
      <c r="MFJ11" s="1739" t="n"/>
      <c r="MFK11" s="1739" t="n"/>
      <c r="MFL11" s="1739" t="n"/>
      <c r="MFM11" s="1739" t="n"/>
      <c r="MFN11" s="1739" t="n"/>
      <c r="MFO11" s="1739" t="n"/>
      <c r="MFP11" s="1739" t="n"/>
      <c r="MFQ11" s="1739" t="n"/>
      <c r="MFR11" s="1739" t="n"/>
      <c r="MFS11" s="1739" t="n"/>
      <c r="MFT11" s="1739" t="n"/>
      <c r="MFU11" s="1739" t="n"/>
      <c r="MFV11" s="1739" t="n"/>
      <c r="MFW11" s="1739" t="n"/>
      <c r="MFX11" s="1739" t="n"/>
      <c r="MFY11" s="1739" t="n"/>
      <c r="MFZ11" s="1739" t="n"/>
      <c r="MGA11" s="1739" t="n"/>
      <c r="MGB11" s="1739" t="n"/>
      <c r="MGC11" s="1739" t="n"/>
      <c r="MGD11" s="1739" t="n"/>
      <c r="MGE11" s="1739" t="n"/>
      <c r="MGF11" s="1739" t="n"/>
      <c r="MGG11" s="1739" t="n"/>
      <c r="MGH11" s="1739" t="n"/>
      <c r="MGI11" s="1739" t="n"/>
      <c r="MGJ11" s="1739" t="n"/>
      <c r="MGK11" s="1739" t="n"/>
      <c r="MGL11" s="1739" t="n"/>
      <c r="MGM11" s="1739" t="n"/>
      <c r="MGN11" s="1739" t="n"/>
      <c r="MGO11" s="1739" t="n"/>
      <c r="MGP11" s="1739" t="n"/>
      <c r="MGQ11" s="1739" t="n"/>
      <c r="MGR11" s="1739" t="n"/>
      <c r="MGS11" s="1739" t="n"/>
      <c r="MGT11" s="1739" t="n"/>
      <c r="MGU11" s="1739" t="n"/>
      <c r="MGV11" s="1739" t="n"/>
      <c r="MGW11" s="1739" t="n"/>
      <c r="MGX11" s="1739" t="n"/>
      <c r="MGY11" s="1739" t="n"/>
      <c r="MGZ11" s="1739" t="n"/>
      <c r="MHA11" s="1739" t="n"/>
      <c r="MHB11" s="1739" t="n"/>
      <c r="MHC11" s="1739" t="n"/>
      <c r="MHD11" s="1739" t="n"/>
      <c r="MHE11" s="1739" t="n"/>
      <c r="MHF11" s="1739" t="n"/>
      <c r="MHG11" s="1739" t="n"/>
      <c r="MHH11" s="1739" t="n"/>
      <c r="MHI11" s="1739" t="n"/>
      <c r="MHJ11" s="1739" t="n"/>
      <c r="MHK11" s="1739" t="n"/>
      <c r="MHL11" s="1739" t="n"/>
      <c r="MHM11" s="1739" t="n"/>
      <c r="MHN11" s="1739" t="n"/>
      <c r="MHO11" s="1739" t="n"/>
      <c r="MHP11" s="1739" t="n"/>
      <c r="MHQ11" s="1739" t="n"/>
      <c r="MHR11" s="1739" t="n"/>
      <c r="MHS11" s="1739" t="n"/>
      <c r="MHT11" s="1739" t="n"/>
      <c r="MHU11" s="1739" t="n"/>
      <c r="MHV11" s="1739" t="n"/>
      <c r="MHW11" s="1739" t="n"/>
      <c r="MHX11" s="1739" t="n"/>
      <c r="MHY11" s="1739" t="n"/>
      <c r="MHZ11" s="1739" t="n"/>
      <c r="MIA11" s="1739" t="n"/>
      <c r="MIB11" s="1739" t="n"/>
      <c r="MIC11" s="1739" t="n"/>
      <c r="MID11" s="1739" t="n"/>
      <c r="MIE11" s="1739" t="n"/>
      <c r="MIF11" s="1739" t="n"/>
      <c r="MIG11" s="1739" t="n"/>
      <c r="MIH11" s="1739" t="n"/>
      <c r="MII11" s="1739" t="n"/>
      <c r="MIJ11" s="1739" t="n"/>
      <c r="MIK11" s="1739" t="n"/>
      <c r="MIL11" s="1739" t="n"/>
      <c r="MIM11" s="1739" t="n"/>
      <c r="MIN11" s="1739" t="n"/>
      <c r="MIO11" s="1739" t="n"/>
      <c r="MIP11" s="1739" t="n"/>
      <c r="MIQ11" s="1739" t="n"/>
      <c r="MIR11" s="1739" t="n"/>
      <c r="MIS11" s="1739" t="n"/>
      <c r="MIT11" s="1739" t="n"/>
      <c r="MIU11" s="1739" t="n"/>
      <c r="MIV11" s="1739" t="n"/>
      <c r="MIW11" s="1739" t="n"/>
      <c r="MIX11" s="1739" t="n"/>
      <c r="MIY11" s="1739" t="n"/>
      <c r="MIZ11" s="1739" t="n"/>
      <c r="MJA11" s="1739" t="n"/>
      <c r="MJB11" s="1739" t="n"/>
      <c r="MJC11" s="1739" t="n"/>
      <c r="MJD11" s="1739" t="n"/>
      <c r="MJE11" s="1739" t="n"/>
      <c r="MJF11" s="1739" t="n"/>
      <c r="MJG11" s="1739" t="n"/>
      <c r="MJH11" s="1739" t="n"/>
      <c r="MJI11" s="1739" t="n"/>
      <c r="MJJ11" s="1739" t="n"/>
      <c r="MJK11" s="1739" t="n"/>
      <c r="MJL11" s="1739" t="n"/>
      <c r="MJM11" s="1739" t="n"/>
      <c r="MJN11" s="1739" t="n"/>
      <c r="MJO11" s="1739" t="n"/>
      <c r="MJP11" s="1739" t="n"/>
      <c r="MJQ11" s="1739" t="n"/>
      <c r="MJR11" s="1739" t="n"/>
      <c r="MJS11" s="1739" t="n"/>
      <c r="MJT11" s="1739" t="n"/>
      <c r="MJU11" s="1739" t="n"/>
      <c r="MJV11" s="1739" t="n"/>
      <c r="MJW11" s="1739" t="n"/>
      <c r="MJX11" s="1739" t="n"/>
      <c r="MJY11" s="1739" t="n"/>
      <c r="MJZ11" s="1739" t="n"/>
      <c r="MKA11" s="1739" t="n"/>
      <c r="MKB11" s="1739" t="n"/>
      <c r="MKC11" s="1739" t="n"/>
      <c r="MKD11" s="1739" t="n"/>
      <c r="MKE11" s="1739" t="n"/>
      <c r="MKF11" s="1739" t="n"/>
      <c r="MKG11" s="1739" t="n"/>
      <c r="MKH11" s="1739" t="n"/>
      <c r="MKI11" s="1739" t="n"/>
      <c r="MKJ11" s="1739" t="n"/>
      <c r="MKK11" s="1739" t="n"/>
      <c r="MKL11" s="1739" t="n"/>
      <c r="MKM11" s="1739" t="n"/>
      <c r="MKN11" s="1739" t="n"/>
      <c r="MKO11" s="1739" t="n"/>
      <c r="MKP11" s="1739" t="n"/>
      <c r="MKQ11" s="1739" t="n"/>
      <c r="MKR11" s="1739" t="n"/>
      <c r="MKS11" s="1739" t="n"/>
      <c r="MKT11" s="1739" t="n"/>
      <c r="MKU11" s="1739" t="n"/>
      <c r="MKV11" s="1739" t="n"/>
      <c r="MKW11" s="1739" t="n"/>
      <c r="MKX11" s="1739" t="n"/>
      <c r="MKY11" s="1739" t="n"/>
      <c r="MKZ11" s="1739" t="n"/>
      <c r="MLA11" s="1739" t="n"/>
      <c r="MLB11" s="1739" t="n"/>
      <c r="MLC11" s="1739" t="n"/>
      <c r="MLD11" s="1739" t="n"/>
      <c r="MLE11" s="1739" t="n"/>
      <c r="MLF11" s="1739" t="n"/>
      <c r="MLG11" s="1739" t="n"/>
      <c r="MLH11" s="1739" t="n"/>
      <c r="MLI11" s="1739" t="n"/>
      <c r="MLJ11" s="1739" t="n"/>
      <c r="MLK11" s="1739" t="n"/>
      <c r="MLL11" s="1739" t="n"/>
      <c r="MLM11" s="1739" t="n"/>
      <c r="MLN11" s="1739" t="n"/>
      <c r="MLO11" s="1739" t="n"/>
      <c r="MLP11" s="1739" t="n"/>
      <c r="MLQ11" s="1739" t="n"/>
      <c r="MLR11" s="1739" t="n"/>
      <c r="MLS11" s="1739" t="n"/>
      <c r="MLT11" s="1739" t="n"/>
      <c r="MLU11" s="1739" t="n"/>
      <c r="MLV11" s="1739" t="n"/>
      <c r="MLW11" s="1739" t="n"/>
      <c r="MLX11" s="1739" t="n"/>
      <c r="MLY11" s="1739" t="n"/>
      <c r="MLZ11" s="1739" t="n"/>
      <c r="MMA11" s="1739" t="n"/>
      <c r="MMB11" s="1739" t="n"/>
      <c r="MMC11" s="1739" t="n"/>
      <c r="MMD11" s="1739" t="n"/>
      <c r="MME11" s="1739" t="n"/>
      <c r="MMF11" s="1739" t="n"/>
      <c r="MMG11" s="1739" t="n"/>
      <c r="MMH11" s="1739" t="n"/>
      <c r="MMI11" s="1739" t="n"/>
      <c r="MMJ11" s="1739" t="n"/>
      <c r="MMK11" s="1739" t="n"/>
      <c r="MML11" s="1739" t="n"/>
      <c r="MMM11" s="1739" t="n"/>
      <c r="MMN11" s="1739" t="n"/>
      <c r="MMO11" s="1739" t="n"/>
      <c r="MMP11" s="1739" t="n"/>
      <c r="MMQ11" s="1739" t="n"/>
      <c r="MMR11" s="1739" t="n"/>
      <c r="MMS11" s="1739" t="n"/>
      <c r="MMT11" s="1739" t="n"/>
      <c r="MMU11" s="1739" t="n"/>
      <c r="MMV11" s="1739" t="n"/>
      <c r="MMW11" s="1739" t="n"/>
      <c r="MMX11" s="1739" t="n"/>
      <c r="MMY11" s="1739" t="n"/>
      <c r="MMZ11" s="1739" t="n"/>
      <c r="MNA11" s="1739" t="n"/>
      <c r="MNB11" s="1739" t="n"/>
      <c r="MNC11" s="1739" t="n"/>
      <c r="MND11" s="1739" t="n"/>
      <c r="MNE11" s="1739" t="n"/>
      <c r="MNF11" s="1739" t="n"/>
      <c r="MNG11" s="1739" t="n"/>
      <c r="MNH11" s="1739" t="n"/>
      <c r="MNI11" s="1739" t="n"/>
      <c r="MNJ11" s="1739" t="n"/>
      <c r="MNK11" s="1739" t="n"/>
      <c r="MNL11" s="1739" t="n"/>
      <c r="MNM11" s="1739" t="n"/>
      <c r="MNN11" s="1739" t="n"/>
      <c r="MNO11" s="1739" t="n"/>
      <c r="MNP11" s="1739" t="n"/>
      <c r="MNQ11" s="1739" t="n"/>
      <c r="MNR11" s="1739" t="n"/>
      <c r="MNS11" s="1739" t="n"/>
      <c r="MNT11" s="1739" t="n"/>
      <c r="MNU11" s="1739" t="n"/>
      <c r="MNV11" s="1739" t="n"/>
      <c r="MNW11" s="1739" t="n"/>
      <c r="MNX11" s="1739" t="n"/>
      <c r="MNY11" s="1739" t="n"/>
      <c r="MNZ11" s="1739" t="n"/>
      <c r="MOA11" s="1739" t="n"/>
      <c r="MOB11" s="1739" t="n"/>
      <c r="MOC11" s="1739" t="n"/>
      <c r="MOD11" s="1739" t="n"/>
      <c r="MOE11" s="1739" t="n"/>
      <c r="MOF11" s="1739" t="n"/>
      <c r="MOG11" s="1739" t="n"/>
      <c r="MOH11" s="1739" t="n"/>
      <c r="MOI11" s="1739" t="n"/>
      <c r="MOJ11" s="1739" t="n"/>
      <c r="MOK11" s="1739" t="n"/>
      <c r="MOL11" s="1739" t="n"/>
      <c r="MOM11" s="1739" t="n"/>
      <c r="MON11" s="1739" t="n"/>
      <c r="MOO11" s="1739" t="n"/>
      <c r="MOP11" s="1739" t="n"/>
      <c r="MOQ11" s="1739" t="n"/>
      <c r="MOR11" s="1739" t="n"/>
      <c r="MOS11" s="1739" t="n"/>
      <c r="MOT11" s="1739" t="n"/>
      <c r="MOU11" s="1739" t="n"/>
      <c r="MOV11" s="1739" t="n"/>
      <c r="MOW11" s="1739" t="n"/>
      <c r="MOX11" s="1739" t="n"/>
      <c r="MOY11" s="1739" t="n"/>
      <c r="MOZ11" s="1739" t="n"/>
      <c r="MPA11" s="1739" t="n"/>
      <c r="MPB11" s="1739" t="n"/>
      <c r="MPC11" s="1739" t="n"/>
      <c r="MPD11" s="1739" t="n"/>
      <c r="MPE11" s="1739" t="n"/>
      <c r="MPF11" s="1739" t="n"/>
      <c r="MPG11" s="1739" t="n"/>
      <c r="MPH11" s="1739" t="n"/>
      <c r="MPI11" s="1739" t="n"/>
      <c r="MPJ11" s="1739" t="n"/>
      <c r="MPK11" s="1739" t="n"/>
      <c r="MPL11" s="1739" t="n"/>
      <c r="MPM11" s="1739" t="n"/>
      <c r="MPN11" s="1739" t="n"/>
      <c r="MPO11" s="1739" t="n"/>
      <c r="MPP11" s="1739" t="n"/>
      <c r="MPQ11" s="1739" t="n"/>
      <c r="MPR11" s="1739" t="n"/>
      <c r="MPS11" s="1739" t="n"/>
      <c r="MPT11" s="1739" t="n"/>
      <c r="MPU11" s="1739" t="n"/>
      <c r="MPV11" s="1739" t="n"/>
      <c r="MPW11" s="1739" t="n"/>
      <c r="MPX11" s="1739" t="n"/>
      <c r="MPY11" s="1739" t="n"/>
      <c r="MPZ11" s="1739" t="n"/>
      <c r="MQA11" s="1739" t="n"/>
      <c r="MQB11" s="1739" t="n"/>
      <c r="MQC11" s="1739" t="n"/>
      <c r="MQD11" s="1739" t="n"/>
      <c r="MQE11" s="1739" t="n"/>
      <c r="MQF11" s="1739" t="n"/>
      <c r="MQG11" s="1739" t="n"/>
      <c r="MQH11" s="1739" t="n"/>
      <c r="MQI11" s="1739" t="n"/>
      <c r="MQJ11" s="1739" t="n"/>
      <c r="MQK11" s="1739" t="n"/>
      <c r="MQL11" s="1739" t="n"/>
      <c r="MQM11" s="1739" t="n"/>
      <c r="MQN11" s="1739" t="n"/>
      <c r="MQO11" s="1739" t="n"/>
      <c r="MQP11" s="1739" t="n"/>
      <c r="MQQ11" s="1739" t="n"/>
      <c r="MQR11" s="1739" t="n"/>
      <c r="MQS11" s="1739" t="n"/>
      <c r="MQT11" s="1739" t="n"/>
      <c r="MQU11" s="1739" t="n"/>
      <c r="MQV11" s="1739" t="n"/>
      <c r="MQW11" s="1739" t="n"/>
      <c r="MQX11" s="1739" t="n"/>
      <c r="MQY11" s="1739" t="n"/>
      <c r="MQZ11" s="1739" t="n"/>
      <c r="MRA11" s="1739" t="n"/>
      <c r="MRB11" s="1739" t="n"/>
      <c r="MRC11" s="1739" t="n"/>
      <c r="MRD11" s="1739" t="n"/>
      <c r="MRE11" s="1739" t="n"/>
      <c r="MRF11" s="1739" t="n"/>
      <c r="MRG11" s="1739" t="n"/>
      <c r="MRH11" s="1739" t="n"/>
      <c r="MRI11" s="1739" t="n"/>
      <c r="MRJ11" s="1739" t="n"/>
      <c r="MRK11" s="1739" t="n"/>
      <c r="MRL11" s="1739" t="n"/>
      <c r="MRM11" s="1739" t="n"/>
      <c r="MRN11" s="1739" t="n"/>
      <c r="MRO11" s="1739" t="n"/>
      <c r="MRP11" s="1739" t="n"/>
      <c r="MRQ11" s="1739" t="n"/>
      <c r="MRR11" s="1739" t="n"/>
      <c r="MRS11" s="1739" t="n"/>
      <c r="MRT11" s="1739" t="n"/>
      <c r="MRU11" s="1739" t="n"/>
      <c r="MRV11" s="1739" t="n"/>
      <c r="MRW11" s="1739" t="n"/>
      <c r="MRX11" s="1739" t="n"/>
      <c r="MRY11" s="1739" t="n"/>
      <c r="MRZ11" s="1739" t="n"/>
      <c r="MSA11" s="1739" t="n"/>
      <c r="MSB11" s="1739" t="n"/>
      <c r="MSC11" s="1739" t="n"/>
      <c r="MSD11" s="1739" t="n"/>
      <c r="MSE11" s="1739" t="n"/>
      <c r="MSF11" s="1739" t="n"/>
      <c r="MSG11" s="1739" t="n"/>
      <c r="MSH11" s="1739" t="n"/>
      <c r="MSI11" s="1739" t="n"/>
      <c r="MSJ11" s="1739" t="n"/>
      <c r="MSK11" s="1739" t="n"/>
      <c r="MSL11" s="1739" t="n"/>
      <c r="MSM11" s="1739" t="n"/>
      <c r="MSN11" s="1739" t="n"/>
      <c r="MSO11" s="1739" t="n"/>
      <c r="MSP11" s="1739" t="n"/>
      <c r="MSQ11" s="1739" t="n"/>
      <c r="MSR11" s="1739" t="n"/>
      <c r="MSS11" s="1739" t="n"/>
      <c r="MST11" s="1739" t="n"/>
      <c r="MSU11" s="1739" t="n"/>
      <c r="MSV11" s="1739" t="n"/>
      <c r="MSW11" s="1739" t="n"/>
      <c r="MSX11" s="1739" t="n"/>
      <c r="MSY11" s="1739" t="n"/>
      <c r="MSZ11" s="1739" t="n"/>
      <c r="MTA11" s="1739" t="n"/>
      <c r="MTB11" s="1739" t="n"/>
      <c r="MTC11" s="1739" t="n"/>
      <c r="MTD11" s="1739" t="n"/>
      <c r="MTE11" s="1739" t="n"/>
      <c r="MTF11" s="1739" t="n"/>
      <c r="MTG11" s="1739" t="n"/>
      <c r="MTH11" s="1739" t="n"/>
      <c r="MTI11" s="1739" t="n"/>
      <c r="MTJ11" s="1739" t="n"/>
      <c r="MTK11" s="1739" t="n"/>
      <c r="MTL11" s="1739" t="n"/>
      <c r="MTM11" s="1739" t="n"/>
      <c r="MTN11" s="1739" t="n"/>
      <c r="MTO11" s="1739" t="n"/>
      <c r="MTP11" s="1739" t="n"/>
      <c r="MTQ11" s="1739" t="n"/>
      <c r="MTR11" s="1739" t="n"/>
      <c r="MTS11" s="1739" t="n"/>
      <c r="MTT11" s="1739" t="n"/>
      <c r="MTU11" s="1739" t="n"/>
      <c r="MTV11" s="1739" t="n"/>
      <c r="MTW11" s="1739" t="n"/>
      <c r="MTX11" s="1739" t="n"/>
      <c r="MTY11" s="1739" t="n"/>
      <c r="MTZ11" s="1739" t="n"/>
      <c r="MUA11" s="1739" t="n"/>
      <c r="MUB11" s="1739" t="n"/>
      <c r="MUC11" s="1739" t="n"/>
      <c r="MUD11" s="1739" t="n"/>
      <c r="MUE11" s="1739" t="n"/>
      <c r="MUF11" s="1739" t="n"/>
      <c r="MUG11" s="1739" t="n"/>
      <c r="MUH11" s="1739" t="n"/>
      <c r="MUI11" s="1739" t="n"/>
      <c r="MUJ11" s="1739" t="n"/>
      <c r="MUK11" s="1739" t="n"/>
      <c r="MUL11" s="1739" t="n"/>
      <c r="MUM11" s="1739" t="n"/>
      <c r="MUN11" s="1739" t="n"/>
      <c r="MUO11" s="1739" t="n"/>
      <c r="MUP11" s="1739" t="n"/>
      <c r="MUQ11" s="1739" t="n"/>
      <c r="MUR11" s="1739" t="n"/>
      <c r="MUS11" s="1739" t="n"/>
      <c r="MUT11" s="1739" t="n"/>
      <c r="MUU11" s="1739" t="n"/>
      <c r="MUV11" s="1739" t="n"/>
      <c r="MUW11" s="1739" t="n"/>
      <c r="MUX11" s="1739" t="n"/>
      <c r="MUY11" s="1739" t="n"/>
      <c r="MUZ11" s="1739" t="n"/>
      <c r="MVA11" s="1739" t="n"/>
      <c r="MVB11" s="1739" t="n"/>
      <c r="MVC11" s="1739" t="n"/>
      <c r="MVD11" s="1739" t="n"/>
      <c r="MVE11" s="1739" t="n"/>
      <c r="MVF11" s="1739" t="n"/>
      <c r="MVG11" s="1739" t="n"/>
      <c r="MVH11" s="1739" t="n"/>
      <c r="MVI11" s="1739" t="n"/>
      <c r="MVJ11" s="1739" t="n"/>
      <c r="MVK11" s="1739" t="n"/>
      <c r="MVL11" s="1739" t="n"/>
      <c r="MVM11" s="1739" t="n"/>
      <c r="MVN11" s="1739" t="n"/>
      <c r="MVO11" s="1739" t="n"/>
      <c r="MVP11" s="1739" t="n"/>
      <c r="MVQ11" s="1739" t="n"/>
      <c r="MVR11" s="1739" t="n"/>
      <c r="MVS11" s="1739" t="n"/>
      <c r="MVT11" s="1739" t="n"/>
      <c r="MVU11" s="1739" t="n"/>
      <c r="MVV11" s="1739" t="n"/>
      <c r="MVW11" s="1739" t="n"/>
      <c r="MVX11" s="1739" t="n"/>
      <c r="MVY11" s="1739" t="n"/>
      <c r="MVZ11" s="1739" t="n"/>
      <c r="MWA11" s="1739" t="n"/>
      <c r="MWB11" s="1739" t="n"/>
      <c r="MWC11" s="1739" t="n"/>
      <c r="MWD11" s="1739" t="n"/>
      <c r="MWE11" s="1739" t="n"/>
      <c r="MWF11" s="1739" t="n"/>
      <c r="MWG11" s="1739" t="n"/>
      <c r="MWH11" s="1739" t="n"/>
      <c r="MWI11" s="1739" t="n"/>
      <c r="MWJ11" s="1739" t="n"/>
      <c r="MWK11" s="1739" t="n"/>
      <c r="MWL11" s="1739" t="n"/>
      <c r="MWM11" s="1739" t="n"/>
      <c r="MWN11" s="1739" t="n"/>
      <c r="MWO11" s="1739" t="n"/>
      <c r="MWP11" s="1739" t="n"/>
      <c r="MWQ11" s="1739" t="n"/>
      <c r="MWR11" s="1739" t="n"/>
      <c r="MWS11" s="1739" t="n"/>
      <c r="MWT11" s="1739" t="n"/>
      <c r="MWU11" s="1739" t="n"/>
      <c r="MWV11" s="1739" t="n"/>
      <c r="MWW11" s="1739" t="n"/>
      <c r="MWX11" s="1739" t="n"/>
      <c r="MWY11" s="1739" t="n"/>
      <c r="MWZ11" s="1739" t="n"/>
      <c r="MXA11" s="1739" t="n"/>
      <c r="MXB11" s="1739" t="n"/>
      <c r="MXC11" s="1739" t="n"/>
      <c r="MXD11" s="1739" t="n"/>
      <c r="MXE11" s="1739" t="n"/>
      <c r="MXF11" s="1739" t="n"/>
      <c r="MXG11" s="1739" t="n"/>
      <c r="MXH11" s="1739" t="n"/>
      <c r="MXI11" s="1739" t="n"/>
      <c r="MXJ11" s="1739" t="n"/>
      <c r="MXK11" s="1739" t="n"/>
      <c r="MXL11" s="1739" t="n"/>
      <c r="MXM11" s="1739" t="n"/>
      <c r="MXN11" s="1739" t="n"/>
      <c r="MXO11" s="1739" t="n"/>
      <c r="MXP11" s="1739" t="n"/>
      <c r="MXQ11" s="1739" t="n"/>
      <c r="MXR11" s="1739" t="n"/>
      <c r="MXS11" s="1739" t="n"/>
      <c r="MXT11" s="1739" t="n"/>
      <c r="MXU11" s="1739" t="n"/>
      <c r="MXV11" s="1739" t="n"/>
      <c r="MXW11" s="1739" t="n"/>
      <c r="MXX11" s="1739" t="n"/>
      <c r="MXY11" s="1739" t="n"/>
      <c r="MXZ11" s="1739" t="n"/>
      <c r="MYA11" s="1739" t="n"/>
      <c r="MYB11" s="1739" t="n"/>
      <c r="MYC11" s="1739" t="n"/>
      <c r="MYD11" s="1739" t="n"/>
      <c r="MYE11" s="1739" t="n"/>
      <c r="MYF11" s="1739" t="n"/>
      <c r="MYG11" s="1739" t="n"/>
      <c r="MYH11" s="1739" t="n"/>
      <c r="MYI11" s="1739" t="n"/>
      <c r="MYJ11" s="1739" t="n"/>
      <c r="MYK11" s="1739" t="n"/>
      <c r="MYL11" s="1739" t="n"/>
      <c r="MYM11" s="1739" t="n"/>
      <c r="MYN11" s="1739" t="n"/>
      <c r="MYO11" s="1739" t="n"/>
      <c r="MYP11" s="1739" t="n"/>
      <c r="MYQ11" s="1739" t="n"/>
      <c r="MYR11" s="1739" t="n"/>
      <c r="MYS11" s="1739" t="n"/>
      <c r="MYT11" s="1739" t="n"/>
      <c r="MYU11" s="1739" t="n"/>
      <c r="MYV11" s="1739" t="n"/>
      <c r="MYW11" s="1739" t="n"/>
      <c r="MYX11" s="1739" t="n"/>
      <c r="MYY11" s="1739" t="n"/>
      <c r="MYZ11" s="1739" t="n"/>
      <c r="MZA11" s="1739" t="n"/>
      <c r="MZB11" s="1739" t="n"/>
      <c r="MZC11" s="1739" t="n"/>
      <c r="MZD11" s="1739" t="n"/>
      <c r="MZE11" s="1739" t="n"/>
      <c r="MZF11" s="1739" t="n"/>
      <c r="MZG11" s="1739" t="n"/>
      <c r="MZH11" s="1739" t="n"/>
      <c r="MZI11" s="1739" t="n"/>
      <c r="MZJ11" s="1739" t="n"/>
      <c r="MZK11" s="1739" t="n"/>
      <c r="MZL11" s="1739" t="n"/>
      <c r="MZM11" s="1739" t="n"/>
      <c r="MZN11" s="1739" t="n"/>
      <c r="MZO11" s="1739" t="n"/>
      <c r="MZP11" s="1739" t="n"/>
      <c r="MZQ11" s="1739" t="n"/>
      <c r="MZR11" s="1739" t="n"/>
      <c r="MZS11" s="1739" t="n"/>
      <c r="MZT11" s="1739" t="n"/>
      <c r="MZU11" s="1739" t="n"/>
      <c r="MZV11" s="1739" t="n"/>
      <c r="MZW11" s="1739" t="n"/>
      <c r="MZX11" s="1739" t="n"/>
      <c r="MZY11" s="1739" t="n"/>
      <c r="MZZ11" s="1739" t="n"/>
      <c r="NAA11" s="1739" t="n"/>
      <c r="NAB11" s="1739" t="n"/>
      <c r="NAC11" s="1739" t="n"/>
      <c r="NAD11" s="1739" t="n"/>
      <c r="NAE11" s="1739" t="n"/>
      <c r="NAF11" s="1739" t="n"/>
      <c r="NAG11" s="1739" t="n"/>
      <c r="NAH11" s="1739" t="n"/>
      <c r="NAI11" s="1739" t="n"/>
      <c r="NAJ11" s="1739" t="n"/>
      <c r="NAK11" s="1739" t="n"/>
      <c r="NAL11" s="1739" t="n"/>
      <c r="NAM11" s="1739" t="n"/>
      <c r="NAN11" s="1739" t="n"/>
      <c r="NAO11" s="1739" t="n"/>
      <c r="NAP11" s="1739" t="n"/>
      <c r="NAQ11" s="1739" t="n"/>
      <c r="NAR11" s="1739" t="n"/>
      <c r="NAS11" s="1739" t="n"/>
      <c r="NAT11" s="1739" t="n"/>
      <c r="NAU11" s="1739" t="n"/>
      <c r="NAV11" s="1739" t="n"/>
      <c r="NAW11" s="1739" t="n"/>
      <c r="NAX11" s="1739" t="n"/>
      <c r="NAY11" s="1739" t="n"/>
      <c r="NAZ11" s="1739" t="n"/>
      <c r="NBA11" s="1739" t="n"/>
      <c r="NBB11" s="1739" t="n"/>
      <c r="NBC11" s="1739" t="n"/>
      <c r="NBD11" s="1739" t="n"/>
      <c r="NBE11" s="1739" t="n"/>
      <c r="NBF11" s="1739" t="n"/>
      <c r="NBG11" s="1739" t="n"/>
      <c r="NBH11" s="1739" t="n"/>
      <c r="NBI11" s="1739" t="n"/>
      <c r="NBJ11" s="1739" t="n"/>
      <c r="NBK11" s="1739" t="n"/>
      <c r="NBL11" s="1739" t="n"/>
      <c r="NBM11" s="1739" t="n"/>
      <c r="NBN11" s="1739" t="n"/>
      <c r="NBO11" s="1739" t="n"/>
      <c r="NBP11" s="1739" t="n"/>
      <c r="NBQ11" s="1739" t="n"/>
      <c r="NBR11" s="1739" t="n"/>
      <c r="NBS11" s="1739" t="n"/>
      <c r="NBT11" s="1739" t="n"/>
      <c r="NBU11" s="1739" t="n"/>
      <c r="NBV11" s="1739" t="n"/>
      <c r="NBW11" s="1739" t="n"/>
      <c r="NBX11" s="1739" t="n"/>
      <c r="NBY11" s="1739" t="n"/>
      <c r="NBZ11" s="1739" t="n"/>
      <c r="NCA11" s="1739" t="n"/>
      <c r="NCB11" s="1739" t="n"/>
      <c r="NCC11" s="1739" t="n"/>
      <c r="NCD11" s="1739" t="n"/>
      <c r="NCE11" s="1739" t="n"/>
      <c r="NCF11" s="1739" t="n"/>
      <c r="NCG11" s="1739" t="n"/>
      <c r="NCH11" s="1739" t="n"/>
      <c r="NCI11" s="1739" t="n"/>
      <c r="NCJ11" s="1739" t="n"/>
      <c r="NCK11" s="1739" t="n"/>
      <c r="NCL11" s="1739" t="n"/>
      <c r="NCM11" s="1739" t="n"/>
      <c r="NCN11" s="1739" t="n"/>
      <c r="NCO11" s="1739" t="n"/>
      <c r="NCP11" s="1739" t="n"/>
      <c r="NCQ11" s="1739" t="n"/>
      <c r="NCR11" s="1739" t="n"/>
      <c r="NCS11" s="1739" t="n"/>
      <c r="NCT11" s="1739" t="n"/>
      <c r="NCU11" s="1739" t="n"/>
      <c r="NCV11" s="1739" t="n"/>
      <c r="NCW11" s="1739" t="n"/>
      <c r="NCX11" s="1739" t="n"/>
      <c r="NCY11" s="1739" t="n"/>
      <c r="NCZ11" s="1739" t="n"/>
      <c r="NDA11" s="1739" t="n"/>
      <c r="NDB11" s="1739" t="n"/>
      <c r="NDC11" s="1739" t="n"/>
      <c r="NDD11" s="1739" t="n"/>
      <c r="NDE11" s="1739" t="n"/>
      <c r="NDF11" s="1739" t="n"/>
      <c r="NDG11" s="1739" t="n"/>
      <c r="NDH11" s="1739" t="n"/>
      <c r="NDI11" s="1739" t="n"/>
      <c r="NDJ11" s="1739" t="n"/>
      <c r="NDK11" s="1739" t="n"/>
      <c r="NDL11" s="1739" t="n"/>
      <c r="NDM11" s="1739" t="n"/>
      <c r="NDN11" s="1739" t="n"/>
      <c r="NDO11" s="1739" t="n"/>
      <c r="NDP11" s="1739" t="n"/>
      <c r="NDQ11" s="1739" t="n"/>
      <c r="NDR11" s="1739" t="n"/>
      <c r="NDS11" s="1739" t="n"/>
      <c r="NDT11" s="1739" t="n"/>
      <c r="NDU11" s="1739" t="n"/>
      <c r="NDV11" s="1739" t="n"/>
      <c r="NDW11" s="1739" t="n"/>
      <c r="NDX11" s="1739" t="n"/>
      <c r="NDY11" s="1739" t="n"/>
      <c r="NDZ11" s="1739" t="n"/>
      <c r="NEA11" s="1739" t="n"/>
      <c r="NEB11" s="1739" t="n"/>
      <c r="NEC11" s="1739" t="n"/>
      <c r="NED11" s="1739" t="n"/>
      <c r="NEE11" s="1739" t="n"/>
      <c r="NEF11" s="1739" t="n"/>
      <c r="NEG11" s="1739" t="n"/>
      <c r="NEH11" s="1739" t="n"/>
      <c r="NEI11" s="1739" t="n"/>
      <c r="NEJ11" s="1739" t="n"/>
      <c r="NEK11" s="1739" t="n"/>
      <c r="NEL11" s="1739" t="n"/>
      <c r="NEM11" s="1739" t="n"/>
      <c r="NEN11" s="1739" t="n"/>
      <c r="NEO11" s="1739" t="n"/>
      <c r="NEP11" s="1739" t="n"/>
      <c r="NEQ11" s="1739" t="n"/>
      <c r="NER11" s="1739" t="n"/>
      <c r="NES11" s="1739" t="n"/>
      <c r="NET11" s="1739" t="n"/>
      <c r="NEU11" s="1739" t="n"/>
      <c r="NEV11" s="1739" t="n"/>
      <c r="NEW11" s="1739" t="n"/>
      <c r="NEX11" s="1739" t="n"/>
      <c r="NEY11" s="1739" t="n"/>
      <c r="NEZ11" s="1739" t="n"/>
      <c r="NFA11" s="1739" t="n"/>
      <c r="NFB11" s="1739" t="n"/>
      <c r="NFC11" s="1739" t="n"/>
      <c r="NFD11" s="1739" t="n"/>
      <c r="NFE11" s="1739" t="n"/>
      <c r="NFF11" s="1739" t="n"/>
      <c r="NFG11" s="1739" t="n"/>
      <c r="NFH11" s="1739" t="n"/>
      <c r="NFI11" s="1739" t="n"/>
      <c r="NFJ11" s="1739" t="n"/>
      <c r="NFK11" s="1739" t="n"/>
      <c r="NFL11" s="1739" t="n"/>
      <c r="NFM11" s="1739" t="n"/>
      <c r="NFN11" s="1739" t="n"/>
      <c r="NFO11" s="1739" t="n"/>
      <c r="NFP11" s="1739" t="n"/>
      <c r="NFQ11" s="1739" t="n"/>
      <c r="NFR11" s="1739" t="n"/>
      <c r="NFS11" s="1739" t="n"/>
      <c r="NFT11" s="1739" t="n"/>
      <c r="NFU11" s="1739" t="n"/>
      <c r="NFV11" s="1739" t="n"/>
      <c r="NFW11" s="1739" t="n"/>
      <c r="NFX11" s="1739" t="n"/>
      <c r="NFY11" s="1739" t="n"/>
      <c r="NFZ11" s="1739" t="n"/>
      <c r="NGA11" s="1739" t="n"/>
      <c r="NGB11" s="1739" t="n"/>
      <c r="NGC11" s="1739" t="n"/>
      <c r="NGD11" s="1739" t="n"/>
      <c r="NGE11" s="1739" t="n"/>
      <c r="NGF11" s="1739" t="n"/>
      <c r="NGG11" s="1739" t="n"/>
      <c r="NGH11" s="1739" t="n"/>
      <c r="NGI11" s="1739" t="n"/>
      <c r="NGJ11" s="1739" t="n"/>
      <c r="NGK11" s="1739" t="n"/>
      <c r="NGL11" s="1739" t="n"/>
      <c r="NGM11" s="1739" t="n"/>
      <c r="NGN11" s="1739" t="n"/>
      <c r="NGO11" s="1739" t="n"/>
      <c r="NGP11" s="1739" t="n"/>
      <c r="NGQ11" s="1739" t="n"/>
      <c r="NGR11" s="1739" t="n"/>
      <c r="NGS11" s="1739" t="n"/>
      <c r="NGT11" s="1739" t="n"/>
      <c r="NGU11" s="1739" t="n"/>
      <c r="NGV11" s="1739" t="n"/>
      <c r="NGW11" s="1739" t="n"/>
      <c r="NGX11" s="1739" t="n"/>
      <c r="NGY11" s="1739" t="n"/>
      <c r="NGZ11" s="1739" t="n"/>
      <c r="NHA11" s="1739" t="n"/>
      <c r="NHB11" s="1739" t="n"/>
      <c r="NHC11" s="1739" t="n"/>
      <c r="NHD11" s="1739" t="n"/>
      <c r="NHE11" s="1739" t="n"/>
      <c r="NHF11" s="1739" t="n"/>
      <c r="NHG11" s="1739" t="n"/>
      <c r="NHH11" s="1739" t="n"/>
      <c r="NHI11" s="1739" t="n"/>
      <c r="NHJ11" s="1739" t="n"/>
      <c r="NHK11" s="1739" t="n"/>
      <c r="NHL11" s="1739" t="n"/>
      <c r="NHM11" s="1739" t="n"/>
      <c r="NHN11" s="1739" t="n"/>
      <c r="NHO11" s="1739" t="n"/>
      <c r="NHP11" s="1739" t="n"/>
      <c r="NHQ11" s="1739" t="n"/>
      <c r="NHR11" s="1739" t="n"/>
      <c r="NHS11" s="1739" t="n"/>
      <c r="NHT11" s="1739" t="n"/>
      <c r="NHU11" s="1739" t="n"/>
      <c r="NHV11" s="1739" t="n"/>
      <c r="NHW11" s="1739" t="n"/>
      <c r="NHX11" s="1739" t="n"/>
      <c r="NHY11" s="1739" t="n"/>
      <c r="NHZ11" s="1739" t="n"/>
      <c r="NIA11" s="1739" t="n"/>
      <c r="NIB11" s="1739" t="n"/>
      <c r="NIC11" s="1739" t="n"/>
      <c r="NID11" s="1739" t="n"/>
      <c r="NIE11" s="1739" t="n"/>
      <c r="NIF11" s="1739" t="n"/>
      <c r="NIG11" s="1739" t="n"/>
      <c r="NIH11" s="1739" t="n"/>
      <c r="NII11" s="1739" t="n"/>
      <c r="NIJ11" s="1739" t="n"/>
      <c r="NIK11" s="1739" t="n"/>
      <c r="NIL11" s="1739" t="n"/>
      <c r="NIM11" s="1739" t="n"/>
      <c r="NIN11" s="1739" t="n"/>
      <c r="NIO11" s="1739" t="n"/>
      <c r="NIP11" s="1739" t="n"/>
      <c r="NIQ11" s="1739" t="n"/>
      <c r="NIR11" s="1739" t="n"/>
      <c r="NIS11" s="1739" t="n"/>
      <c r="NIT11" s="1739" t="n"/>
      <c r="NIU11" s="1739" t="n"/>
      <c r="NIV11" s="1739" t="n"/>
      <c r="NIW11" s="1739" t="n"/>
      <c r="NIX11" s="1739" t="n"/>
      <c r="NIY11" s="1739" t="n"/>
      <c r="NIZ11" s="1739" t="n"/>
      <c r="NJA11" s="1739" t="n"/>
      <c r="NJB11" s="1739" t="n"/>
      <c r="NJC11" s="1739" t="n"/>
      <c r="NJD11" s="1739" t="n"/>
      <c r="NJE11" s="1739" t="n"/>
      <c r="NJF11" s="1739" t="n"/>
      <c r="NJG11" s="1739" t="n"/>
      <c r="NJH11" s="1739" t="n"/>
      <c r="NJI11" s="1739" t="n"/>
      <c r="NJJ11" s="1739" t="n"/>
      <c r="NJK11" s="1739" t="n"/>
      <c r="NJL11" s="1739" t="n"/>
      <c r="NJM11" s="1739" t="n"/>
      <c r="NJN11" s="1739" t="n"/>
      <c r="NJO11" s="1739" t="n"/>
      <c r="NJP11" s="1739" t="n"/>
      <c r="NJQ11" s="1739" t="n"/>
      <c r="NJR11" s="1739" t="n"/>
      <c r="NJS11" s="1739" t="n"/>
      <c r="NJT11" s="1739" t="n"/>
      <c r="NJU11" s="1739" t="n"/>
      <c r="NJV11" s="1739" t="n"/>
      <c r="NJW11" s="1739" t="n"/>
      <c r="NJX11" s="1739" t="n"/>
      <c r="NJY11" s="1739" t="n"/>
      <c r="NJZ11" s="1739" t="n"/>
      <c r="NKA11" s="1739" t="n"/>
      <c r="NKB11" s="1739" t="n"/>
      <c r="NKC11" s="1739" t="n"/>
      <c r="NKD11" s="1739" t="n"/>
      <c r="NKE11" s="1739" t="n"/>
      <c r="NKF11" s="1739" t="n"/>
      <c r="NKG11" s="1739" t="n"/>
      <c r="NKH11" s="1739" t="n"/>
      <c r="NKI11" s="1739" t="n"/>
      <c r="NKJ11" s="1739" t="n"/>
      <c r="NKK11" s="1739" t="n"/>
      <c r="NKL11" s="1739" t="n"/>
      <c r="NKM11" s="1739" t="n"/>
      <c r="NKN11" s="1739" t="n"/>
      <c r="NKO11" s="1739" t="n"/>
      <c r="NKP11" s="1739" t="n"/>
      <c r="NKQ11" s="1739" t="n"/>
      <c r="NKR11" s="1739" t="n"/>
      <c r="NKS11" s="1739" t="n"/>
      <c r="NKT11" s="1739" t="n"/>
      <c r="NKU11" s="1739" t="n"/>
      <c r="NKV11" s="1739" t="n"/>
      <c r="NKW11" s="1739" t="n"/>
      <c r="NKX11" s="1739" t="n"/>
      <c r="NKY11" s="1739" t="n"/>
      <c r="NKZ11" s="1739" t="n"/>
      <c r="NLA11" s="1739" t="n"/>
      <c r="NLB11" s="1739" t="n"/>
      <c r="NLC11" s="1739" t="n"/>
      <c r="NLD11" s="1739" t="n"/>
      <c r="NLE11" s="1739" t="n"/>
      <c r="NLF11" s="1739" t="n"/>
      <c r="NLG11" s="1739" t="n"/>
      <c r="NLH11" s="1739" t="n"/>
      <c r="NLI11" s="1739" t="n"/>
      <c r="NLJ11" s="1739" t="n"/>
      <c r="NLK11" s="1739" t="n"/>
      <c r="NLL11" s="1739" t="n"/>
      <c r="NLM11" s="1739" t="n"/>
      <c r="NLN11" s="1739" t="n"/>
      <c r="NLO11" s="1739" t="n"/>
      <c r="NLP11" s="1739" t="n"/>
      <c r="NLQ11" s="1739" t="n"/>
      <c r="NLR11" s="1739" t="n"/>
      <c r="NLS11" s="1739" t="n"/>
      <c r="NLT11" s="1739" t="n"/>
      <c r="NLU11" s="1739" t="n"/>
      <c r="NLV11" s="1739" t="n"/>
      <c r="NLW11" s="1739" t="n"/>
      <c r="NLX11" s="1739" t="n"/>
      <c r="NLY11" s="1739" t="n"/>
      <c r="NLZ11" s="1739" t="n"/>
      <c r="NMA11" s="1739" t="n"/>
      <c r="NMB11" s="1739" t="n"/>
      <c r="NMC11" s="1739" t="n"/>
      <c r="NMD11" s="1739" t="n"/>
      <c r="NME11" s="1739" t="n"/>
      <c r="NMF11" s="1739" t="n"/>
      <c r="NMG11" s="1739" t="n"/>
      <c r="NMH11" s="1739" t="n"/>
      <c r="NMI11" s="1739" t="n"/>
      <c r="NMJ11" s="1739" t="n"/>
      <c r="NMK11" s="1739" t="n"/>
      <c r="NML11" s="1739" t="n"/>
      <c r="NMM11" s="1739" t="n"/>
      <c r="NMN11" s="1739" t="n"/>
      <c r="NMO11" s="1739" t="n"/>
      <c r="NMP11" s="1739" t="n"/>
      <c r="NMQ11" s="1739" t="n"/>
      <c r="NMR11" s="1739" t="n"/>
      <c r="NMS11" s="1739" t="n"/>
      <c r="NMT11" s="1739" t="n"/>
      <c r="NMU11" s="1739" t="n"/>
      <c r="NMV11" s="1739" t="n"/>
      <c r="NMW11" s="1739" t="n"/>
      <c r="NMX11" s="1739" t="n"/>
      <c r="NMY11" s="1739" t="n"/>
      <c r="NMZ11" s="1739" t="n"/>
      <c r="NNA11" s="1739" t="n"/>
      <c r="NNB11" s="1739" t="n"/>
      <c r="NNC11" s="1739" t="n"/>
      <c r="NND11" s="1739" t="n"/>
      <c r="NNE11" s="1739" t="n"/>
      <c r="NNF11" s="1739" t="n"/>
      <c r="NNG11" s="1739" t="n"/>
      <c r="NNH11" s="1739" t="n"/>
      <c r="NNI11" s="1739" t="n"/>
      <c r="NNJ11" s="1739" t="n"/>
      <c r="NNK11" s="1739" t="n"/>
      <c r="NNL11" s="1739" t="n"/>
      <c r="NNM11" s="1739" t="n"/>
      <c r="NNN11" s="1739" t="n"/>
      <c r="NNO11" s="1739" t="n"/>
      <c r="NNP11" s="1739" t="n"/>
      <c r="NNQ11" s="1739" t="n"/>
      <c r="NNR11" s="1739" t="n"/>
      <c r="NNS11" s="1739" t="n"/>
      <c r="NNT11" s="1739" t="n"/>
      <c r="NNU11" s="1739" t="n"/>
      <c r="NNV11" s="1739" t="n"/>
      <c r="NNW11" s="1739" t="n"/>
      <c r="NNX11" s="1739" t="n"/>
      <c r="NNY11" s="1739" t="n"/>
      <c r="NNZ11" s="1739" t="n"/>
      <c r="NOA11" s="1739" t="n"/>
      <c r="NOB11" s="1739" t="n"/>
      <c r="NOC11" s="1739" t="n"/>
      <c r="NOD11" s="1739" t="n"/>
      <c r="NOE11" s="1739" t="n"/>
      <c r="NOF11" s="1739" t="n"/>
      <c r="NOG11" s="1739" t="n"/>
      <c r="NOH11" s="1739" t="n"/>
      <c r="NOI11" s="1739" t="n"/>
      <c r="NOJ11" s="1739" t="n"/>
      <c r="NOK11" s="1739" t="n"/>
      <c r="NOL11" s="1739" t="n"/>
      <c r="NOM11" s="1739" t="n"/>
      <c r="NON11" s="1739" t="n"/>
      <c r="NOO11" s="1739" t="n"/>
      <c r="NOP11" s="1739" t="n"/>
      <c r="NOQ11" s="1739" t="n"/>
      <c r="NOR11" s="1739" t="n"/>
      <c r="NOS11" s="1739" t="n"/>
      <c r="NOT11" s="1739" t="n"/>
      <c r="NOU11" s="1739" t="n"/>
      <c r="NOV11" s="1739" t="n"/>
      <c r="NOW11" s="1739" t="n"/>
      <c r="NOX11" s="1739" t="n"/>
      <c r="NOY11" s="1739" t="n"/>
      <c r="NOZ11" s="1739" t="n"/>
      <c r="NPA11" s="1739" t="n"/>
      <c r="NPB11" s="1739" t="n"/>
      <c r="NPC11" s="1739" t="n"/>
      <c r="NPD11" s="1739" t="n"/>
      <c r="NPE11" s="1739" t="n"/>
      <c r="NPF11" s="1739" t="n"/>
      <c r="NPG11" s="1739" t="n"/>
      <c r="NPH11" s="1739" t="n"/>
      <c r="NPI11" s="1739" t="n"/>
      <c r="NPJ11" s="1739" t="n"/>
      <c r="NPK11" s="1739" t="n"/>
      <c r="NPL11" s="1739" t="n"/>
      <c r="NPM11" s="1739" t="n"/>
      <c r="NPN11" s="1739" t="n"/>
      <c r="NPO11" s="1739" t="n"/>
      <c r="NPP11" s="1739" t="n"/>
      <c r="NPQ11" s="1739" t="n"/>
      <c r="NPR11" s="1739" t="n"/>
      <c r="NPS11" s="1739" t="n"/>
      <c r="NPT11" s="1739" t="n"/>
      <c r="NPU11" s="1739" t="n"/>
      <c r="NPV11" s="1739" t="n"/>
      <c r="NPW11" s="1739" t="n"/>
      <c r="NPX11" s="1739" t="n"/>
      <c r="NPY11" s="1739" t="n"/>
      <c r="NPZ11" s="1739" t="n"/>
      <c r="NQA11" s="1739" t="n"/>
      <c r="NQB11" s="1739" t="n"/>
      <c r="NQC11" s="1739" t="n"/>
      <c r="NQD11" s="1739" t="n"/>
      <c r="NQE11" s="1739" t="n"/>
      <c r="NQF11" s="1739" t="n"/>
      <c r="NQG11" s="1739" t="n"/>
      <c r="NQH11" s="1739" t="n"/>
      <c r="NQI11" s="1739" t="n"/>
      <c r="NQJ11" s="1739" t="n"/>
      <c r="NQK11" s="1739" t="n"/>
      <c r="NQL11" s="1739" t="n"/>
      <c r="NQM11" s="1739" t="n"/>
      <c r="NQN11" s="1739" t="n"/>
      <c r="NQO11" s="1739" t="n"/>
      <c r="NQP11" s="1739" t="n"/>
      <c r="NQQ11" s="1739" t="n"/>
      <c r="NQR11" s="1739" t="n"/>
      <c r="NQS11" s="1739" t="n"/>
      <c r="NQT11" s="1739" t="n"/>
      <c r="NQU11" s="1739" t="n"/>
      <c r="NQV11" s="1739" t="n"/>
      <c r="NQW11" s="1739" t="n"/>
      <c r="NQX11" s="1739" t="n"/>
      <c r="NQY11" s="1739" t="n"/>
      <c r="NQZ11" s="1739" t="n"/>
      <c r="NRA11" s="1739" t="n"/>
      <c r="NRB11" s="1739" t="n"/>
      <c r="NRC11" s="1739" t="n"/>
      <c r="NRD11" s="1739" t="n"/>
      <c r="NRE11" s="1739" t="n"/>
      <c r="NRF11" s="1739" t="n"/>
      <c r="NRG11" s="1739" t="n"/>
      <c r="NRH11" s="1739" t="n"/>
      <c r="NRI11" s="1739" t="n"/>
      <c r="NRJ11" s="1739" t="n"/>
      <c r="NRK11" s="1739" t="n"/>
      <c r="NRL11" s="1739" t="n"/>
      <c r="NRM11" s="1739" t="n"/>
      <c r="NRN11" s="1739" t="n"/>
      <c r="NRO11" s="1739" t="n"/>
      <c r="NRP11" s="1739" t="n"/>
      <c r="NRQ11" s="1739" t="n"/>
      <c r="NRR11" s="1739" t="n"/>
      <c r="NRS11" s="1739" t="n"/>
      <c r="NRT11" s="1739" t="n"/>
      <c r="NRU11" s="1739" t="n"/>
      <c r="NRV11" s="1739" t="n"/>
      <c r="NRW11" s="1739" t="n"/>
      <c r="NRX11" s="1739" t="n"/>
      <c r="NRY11" s="1739" t="n"/>
      <c r="NRZ11" s="1739" t="n"/>
      <c r="NSA11" s="1739" t="n"/>
      <c r="NSB11" s="1739" t="n"/>
      <c r="NSC11" s="1739" t="n"/>
      <c r="NSD11" s="1739" t="n"/>
      <c r="NSE11" s="1739" t="n"/>
      <c r="NSF11" s="1739" t="n"/>
      <c r="NSG11" s="1739" t="n"/>
      <c r="NSH11" s="1739" t="n"/>
      <c r="NSI11" s="1739" t="n"/>
      <c r="NSJ11" s="1739" t="n"/>
      <c r="NSK11" s="1739" t="n"/>
      <c r="NSL11" s="1739" t="n"/>
      <c r="NSM11" s="1739" t="n"/>
      <c r="NSN11" s="1739" t="n"/>
      <c r="NSO11" s="1739" t="n"/>
      <c r="NSP11" s="1739" t="n"/>
      <c r="NSQ11" s="1739" t="n"/>
      <c r="NSR11" s="1739" t="n"/>
      <c r="NSS11" s="1739" t="n"/>
      <c r="NST11" s="1739" t="n"/>
      <c r="NSU11" s="1739" t="n"/>
      <c r="NSV11" s="1739" t="n"/>
      <c r="NSW11" s="1739" t="n"/>
      <c r="NSX11" s="1739" t="n"/>
      <c r="NSY11" s="1739" t="n"/>
      <c r="NSZ11" s="1739" t="n"/>
      <c r="NTA11" s="1739" t="n"/>
      <c r="NTB11" s="1739" t="n"/>
      <c r="NTC11" s="1739" t="n"/>
      <c r="NTD11" s="1739" t="n"/>
      <c r="NTE11" s="1739" t="n"/>
      <c r="NTF11" s="1739" t="n"/>
      <c r="NTG11" s="1739" t="n"/>
      <c r="NTH11" s="1739" t="n"/>
      <c r="NTI11" s="1739" t="n"/>
      <c r="NTJ11" s="1739" t="n"/>
      <c r="NTK11" s="1739" t="n"/>
      <c r="NTL11" s="1739" t="n"/>
      <c r="NTM11" s="1739" t="n"/>
      <c r="NTN11" s="1739" t="n"/>
      <c r="NTO11" s="1739" t="n"/>
      <c r="NTP11" s="1739" t="n"/>
      <c r="NTQ11" s="1739" t="n"/>
      <c r="NTR11" s="1739" t="n"/>
      <c r="NTS11" s="1739" t="n"/>
      <c r="NTT11" s="1739" t="n"/>
      <c r="NTU11" s="1739" t="n"/>
      <c r="NTV11" s="1739" t="n"/>
      <c r="NTW11" s="1739" t="n"/>
      <c r="NTX11" s="1739" t="n"/>
      <c r="NTY11" s="1739" t="n"/>
      <c r="NTZ11" s="1739" t="n"/>
      <c r="NUA11" s="1739" t="n"/>
      <c r="NUB11" s="1739" t="n"/>
      <c r="NUC11" s="1739" t="n"/>
      <c r="NUD11" s="1739" t="n"/>
      <c r="NUE11" s="1739" t="n"/>
      <c r="NUF11" s="1739" t="n"/>
      <c r="NUG11" s="1739" t="n"/>
      <c r="NUH11" s="1739" t="n"/>
      <c r="NUI11" s="1739" t="n"/>
      <c r="NUJ11" s="1739" t="n"/>
      <c r="NUK11" s="1739" t="n"/>
      <c r="NUL11" s="1739" t="n"/>
      <c r="NUM11" s="1739" t="n"/>
      <c r="NUN11" s="1739" t="n"/>
      <c r="NUO11" s="1739" t="n"/>
      <c r="NUP11" s="1739" t="n"/>
      <c r="NUQ11" s="1739" t="n"/>
      <c r="NUR11" s="1739" t="n"/>
      <c r="NUS11" s="1739" t="n"/>
      <c r="NUT11" s="1739" t="n"/>
      <c r="NUU11" s="1739" t="n"/>
      <c r="NUV11" s="1739" t="n"/>
      <c r="NUW11" s="1739" t="n"/>
      <c r="NUX11" s="1739" t="n"/>
      <c r="NUY11" s="1739" t="n"/>
      <c r="NUZ11" s="1739" t="n"/>
      <c r="NVA11" s="1739" t="n"/>
      <c r="NVB11" s="1739" t="n"/>
      <c r="NVC11" s="1739" t="n"/>
      <c r="NVD11" s="1739" t="n"/>
      <c r="NVE11" s="1739" t="n"/>
      <c r="NVF11" s="1739" t="n"/>
      <c r="NVG11" s="1739" t="n"/>
      <c r="NVH11" s="1739" t="n"/>
      <c r="NVI11" s="1739" t="n"/>
      <c r="NVJ11" s="1739" t="n"/>
      <c r="NVK11" s="1739" t="n"/>
      <c r="NVL11" s="1739" t="n"/>
      <c r="NVM11" s="1739" t="n"/>
      <c r="NVN11" s="1739" t="n"/>
      <c r="NVO11" s="1739" t="n"/>
      <c r="NVP11" s="1739" t="n"/>
      <c r="NVQ11" s="1739" t="n"/>
      <c r="NVR11" s="1739" t="n"/>
      <c r="NVS11" s="1739" t="n"/>
      <c r="NVT11" s="1739" t="n"/>
      <c r="NVU11" s="1739" t="n"/>
      <c r="NVV11" s="1739" t="n"/>
      <c r="NVW11" s="1739" t="n"/>
      <c r="NVX11" s="1739" t="n"/>
      <c r="NVY11" s="1739" t="n"/>
      <c r="NVZ11" s="1739" t="n"/>
      <c r="NWA11" s="1739" t="n"/>
      <c r="NWB11" s="1739" t="n"/>
      <c r="NWC11" s="1739" t="n"/>
      <c r="NWD11" s="1739" t="n"/>
      <c r="NWE11" s="1739" t="n"/>
      <c r="NWF11" s="1739" t="n"/>
      <c r="NWG11" s="1739" t="n"/>
      <c r="NWH11" s="1739" t="n"/>
      <c r="NWI11" s="1739" t="n"/>
      <c r="NWJ11" s="1739" t="n"/>
      <c r="NWK11" s="1739" t="n"/>
      <c r="NWL11" s="1739" t="n"/>
      <c r="NWM11" s="1739" t="n"/>
      <c r="NWN11" s="1739" t="n"/>
      <c r="NWO11" s="1739" t="n"/>
      <c r="NWP11" s="1739" t="n"/>
      <c r="NWQ11" s="1739" t="n"/>
      <c r="NWR11" s="1739" t="n"/>
      <c r="NWS11" s="1739" t="n"/>
      <c r="NWT11" s="1739" t="n"/>
      <c r="NWU11" s="1739" t="n"/>
      <c r="NWV11" s="1739" t="n"/>
      <c r="NWW11" s="1739" t="n"/>
      <c r="NWX11" s="1739" t="n"/>
      <c r="NWY11" s="1739" t="n"/>
      <c r="NWZ11" s="1739" t="n"/>
      <c r="NXA11" s="1739" t="n"/>
      <c r="NXB11" s="1739" t="n"/>
      <c r="NXC11" s="1739" t="n"/>
      <c r="NXD11" s="1739" t="n"/>
      <c r="NXE11" s="1739" t="n"/>
      <c r="NXF11" s="1739" t="n"/>
      <c r="NXG11" s="1739" t="n"/>
      <c r="NXH11" s="1739" t="n"/>
      <c r="NXI11" s="1739" t="n"/>
      <c r="NXJ11" s="1739" t="n"/>
      <c r="NXK11" s="1739" t="n"/>
      <c r="NXL11" s="1739" t="n"/>
      <c r="NXM11" s="1739" t="n"/>
      <c r="NXN11" s="1739" t="n"/>
      <c r="NXO11" s="1739" t="n"/>
      <c r="NXP11" s="1739" t="n"/>
      <c r="NXQ11" s="1739" t="n"/>
      <c r="NXR11" s="1739" t="n"/>
      <c r="NXS11" s="1739" t="n"/>
      <c r="NXT11" s="1739" t="n"/>
      <c r="NXU11" s="1739" t="n"/>
      <c r="NXV11" s="1739" t="n"/>
      <c r="NXW11" s="1739" t="n"/>
      <c r="NXX11" s="1739" t="n"/>
      <c r="NXY11" s="1739" t="n"/>
      <c r="NXZ11" s="1739" t="n"/>
      <c r="NYA11" s="1739" t="n"/>
      <c r="NYB11" s="1739" t="n"/>
      <c r="NYC11" s="1739" t="n"/>
      <c r="NYD11" s="1739" t="n"/>
      <c r="NYE11" s="1739" t="n"/>
      <c r="NYF11" s="1739" t="n"/>
      <c r="NYG11" s="1739" t="n"/>
      <c r="NYH11" s="1739" t="n"/>
      <c r="NYI11" s="1739" t="n"/>
      <c r="NYJ11" s="1739" t="n"/>
      <c r="NYK11" s="1739" t="n"/>
      <c r="NYL11" s="1739" t="n"/>
      <c r="NYM11" s="1739" t="n"/>
      <c r="NYN11" s="1739" t="n"/>
      <c r="NYO11" s="1739" t="n"/>
      <c r="NYP11" s="1739" t="n"/>
      <c r="NYQ11" s="1739" t="n"/>
      <c r="NYR11" s="1739" t="n"/>
      <c r="NYS11" s="1739" t="n"/>
      <c r="NYT11" s="1739" t="n"/>
      <c r="NYU11" s="1739" t="n"/>
      <c r="NYV11" s="1739" t="n"/>
      <c r="NYW11" s="1739" t="n"/>
      <c r="NYX11" s="1739" t="n"/>
      <c r="NYY11" s="1739" t="n"/>
      <c r="NYZ11" s="1739" t="n"/>
      <c r="NZA11" s="1739" t="n"/>
      <c r="NZB11" s="1739" t="n"/>
      <c r="NZC11" s="1739" t="n"/>
      <c r="NZD11" s="1739" t="n"/>
      <c r="NZE11" s="1739" t="n"/>
      <c r="NZF11" s="1739" t="n"/>
      <c r="NZG11" s="1739" t="n"/>
      <c r="NZH11" s="1739" t="n"/>
      <c r="NZI11" s="1739" t="n"/>
      <c r="NZJ11" s="1739" t="n"/>
      <c r="NZK11" s="1739" t="n"/>
      <c r="NZL11" s="1739" t="n"/>
      <c r="NZM11" s="1739" t="n"/>
      <c r="NZN11" s="1739" t="n"/>
      <c r="NZO11" s="1739" t="n"/>
      <c r="NZP11" s="1739" t="n"/>
      <c r="NZQ11" s="1739" t="n"/>
      <c r="NZR11" s="1739" t="n"/>
      <c r="NZS11" s="1739" t="n"/>
      <c r="NZT11" s="1739" t="n"/>
      <c r="NZU11" s="1739" t="n"/>
      <c r="NZV11" s="1739" t="n"/>
      <c r="NZW11" s="1739" t="n"/>
      <c r="NZX11" s="1739" t="n"/>
      <c r="NZY11" s="1739" t="n"/>
      <c r="NZZ11" s="1739" t="n"/>
      <c r="OAA11" s="1739" t="n"/>
      <c r="OAB11" s="1739" t="n"/>
      <c r="OAC11" s="1739" t="n"/>
      <c r="OAD11" s="1739" t="n"/>
      <c r="OAE11" s="1739" t="n"/>
      <c r="OAF11" s="1739" t="n"/>
      <c r="OAG11" s="1739" t="n"/>
      <c r="OAH11" s="1739" t="n"/>
      <c r="OAI11" s="1739" t="n"/>
      <c r="OAJ11" s="1739" t="n"/>
      <c r="OAK11" s="1739" t="n"/>
      <c r="OAL11" s="1739" t="n"/>
      <c r="OAM11" s="1739" t="n"/>
      <c r="OAN11" s="1739" t="n"/>
      <c r="OAO11" s="1739" t="n"/>
      <c r="OAP11" s="1739" t="n"/>
      <c r="OAQ11" s="1739" t="n"/>
      <c r="OAR11" s="1739" t="n"/>
      <c r="OAS11" s="1739" t="n"/>
      <c r="OAT11" s="1739" t="n"/>
      <c r="OAU11" s="1739" t="n"/>
      <c r="OAV11" s="1739" t="n"/>
      <c r="OAW11" s="1739" t="n"/>
      <c r="OAX11" s="1739" t="n"/>
      <c r="OAY11" s="1739" t="n"/>
      <c r="OAZ11" s="1739" t="n"/>
      <c r="OBA11" s="1739" t="n"/>
      <c r="OBB11" s="1739" t="n"/>
      <c r="OBC11" s="1739" t="n"/>
      <c r="OBD11" s="1739" t="n"/>
      <c r="OBE11" s="1739" t="n"/>
      <c r="OBF11" s="1739" t="n"/>
      <c r="OBG11" s="1739" t="n"/>
      <c r="OBH11" s="1739" t="n"/>
      <c r="OBI11" s="1739" t="n"/>
      <c r="OBJ11" s="1739" t="n"/>
      <c r="OBK11" s="1739" t="n"/>
      <c r="OBL11" s="1739" t="n"/>
      <c r="OBM11" s="1739" t="n"/>
      <c r="OBN11" s="1739" t="n"/>
      <c r="OBO11" s="1739" t="n"/>
      <c r="OBP11" s="1739" t="n"/>
      <c r="OBQ11" s="1739" t="n"/>
      <c r="OBR11" s="1739" t="n"/>
      <c r="OBS11" s="1739" t="n"/>
      <c r="OBT11" s="1739" t="n"/>
      <c r="OBU11" s="1739" t="n"/>
      <c r="OBV11" s="1739" t="n"/>
      <c r="OBW11" s="1739" t="n"/>
      <c r="OBX11" s="1739" t="n"/>
      <c r="OBY11" s="1739" t="n"/>
      <c r="OBZ11" s="1739" t="n"/>
      <c r="OCA11" s="1739" t="n"/>
      <c r="OCB11" s="1739" t="n"/>
      <c r="OCC11" s="1739" t="n"/>
      <c r="OCD11" s="1739" t="n"/>
      <c r="OCE11" s="1739" t="n"/>
      <c r="OCF11" s="1739" t="n"/>
      <c r="OCG11" s="1739" t="n"/>
      <c r="OCH11" s="1739" t="n"/>
      <c r="OCI11" s="1739" t="n"/>
      <c r="OCJ11" s="1739" t="n"/>
      <c r="OCK11" s="1739" t="n"/>
      <c r="OCL11" s="1739" t="n"/>
      <c r="OCM11" s="1739" t="n"/>
      <c r="OCN11" s="1739" t="n"/>
      <c r="OCO11" s="1739" t="n"/>
      <c r="OCP11" s="1739" t="n"/>
      <c r="OCQ11" s="1739" t="n"/>
      <c r="OCR11" s="1739" t="n"/>
      <c r="OCS11" s="1739" t="n"/>
      <c r="OCT11" s="1739" t="n"/>
      <c r="OCU11" s="1739" t="n"/>
      <c r="OCV11" s="1739" t="n"/>
      <c r="OCW11" s="1739" t="n"/>
      <c r="OCX11" s="1739" t="n"/>
      <c r="OCY11" s="1739" t="n"/>
      <c r="OCZ11" s="1739" t="n"/>
      <c r="ODA11" s="1739" t="n"/>
      <c r="ODB11" s="1739" t="n"/>
      <c r="ODC11" s="1739" t="n"/>
      <c r="ODD11" s="1739" t="n"/>
      <c r="ODE11" s="1739" t="n"/>
      <c r="ODF11" s="1739" t="n"/>
      <c r="ODG11" s="1739" t="n"/>
      <c r="ODH11" s="1739" t="n"/>
      <c r="ODI11" s="1739" t="n"/>
      <c r="ODJ11" s="1739" t="n"/>
      <c r="ODK11" s="1739" t="n"/>
      <c r="ODL11" s="1739" t="n"/>
      <c r="ODM11" s="1739" t="n"/>
      <c r="ODN11" s="1739" t="n"/>
      <c r="ODO11" s="1739" t="n"/>
      <c r="ODP11" s="1739" t="n"/>
      <c r="ODQ11" s="1739" t="n"/>
      <c r="ODR11" s="1739" t="n"/>
      <c r="ODS11" s="1739" t="n"/>
      <c r="ODT11" s="1739" t="n"/>
      <c r="ODU11" s="1739" t="n"/>
      <c r="ODV11" s="1739" t="n"/>
      <c r="ODW11" s="1739" t="n"/>
      <c r="ODX11" s="1739" t="n"/>
      <c r="ODY11" s="1739" t="n"/>
      <c r="ODZ11" s="1739" t="n"/>
      <c r="OEA11" s="1739" t="n"/>
      <c r="OEB11" s="1739" t="n"/>
      <c r="OEC11" s="1739" t="n"/>
      <c r="OED11" s="1739" t="n"/>
      <c r="OEE11" s="1739" t="n"/>
      <c r="OEF11" s="1739" t="n"/>
      <c r="OEG11" s="1739" t="n"/>
      <c r="OEH11" s="1739" t="n"/>
      <c r="OEI11" s="1739" t="n"/>
      <c r="OEJ11" s="1739" t="n"/>
      <c r="OEK11" s="1739" t="n"/>
      <c r="OEL11" s="1739" t="n"/>
      <c r="OEM11" s="1739" t="n"/>
      <c r="OEN11" s="1739" t="n"/>
      <c r="OEO11" s="1739" t="n"/>
      <c r="OEP11" s="1739" t="n"/>
      <c r="OEQ11" s="1739" t="n"/>
      <c r="OER11" s="1739" t="n"/>
      <c r="OES11" s="1739" t="n"/>
      <c r="OET11" s="1739" t="n"/>
      <c r="OEU11" s="1739" t="n"/>
      <c r="OEV11" s="1739" t="n"/>
      <c r="OEW11" s="1739" t="n"/>
      <c r="OEX11" s="1739" t="n"/>
      <c r="OEY11" s="1739" t="n"/>
      <c r="OEZ11" s="1739" t="n"/>
      <c r="OFA11" s="1739" t="n"/>
      <c r="OFB11" s="1739" t="n"/>
      <c r="OFC11" s="1739" t="n"/>
      <c r="OFD11" s="1739" t="n"/>
      <c r="OFE11" s="1739" t="n"/>
      <c r="OFF11" s="1739" t="n"/>
      <c r="OFG11" s="1739" t="n"/>
      <c r="OFH11" s="1739" t="n"/>
      <c r="OFI11" s="1739" t="n"/>
      <c r="OFJ11" s="1739" t="n"/>
      <c r="OFK11" s="1739" t="n"/>
      <c r="OFL11" s="1739" t="n"/>
      <c r="OFM11" s="1739" t="n"/>
      <c r="OFN11" s="1739" t="n"/>
      <c r="OFO11" s="1739" t="n"/>
      <c r="OFP11" s="1739" t="n"/>
      <c r="OFQ11" s="1739" t="n"/>
      <c r="OFR11" s="1739" t="n"/>
      <c r="OFS11" s="1739" t="n"/>
      <c r="OFT11" s="1739" t="n"/>
      <c r="OFU11" s="1739" t="n"/>
      <c r="OFV11" s="1739" t="n"/>
      <c r="OFW11" s="1739" t="n"/>
      <c r="OFX11" s="1739" t="n"/>
      <c r="OFY11" s="1739" t="n"/>
      <c r="OFZ11" s="1739" t="n"/>
      <c r="OGA11" s="1739" t="n"/>
      <c r="OGB11" s="1739" t="n"/>
      <c r="OGC11" s="1739" t="n"/>
      <c r="OGD11" s="1739" t="n"/>
      <c r="OGE11" s="1739" t="n"/>
      <c r="OGF11" s="1739" t="n"/>
      <c r="OGG11" s="1739" t="n"/>
      <c r="OGH11" s="1739" t="n"/>
      <c r="OGI11" s="1739" t="n"/>
      <c r="OGJ11" s="1739" t="n"/>
      <c r="OGK11" s="1739" t="n"/>
      <c r="OGL11" s="1739" t="n"/>
      <c r="OGM11" s="1739" t="n"/>
      <c r="OGN11" s="1739" t="n"/>
      <c r="OGO11" s="1739" t="n"/>
      <c r="OGP11" s="1739" t="n"/>
      <c r="OGQ11" s="1739" t="n"/>
      <c r="OGR11" s="1739" t="n"/>
      <c r="OGS11" s="1739" t="n"/>
      <c r="OGT11" s="1739" t="n"/>
      <c r="OGU11" s="1739" t="n"/>
      <c r="OGV11" s="1739" t="n"/>
      <c r="OGW11" s="1739" t="n"/>
      <c r="OGX11" s="1739" t="n"/>
      <c r="OGY11" s="1739" t="n"/>
      <c r="OGZ11" s="1739" t="n"/>
      <c r="OHA11" s="1739" t="n"/>
      <c r="OHB11" s="1739" t="n"/>
      <c r="OHC11" s="1739" t="n"/>
      <c r="OHD11" s="1739" t="n"/>
      <c r="OHE11" s="1739" t="n"/>
      <c r="OHF11" s="1739" t="n"/>
      <c r="OHG11" s="1739" t="n"/>
      <c r="OHH11" s="1739" t="n"/>
      <c r="OHI11" s="1739" t="n"/>
      <c r="OHJ11" s="1739" t="n"/>
      <c r="OHK11" s="1739" t="n"/>
      <c r="OHL11" s="1739" t="n"/>
      <c r="OHM11" s="1739" t="n"/>
      <c r="OHN11" s="1739" t="n"/>
      <c r="OHO11" s="1739" t="n"/>
      <c r="OHP11" s="1739" t="n"/>
      <c r="OHQ11" s="1739" t="n"/>
      <c r="OHR11" s="1739" t="n"/>
      <c r="OHS11" s="1739" t="n"/>
      <c r="OHT11" s="1739" t="n"/>
      <c r="OHU11" s="1739" t="n"/>
      <c r="OHV11" s="1739" t="n"/>
      <c r="OHW11" s="1739" t="n"/>
      <c r="OHX11" s="1739" t="n"/>
      <c r="OHY11" s="1739" t="n"/>
      <c r="OHZ11" s="1739" t="n"/>
      <c r="OIA11" s="1739" t="n"/>
      <c r="OIB11" s="1739" t="n"/>
      <c r="OIC11" s="1739" t="n"/>
      <c r="OID11" s="1739" t="n"/>
      <c r="OIE11" s="1739" t="n"/>
      <c r="OIF11" s="1739" t="n"/>
      <c r="OIG11" s="1739" t="n"/>
      <c r="OIH11" s="1739" t="n"/>
      <c r="OII11" s="1739" t="n"/>
      <c r="OIJ11" s="1739" t="n"/>
      <c r="OIK11" s="1739" t="n"/>
      <c r="OIL11" s="1739" t="n"/>
      <c r="OIM11" s="1739" t="n"/>
      <c r="OIN11" s="1739" t="n"/>
      <c r="OIO11" s="1739" t="n"/>
      <c r="OIP11" s="1739" t="n"/>
      <c r="OIQ11" s="1739" t="n"/>
      <c r="OIR11" s="1739" t="n"/>
      <c r="OIS11" s="1739" t="n"/>
      <c r="OIT11" s="1739" t="n"/>
      <c r="OIU11" s="1739" t="n"/>
      <c r="OIV11" s="1739" t="n"/>
      <c r="OIW11" s="1739" t="n"/>
      <c r="OIX11" s="1739" t="n"/>
      <c r="OIY11" s="1739" t="n"/>
      <c r="OIZ11" s="1739" t="n"/>
      <c r="OJA11" s="1739" t="n"/>
      <c r="OJB11" s="1739" t="n"/>
      <c r="OJC11" s="1739" t="n"/>
      <c r="OJD11" s="1739" t="n"/>
      <c r="OJE11" s="1739" t="n"/>
      <c r="OJF11" s="1739" t="n"/>
      <c r="OJG11" s="1739" t="n"/>
      <c r="OJH11" s="1739" t="n"/>
      <c r="OJI11" s="1739" t="n"/>
      <c r="OJJ11" s="1739" t="n"/>
      <c r="OJK11" s="1739" t="n"/>
      <c r="OJL11" s="1739" t="n"/>
      <c r="OJM11" s="1739" t="n"/>
      <c r="OJN11" s="1739" t="n"/>
      <c r="OJO11" s="1739" t="n"/>
      <c r="OJP11" s="1739" t="n"/>
      <c r="OJQ11" s="1739" t="n"/>
      <c r="OJR11" s="1739" t="n"/>
      <c r="OJS11" s="1739" t="n"/>
      <c r="OJT11" s="1739" t="n"/>
      <c r="OJU11" s="1739" t="n"/>
      <c r="OJV11" s="1739" t="n"/>
      <c r="OJW11" s="1739" t="n"/>
      <c r="OJX11" s="1739" t="n"/>
      <c r="OJY11" s="1739" t="n"/>
      <c r="OJZ11" s="1739" t="n"/>
      <c r="OKA11" s="1739" t="n"/>
      <c r="OKB11" s="1739" t="n"/>
      <c r="OKC11" s="1739" t="n"/>
      <c r="OKD11" s="1739" t="n"/>
      <c r="OKE11" s="1739" t="n"/>
      <c r="OKF11" s="1739" t="n"/>
      <c r="OKG11" s="1739" t="n"/>
      <c r="OKH11" s="1739" t="n"/>
      <c r="OKI11" s="1739" t="n"/>
      <c r="OKJ11" s="1739" t="n"/>
      <c r="OKK11" s="1739" t="n"/>
      <c r="OKL11" s="1739" t="n"/>
      <c r="OKM11" s="1739" t="n"/>
      <c r="OKN11" s="1739" t="n"/>
      <c r="OKO11" s="1739" t="n"/>
      <c r="OKP11" s="1739" t="n"/>
      <c r="OKQ11" s="1739" t="n"/>
      <c r="OKR11" s="1739" t="n"/>
      <c r="OKS11" s="1739" t="n"/>
      <c r="OKT11" s="1739" t="n"/>
      <c r="OKU11" s="1739" t="n"/>
      <c r="OKV11" s="1739" t="n"/>
      <c r="OKW11" s="1739" t="n"/>
      <c r="OKX11" s="1739" t="n"/>
      <c r="OKY11" s="1739" t="n"/>
      <c r="OKZ11" s="1739" t="n"/>
      <c r="OLA11" s="1739" t="n"/>
      <c r="OLB11" s="1739" t="n"/>
      <c r="OLC11" s="1739" t="n"/>
      <c r="OLD11" s="1739" t="n"/>
      <c r="OLE11" s="1739" t="n"/>
      <c r="OLF11" s="1739" t="n"/>
      <c r="OLG11" s="1739" t="n"/>
      <c r="OLH11" s="1739" t="n"/>
      <c r="OLI11" s="1739" t="n"/>
      <c r="OLJ11" s="1739" t="n"/>
      <c r="OLK11" s="1739" t="n"/>
      <c r="OLL11" s="1739" t="n"/>
      <c r="OLM11" s="1739" t="n"/>
      <c r="OLN11" s="1739" t="n"/>
      <c r="OLO11" s="1739" t="n"/>
      <c r="OLP11" s="1739" t="n"/>
      <c r="OLQ11" s="1739" t="n"/>
      <c r="OLR11" s="1739" t="n"/>
      <c r="OLS11" s="1739" t="n"/>
      <c r="OLT11" s="1739" t="n"/>
      <c r="OLU11" s="1739" t="n"/>
      <c r="OLV11" s="1739" t="n"/>
      <c r="OLW11" s="1739" t="n"/>
      <c r="OLX11" s="1739" t="n"/>
      <c r="OLY11" s="1739" t="n"/>
      <c r="OLZ11" s="1739" t="n"/>
      <c r="OMA11" s="1739" t="n"/>
      <c r="OMB11" s="1739" t="n"/>
      <c r="OMC11" s="1739" t="n"/>
      <c r="OMD11" s="1739" t="n"/>
      <c r="OME11" s="1739" t="n"/>
      <c r="OMF11" s="1739" t="n"/>
      <c r="OMG11" s="1739" t="n"/>
      <c r="OMH11" s="1739" t="n"/>
      <c r="OMI11" s="1739" t="n"/>
      <c r="OMJ11" s="1739" t="n"/>
      <c r="OMK11" s="1739" t="n"/>
      <c r="OML11" s="1739" t="n"/>
      <c r="OMM11" s="1739" t="n"/>
      <c r="OMN11" s="1739" t="n"/>
      <c r="OMO11" s="1739" t="n"/>
      <c r="OMP11" s="1739" t="n"/>
      <c r="OMQ11" s="1739" t="n"/>
      <c r="OMR11" s="1739" t="n"/>
      <c r="OMS11" s="1739" t="n"/>
      <c r="OMT11" s="1739" t="n"/>
      <c r="OMU11" s="1739" t="n"/>
      <c r="OMV11" s="1739" t="n"/>
      <c r="OMW11" s="1739" t="n"/>
      <c r="OMX11" s="1739" t="n"/>
      <c r="OMY11" s="1739" t="n"/>
      <c r="OMZ11" s="1739" t="n"/>
      <c r="ONA11" s="1739" t="n"/>
      <c r="ONB11" s="1739" t="n"/>
      <c r="ONC11" s="1739" t="n"/>
      <c r="OND11" s="1739" t="n"/>
      <c r="ONE11" s="1739" t="n"/>
      <c r="ONF11" s="1739" t="n"/>
      <c r="ONG11" s="1739" t="n"/>
      <c r="ONH11" s="1739" t="n"/>
      <c r="ONI11" s="1739" t="n"/>
      <c r="ONJ11" s="1739" t="n"/>
      <c r="ONK11" s="1739" t="n"/>
      <c r="ONL11" s="1739" t="n"/>
      <c r="ONM11" s="1739" t="n"/>
      <c r="ONN11" s="1739" t="n"/>
      <c r="ONO11" s="1739" t="n"/>
      <c r="ONP11" s="1739" t="n"/>
      <c r="ONQ11" s="1739" t="n"/>
      <c r="ONR11" s="1739" t="n"/>
      <c r="ONS11" s="1739" t="n"/>
      <c r="ONT11" s="1739" t="n"/>
      <c r="ONU11" s="1739" t="n"/>
      <c r="ONV11" s="1739" t="n"/>
      <c r="ONW11" s="1739" t="n"/>
      <c r="ONX11" s="1739" t="n"/>
      <c r="ONY11" s="1739" t="n"/>
      <c r="ONZ11" s="1739" t="n"/>
      <c r="OOA11" s="1739" t="n"/>
      <c r="OOB11" s="1739" t="n"/>
      <c r="OOC11" s="1739" t="n"/>
      <c r="OOD11" s="1739" t="n"/>
      <c r="OOE11" s="1739" t="n"/>
      <c r="OOF11" s="1739" t="n"/>
      <c r="OOG11" s="1739" t="n"/>
      <c r="OOH11" s="1739" t="n"/>
      <c r="OOI11" s="1739" t="n"/>
      <c r="OOJ11" s="1739" t="n"/>
      <c r="OOK11" s="1739" t="n"/>
      <c r="OOL11" s="1739" t="n"/>
      <c r="OOM11" s="1739" t="n"/>
      <c r="OON11" s="1739" t="n"/>
      <c r="OOO11" s="1739" t="n"/>
      <c r="OOP11" s="1739" t="n"/>
      <c r="OOQ11" s="1739" t="n"/>
      <c r="OOR11" s="1739" t="n"/>
      <c r="OOS11" s="1739" t="n"/>
      <c r="OOT11" s="1739" t="n"/>
      <c r="OOU11" s="1739" t="n"/>
      <c r="OOV11" s="1739" t="n"/>
      <c r="OOW11" s="1739" t="n"/>
      <c r="OOX11" s="1739" t="n"/>
      <c r="OOY11" s="1739" t="n"/>
      <c r="OOZ11" s="1739" t="n"/>
      <c r="OPA11" s="1739" t="n"/>
      <c r="OPB11" s="1739" t="n"/>
      <c r="OPC11" s="1739" t="n"/>
      <c r="OPD11" s="1739" t="n"/>
      <c r="OPE11" s="1739" t="n"/>
      <c r="OPF11" s="1739" t="n"/>
      <c r="OPG11" s="1739" t="n"/>
      <c r="OPH11" s="1739" t="n"/>
      <c r="OPI11" s="1739" t="n"/>
      <c r="OPJ11" s="1739" t="n"/>
      <c r="OPK11" s="1739" t="n"/>
      <c r="OPL11" s="1739" t="n"/>
      <c r="OPM11" s="1739" t="n"/>
      <c r="OPN11" s="1739" t="n"/>
      <c r="OPO11" s="1739" t="n"/>
      <c r="OPP11" s="1739" t="n"/>
      <c r="OPQ11" s="1739" t="n"/>
      <c r="OPR11" s="1739" t="n"/>
      <c r="OPS11" s="1739" t="n"/>
      <c r="OPT11" s="1739" t="n"/>
      <c r="OPU11" s="1739" t="n"/>
      <c r="OPV11" s="1739" t="n"/>
      <c r="OPW11" s="1739" t="n"/>
      <c r="OPX11" s="1739" t="n"/>
      <c r="OPY11" s="1739" t="n"/>
      <c r="OPZ11" s="1739" t="n"/>
      <c r="OQA11" s="1739" t="n"/>
      <c r="OQB11" s="1739" t="n"/>
      <c r="OQC11" s="1739" t="n"/>
      <c r="OQD11" s="1739" t="n"/>
      <c r="OQE11" s="1739" t="n"/>
      <c r="OQF11" s="1739" t="n"/>
      <c r="OQG11" s="1739" t="n"/>
      <c r="OQH11" s="1739" t="n"/>
      <c r="OQI11" s="1739" t="n"/>
      <c r="OQJ11" s="1739" t="n"/>
      <c r="OQK11" s="1739" t="n"/>
      <c r="OQL11" s="1739" t="n"/>
      <c r="OQM11" s="1739" t="n"/>
      <c r="OQN11" s="1739" t="n"/>
      <c r="OQO11" s="1739" t="n"/>
      <c r="OQP11" s="1739" t="n"/>
      <c r="OQQ11" s="1739" t="n"/>
      <c r="OQR11" s="1739" t="n"/>
      <c r="OQS11" s="1739" t="n"/>
      <c r="OQT11" s="1739" t="n"/>
      <c r="OQU11" s="1739" t="n"/>
      <c r="OQV11" s="1739" t="n"/>
      <c r="OQW11" s="1739" t="n"/>
      <c r="OQX11" s="1739" t="n"/>
      <c r="OQY11" s="1739" t="n"/>
      <c r="OQZ11" s="1739" t="n"/>
      <c r="ORA11" s="1739" t="n"/>
      <c r="ORB11" s="1739" t="n"/>
      <c r="ORC11" s="1739" t="n"/>
      <c r="ORD11" s="1739" t="n"/>
      <c r="ORE11" s="1739" t="n"/>
      <c r="ORF11" s="1739" t="n"/>
      <c r="ORG11" s="1739" t="n"/>
      <c r="ORH11" s="1739" t="n"/>
      <c r="ORI11" s="1739" t="n"/>
      <c r="ORJ11" s="1739" t="n"/>
      <c r="ORK11" s="1739" t="n"/>
      <c r="ORL11" s="1739" t="n"/>
      <c r="ORM11" s="1739" t="n"/>
      <c r="ORN11" s="1739" t="n"/>
      <c r="ORO11" s="1739" t="n"/>
      <c r="ORP11" s="1739" t="n"/>
      <c r="ORQ11" s="1739" t="n"/>
      <c r="ORR11" s="1739" t="n"/>
      <c r="ORS11" s="1739" t="n"/>
      <c r="ORT11" s="1739" t="n"/>
      <c r="ORU11" s="1739" t="n"/>
      <c r="ORV11" s="1739" t="n"/>
      <c r="ORW11" s="1739" t="n"/>
      <c r="ORX11" s="1739" t="n"/>
      <c r="ORY11" s="1739" t="n"/>
      <c r="ORZ11" s="1739" t="n"/>
      <c r="OSA11" s="1739" t="n"/>
      <c r="OSB11" s="1739" t="n"/>
      <c r="OSC11" s="1739" t="n"/>
      <c r="OSD11" s="1739" t="n"/>
      <c r="OSE11" s="1739" t="n"/>
      <c r="OSF11" s="1739" t="n"/>
      <c r="OSG11" s="1739" t="n"/>
      <c r="OSH11" s="1739" t="n"/>
      <c r="OSI11" s="1739" t="n"/>
      <c r="OSJ11" s="1739" t="n"/>
      <c r="OSK11" s="1739" t="n"/>
      <c r="OSL11" s="1739" t="n"/>
      <c r="OSM11" s="1739" t="n"/>
      <c r="OSN11" s="1739" t="n"/>
      <c r="OSO11" s="1739" t="n"/>
      <c r="OSP11" s="1739" t="n"/>
      <c r="OSQ11" s="1739" t="n"/>
      <c r="OSR11" s="1739" t="n"/>
      <c r="OSS11" s="1739" t="n"/>
      <c r="OST11" s="1739" t="n"/>
      <c r="OSU11" s="1739" t="n"/>
      <c r="OSV11" s="1739" t="n"/>
      <c r="OSW11" s="1739" t="n"/>
      <c r="OSX11" s="1739" t="n"/>
      <c r="OSY11" s="1739" t="n"/>
      <c r="OSZ11" s="1739" t="n"/>
      <c r="OTA11" s="1739" t="n"/>
      <c r="OTB11" s="1739" t="n"/>
      <c r="OTC11" s="1739" t="n"/>
      <c r="OTD11" s="1739" t="n"/>
      <c r="OTE11" s="1739" t="n"/>
      <c r="OTF11" s="1739" t="n"/>
      <c r="OTG11" s="1739" t="n"/>
      <c r="OTH11" s="1739" t="n"/>
      <c r="OTI11" s="1739" t="n"/>
      <c r="OTJ11" s="1739" t="n"/>
      <c r="OTK11" s="1739" t="n"/>
      <c r="OTL11" s="1739" t="n"/>
      <c r="OTM11" s="1739" t="n"/>
      <c r="OTN11" s="1739" t="n"/>
      <c r="OTO11" s="1739" t="n"/>
      <c r="OTP11" s="1739" t="n"/>
      <c r="OTQ11" s="1739" t="n"/>
      <c r="OTR11" s="1739" t="n"/>
      <c r="OTS11" s="1739" t="n"/>
      <c r="OTT11" s="1739" t="n"/>
      <c r="OTU11" s="1739" t="n"/>
      <c r="OTV11" s="1739" t="n"/>
      <c r="OTW11" s="1739" t="n"/>
      <c r="OTX11" s="1739" t="n"/>
      <c r="OTY11" s="1739" t="n"/>
      <c r="OTZ11" s="1739" t="n"/>
      <c r="OUA11" s="1739" t="n"/>
      <c r="OUB11" s="1739" t="n"/>
      <c r="OUC11" s="1739" t="n"/>
      <c r="OUD11" s="1739" t="n"/>
      <c r="OUE11" s="1739" t="n"/>
      <c r="OUF11" s="1739" t="n"/>
      <c r="OUG11" s="1739" t="n"/>
      <c r="OUH11" s="1739" t="n"/>
      <c r="OUI11" s="1739" t="n"/>
      <c r="OUJ11" s="1739" t="n"/>
      <c r="OUK11" s="1739" t="n"/>
      <c r="OUL11" s="1739" t="n"/>
      <c r="OUM11" s="1739" t="n"/>
      <c r="OUN11" s="1739" t="n"/>
      <c r="OUO11" s="1739" t="n"/>
      <c r="OUP11" s="1739" t="n"/>
      <c r="OUQ11" s="1739" t="n"/>
      <c r="OUR11" s="1739" t="n"/>
      <c r="OUS11" s="1739" t="n"/>
      <c r="OUT11" s="1739" t="n"/>
      <c r="OUU11" s="1739" t="n"/>
      <c r="OUV11" s="1739" t="n"/>
      <c r="OUW11" s="1739" t="n"/>
      <c r="OUX11" s="1739" t="n"/>
      <c r="OUY11" s="1739" t="n"/>
      <c r="OUZ11" s="1739" t="n"/>
      <c r="OVA11" s="1739" t="n"/>
      <c r="OVB11" s="1739" t="n"/>
      <c r="OVC11" s="1739" t="n"/>
      <c r="OVD11" s="1739" t="n"/>
      <c r="OVE11" s="1739" t="n"/>
      <c r="OVF11" s="1739" t="n"/>
      <c r="OVG11" s="1739" t="n"/>
      <c r="OVH11" s="1739" t="n"/>
      <c r="OVI11" s="1739" t="n"/>
      <c r="OVJ11" s="1739" t="n"/>
      <c r="OVK11" s="1739" t="n"/>
      <c r="OVL11" s="1739" t="n"/>
      <c r="OVM11" s="1739" t="n"/>
      <c r="OVN11" s="1739" t="n"/>
      <c r="OVO11" s="1739" t="n"/>
      <c r="OVP11" s="1739" t="n"/>
      <c r="OVQ11" s="1739" t="n"/>
      <c r="OVR11" s="1739" t="n"/>
      <c r="OVS11" s="1739" t="n"/>
      <c r="OVT11" s="1739" t="n"/>
      <c r="OVU11" s="1739" t="n"/>
      <c r="OVV11" s="1739" t="n"/>
      <c r="OVW11" s="1739" t="n"/>
      <c r="OVX11" s="1739" t="n"/>
      <c r="OVY11" s="1739" t="n"/>
      <c r="OVZ11" s="1739" t="n"/>
      <c r="OWA11" s="1739" t="n"/>
      <c r="OWB11" s="1739" t="n"/>
      <c r="OWC11" s="1739" t="n"/>
      <c r="OWD11" s="1739" t="n"/>
      <c r="OWE11" s="1739" t="n"/>
      <c r="OWF11" s="1739" t="n"/>
      <c r="OWG11" s="1739" t="n"/>
      <c r="OWH11" s="1739" t="n"/>
      <c r="OWI11" s="1739" t="n"/>
      <c r="OWJ11" s="1739" t="n"/>
      <c r="OWK11" s="1739" t="n"/>
      <c r="OWL11" s="1739" t="n"/>
      <c r="OWM11" s="1739" t="n"/>
      <c r="OWN11" s="1739" t="n"/>
      <c r="OWO11" s="1739" t="n"/>
      <c r="OWP11" s="1739" t="n"/>
      <c r="OWQ11" s="1739" t="n"/>
      <c r="OWR11" s="1739" t="n"/>
      <c r="OWS11" s="1739" t="n"/>
      <c r="OWT11" s="1739" t="n"/>
      <c r="OWU11" s="1739" t="n"/>
      <c r="OWV11" s="1739" t="n"/>
      <c r="OWW11" s="1739" t="n"/>
      <c r="OWX11" s="1739" t="n"/>
      <c r="OWY11" s="1739" t="n"/>
      <c r="OWZ11" s="1739" t="n"/>
      <c r="OXA11" s="1739" t="n"/>
      <c r="OXB11" s="1739" t="n"/>
      <c r="OXC11" s="1739" t="n"/>
      <c r="OXD11" s="1739" t="n"/>
      <c r="OXE11" s="1739" t="n"/>
      <c r="OXF11" s="1739" t="n"/>
      <c r="OXG11" s="1739" t="n"/>
      <c r="OXH11" s="1739" t="n"/>
      <c r="OXI11" s="1739" t="n"/>
      <c r="OXJ11" s="1739" t="n"/>
      <c r="OXK11" s="1739" t="n"/>
      <c r="OXL11" s="1739" t="n"/>
      <c r="OXM11" s="1739" t="n"/>
      <c r="OXN11" s="1739" t="n"/>
      <c r="OXO11" s="1739" t="n"/>
      <c r="OXP11" s="1739" t="n"/>
      <c r="OXQ11" s="1739" t="n"/>
      <c r="OXR11" s="1739" t="n"/>
      <c r="OXS11" s="1739" t="n"/>
      <c r="OXT11" s="1739" t="n"/>
      <c r="OXU11" s="1739" t="n"/>
      <c r="OXV11" s="1739" t="n"/>
      <c r="OXW11" s="1739" t="n"/>
      <c r="OXX11" s="1739" t="n"/>
      <c r="OXY11" s="1739" t="n"/>
      <c r="OXZ11" s="1739" t="n"/>
      <c r="OYA11" s="1739" t="n"/>
      <c r="OYB11" s="1739" t="n"/>
      <c r="OYC11" s="1739" t="n"/>
      <c r="OYD11" s="1739" t="n"/>
      <c r="OYE11" s="1739" t="n"/>
      <c r="OYF11" s="1739" t="n"/>
      <c r="OYG11" s="1739" t="n"/>
      <c r="OYH11" s="1739" t="n"/>
      <c r="OYI11" s="1739" t="n"/>
      <c r="OYJ11" s="1739" t="n"/>
      <c r="OYK11" s="1739" t="n"/>
      <c r="OYL11" s="1739" t="n"/>
      <c r="OYM11" s="1739" t="n"/>
      <c r="OYN11" s="1739" t="n"/>
      <c r="OYO11" s="1739" t="n"/>
      <c r="OYP11" s="1739" t="n"/>
      <c r="OYQ11" s="1739" t="n"/>
      <c r="OYR11" s="1739" t="n"/>
      <c r="OYS11" s="1739" t="n"/>
      <c r="OYT11" s="1739" t="n"/>
      <c r="OYU11" s="1739" t="n"/>
      <c r="OYV11" s="1739" t="n"/>
      <c r="OYW11" s="1739" t="n"/>
      <c r="OYX11" s="1739" t="n"/>
      <c r="OYY11" s="1739" t="n"/>
      <c r="OYZ11" s="1739" t="n"/>
      <c r="OZA11" s="1739" t="n"/>
      <c r="OZB11" s="1739" t="n"/>
      <c r="OZC11" s="1739" t="n"/>
      <c r="OZD11" s="1739" t="n"/>
      <c r="OZE11" s="1739" t="n"/>
      <c r="OZF11" s="1739" t="n"/>
      <c r="OZG11" s="1739" t="n"/>
      <c r="OZH11" s="1739" t="n"/>
      <c r="OZI11" s="1739" t="n"/>
      <c r="OZJ11" s="1739" t="n"/>
      <c r="OZK11" s="1739" t="n"/>
      <c r="OZL11" s="1739" t="n"/>
      <c r="OZM11" s="1739" t="n"/>
      <c r="OZN11" s="1739" t="n"/>
      <c r="OZO11" s="1739" t="n"/>
      <c r="OZP11" s="1739" t="n"/>
      <c r="OZQ11" s="1739" t="n"/>
      <c r="OZR11" s="1739" t="n"/>
      <c r="OZS11" s="1739" t="n"/>
      <c r="OZT11" s="1739" t="n"/>
      <c r="OZU11" s="1739" t="n"/>
      <c r="OZV11" s="1739" t="n"/>
      <c r="OZW11" s="1739" t="n"/>
      <c r="OZX11" s="1739" t="n"/>
      <c r="OZY11" s="1739" t="n"/>
      <c r="OZZ11" s="1739" t="n"/>
      <c r="PAA11" s="1739" t="n"/>
      <c r="PAB11" s="1739" t="n"/>
      <c r="PAC11" s="1739" t="n"/>
      <c r="PAD11" s="1739" t="n"/>
      <c r="PAE11" s="1739" t="n"/>
      <c r="PAF11" s="1739" t="n"/>
      <c r="PAG11" s="1739" t="n"/>
      <c r="PAH11" s="1739" t="n"/>
      <c r="PAI11" s="1739" t="n"/>
      <c r="PAJ11" s="1739" t="n"/>
      <c r="PAK11" s="1739" t="n"/>
      <c r="PAL11" s="1739" t="n"/>
      <c r="PAM11" s="1739" t="n"/>
      <c r="PAN11" s="1739" t="n"/>
      <c r="PAO11" s="1739" t="n"/>
      <c r="PAP11" s="1739" t="n"/>
      <c r="PAQ11" s="1739" t="n"/>
      <c r="PAR11" s="1739" t="n"/>
      <c r="PAS11" s="1739" t="n"/>
      <c r="PAT11" s="1739" t="n"/>
      <c r="PAU11" s="1739" t="n"/>
      <c r="PAV11" s="1739" t="n"/>
      <c r="PAW11" s="1739" t="n"/>
      <c r="PAX11" s="1739" t="n"/>
      <c r="PAY11" s="1739" t="n"/>
      <c r="PAZ11" s="1739" t="n"/>
      <c r="PBA11" s="1739" t="n"/>
      <c r="PBB11" s="1739" t="n"/>
      <c r="PBC11" s="1739" t="n"/>
      <c r="PBD11" s="1739" t="n"/>
      <c r="PBE11" s="1739" t="n"/>
      <c r="PBF11" s="1739" t="n"/>
      <c r="PBG11" s="1739" t="n"/>
      <c r="PBH11" s="1739" t="n"/>
      <c r="PBI11" s="1739" t="n"/>
      <c r="PBJ11" s="1739" t="n"/>
      <c r="PBK11" s="1739" t="n"/>
      <c r="PBL11" s="1739" t="n"/>
      <c r="PBM11" s="1739" t="n"/>
      <c r="PBN11" s="1739" t="n"/>
      <c r="PBO11" s="1739" t="n"/>
      <c r="PBP11" s="1739" t="n"/>
      <c r="PBQ11" s="1739" t="n"/>
      <c r="PBR11" s="1739" t="n"/>
      <c r="PBS11" s="1739" t="n"/>
      <c r="PBT11" s="1739" t="n"/>
      <c r="PBU11" s="1739" t="n"/>
      <c r="PBV11" s="1739" t="n"/>
      <c r="PBW11" s="1739" t="n"/>
      <c r="PBX11" s="1739" t="n"/>
      <c r="PBY11" s="1739" t="n"/>
      <c r="PBZ11" s="1739" t="n"/>
      <c r="PCA11" s="1739" t="n"/>
      <c r="PCB11" s="1739" t="n"/>
      <c r="PCC11" s="1739" t="n"/>
      <c r="PCD11" s="1739" t="n"/>
      <c r="PCE11" s="1739" t="n"/>
      <c r="PCF11" s="1739" t="n"/>
      <c r="PCG11" s="1739" t="n"/>
      <c r="PCH11" s="1739" t="n"/>
      <c r="PCI11" s="1739" t="n"/>
      <c r="PCJ11" s="1739" t="n"/>
      <c r="PCK11" s="1739" t="n"/>
      <c r="PCL11" s="1739" t="n"/>
      <c r="PCM11" s="1739" t="n"/>
      <c r="PCN11" s="1739" t="n"/>
      <c r="PCO11" s="1739" t="n"/>
      <c r="PCP11" s="1739" t="n"/>
      <c r="PCQ11" s="1739" t="n"/>
      <c r="PCR11" s="1739" t="n"/>
      <c r="PCS11" s="1739" t="n"/>
      <c r="PCT11" s="1739" t="n"/>
      <c r="PCU11" s="1739" t="n"/>
      <c r="PCV11" s="1739" t="n"/>
      <c r="PCW11" s="1739" t="n"/>
      <c r="PCX11" s="1739" t="n"/>
      <c r="PCY11" s="1739" t="n"/>
      <c r="PCZ11" s="1739" t="n"/>
      <c r="PDA11" s="1739" t="n"/>
      <c r="PDB11" s="1739" t="n"/>
      <c r="PDC11" s="1739" t="n"/>
      <c r="PDD11" s="1739" t="n"/>
      <c r="PDE11" s="1739" t="n"/>
      <c r="PDF11" s="1739" t="n"/>
      <c r="PDG11" s="1739" t="n"/>
      <c r="PDH11" s="1739" t="n"/>
      <c r="PDI11" s="1739" t="n"/>
      <c r="PDJ11" s="1739" t="n"/>
      <c r="PDK11" s="1739" t="n"/>
      <c r="PDL11" s="1739" t="n"/>
      <c r="PDM11" s="1739" t="n"/>
      <c r="PDN11" s="1739" t="n"/>
      <c r="PDO11" s="1739" t="n"/>
      <c r="PDP11" s="1739" t="n"/>
      <c r="PDQ11" s="1739" t="n"/>
      <c r="PDR11" s="1739" t="n"/>
      <c r="PDS11" s="1739" t="n"/>
      <c r="PDT11" s="1739" t="n"/>
      <c r="PDU11" s="1739" t="n"/>
      <c r="PDV11" s="1739" t="n"/>
      <c r="PDW11" s="1739" t="n"/>
      <c r="PDX11" s="1739" t="n"/>
      <c r="PDY11" s="1739" t="n"/>
      <c r="PDZ11" s="1739" t="n"/>
      <c r="PEA11" s="1739" t="n"/>
      <c r="PEB11" s="1739" t="n"/>
      <c r="PEC11" s="1739" t="n"/>
      <c r="PED11" s="1739" t="n"/>
      <c r="PEE11" s="1739" t="n"/>
      <c r="PEF11" s="1739" t="n"/>
      <c r="PEG11" s="1739" t="n"/>
      <c r="PEH11" s="1739" t="n"/>
      <c r="PEI11" s="1739" t="n"/>
      <c r="PEJ11" s="1739" t="n"/>
      <c r="PEK11" s="1739" t="n"/>
      <c r="PEL11" s="1739" t="n"/>
      <c r="PEM11" s="1739" t="n"/>
      <c r="PEN11" s="1739" t="n"/>
      <c r="PEO11" s="1739" t="n"/>
      <c r="PEP11" s="1739" t="n"/>
      <c r="PEQ11" s="1739" t="n"/>
      <c r="PER11" s="1739" t="n"/>
      <c r="PES11" s="1739" t="n"/>
      <c r="PET11" s="1739" t="n"/>
      <c r="PEU11" s="1739" t="n"/>
      <c r="PEV11" s="1739" t="n"/>
      <c r="PEW11" s="1739" t="n"/>
      <c r="PEX11" s="1739" t="n"/>
      <c r="PEY11" s="1739" t="n"/>
      <c r="PEZ11" s="1739" t="n"/>
      <c r="PFA11" s="1739" t="n"/>
      <c r="PFB11" s="1739" t="n"/>
      <c r="PFC11" s="1739" t="n"/>
      <c r="PFD11" s="1739" t="n"/>
      <c r="PFE11" s="1739" t="n"/>
      <c r="PFF11" s="1739" t="n"/>
      <c r="PFG11" s="1739" t="n"/>
      <c r="PFH11" s="1739" t="n"/>
      <c r="PFI11" s="1739" t="n"/>
      <c r="PFJ11" s="1739" t="n"/>
      <c r="PFK11" s="1739" t="n"/>
      <c r="PFL11" s="1739" t="n"/>
      <c r="PFM11" s="1739" t="n"/>
      <c r="PFN11" s="1739" t="n"/>
      <c r="PFO11" s="1739" t="n"/>
      <c r="PFP11" s="1739" t="n"/>
      <c r="PFQ11" s="1739" t="n"/>
      <c r="PFR11" s="1739" t="n"/>
      <c r="PFS11" s="1739" t="n"/>
      <c r="PFT11" s="1739" t="n"/>
      <c r="PFU11" s="1739" t="n"/>
      <c r="PFV11" s="1739" t="n"/>
      <c r="PFW11" s="1739" t="n"/>
      <c r="PFX11" s="1739" t="n"/>
      <c r="PFY11" s="1739" t="n"/>
      <c r="PFZ11" s="1739" t="n"/>
      <c r="PGA11" s="1739" t="n"/>
      <c r="PGB11" s="1739" t="n"/>
      <c r="PGC11" s="1739" t="n"/>
      <c r="PGD11" s="1739" t="n"/>
      <c r="PGE11" s="1739" t="n"/>
      <c r="PGF11" s="1739" t="n"/>
      <c r="PGG11" s="1739" t="n"/>
      <c r="PGH11" s="1739" t="n"/>
      <c r="PGI11" s="1739" t="n"/>
      <c r="PGJ11" s="1739" t="n"/>
      <c r="PGK11" s="1739" t="n"/>
      <c r="PGL11" s="1739" t="n"/>
      <c r="PGM11" s="1739" t="n"/>
      <c r="PGN11" s="1739" t="n"/>
      <c r="PGO11" s="1739" t="n"/>
      <c r="PGP11" s="1739" t="n"/>
      <c r="PGQ11" s="1739" t="n"/>
      <c r="PGR11" s="1739" t="n"/>
      <c r="PGS11" s="1739" t="n"/>
      <c r="PGT11" s="1739" t="n"/>
      <c r="PGU11" s="1739" t="n"/>
      <c r="PGV11" s="1739" t="n"/>
      <c r="PGW11" s="1739" t="n"/>
      <c r="PGX11" s="1739" t="n"/>
      <c r="PGY11" s="1739" t="n"/>
      <c r="PGZ11" s="1739" t="n"/>
      <c r="PHA11" s="1739" t="n"/>
      <c r="PHB11" s="1739" t="n"/>
      <c r="PHC11" s="1739" t="n"/>
      <c r="PHD11" s="1739" t="n"/>
      <c r="PHE11" s="1739" t="n"/>
      <c r="PHF11" s="1739" t="n"/>
      <c r="PHG11" s="1739" t="n"/>
      <c r="PHH11" s="1739" t="n"/>
      <c r="PHI11" s="1739" t="n"/>
      <c r="PHJ11" s="1739" t="n"/>
      <c r="PHK11" s="1739" t="n"/>
      <c r="PHL11" s="1739" t="n"/>
      <c r="PHM11" s="1739" t="n"/>
      <c r="PHN11" s="1739" t="n"/>
      <c r="PHO11" s="1739" t="n"/>
      <c r="PHP11" s="1739" t="n"/>
      <c r="PHQ11" s="1739" t="n"/>
      <c r="PHR11" s="1739" t="n"/>
      <c r="PHS11" s="1739" t="n"/>
      <c r="PHT11" s="1739" t="n"/>
      <c r="PHU11" s="1739" t="n"/>
      <c r="PHV11" s="1739" t="n"/>
      <c r="PHW11" s="1739" t="n"/>
      <c r="PHX11" s="1739" t="n"/>
      <c r="PHY11" s="1739" t="n"/>
      <c r="PHZ11" s="1739" t="n"/>
      <c r="PIA11" s="1739" t="n"/>
      <c r="PIB11" s="1739" t="n"/>
      <c r="PIC11" s="1739" t="n"/>
      <c r="PID11" s="1739" t="n"/>
      <c r="PIE11" s="1739" t="n"/>
      <c r="PIF11" s="1739" t="n"/>
      <c r="PIG11" s="1739" t="n"/>
      <c r="PIH11" s="1739" t="n"/>
      <c r="PII11" s="1739" t="n"/>
      <c r="PIJ11" s="1739" t="n"/>
      <c r="PIK11" s="1739" t="n"/>
      <c r="PIL11" s="1739" t="n"/>
      <c r="PIM11" s="1739" t="n"/>
      <c r="PIN11" s="1739" t="n"/>
      <c r="PIO11" s="1739" t="n"/>
      <c r="PIP11" s="1739" t="n"/>
      <c r="PIQ11" s="1739" t="n"/>
      <c r="PIR11" s="1739" t="n"/>
      <c r="PIS11" s="1739" t="n"/>
      <c r="PIT11" s="1739" t="n"/>
      <c r="PIU11" s="1739" t="n"/>
      <c r="PIV11" s="1739" t="n"/>
      <c r="PIW11" s="1739" t="n"/>
      <c r="PIX11" s="1739" t="n"/>
      <c r="PIY11" s="1739" t="n"/>
      <c r="PIZ11" s="1739" t="n"/>
      <c r="PJA11" s="1739" t="n"/>
      <c r="PJB11" s="1739" t="n"/>
      <c r="PJC11" s="1739" t="n"/>
      <c r="PJD11" s="1739" t="n"/>
      <c r="PJE11" s="1739" t="n"/>
      <c r="PJF11" s="1739" t="n"/>
      <c r="PJG11" s="1739" t="n"/>
      <c r="PJH11" s="1739" t="n"/>
      <c r="PJI11" s="1739" t="n"/>
      <c r="PJJ11" s="1739" t="n"/>
      <c r="PJK11" s="1739" t="n"/>
      <c r="PJL11" s="1739" t="n"/>
      <c r="PJM11" s="1739" t="n"/>
      <c r="PJN11" s="1739" t="n"/>
      <c r="PJO11" s="1739" t="n"/>
      <c r="PJP11" s="1739" t="n"/>
      <c r="PJQ11" s="1739" t="n"/>
      <c r="PJR11" s="1739" t="n"/>
      <c r="PJS11" s="1739" t="n"/>
      <c r="PJT11" s="1739" t="n"/>
      <c r="PJU11" s="1739" t="n"/>
      <c r="PJV11" s="1739" t="n"/>
      <c r="PJW11" s="1739" t="n"/>
      <c r="PJX11" s="1739" t="n"/>
      <c r="PJY11" s="1739" t="n"/>
      <c r="PJZ11" s="1739" t="n"/>
      <c r="PKA11" s="1739" t="n"/>
      <c r="PKB11" s="1739" t="n"/>
      <c r="PKC11" s="1739" t="n"/>
      <c r="PKD11" s="1739" t="n"/>
      <c r="PKE11" s="1739" t="n"/>
      <c r="PKF11" s="1739" t="n"/>
      <c r="PKG11" s="1739" t="n"/>
      <c r="PKH11" s="1739" t="n"/>
      <c r="PKI11" s="1739" t="n"/>
      <c r="PKJ11" s="1739" t="n"/>
      <c r="PKK11" s="1739" t="n"/>
      <c r="PKL11" s="1739" t="n"/>
      <c r="PKM11" s="1739" t="n"/>
      <c r="PKN11" s="1739" t="n"/>
      <c r="PKO11" s="1739" t="n"/>
      <c r="PKP11" s="1739" t="n"/>
      <c r="PKQ11" s="1739" t="n"/>
      <c r="PKR11" s="1739" t="n"/>
      <c r="PKS11" s="1739" t="n"/>
      <c r="PKT11" s="1739" t="n"/>
      <c r="PKU11" s="1739" t="n"/>
      <c r="PKV11" s="1739" t="n"/>
      <c r="PKW11" s="1739" t="n"/>
      <c r="PKX11" s="1739" t="n"/>
      <c r="PKY11" s="1739" t="n"/>
      <c r="PKZ11" s="1739" t="n"/>
      <c r="PLA11" s="1739" t="n"/>
      <c r="PLB11" s="1739" t="n"/>
      <c r="PLC11" s="1739" t="n"/>
      <c r="PLD11" s="1739" t="n"/>
      <c r="PLE11" s="1739" t="n"/>
      <c r="PLF11" s="1739" t="n"/>
      <c r="PLG11" s="1739" t="n"/>
      <c r="PLH11" s="1739" t="n"/>
      <c r="PLI11" s="1739" t="n"/>
      <c r="PLJ11" s="1739" t="n"/>
      <c r="PLK11" s="1739" t="n"/>
      <c r="PLL11" s="1739" t="n"/>
      <c r="PLM11" s="1739" t="n"/>
      <c r="PLN11" s="1739" t="n"/>
      <c r="PLO11" s="1739" t="n"/>
      <c r="PLP11" s="1739" t="n"/>
      <c r="PLQ11" s="1739" t="n"/>
      <c r="PLR11" s="1739" t="n"/>
      <c r="PLS11" s="1739" t="n"/>
      <c r="PLT11" s="1739" t="n"/>
      <c r="PLU11" s="1739" t="n"/>
      <c r="PLV11" s="1739" t="n"/>
      <c r="PLW11" s="1739" t="n"/>
      <c r="PLX11" s="1739" t="n"/>
      <c r="PLY11" s="1739" t="n"/>
      <c r="PLZ11" s="1739" t="n"/>
      <c r="PMA11" s="1739" t="n"/>
      <c r="PMB11" s="1739" t="n"/>
      <c r="PMC11" s="1739" t="n"/>
      <c r="PMD11" s="1739" t="n"/>
      <c r="PME11" s="1739" t="n"/>
      <c r="PMF11" s="1739" t="n"/>
      <c r="PMG11" s="1739" t="n"/>
      <c r="PMH11" s="1739" t="n"/>
      <c r="PMI11" s="1739" t="n"/>
      <c r="PMJ11" s="1739" t="n"/>
      <c r="PMK11" s="1739" t="n"/>
      <c r="PML11" s="1739" t="n"/>
      <c r="PMM11" s="1739" t="n"/>
      <c r="PMN11" s="1739" t="n"/>
      <c r="PMO11" s="1739" t="n"/>
      <c r="PMP11" s="1739" t="n"/>
      <c r="PMQ11" s="1739" t="n"/>
      <c r="PMR11" s="1739" t="n"/>
      <c r="PMS11" s="1739" t="n"/>
      <c r="PMT11" s="1739" t="n"/>
      <c r="PMU11" s="1739" t="n"/>
      <c r="PMV11" s="1739" t="n"/>
      <c r="PMW11" s="1739" t="n"/>
      <c r="PMX11" s="1739" t="n"/>
      <c r="PMY11" s="1739" t="n"/>
      <c r="PMZ11" s="1739" t="n"/>
      <c r="PNA11" s="1739" t="n"/>
      <c r="PNB11" s="1739" t="n"/>
      <c r="PNC11" s="1739" t="n"/>
      <c r="PND11" s="1739" t="n"/>
      <c r="PNE11" s="1739" t="n"/>
      <c r="PNF11" s="1739" t="n"/>
      <c r="PNG11" s="1739" t="n"/>
      <c r="PNH11" s="1739" t="n"/>
      <c r="PNI11" s="1739" t="n"/>
      <c r="PNJ11" s="1739" t="n"/>
      <c r="PNK11" s="1739" t="n"/>
      <c r="PNL11" s="1739" t="n"/>
      <c r="PNM11" s="1739" t="n"/>
      <c r="PNN11" s="1739" t="n"/>
      <c r="PNO11" s="1739" t="n"/>
      <c r="PNP11" s="1739" t="n"/>
      <c r="PNQ11" s="1739" t="n"/>
      <c r="PNR11" s="1739" t="n"/>
      <c r="PNS11" s="1739" t="n"/>
      <c r="PNT11" s="1739" t="n"/>
      <c r="PNU11" s="1739" t="n"/>
      <c r="PNV11" s="1739" t="n"/>
      <c r="PNW11" s="1739" t="n"/>
      <c r="PNX11" s="1739" t="n"/>
      <c r="PNY11" s="1739" t="n"/>
      <c r="PNZ11" s="1739" t="n"/>
      <c r="POA11" s="1739" t="n"/>
      <c r="POB11" s="1739" t="n"/>
      <c r="POC11" s="1739" t="n"/>
      <c r="POD11" s="1739" t="n"/>
      <c r="POE11" s="1739" t="n"/>
      <c r="POF11" s="1739" t="n"/>
      <c r="POG11" s="1739" t="n"/>
      <c r="POH11" s="1739" t="n"/>
      <c r="POI11" s="1739" t="n"/>
      <c r="POJ11" s="1739" t="n"/>
      <c r="POK11" s="1739" t="n"/>
      <c r="POL11" s="1739" t="n"/>
      <c r="POM11" s="1739" t="n"/>
      <c r="PON11" s="1739" t="n"/>
      <c r="POO11" s="1739" t="n"/>
      <c r="POP11" s="1739" t="n"/>
      <c r="POQ11" s="1739" t="n"/>
      <c r="POR11" s="1739" t="n"/>
      <c r="POS11" s="1739" t="n"/>
      <c r="POT11" s="1739" t="n"/>
      <c r="POU11" s="1739" t="n"/>
      <c r="POV11" s="1739" t="n"/>
      <c r="POW11" s="1739" t="n"/>
      <c r="POX11" s="1739" t="n"/>
      <c r="POY11" s="1739" t="n"/>
      <c r="POZ11" s="1739" t="n"/>
      <c r="PPA11" s="1739" t="n"/>
      <c r="PPB11" s="1739" t="n"/>
      <c r="PPC11" s="1739" t="n"/>
      <c r="PPD11" s="1739" t="n"/>
      <c r="PPE11" s="1739" t="n"/>
      <c r="PPF11" s="1739" t="n"/>
      <c r="PPG11" s="1739" t="n"/>
      <c r="PPH11" s="1739" t="n"/>
      <c r="PPI11" s="1739" t="n"/>
      <c r="PPJ11" s="1739" t="n"/>
      <c r="PPK11" s="1739" t="n"/>
      <c r="PPL11" s="1739" t="n"/>
      <c r="PPM11" s="1739" t="n"/>
      <c r="PPN11" s="1739" t="n"/>
      <c r="PPO11" s="1739" t="n"/>
      <c r="PPP11" s="1739" t="n"/>
      <c r="PPQ11" s="1739" t="n"/>
      <c r="PPR11" s="1739" t="n"/>
      <c r="PPS11" s="1739" t="n"/>
      <c r="PPT11" s="1739" t="n"/>
      <c r="PPU11" s="1739" t="n"/>
      <c r="PPV11" s="1739" t="n"/>
      <c r="PPW11" s="1739" t="n"/>
      <c r="PPX11" s="1739" t="n"/>
      <c r="PPY11" s="1739" t="n"/>
      <c r="PPZ11" s="1739" t="n"/>
      <c r="PQA11" s="1739" t="n"/>
      <c r="PQB11" s="1739" t="n"/>
      <c r="PQC11" s="1739" t="n"/>
      <c r="PQD11" s="1739" t="n"/>
      <c r="PQE11" s="1739" t="n"/>
      <c r="PQF11" s="1739" t="n"/>
      <c r="PQG11" s="1739" t="n"/>
      <c r="PQH11" s="1739" t="n"/>
      <c r="PQI11" s="1739" t="n"/>
      <c r="PQJ11" s="1739" t="n"/>
      <c r="PQK11" s="1739" t="n"/>
      <c r="PQL11" s="1739" t="n"/>
      <c r="PQM11" s="1739" t="n"/>
      <c r="PQN11" s="1739" t="n"/>
      <c r="PQO11" s="1739" t="n"/>
      <c r="PQP11" s="1739" t="n"/>
      <c r="PQQ11" s="1739" t="n"/>
      <c r="PQR11" s="1739" t="n"/>
      <c r="PQS11" s="1739" t="n"/>
      <c r="PQT11" s="1739" t="n"/>
      <c r="PQU11" s="1739" t="n"/>
      <c r="PQV11" s="1739" t="n"/>
      <c r="PQW11" s="1739" t="n"/>
      <c r="PQX11" s="1739" t="n"/>
      <c r="PQY11" s="1739" t="n"/>
      <c r="PQZ11" s="1739" t="n"/>
      <c r="PRA11" s="1739" t="n"/>
      <c r="PRB11" s="1739" t="n"/>
      <c r="PRC11" s="1739" t="n"/>
      <c r="PRD11" s="1739" t="n"/>
      <c r="PRE11" s="1739" t="n"/>
      <c r="PRF11" s="1739" t="n"/>
      <c r="PRG11" s="1739" t="n"/>
      <c r="PRH11" s="1739" t="n"/>
      <c r="PRI11" s="1739" t="n"/>
      <c r="PRJ11" s="1739" t="n"/>
      <c r="PRK11" s="1739" t="n"/>
      <c r="PRL11" s="1739" t="n"/>
      <c r="PRM11" s="1739" t="n"/>
      <c r="PRN11" s="1739" t="n"/>
      <c r="PRO11" s="1739" t="n"/>
      <c r="PRP11" s="1739" t="n"/>
      <c r="PRQ11" s="1739" t="n"/>
      <c r="PRR11" s="1739" t="n"/>
      <c r="PRS11" s="1739" t="n"/>
      <c r="PRT11" s="1739" t="n"/>
      <c r="PRU11" s="1739" t="n"/>
      <c r="PRV11" s="1739" t="n"/>
      <c r="PRW11" s="1739" t="n"/>
      <c r="PRX11" s="1739" t="n"/>
      <c r="PRY11" s="1739" t="n"/>
      <c r="PRZ11" s="1739" t="n"/>
      <c r="PSA11" s="1739" t="n"/>
      <c r="PSB11" s="1739" t="n"/>
      <c r="PSC11" s="1739" t="n"/>
      <c r="PSD11" s="1739" t="n"/>
      <c r="PSE11" s="1739" t="n"/>
      <c r="PSF11" s="1739" t="n"/>
      <c r="PSG11" s="1739" t="n"/>
      <c r="PSH11" s="1739" t="n"/>
      <c r="PSI11" s="1739" t="n"/>
      <c r="PSJ11" s="1739" t="n"/>
      <c r="PSK11" s="1739" t="n"/>
      <c r="PSL11" s="1739" t="n"/>
      <c r="PSM11" s="1739" t="n"/>
      <c r="PSN11" s="1739" t="n"/>
      <c r="PSO11" s="1739" t="n"/>
      <c r="PSP11" s="1739" t="n"/>
      <c r="PSQ11" s="1739" t="n"/>
      <c r="PSR11" s="1739" t="n"/>
      <c r="PSS11" s="1739" t="n"/>
      <c r="PST11" s="1739" t="n"/>
      <c r="PSU11" s="1739" t="n"/>
      <c r="PSV11" s="1739" t="n"/>
      <c r="PSW11" s="1739" t="n"/>
      <c r="PSX11" s="1739" t="n"/>
      <c r="PSY11" s="1739" t="n"/>
      <c r="PSZ11" s="1739" t="n"/>
      <c r="PTA11" s="1739" t="n"/>
      <c r="PTB11" s="1739" t="n"/>
      <c r="PTC11" s="1739" t="n"/>
      <c r="PTD11" s="1739" t="n"/>
      <c r="PTE11" s="1739" t="n"/>
      <c r="PTF11" s="1739" t="n"/>
      <c r="PTG11" s="1739" t="n"/>
      <c r="PTH11" s="1739" t="n"/>
      <c r="PTI11" s="1739" t="n"/>
      <c r="PTJ11" s="1739" t="n"/>
      <c r="PTK11" s="1739" t="n"/>
      <c r="PTL11" s="1739" t="n"/>
      <c r="PTM11" s="1739" t="n"/>
      <c r="PTN11" s="1739" t="n"/>
      <c r="PTO11" s="1739" t="n"/>
      <c r="PTP11" s="1739" t="n"/>
      <c r="PTQ11" s="1739" t="n"/>
      <c r="PTR11" s="1739" t="n"/>
      <c r="PTS11" s="1739" t="n"/>
      <c r="PTT11" s="1739" t="n"/>
      <c r="PTU11" s="1739" t="n"/>
      <c r="PTV11" s="1739" t="n"/>
      <c r="PTW11" s="1739" t="n"/>
      <c r="PTX11" s="1739" t="n"/>
      <c r="PTY11" s="1739" t="n"/>
      <c r="PTZ11" s="1739" t="n"/>
      <c r="PUA11" s="1739" t="n"/>
      <c r="PUB11" s="1739" t="n"/>
      <c r="PUC11" s="1739" t="n"/>
      <c r="PUD11" s="1739" t="n"/>
      <c r="PUE11" s="1739" t="n"/>
      <c r="PUF11" s="1739" t="n"/>
      <c r="PUG11" s="1739" t="n"/>
      <c r="PUH11" s="1739" t="n"/>
      <c r="PUI11" s="1739" t="n"/>
      <c r="PUJ11" s="1739" t="n"/>
      <c r="PUK11" s="1739" t="n"/>
      <c r="PUL11" s="1739" t="n"/>
      <c r="PUM11" s="1739" t="n"/>
      <c r="PUN11" s="1739" t="n"/>
      <c r="PUO11" s="1739" t="n"/>
      <c r="PUP11" s="1739" t="n"/>
      <c r="PUQ11" s="1739" t="n"/>
      <c r="PUR11" s="1739" t="n"/>
      <c r="PUS11" s="1739" t="n"/>
      <c r="PUT11" s="1739" t="n"/>
      <c r="PUU11" s="1739" t="n"/>
      <c r="PUV11" s="1739" t="n"/>
      <c r="PUW11" s="1739" t="n"/>
      <c r="PUX11" s="1739" t="n"/>
      <c r="PUY11" s="1739" t="n"/>
      <c r="PUZ11" s="1739" t="n"/>
      <c r="PVA11" s="1739" t="n"/>
      <c r="PVB11" s="1739" t="n"/>
      <c r="PVC11" s="1739" t="n"/>
      <c r="PVD11" s="1739" t="n"/>
      <c r="PVE11" s="1739" t="n"/>
      <c r="PVF11" s="1739" t="n"/>
      <c r="PVG11" s="1739" t="n"/>
      <c r="PVH11" s="1739" t="n"/>
      <c r="PVI11" s="1739" t="n"/>
      <c r="PVJ11" s="1739" t="n"/>
      <c r="PVK11" s="1739" t="n"/>
      <c r="PVL11" s="1739" t="n"/>
      <c r="PVM11" s="1739" t="n"/>
      <c r="PVN11" s="1739" t="n"/>
      <c r="PVO11" s="1739" t="n"/>
      <c r="PVP11" s="1739" t="n"/>
      <c r="PVQ11" s="1739" t="n"/>
      <c r="PVR11" s="1739" t="n"/>
      <c r="PVS11" s="1739" t="n"/>
      <c r="PVT11" s="1739" t="n"/>
      <c r="PVU11" s="1739" t="n"/>
      <c r="PVV11" s="1739" t="n"/>
      <c r="PVW11" s="1739" t="n"/>
      <c r="PVX11" s="1739" t="n"/>
      <c r="PVY11" s="1739" t="n"/>
      <c r="PVZ11" s="1739" t="n"/>
      <c r="PWA11" s="1739" t="n"/>
      <c r="PWB11" s="1739" t="n"/>
      <c r="PWC11" s="1739" t="n"/>
      <c r="PWD11" s="1739" t="n"/>
      <c r="PWE11" s="1739" t="n"/>
      <c r="PWF11" s="1739" t="n"/>
      <c r="PWG11" s="1739" t="n"/>
      <c r="PWH11" s="1739" t="n"/>
      <c r="PWI11" s="1739" t="n"/>
      <c r="PWJ11" s="1739" t="n"/>
      <c r="PWK11" s="1739" t="n"/>
      <c r="PWL11" s="1739" t="n"/>
      <c r="PWM11" s="1739" t="n"/>
      <c r="PWN11" s="1739" t="n"/>
      <c r="PWO11" s="1739" t="n"/>
      <c r="PWP11" s="1739" t="n"/>
      <c r="PWQ11" s="1739" t="n"/>
      <c r="PWR11" s="1739" t="n"/>
      <c r="PWS11" s="1739" t="n"/>
      <c r="PWT11" s="1739" t="n"/>
      <c r="PWU11" s="1739" t="n"/>
      <c r="PWV11" s="1739" t="n"/>
      <c r="PWW11" s="1739" t="n"/>
      <c r="PWX11" s="1739" t="n"/>
      <c r="PWY11" s="1739" t="n"/>
      <c r="PWZ11" s="1739" t="n"/>
      <c r="PXA11" s="1739" t="n"/>
      <c r="PXB11" s="1739" t="n"/>
      <c r="PXC11" s="1739" t="n"/>
      <c r="PXD11" s="1739" t="n"/>
      <c r="PXE11" s="1739" t="n"/>
      <c r="PXF11" s="1739" t="n"/>
      <c r="PXG11" s="1739" t="n"/>
      <c r="PXH11" s="1739" t="n"/>
      <c r="PXI11" s="1739" t="n"/>
      <c r="PXJ11" s="1739" t="n"/>
      <c r="PXK11" s="1739" t="n"/>
      <c r="PXL11" s="1739" t="n"/>
      <c r="PXM11" s="1739" t="n"/>
      <c r="PXN11" s="1739" t="n"/>
      <c r="PXO11" s="1739" t="n"/>
      <c r="PXP11" s="1739" t="n"/>
      <c r="PXQ11" s="1739" t="n"/>
      <c r="PXR11" s="1739" t="n"/>
      <c r="PXS11" s="1739" t="n"/>
      <c r="PXT11" s="1739" t="n"/>
      <c r="PXU11" s="1739" t="n"/>
      <c r="PXV11" s="1739" t="n"/>
      <c r="PXW11" s="1739" t="n"/>
      <c r="PXX11" s="1739" t="n"/>
      <c r="PXY11" s="1739" t="n"/>
      <c r="PXZ11" s="1739" t="n"/>
      <c r="PYA11" s="1739" t="n"/>
      <c r="PYB11" s="1739" t="n"/>
      <c r="PYC11" s="1739" t="n"/>
      <c r="PYD11" s="1739" t="n"/>
      <c r="PYE11" s="1739" t="n"/>
      <c r="PYF11" s="1739" t="n"/>
      <c r="PYG11" s="1739" t="n"/>
      <c r="PYH11" s="1739" t="n"/>
      <c r="PYI11" s="1739" t="n"/>
      <c r="PYJ11" s="1739" t="n"/>
      <c r="PYK11" s="1739" t="n"/>
      <c r="PYL11" s="1739" t="n"/>
      <c r="PYM11" s="1739" t="n"/>
      <c r="PYN11" s="1739" t="n"/>
      <c r="PYO11" s="1739" t="n"/>
      <c r="PYP11" s="1739" t="n"/>
      <c r="PYQ11" s="1739" t="n"/>
      <c r="PYR11" s="1739" t="n"/>
      <c r="PYS11" s="1739" t="n"/>
      <c r="PYT11" s="1739" t="n"/>
      <c r="PYU11" s="1739" t="n"/>
      <c r="PYV11" s="1739" t="n"/>
      <c r="PYW11" s="1739" t="n"/>
      <c r="PYX11" s="1739" t="n"/>
      <c r="PYY11" s="1739" t="n"/>
      <c r="PYZ11" s="1739" t="n"/>
      <c r="PZA11" s="1739" t="n"/>
      <c r="PZB11" s="1739" t="n"/>
      <c r="PZC11" s="1739" t="n"/>
      <c r="PZD11" s="1739" t="n"/>
      <c r="PZE11" s="1739" t="n"/>
      <c r="PZF11" s="1739" t="n"/>
      <c r="PZG11" s="1739" t="n"/>
      <c r="PZH11" s="1739" t="n"/>
      <c r="PZI11" s="1739" t="n"/>
      <c r="PZJ11" s="1739" t="n"/>
      <c r="PZK11" s="1739" t="n"/>
      <c r="PZL11" s="1739" t="n"/>
      <c r="PZM11" s="1739" t="n"/>
      <c r="PZN11" s="1739" t="n"/>
      <c r="PZO11" s="1739" t="n"/>
      <c r="PZP11" s="1739" t="n"/>
      <c r="PZQ11" s="1739" t="n"/>
      <c r="PZR11" s="1739" t="n"/>
      <c r="PZS11" s="1739" t="n"/>
      <c r="PZT11" s="1739" t="n"/>
      <c r="PZU11" s="1739" t="n"/>
      <c r="PZV11" s="1739" t="n"/>
      <c r="PZW11" s="1739" t="n"/>
      <c r="PZX11" s="1739" t="n"/>
      <c r="PZY11" s="1739" t="n"/>
      <c r="PZZ11" s="1739" t="n"/>
      <c r="QAA11" s="1739" t="n"/>
      <c r="QAB11" s="1739" t="n"/>
      <c r="QAC11" s="1739" t="n"/>
      <c r="QAD11" s="1739" t="n"/>
      <c r="QAE11" s="1739" t="n"/>
      <c r="QAF11" s="1739" t="n"/>
      <c r="QAG11" s="1739" t="n"/>
      <c r="QAH11" s="1739" t="n"/>
      <c r="QAI11" s="1739" t="n"/>
      <c r="QAJ11" s="1739" t="n"/>
      <c r="QAK11" s="1739" t="n"/>
      <c r="QAL11" s="1739" t="n"/>
      <c r="QAM11" s="1739" t="n"/>
      <c r="QAN11" s="1739" t="n"/>
      <c r="QAO11" s="1739" t="n"/>
      <c r="QAP11" s="1739" t="n"/>
      <c r="QAQ11" s="1739" t="n"/>
      <c r="QAR11" s="1739" t="n"/>
      <c r="QAS11" s="1739" t="n"/>
      <c r="QAT11" s="1739" t="n"/>
      <c r="QAU11" s="1739" t="n"/>
      <c r="QAV11" s="1739" t="n"/>
      <c r="QAW11" s="1739" t="n"/>
      <c r="QAX11" s="1739" t="n"/>
      <c r="QAY11" s="1739" t="n"/>
      <c r="QAZ11" s="1739" t="n"/>
      <c r="QBA11" s="1739" t="n"/>
      <c r="QBB11" s="1739" t="n"/>
      <c r="QBC11" s="1739" t="n"/>
      <c r="QBD11" s="1739" t="n"/>
      <c r="QBE11" s="1739" t="n"/>
      <c r="QBF11" s="1739" t="n"/>
      <c r="QBG11" s="1739" t="n"/>
      <c r="QBH11" s="1739" t="n"/>
      <c r="QBI11" s="1739" t="n"/>
      <c r="QBJ11" s="1739" t="n"/>
      <c r="QBK11" s="1739" t="n"/>
      <c r="QBL11" s="1739" t="n"/>
      <c r="QBM11" s="1739" t="n"/>
      <c r="QBN11" s="1739" t="n"/>
      <c r="QBO11" s="1739" t="n"/>
      <c r="QBP11" s="1739" t="n"/>
      <c r="QBQ11" s="1739" t="n"/>
      <c r="QBR11" s="1739" t="n"/>
      <c r="QBS11" s="1739" t="n"/>
      <c r="QBT11" s="1739" t="n"/>
      <c r="QBU11" s="1739" t="n"/>
      <c r="QBV11" s="1739" t="n"/>
      <c r="QBW11" s="1739" t="n"/>
      <c r="QBX11" s="1739" t="n"/>
      <c r="QBY11" s="1739" t="n"/>
      <c r="QBZ11" s="1739" t="n"/>
      <c r="QCA11" s="1739" t="n"/>
      <c r="QCB11" s="1739" t="n"/>
      <c r="QCC11" s="1739" t="n"/>
      <c r="QCD11" s="1739" t="n"/>
      <c r="QCE11" s="1739" t="n"/>
      <c r="QCF11" s="1739" t="n"/>
      <c r="QCG11" s="1739" t="n"/>
      <c r="QCH11" s="1739" t="n"/>
      <c r="QCI11" s="1739" t="n"/>
      <c r="QCJ11" s="1739" t="n"/>
      <c r="QCK11" s="1739" t="n"/>
      <c r="QCL11" s="1739" t="n"/>
      <c r="QCM11" s="1739" t="n"/>
      <c r="QCN11" s="1739" t="n"/>
      <c r="QCO11" s="1739" t="n"/>
      <c r="QCP11" s="1739" t="n"/>
      <c r="QCQ11" s="1739" t="n"/>
      <c r="QCR11" s="1739" t="n"/>
      <c r="QCS11" s="1739" t="n"/>
      <c r="QCT11" s="1739" t="n"/>
      <c r="QCU11" s="1739" t="n"/>
      <c r="QCV11" s="1739" t="n"/>
      <c r="QCW11" s="1739" t="n"/>
      <c r="QCX11" s="1739" t="n"/>
      <c r="QCY11" s="1739" t="n"/>
      <c r="QCZ11" s="1739" t="n"/>
      <c r="QDA11" s="1739" t="n"/>
      <c r="QDB11" s="1739" t="n"/>
      <c r="QDC11" s="1739" t="n"/>
      <c r="QDD11" s="1739" t="n"/>
      <c r="QDE11" s="1739" t="n"/>
      <c r="QDF11" s="1739" t="n"/>
      <c r="QDG11" s="1739" t="n"/>
      <c r="QDH11" s="1739" t="n"/>
      <c r="QDI11" s="1739" t="n"/>
      <c r="QDJ11" s="1739" t="n"/>
      <c r="QDK11" s="1739" t="n"/>
      <c r="QDL11" s="1739" t="n"/>
      <c r="QDM11" s="1739" t="n"/>
      <c r="QDN11" s="1739" t="n"/>
      <c r="QDO11" s="1739" t="n"/>
      <c r="QDP11" s="1739" t="n"/>
      <c r="QDQ11" s="1739" t="n"/>
      <c r="QDR11" s="1739" t="n"/>
      <c r="QDS11" s="1739" t="n"/>
      <c r="QDT11" s="1739" t="n"/>
      <c r="QDU11" s="1739" t="n"/>
      <c r="QDV11" s="1739" t="n"/>
      <c r="QDW11" s="1739" t="n"/>
      <c r="QDX11" s="1739" t="n"/>
      <c r="QDY11" s="1739" t="n"/>
      <c r="QDZ11" s="1739" t="n"/>
      <c r="QEA11" s="1739" t="n"/>
      <c r="QEB11" s="1739" t="n"/>
      <c r="QEC11" s="1739" t="n"/>
      <c r="QED11" s="1739" t="n"/>
      <c r="QEE11" s="1739" t="n"/>
      <c r="QEF11" s="1739" t="n"/>
      <c r="QEG11" s="1739" t="n"/>
      <c r="QEH11" s="1739" t="n"/>
      <c r="QEI11" s="1739" t="n"/>
      <c r="QEJ11" s="1739" t="n"/>
      <c r="QEK11" s="1739" t="n"/>
      <c r="QEL11" s="1739" t="n"/>
      <c r="QEM11" s="1739" t="n"/>
      <c r="QEN11" s="1739" t="n"/>
      <c r="QEO11" s="1739" t="n"/>
      <c r="QEP11" s="1739" t="n"/>
      <c r="QEQ11" s="1739" t="n"/>
      <c r="QER11" s="1739" t="n"/>
      <c r="QES11" s="1739" t="n"/>
      <c r="QET11" s="1739" t="n"/>
      <c r="QEU11" s="1739" t="n"/>
      <c r="QEV11" s="1739" t="n"/>
      <c r="QEW11" s="1739" t="n"/>
      <c r="QEX11" s="1739" t="n"/>
      <c r="QEY11" s="1739" t="n"/>
      <c r="QEZ11" s="1739" t="n"/>
      <c r="QFA11" s="1739" t="n"/>
      <c r="QFB11" s="1739" t="n"/>
      <c r="QFC11" s="1739" t="n"/>
      <c r="QFD11" s="1739" t="n"/>
      <c r="QFE11" s="1739" t="n"/>
      <c r="QFF11" s="1739" t="n"/>
      <c r="QFG11" s="1739" t="n"/>
      <c r="QFH11" s="1739" t="n"/>
      <c r="QFI11" s="1739" t="n"/>
      <c r="QFJ11" s="1739" t="n"/>
      <c r="QFK11" s="1739" t="n"/>
      <c r="QFL11" s="1739" t="n"/>
      <c r="QFM11" s="1739" t="n"/>
      <c r="QFN11" s="1739" t="n"/>
      <c r="QFO11" s="1739" t="n"/>
      <c r="QFP11" s="1739" t="n"/>
      <c r="QFQ11" s="1739" t="n"/>
      <c r="QFR11" s="1739" t="n"/>
      <c r="QFS11" s="1739" t="n"/>
      <c r="QFT11" s="1739" t="n"/>
      <c r="QFU11" s="1739" t="n"/>
      <c r="QFV11" s="1739" t="n"/>
      <c r="QFW11" s="1739" t="n"/>
      <c r="QFX11" s="1739" t="n"/>
      <c r="QFY11" s="1739" t="n"/>
      <c r="QFZ11" s="1739" t="n"/>
      <c r="QGA11" s="1739" t="n"/>
      <c r="QGB11" s="1739" t="n"/>
      <c r="QGC11" s="1739" t="n"/>
      <c r="QGD11" s="1739" t="n"/>
      <c r="QGE11" s="1739" t="n"/>
      <c r="QGF11" s="1739" t="n"/>
      <c r="QGG11" s="1739" t="n"/>
      <c r="QGH11" s="1739" t="n"/>
      <c r="QGI11" s="1739" t="n"/>
      <c r="QGJ11" s="1739" t="n"/>
      <c r="QGK11" s="1739" t="n"/>
      <c r="QGL11" s="1739" t="n"/>
      <c r="QGM11" s="1739" t="n"/>
      <c r="QGN11" s="1739" t="n"/>
      <c r="QGO11" s="1739" t="n"/>
      <c r="QGP11" s="1739" t="n"/>
      <c r="QGQ11" s="1739" t="n"/>
      <c r="QGR11" s="1739" t="n"/>
      <c r="QGS11" s="1739" t="n"/>
      <c r="QGT11" s="1739" t="n"/>
      <c r="QGU11" s="1739" t="n"/>
      <c r="QGV11" s="1739" t="n"/>
      <c r="QGW11" s="1739" t="n"/>
      <c r="QGX11" s="1739" t="n"/>
      <c r="QGY11" s="1739" t="n"/>
      <c r="QGZ11" s="1739" t="n"/>
      <c r="QHA11" s="1739" t="n"/>
      <c r="QHB11" s="1739" t="n"/>
      <c r="QHC11" s="1739" t="n"/>
      <c r="QHD11" s="1739" t="n"/>
      <c r="QHE11" s="1739" t="n"/>
      <c r="QHF11" s="1739" t="n"/>
      <c r="QHG11" s="1739" t="n"/>
      <c r="QHH11" s="1739" t="n"/>
      <c r="QHI11" s="1739" t="n"/>
      <c r="QHJ11" s="1739" t="n"/>
      <c r="QHK11" s="1739" t="n"/>
      <c r="QHL11" s="1739" t="n"/>
      <c r="QHM11" s="1739" t="n"/>
      <c r="QHN11" s="1739" t="n"/>
      <c r="QHO11" s="1739" t="n"/>
      <c r="QHP11" s="1739" t="n"/>
      <c r="QHQ11" s="1739" t="n"/>
      <c r="QHR11" s="1739" t="n"/>
      <c r="QHS11" s="1739" t="n"/>
      <c r="QHT11" s="1739" t="n"/>
      <c r="QHU11" s="1739" t="n"/>
      <c r="QHV11" s="1739" t="n"/>
      <c r="QHW11" s="1739" t="n"/>
      <c r="QHX11" s="1739" t="n"/>
      <c r="QHY11" s="1739" t="n"/>
      <c r="QHZ11" s="1739" t="n"/>
      <c r="QIA11" s="1739" t="n"/>
      <c r="QIB11" s="1739" t="n"/>
      <c r="QIC11" s="1739" t="n"/>
      <c r="QID11" s="1739" t="n"/>
      <c r="QIE11" s="1739" t="n"/>
      <c r="QIF11" s="1739" t="n"/>
      <c r="QIG11" s="1739" t="n"/>
      <c r="QIH11" s="1739" t="n"/>
      <c r="QII11" s="1739" t="n"/>
      <c r="QIJ11" s="1739" t="n"/>
      <c r="QIK11" s="1739" t="n"/>
      <c r="QIL11" s="1739" t="n"/>
      <c r="QIM11" s="1739" t="n"/>
      <c r="QIN11" s="1739" t="n"/>
      <c r="QIO11" s="1739" t="n"/>
      <c r="QIP11" s="1739" t="n"/>
      <c r="QIQ11" s="1739" t="n"/>
      <c r="QIR11" s="1739" t="n"/>
      <c r="QIS11" s="1739" t="n"/>
      <c r="QIT11" s="1739" t="n"/>
      <c r="QIU11" s="1739" t="n"/>
      <c r="QIV11" s="1739" t="n"/>
      <c r="QIW11" s="1739" t="n"/>
      <c r="QIX11" s="1739" t="n"/>
      <c r="QIY11" s="1739" t="n"/>
      <c r="QIZ11" s="1739" t="n"/>
      <c r="QJA11" s="1739" t="n"/>
      <c r="QJB11" s="1739" t="n"/>
      <c r="QJC11" s="1739" t="n"/>
      <c r="QJD11" s="1739" t="n"/>
      <c r="QJE11" s="1739" t="n"/>
      <c r="QJF11" s="1739" t="n"/>
      <c r="QJG11" s="1739" t="n"/>
      <c r="QJH11" s="1739" t="n"/>
      <c r="QJI11" s="1739" t="n"/>
      <c r="QJJ11" s="1739" t="n"/>
      <c r="QJK11" s="1739" t="n"/>
      <c r="QJL11" s="1739" t="n"/>
      <c r="QJM11" s="1739" t="n"/>
      <c r="QJN11" s="1739" t="n"/>
      <c r="QJO11" s="1739" t="n"/>
      <c r="QJP11" s="1739" t="n"/>
      <c r="QJQ11" s="1739" t="n"/>
      <c r="QJR11" s="1739" t="n"/>
      <c r="QJS11" s="1739" t="n"/>
      <c r="QJT11" s="1739" t="n"/>
      <c r="QJU11" s="1739" t="n"/>
      <c r="QJV11" s="1739" t="n"/>
      <c r="QJW11" s="1739" t="n"/>
      <c r="QJX11" s="1739" t="n"/>
      <c r="QJY11" s="1739" t="n"/>
      <c r="QJZ11" s="1739" t="n"/>
      <c r="QKA11" s="1739" t="n"/>
      <c r="QKB11" s="1739" t="n"/>
      <c r="QKC11" s="1739" t="n"/>
      <c r="QKD11" s="1739" t="n"/>
      <c r="QKE11" s="1739" t="n"/>
      <c r="QKF11" s="1739" t="n"/>
      <c r="QKG11" s="1739" t="n"/>
      <c r="QKH11" s="1739" t="n"/>
      <c r="QKI11" s="1739" t="n"/>
      <c r="QKJ11" s="1739" t="n"/>
      <c r="QKK11" s="1739" t="n"/>
      <c r="QKL11" s="1739" t="n"/>
      <c r="QKM11" s="1739" t="n"/>
      <c r="QKN11" s="1739" t="n"/>
      <c r="QKO11" s="1739" t="n"/>
      <c r="QKP11" s="1739" t="n"/>
      <c r="QKQ11" s="1739" t="n"/>
      <c r="QKR11" s="1739" t="n"/>
      <c r="QKS11" s="1739" t="n"/>
      <c r="QKT11" s="1739" t="n"/>
      <c r="QKU11" s="1739" t="n"/>
      <c r="QKV11" s="1739" t="n"/>
      <c r="QKW11" s="1739" t="n"/>
      <c r="QKX11" s="1739" t="n"/>
      <c r="QKY11" s="1739" t="n"/>
      <c r="QKZ11" s="1739" t="n"/>
      <c r="QLA11" s="1739" t="n"/>
      <c r="QLB11" s="1739" t="n"/>
      <c r="QLC11" s="1739" t="n"/>
      <c r="QLD11" s="1739" t="n"/>
      <c r="QLE11" s="1739" t="n"/>
      <c r="QLF11" s="1739" t="n"/>
      <c r="QLG11" s="1739" t="n"/>
      <c r="QLH11" s="1739" t="n"/>
      <c r="QLI11" s="1739" t="n"/>
      <c r="QLJ11" s="1739" t="n"/>
      <c r="QLK11" s="1739" t="n"/>
      <c r="QLL11" s="1739" t="n"/>
      <c r="QLM11" s="1739" t="n"/>
      <c r="QLN11" s="1739" t="n"/>
      <c r="QLO11" s="1739" t="n"/>
      <c r="QLP11" s="1739" t="n"/>
      <c r="QLQ11" s="1739" t="n"/>
      <c r="QLR11" s="1739" t="n"/>
      <c r="QLS11" s="1739" t="n"/>
      <c r="QLT11" s="1739" t="n"/>
      <c r="QLU11" s="1739" t="n"/>
      <c r="QLV11" s="1739" t="n"/>
      <c r="QLW11" s="1739" t="n"/>
      <c r="QLX11" s="1739" t="n"/>
      <c r="QLY11" s="1739" t="n"/>
      <c r="QLZ11" s="1739" t="n"/>
      <c r="QMA11" s="1739" t="n"/>
      <c r="QMB11" s="1739" t="n"/>
      <c r="QMC11" s="1739" t="n"/>
      <c r="QMD11" s="1739" t="n"/>
      <c r="QME11" s="1739" t="n"/>
      <c r="QMF11" s="1739" t="n"/>
      <c r="QMG11" s="1739" t="n"/>
      <c r="QMH11" s="1739" t="n"/>
      <c r="QMI11" s="1739" t="n"/>
      <c r="QMJ11" s="1739" t="n"/>
      <c r="QMK11" s="1739" t="n"/>
      <c r="QML11" s="1739" t="n"/>
      <c r="QMM11" s="1739" t="n"/>
      <c r="QMN11" s="1739" t="n"/>
      <c r="QMO11" s="1739" t="n"/>
      <c r="QMP11" s="1739" t="n"/>
      <c r="QMQ11" s="1739" t="n"/>
      <c r="QMR11" s="1739" t="n"/>
      <c r="QMS11" s="1739" t="n"/>
      <c r="QMT11" s="1739" t="n"/>
      <c r="QMU11" s="1739" t="n"/>
      <c r="QMV11" s="1739" t="n"/>
      <c r="QMW11" s="1739" t="n"/>
      <c r="QMX11" s="1739" t="n"/>
      <c r="QMY11" s="1739" t="n"/>
      <c r="QMZ11" s="1739" t="n"/>
      <c r="QNA11" s="1739" t="n"/>
      <c r="QNB11" s="1739" t="n"/>
      <c r="QNC11" s="1739" t="n"/>
      <c r="QND11" s="1739" t="n"/>
      <c r="QNE11" s="1739" t="n"/>
      <c r="QNF11" s="1739" t="n"/>
      <c r="QNG11" s="1739" t="n"/>
      <c r="QNH11" s="1739" t="n"/>
      <c r="QNI11" s="1739" t="n"/>
      <c r="QNJ11" s="1739" t="n"/>
      <c r="QNK11" s="1739" t="n"/>
      <c r="QNL11" s="1739" t="n"/>
      <c r="QNM11" s="1739" t="n"/>
      <c r="QNN11" s="1739" t="n"/>
      <c r="QNO11" s="1739" t="n"/>
      <c r="QNP11" s="1739" t="n"/>
      <c r="QNQ11" s="1739" t="n"/>
      <c r="QNR11" s="1739" t="n"/>
      <c r="QNS11" s="1739" t="n"/>
      <c r="QNT11" s="1739" t="n"/>
      <c r="QNU11" s="1739" t="n"/>
      <c r="QNV11" s="1739" t="n"/>
      <c r="QNW11" s="1739" t="n"/>
      <c r="QNX11" s="1739" t="n"/>
      <c r="QNY11" s="1739" t="n"/>
      <c r="QNZ11" s="1739" t="n"/>
      <c r="QOA11" s="1739" t="n"/>
      <c r="QOB11" s="1739" t="n"/>
      <c r="QOC11" s="1739" t="n"/>
      <c r="QOD11" s="1739" t="n"/>
      <c r="QOE11" s="1739" t="n"/>
      <c r="QOF11" s="1739" t="n"/>
      <c r="QOG11" s="1739" t="n"/>
      <c r="QOH11" s="1739" t="n"/>
      <c r="QOI11" s="1739" t="n"/>
      <c r="QOJ11" s="1739" t="n"/>
      <c r="QOK11" s="1739" t="n"/>
      <c r="QOL11" s="1739" t="n"/>
      <c r="QOM11" s="1739" t="n"/>
      <c r="QON11" s="1739" t="n"/>
      <c r="QOO11" s="1739" t="n"/>
      <c r="QOP11" s="1739" t="n"/>
      <c r="QOQ11" s="1739" t="n"/>
      <c r="QOR11" s="1739" t="n"/>
      <c r="QOS11" s="1739" t="n"/>
      <c r="QOT11" s="1739" t="n"/>
      <c r="QOU11" s="1739" t="n"/>
      <c r="QOV11" s="1739" t="n"/>
      <c r="QOW11" s="1739" t="n"/>
      <c r="QOX11" s="1739" t="n"/>
      <c r="QOY11" s="1739" t="n"/>
      <c r="QOZ11" s="1739" t="n"/>
      <c r="QPA11" s="1739" t="n"/>
      <c r="QPB11" s="1739" t="n"/>
      <c r="QPC11" s="1739" t="n"/>
      <c r="QPD11" s="1739" t="n"/>
      <c r="QPE11" s="1739" t="n"/>
      <c r="QPF11" s="1739" t="n"/>
      <c r="QPG11" s="1739" t="n"/>
      <c r="QPH11" s="1739" t="n"/>
      <c r="QPI11" s="1739" t="n"/>
      <c r="QPJ11" s="1739" t="n"/>
      <c r="QPK11" s="1739" t="n"/>
      <c r="QPL11" s="1739" t="n"/>
      <c r="QPM11" s="1739" t="n"/>
      <c r="QPN11" s="1739" t="n"/>
      <c r="QPO11" s="1739" t="n"/>
      <c r="QPP11" s="1739" t="n"/>
      <c r="QPQ11" s="1739" t="n"/>
      <c r="QPR11" s="1739" t="n"/>
      <c r="QPS11" s="1739" t="n"/>
      <c r="QPT11" s="1739" t="n"/>
      <c r="QPU11" s="1739" t="n"/>
      <c r="QPV11" s="1739" t="n"/>
      <c r="QPW11" s="1739" t="n"/>
      <c r="QPX11" s="1739" t="n"/>
      <c r="QPY11" s="1739" t="n"/>
      <c r="QPZ11" s="1739" t="n"/>
      <c r="QQA11" s="1739" t="n"/>
      <c r="QQB11" s="1739" t="n"/>
      <c r="QQC11" s="1739" t="n"/>
      <c r="QQD11" s="1739" t="n"/>
      <c r="QQE11" s="1739" t="n"/>
      <c r="QQF11" s="1739" t="n"/>
      <c r="QQG11" s="1739" t="n"/>
      <c r="QQH11" s="1739" t="n"/>
      <c r="QQI11" s="1739" t="n"/>
      <c r="QQJ11" s="1739" t="n"/>
      <c r="QQK11" s="1739" t="n"/>
      <c r="QQL11" s="1739" t="n"/>
      <c r="QQM11" s="1739" t="n"/>
      <c r="QQN11" s="1739" t="n"/>
      <c r="QQO11" s="1739" t="n"/>
      <c r="QQP11" s="1739" t="n"/>
      <c r="QQQ11" s="1739" t="n"/>
      <c r="QQR11" s="1739" t="n"/>
      <c r="QQS11" s="1739" t="n"/>
      <c r="QQT11" s="1739" t="n"/>
      <c r="QQU11" s="1739" t="n"/>
      <c r="QQV11" s="1739" t="n"/>
      <c r="QQW11" s="1739" t="n"/>
      <c r="QQX11" s="1739" t="n"/>
      <c r="QQY11" s="1739" t="n"/>
      <c r="QQZ11" s="1739" t="n"/>
      <c r="QRA11" s="1739" t="n"/>
      <c r="QRB11" s="1739" t="n"/>
      <c r="QRC11" s="1739" t="n"/>
      <c r="QRD11" s="1739" t="n"/>
      <c r="QRE11" s="1739" t="n"/>
      <c r="QRF11" s="1739" t="n"/>
      <c r="QRG11" s="1739" t="n"/>
      <c r="QRH11" s="1739" t="n"/>
      <c r="QRI11" s="1739" t="n"/>
      <c r="QRJ11" s="1739" t="n"/>
      <c r="QRK11" s="1739" t="n"/>
      <c r="QRL11" s="1739" t="n"/>
      <c r="QRM11" s="1739" t="n"/>
      <c r="QRN11" s="1739" t="n"/>
      <c r="QRO11" s="1739" t="n"/>
      <c r="QRP11" s="1739" t="n"/>
      <c r="QRQ11" s="1739" t="n"/>
      <c r="QRR11" s="1739" t="n"/>
      <c r="QRS11" s="1739" t="n"/>
      <c r="QRT11" s="1739" t="n"/>
      <c r="QRU11" s="1739" t="n"/>
      <c r="QRV11" s="1739" t="n"/>
      <c r="QRW11" s="1739" t="n"/>
      <c r="QRX11" s="1739" t="n"/>
      <c r="QRY11" s="1739" t="n"/>
      <c r="QRZ11" s="1739" t="n"/>
      <c r="QSA11" s="1739" t="n"/>
      <c r="QSB11" s="1739" t="n"/>
      <c r="QSC11" s="1739" t="n"/>
      <c r="QSD11" s="1739" t="n"/>
      <c r="QSE11" s="1739" t="n"/>
      <c r="QSF11" s="1739" t="n"/>
      <c r="QSG11" s="1739" t="n"/>
      <c r="QSH11" s="1739" t="n"/>
      <c r="QSI11" s="1739" t="n"/>
      <c r="QSJ11" s="1739" t="n"/>
      <c r="QSK11" s="1739" t="n"/>
      <c r="QSL11" s="1739" t="n"/>
      <c r="QSM11" s="1739" t="n"/>
      <c r="QSN11" s="1739" t="n"/>
      <c r="QSO11" s="1739" t="n"/>
      <c r="QSP11" s="1739" t="n"/>
      <c r="QSQ11" s="1739" t="n"/>
      <c r="QSR11" s="1739" t="n"/>
      <c r="QSS11" s="1739" t="n"/>
      <c r="QST11" s="1739" t="n"/>
      <c r="QSU11" s="1739" t="n"/>
      <c r="QSV11" s="1739" t="n"/>
      <c r="QSW11" s="1739" t="n"/>
      <c r="QSX11" s="1739" t="n"/>
      <c r="QSY11" s="1739" t="n"/>
      <c r="QSZ11" s="1739" t="n"/>
      <c r="QTA11" s="1739" t="n"/>
      <c r="QTB11" s="1739" t="n"/>
      <c r="QTC11" s="1739" t="n"/>
      <c r="QTD11" s="1739" t="n"/>
      <c r="QTE11" s="1739" t="n"/>
      <c r="QTF11" s="1739" t="n"/>
      <c r="QTG11" s="1739" t="n"/>
      <c r="QTH11" s="1739" t="n"/>
      <c r="QTI11" s="1739" t="n"/>
      <c r="QTJ11" s="1739" t="n"/>
      <c r="QTK11" s="1739" t="n"/>
      <c r="QTL11" s="1739" t="n"/>
      <c r="QTM11" s="1739" t="n"/>
      <c r="QTN11" s="1739" t="n"/>
      <c r="QTO11" s="1739" t="n"/>
      <c r="QTP11" s="1739" t="n"/>
      <c r="QTQ11" s="1739" t="n"/>
      <c r="QTR11" s="1739" t="n"/>
      <c r="QTS11" s="1739" t="n"/>
      <c r="QTT11" s="1739" t="n"/>
      <c r="QTU11" s="1739" t="n"/>
      <c r="QTV11" s="1739" t="n"/>
      <c r="QTW11" s="1739" t="n"/>
      <c r="QTX11" s="1739" t="n"/>
      <c r="QTY11" s="1739" t="n"/>
      <c r="QTZ11" s="1739" t="n"/>
      <c r="QUA11" s="1739" t="n"/>
      <c r="QUB11" s="1739" t="n"/>
      <c r="QUC11" s="1739" t="n"/>
      <c r="QUD11" s="1739" t="n"/>
      <c r="QUE11" s="1739" t="n"/>
      <c r="QUF11" s="1739" t="n"/>
      <c r="QUG11" s="1739" t="n"/>
      <c r="QUH11" s="1739" t="n"/>
      <c r="QUI11" s="1739" t="n"/>
      <c r="QUJ11" s="1739" t="n"/>
      <c r="QUK11" s="1739" t="n"/>
      <c r="QUL11" s="1739" t="n"/>
      <c r="QUM11" s="1739" t="n"/>
      <c r="QUN11" s="1739" t="n"/>
      <c r="QUO11" s="1739" t="n"/>
      <c r="QUP11" s="1739" t="n"/>
      <c r="QUQ11" s="1739" t="n"/>
      <c r="QUR11" s="1739" t="n"/>
      <c r="QUS11" s="1739" t="n"/>
      <c r="QUT11" s="1739" t="n"/>
      <c r="QUU11" s="1739" t="n"/>
      <c r="QUV11" s="1739" t="n"/>
      <c r="QUW11" s="1739" t="n"/>
      <c r="QUX11" s="1739" t="n"/>
      <c r="QUY11" s="1739" t="n"/>
      <c r="QUZ11" s="1739" t="n"/>
      <c r="QVA11" s="1739" t="n"/>
      <c r="QVB11" s="1739" t="n"/>
      <c r="QVC11" s="1739" t="n"/>
      <c r="QVD11" s="1739" t="n"/>
      <c r="QVE11" s="1739" t="n"/>
      <c r="QVF11" s="1739" t="n"/>
      <c r="QVG11" s="1739" t="n"/>
      <c r="QVH11" s="1739" t="n"/>
      <c r="QVI11" s="1739" t="n"/>
      <c r="QVJ11" s="1739" t="n"/>
      <c r="QVK11" s="1739" t="n"/>
      <c r="QVL11" s="1739" t="n"/>
      <c r="QVM11" s="1739" t="n"/>
      <c r="QVN11" s="1739" t="n"/>
      <c r="QVO11" s="1739" t="n"/>
      <c r="QVP11" s="1739" t="n"/>
      <c r="QVQ11" s="1739" t="n"/>
      <c r="QVR11" s="1739" t="n"/>
      <c r="QVS11" s="1739" t="n"/>
      <c r="QVT11" s="1739" t="n"/>
      <c r="QVU11" s="1739" t="n"/>
      <c r="QVV11" s="1739" t="n"/>
      <c r="QVW11" s="1739" t="n"/>
      <c r="QVX11" s="1739" t="n"/>
      <c r="QVY11" s="1739" t="n"/>
      <c r="QVZ11" s="1739" t="n"/>
      <c r="QWA11" s="1739" t="n"/>
      <c r="QWB11" s="1739" t="n"/>
      <c r="QWC11" s="1739" t="n"/>
      <c r="QWD11" s="1739" t="n"/>
      <c r="QWE11" s="1739" t="n"/>
      <c r="QWF11" s="1739" t="n"/>
      <c r="QWG11" s="1739" t="n"/>
      <c r="QWH11" s="1739" t="n"/>
      <c r="QWI11" s="1739" t="n"/>
      <c r="QWJ11" s="1739" t="n"/>
      <c r="QWK11" s="1739" t="n"/>
      <c r="QWL11" s="1739" t="n"/>
      <c r="QWM11" s="1739" t="n"/>
      <c r="QWN11" s="1739" t="n"/>
      <c r="QWO11" s="1739" t="n"/>
      <c r="QWP11" s="1739" t="n"/>
      <c r="QWQ11" s="1739" t="n"/>
      <c r="QWR11" s="1739" t="n"/>
      <c r="QWS11" s="1739" t="n"/>
      <c r="QWT11" s="1739" t="n"/>
      <c r="QWU11" s="1739" t="n"/>
      <c r="QWV11" s="1739" t="n"/>
      <c r="QWW11" s="1739" t="n"/>
      <c r="QWX11" s="1739" t="n"/>
      <c r="QWY11" s="1739" t="n"/>
      <c r="QWZ11" s="1739" t="n"/>
      <c r="QXA11" s="1739" t="n"/>
      <c r="QXB11" s="1739" t="n"/>
      <c r="QXC11" s="1739" t="n"/>
      <c r="QXD11" s="1739" t="n"/>
      <c r="QXE11" s="1739" t="n"/>
      <c r="QXF11" s="1739" t="n"/>
      <c r="QXG11" s="1739" t="n"/>
      <c r="QXH11" s="1739" t="n"/>
      <c r="QXI11" s="1739" t="n"/>
      <c r="QXJ11" s="1739" t="n"/>
      <c r="QXK11" s="1739" t="n"/>
      <c r="QXL11" s="1739" t="n"/>
      <c r="QXM11" s="1739" t="n"/>
      <c r="QXN11" s="1739" t="n"/>
      <c r="QXO11" s="1739" t="n"/>
      <c r="QXP11" s="1739" t="n"/>
      <c r="QXQ11" s="1739" t="n"/>
      <c r="QXR11" s="1739" t="n"/>
      <c r="QXS11" s="1739" t="n"/>
      <c r="QXT11" s="1739" t="n"/>
      <c r="QXU11" s="1739" t="n"/>
      <c r="QXV11" s="1739" t="n"/>
      <c r="QXW11" s="1739" t="n"/>
      <c r="QXX11" s="1739" t="n"/>
      <c r="QXY11" s="1739" t="n"/>
      <c r="QXZ11" s="1739" t="n"/>
      <c r="QYA11" s="1739" t="n"/>
      <c r="QYB11" s="1739" t="n"/>
      <c r="QYC11" s="1739" t="n"/>
      <c r="QYD11" s="1739" t="n"/>
      <c r="QYE11" s="1739" t="n"/>
      <c r="QYF11" s="1739" t="n"/>
      <c r="QYG11" s="1739" t="n"/>
      <c r="QYH11" s="1739" t="n"/>
      <c r="QYI11" s="1739" t="n"/>
      <c r="QYJ11" s="1739" t="n"/>
      <c r="QYK11" s="1739" t="n"/>
      <c r="QYL11" s="1739" t="n"/>
      <c r="QYM11" s="1739" t="n"/>
      <c r="QYN11" s="1739" t="n"/>
      <c r="QYO11" s="1739" t="n"/>
      <c r="QYP11" s="1739" t="n"/>
      <c r="QYQ11" s="1739" t="n"/>
      <c r="QYR11" s="1739" t="n"/>
      <c r="QYS11" s="1739" t="n"/>
      <c r="QYT11" s="1739" t="n"/>
      <c r="QYU11" s="1739" t="n"/>
      <c r="QYV11" s="1739" t="n"/>
      <c r="QYW11" s="1739" t="n"/>
      <c r="QYX11" s="1739" t="n"/>
      <c r="QYY11" s="1739" t="n"/>
      <c r="QYZ11" s="1739" t="n"/>
      <c r="QZA11" s="1739" t="n"/>
      <c r="QZB11" s="1739" t="n"/>
      <c r="QZC11" s="1739" t="n"/>
      <c r="QZD11" s="1739" t="n"/>
      <c r="QZE11" s="1739" t="n"/>
      <c r="QZF11" s="1739" t="n"/>
      <c r="QZG11" s="1739" t="n"/>
      <c r="QZH11" s="1739" t="n"/>
      <c r="QZI11" s="1739" t="n"/>
      <c r="QZJ11" s="1739" t="n"/>
      <c r="QZK11" s="1739" t="n"/>
      <c r="QZL11" s="1739" t="n"/>
      <c r="QZM11" s="1739" t="n"/>
      <c r="QZN11" s="1739" t="n"/>
      <c r="QZO11" s="1739" t="n"/>
      <c r="QZP11" s="1739" t="n"/>
      <c r="QZQ11" s="1739" t="n"/>
      <c r="QZR11" s="1739" t="n"/>
      <c r="QZS11" s="1739" t="n"/>
      <c r="QZT11" s="1739" t="n"/>
      <c r="QZU11" s="1739" t="n"/>
      <c r="QZV11" s="1739" t="n"/>
      <c r="QZW11" s="1739" t="n"/>
      <c r="QZX11" s="1739" t="n"/>
      <c r="QZY11" s="1739" t="n"/>
      <c r="QZZ11" s="1739" t="n"/>
      <c r="RAA11" s="1739" t="n"/>
      <c r="RAB11" s="1739" t="n"/>
      <c r="RAC11" s="1739" t="n"/>
      <c r="RAD11" s="1739" t="n"/>
      <c r="RAE11" s="1739" t="n"/>
      <c r="RAF11" s="1739" t="n"/>
      <c r="RAG11" s="1739" t="n"/>
      <c r="RAH11" s="1739" t="n"/>
      <c r="RAI11" s="1739" t="n"/>
      <c r="RAJ11" s="1739" t="n"/>
      <c r="RAK11" s="1739" t="n"/>
      <c r="RAL11" s="1739" t="n"/>
      <c r="RAM11" s="1739" t="n"/>
      <c r="RAN11" s="1739" t="n"/>
      <c r="RAO11" s="1739" t="n"/>
      <c r="RAP11" s="1739" t="n"/>
      <c r="RAQ11" s="1739" t="n"/>
      <c r="RAR11" s="1739" t="n"/>
      <c r="RAS11" s="1739" t="n"/>
      <c r="RAT11" s="1739" t="n"/>
      <c r="RAU11" s="1739" t="n"/>
      <c r="RAV11" s="1739" t="n"/>
      <c r="RAW11" s="1739" t="n"/>
      <c r="RAX11" s="1739" t="n"/>
      <c r="RAY11" s="1739" t="n"/>
      <c r="RAZ11" s="1739" t="n"/>
      <c r="RBA11" s="1739" t="n"/>
      <c r="RBB11" s="1739" t="n"/>
      <c r="RBC11" s="1739" t="n"/>
      <c r="RBD11" s="1739" t="n"/>
      <c r="RBE11" s="1739" t="n"/>
      <c r="RBF11" s="1739" t="n"/>
      <c r="RBG11" s="1739" t="n"/>
      <c r="RBH11" s="1739" t="n"/>
      <c r="RBI11" s="1739" t="n"/>
      <c r="RBJ11" s="1739" t="n"/>
      <c r="RBK11" s="1739" t="n"/>
      <c r="RBL11" s="1739" t="n"/>
      <c r="RBM11" s="1739" t="n"/>
      <c r="RBN11" s="1739" t="n"/>
      <c r="RBO11" s="1739" t="n"/>
      <c r="RBP11" s="1739" t="n"/>
      <c r="RBQ11" s="1739" t="n"/>
      <c r="RBR11" s="1739" t="n"/>
      <c r="RBS11" s="1739" t="n"/>
      <c r="RBT11" s="1739" t="n"/>
      <c r="RBU11" s="1739" t="n"/>
      <c r="RBV11" s="1739" t="n"/>
      <c r="RBW11" s="1739" t="n"/>
      <c r="RBX11" s="1739" t="n"/>
      <c r="RBY11" s="1739" t="n"/>
      <c r="RBZ11" s="1739" t="n"/>
      <c r="RCA11" s="1739" t="n"/>
      <c r="RCB11" s="1739" t="n"/>
      <c r="RCC11" s="1739" t="n"/>
      <c r="RCD11" s="1739" t="n"/>
      <c r="RCE11" s="1739" t="n"/>
      <c r="RCF11" s="1739" t="n"/>
      <c r="RCG11" s="1739" t="n"/>
      <c r="RCH11" s="1739" t="n"/>
      <c r="RCI11" s="1739" t="n"/>
      <c r="RCJ11" s="1739" t="n"/>
      <c r="RCK11" s="1739" t="n"/>
      <c r="RCL11" s="1739" t="n"/>
      <c r="RCM11" s="1739" t="n"/>
      <c r="RCN11" s="1739" t="n"/>
      <c r="RCO11" s="1739" t="n"/>
      <c r="RCP11" s="1739" t="n"/>
      <c r="RCQ11" s="1739" t="n"/>
      <c r="RCR11" s="1739" t="n"/>
      <c r="RCS11" s="1739" t="n"/>
      <c r="RCT11" s="1739" t="n"/>
      <c r="RCU11" s="1739" t="n"/>
      <c r="RCV11" s="1739" t="n"/>
      <c r="RCW11" s="1739" t="n"/>
      <c r="RCX11" s="1739" t="n"/>
      <c r="RCY11" s="1739" t="n"/>
      <c r="RCZ11" s="1739" t="n"/>
      <c r="RDA11" s="1739" t="n"/>
      <c r="RDB11" s="1739" t="n"/>
      <c r="RDC11" s="1739" t="n"/>
      <c r="RDD11" s="1739" t="n"/>
      <c r="RDE11" s="1739" t="n"/>
      <c r="RDF11" s="1739" t="n"/>
      <c r="RDG11" s="1739" t="n"/>
      <c r="RDH11" s="1739" t="n"/>
      <c r="RDI11" s="1739" t="n"/>
      <c r="RDJ11" s="1739" t="n"/>
      <c r="RDK11" s="1739" t="n"/>
      <c r="RDL11" s="1739" t="n"/>
      <c r="RDM11" s="1739" t="n"/>
      <c r="RDN11" s="1739" t="n"/>
      <c r="RDO11" s="1739" t="n"/>
      <c r="RDP11" s="1739" t="n"/>
      <c r="RDQ11" s="1739" t="n"/>
      <c r="RDR11" s="1739" t="n"/>
      <c r="RDS11" s="1739" t="n"/>
      <c r="RDT11" s="1739" t="n"/>
      <c r="RDU11" s="1739" t="n"/>
      <c r="RDV11" s="1739" t="n"/>
      <c r="RDW11" s="1739" t="n"/>
      <c r="RDX11" s="1739" t="n"/>
      <c r="RDY11" s="1739" t="n"/>
      <c r="RDZ11" s="1739" t="n"/>
      <c r="REA11" s="1739" t="n"/>
      <c r="REB11" s="1739" t="n"/>
      <c r="REC11" s="1739" t="n"/>
      <c r="RED11" s="1739" t="n"/>
      <c r="REE11" s="1739" t="n"/>
      <c r="REF11" s="1739" t="n"/>
      <c r="REG11" s="1739" t="n"/>
      <c r="REH11" s="1739" t="n"/>
      <c r="REI11" s="1739" t="n"/>
      <c r="REJ11" s="1739" t="n"/>
      <c r="REK11" s="1739" t="n"/>
      <c r="REL11" s="1739" t="n"/>
      <c r="REM11" s="1739" t="n"/>
      <c r="REN11" s="1739" t="n"/>
      <c r="REO11" s="1739" t="n"/>
      <c r="REP11" s="1739" t="n"/>
      <c r="REQ11" s="1739" t="n"/>
      <c r="RER11" s="1739" t="n"/>
      <c r="RES11" s="1739" t="n"/>
      <c r="RET11" s="1739" t="n"/>
      <c r="REU11" s="1739" t="n"/>
      <c r="REV11" s="1739" t="n"/>
      <c r="REW11" s="1739" t="n"/>
      <c r="REX11" s="1739" t="n"/>
      <c r="REY11" s="1739" t="n"/>
      <c r="REZ11" s="1739" t="n"/>
      <c r="RFA11" s="1739" t="n"/>
      <c r="RFB11" s="1739" t="n"/>
      <c r="RFC11" s="1739" t="n"/>
      <c r="RFD11" s="1739" t="n"/>
      <c r="RFE11" s="1739" t="n"/>
      <c r="RFF11" s="1739" t="n"/>
      <c r="RFG11" s="1739" t="n"/>
      <c r="RFH11" s="1739" t="n"/>
      <c r="RFI11" s="1739" t="n"/>
      <c r="RFJ11" s="1739" t="n"/>
      <c r="RFK11" s="1739" t="n"/>
      <c r="RFL11" s="1739" t="n"/>
      <c r="RFM11" s="1739" t="n"/>
      <c r="RFN11" s="1739" t="n"/>
      <c r="RFO11" s="1739" t="n"/>
      <c r="RFP11" s="1739" t="n"/>
      <c r="RFQ11" s="1739" t="n"/>
      <c r="RFR11" s="1739" t="n"/>
      <c r="RFS11" s="1739" t="n"/>
      <c r="RFT11" s="1739" t="n"/>
      <c r="RFU11" s="1739" t="n"/>
      <c r="RFV11" s="1739" t="n"/>
      <c r="RFW11" s="1739" t="n"/>
      <c r="RFX11" s="1739" t="n"/>
      <c r="RFY11" s="1739" t="n"/>
      <c r="RFZ11" s="1739" t="n"/>
      <c r="RGA11" s="1739" t="n"/>
      <c r="RGB11" s="1739" t="n"/>
      <c r="RGC11" s="1739" t="n"/>
      <c r="RGD11" s="1739" t="n"/>
      <c r="RGE11" s="1739" t="n"/>
      <c r="RGF11" s="1739" t="n"/>
      <c r="RGG11" s="1739" t="n"/>
      <c r="RGH11" s="1739" t="n"/>
      <c r="RGI11" s="1739" t="n"/>
      <c r="RGJ11" s="1739" t="n"/>
      <c r="RGK11" s="1739" t="n"/>
      <c r="RGL11" s="1739" t="n"/>
      <c r="RGM11" s="1739" t="n"/>
      <c r="RGN11" s="1739" t="n"/>
      <c r="RGO11" s="1739" t="n"/>
      <c r="RGP11" s="1739" t="n"/>
      <c r="RGQ11" s="1739" t="n"/>
      <c r="RGR11" s="1739" t="n"/>
      <c r="RGS11" s="1739" t="n"/>
      <c r="RGT11" s="1739" t="n"/>
      <c r="RGU11" s="1739" t="n"/>
      <c r="RGV11" s="1739" t="n"/>
      <c r="RGW11" s="1739" t="n"/>
      <c r="RGX11" s="1739" t="n"/>
      <c r="RGY11" s="1739" t="n"/>
      <c r="RGZ11" s="1739" t="n"/>
      <c r="RHA11" s="1739" t="n"/>
      <c r="RHB11" s="1739" t="n"/>
      <c r="RHC11" s="1739" t="n"/>
      <c r="RHD11" s="1739" t="n"/>
      <c r="RHE11" s="1739" t="n"/>
      <c r="RHF11" s="1739" t="n"/>
      <c r="RHG11" s="1739" t="n"/>
      <c r="RHH11" s="1739" t="n"/>
      <c r="RHI11" s="1739" t="n"/>
      <c r="RHJ11" s="1739" t="n"/>
      <c r="RHK11" s="1739" t="n"/>
      <c r="RHL11" s="1739" t="n"/>
      <c r="RHM11" s="1739" t="n"/>
      <c r="RHN11" s="1739" t="n"/>
      <c r="RHO11" s="1739" t="n"/>
      <c r="RHP11" s="1739" t="n"/>
      <c r="RHQ11" s="1739" t="n"/>
      <c r="RHR11" s="1739" t="n"/>
      <c r="RHS11" s="1739" t="n"/>
      <c r="RHT11" s="1739" t="n"/>
      <c r="RHU11" s="1739" t="n"/>
      <c r="RHV11" s="1739" t="n"/>
      <c r="RHW11" s="1739" t="n"/>
      <c r="RHX11" s="1739" t="n"/>
      <c r="RHY11" s="1739" t="n"/>
      <c r="RHZ11" s="1739" t="n"/>
      <c r="RIA11" s="1739" t="n"/>
      <c r="RIB11" s="1739" t="n"/>
      <c r="RIC11" s="1739" t="n"/>
      <c r="RID11" s="1739" t="n"/>
      <c r="RIE11" s="1739" t="n"/>
      <c r="RIF11" s="1739" t="n"/>
      <c r="RIG11" s="1739" t="n"/>
      <c r="RIH11" s="1739" t="n"/>
      <c r="RII11" s="1739" t="n"/>
      <c r="RIJ11" s="1739" t="n"/>
      <c r="RIK11" s="1739" t="n"/>
      <c r="RIL11" s="1739" t="n"/>
      <c r="RIM11" s="1739" t="n"/>
      <c r="RIN11" s="1739" t="n"/>
      <c r="RIO11" s="1739" t="n"/>
      <c r="RIP11" s="1739" t="n"/>
      <c r="RIQ11" s="1739" t="n"/>
      <c r="RIR11" s="1739" t="n"/>
      <c r="RIS11" s="1739" t="n"/>
      <c r="RIT11" s="1739" t="n"/>
      <c r="RIU11" s="1739" t="n"/>
      <c r="RIV11" s="1739" t="n"/>
      <c r="RIW11" s="1739" t="n"/>
      <c r="RIX11" s="1739" t="n"/>
      <c r="RIY11" s="1739" t="n"/>
      <c r="RIZ11" s="1739" t="n"/>
      <c r="RJA11" s="1739" t="n"/>
      <c r="RJB11" s="1739" t="n"/>
      <c r="RJC11" s="1739" t="n"/>
      <c r="RJD11" s="1739" t="n"/>
      <c r="RJE11" s="1739" t="n"/>
      <c r="RJF11" s="1739" t="n"/>
      <c r="RJG11" s="1739" t="n"/>
      <c r="RJH11" s="1739" t="n"/>
      <c r="RJI11" s="1739" t="n"/>
      <c r="RJJ11" s="1739" t="n"/>
      <c r="RJK11" s="1739" t="n"/>
      <c r="RJL11" s="1739" t="n"/>
      <c r="RJM11" s="1739" t="n"/>
      <c r="RJN11" s="1739" t="n"/>
      <c r="RJO11" s="1739" t="n"/>
      <c r="RJP11" s="1739" t="n"/>
      <c r="RJQ11" s="1739" t="n"/>
      <c r="RJR11" s="1739" t="n"/>
      <c r="RJS11" s="1739" t="n"/>
      <c r="RJT11" s="1739" t="n"/>
      <c r="RJU11" s="1739" t="n"/>
      <c r="RJV11" s="1739" t="n"/>
      <c r="RJW11" s="1739" t="n"/>
      <c r="RJX11" s="1739" t="n"/>
      <c r="RJY11" s="1739" t="n"/>
      <c r="RJZ11" s="1739" t="n"/>
      <c r="RKA11" s="1739" t="n"/>
      <c r="RKB11" s="1739" t="n"/>
      <c r="RKC11" s="1739" t="n"/>
      <c r="RKD11" s="1739" t="n"/>
      <c r="RKE11" s="1739" t="n"/>
      <c r="RKF11" s="1739" t="n"/>
      <c r="RKG11" s="1739" t="n"/>
      <c r="RKH11" s="1739" t="n"/>
      <c r="RKI11" s="1739" t="n"/>
      <c r="RKJ11" s="1739" t="n"/>
      <c r="RKK11" s="1739" t="n"/>
      <c r="RKL11" s="1739" t="n"/>
      <c r="RKM11" s="1739" t="n"/>
      <c r="RKN11" s="1739" t="n"/>
      <c r="RKO11" s="1739" t="n"/>
      <c r="RKP11" s="1739" t="n"/>
      <c r="RKQ11" s="1739" t="n"/>
      <c r="RKR11" s="1739" t="n"/>
      <c r="RKS11" s="1739" t="n"/>
      <c r="RKT11" s="1739" t="n"/>
      <c r="RKU11" s="1739" t="n"/>
      <c r="RKV11" s="1739" t="n"/>
      <c r="RKW11" s="1739" t="n"/>
      <c r="RKX11" s="1739" t="n"/>
      <c r="RKY11" s="1739" t="n"/>
      <c r="RKZ11" s="1739" t="n"/>
      <c r="RLA11" s="1739" t="n"/>
      <c r="RLB11" s="1739" t="n"/>
      <c r="RLC11" s="1739" t="n"/>
      <c r="RLD11" s="1739" t="n"/>
      <c r="RLE11" s="1739" t="n"/>
      <c r="RLF11" s="1739" t="n"/>
      <c r="RLG11" s="1739" t="n"/>
      <c r="RLH11" s="1739" t="n"/>
      <c r="RLI11" s="1739" t="n"/>
      <c r="RLJ11" s="1739" t="n"/>
      <c r="RLK11" s="1739" t="n"/>
      <c r="RLL11" s="1739" t="n"/>
      <c r="RLM11" s="1739" t="n"/>
      <c r="RLN11" s="1739" t="n"/>
      <c r="RLO11" s="1739" t="n"/>
      <c r="RLP11" s="1739" t="n"/>
      <c r="RLQ11" s="1739" t="n"/>
      <c r="RLR11" s="1739" t="n"/>
      <c r="RLS11" s="1739" t="n"/>
      <c r="RLT11" s="1739" t="n"/>
      <c r="RLU11" s="1739" t="n"/>
      <c r="RLV11" s="1739" t="n"/>
      <c r="RLW11" s="1739" t="n"/>
      <c r="RLX11" s="1739" t="n"/>
      <c r="RLY11" s="1739" t="n"/>
      <c r="RLZ11" s="1739" t="n"/>
      <c r="RMA11" s="1739" t="n"/>
      <c r="RMB11" s="1739" t="n"/>
      <c r="RMC11" s="1739" t="n"/>
      <c r="RMD11" s="1739" t="n"/>
      <c r="RME11" s="1739" t="n"/>
      <c r="RMF11" s="1739" t="n"/>
      <c r="RMG11" s="1739" t="n"/>
      <c r="RMH11" s="1739" t="n"/>
      <c r="RMI11" s="1739" t="n"/>
      <c r="RMJ11" s="1739" t="n"/>
      <c r="RMK11" s="1739" t="n"/>
      <c r="RML11" s="1739" t="n"/>
      <c r="RMM11" s="1739" t="n"/>
      <c r="RMN11" s="1739" t="n"/>
      <c r="RMO11" s="1739" t="n"/>
      <c r="RMP11" s="1739" t="n"/>
      <c r="RMQ11" s="1739" t="n"/>
      <c r="RMR11" s="1739" t="n"/>
      <c r="RMS11" s="1739" t="n"/>
      <c r="RMT11" s="1739" t="n"/>
      <c r="RMU11" s="1739" t="n"/>
      <c r="RMV11" s="1739" t="n"/>
      <c r="RMW11" s="1739" t="n"/>
      <c r="RMX11" s="1739" t="n"/>
      <c r="RMY11" s="1739" t="n"/>
      <c r="RMZ11" s="1739" t="n"/>
      <c r="RNA11" s="1739" t="n"/>
      <c r="RNB11" s="1739" t="n"/>
      <c r="RNC11" s="1739" t="n"/>
      <c r="RND11" s="1739" t="n"/>
      <c r="RNE11" s="1739" t="n"/>
      <c r="RNF11" s="1739" t="n"/>
      <c r="RNG11" s="1739" t="n"/>
      <c r="RNH11" s="1739" t="n"/>
      <c r="RNI11" s="1739" t="n"/>
      <c r="RNJ11" s="1739" t="n"/>
      <c r="RNK11" s="1739" t="n"/>
      <c r="RNL11" s="1739" t="n"/>
      <c r="RNM11" s="1739" t="n"/>
      <c r="RNN11" s="1739" t="n"/>
      <c r="RNO11" s="1739" t="n"/>
      <c r="RNP11" s="1739" t="n"/>
      <c r="RNQ11" s="1739" t="n"/>
      <c r="RNR11" s="1739" t="n"/>
      <c r="RNS11" s="1739" t="n"/>
      <c r="RNT11" s="1739" t="n"/>
      <c r="RNU11" s="1739" t="n"/>
      <c r="RNV11" s="1739" t="n"/>
      <c r="RNW11" s="1739" t="n"/>
      <c r="RNX11" s="1739" t="n"/>
      <c r="RNY11" s="1739" t="n"/>
      <c r="RNZ11" s="1739" t="n"/>
      <c r="ROA11" s="1739" t="n"/>
      <c r="ROB11" s="1739" t="n"/>
      <c r="ROC11" s="1739" t="n"/>
      <c r="ROD11" s="1739" t="n"/>
      <c r="ROE11" s="1739" t="n"/>
      <c r="ROF11" s="1739" t="n"/>
      <c r="ROG11" s="1739" t="n"/>
      <c r="ROH11" s="1739" t="n"/>
      <c r="ROI11" s="1739" t="n"/>
      <c r="ROJ11" s="1739" t="n"/>
      <c r="ROK11" s="1739" t="n"/>
      <c r="ROL11" s="1739" t="n"/>
      <c r="ROM11" s="1739" t="n"/>
      <c r="RON11" s="1739" t="n"/>
      <c r="ROO11" s="1739" t="n"/>
      <c r="ROP11" s="1739" t="n"/>
      <c r="ROQ11" s="1739" t="n"/>
      <c r="ROR11" s="1739" t="n"/>
      <c r="ROS11" s="1739" t="n"/>
      <c r="ROT11" s="1739" t="n"/>
      <c r="ROU11" s="1739" t="n"/>
      <c r="ROV11" s="1739" t="n"/>
      <c r="ROW11" s="1739" t="n"/>
      <c r="ROX11" s="1739" t="n"/>
      <c r="ROY11" s="1739" t="n"/>
      <c r="ROZ11" s="1739" t="n"/>
      <c r="RPA11" s="1739" t="n"/>
      <c r="RPB11" s="1739" t="n"/>
      <c r="RPC11" s="1739" t="n"/>
      <c r="RPD11" s="1739" t="n"/>
      <c r="RPE11" s="1739" t="n"/>
      <c r="RPF11" s="1739" t="n"/>
      <c r="RPG11" s="1739" t="n"/>
      <c r="RPH11" s="1739" t="n"/>
      <c r="RPI11" s="1739" t="n"/>
      <c r="RPJ11" s="1739" t="n"/>
      <c r="RPK11" s="1739" t="n"/>
      <c r="RPL11" s="1739" t="n"/>
      <c r="RPM11" s="1739" t="n"/>
      <c r="RPN11" s="1739" t="n"/>
      <c r="RPO11" s="1739" t="n"/>
      <c r="RPP11" s="1739" t="n"/>
      <c r="RPQ11" s="1739" t="n"/>
      <c r="RPR11" s="1739" t="n"/>
      <c r="RPS11" s="1739" t="n"/>
      <c r="RPT11" s="1739" t="n"/>
      <c r="RPU11" s="1739" t="n"/>
      <c r="RPV11" s="1739" t="n"/>
      <c r="RPW11" s="1739" t="n"/>
      <c r="RPX11" s="1739" t="n"/>
      <c r="RPY11" s="1739" t="n"/>
      <c r="RPZ11" s="1739" t="n"/>
      <c r="RQA11" s="1739" t="n"/>
      <c r="RQB11" s="1739" t="n"/>
      <c r="RQC11" s="1739" t="n"/>
      <c r="RQD11" s="1739" t="n"/>
      <c r="RQE11" s="1739" t="n"/>
      <c r="RQF11" s="1739" t="n"/>
      <c r="RQG11" s="1739" t="n"/>
      <c r="RQH11" s="1739" t="n"/>
      <c r="RQI11" s="1739" t="n"/>
      <c r="RQJ11" s="1739" t="n"/>
      <c r="RQK11" s="1739" t="n"/>
      <c r="RQL11" s="1739" t="n"/>
      <c r="RQM11" s="1739" t="n"/>
      <c r="RQN11" s="1739" t="n"/>
      <c r="RQO11" s="1739" t="n"/>
      <c r="RQP11" s="1739" t="n"/>
      <c r="RQQ11" s="1739" t="n"/>
      <c r="RQR11" s="1739" t="n"/>
      <c r="RQS11" s="1739" t="n"/>
      <c r="RQT11" s="1739" t="n"/>
      <c r="RQU11" s="1739" t="n"/>
      <c r="RQV11" s="1739" t="n"/>
      <c r="RQW11" s="1739" t="n"/>
      <c r="RQX11" s="1739" t="n"/>
      <c r="RQY11" s="1739" t="n"/>
      <c r="RQZ11" s="1739" t="n"/>
      <c r="RRA11" s="1739" t="n"/>
      <c r="RRB11" s="1739" t="n"/>
      <c r="RRC11" s="1739" t="n"/>
      <c r="RRD11" s="1739" t="n"/>
      <c r="RRE11" s="1739" t="n"/>
      <c r="RRF11" s="1739" t="n"/>
      <c r="RRG11" s="1739" t="n"/>
      <c r="RRH11" s="1739" t="n"/>
      <c r="RRI11" s="1739" t="n"/>
      <c r="RRJ11" s="1739" t="n"/>
      <c r="RRK11" s="1739" t="n"/>
      <c r="RRL11" s="1739" t="n"/>
      <c r="RRM11" s="1739" t="n"/>
      <c r="RRN11" s="1739" t="n"/>
      <c r="RRO11" s="1739" t="n"/>
      <c r="RRP11" s="1739" t="n"/>
      <c r="RRQ11" s="1739" t="n"/>
      <c r="RRR11" s="1739" t="n"/>
      <c r="RRS11" s="1739" t="n"/>
      <c r="RRT11" s="1739" t="n"/>
      <c r="RRU11" s="1739" t="n"/>
      <c r="RRV11" s="1739" t="n"/>
      <c r="RRW11" s="1739" t="n"/>
      <c r="RRX11" s="1739" t="n"/>
      <c r="RRY11" s="1739" t="n"/>
      <c r="RRZ11" s="1739" t="n"/>
      <c r="RSA11" s="1739" t="n"/>
      <c r="RSB11" s="1739" t="n"/>
      <c r="RSC11" s="1739" t="n"/>
      <c r="RSD11" s="1739" t="n"/>
      <c r="RSE11" s="1739" t="n"/>
      <c r="RSF11" s="1739" t="n"/>
      <c r="RSG11" s="1739" t="n"/>
      <c r="RSH11" s="1739" t="n"/>
      <c r="RSI11" s="1739" t="n"/>
      <c r="RSJ11" s="1739" t="n"/>
      <c r="RSK11" s="1739" t="n"/>
      <c r="RSL11" s="1739" t="n"/>
      <c r="RSM11" s="1739" t="n"/>
      <c r="RSN11" s="1739" t="n"/>
      <c r="RSO11" s="1739" t="n"/>
      <c r="RSP11" s="1739" t="n"/>
      <c r="RSQ11" s="1739" t="n"/>
      <c r="RSR11" s="1739" t="n"/>
      <c r="RSS11" s="1739" t="n"/>
      <c r="RST11" s="1739" t="n"/>
      <c r="RSU11" s="1739" t="n"/>
      <c r="RSV11" s="1739" t="n"/>
      <c r="RSW11" s="1739" t="n"/>
      <c r="RSX11" s="1739" t="n"/>
      <c r="RSY11" s="1739" t="n"/>
      <c r="RSZ11" s="1739" t="n"/>
      <c r="RTA11" s="1739" t="n"/>
      <c r="RTB11" s="1739" t="n"/>
      <c r="RTC11" s="1739" t="n"/>
      <c r="RTD11" s="1739" t="n"/>
      <c r="RTE11" s="1739" t="n"/>
      <c r="RTF11" s="1739" t="n"/>
      <c r="RTG11" s="1739" t="n"/>
      <c r="RTH11" s="1739" t="n"/>
      <c r="RTI11" s="1739" t="n"/>
      <c r="RTJ11" s="1739" t="n"/>
      <c r="RTK11" s="1739" t="n"/>
      <c r="RTL11" s="1739" t="n"/>
      <c r="RTM11" s="1739" t="n"/>
      <c r="RTN11" s="1739" t="n"/>
      <c r="RTO11" s="1739" t="n"/>
      <c r="RTP11" s="1739" t="n"/>
      <c r="RTQ11" s="1739" t="n"/>
      <c r="RTR11" s="1739" t="n"/>
      <c r="RTS11" s="1739" t="n"/>
      <c r="RTT11" s="1739" t="n"/>
      <c r="RTU11" s="1739" t="n"/>
      <c r="RTV11" s="1739" t="n"/>
      <c r="RTW11" s="1739" t="n"/>
      <c r="RTX11" s="1739" t="n"/>
      <c r="RTY11" s="1739" t="n"/>
      <c r="RTZ11" s="1739" t="n"/>
      <c r="RUA11" s="1739" t="n"/>
      <c r="RUB11" s="1739" t="n"/>
      <c r="RUC11" s="1739" t="n"/>
      <c r="RUD11" s="1739" t="n"/>
      <c r="RUE11" s="1739" t="n"/>
      <c r="RUF11" s="1739" t="n"/>
      <c r="RUG11" s="1739" t="n"/>
      <c r="RUH11" s="1739" t="n"/>
      <c r="RUI11" s="1739" t="n"/>
      <c r="RUJ11" s="1739" t="n"/>
      <c r="RUK11" s="1739" t="n"/>
      <c r="RUL11" s="1739" t="n"/>
      <c r="RUM11" s="1739" t="n"/>
      <c r="RUN11" s="1739" t="n"/>
      <c r="RUO11" s="1739" t="n"/>
      <c r="RUP11" s="1739" t="n"/>
      <c r="RUQ11" s="1739" t="n"/>
      <c r="RUR11" s="1739" t="n"/>
      <c r="RUS11" s="1739" t="n"/>
      <c r="RUT11" s="1739" t="n"/>
      <c r="RUU11" s="1739" t="n"/>
      <c r="RUV11" s="1739" t="n"/>
      <c r="RUW11" s="1739" t="n"/>
      <c r="RUX11" s="1739" t="n"/>
      <c r="RUY11" s="1739" t="n"/>
      <c r="RUZ11" s="1739" t="n"/>
      <c r="RVA11" s="1739" t="n"/>
      <c r="RVB11" s="1739" t="n"/>
      <c r="RVC11" s="1739" t="n"/>
      <c r="RVD11" s="1739" t="n"/>
      <c r="RVE11" s="1739" t="n"/>
      <c r="RVF11" s="1739" t="n"/>
      <c r="RVG11" s="1739" t="n"/>
      <c r="RVH11" s="1739" t="n"/>
      <c r="RVI11" s="1739" t="n"/>
      <c r="RVJ11" s="1739" t="n"/>
      <c r="RVK11" s="1739" t="n"/>
      <c r="RVL11" s="1739" t="n"/>
      <c r="RVM11" s="1739" t="n"/>
      <c r="RVN11" s="1739" t="n"/>
      <c r="RVO11" s="1739" t="n"/>
      <c r="RVP11" s="1739" t="n"/>
      <c r="RVQ11" s="1739" t="n"/>
      <c r="RVR11" s="1739" t="n"/>
      <c r="RVS11" s="1739" t="n"/>
      <c r="RVT11" s="1739" t="n"/>
      <c r="RVU11" s="1739" t="n"/>
      <c r="RVV11" s="1739" t="n"/>
      <c r="RVW11" s="1739" t="n"/>
      <c r="RVX11" s="1739" t="n"/>
      <c r="RVY11" s="1739" t="n"/>
      <c r="RVZ11" s="1739" t="n"/>
      <c r="RWA11" s="1739" t="n"/>
      <c r="RWB11" s="1739" t="n"/>
      <c r="RWC11" s="1739" t="n"/>
      <c r="RWD11" s="1739" t="n"/>
      <c r="RWE11" s="1739" t="n"/>
      <c r="RWF11" s="1739" t="n"/>
      <c r="RWG11" s="1739" t="n"/>
      <c r="RWH11" s="1739" t="n"/>
      <c r="RWI11" s="1739" t="n"/>
      <c r="RWJ11" s="1739" t="n"/>
      <c r="RWK11" s="1739" t="n"/>
      <c r="RWL11" s="1739" t="n"/>
      <c r="RWM11" s="1739" t="n"/>
      <c r="RWN11" s="1739" t="n"/>
      <c r="RWO11" s="1739" t="n"/>
      <c r="RWP11" s="1739" t="n"/>
      <c r="RWQ11" s="1739" t="n"/>
      <c r="RWR11" s="1739" t="n"/>
      <c r="RWS11" s="1739" t="n"/>
      <c r="RWT11" s="1739" t="n"/>
      <c r="RWU11" s="1739" t="n"/>
      <c r="RWV11" s="1739" t="n"/>
      <c r="RWW11" s="1739" t="n"/>
      <c r="RWX11" s="1739" t="n"/>
      <c r="RWY11" s="1739" t="n"/>
      <c r="RWZ11" s="1739" t="n"/>
      <c r="RXA11" s="1739" t="n"/>
      <c r="RXB11" s="1739" t="n"/>
      <c r="RXC11" s="1739" t="n"/>
      <c r="RXD11" s="1739" t="n"/>
      <c r="RXE11" s="1739" t="n"/>
      <c r="RXF11" s="1739" t="n"/>
      <c r="RXG11" s="1739" t="n"/>
      <c r="RXH11" s="1739" t="n"/>
      <c r="RXI11" s="1739" t="n"/>
      <c r="RXJ11" s="1739" t="n"/>
      <c r="RXK11" s="1739" t="n"/>
      <c r="RXL11" s="1739" t="n"/>
      <c r="RXM11" s="1739" t="n"/>
      <c r="RXN11" s="1739" t="n"/>
      <c r="RXO11" s="1739" t="n"/>
      <c r="RXP11" s="1739" t="n"/>
      <c r="RXQ11" s="1739" t="n"/>
      <c r="RXR11" s="1739" t="n"/>
      <c r="RXS11" s="1739" t="n"/>
      <c r="RXT11" s="1739" t="n"/>
      <c r="RXU11" s="1739" t="n"/>
      <c r="RXV11" s="1739" t="n"/>
      <c r="RXW11" s="1739" t="n"/>
      <c r="RXX11" s="1739" t="n"/>
      <c r="RXY11" s="1739" t="n"/>
      <c r="RXZ11" s="1739" t="n"/>
      <c r="RYA11" s="1739" t="n"/>
      <c r="RYB11" s="1739" t="n"/>
      <c r="RYC11" s="1739" t="n"/>
      <c r="RYD11" s="1739" t="n"/>
      <c r="RYE11" s="1739" t="n"/>
      <c r="RYF11" s="1739" t="n"/>
      <c r="RYG11" s="1739" t="n"/>
      <c r="RYH11" s="1739" t="n"/>
      <c r="RYI11" s="1739" t="n"/>
      <c r="RYJ11" s="1739" t="n"/>
      <c r="RYK11" s="1739" t="n"/>
      <c r="RYL11" s="1739" t="n"/>
      <c r="RYM11" s="1739" t="n"/>
      <c r="RYN11" s="1739" t="n"/>
      <c r="RYO11" s="1739" t="n"/>
      <c r="RYP11" s="1739" t="n"/>
      <c r="RYQ11" s="1739" t="n"/>
      <c r="RYR11" s="1739" t="n"/>
      <c r="RYS11" s="1739" t="n"/>
      <c r="RYT11" s="1739" t="n"/>
      <c r="RYU11" s="1739" t="n"/>
      <c r="RYV11" s="1739" t="n"/>
      <c r="RYW11" s="1739" t="n"/>
      <c r="RYX11" s="1739" t="n"/>
      <c r="RYY11" s="1739" t="n"/>
      <c r="RYZ11" s="1739" t="n"/>
      <c r="RZA11" s="1739" t="n"/>
      <c r="RZB11" s="1739" t="n"/>
      <c r="RZC11" s="1739" t="n"/>
      <c r="RZD11" s="1739" t="n"/>
      <c r="RZE11" s="1739" t="n"/>
      <c r="RZF11" s="1739" t="n"/>
      <c r="RZG11" s="1739" t="n"/>
      <c r="RZH11" s="1739" t="n"/>
      <c r="RZI11" s="1739" t="n"/>
      <c r="RZJ11" s="1739" t="n"/>
      <c r="RZK11" s="1739" t="n"/>
      <c r="RZL11" s="1739" t="n"/>
      <c r="RZM11" s="1739" t="n"/>
      <c r="RZN11" s="1739" t="n"/>
      <c r="RZO11" s="1739" t="n"/>
      <c r="RZP11" s="1739" t="n"/>
      <c r="RZQ11" s="1739" t="n"/>
      <c r="RZR11" s="1739" t="n"/>
      <c r="RZS11" s="1739" t="n"/>
      <c r="RZT11" s="1739" t="n"/>
      <c r="RZU11" s="1739" t="n"/>
      <c r="RZV11" s="1739" t="n"/>
      <c r="RZW11" s="1739" t="n"/>
      <c r="RZX11" s="1739" t="n"/>
      <c r="RZY11" s="1739" t="n"/>
      <c r="RZZ11" s="1739" t="n"/>
      <c r="SAA11" s="1739" t="n"/>
      <c r="SAB11" s="1739" t="n"/>
      <c r="SAC11" s="1739" t="n"/>
      <c r="SAD11" s="1739" t="n"/>
      <c r="SAE11" s="1739" t="n"/>
      <c r="SAF11" s="1739" t="n"/>
      <c r="SAG11" s="1739" t="n"/>
      <c r="SAH11" s="1739" t="n"/>
      <c r="SAI11" s="1739" t="n"/>
      <c r="SAJ11" s="1739" t="n"/>
      <c r="SAK11" s="1739" t="n"/>
      <c r="SAL11" s="1739" t="n"/>
      <c r="SAM11" s="1739" t="n"/>
      <c r="SAN11" s="1739" t="n"/>
      <c r="SAO11" s="1739" t="n"/>
      <c r="SAP11" s="1739" t="n"/>
      <c r="SAQ11" s="1739" t="n"/>
      <c r="SAR11" s="1739" t="n"/>
      <c r="SAS11" s="1739" t="n"/>
      <c r="SAT11" s="1739" t="n"/>
      <c r="SAU11" s="1739" t="n"/>
      <c r="SAV11" s="1739" t="n"/>
      <c r="SAW11" s="1739" t="n"/>
      <c r="SAX11" s="1739" t="n"/>
      <c r="SAY11" s="1739" t="n"/>
      <c r="SAZ11" s="1739" t="n"/>
      <c r="SBA11" s="1739" t="n"/>
      <c r="SBB11" s="1739" t="n"/>
      <c r="SBC11" s="1739" t="n"/>
      <c r="SBD11" s="1739" t="n"/>
      <c r="SBE11" s="1739" t="n"/>
      <c r="SBF11" s="1739" t="n"/>
      <c r="SBG11" s="1739" t="n"/>
      <c r="SBH11" s="1739" t="n"/>
      <c r="SBI11" s="1739" t="n"/>
      <c r="SBJ11" s="1739" t="n"/>
      <c r="SBK11" s="1739" t="n"/>
      <c r="SBL11" s="1739" t="n"/>
      <c r="SBM11" s="1739" t="n"/>
      <c r="SBN11" s="1739" t="n"/>
      <c r="SBO11" s="1739" t="n"/>
      <c r="SBP11" s="1739" t="n"/>
      <c r="SBQ11" s="1739" t="n"/>
      <c r="SBR11" s="1739" t="n"/>
      <c r="SBS11" s="1739" t="n"/>
      <c r="SBT11" s="1739" t="n"/>
      <c r="SBU11" s="1739" t="n"/>
      <c r="SBV11" s="1739" t="n"/>
      <c r="SBW11" s="1739" t="n"/>
      <c r="SBX11" s="1739" t="n"/>
      <c r="SBY11" s="1739" t="n"/>
      <c r="SBZ11" s="1739" t="n"/>
      <c r="SCA11" s="1739" t="n"/>
      <c r="SCB11" s="1739" t="n"/>
      <c r="SCC11" s="1739" t="n"/>
      <c r="SCD11" s="1739" t="n"/>
      <c r="SCE11" s="1739" t="n"/>
      <c r="SCF11" s="1739" t="n"/>
      <c r="SCG11" s="1739" t="n"/>
      <c r="SCH11" s="1739" t="n"/>
      <c r="SCI11" s="1739" t="n"/>
      <c r="SCJ11" s="1739" t="n"/>
      <c r="SCK11" s="1739" t="n"/>
      <c r="SCL11" s="1739" t="n"/>
      <c r="SCM11" s="1739" t="n"/>
      <c r="SCN11" s="1739" t="n"/>
      <c r="SCO11" s="1739" t="n"/>
      <c r="SCP11" s="1739" t="n"/>
      <c r="SCQ11" s="1739" t="n"/>
      <c r="SCR11" s="1739" t="n"/>
      <c r="SCS11" s="1739" t="n"/>
      <c r="SCT11" s="1739" t="n"/>
      <c r="SCU11" s="1739" t="n"/>
      <c r="SCV11" s="1739" t="n"/>
      <c r="SCW11" s="1739" t="n"/>
      <c r="SCX11" s="1739" t="n"/>
      <c r="SCY11" s="1739" t="n"/>
      <c r="SCZ11" s="1739" t="n"/>
      <c r="SDA11" s="1739" t="n"/>
      <c r="SDB11" s="1739" t="n"/>
      <c r="SDC11" s="1739" t="n"/>
      <c r="SDD11" s="1739" t="n"/>
      <c r="SDE11" s="1739" t="n"/>
      <c r="SDF11" s="1739" t="n"/>
      <c r="SDG11" s="1739" t="n"/>
      <c r="SDH11" s="1739" t="n"/>
      <c r="SDI11" s="1739" t="n"/>
      <c r="SDJ11" s="1739" t="n"/>
      <c r="SDK11" s="1739" t="n"/>
      <c r="SDL11" s="1739" t="n"/>
      <c r="SDM11" s="1739" t="n"/>
      <c r="SDN11" s="1739" t="n"/>
      <c r="SDO11" s="1739" t="n"/>
      <c r="SDP11" s="1739" t="n"/>
      <c r="SDQ11" s="1739" t="n"/>
      <c r="SDR11" s="1739" t="n"/>
      <c r="SDS11" s="1739" t="n"/>
      <c r="SDT11" s="1739" t="n"/>
      <c r="SDU11" s="1739" t="n"/>
      <c r="SDV11" s="1739" t="n"/>
      <c r="SDW11" s="1739" t="n"/>
      <c r="SDX11" s="1739" t="n"/>
      <c r="SDY11" s="1739" t="n"/>
      <c r="SDZ11" s="1739" t="n"/>
      <c r="SEA11" s="1739" t="n"/>
      <c r="SEB11" s="1739" t="n"/>
      <c r="SEC11" s="1739" t="n"/>
      <c r="SED11" s="1739" t="n"/>
      <c r="SEE11" s="1739" t="n"/>
      <c r="SEF11" s="1739" t="n"/>
      <c r="SEG11" s="1739" t="n"/>
      <c r="SEH11" s="1739" t="n"/>
      <c r="SEI11" s="1739" t="n"/>
      <c r="SEJ11" s="1739" t="n"/>
      <c r="SEK11" s="1739" t="n"/>
      <c r="SEL11" s="1739" t="n"/>
      <c r="SEM11" s="1739" t="n"/>
      <c r="SEN11" s="1739" t="n"/>
      <c r="SEO11" s="1739" t="n"/>
      <c r="SEP11" s="1739" t="n"/>
      <c r="SEQ11" s="1739" t="n"/>
      <c r="SER11" s="1739" t="n"/>
      <c r="SES11" s="1739" t="n"/>
      <c r="SET11" s="1739" t="n"/>
      <c r="SEU11" s="1739" t="n"/>
      <c r="SEV11" s="1739" t="n"/>
      <c r="SEW11" s="1739" t="n"/>
      <c r="SEX11" s="1739" t="n"/>
      <c r="SEY11" s="1739" t="n"/>
      <c r="SEZ11" s="1739" t="n"/>
      <c r="SFA11" s="1739" t="n"/>
      <c r="SFB11" s="1739" t="n"/>
      <c r="SFC11" s="1739" t="n"/>
      <c r="SFD11" s="1739" t="n"/>
      <c r="SFE11" s="1739" t="n"/>
      <c r="SFF11" s="1739" t="n"/>
      <c r="SFG11" s="1739" t="n"/>
      <c r="SFH11" s="1739" t="n"/>
      <c r="SFI11" s="1739" t="n"/>
      <c r="SFJ11" s="1739" t="n"/>
      <c r="SFK11" s="1739" t="n"/>
      <c r="SFL11" s="1739" t="n"/>
      <c r="SFM11" s="1739" t="n"/>
      <c r="SFN11" s="1739" t="n"/>
      <c r="SFO11" s="1739" t="n"/>
      <c r="SFP11" s="1739" t="n"/>
      <c r="SFQ11" s="1739" t="n"/>
      <c r="SFR11" s="1739" t="n"/>
      <c r="SFS11" s="1739" t="n"/>
      <c r="SFT11" s="1739" t="n"/>
      <c r="SFU11" s="1739" t="n"/>
      <c r="SFV11" s="1739" t="n"/>
      <c r="SFW11" s="1739" t="n"/>
      <c r="SFX11" s="1739" t="n"/>
      <c r="SFY11" s="1739" t="n"/>
      <c r="SFZ11" s="1739" t="n"/>
      <c r="SGA11" s="1739" t="n"/>
      <c r="SGB11" s="1739" t="n"/>
      <c r="SGC11" s="1739" t="n"/>
      <c r="SGD11" s="1739" t="n"/>
      <c r="SGE11" s="1739" t="n"/>
      <c r="SGF11" s="1739" t="n"/>
      <c r="SGG11" s="1739" t="n"/>
      <c r="SGH11" s="1739" t="n"/>
      <c r="SGI11" s="1739" t="n"/>
      <c r="SGJ11" s="1739" t="n"/>
      <c r="SGK11" s="1739" t="n"/>
      <c r="SGL11" s="1739" t="n"/>
      <c r="SGM11" s="1739" t="n"/>
      <c r="SGN11" s="1739" t="n"/>
      <c r="SGO11" s="1739" t="n"/>
      <c r="SGP11" s="1739" t="n"/>
      <c r="SGQ11" s="1739" t="n"/>
      <c r="SGR11" s="1739" t="n"/>
      <c r="SGS11" s="1739" t="n"/>
      <c r="SGT11" s="1739" t="n"/>
      <c r="SGU11" s="1739" t="n"/>
      <c r="SGV11" s="1739" t="n"/>
      <c r="SGW11" s="1739" t="n"/>
      <c r="SGX11" s="1739" t="n"/>
      <c r="SGY11" s="1739" t="n"/>
      <c r="SGZ11" s="1739" t="n"/>
      <c r="SHA11" s="1739" t="n"/>
      <c r="SHB11" s="1739" t="n"/>
      <c r="SHC11" s="1739" t="n"/>
      <c r="SHD11" s="1739" t="n"/>
      <c r="SHE11" s="1739" t="n"/>
      <c r="SHF11" s="1739" t="n"/>
      <c r="SHG11" s="1739" t="n"/>
      <c r="SHH11" s="1739" t="n"/>
      <c r="SHI11" s="1739" t="n"/>
      <c r="SHJ11" s="1739" t="n"/>
      <c r="SHK11" s="1739" t="n"/>
      <c r="SHL11" s="1739" t="n"/>
      <c r="SHM11" s="1739" t="n"/>
      <c r="SHN11" s="1739" t="n"/>
      <c r="SHO11" s="1739" t="n"/>
      <c r="SHP11" s="1739" t="n"/>
      <c r="SHQ11" s="1739" t="n"/>
      <c r="SHR11" s="1739" t="n"/>
      <c r="SHS11" s="1739" t="n"/>
      <c r="SHT11" s="1739" t="n"/>
      <c r="SHU11" s="1739" t="n"/>
      <c r="SHV11" s="1739" t="n"/>
      <c r="SHW11" s="1739" t="n"/>
      <c r="SHX11" s="1739" t="n"/>
      <c r="SHY11" s="1739" t="n"/>
      <c r="SHZ11" s="1739" t="n"/>
      <c r="SIA11" s="1739" t="n"/>
      <c r="SIB11" s="1739" t="n"/>
      <c r="SIC11" s="1739" t="n"/>
      <c r="SID11" s="1739" t="n"/>
      <c r="SIE11" s="1739" t="n"/>
      <c r="SIF11" s="1739" t="n"/>
      <c r="SIG11" s="1739" t="n"/>
      <c r="SIH11" s="1739" t="n"/>
      <c r="SII11" s="1739" t="n"/>
      <c r="SIJ11" s="1739" t="n"/>
      <c r="SIK11" s="1739" t="n"/>
      <c r="SIL11" s="1739" t="n"/>
      <c r="SIM11" s="1739" t="n"/>
      <c r="SIN11" s="1739" t="n"/>
      <c r="SIO11" s="1739" t="n"/>
      <c r="SIP11" s="1739" t="n"/>
      <c r="SIQ11" s="1739" t="n"/>
      <c r="SIR11" s="1739" t="n"/>
      <c r="SIS11" s="1739" t="n"/>
      <c r="SIT11" s="1739" t="n"/>
      <c r="SIU11" s="1739" t="n"/>
      <c r="SIV11" s="1739" t="n"/>
      <c r="SIW11" s="1739" t="n"/>
      <c r="SIX11" s="1739" t="n"/>
      <c r="SIY11" s="1739" t="n"/>
      <c r="SIZ11" s="1739" t="n"/>
      <c r="SJA11" s="1739" t="n"/>
      <c r="SJB11" s="1739" t="n"/>
      <c r="SJC11" s="1739" t="n"/>
      <c r="SJD11" s="1739" t="n"/>
      <c r="SJE11" s="1739" t="n"/>
      <c r="SJF11" s="1739" t="n"/>
      <c r="SJG11" s="1739" t="n"/>
      <c r="SJH11" s="1739" t="n"/>
      <c r="SJI11" s="1739" t="n"/>
      <c r="SJJ11" s="1739" t="n"/>
      <c r="SJK11" s="1739" t="n"/>
      <c r="SJL11" s="1739" t="n"/>
      <c r="SJM11" s="1739" t="n"/>
      <c r="SJN11" s="1739" t="n"/>
      <c r="SJO11" s="1739" t="n"/>
      <c r="SJP11" s="1739" t="n"/>
      <c r="SJQ11" s="1739" t="n"/>
      <c r="SJR11" s="1739" t="n"/>
      <c r="SJS11" s="1739" t="n"/>
      <c r="SJT11" s="1739" t="n"/>
      <c r="SJU11" s="1739" t="n"/>
      <c r="SJV11" s="1739" t="n"/>
      <c r="SJW11" s="1739" t="n"/>
      <c r="SJX11" s="1739" t="n"/>
      <c r="SJY11" s="1739" t="n"/>
      <c r="SJZ11" s="1739" t="n"/>
      <c r="SKA11" s="1739" t="n"/>
      <c r="SKB11" s="1739" t="n"/>
      <c r="SKC11" s="1739" t="n"/>
      <c r="SKD11" s="1739" t="n"/>
      <c r="SKE11" s="1739" t="n"/>
      <c r="SKF11" s="1739" t="n"/>
      <c r="SKG11" s="1739" t="n"/>
      <c r="SKH11" s="1739" t="n"/>
      <c r="SKI11" s="1739" t="n"/>
      <c r="SKJ11" s="1739" t="n"/>
      <c r="SKK11" s="1739" t="n"/>
      <c r="SKL11" s="1739" t="n"/>
      <c r="SKM11" s="1739" t="n"/>
      <c r="SKN11" s="1739" t="n"/>
      <c r="SKO11" s="1739" t="n"/>
      <c r="SKP11" s="1739" t="n"/>
      <c r="SKQ11" s="1739" t="n"/>
      <c r="SKR11" s="1739" t="n"/>
      <c r="SKS11" s="1739" t="n"/>
      <c r="SKT11" s="1739" t="n"/>
      <c r="SKU11" s="1739" t="n"/>
      <c r="SKV11" s="1739" t="n"/>
      <c r="SKW11" s="1739" t="n"/>
      <c r="SKX11" s="1739" t="n"/>
      <c r="SKY11" s="1739" t="n"/>
      <c r="SKZ11" s="1739" t="n"/>
      <c r="SLA11" s="1739" t="n"/>
      <c r="SLB11" s="1739" t="n"/>
      <c r="SLC11" s="1739" t="n"/>
      <c r="SLD11" s="1739" t="n"/>
      <c r="SLE11" s="1739" t="n"/>
      <c r="SLF11" s="1739" t="n"/>
      <c r="SLG11" s="1739" t="n"/>
      <c r="SLH11" s="1739" t="n"/>
      <c r="SLI11" s="1739" t="n"/>
      <c r="SLJ11" s="1739" t="n"/>
      <c r="SLK11" s="1739" t="n"/>
      <c r="SLL11" s="1739" t="n"/>
      <c r="SLM11" s="1739" t="n"/>
      <c r="SLN11" s="1739" t="n"/>
      <c r="SLO11" s="1739" t="n"/>
      <c r="SLP11" s="1739" t="n"/>
      <c r="SLQ11" s="1739" t="n"/>
      <c r="SLR11" s="1739" t="n"/>
      <c r="SLS11" s="1739" t="n"/>
      <c r="SLT11" s="1739" t="n"/>
      <c r="SLU11" s="1739" t="n"/>
      <c r="SLV11" s="1739" t="n"/>
      <c r="SLW11" s="1739" t="n"/>
      <c r="SLX11" s="1739" t="n"/>
      <c r="SLY11" s="1739" t="n"/>
      <c r="SLZ11" s="1739" t="n"/>
      <c r="SMA11" s="1739" t="n"/>
      <c r="SMB11" s="1739" t="n"/>
      <c r="SMC11" s="1739" t="n"/>
      <c r="SMD11" s="1739" t="n"/>
      <c r="SME11" s="1739" t="n"/>
      <c r="SMF11" s="1739" t="n"/>
      <c r="SMG11" s="1739" t="n"/>
      <c r="SMH11" s="1739" t="n"/>
      <c r="SMI11" s="1739" t="n"/>
      <c r="SMJ11" s="1739" t="n"/>
      <c r="SMK11" s="1739" t="n"/>
      <c r="SML11" s="1739" t="n"/>
      <c r="SMM11" s="1739" t="n"/>
      <c r="SMN11" s="1739" t="n"/>
      <c r="SMO11" s="1739" t="n"/>
      <c r="SMP11" s="1739" t="n"/>
      <c r="SMQ11" s="1739" t="n"/>
      <c r="SMR11" s="1739" t="n"/>
      <c r="SMS11" s="1739" t="n"/>
      <c r="SMT11" s="1739" t="n"/>
      <c r="SMU11" s="1739" t="n"/>
      <c r="SMV11" s="1739" t="n"/>
      <c r="SMW11" s="1739" t="n"/>
      <c r="SMX11" s="1739" t="n"/>
      <c r="SMY11" s="1739" t="n"/>
      <c r="SMZ11" s="1739" t="n"/>
      <c r="SNA11" s="1739" t="n"/>
      <c r="SNB11" s="1739" t="n"/>
      <c r="SNC11" s="1739" t="n"/>
      <c r="SND11" s="1739" t="n"/>
      <c r="SNE11" s="1739" t="n"/>
      <c r="SNF11" s="1739" t="n"/>
      <c r="SNG11" s="1739" t="n"/>
      <c r="SNH11" s="1739" t="n"/>
      <c r="SNI11" s="1739" t="n"/>
      <c r="SNJ11" s="1739" t="n"/>
      <c r="SNK11" s="1739" t="n"/>
      <c r="SNL11" s="1739" t="n"/>
      <c r="SNM11" s="1739" t="n"/>
      <c r="SNN11" s="1739" t="n"/>
      <c r="SNO11" s="1739" t="n"/>
      <c r="SNP11" s="1739" t="n"/>
      <c r="SNQ11" s="1739" t="n"/>
      <c r="SNR11" s="1739" t="n"/>
      <c r="SNS11" s="1739" t="n"/>
      <c r="SNT11" s="1739" t="n"/>
      <c r="SNU11" s="1739" t="n"/>
      <c r="SNV11" s="1739" t="n"/>
      <c r="SNW11" s="1739" t="n"/>
      <c r="SNX11" s="1739" t="n"/>
      <c r="SNY11" s="1739" t="n"/>
      <c r="SNZ11" s="1739" t="n"/>
      <c r="SOA11" s="1739" t="n"/>
      <c r="SOB11" s="1739" t="n"/>
      <c r="SOC11" s="1739" t="n"/>
      <c r="SOD11" s="1739" t="n"/>
      <c r="SOE11" s="1739" t="n"/>
      <c r="SOF11" s="1739" t="n"/>
      <c r="SOG11" s="1739" t="n"/>
      <c r="SOH11" s="1739" t="n"/>
      <c r="SOI11" s="1739" t="n"/>
      <c r="SOJ11" s="1739" t="n"/>
      <c r="SOK11" s="1739" t="n"/>
      <c r="SOL11" s="1739" t="n"/>
      <c r="SOM11" s="1739" t="n"/>
      <c r="SON11" s="1739" t="n"/>
      <c r="SOO11" s="1739" t="n"/>
      <c r="SOP11" s="1739" t="n"/>
      <c r="SOQ11" s="1739" t="n"/>
      <c r="SOR11" s="1739" t="n"/>
      <c r="SOS11" s="1739" t="n"/>
      <c r="SOT11" s="1739" t="n"/>
      <c r="SOU11" s="1739" t="n"/>
      <c r="SOV11" s="1739" t="n"/>
      <c r="SOW11" s="1739" t="n"/>
      <c r="SOX11" s="1739" t="n"/>
      <c r="SOY11" s="1739" t="n"/>
      <c r="SOZ11" s="1739" t="n"/>
      <c r="SPA11" s="1739" t="n"/>
      <c r="SPB11" s="1739" t="n"/>
      <c r="SPC11" s="1739" t="n"/>
      <c r="SPD11" s="1739" t="n"/>
      <c r="SPE11" s="1739" t="n"/>
      <c r="SPF11" s="1739" t="n"/>
      <c r="SPG11" s="1739" t="n"/>
      <c r="SPH11" s="1739" t="n"/>
      <c r="SPI11" s="1739" t="n"/>
      <c r="SPJ11" s="1739" t="n"/>
      <c r="SPK11" s="1739" t="n"/>
      <c r="SPL11" s="1739" t="n"/>
      <c r="SPM11" s="1739" t="n"/>
      <c r="SPN11" s="1739" t="n"/>
      <c r="SPO11" s="1739" t="n"/>
      <c r="SPP11" s="1739" t="n"/>
      <c r="SPQ11" s="1739" t="n"/>
      <c r="SPR11" s="1739" t="n"/>
      <c r="SPS11" s="1739" t="n"/>
      <c r="SPT11" s="1739" t="n"/>
      <c r="SPU11" s="1739" t="n"/>
      <c r="SPV11" s="1739" t="n"/>
      <c r="SPW11" s="1739" t="n"/>
      <c r="SPX11" s="1739" t="n"/>
      <c r="SPY11" s="1739" t="n"/>
      <c r="SPZ11" s="1739" t="n"/>
      <c r="SQA11" s="1739" t="n"/>
      <c r="SQB11" s="1739" t="n"/>
      <c r="SQC11" s="1739" t="n"/>
      <c r="SQD11" s="1739" t="n"/>
      <c r="SQE11" s="1739" t="n"/>
      <c r="SQF11" s="1739" t="n"/>
      <c r="SQG11" s="1739" t="n"/>
      <c r="SQH11" s="1739" t="n"/>
      <c r="SQI11" s="1739" t="n"/>
      <c r="SQJ11" s="1739" t="n"/>
      <c r="SQK11" s="1739" t="n"/>
      <c r="SQL11" s="1739" t="n"/>
      <c r="SQM11" s="1739" t="n"/>
      <c r="SQN11" s="1739" t="n"/>
      <c r="SQO11" s="1739" t="n"/>
      <c r="SQP11" s="1739" t="n"/>
      <c r="SQQ11" s="1739" t="n"/>
      <c r="SQR11" s="1739" t="n"/>
      <c r="SQS11" s="1739" t="n"/>
      <c r="SQT11" s="1739" t="n"/>
      <c r="SQU11" s="1739" t="n"/>
      <c r="SQV11" s="1739" t="n"/>
      <c r="SQW11" s="1739" t="n"/>
      <c r="SQX11" s="1739" t="n"/>
      <c r="SQY11" s="1739" t="n"/>
      <c r="SQZ11" s="1739" t="n"/>
      <c r="SRA11" s="1739" t="n"/>
      <c r="SRB11" s="1739" t="n"/>
      <c r="SRC11" s="1739" t="n"/>
      <c r="SRD11" s="1739" t="n"/>
      <c r="SRE11" s="1739" t="n"/>
      <c r="SRF11" s="1739" t="n"/>
      <c r="SRG11" s="1739" t="n"/>
      <c r="SRH11" s="1739" t="n"/>
      <c r="SRI11" s="1739" t="n"/>
      <c r="SRJ11" s="1739" t="n"/>
      <c r="SRK11" s="1739" t="n"/>
      <c r="SRL11" s="1739" t="n"/>
      <c r="SRM11" s="1739" t="n"/>
      <c r="SRN11" s="1739" t="n"/>
      <c r="SRO11" s="1739" t="n"/>
      <c r="SRP11" s="1739" t="n"/>
      <c r="SRQ11" s="1739" t="n"/>
      <c r="SRR11" s="1739" t="n"/>
      <c r="SRS11" s="1739" t="n"/>
      <c r="SRT11" s="1739" t="n"/>
      <c r="SRU11" s="1739" t="n"/>
      <c r="SRV11" s="1739" t="n"/>
      <c r="SRW11" s="1739" t="n"/>
      <c r="SRX11" s="1739" t="n"/>
      <c r="SRY11" s="1739" t="n"/>
      <c r="SRZ11" s="1739" t="n"/>
      <c r="SSA11" s="1739" t="n"/>
      <c r="SSB11" s="1739" t="n"/>
      <c r="SSC11" s="1739" t="n"/>
      <c r="SSD11" s="1739" t="n"/>
      <c r="SSE11" s="1739" t="n"/>
      <c r="SSF11" s="1739" t="n"/>
      <c r="SSG11" s="1739" t="n"/>
      <c r="SSH11" s="1739" t="n"/>
      <c r="SSI11" s="1739" t="n"/>
      <c r="SSJ11" s="1739" t="n"/>
      <c r="SSK11" s="1739" t="n"/>
      <c r="SSL11" s="1739" t="n"/>
      <c r="SSM11" s="1739" t="n"/>
      <c r="SSN11" s="1739" t="n"/>
      <c r="SSO11" s="1739" t="n"/>
      <c r="SSP11" s="1739" t="n"/>
      <c r="SSQ11" s="1739" t="n"/>
      <c r="SSR11" s="1739" t="n"/>
      <c r="SSS11" s="1739" t="n"/>
      <c r="SST11" s="1739" t="n"/>
      <c r="SSU11" s="1739" t="n"/>
      <c r="SSV11" s="1739" t="n"/>
      <c r="SSW11" s="1739" t="n"/>
      <c r="SSX11" s="1739" t="n"/>
      <c r="SSY11" s="1739" t="n"/>
      <c r="SSZ11" s="1739" t="n"/>
      <c r="STA11" s="1739" t="n"/>
      <c r="STB11" s="1739" t="n"/>
      <c r="STC11" s="1739" t="n"/>
      <c r="STD11" s="1739" t="n"/>
      <c r="STE11" s="1739" t="n"/>
      <c r="STF11" s="1739" t="n"/>
      <c r="STG11" s="1739" t="n"/>
      <c r="STH11" s="1739" t="n"/>
      <c r="STI11" s="1739" t="n"/>
      <c r="STJ11" s="1739" t="n"/>
      <c r="STK11" s="1739" t="n"/>
      <c r="STL11" s="1739" t="n"/>
      <c r="STM11" s="1739" t="n"/>
      <c r="STN11" s="1739" t="n"/>
      <c r="STO11" s="1739" t="n"/>
      <c r="STP11" s="1739" t="n"/>
      <c r="STQ11" s="1739" t="n"/>
      <c r="STR11" s="1739" t="n"/>
      <c r="STS11" s="1739" t="n"/>
      <c r="STT11" s="1739" t="n"/>
      <c r="STU11" s="1739" t="n"/>
      <c r="STV11" s="1739" t="n"/>
      <c r="STW11" s="1739" t="n"/>
      <c r="STX11" s="1739" t="n"/>
      <c r="STY11" s="1739" t="n"/>
      <c r="STZ11" s="1739" t="n"/>
      <c r="SUA11" s="1739" t="n"/>
      <c r="SUB11" s="1739" t="n"/>
      <c r="SUC11" s="1739" t="n"/>
      <c r="SUD11" s="1739" t="n"/>
      <c r="SUE11" s="1739" t="n"/>
      <c r="SUF11" s="1739" t="n"/>
      <c r="SUG11" s="1739" t="n"/>
      <c r="SUH11" s="1739" t="n"/>
      <c r="SUI11" s="1739" t="n"/>
      <c r="SUJ11" s="1739" t="n"/>
      <c r="SUK11" s="1739" t="n"/>
      <c r="SUL11" s="1739" t="n"/>
      <c r="SUM11" s="1739" t="n"/>
      <c r="SUN11" s="1739" t="n"/>
      <c r="SUO11" s="1739" t="n"/>
      <c r="SUP11" s="1739" t="n"/>
      <c r="SUQ11" s="1739" t="n"/>
      <c r="SUR11" s="1739" t="n"/>
      <c r="SUS11" s="1739" t="n"/>
      <c r="SUT11" s="1739" t="n"/>
      <c r="SUU11" s="1739" t="n"/>
      <c r="SUV11" s="1739" t="n"/>
      <c r="SUW11" s="1739" t="n"/>
      <c r="SUX11" s="1739" t="n"/>
      <c r="SUY11" s="1739" t="n"/>
      <c r="SUZ11" s="1739" t="n"/>
      <c r="SVA11" s="1739" t="n"/>
      <c r="SVB11" s="1739" t="n"/>
      <c r="SVC11" s="1739" t="n"/>
      <c r="SVD11" s="1739" t="n"/>
      <c r="SVE11" s="1739" t="n"/>
      <c r="SVF11" s="1739" t="n"/>
      <c r="SVG11" s="1739" t="n"/>
      <c r="SVH11" s="1739" t="n"/>
      <c r="SVI11" s="1739" t="n"/>
      <c r="SVJ11" s="1739" t="n"/>
      <c r="SVK11" s="1739" t="n"/>
      <c r="SVL11" s="1739" t="n"/>
      <c r="SVM11" s="1739" t="n"/>
      <c r="SVN11" s="1739" t="n"/>
      <c r="SVO11" s="1739" t="n"/>
      <c r="SVP11" s="1739" t="n"/>
      <c r="SVQ11" s="1739" t="n"/>
      <c r="SVR11" s="1739" t="n"/>
      <c r="SVS11" s="1739" t="n"/>
      <c r="SVT11" s="1739" t="n"/>
      <c r="SVU11" s="1739" t="n"/>
      <c r="SVV11" s="1739" t="n"/>
      <c r="SVW11" s="1739" t="n"/>
      <c r="SVX11" s="1739" t="n"/>
      <c r="SVY11" s="1739" t="n"/>
      <c r="SVZ11" s="1739" t="n"/>
      <c r="SWA11" s="1739" t="n"/>
      <c r="SWB11" s="1739" t="n"/>
      <c r="SWC11" s="1739" t="n"/>
      <c r="SWD11" s="1739" t="n"/>
      <c r="SWE11" s="1739" t="n"/>
      <c r="SWF11" s="1739" t="n"/>
      <c r="SWG11" s="1739" t="n"/>
      <c r="SWH11" s="1739" t="n"/>
      <c r="SWI11" s="1739" t="n"/>
      <c r="SWJ11" s="1739" t="n"/>
      <c r="SWK11" s="1739" t="n"/>
      <c r="SWL11" s="1739" t="n"/>
      <c r="SWM11" s="1739" t="n"/>
      <c r="SWN11" s="1739" t="n"/>
      <c r="SWO11" s="1739" t="n"/>
      <c r="SWP11" s="1739" t="n"/>
      <c r="SWQ11" s="1739" t="n"/>
      <c r="SWR11" s="1739" t="n"/>
      <c r="SWS11" s="1739" t="n"/>
      <c r="SWT11" s="1739" t="n"/>
      <c r="SWU11" s="1739" t="n"/>
      <c r="SWV11" s="1739" t="n"/>
      <c r="SWW11" s="1739" t="n"/>
      <c r="SWX11" s="1739" t="n"/>
      <c r="SWY11" s="1739" t="n"/>
      <c r="SWZ11" s="1739" t="n"/>
      <c r="SXA11" s="1739" t="n"/>
      <c r="SXB11" s="1739" t="n"/>
      <c r="SXC11" s="1739" t="n"/>
      <c r="SXD11" s="1739" t="n"/>
      <c r="SXE11" s="1739" t="n"/>
      <c r="SXF11" s="1739" t="n"/>
      <c r="SXG11" s="1739" t="n"/>
      <c r="SXH11" s="1739" t="n"/>
      <c r="SXI11" s="1739" t="n"/>
      <c r="SXJ11" s="1739" t="n"/>
      <c r="SXK11" s="1739" t="n"/>
      <c r="SXL11" s="1739" t="n"/>
      <c r="SXM11" s="1739" t="n"/>
      <c r="SXN11" s="1739" t="n"/>
      <c r="SXO11" s="1739" t="n"/>
      <c r="SXP11" s="1739" t="n"/>
      <c r="SXQ11" s="1739" t="n"/>
      <c r="SXR11" s="1739" t="n"/>
      <c r="SXS11" s="1739" t="n"/>
      <c r="SXT11" s="1739" t="n"/>
      <c r="SXU11" s="1739" t="n"/>
      <c r="SXV11" s="1739" t="n"/>
      <c r="SXW11" s="1739" t="n"/>
      <c r="SXX11" s="1739" t="n"/>
      <c r="SXY11" s="1739" t="n"/>
      <c r="SXZ11" s="1739" t="n"/>
      <c r="SYA11" s="1739" t="n"/>
      <c r="SYB11" s="1739" t="n"/>
      <c r="SYC11" s="1739" t="n"/>
      <c r="SYD11" s="1739" t="n"/>
      <c r="SYE11" s="1739" t="n"/>
      <c r="SYF11" s="1739" t="n"/>
      <c r="SYG11" s="1739" t="n"/>
      <c r="SYH11" s="1739" t="n"/>
      <c r="SYI11" s="1739" t="n"/>
      <c r="SYJ11" s="1739" t="n"/>
      <c r="SYK11" s="1739" t="n"/>
      <c r="SYL11" s="1739" t="n"/>
      <c r="SYM11" s="1739" t="n"/>
      <c r="SYN11" s="1739" t="n"/>
      <c r="SYO11" s="1739" t="n"/>
      <c r="SYP11" s="1739" t="n"/>
      <c r="SYQ11" s="1739" t="n"/>
      <c r="SYR11" s="1739" t="n"/>
      <c r="SYS11" s="1739" t="n"/>
      <c r="SYT11" s="1739" t="n"/>
      <c r="SYU11" s="1739" t="n"/>
      <c r="SYV11" s="1739" t="n"/>
      <c r="SYW11" s="1739" t="n"/>
      <c r="SYX11" s="1739" t="n"/>
      <c r="SYY11" s="1739" t="n"/>
      <c r="SYZ11" s="1739" t="n"/>
      <c r="SZA11" s="1739" t="n"/>
      <c r="SZB11" s="1739" t="n"/>
      <c r="SZC11" s="1739" t="n"/>
      <c r="SZD11" s="1739" t="n"/>
      <c r="SZE11" s="1739" t="n"/>
      <c r="SZF11" s="1739" t="n"/>
      <c r="SZG11" s="1739" t="n"/>
      <c r="SZH11" s="1739" t="n"/>
      <c r="SZI11" s="1739" t="n"/>
      <c r="SZJ11" s="1739" t="n"/>
      <c r="SZK11" s="1739" t="n"/>
      <c r="SZL11" s="1739" t="n"/>
      <c r="SZM11" s="1739" t="n"/>
      <c r="SZN11" s="1739" t="n"/>
      <c r="SZO11" s="1739" t="n"/>
      <c r="SZP11" s="1739" t="n"/>
      <c r="SZQ11" s="1739" t="n"/>
      <c r="SZR11" s="1739" t="n"/>
      <c r="SZS11" s="1739" t="n"/>
      <c r="SZT11" s="1739" t="n"/>
      <c r="SZU11" s="1739" t="n"/>
      <c r="SZV11" s="1739" t="n"/>
      <c r="SZW11" s="1739" t="n"/>
      <c r="SZX11" s="1739" t="n"/>
      <c r="SZY11" s="1739" t="n"/>
      <c r="SZZ11" s="1739" t="n"/>
      <c r="TAA11" s="1739" t="n"/>
      <c r="TAB11" s="1739" t="n"/>
      <c r="TAC11" s="1739" t="n"/>
      <c r="TAD11" s="1739" t="n"/>
      <c r="TAE11" s="1739" t="n"/>
      <c r="TAF11" s="1739" t="n"/>
      <c r="TAG11" s="1739" t="n"/>
      <c r="TAH11" s="1739" t="n"/>
      <c r="TAI11" s="1739" t="n"/>
      <c r="TAJ11" s="1739" t="n"/>
      <c r="TAK11" s="1739" t="n"/>
      <c r="TAL11" s="1739" t="n"/>
      <c r="TAM11" s="1739" t="n"/>
      <c r="TAN11" s="1739" t="n"/>
      <c r="TAO11" s="1739" t="n"/>
      <c r="TAP11" s="1739" t="n"/>
      <c r="TAQ11" s="1739" t="n"/>
      <c r="TAR11" s="1739" t="n"/>
      <c r="TAS11" s="1739" t="n"/>
      <c r="TAT11" s="1739" t="n"/>
      <c r="TAU11" s="1739" t="n"/>
      <c r="TAV11" s="1739" t="n"/>
      <c r="TAW11" s="1739" t="n"/>
      <c r="TAX11" s="1739" t="n"/>
      <c r="TAY11" s="1739" t="n"/>
      <c r="TAZ11" s="1739" t="n"/>
      <c r="TBA11" s="1739" t="n"/>
      <c r="TBB11" s="1739" t="n"/>
      <c r="TBC11" s="1739" t="n"/>
      <c r="TBD11" s="1739" t="n"/>
      <c r="TBE11" s="1739" t="n"/>
      <c r="TBF11" s="1739" t="n"/>
      <c r="TBG11" s="1739" t="n"/>
      <c r="TBH11" s="1739" t="n"/>
      <c r="TBI11" s="1739" t="n"/>
      <c r="TBJ11" s="1739" t="n"/>
      <c r="TBK11" s="1739" t="n"/>
      <c r="TBL11" s="1739" t="n"/>
      <c r="TBM11" s="1739" t="n"/>
      <c r="TBN11" s="1739" t="n"/>
      <c r="TBO11" s="1739" t="n"/>
      <c r="TBP11" s="1739" t="n"/>
      <c r="TBQ11" s="1739" t="n"/>
      <c r="TBR11" s="1739" t="n"/>
      <c r="TBS11" s="1739" t="n"/>
      <c r="TBT11" s="1739" t="n"/>
      <c r="TBU11" s="1739" t="n"/>
      <c r="TBV11" s="1739" t="n"/>
      <c r="TBW11" s="1739" t="n"/>
      <c r="TBX11" s="1739" t="n"/>
      <c r="TBY11" s="1739" t="n"/>
      <c r="TBZ11" s="1739" t="n"/>
      <c r="TCA11" s="1739" t="n"/>
      <c r="TCB11" s="1739" t="n"/>
      <c r="TCC11" s="1739" t="n"/>
      <c r="TCD11" s="1739" t="n"/>
      <c r="TCE11" s="1739" t="n"/>
      <c r="TCF11" s="1739" t="n"/>
      <c r="TCG11" s="1739" t="n"/>
      <c r="TCH11" s="1739" t="n"/>
      <c r="TCI11" s="1739" t="n"/>
      <c r="TCJ11" s="1739" t="n"/>
      <c r="TCK11" s="1739" t="n"/>
      <c r="TCL11" s="1739" t="n"/>
      <c r="TCM11" s="1739" t="n"/>
      <c r="TCN11" s="1739" t="n"/>
      <c r="TCO11" s="1739" t="n"/>
      <c r="TCP11" s="1739" t="n"/>
      <c r="TCQ11" s="1739" t="n"/>
      <c r="TCR11" s="1739" t="n"/>
      <c r="TCS11" s="1739" t="n"/>
      <c r="TCT11" s="1739" t="n"/>
      <c r="TCU11" s="1739" t="n"/>
      <c r="TCV11" s="1739" t="n"/>
      <c r="TCW11" s="1739" t="n"/>
      <c r="TCX11" s="1739" t="n"/>
      <c r="TCY11" s="1739" t="n"/>
      <c r="TCZ11" s="1739" t="n"/>
      <c r="TDA11" s="1739" t="n"/>
      <c r="TDB11" s="1739" t="n"/>
      <c r="TDC11" s="1739" t="n"/>
      <c r="TDD11" s="1739" t="n"/>
      <c r="TDE11" s="1739" t="n"/>
      <c r="TDF11" s="1739" t="n"/>
      <c r="TDG11" s="1739" t="n"/>
      <c r="TDH11" s="1739" t="n"/>
      <c r="TDI11" s="1739" t="n"/>
      <c r="TDJ11" s="1739" t="n"/>
      <c r="TDK11" s="1739" t="n"/>
      <c r="TDL11" s="1739" t="n"/>
      <c r="TDM11" s="1739" t="n"/>
      <c r="TDN11" s="1739" t="n"/>
      <c r="TDO11" s="1739" t="n"/>
      <c r="TDP11" s="1739" t="n"/>
      <c r="TDQ11" s="1739" t="n"/>
      <c r="TDR11" s="1739" t="n"/>
      <c r="TDS11" s="1739" t="n"/>
      <c r="TDT11" s="1739" t="n"/>
      <c r="TDU11" s="1739" t="n"/>
      <c r="TDV11" s="1739" t="n"/>
      <c r="TDW11" s="1739" t="n"/>
      <c r="TDX11" s="1739" t="n"/>
      <c r="TDY11" s="1739" t="n"/>
      <c r="TDZ11" s="1739" t="n"/>
      <c r="TEA11" s="1739" t="n"/>
      <c r="TEB11" s="1739" t="n"/>
      <c r="TEC11" s="1739" t="n"/>
      <c r="TED11" s="1739" t="n"/>
      <c r="TEE11" s="1739" t="n"/>
      <c r="TEF11" s="1739" t="n"/>
      <c r="TEG11" s="1739" t="n"/>
      <c r="TEH11" s="1739" t="n"/>
      <c r="TEI11" s="1739" t="n"/>
      <c r="TEJ11" s="1739" t="n"/>
      <c r="TEK11" s="1739" t="n"/>
      <c r="TEL11" s="1739" t="n"/>
      <c r="TEM11" s="1739" t="n"/>
      <c r="TEN11" s="1739" t="n"/>
      <c r="TEO11" s="1739" t="n"/>
      <c r="TEP11" s="1739" t="n"/>
      <c r="TEQ11" s="1739" t="n"/>
      <c r="TER11" s="1739" t="n"/>
      <c r="TES11" s="1739" t="n"/>
      <c r="TET11" s="1739" t="n"/>
      <c r="TEU11" s="1739" t="n"/>
      <c r="TEV11" s="1739" t="n"/>
      <c r="TEW11" s="1739" t="n"/>
      <c r="TEX11" s="1739" t="n"/>
      <c r="TEY11" s="1739" t="n"/>
      <c r="TEZ11" s="1739" t="n"/>
      <c r="TFA11" s="1739" t="n"/>
      <c r="TFB11" s="1739" t="n"/>
      <c r="TFC11" s="1739" t="n"/>
      <c r="TFD11" s="1739" t="n"/>
      <c r="TFE11" s="1739" t="n"/>
      <c r="TFF11" s="1739" t="n"/>
      <c r="TFG11" s="1739" t="n"/>
      <c r="TFH11" s="1739" t="n"/>
      <c r="TFI11" s="1739" t="n"/>
      <c r="TFJ11" s="1739" t="n"/>
      <c r="TFK11" s="1739" t="n"/>
      <c r="TFL11" s="1739" t="n"/>
      <c r="TFM11" s="1739" t="n"/>
      <c r="TFN11" s="1739" t="n"/>
      <c r="TFO11" s="1739" t="n"/>
      <c r="TFP11" s="1739" t="n"/>
      <c r="TFQ11" s="1739" t="n"/>
      <c r="TFR11" s="1739" t="n"/>
      <c r="TFS11" s="1739" t="n"/>
      <c r="TFT11" s="1739" t="n"/>
      <c r="TFU11" s="1739" t="n"/>
      <c r="TFV11" s="1739" t="n"/>
      <c r="TFW11" s="1739" t="n"/>
      <c r="TFX11" s="1739" t="n"/>
      <c r="TFY11" s="1739" t="n"/>
      <c r="TFZ11" s="1739" t="n"/>
      <c r="TGA11" s="1739" t="n"/>
      <c r="TGB11" s="1739" t="n"/>
      <c r="TGC11" s="1739" t="n"/>
      <c r="TGD11" s="1739" t="n"/>
      <c r="TGE11" s="1739" t="n"/>
      <c r="TGF11" s="1739" t="n"/>
      <c r="TGG11" s="1739" t="n"/>
      <c r="TGH11" s="1739" t="n"/>
      <c r="TGI11" s="1739" t="n"/>
      <c r="TGJ11" s="1739" t="n"/>
      <c r="TGK11" s="1739" t="n"/>
      <c r="TGL11" s="1739" t="n"/>
      <c r="TGM11" s="1739" t="n"/>
      <c r="TGN11" s="1739" t="n"/>
      <c r="TGO11" s="1739" t="n"/>
      <c r="TGP11" s="1739" t="n"/>
      <c r="TGQ11" s="1739" t="n"/>
      <c r="TGR11" s="1739" t="n"/>
      <c r="TGS11" s="1739" t="n"/>
      <c r="TGT11" s="1739" t="n"/>
      <c r="TGU11" s="1739" t="n"/>
      <c r="TGV11" s="1739" t="n"/>
      <c r="TGW11" s="1739" t="n"/>
      <c r="TGX11" s="1739" t="n"/>
      <c r="TGY11" s="1739" t="n"/>
      <c r="TGZ11" s="1739" t="n"/>
      <c r="THA11" s="1739" t="n"/>
      <c r="THB11" s="1739" t="n"/>
      <c r="THC11" s="1739" t="n"/>
      <c r="THD11" s="1739" t="n"/>
      <c r="THE11" s="1739" t="n"/>
      <c r="THF11" s="1739" t="n"/>
      <c r="THG11" s="1739" t="n"/>
      <c r="THH11" s="1739" t="n"/>
      <c r="THI11" s="1739" t="n"/>
      <c r="THJ11" s="1739" t="n"/>
      <c r="THK11" s="1739" t="n"/>
      <c r="THL11" s="1739" t="n"/>
      <c r="THM11" s="1739" t="n"/>
      <c r="THN11" s="1739" t="n"/>
      <c r="THO11" s="1739" t="n"/>
      <c r="THP11" s="1739" t="n"/>
      <c r="THQ11" s="1739" t="n"/>
      <c r="THR11" s="1739" t="n"/>
      <c r="THS11" s="1739" t="n"/>
      <c r="THT11" s="1739" t="n"/>
      <c r="THU11" s="1739" t="n"/>
      <c r="THV11" s="1739" t="n"/>
      <c r="THW11" s="1739" t="n"/>
      <c r="THX11" s="1739" t="n"/>
      <c r="THY11" s="1739" t="n"/>
      <c r="THZ11" s="1739" t="n"/>
      <c r="TIA11" s="1739" t="n"/>
      <c r="TIB11" s="1739" t="n"/>
      <c r="TIC11" s="1739" t="n"/>
      <c r="TID11" s="1739" t="n"/>
      <c r="TIE11" s="1739" t="n"/>
      <c r="TIF11" s="1739" t="n"/>
      <c r="TIG11" s="1739" t="n"/>
      <c r="TIH11" s="1739" t="n"/>
      <c r="TII11" s="1739" t="n"/>
      <c r="TIJ11" s="1739" t="n"/>
      <c r="TIK11" s="1739" t="n"/>
      <c r="TIL11" s="1739" t="n"/>
      <c r="TIM11" s="1739" t="n"/>
      <c r="TIN11" s="1739" t="n"/>
      <c r="TIO11" s="1739" t="n"/>
      <c r="TIP11" s="1739" t="n"/>
      <c r="TIQ11" s="1739" t="n"/>
      <c r="TIR11" s="1739" t="n"/>
      <c r="TIS11" s="1739" t="n"/>
      <c r="TIT11" s="1739" t="n"/>
      <c r="TIU11" s="1739" t="n"/>
      <c r="TIV11" s="1739" t="n"/>
      <c r="TIW11" s="1739" t="n"/>
      <c r="TIX11" s="1739" t="n"/>
      <c r="TIY11" s="1739" t="n"/>
      <c r="TIZ11" s="1739" t="n"/>
      <c r="TJA11" s="1739" t="n"/>
      <c r="TJB11" s="1739" t="n"/>
      <c r="TJC11" s="1739" t="n"/>
      <c r="TJD11" s="1739" t="n"/>
      <c r="TJE11" s="1739" t="n"/>
      <c r="TJF11" s="1739" t="n"/>
      <c r="TJG11" s="1739" t="n"/>
      <c r="TJH11" s="1739" t="n"/>
      <c r="TJI11" s="1739" t="n"/>
      <c r="TJJ11" s="1739" t="n"/>
      <c r="TJK11" s="1739" t="n"/>
      <c r="TJL11" s="1739" t="n"/>
      <c r="TJM11" s="1739" t="n"/>
      <c r="TJN11" s="1739" t="n"/>
      <c r="TJO11" s="1739" t="n"/>
      <c r="TJP11" s="1739" t="n"/>
      <c r="TJQ11" s="1739" t="n"/>
      <c r="TJR11" s="1739" t="n"/>
      <c r="TJS11" s="1739" t="n"/>
      <c r="TJT11" s="1739" t="n"/>
      <c r="TJU11" s="1739" t="n"/>
      <c r="TJV11" s="1739" t="n"/>
      <c r="TJW11" s="1739" t="n"/>
      <c r="TJX11" s="1739" t="n"/>
      <c r="TJY11" s="1739" t="n"/>
      <c r="TJZ11" s="1739" t="n"/>
      <c r="TKA11" s="1739" t="n"/>
      <c r="TKB11" s="1739" t="n"/>
      <c r="TKC11" s="1739" t="n"/>
      <c r="TKD11" s="1739" t="n"/>
      <c r="TKE11" s="1739" t="n"/>
      <c r="TKF11" s="1739" t="n"/>
      <c r="TKG11" s="1739" t="n"/>
      <c r="TKH11" s="1739" t="n"/>
      <c r="TKI11" s="1739" t="n"/>
      <c r="TKJ11" s="1739" t="n"/>
      <c r="TKK11" s="1739" t="n"/>
      <c r="TKL11" s="1739" t="n"/>
      <c r="TKM11" s="1739" t="n"/>
      <c r="TKN11" s="1739" t="n"/>
      <c r="TKO11" s="1739" t="n"/>
      <c r="TKP11" s="1739" t="n"/>
      <c r="TKQ11" s="1739" t="n"/>
      <c r="TKR11" s="1739" t="n"/>
      <c r="TKS11" s="1739" t="n"/>
      <c r="TKT11" s="1739" t="n"/>
      <c r="TKU11" s="1739" t="n"/>
      <c r="TKV11" s="1739" t="n"/>
      <c r="TKW11" s="1739" t="n"/>
      <c r="TKX11" s="1739" t="n"/>
      <c r="TKY11" s="1739" t="n"/>
      <c r="TKZ11" s="1739" t="n"/>
      <c r="TLA11" s="1739" t="n"/>
      <c r="TLB11" s="1739" t="n"/>
      <c r="TLC11" s="1739" t="n"/>
      <c r="TLD11" s="1739" t="n"/>
      <c r="TLE11" s="1739" t="n"/>
      <c r="TLF11" s="1739" t="n"/>
      <c r="TLG11" s="1739" t="n"/>
      <c r="TLH11" s="1739" t="n"/>
      <c r="TLI11" s="1739" t="n"/>
      <c r="TLJ11" s="1739" t="n"/>
      <c r="TLK11" s="1739" t="n"/>
      <c r="TLL11" s="1739" t="n"/>
      <c r="TLM11" s="1739" t="n"/>
      <c r="TLN11" s="1739" t="n"/>
      <c r="TLO11" s="1739" t="n"/>
      <c r="TLP11" s="1739" t="n"/>
      <c r="TLQ11" s="1739" t="n"/>
      <c r="TLR11" s="1739" t="n"/>
      <c r="TLS11" s="1739" t="n"/>
      <c r="TLT11" s="1739" t="n"/>
      <c r="TLU11" s="1739" t="n"/>
      <c r="TLV11" s="1739" t="n"/>
      <c r="TLW11" s="1739" t="n"/>
      <c r="TLX11" s="1739" t="n"/>
      <c r="TLY11" s="1739" t="n"/>
      <c r="TLZ11" s="1739" t="n"/>
      <c r="TMA11" s="1739" t="n"/>
      <c r="TMB11" s="1739" t="n"/>
      <c r="TMC11" s="1739" t="n"/>
      <c r="TMD11" s="1739" t="n"/>
      <c r="TME11" s="1739" t="n"/>
      <c r="TMF11" s="1739" t="n"/>
      <c r="TMG11" s="1739" t="n"/>
      <c r="TMH11" s="1739" t="n"/>
      <c r="TMI11" s="1739" t="n"/>
      <c r="TMJ11" s="1739" t="n"/>
      <c r="TMK11" s="1739" t="n"/>
      <c r="TML11" s="1739" t="n"/>
      <c r="TMM11" s="1739" t="n"/>
      <c r="TMN11" s="1739" t="n"/>
      <c r="TMO11" s="1739" t="n"/>
      <c r="TMP11" s="1739" t="n"/>
      <c r="TMQ11" s="1739" t="n"/>
      <c r="TMR11" s="1739" t="n"/>
      <c r="TMS11" s="1739" t="n"/>
      <c r="TMT11" s="1739" t="n"/>
      <c r="TMU11" s="1739" t="n"/>
      <c r="TMV11" s="1739" t="n"/>
      <c r="TMW11" s="1739" t="n"/>
      <c r="TMX11" s="1739" t="n"/>
      <c r="TMY11" s="1739" t="n"/>
      <c r="TMZ11" s="1739" t="n"/>
      <c r="TNA11" s="1739" t="n"/>
      <c r="TNB11" s="1739" t="n"/>
      <c r="TNC11" s="1739" t="n"/>
      <c r="TND11" s="1739" t="n"/>
      <c r="TNE11" s="1739" t="n"/>
      <c r="TNF11" s="1739" t="n"/>
      <c r="TNG11" s="1739" t="n"/>
      <c r="TNH11" s="1739" t="n"/>
      <c r="TNI11" s="1739" t="n"/>
      <c r="TNJ11" s="1739" t="n"/>
      <c r="TNK11" s="1739" t="n"/>
      <c r="TNL11" s="1739" t="n"/>
      <c r="TNM11" s="1739" t="n"/>
      <c r="TNN11" s="1739" t="n"/>
      <c r="TNO11" s="1739" t="n"/>
      <c r="TNP11" s="1739" t="n"/>
      <c r="TNQ11" s="1739" t="n"/>
      <c r="TNR11" s="1739" t="n"/>
      <c r="TNS11" s="1739" t="n"/>
      <c r="TNT11" s="1739" t="n"/>
      <c r="TNU11" s="1739" t="n"/>
      <c r="TNV11" s="1739" t="n"/>
      <c r="TNW11" s="1739" t="n"/>
      <c r="TNX11" s="1739" t="n"/>
      <c r="TNY11" s="1739" t="n"/>
      <c r="TNZ11" s="1739" t="n"/>
      <c r="TOA11" s="1739" t="n"/>
      <c r="TOB11" s="1739" t="n"/>
      <c r="TOC11" s="1739" t="n"/>
      <c r="TOD11" s="1739" t="n"/>
      <c r="TOE11" s="1739" t="n"/>
      <c r="TOF11" s="1739" t="n"/>
      <c r="TOG11" s="1739" t="n"/>
      <c r="TOH11" s="1739" t="n"/>
      <c r="TOI11" s="1739" t="n"/>
      <c r="TOJ11" s="1739" t="n"/>
      <c r="TOK11" s="1739" t="n"/>
      <c r="TOL11" s="1739" t="n"/>
      <c r="TOM11" s="1739" t="n"/>
      <c r="TON11" s="1739" t="n"/>
      <c r="TOO11" s="1739" t="n"/>
      <c r="TOP11" s="1739" t="n"/>
      <c r="TOQ11" s="1739" t="n"/>
      <c r="TOR11" s="1739" t="n"/>
      <c r="TOS11" s="1739" t="n"/>
      <c r="TOT11" s="1739" t="n"/>
      <c r="TOU11" s="1739" t="n"/>
      <c r="TOV11" s="1739" t="n"/>
      <c r="TOW11" s="1739" t="n"/>
      <c r="TOX11" s="1739" t="n"/>
      <c r="TOY11" s="1739" t="n"/>
      <c r="TOZ11" s="1739" t="n"/>
      <c r="TPA11" s="1739" t="n"/>
      <c r="TPB11" s="1739" t="n"/>
      <c r="TPC11" s="1739" t="n"/>
      <c r="TPD11" s="1739" t="n"/>
      <c r="TPE11" s="1739" t="n"/>
      <c r="TPF11" s="1739" t="n"/>
      <c r="TPG11" s="1739" t="n"/>
      <c r="TPH11" s="1739" t="n"/>
      <c r="TPI11" s="1739" t="n"/>
      <c r="TPJ11" s="1739" t="n"/>
      <c r="TPK11" s="1739" t="n"/>
      <c r="TPL11" s="1739" t="n"/>
      <c r="TPM11" s="1739" t="n"/>
      <c r="TPN11" s="1739" t="n"/>
      <c r="TPO11" s="1739" t="n"/>
      <c r="TPP11" s="1739" t="n"/>
      <c r="TPQ11" s="1739" t="n"/>
      <c r="TPR11" s="1739" t="n"/>
      <c r="TPS11" s="1739" t="n"/>
      <c r="TPT11" s="1739" t="n"/>
      <c r="TPU11" s="1739" t="n"/>
      <c r="TPV11" s="1739" t="n"/>
      <c r="TPW11" s="1739" t="n"/>
      <c r="TPX11" s="1739" t="n"/>
      <c r="TPY11" s="1739" t="n"/>
      <c r="TPZ11" s="1739" t="n"/>
      <c r="TQA11" s="1739" t="n"/>
      <c r="TQB11" s="1739" t="n"/>
      <c r="TQC11" s="1739" t="n"/>
      <c r="TQD11" s="1739" t="n"/>
      <c r="TQE11" s="1739" t="n"/>
      <c r="TQF11" s="1739" t="n"/>
      <c r="TQG11" s="1739" t="n"/>
      <c r="TQH11" s="1739" t="n"/>
      <c r="TQI11" s="1739" t="n"/>
      <c r="TQJ11" s="1739" t="n"/>
      <c r="TQK11" s="1739" t="n"/>
      <c r="TQL11" s="1739" t="n"/>
      <c r="TQM11" s="1739" t="n"/>
      <c r="TQN11" s="1739" t="n"/>
      <c r="TQO11" s="1739" t="n"/>
      <c r="TQP11" s="1739" t="n"/>
      <c r="TQQ11" s="1739" t="n"/>
      <c r="TQR11" s="1739" t="n"/>
      <c r="TQS11" s="1739" t="n"/>
      <c r="TQT11" s="1739" t="n"/>
      <c r="TQU11" s="1739" t="n"/>
      <c r="TQV11" s="1739" t="n"/>
      <c r="TQW11" s="1739" t="n"/>
      <c r="TQX11" s="1739" t="n"/>
      <c r="TQY11" s="1739" t="n"/>
      <c r="TQZ11" s="1739" t="n"/>
      <c r="TRA11" s="1739" t="n"/>
      <c r="TRB11" s="1739" t="n"/>
      <c r="TRC11" s="1739" t="n"/>
      <c r="TRD11" s="1739" t="n"/>
      <c r="TRE11" s="1739" t="n"/>
      <c r="TRF11" s="1739" t="n"/>
      <c r="TRG11" s="1739" t="n"/>
      <c r="TRH11" s="1739" t="n"/>
      <c r="TRI11" s="1739" t="n"/>
      <c r="TRJ11" s="1739" t="n"/>
      <c r="TRK11" s="1739" t="n"/>
      <c r="TRL11" s="1739" t="n"/>
      <c r="TRM11" s="1739" t="n"/>
      <c r="TRN11" s="1739" t="n"/>
      <c r="TRO11" s="1739" t="n"/>
      <c r="TRP11" s="1739" t="n"/>
      <c r="TRQ11" s="1739" t="n"/>
      <c r="TRR11" s="1739" t="n"/>
      <c r="TRS11" s="1739" t="n"/>
      <c r="TRT11" s="1739" t="n"/>
      <c r="TRU11" s="1739" t="n"/>
      <c r="TRV11" s="1739" t="n"/>
      <c r="TRW11" s="1739" t="n"/>
      <c r="TRX11" s="1739" t="n"/>
      <c r="TRY11" s="1739" t="n"/>
      <c r="TRZ11" s="1739" t="n"/>
      <c r="TSA11" s="1739" t="n"/>
      <c r="TSB11" s="1739" t="n"/>
      <c r="TSC11" s="1739" t="n"/>
      <c r="TSD11" s="1739" t="n"/>
      <c r="TSE11" s="1739" t="n"/>
      <c r="TSF11" s="1739" t="n"/>
      <c r="TSG11" s="1739" t="n"/>
      <c r="TSH11" s="1739" t="n"/>
      <c r="TSI11" s="1739" t="n"/>
      <c r="TSJ11" s="1739" t="n"/>
      <c r="TSK11" s="1739" t="n"/>
      <c r="TSL11" s="1739" t="n"/>
      <c r="TSM11" s="1739" t="n"/>
      <c r="TSN11" s="1739" t="n"/>
      <c r="TSO11" s="1739" t="n"/>
      <c r="TSP11" s="1739" t="n"/>
      <c r="TSQ11" s="1739" t="n"/>
      <c r="TSR11" s="1739" t="n"/>
      <c r="TSS11" s="1739" t="n"/>
      <c r="TST11" s="1739" t="n"/>
      <c r="TSU11" s="1739" t="n"/>
      <c r="TSV11" s="1739" t="n"/>
      <c r="TSW11" s="1739" t="n"/>
      <c r="TSX11" s="1739" t="n"/>
      <c r="TSY11" s="1739" t="n"/>
      <c r="TSZ11" s="1739" t="n"/>
      <c r="TTA11" s="1739" t="n"/>
      <c r="TTB11" s="1739" t="n"/>
      <c r="TTC11" s="1739" t="n"/>
      <c r="TTD11" s="1739" t="n"/>
      <c r="TTE11" s="1739" t="n"/>
      <c r="TTF11" s="1739" t="n"/>
      <c r="TTG11" s="1739" t="n"/>
      <c r="TTH11" s="1739" t="n"/>
      <c r="TTI11" s="1739" t="n"/>
      <c r="TTJ11" s="1739" t="n"/>
      <c r="TTK11" s="1739" t="n"/>
      <c r="TTL11" s="1739" t="n"/>
      <c r="TTM11" s="1739" t="n"/>
      <c r="TTN11" s="1739" t="n"/>
      <c r="TTO11" s="1739" t="n"/>
      <c r="TTP11" s="1739" t="n"/>
      <c r="TTQ11" s="1739" t="n"/>
      <c r="TTR11" s="1739" t="n"/>
      <c r="TTS11" s="1739" t="n"/>
      <c r="TTT11" s="1739" t="n"/>
      <c r="TTU11" s="1739" t="n"/>
      <c r="TTV11" s="1739" t="n"/>
      <c r="TTW11" s="1739" t="n"/>
      <c r="TTX11" s="1739" t="n"/>
      <c r="TTY11" s="1739" t="n"/>
      <c r="TTZ11" s="1739" t="n"/>
      <c r="TUA11" s="1739" t="n"/>
      <c r="TUB11" s="1739" t="n"/>
      <c r="TUC11" s="1739" t="n"/>
      <c r="TUD11" s="1739" t="n"/>
      <c r="TUE11" s="1739" t="n"/>
      <c r="TUF11" s="1739" t="n"/>
      <c r="TUG11" s="1739" t="n"/>
      <c r="TUH11" s="1739" t="n"/>
      <c r="TUI11" s="1739" t="n"/>
      <c r="TUJ11" s="1739" t="n"/>
      <c r="TUK11" s="1739" t="n"/>
      <c r="TUL11" s="1739" t="n"/>
      <c r="TUM11" s="1739" t="n"/>
      <c r="TUN11" s="1739" t="n"/>
      <c r="TUO11" s="1739" t="n"/>
      <c r="TUP11" s="1739" t="n"/>
      <c r="TUQ11" s="1739" t="n"/>
      <c r="TUR11" s="1739" t="n"/>
      <c r="TUS11" s="1739" t="n"/>
      <c r="TUT11" s="1739" t="n"/>
      <c r="TUU11" s="1739" t="n"/>
      <c r="TUV11" s="1739" t="n"/>
      <c r="TUW11" s="1739" t="n"/>
      <c r="TUX11" s="1739" t="n"/>
      <c r="TUY11" s="1739" t="n"/>
      <c r="TUZ11" s="1739" t="n"/>
      <c r="TVA11" s="1739" t="n"/>
      <c r="TVB11" s="1739" t="n"/>
      <c r="TVC11" s="1739" t="n"/>
      <c r="TVD11" s="1739" t="n"/>
      <c r="TVE11" s="1739" t="n"/>
      <c r="TVF11" s="1739" t="n"/>
      <c r="TVG11" s="1739" t="n"/>
      <c r="TVH11" s="1739" t="n"/>
      <c r="TVI11" s="1739" t="n"/>
      <c r="TVJ11" s="1739" t="n"/>
      <c r="TVK11" s="1739" t="n"/>
      <c r="TVL11" s="1739" t="n"/>
      <c r="TVM11" s="1739" t="n"/>
      <c r="TVN11" s="1739" t="n"/>
      <c r="TVO11" s="1739" t="n"/>
      <c r="TVP11" s="1739" t="n"/>
      <c r="TVQ11" s="1739" t="n"/>
      <c r="TVR11" s="1739" t="n"/>
      <c r="TVS11" s="1739" t="n"/>
      <c r="TVT11" s="1739" t="n"/>
      <c r="TVU11" s="1739" t="n"/>
      <c r="TVV11" s="1739" t="n"/>
      <c r="TVW11" s="1739" t="n"/>
      <c r="TVX11" s="1739" t="n"/>
      <c r="TVY11" s="1739" t="n"/>
      <c r="TVZ11" s="1739" t="n"/>
      <c r="TWA11" s="1739" t="n"/>
      <c r="TWB11" s="1739" t="n"/>
      <c r="TWC11" s="1739" t="n"/>
      <c r="TWD11" s="1739" t="n"/>
      <c r="TWE11" s="1739" t="n"/>
      <c r="TWF11" s="1739" t="n"/>
      <c r="TWG11" s="1739" t="n"/>
      <c r="TWH11" s="1739" t="n"/>
      <c r="TWI11" s="1739" t="n"/>
      <c r="TWJ11" s="1739" t="n"/>
      <c r="TWK11" s="1739" t="n"/>
      <c r="TWL11" s="1739" t="n"/>
      <c r="TWM11" s="1739" t="n"/>
      <c r="TWN11" s="1739" t="n"/>
      <c r="TWO11" s="1739" t="n"/>
      <c r="TWP11" s="1739" t="n"/>
      <c r="TWQ11" s="1739" t="n"/>
      <c r="TWR11" s="1739" t="n"/>
      <c r="TWS11" s="1739" t="n"/>
      <c r="TWT11" s="1739" t="n"/>
      <c r="TWU11" s="1739" t="n"/>
      <c r="TWV11" s="1739" t="n"/>
      <c r="TWW11" s="1739" t="n"/>
      <c r="TWX11" s="1739" t="n"/>
      <c r="TWY11" s="1739" t="n"/>
      <c r="TWZ11" s="1739" t="n"/>
      <c r="TXA11" s="1739" t="n"/>
      <c r="TXB11" s="1739" t="n"/>
      <c r="TXC11" s="1739" t="n"/>
      <c r="TXD11" s="1739" t="n"/>
      <c r="TXE11" s="1739" t="n"/>
      <c r="TXF11" s="1739" t="n"/>
      <c r="TXG11" s="1739" t="n"/>
      <c r="TXH11" s="1739" t="n"/>
      <c r="TXI11" s="1739" t="n"/>
      <c r="TXJ11" s="1739" t="n"/>
      <c r="TXK11" s="1739" t="n"/>
      <c r="TXL11" s="1739" t="n"/>
      <c r="TXM11" s="1739" t="n"/>
      <c r="TXN11" s="1739" t="n"/>
      <c r="TXO11" s="1739" t="n"/>
      <c r="TXP11" s="1739" t="n"/>
      <c r="TXQ11" s="1739" t="n"/>
      <c r="TXR11" s="1739" t="n"/>
      <c r="TXS11" s="1739" t="n"/>
      <c r="TXT11" s="1739" t="n"/>
      <c r="TXU11" s="1739" t="n"/>
      <c r="TXV11" s="1739" t="n"/>
      <c r="TXW11" s="1739" t="n"/>
      <c r="TXX11" s="1739" t="n"/>
      <c r="TXY11" s="1739" t="n"/>
      <c r="TXZ11" s="1739" t="n"/>
      <c r="TYA11" s="1739" t="n"/>
      <c r="TYB11" s="1739" t="n"/>
      <c r="TYC11" s="1739" t="n"/>
      <c r="TYD11" s="1739" t="n"/>
      <c r="TYE11" s="1739" t="n"/>
      <c r="TYF11" s="1739" t="n"/>
      <c r="TYG11" s="1739" t="n"/>
      <c r="TYH11" s="1739" t="n"/>
      <c r="TYI11" s="1739" t="n"/>
      <c r="TYJ11" s="1739" t="n"/>
      <c r="TYK11" s="1739" t="n"/>
      <c r="TYL11" s="1739" t="n"/>
      <c r="TYM11" s="1739" t="n"/>
      <c r="TYN11" s="1739" t="n"/>
      <c r="TYO11" s="1739" t="n"/>
      <c r="TYP11" s="1739" t="n"/>
      <c r="TYQ11" s="1739" t="n"/>
      <c r="TYR11" s="1739" t="n"/>
      <c r="TYS11" s="1739" t="n"/>
      <c r="TYT11" s="1739" t="n"/>
      <c r="TYU11" s="1739" t="n"/>
      <c r="TYV11" s="1739" t="n"/>
      <c r="TYW11" s="1739" t="n"/>
      <c r="TYX11" s="1739" t="n"/>
      <c r="TYY11" s="1739" t="n"/>
      <c r="TYZ11" s="1739" t="n"/>
      <c r="TZA11" s="1739" t="n"/>
      <c r="TZB11" s="1739" t="n"/>
      <c r="TZC11" s="1739" t="n"/>
      <c r="TZD11" s="1739" t="n"/>
      <c r="TZE11" s="1739" t="n"/>
      <c r="TZF11" s="1739" t="n"/>
      <c r="TZG11" s="1739" t="n"/>
      <c r="TZH11" s="1739" t="n"/>
      <c r="TZI11" s="1739" t="n"/>
      <c r="TZJ11" s="1739" t="n"/>
      <c r="TZK11" s="1739" t="n"/>
      <c r="TZL11" s="1739" t="n"/>
      <c r="TZM11" s="1739" t="n"/>
      <c r="TZN11" s="1739" t="n"/>
      <c r="TZO11" s="1739" t="n"/>
      <c r="TZP11" s="1739" t="n"/>
      <c r="TZQ11" s="1739" t="n"/>
      <c r="TZR11" s="1739" t="n"/>
      <c r="TZS11" s="1739" t="n"/>
      <c r="TZT11" s="1739" t="n"/>
      <c r="TZU11" s="1739" t="n"/>
      <c r="TZV11" s="1739" t="n"/>
      <c r="TZW11" s="1739" t="n"/>
      <c r="TZX11" s="1739" t="n"/>
      <c r="TZY11" s="1739" t="n"/>
      <c r="TZZ11" s="1739" t="n"/>
      <c r="UAA11" s="1739" t="n"/>
      <c r="UAB11" s="1739" t="n"/>
      <c r="UAC11" s="1739" t="n"/>
      <c r="UAD11" s="1739" t="n"/>
      <c r="UAE11" s="1739" t="n"/>
      <c r="UAF11" s="1739" t="n"/>
      <c r="UAG11" s="1739" t="n"/>
      <c r="UAH11" s="1739" t="n"/>
      <c r="UAI11" s="1739" t="n"/>
      <c r="UAJ11" s="1739" t="n"/>
      <c r="UAK11" s="1739" t="n"/>
      <c r="UAL11" s="1739" t="n"/>
      <c r="UAM11" s="1739" t="n"/>
      <c r="UAN11" s="1739" t="n"/>
      <c r="UAO11" s="1739" t="n"/>
      <c r="UAP11" s="1739" t="n"/>
      <c r="UAQ11" s="1739" t="n"/>
      <c r="UAR11" s="1739" t="n"/>
      <c r="UAS11" s="1739" t="n"/>
      <c r="UAT11" s="1739" t="n"/>
      <c r="UAU11" s="1739" t="n"/>
      <c r="UAV11" s="1739" t="n"/>
      <c r="UAW11" s="1739" t="n"/>
      <c r="UAX11" s="1739" t="n"/>
      <c r="UAY11" s="1739" t="n"/>
      <c r="UAZ11" s="1739" t="n"/>
      <c r="UBA11" s="1739" t="n"/>
      <c r="UBB11" s="1739" t="n"/>
      <c r="UBC11" s="1739" t="n"/>
      <c r="UBD11" s="1739" t="n"/>
      <c r="UBE11" s="1739" t="n"/>
      <c r="UBF11" s="1739" t="n"/>
      <c r="UBG11" s="1739" t="n"/>
      <c r="UBH11" s="1739" t="n"/>
      <c r="UBI11" s="1739" t="n"/>
      <c r="UBJ11" s="1739" t="n"/>
      <c r="UBK11" s="1739" t="n"/>
      <c r="UBL11" s="1739" t="n"/>
      <c r="UBM11" s="1739" t="n"/>
      <c r="UBN11" s="1739" t="n"/>
      <c r="UBO11" s="1739" t="n"/>
      <c r="UBP11" s="1739" t="n"/>
      <c r="UBQ11" s="1739" t="n"/>
      <c r="UBR11" s="1739" t="n"/>
      <c r="UBS11" s="1739" t="n"/>
      <c r="UBT11" s="1739" t="n"/>
      <c r="UBU11" s="1739" t="n"/>
      <c r="UBV11" s="1739" t="n"/>
      <c r="UBW11" s="1739" t="n"/>
      <c r="UBX11" s="1739" t="n"/>
      <c r="UBY11" s="1739" t="n"/>
      <c r="UBZ11" s="1739" t="n"/>
      <c r="UCA11" s="1739" t="n"/>
      <c r="UCB11" s="1739" t="n"/>
      <c r="UCC11" s="1739" t="n"/>
      <c r="UCD11" s="1739" t="n"/>
      <c r="UCE11" s="1739" t="n"/>
      <c r="UCF11" s="1739" t="n"/>
      <c r="UCG11" s="1739" t="n"/>
      <c r="UCH11" s="1739" t="n"/>
      <c r="UCI11" s="1739" t="n"/>
      <c r="UCJ11" s="1739" t="n"/>
      <c r="UCK11" s="1739" t="n"/>
      <c r="UCL11" s="1739" t="n"/>
      <c r="UCM11" s="1739" t="n"/>
      <c r="UCN11" s="1739" t="n"/>
      <c r="UCO11" s="1739" t="n"/>
      <c r="UCP11" s="1739" t="n"/>
      <c r="UCQ11" s="1739" t="n"/>
      <c r="UCR11" s="1739" t="n"/>
      <c r="UCS11" s="1739" t="n"/>
      <c r="UCT11" s="1739" t="n"/>
      <c r="UCU11" s="1739" t="n"/>
      <c r="UCV11" s="1739" t="n"/>
      <c r="UCW11" s="1739" t="n"/>
      <c r="UCX11" s="1739" t="n"/>
      <c r="UCY11" s="1739" t="n"/>
      <c r="UCZ11" s="1739" t="n"/>
      <c r="UDA11" s="1739" t="n"/>
      <c r="UDB11" s="1739" t="n"/>
      <c r="UDC11" s="1739" t="n"/>
      <c r="UDD11" s="1739" t="n"/>
      <c r="UDE11" s="1739" t="n"/>
      <c r="UDF11" s="1739" t="n"/>
      <c r="UDG11" s="1739" t="n"/>
      <c r="UDH11" s="1739" t="n"/>
      <c r="UDI11" s="1739" t="n"/>
      <c r="UDJ11" s="1739" t="n"/>
      <c r="UDK11" s="1739" t="n"/>
      <c r="UDL11" s="1739" t="n"/>
      <c r="UDM11" s="1739" t="n"/>
      <c r="UDN11" s="1739" t="n"/>
      <c r="UDO11" s="1739" t="n"/>
      <c r="UDP11" s="1739" t="n"/>
      <c r="UDQ11" s="1739" t="n"/>
      <c r="UDR11" s="1739" t="n"/>
      <c r="UDS11" s="1739" t="n"/>
      <c r="UDT11" s="1739" t="n"/>
      <c r="UDU11" s="1739" t="n"/>
      <c r="UDV11" s="1739" t="n"/>
      <c r="UDW11" s="1739" t="n"/>
      <c r="UDX11" s="1739" t="n"/>
      <c r="UDY11" s="1739" t="n"/>
      <c r="UDZ11" s="1739" t="n"/>
      <c r="UEA11" s="1739" t="n"/>
      <c r="UEB11" s="1739" t="n"/>
      <c r="UEC11" s="1739" t="n"/>
      <c r="UED11" s="1739" t="n"/>
      <c r="UEE11" s="1739" t="n"/>
      <c r="UEF11" s="1739" t="n"/>
      <c r="UEG11" s="1739" t="n"/>
      <c r="UEH11" s="1739" t="n"/>
      <c r="UEI11" s="1739" t="n"/>
      <c r="UEJ11" s="1739" t="n"/>
      <c r="UEK11" s="1739" t="n"/>
      <c r="UEL11" s="1739" t="n"/>
      <c r="UEM11" s="1739" t="n"/>
      <c r="UEN11" s="1739" t="n"/>
      <c r="UEO11" s="1739" t="n"/>
      <c r="UEP11" s="1739" t="n"/>
      <c r="UEQ11" s="1739" t="n"/>
      <c r="UER11" s="1739" t="n"/>
      <c r="UES11" s="1739" t="n"/>
      <c r="UET11" s="1739" t="n"/>
      <c r="UEU11" s="1739" t="n"/>
      <c r="UEV11" s="1739" t="n"/>
      <c r="UEW11" s="1739" t="n"/>
      <c r="UEX11" s="1739" t="n"/>
      <c r="UEY11" s="1739" t="n"/>
      <c r="UEZ11" s="1739" t="n"/>
      <c r="UFA11" s="1739" t="n"/>
      <c r="UFB11" s="1739" t="n"/>
      <c r="UFC11" s="1739" t="n"/>
      <c r="UFD11" s="1739" t="n"/>
      <c r="UFE11" s="1739" t="n"/>
      <c r="UFF11" s="1739" t="n"/>
      <c r="UFG11" s="1739" t="n"/>
      <c r="UFH11" s="1739" t="n"/>
      <c r="UFI11" s="1739" t="n"/>
      <c r="UFJ11" s="1739" t="n"/>
      <c r="UFK11" s="1739" t="n"/>
      <c r="UFL11" s="1739" t="n"/>
      <c r="UFM11" s="1739" t="n"/>
      <c r="UFN11" s="1739" t="n"/>
      <c r="UFO11" s="1739" t="n"/>
      <c r="UFP11" s="1739" t="n"/>
      <c r="UFQ11" s="1739" t="n"/>
      <c r="UFR11" s="1739" t="n"/>
      <c r="UFS11" s="1739" t="n"/>
      <c r="UFT11" s="1739" t="n"/>
      <c r="UFU11" s="1739" t="n"/>
      <c r="UFV11" s="1739" t="n"/>
      <c r="UFW11" s="1739" t="n"/>
      <c r="UFX11" s="1739" t="n"/>
      <c r="UFY11" s="1739" t="n"/>
      <c r="UFZ11" s="1739" t="n"/>
      <c r="UGA11" s="1739" t="n"/>
      <c r="UGB11" s="1739" t="n"/>
      <c r="UGC11" s="1739" t="n"/>
      <c r="UGD11" s="1739" t="n"/>
      <c r="UGE11" s="1739" t="n"/>
      <c r="UGF11" s="1739" t="n"/>
      <c r="UGG11" s="1739" t="n"/>
      <c r="UGH11" s="1739" t="n"/>
      <c r="UGI11" s="1739" t="n"/>
      <c r="UGJ11" s="1739" t="n"/>
      <c r="UGK11" s="1739" t="n"/>
      <c r="UGL11" s="1739" t="n"/>
      <c r="UGM11" s="1739" t="n"/>
      <c r="UGN11" s="1739" t="n"/>
      <c r="UGO11" s="1739" t="n"/>
      <c r="UGP11" s="1739" t="n"/>
      <c r="UGQ11" s="1739" t="n"/>
      <c r="UGR11" s="1739" t="n"/>
      <c r="UGS11" s="1739" t="n"/>
      <c r="UGT11" s="1739" t="n"/>
      <c r="UGU11" s="1739" t="n"/>
      <c r="UGV11" s="1739" t="n"/>
      <c r="UGW11" s="1739" t="n"/>
      <c r="UGX11" s="1739" t="n"/>
      <c r="UGY11" s="1739" t="n"/>
      <c r="UGZ11" s="1739" t="n"/>
      <c r="UHA11" s="1739" t="n"/>
      <c r="UHB11" s="1739" t="n"/>
      <c r="UHC11" s="1739" t="n"/>
      <c r="UHD11" s="1739" t="n"/>
      <c r="UHE11" s="1739" t="n"/>
      <c r="UHF11" s="1739" t="n"/>
      <c r="UHG11" s="1739" t="n"/>
      <c r="UHH11" s="1739" t="n"/>
      <c r="UHI11" s="1739" t="n"/>
      <c r="UHJ11" s="1739" t="n"/>
      <c r="UHK11" s="1739" t="n"/>
      <c r="UHL11" s="1739" t="n"/>
      <c r="UHM11" s="1739" t="n"/>
      <c r="UHN11" s="1739" t="n"/>
      <c r="UHO11" s="1739" t="n"/>
      <c r="UHP11" s="1739" t="n"/>
      <c r="UHQ11" s="1739" t="n"/>
      <c r="UHR11" s="1739" t="n"/>
      <c r="UHS11" s="1739" t="n"/>
      <c r="UHT11" s="1739" t="n"/>
      <c r="UHU11" s="1739" t="n"/>
      <c r="UHV11" s="1739" t="n"/>
      <c r="UHW11" s="1739" t="n"/>
      <c r="UHX11" s="1739" t="n"/>
      <c r="UHY11" s="1739" t="n"/>
      <c r="UHZ11" s="1739" t="n"/>
      <c r="UIA11" s="1739" t="n"/>
      <c r="UIB11" s="1739" t="n"/>
      <c r="UIC11" s="1739" t="n"/>
      <c r="UID11" s="1739" t="n"/>
      <c r="UIE11" s="1739" t="n"/>
      <c r="UIF11" s="1739" t="n"/>
      <c r="UIG11" s="1739" t="n"/>
      <c r="UIH11" s="1739" t="n"/>
      <c r="UII11" s="1739" t="n"/>
      <c r="UIJ11" s="1739" t="n"/>
      <c r="UIK11" s="1739" t="n"/>
      <c r="UIL11" s="1739" t="n"/>
      <c r="UIM11" s="1739" t="n"/>
      <c r="UIN11" s="1739" t="n"/>
      <c r="UIO11" s="1739" t="n"/>
      <c r="UIP11" s="1739" t="n"/>
      <c r="UIQ11" s="1739" t="n"/>
      <c r="UIR11" s="1739" t="n"/>
      <c r="UIS11" s="1739" t="n"/>
      <c r="UIT11" s="1739" t="n"/>
      <c r="UIU11" s="1739" t="n"/>
      <c r="UIV11" s="1739" t="n"/>
      <c r="UIW11" s="1739" t="n"/>
      <c r="UIX11" s="1739" t="n"/>
      <c r="UIY11" s="1739" t="n"/>
      <c r="UIZ11" s="1739" t="n"/>
      <c r="UJA11" s="1739" t="n"/>
      <c r="UJB11" s="1739" t="n"/>
      <c r="UJC11" s="1739" t="n"/>
      <c r="UJD11" s="1739" t="n"/>
      <c r="UJE11" s="1739" t="n"/>
      <c r="UJF11" s="1739" t="n"/>
      <c r="UJG11" s="1739" t="n"/>
      <c r="UJH11" s="1739" t="n"/>
      <c r="UJI11" s="1739" t="n"/>
      <c r="UJJ11" s="1739" t="n"/>
      <c r="UJK11" s="1739" t="n"/>
      <c r="UJL11" s="1739" t="n"/>
      <c r="UJM11" s="1739" t="n"/>
      <c r="UJN11" s="1739" t="n"/>
      <c r="UJO11" s="1739" t="n"/>
      <c r="UJP11" s="1739" t="n"/>
      <c r="UJQ11" s="1739" t="n"/>
      <c r="UJR11" s="1739" t="n"/>
      <c r="UJS11" s="1739" t="n"/>
      <c r="UJT11" s="1739" t="n"/>
      <c r="UJU11" s="1739" t="n"/>
      <c r="UJV11" s="1739" t="n"/>
      <c r="UJW11" s="1739" t="n"/>
      <c r="UJX11" s="1739" t="n"/>
      <c r="UJY11" s="1739" t="n"/>
      <c r="UJZ11" s="1739" t="n"/>
      <c r="UKA11" s="1739" t="n"/>
      <c r="UKB11" s="1739" t="n"/>
      <c r="UKC11" s="1739" t="n"/>
      <c r="UKD11" s="1739" t="n"/>
      <c r="UKE11" s="1739" t="n"/>
      <c r="UKF11" s="1739" t="n"/>
      <c r="UKG11" s="1739" t="n"/>
      <c r="UKH11" s="1739" t="n"/>
      <c r="UKI11" s="1739" t="n"/>
      <c r="UKJ11" s="1739" t="n"/>
      <c r="UKK11" s="1739" t="n"/>
      <c r="UKL11" s="1739" t="n"/>
      <c r="UKM11" s="1739" t="n"/>
      <c r="UKN11" s="1739" t="n"/>
      <c r="UKO11" s="1739" t="n"/>
      <c r="UKP11" s="1739" t="n"/>
      <c r="UKQ11" s="1739" t="n"/>
      <c r="UKR11" s="1739" t="n"/>
      <c r="UKS11" s="1739" t="n"/>
      <c r="UKT11" s="1739" t="n"/>
      <c r="UKU11" s="1739" t="n"/>
      <c r="UKV11" s="1739" t="n"/>
      <c r="UKW11" s="1739" t="n"/>
      <c r="UKX11" s="1739" t="n"/>
      <c r="UKY11" s="1739" t="n"/>
      <c r="UKZ11" s="1739" t="n"/>
      <c r="ULA11" s="1739" t="n"/>
      <c r="ULB11" s="1739" t="n"/>
      <c r="ULC11" s="1739" t="n"/>
      <c r="ULD11" s="1739" t="n"/>
      <c r="ULE11" s="1739" t="n"/>
      <c r="ULF11" s="1739" t="n"/>
      <c r="ULG11" s="1739" t="n"/>
      <c r="ULH11" s="1739" t="n"/>
      <c r="ULI11" s="1739" t="n"/>
      <c r="ULJ11" s="1739" t="n"/>
      <c r="ULK11" s="1739" t="n"/>
      <c r="ULL11" s="1739" t="n"/>
      <c r="ULM11" s="1739" t="n"/>
      <c r="ULN11" s="1739" t="n"/>
      <c r="ULO11" s="1739" t="n"/>
      <c r="ULP11" s="1739" t="n"/>
      <c r="ULQ11" s="1739" t="n"/>
      <c r="ULR11" s="1739" t="n"/>
      <c r="ULS11" s="1739" t="n"/>
      <c r="ULT11" s="1739" t="n"/>
      <c r="ULU11" s="1739" t="n"/>
      <c r="ULV11" s="1739" t="n"/>
      <c r="ULW11" s="1739" t="n"/>
      <c r="ULX11" s="1739" t="n"/>
      <c r="ULY11" s="1739" t="n"/>
      <c r="ULZ11" s="1739" t="n"/>
      <c r="UMA11" s="1739" t="n"/>
      <c r="UMB11" s="1739" t="n"/>
      <c r="UMC11" s="1739" t="n"/>
      <c r="UMD11" s="1739" t="n"/>
      <c r="UME11" s="1739" t="n"/>
      <c r="UMF11" s="1739" t="n"/>
      <c r="UMG11" s="1739" t="n"/>
      <c r="UMH11" s="1739" t="n"/>
      <c r="UMI11" s="1739" t="n"/>
      <c r="UMJ11" s="1739" t="n"/>
      <c r="UMK11" s="1739" t="n"/>
      <c r="UML11" s="1739" t="n"/>
      <c r="UMM11" s="1739" t="n"/>
      <c r="UMN11" s="1739" t="n"/>
      <c r="UMO11" s="1739" t="n"/>
      <c r="UMP11" s="1739" t="n"/>
      <c r="UMQ11" s="1739" t="n"/>
      <c r="UMR11" s="1739" t="n"/>
      <c r="UMS11" s="1739" t="n"/>
      <c r="UMT11" s="1739" t="n"/>
      <c r="UMU11" s="1739" t="n"/>
      <c r="UMV11" s="1739" t="n"/>
      <c r="UMW11" s="1739" t="n"/>
      <c r="UMX11" s="1739" t="n"/>
      <c r="UMY11" s="1739" t="n"/>
      <c r="UMZ11" s="1739" t="n"/>
      <c r="UNA11" s="1739" t="n"/>
      <c r="UNB11" s="1739" t="n"/>
      <c r="UNC11" s="1739" t="n"/>
      <c r="UND11" s="1739" t="n"/>
      <c r="UNE11" s="1739" t="n"/>
      <c r="UNF11" s="1739" t="n"/>
      <c r="UNG11" s="1739" t="n"/>
      <c r="UNH11" s="1739" t="n"/>
      <c r="UNI11" s="1739" t="n"/>
      <c r="UNJ11" s="1739" t="n"/>
      <c r="UNK11" s="1739" t="n"/>
      <c r="UNL11" s="1739" t="n"/>
      <c r="UNM11" s="1739" t="n"/>
      <c r="UNN11" s="1739" t="n"/>
      <c r="UNO11" s="1739" t="n"/>
      <c r="UNP11" s="1739" t="n"/>
      <c r="UNQ11" s="1739" t="n"/>
      <c r="UNR11" s="1739" t="n"/>
      <c r="UNS11" s="1739" t="n"/>
      <c r="UNT11" s="1739" t="n"/>
      <c r="UNU11" s="1739" t="n"/>
      <c r="UNV11" s="1739" t="n"/>
      <c r="UNW11" s="1739" t="n"/>
      <c r="UNX11" s="1739" t="n"/>
      <c r="UNY11" s="1739" t="n"/>
      <c r="UNZ11" s="1739" t="n"/>
      <c r="UOA11" s="1739" t="n"/>
      <c r="UOB11" s="1739" t="n"/>
      <c r="UOC11" s="1739" t="n"/>
      <c r="UOD11" s="1739" t="n"/>
      <c r="UOE11" s="1739" t="n"/>
      <c r="UOF11" s="1739" t="n"/>
      <c r="UOG11" s="1739" t="n"/>
      <c r="UOH11" s="1739" t="n"/>
      <c r="UOI11" s="1739" t="n"/>
      <c r="UOJ11" s="1739" t="n"/>
      <c r="UOK11" s="1739" t="n"/>
      <c r="UOL11" s="1739" t="n"/>
      <c r="UOM11" s="1739" t="n"/>
      <c r="UON11" s="1739" t="n"/>
      <c r="UOO11" s="1739" t="n"/>
      <c r="UOP11" s="1739" t="n"/>
      <c r="UOQ11" s="1739" t="n"/>
      <c r="UOR11" s="1739" t="n"/>
      <c r="UOS11" s="1739" t="n"/>
      <c r="UOT11" s="1739" t="n"/>
      <c r="UOU11" s="1739" t="n"/>
      <c r="UOV11" s="1739" t="n"/>
      <c r="UOW11" s="1739" t="n"/>
      <c r="UOX11" s="1739" t="n"/>
      <c r="UOY11" s="1739" t="n"/>
      <c r="UOZ11" s="1739" t="n"/>
      <c r="UPA11" s="1739" t="n"/>
      <c r="UPB11" s="1739" t="n"/>
      <c r="UPC11" s="1739" t="n"/>
      <c r="UPD11" s="1739" t="n"/>
      <c r="UPE11" s="1739" t="n"/>
      <c r="UPF11" s="1739" t="n"/>
      <c r="UPG11" s="1739" t="n"/>
      <c r="UPH11" s="1739" t="n"/>
      <c r="UPI11" s="1739" t="n"/>
      <c r="UPJ11" s="1739" t="n"/>
      <c r="UPK11" s="1739" t="n"/>
      <c r="UPL11" s="1739" t="n"/>
      <c r="UPM11" s="1739" t="n"/>
      <c r="UPN11" s="1739" t="n"/>
      <c r="UPO11" s="1739" t="n"/>
      <c r="UPP11" s="1739" t="n"/>
      <c r="UPQ11" s="1739" t="n"/>
      <c r="UPR11" s="1739" t="n"/>
      <c r="UPS11" s="1739" t="n"/>
      <c r="UPT11" s="1739" t="n"/>
      <c r="UPU11" s="1739" t="n"/>
      <c r="UPV11" s="1739" t="n"/>
      <c r="UPW11" s="1739" t="n"/>
      <c r="UPX11" s="1739" t="n"/>
      <c r="UPY11" s="1739" t="n"/>
      <c r="UPZ11" s="1739" t="n"/>
      <c r="UQA11" s="1739" t="n"/>
      <c r="UQB11" s="1739" t="n"/>
      <c r="UQC11" s="1739" t="n"/>
      <c r="UQD11" s="1739" t="n"/>
      <c r="UQE11" s="1739" t="n"/>
      <c r="UQF11" s="1739" t="n"/>
      <c r="UQG11" s="1739" t="n"/>
      <c r="UQH11" s="1739" t="n"/>
      <c r="UQI11" s="1739" t="n"/>
      <c r="UQJ11" s="1739" t="n"/>
      <c r="UQK11" s="1739" t="n"/>
      <c r="UQL11" s="1739" t="n"/>
      <c r="UQM11" s="1739" t="n"/>
      <c r="UQN11" s="1739" t="n"/>
      <c r="UQO11" s="1739" t="n"/>
      <c r="UQP11" s="1739" t="n"/>
      <c r="UQQ11" s="1739" t="n"/>
      <c r="UQR11" s="1739" t="n"/>
      <c r="UQS11" s="1739" t="n"/>
      <c r="UQT11" s="1739" t="n"/>
      <c r="UQU11" s="1739" t="n"/>
      <c r="UQV11" s="1739" t="n"/>
      <c r="UQW11" s="1739" t="n"/>
      <c r="UQX11" s="1739" t="n"/>
      <c r="UQY11" s="1739" t="n"/>
      <c r="UQZ11" s="1739" t="n"/>
      <c r="URA11" s="1739" t="n"/>
      <c r="URB11" s="1739" t="n"/>
      <c r="URC11" s="1739" t="n"/>
      <c r="URD11" s="1739" t="n"/>
      <c r="URE11" s="1739" t="n"/>
      <c r="URF11" s="1739" t="n"/>
      <c r="URG11" s="1739" t="n"/>
      <c r="URH11" s="1739" t="n"/>
      <c r="URI11" s="1739" t="n"/>
      <c r="URJ11" s="1739" t="n"/>
      <c r="URK11" s="1739" t="n"/>
      <c r="URL11" s="1739" t="n"/>
      <c r="URM11" s="1739" t="n"/>
      <c r="URN11" s="1739" t="n"/>
      <c r="URO11" s="1739" t="n"/>
      <c r="URP11" s="1739" t="n"/>
      <c r="URQ11" s="1739" t="n"/>
      <c r="URR11" s="1739" t="n"/>
      <c r="URS11" s="1739" t="n"/>
      <c r="URT11" s="1739" t="n"/>
      <c r="URU11" s="1739" t="n"/>
      <c r="URV11" s="1739" t="n"/>
      <c r="URW11" s="1739" t="n"/>
      <c r="URX11" s="1739" t="n"/>
      <c r="URY11" s="1739" t="n"/>
      <c r="URZ11" s="1739" t="n"/>
      <c r="USA11" s="1739" t="n"/>
      <c r="USB11" s="1739" t="n"/>
      <c r="USC11" s="1739" t="n"/>
      <c r="USD11" s="1739" t="n"/>
      <c r="USE11" s="1739" t="n"/>
      <c r="USF11" s="1739" t="n"/>
      <c r="USG11" s="1739" t="n"/>
      <c r="USH11" s="1739" t="n"/>
      <c r="USI11" s="1739" t="n"/>
      <c r="USJ11" s="1739" t="n"/>
      <c r="USK11" s="1739" t="n"/>
      <c r="USL11" s="1739" t="n"/>
      <c r="USM11" s="1739" t="n"/>
      <c r="USN11" s="1739" t="n"/>
      <c r="USO11" s="1739" t="n"/>
      <c r="USP11" s="1739" t="n"/>
      <c r="USQ11" s="1739" t="n"/>
      <c r="USR11" s="1739" t="n"/>
      <c r="USS11" s="1739" t="n"/>
      <c r="UST11" s="1739" t="n"/>
      <c r="USU11" s="1739" t="n"/>
      <c r="USV11" s="1739" t="n"/>
      <c r="USW11" s="1739" t="n"/>
      <c r="USX11" s="1739" t="n"/>
      <c r="USY11" s="1739" t="n"/>
      <c r="USZ11" s="1739" t="n"/>
      <c r="UTA11" s="1739" t="n"/>
      <c r="UTB11" s="1739" t="n"/>
      <c r="UTC11" s="1739" t="n"/>
      <c r="UTD11" s="1739" t="n"/>
      <c r="UTE11" s="1739" t="n"/>
      <c r="UTF11" s="1739" t="n"/>
      <c r="UTG11" s="1739" t="n"/>
      <c r="UTH11" s="1739" t="n"/>
      <c r="UTI11" s="1739" t="n"/>
      <c r="UTJ11" s="1739" t="n"/>
      <c r="UTK11" s="1739" t="n"/>
      <c r="UTL11" s="1739" t="n"/>
      <c r="UTM11" s="1739" t="n"/>
      <c r="UTN11" s="1739" t="n"/>
      <c r="UTO11" s="1739" t="n"/>
      <c r="UTP11" s="1739" t="n"/>
      <c r="UTQ11" s="1739" t="n"/>
      <c r="UTR11" s="1739" t="n"/>
      <c r="UTS11" s="1739" t="n"/>
      <c r="UTT11" s="1739" t="n"/>
      <c r="UTU11" s="1739" t="n"/>
      <c r="UTV11" s="1739" t="n"/>
      <c r="UTW11" s="1739" t="n"/>
      <c r="UTX11" s="1739" t="n"/>
      <c r="UTY11" s="1739" t="n"/>
      <c r="UTZ11" s="1739" t="n"/>
      <c r="UUA11" s="1739" t="n"/>
      <c r="UUB11" s="1739" t="n"/>
      <c r="UUC11" s="1739" t="n"/>
      <c r="UUD11" s="1739" t="n"/>
      <c r="UUE11" s="1739" t="n"/>
      <c r="UUF11" s="1739" t="n"/>
      <c r="UUG11" s="1739" t="n"/>
      <c r="UUH11" s="1739" t="n"/>
      <c r="UUI11" s="1739" t="n"/>
      <c r="UUJ11" s="1739" t="n"/>
      <c r="UUK11" s="1739" t="n"/>
      <c r="UUL11" s="1739" t="n"/>
      <c r="UUM11" s="1739" t="n"/>
      <c r="UUN11" s="1739" t="n"/>
      <c r="UUO11" s="1739" t="n"/>
      <c r="UUP11" s="1739" t="n"/>
      <c r="UUQ11" s="1739" t="n"/>
      <c r="UUR11" s="1739" t="n"/>
      <c r="UUS11" s="1739" t="n"/>
      <c r="UUT11" s="1739" t="n"/>
      <c r="UUU11" s="1739" t="n"/>
      <c r="UUV11" s="1739" t="n"/>
      <c r="UUW11" s="1739" t="n"/>
      <c r="UUX11" s="1739" t="n"/>
      <c r="UUY11" s="1739" t="n"/>
      <c r="UUZ11" s="1739" t="n"/>
      <c r="UVA11" s="1739" t="n"/>
      <c r="UVB11" s="1739" t="n"/>
      <c r="UVC11" s="1739" t="n"/>
      <c r="UVD11" s="1739" t="n"/>
      <c r="UVE11" s="1739" t="n"/>
      <c r="UVF11" s="1739" t="n"/>
      <c r="UVG11" s="1739" t="n"/>
      <c r="UVH11" s="1739" t="n"/>
      <c r="UVI11" s="1739" t="n"/>
      <c r="UVJ11" s="1739" t="n"/>
      <c r="UVK11" s="1739" t="n"/>
      <c r="UVL11" s="1739" t="n"/>
      <c r="UVM11" s="1739" t="n"/>
      <c r="UVN11" s="1739" t="n"/>
      <c r="UVO11" s="1739" t="n"/>
      <c r="UVP11" s="1739" t="n"/>
      <c r="UVQ11" s="1739" t="n"/>
      <c r="UVR11" s="1739" t="n"/>
      <c r="UVS11" s="1739" t="n"/>
      <c r="UVT11" s="1739" t="n"/>
      <c r="UVU11" s="1739" t="n"/>
      <c r="UVV11" s="1739" t="n"/>
      <c r="UVW11" s="1739" t="n"/>
      <c r="UVX11" s="1739" t="n"/>
      <c r="UVY11" s="1739" t="n"/>
      <c r="UVZ11" s="1739" t="n"/>
      <c r="UWA11" s="1739" t="n"/>
      <c r="UWB11" s="1739" t="n"/>
      <c r="UWC11" s="1739" t="n"/>
      <c r="UWD11" s="1739" t="n"/>
      <c r="UWE11" s="1739" t="n"/>
      <c r="UWF11" s="1739" t="n"/>
      <c r="UWG11" s="1739" t="n"/>
      <c r="UWH11" s="1739" t="n"/>
      <c r="UWI11" s="1739" t="n"/>
      <c r="UWJ11" s="1739" t="n"/>
      <c r="UWK11" s="1739" t="n"/>
      <c r="UWL11" s="1739" t="n"/>
      <c r="UWM11" s="1739" t="n"/>
      <c r="UWN11" s="1739" t="n"/>
      <c r="UWO11" s="1739" t="n"/>
      <c r="UWP11" s="1739" t="n"/>
      <c r="UWQ11" s="1739" t="n"/>
      <c r="UWR11" s="1739" t="n"/>
      <c r="UWS11" s="1739" t="n"/>
      <c r="UWT11" s="1739" t="n"/>
      <c r="UWU11" s="1739" t="n"/>
      <c r="UWV11" s="1739" t="n"/>
      <c r="UWW11" s="1739" t="n"/>
      <c r="UWX11" s="1739" t="n"/>
      <c r="UWY11" s="1739" t="n"/>
      <c r="UWZ11" s="1739" t="n"/>
      <c r="UXA11" s="1739" t="n"/>
      <c r="UXB11" s="1739" t="n"/>
      <c r="UXC11" s="1739" t="n"/>
      <c r="UXD11" s="1739" t="n"/>
      <c r="UXE11" s="1739" t="n"/>
      <c r="UXF11" s="1739" t="n"/>
      <c r="UXG11" s="1739" t="n"/>
      <c r="UXH11" s="1739" t="n"/>
      <c r="UXI11" s="1739" t="n"/>
      <c r="UXJ11" s="1739" t="n"/>
      <c r="UXK11" s="1739" t="n"/>
      <c r="UXL11" s="1739" t="n"/>
      <c r="UXM11" s="1739" t="n"/>
      <c r="UXN11" s="1739" t="n"/>
      <c r="UXO11" s="1739" t="n"/>
      <c r="UXP11" s="1739" t="n"/>
      <c r="UXQ11" s="1739" t="n"/>
      <c r="UXR11" s="1739" t="n"/>
      <c r="UXS11" s="1739" t="n"/>
      <c r="UXT11" s="1739" t="n"/>
      <c r="UXU11" s="1739" t="n"/>
      <c r="UXV11" s="1739" t="n"/>
      <c r="UXW11" s="1739" t="n"/>
      <c r="UXX11" s="1739" t="n"/>
      <c r="UXY11" s="1739" t="n"/>
      <c r="UXZ11" s="1739" t="n"/>
      <c r="UYA11" s="1739" t="n"/>
      <c r="UYB11" s="1739" t="n"/>
      <c r="UYC11" s="1739" t="n"/>
      <c r="UYD11" s="1739" t="n"/>
      <c r="UYE11" s="1739" t="n"/>
      <c r="UYF11" s="1739" t="n"/>
      <c r="UYG11" s="1739" t="n"/>
      <c r="UYH11" s="1739" t="n"/>
      <c r="UYI11" s="1739" t="n"/>
      <c r="UYJ11" s="1739" t="n"/>
      <c r="UYK11" s="1739" t="n"/>
      <c r="UYL11" s="1739" t="n"/>
      <c r="UYM11" s="1739" t="n"/>
      <c r="UYN11" s="1739" t="n"/>
      <c r="UYO11" s="1739" t="n"/>
      <c r="UYP11" s="1739" t="n"/>
      <c r="UYQ11" s="1739" t="n"/>
      <c r="UYR11" s="1739" t="n"/>
      <c r="UYS11" s="1739" t="n"/>
      <c r="UYT11" s="1739" t="n"/>
      <c r="UYU11" s="1739" t="n"/>
      <c r="UYV11" s="1739" t="n"/>
      <c r="UYW11" s="1739" t="n"/>
      <c r="UYX11" s="1739" t="n"/>
      <c r="UYY11" s="1739" t="n"/>
      <c r="UYZ11" s="1739" t="n"/>
      <c r="UZA11" s="1739" t="n"/>
      <c r="UZB11" s="1739" t="n"/>
      <c r="UZC11" s="1739" t="n"/>
      <c r="UZD11" s="1739" t="n"/>
      <c r="UZE11" s="1739" t="n"/>
      <c r="UZF11" s="1739" t="n"/>
      <c r="UZG11" s="1739" t="n"/>
      <c r="UZH11" s="1739" t="n"/>
      <c r="UZI11" s="1739" t="n"/>
      <c r="UZJ11" s="1739" t="n"/>
      <c r="UZK11" s="1739" t="n"/>
      <c r="UZL11" s="1739" t="n"/>
      <c r="UZM11" s="1739" t="n"/>
      <c r="UZN11" s="1739" t="n"/>
      <c r="UZO11" s="1739" t="n"/>
      <c r="UZP11" s="1739" t="n"/>
      <c r="UZQ11" s="1739" t="n"/>
      <c r="UZR11" s="1739" t="n"/>
      <c r="UZS11" s="1739" t="n"/>
      <c r="UZT11" s="1739" t="n"/>
      <c r="UZU11" s="1739" t="n"/>
      <c r="UZV11" s="1739" t="n"/>
      <c r="UZW11" s="1739" t="n"/>
      <c r="UZX11" s="1739" t="n"/>
      <c r="UZY11" s="1739" t="n"/>
      <c r="UZZ11" s="1739" t="n"/>
      <c r="VAA11" s="1739" t="n"/>
      <c r="VAB11" s="1739" t="n"/>
      <c r="VAC11" s="1739" t="n"/>
      <c r="VAD11" s="1739" t="n"/>
      <c r="VAE11" s="1739" t="n"/>
      <c r="VAF11" s="1739" t="n"/>
      <c r="VAG11" s="1739" t="n"/>
      <c r="VAH11" s="1739" t="n"/>
      <c r="VAI11" s="1739" t="n"/>
      <c r="VAJ11" s="1739" t="n"/>
      <c r="VAK11" s="1739" t="n"/>
      <c r="VAL11" s="1739" t="n"/>
      <c r="VAM11" s="1739" t="n"/>
      <c r="VAN11" s="1739" t="n"/>
      <c r="VAO11" s="1739" t="n"/>
      <c r="VAP11" s="1739" t="n"/>
      <c r="VAQ11" s="1739" t="n"/>
      <c r="VAR11" s="1739" t="n"/>
      <c r="VAS11" s="1739" t="n"/>
      <c r="VAT11" s="1739" t="n"/>
      <c r="VAU11" s="1739" t="n"/>
      <c r="VAV11" s="1739" t="n"/>
      <c r="VAW11" s="1739" t="n"/>
      <c r="VAX11" s="1739" t="n"/>
      <c r="VAY11" s="1739" t="n"/>
      <c r="VAZ11" s="1739" t="n"/>
      <c r="VBA11" s="1739" t="n"/>
      <c r="VBB11" s="1739" t="n"/>
      <c r="VBC11" s="1739" t="n"/>
      <c r="VBD11" s="1739" t="n"/>
      <c r="VBE11" s="1739" t="n"/>
      <c r="VBF11" s="1739" t="n"/>
      <c r="VBG11" s="1739" t="n"/>
      <c r="VBH11" s="1739" t="n"/>
      <c r="VBI11" s="1739" t="n"/>
      <c r="VBJ11" s="1739" t="n"/>
      <c r="VBK11" s="1739" t="n"/>
      <c r="VBL11" s="1739" t="n"/>
      <c r="VBM11" s="1739" t="n"/>
      <c r="VBN11" s="1739" t="n"/>
      <c r="VBO11" s="1739" t="n"/>
      <c r="VBP11" s="1739" t="n"/>
      <c r="VBQ11" s="1739" t="n"/>
      <c r="VBR11" s="1739" t="n"/>
      <c r="VBS11" s="1739" t="n"/>
      <c r="VBT11" s="1739" t="n"/>
      <c r="VBU11" s="1739" t="n"/>
      <c r="VBV11" s="1739" t="n"/>
      <c r="VBW11" s="1739" t="n"/>
      <c r="VBX11" s="1739" t="n"/>
      <c r="VBY11" s="1739" t="n"/>
      <c r="VBZ11" s="1739" t="n"/>
      <c r="VCA11" s="1739" t="n"/>
      <c r="VCB11" s="1739" t="n"/>
      <c r="VCC11" s="1739" t="n"/>
      <c r="VCD11" s="1739" t="n"/>
      <c r="VCE11" s="1739" t="n"/>
      <c r="VCF11" s="1739" t="n"/>
      <c r="VCG11" s="1739" t="n"/>
      <c r="VCH11" s="1739" t="n"/>
      <c r="VCI11" s="1739" t="n"/>
      <c r="VCJ11" s="1739" t="n"/>
      <c r="VCK11" s="1739" t="n"/>
      <c r="VCL11" s="1739" t="n"/>
      <c r="VCM11" s="1739" t="n"/>
      <c r="VCN11" s="1739" t="n"/>
      <c r="VCO11" s="1739" t="n"/>
      <c r="VCP11" s="1739" t="n"/>
      <c r="VCQ11" s="1739" t="n"/>
      <c r="VCR11" s="1739" t="n"/>
      <c r="VCS11" s="1739" t="n"/>
      <c r="VCT11" s="1739" t="n"/>
      <c r="VCU11" s="1739" t="n"/>
      <c r="VCV11" s="1739" t="n"/>
      <c r="VCW11" s="1739" t="n"/>
      <c r="VCX11" s="1739" t="n"/>
      <c r="VCY11" s="1739" t="n"/>
      <c r="VCZ11" s="1739" t="n"/>
      <c r="VDA11" s="1739" t="n"/>
      <c r="VDB11" s="1739" t="n"/>
      <c r="VDC11" s="1739" t="n"/>
      <c r="VDD11" s="1739" t="n"/>
      <c r="VDE11" s="1739" t="n"/>
      <c r="VDF11" s="1739" t="n"/>
      <c r="VDG11" s="1739" t="n"/>
      <c r="VDH11" s="1739" t="n"/>
      <c r="VDI11" s="1739" t="n"/>
      <c r="VDJ11" s="1739" t="n"/>
      <c r="VDK11" s="1739" t="n"/>
      <c r="VDL11" s="1739" t="n"/>
      <c r="VDM11" s="1739" t="n"/>
      <c r="VDN11" s="1739" t="n"/>
      <c r="VDO11" s="1739" t="n"/>
      <c r="VDP11" s="1739" t="n"/>
      <c r="VDQ11" s="1739" t="n"/>
      <c r="VDR11" s="1739" t="n"/>
      <c r="VDS11" s="1739" t="n"/>
      <c r="VDT11" s="1739" t="n"/>
      <c r="VDU11" s="1739" t="n"/>
      <c r="VDV11" s="1739" t="n"/>
      <c r="VDW11" s="1739" t="n"/>
      <c r="VDX11" s="1739" t="n"/>
      <c r="VDY11" s="1739" t="n"/>
      <c r="VDZ11" s="1739" t="n"/>
      <c r="VEA11" s="1739" t="n"/>
      <c r="VEB11" s="1739" t="n"/>
      <c r="VEC11" s="1739" t="n"/>
      <c r="VED11" s="1739" t="n"/>
      <c r="VEE11" s="1739" t="n"/>
      <c r="VEF11" s="1739" t="n"/>
      <c r="VEG11" s="1739" t="n"/>
      <c r="VEH11" s="1739" t="n"/>
      <c r="VEI11" s="1739" t="n"/>
      <c r="VEJ11" s="1739" t="n"/>
      <c r="VEK11" s="1739" t="n"/>
      <c r="VEL11" s="1739" t="n"/>
      <c r="VEM11" s="1739" t="n"/>
      <c r="VEN11" s="1739" t="n"/>
      <c r="VEO11" s="1739" t="n"/>
      <c r="VEP11" s="1739" t="n"/>
      <c r="VEQ11" s="1739" t="n"/>
      <c r="VER11" s="1739" t="n"/>
      <c r="VES11" s="1739" t="n"/>
      <c r="VET11" s="1739" t="n"/>
      <c r="VEU11" s="1739" t="n"/>
      <c r="VEV11" s="1739" t="n"/>
      <c r="VEW11" s="1739" t="n"/>
      <c r="VEX11" s="1739" t="n"/>
      <c r="VEY11" s="1739" t="n"/>
      <c r="VEZ11" s="1739" t="n"/>
      <c r="VFA11" s="1739" t="n"/>
      <c r="VFB11" s="1739" t="n"/>
      <c r="VFC11" s="1739" t="n"/>
      <c r="VFD11" s="1739" t="n"/>
      <c r="VFE11" s="1739" t="n"/>
      <c r="VFF11" s="1739" t="n"/>
      <c r="VFG11" s="1739" t="n"/>
      <c r="VFH11" s="1739" t="n"/>
      <c r="VFI11" s="1739" t="n"/>
      <c r="VFJ11" s="1739" t="n"/>
      <c r="VFK11" s="1739" t="n"/>
      <c r="VFL11" s="1739" t="n"/>
      <c r="VFM11" s="1739" t="n"/>
      <c r="VFN11" s="1739" t="n"/>
      <c r="VFO11" s="1739" t="n"/>
      <c r="VFP11" s="1739" t="n"/>
      <c r="VFQ11" s="1739" t="n"/>
      <c r="VFR11" s="1739" t="n"/>
      <c r="VFS11" s="1739" t="n"/>
      <c r="VFT11" s="1739" t="n"/>
      <c r="VFU11" s="1739" t="n"/>
      <c r="VFV11" s="1739" t="n"/>
      <c r="VFW11" s="1739" t="n"/>
      <c r="VFX11" s="1739" t="n"/>
      <c r="VFY11" s="1739" t="n"/>
      <c r="VFZ11" s="1739" t="n"/>
      <c r="VGA11" s="1739" t="n"/>
      <c r="VGB11" s="1739" t="n"/>
      <c r="VGC11" s="1739" t="n"/>
      <c r="VGD11" s="1739" t="n"/>
      <c r="VGE11" s="1739" t="n"/>
      <c r="VGF11" s="1739" t="n"/>
      <c r="VGG11" s="1739" t="n"/>
      <c r="VGH11" s="1739" t="n"/>
      <c r="VGI11" s="1739" t="n"/>
      <c r="VGJ11" s="1739" t="n"/>
      <c r="VGK11" s="1739" t="n"/>
      <c r="VGL11" s="1739" t="n"/>
      <c r="VGM11" s="1739" t="n"/>
      <c r="VGN11" s="1739" t="n"/>
      <c r="VGO11" s="1739" t="n"/>
      <c r="VGP11" s="1739" t="n"/>
      <c r="VGQ11" s="1739" t="n"/>
      <c r="VGR11" s="1739" t="n"/>
      <c r="VGS11" s="1739" t="n"/>
      <c r="VGT11" s="1739" t="n"/>
      <c r="VGU11" s="1739" t="n"/>
      <c r="VGV11" s="1739" t="n"/>
      <c r="VGW11" s="1739" t="n"/>
      <c r="VGX11" s="1739" t="n"/>
      <c r="VGY11" s="1739" t="n"/>
      <c r="VGZ11" s="1739" t="n"/>
      <c r="VHA11" s="1739" t="n"/>
      <c r="VHB11" s="1739" t="n"/>
      <c r="VHC11" s="1739" t="n"/>
      <c r="VHD11" s="1739" t="n"/>
      <c r="VHE11" s="1739" t="n"/>
      <c r="VHF11" s="1739" t="n"/>
      <c r="VHG11" s="1739" t="n"/>
      <c r="VHH11" s="1739" t="n"/>
      <c r="VHI11" s="1739" t="n"/>
      <c r="VHJ11" s="1739" t="n"/>
      <c r="VHK11" s="1739" t="n"/>
      <c r="VHL11" s="1739" t="n"/>
      <c r="VHM11" s="1739" t="n"/>
      <c r="VHN11" s="1739" t="n"/>
      <c r="VHO11" s="1739" t="n"/>
      <c r="VHP11" s="1739" t="n"/>
      <c r="VHQ11" s="1739" t="n"/>
      <c r="VHR11" s="1739" t="n"/>
      <c r="VHS11" s="1739" t="n"/>
      <c r="VHT11" s="1739" t="n"/>
      <c r="VHU11" s="1739" t="n"/>
      <c r="VHV11" s="1739" t="n"/>
      <c r="VHW11" s="1739" t="n"/>
      <c r="VHX11" s="1739" t="n"/>
      <c r="VHY11" s="1739" t="n"/>
      <c r="VHZ11" s="1739" t="n"/>
      <c r="VIA11" s="1739" t="n"/>
      <c r="VIB11" s="1739" t="n"/>
      <c r="VIC11" s="1739" t="n"/>
      <c r="VID11" s="1739" t="n"/>
      <c r="VIE11" s="1739" t="n"/>
      <c r="VIF11" s="1739" t="n"/>
      <c r="VIG11" s="1739" t="n"/>
      <c r="VIH11" s="1739" t="n"/>
      <c r="VII11" s="1739" t="n"/>
      <c r="VIJ11" s="1739" t="n"/>
      <c r="VIK11" s="1739" t="n"/>
      <c r="VIL11" s="1739" t="n"/>
      <c r="VIM11" s="1739" t="n"/>
      <c r="VIN11" s="1739" t="n"/>
      <c r="VIO11" s="1739" t="n"/>
      <c r="VIP11" s="1739" t="n"/>
      <c r="VIQ11" s="1739" t="n"/>
      <c r="VIR11" s="1739" t="n"/>
      <c r="VIS11" s="1739" t="n"/>
      <c r="VIT11" s="1739" t="n"/>
      <c r="VIU11" s="1739" t="n"/>
      <c r="VIV11" s="1739" t="n"/>
      <c r="VIW11" s="1739" t="n"/>
      <c r="VIX11" s="1739" t="n"/>
      <c r="VIY11" s="1739" t="n"/>
      <c r="VIZ11" s="1739" t="n"/>
      <c r="VJA11" s="1739" t="n"/>
      <c r="VJB11" s="1739" t="n"/>
      <c r="VJC11" s="1739" t="n"/>
      <c r="VJD11" s="1739" t="n"/>
      <c r="VJE11" s="1739" t="n"/>
      <c r="VJF11" s="1739" t="n"/>
      <c r="VJG11" s="1739" t="n"/>
      <c r="VJH11" s="1739" t="n"/>
      <c r="VJI11" s="1739" t="n"/>
      <c r="VJJ11" s="1739" t="n"/>
      <c r="VJK11" s="1739" t="n"/>
      <c r="VJL11" s="1739" t="n"/>
      <c r="VJM11" s="1739" t="n"/>
      <c r="VJN11" s="1739" t="n"/>
      <c r="VJO11" s="1739" t="n"/>
      <c r="VJP11" s="1739" t="n"/>
      <c r="VJQ11" s="1739" t="n"/>
      <c r="VJR11" s="1739" t="n"/>
      <c r="VJS11" s="1739" t="n"/>
      <c r="VJT11" s="1739" t="n"/>
      <c r="VJU11" s="1739" t="n"/>
      <c r="VJV11" s="1739" t="n"/>
      <c r="VJW11" s="1739" t="n"/>
      <c r="VJX11" s="1739" t="n"/>
      <c r="VJY11" s="1739" t="n"/>
      <c r="VJZ11" s="1739" t="n"/>
      <c r="VKA11" s="1739" t="n"/>
      <c r="VKB11" s="1739" t="n"/>
      <c r="VKC11" s="1739" t="n"/>
      <c r="VKD11" s="1739" t="n"/>
      <c r="VKE11" s="1739" t="n"/>
      <c r="VKF11" s="1739" t="n"/>
      <c r="VKG11" s="1739" t="n"/>
      <c r="VKH11" s="1739" t="n"/>
      <c r="VKI11" s="1739" t="n"/>
      <c r="VKJ11" s="1739" t="n"/>
      <c r="VKK11" s="1739" t="n"/>
      <c r="VKL11" s="1739" t="n"/>
      <c r="VKM11" s="1739" t="n"/>
      <c r="VKN11" s="1739" t="n"/>
      <c r="VKO11" s="1739" t="n"/>
      <c r="VKP11" s="1739" t="n"/>
      <c r="VKQ11" s="1739" t="n"/>
      <c r="VKR11" s="1739" t="n"/>
      <c r="VKS11" s="1739" t="n"/>
      <c r="VKT11" s="1739" t="n"/>
      <c r="VKU11" s="1739" t="n"/>
      <c r="VKV11" s="1739" t="n"/>
      <c r="VKW11" s="1739" t="n"/>
      <c r="VKX11" s="1739" t="n"/>
      <c r="VKY11" s="1739" t="n"/>
      <c r="VKZ11" s="1739" t="n"/>
      <c r="VLA11" s="1739" t="n"/>
      <c r="VLB11" s="1739" t="n"/>
      <c r="VLC11" s="1739" t="n"/>
      <c r="VLD11" s="1739" t="n"/>
      <c r="VLE11" s="1739" t="n"/>
      <c r="VLF11" s="1739" t="n"/>
      <c r="VLG11" s="1739" t="n"/>
      <c r="VLH11" s="1739" t="n"/>
      <c r="VLI11" s="1739" t="n"/>
      <c r="VLJ11" s="1739" t="n"/>
      <c r="VLK11" s="1739" t="n"/>
      <c r="VLL11" s="1739" t="n"/>
      <c r="VLM11" s="1739" t="n"/>
      <c r="VLN11" s="1739" t="n"/>
      <c r="VLO11" s="1739" t="n"/>
      <c r="VLP11" s="1739" t="n"/>
      <c r="VLQ11" s="1739" t="n"/>
      <c r="VLR11" s="1739" t="n"/>
      <c r="VLS11" s="1739" t="n"/>
      <c r="VLT11" s="1739" t="n"/>
      <c r="VLU11" s="1739" t="n"/>
      <c r="VLV11" s="1739" t="n"/>
      <c r="VLW11" s="1739" t="n"/>
      <c r="VLX11" s="1739" t="n"/>
      <c r="VLY11" s="1739" t="n"/>
      <c r="VLZ11" s="1739" t="n"/>
      <c r="VMA11" s="1739" t="n"/>
      <c r="VMB11" s="1739" t="n"/>
      <c r="VMC11" s="1739" t="n"/>
      <c r="VMD11" s="1739" t="n"/>
      <c r="VME11" s="1739" t="n"/>
      <c r="VMF11" s="1739" t="n"/>
      <c r="VMG11" s="1739" t="n"/>
      <c r="VMH11" s="1739" t="n"/>
      <c r="VMI11" s="1739" t="n"/>
      <c r="VMJ11" s="1739" t="n"/>
      <c r="VMK11" s="1739" t="n"/>
      <c r="VML11" s="1739" t="n"/>
      <c r="VMM11" s="1739" t="n"/>
      <c r="VMN11" s="1739" t="n"/>
      <c r="VMO11" s="1739" t="n"/>
      <c r="VMP11" s="1739" t="n"/>
      <c r="VMQ11" s="1739" t="n"/>
      <c r="VMR11" s="1739" t="n"/>
      <c r="VMS11" s="1739" t="n"/>
      <c r="VMT11" s="1739" t="n"/>
      <c r="VMU11" s="1739" t="n"/>
      <c r="VMV11" s="1739" t="n"/>
      <c r="VMW11" s="1739" t="n"/>
      <c r="VMX11" s="1739" t="n"/>
      <c r="VMY11" s="1739" t="n"/>
      <c r="VMZ11" s="1739" t="n"/>
      <c r="VNA11" s="1739" t="n"/>
      <c r="VNB11" s="1739" t="n"/>
      <c r="VNC11" s="1739" t="n"/>
      <c r="VND11" s="1739" t="n"/>
      <c r="VNE11" s="1739" t="n"/>
      <c r="VNF11" s="1739" t="n"/>
      <c r="VNG11" s="1739" t="n"/>
      <c r="VNH11" s="1739" t="n"/>
      <c r="VNI11" s="1739" t="n"/>
      <c r="VNJ11" s="1739" t="n"/>
      <c r="VNK11" s="1739" t="n"/>
      <c r="VNL11" s="1739" t="n"/>
      <c r="VNM11" s="1739" t="n"/>
      <c r="VNN11" s="1739" t="n"/>
      <c r="VNO11" s="1739" t="n"/>
      <c r="VNP11" s="1739" t="n"/>
      <c r="VNQ11" s="1739" t="n"/>
      <c r="VNR11" s="1739" t="n"/>
      <c r="VNS11" s="1739" t="n"/>
      <c r="VNT11" s="1739" t="n"/>
      <c r="VNU11" s="1739" t="n"/>
      <c r="VNV11" s="1739" t="n"/>
      <c r="VNW11" s="1739" t="n"/>
      <c r="VNX11" s="1739" t="n"/>
      <c r="VNY11" s="1739" t="n"/>
      <c r="VNZ11" s="1739" t="n"/>
      <c r="VOA11" s="1739" t="n"/>
      <c r="VOB11" s="1739" t="n"/>
      <c r="VOC11" s="1739" t="n"/>
      <c r="VOD11" s="1739" t="n"/>
      <c r="VOE11" s="1739" t="n"/>
      <c r="VOF11" s="1739" t="n"/>
      <c r="VOG11" s="1739" t="n"/>
      <c r="VOH11" s="1739" t="n"/>
      <c r="VOI11" s="1739" t="n"/>
      <c r="VOJ11" s="1739" t="n"/>
      <c r="VOK11" s="1739" t="n"/>
      <c r="VOL11" s="1739" t="n"/>
      <c r="VOM11" s="1739" t="n"/>
      <c r="VON11" s="1739" t="n"/>
      <c r="VOO11" s="1739" t="n"/>
      <c r="VOP11" s="1739" t="n"/>
      <c r="VOQ11" s="1739" t="n"/>
      <c r="VOR11" s="1739" t="n"/>
      <c r="VOS11" s="1739" t="n"/>
      <c r="VOT11" s="1739" t="n"/>
      <c r="VOU11" s="1739" t="n"/>
      <c r="VOV11" s="1739" t="n"/>
      <c r="VOW11" s="1739" t="n"/>
      <c r="VOX11" s="1739" t="n"/>
      <c r="VOY11" s="1739" t="n"/>
      <c r="VOZ11" s="1739" t="n"/>
      <c r="VPA11" s="1739" t="n"/>
      <c r="VPB11" s="1739" t="n"/>
      <c r="VPC11" s="1739" t="n"/>
      <c r="VPD11" s="1739" t="n"/>
      <c r="VPE11" s="1739" t="n"/>
      <c r="VPF11" s="1739" t="n"/>
      <c r="VPG11" s="1739" t="n"/>
      <c r="VPH11" s="1739" t="n"/>
      <c r="VPI11" s="1739" t="n"/>
      <c r="VPJ11" s="1739" t="n"/>
      <c r="VPK11" s="1739" t="n"/>
      <c r="VPL11" s="1739" t="n"/>
      <c r="VPM11" s="1739" t="n"/>
      <c r="VPN11" s="1739" t="n"/>
      <c r="VPO11" s="1739" t="n"/>
      <c r="VPP11" s="1739" t="n"/>
      <c r="VPQ11" s="1739" t="n"/>
      <c r="VPR11" s="1739" t="n"/>
      <c r="VPS11" s="1739" t="n"/>
      <c r="VPT11" s="1739" t="n"/>
      <c r="VPU11" s="1739" t="n"/>
      <c r="VPV11" s="1739" t="n"/>
      <c r="VPW11" s="1739" t="n"/>
      <c r="VPX11" s="1739" t="n"/>
      <c r="VPY11" s="1739" t="n"/>
      <c r="VPZ11" s="1739" t="n"/>
      <c r="VQA11" s="1739" t="n"/>
      <c r="VQB11" s="1739" t="n"/>
      <c r="VQC11" s="1739" t="n"/>
      <c r="VQD11" s="1739" t="n"/>
      <c r="VQE11" s="1739" t="n"/>
      <c r="VQF11" s="1739" t="n"/>
      <c r="VQG11" s="1739" t="n"/>
      <c r="VQH11" s="1739" t="n"/>
      <c r="VQI11" s="1739" t="n"/>
      <c r="VQJ11" s="1739" t="n"/>
      <c r="VQK11" s="1739" t="n"/>
      <c r="VQL11" s="1739" t="n"/>
      <c r="VQM11" s="1739" t="n"/>
      <c r="VQN11" s="1739" t="n"/>
      <c r="VQO11" s="1739" t="n"/>
      <c r="VQP11" s="1739" t="n"/>
      <c r="VQQ11" s="1739" t="n"/>
      <c r="VQR11" s="1739" t="n"/>
      <c r="VQS11" s="1739" t="n"/>
      <c r="VQT11" s="1739" t="n"/>
      <c r="VQU11" s="1739" t="n"/>
      <c r="VQV11" s="1739" t="n"/>
      <c r="VQW11" s="1739" t="n"/>
      <c r="VQX11" s="1739" t="n"/>
      <c r="VQY11" s="1739" t="n"/>
      <c r="VQZ11" s="1739" t="n"/>
      <c r="VRA11" s="1739" t="n"/>
      <c r="VRB11" s="1739" t="n"/>
      <c r="VRC11" s="1739" t="n"/>
      <c r="VRD11" s="1739" t="n"/>
      <c r="VRE11" s="1739" t="n"/>
      <c r="VRF11" s="1739" t="n"/>
      <c r="VRG11" s="1739" t="n"/>
      <c r="VRH11" s="1739" t="n"/>
      <c r="VRI11" s="1739" t="n"/>
      <c r="VRJ11" s="1739" t="n"/>
      <c r="VRK11" s="1739" t="n"/>
      <c r="VRL11" s="1739" t="n"/>
      <c r="VRM11" s="1739" t="n"/>
      <c r="VRN11" s="1739" t="n"/>
      <c r="VRO11" s="1739" t="n"/>
      <c r="VRP11" s="1739" t="n"/>
      <c r="VRQ11" s="1739" t="n"/>
      <c r="VRR11" s="1739" t="n"/>
      <c r="VRS11" s="1739" t="n"/>
      <c r="VRT11" s="1739" t="n"/>
      <c r="VRU11" s="1739" t="n"/>
      <c r="VRV11" s="1739" t="n"/>
      <c r="VRW11" s="1739" t="n"/>
      <c r="VRX11" s="1739" t="n"/>
      <c r="VRY11" s="1739" t="n"/>
      <c r="VRZ11" s="1739" t="n"/>
      <c r="VSA11" s="1739" t="n"/>
      <c r="VSB11" s="1739" t="n"/>
      <c r="VSC11" s="1739" t="n"/>
      <c r="VSD11" s="1739" t="n"/>
      <c r="VSE11" s="1739" t="n"/>
      <c r="VSF11" s="1739" t="n"/>
      <c r="VSG11" s="1739" t="n"/>
      <c r="VSH11" s="1739" t="n"/>
      <c r="VSI11" s="1739" t="n"/>
      <c r="VSJ11" s="1739" t="n"/>
      <c r="VSK11" s="1739" t="n"/>
      <c r="VSL11" s="1739" t="n"/>
      <c r="VSM11" s="1739" t="n"/>
      <c r="VSN11" s="1739" t="n"/>
      <c r="VSO11" s="1739" t="n"/>
      <c r="VSP11" s="1739" t="n"/>
      <c r="VSQ11" s="1739" t="n"/>
      <c r="VSR11" s="1739" t="n"/>
      <c r="VSS11" s="1739" t="n"/>
      <c r="VST11" s="1739" t="n"/>
      <c r="VSU11" s="1739" t="n"/>
      <c r="VSV11" s="1739" t="n"/>
      <c r="VSW11" s="1739" t="n"/>
      <c r="VSX11" s="1739" t="n"/>
      <c r="VSY11" s="1739" t="n"/>
      <c r="VSZ11" s="1739" t="n"/>
      <c r="VTA11" s="1739" t="n"/>
      <c r="VTB11" s="1739" t="n"/>
      <c r="VTC11" s="1739" t="n"/>
      <c r="VTD11" s="1739" t="n"/>
      <c r="VTE11" s="1739" t="n"/>
      <c r="VTF11" s="1739" t="n"/>
      <c r="VTG11" s="1739" t="n"/>
      <c r="VTH11" s="1739" t="n"/>
      <c r="VTI11" s="1739" t="n"/>
      <c r="VTJ11" s="1739" t="n"/>
      <c r="VTK11" s="1739" t="n"/>
      <c r="VTL11" s="1739" t="n"/>
      <c r="VTM11" s="1739" t="n"/>
      <c r="VTN11" s="1739" t="n"/>
      <c r="VTO11" s="1739" t="n"/>
      <c r="VTP11" s="1739" t="n"/>
      <c r="VTQ11" s="1739" t="n"/>
      <c r="VTR11" s="1739" t="n"/>
      <c r="VTS11" s="1739" t="n"/>
      <c r="VTT11" s="1739" t="n"/>
      <c r="VTU11" s="1739" t="n"/>
      <c r="VTV11" s="1739" t="n"/>
      <c r="VTW11" s="1739" t="n"/>
      <c r="VTX11" s="1739" t="n"/>
      <c r="VTY11" s="1739" t="n"/>
      <c r="VTZ11" s="1739" t="n"/>
      <c r="VUA11" s="1739" t="n"/>
      <c r="VUB11" s="1739" t="n"/>
      <c r="VUC11" s="1739" t="n"/>
      <c r="VUD11" s="1739" t="n"/>
      <c r="VUE11" s="1739" t="n"/>
      <c r="VUF11" s="1739" t="n"/>
      <c r="VUG11" s="1739" t="n"/>
      <c r="VUH11" s="1739" t="n"/>
      <c r="VUI11" s="1739" t="n"/>
      <c r="VUJ11" s="1739" t="n"/>
      <c r="VUK11" s="1739" t="n"/>
      <c r="VUL11" s="1739" t="n"/>
      <c r="VUM11" s="1739" t="n"/>
      <c r="VUN11" s="1739" t="n"/>
      <c r="VUO11" s="1739" t="n"/>
      <c r="VUP11" s="1739" t="n"/>
      <c r="VUQ11" s="1739" t="n"/>
      <c r="VUR11" s="1739" t="n"/>
      <c r="VUS11" s="1739" t="n"/>
      <c r="VUT11" s="1739" t="n"/>
      <c r="VUU11" s="1739" t="n"/>
      <c r="VUV11" s="1739" t="n"/>
      <c r="VUW11" s="1739" t="n"/>
      <c r="VUX11" s="1739" t="n"/>
      <c r="VUY11" s="1739" t="n"/>
      <c r="VUZ11" s="1739" t="n"/>
      <c r="VVA11" s="1739" t="n"/>
      <c r="VVB11" s="1739" t="n"/>
      <c r="VVC11" s="1739" t="n"/>
      <c r="VVD11" s="1739" t="n"/>
      <c r="VVE11" s="1739" t="n"/>
      <c r="VVF11" s="1739" t="n"/>
      <c r="VVG11" s="1739" t="n"/>
      <c r="VVH11" s="1739" t="n"/>
      <c r="VVI11" s="1739" t="n"/>
      <c r="VVJ11" s="1739" t="n"/>
      <c r="VVK11" s="1739" t="n"/>
      <c r="VVL11" s="1739" t="n"/>
      <c r="VVM11" s="1739" t="n"/>
      <c r="VVN11" s="1739" t="n"/>
      <c r="VVO11" s="1739" t="n"/>
      <c r="VVP11" s="1739" t="n"/>
      <c r="VVQ11" s="1739" t="n"/>
      <c r="VVR11" s="1739" t="n"/>
      <c r="VVS11" s="1739" t="n"/>
      <c r="VVT11" s="1739" t="n"/>
      <c r="VVU11" s="1739" t="n"/>
      <c r="VVV11" s="1739" t="n"/>
      <c r="VVW11" s="1739" t="n"/>
      <c r="VVX11" s="1739" t="n"/>
      <c r="VVY11" s="1739" t="n"/>
      <c r="VVZ11" s="1739" t="n"/>
      <c r="VWA11" s="1739" t="n"/>
      <c r="VWB11" s="1739" t="n"/>
      <c r="VWC11" s="1739" t="n"/>
      <c r="VWD11" s="1739" t="n"/>
      <c r="VWE11" s="1739" t="n"/>
      <c r="VWF11" s="1739" t="n"/>
      <c r="VWG11" s="1739" t="n"/>
      <c r="VWH11" s="1739" t="n"/>
      <c r="VWI11" s="1739" t="n"/>
      <c r="VWJ11" s="1739" t="n"/>
      <c r="VWK11" s="1739" t="n"/>
      <c r="VWL11" s="1739" t="n"/>
      <c r="VWM11" s="1739" t="n"/>
      <c r="VWN11" s="1739" t="n"/>
      <c r="VWO11" s="1739" t="n"/>
      <c r="VWP11" s="1739" t="n"/>
      <c r="VWQ11" s="1739" t="n"/>
      <c r="VWR11" s="1739" t="n"/>
      <c r="VWS11" s="1739" t="n"/>
      <c r="VWT11" s="1739" t="n"/>
      <c r="VWU11" s="1739" t="n"/>
      <c r="VWV11" s="1739" t="n"/>
      <c r="VWW11" s="1739" t="n"/>
      <c r="VWX11" s="1739" t="n"/>
      <c r="VWY11" s="1739" t="n"/>
      <c r="VWZ11" s="1739" t="n"/>
      <c r="VXA11" s="1739" t="n"/>
      <c r="VXB11" s="1739" t="n"/>
      <c r="VXC11" s="1739" t="n"/>
      <c r="VXD11" s="1739" t="n"/>
      <c r="VXE11" s="1739" t="n"/>
      <c r="VXF11" s="1739" t="n"/>
      <c r="VXG11" s="1739" t="n"/>
      <c r="VXH11" s="1739" t="n"/>
      <c r="VXI11" s="1739" t="n"/>
      <c r="VXJ11" s="1739" t="n"/>
      <c r="VXK11" s="1739" t="n"/>
      <c r="VXL11" s="1739" t="n"/>
      <c r="VXM11" s="1739" t="n"/>
      <c r="VXN11" s="1739" t="n"/>
      <c r="VXO11" s="1739" t="n"/>
      <c r="VXP11" s="1739" t="n"/>
      <c r="VXQ11" s="1739" t="n"/>
      <c r="VXR11" s="1739" t="n"/>
      <c r="VXS11" s="1739" t="n"/>
      <c r="VXT11" s="1739" t="n"/>
      <c r="VXU11" s="1739" t="n"/>
      <c r="VXV11" s="1739" t="n"/>
      <c r="VXW11" s="1739" t="n"/>
      <c r="VXX11" s="1739" t="n"/>
      <c r="VXY11" s="1739" t="n"/>
      <c r="VXZ11" s="1739" t="n"/>
      <c r="VYA11" s="1739" t="n"/>
      <c r="VYB11" s="1739" t="n"/>
      <c r="VYC11" s="1739" t="n"/>
      <c r="VYD11" s="1739" t="n"/>
      <c r="VYE11" s="1739" t="n"/>
      <c r="VYF11" s="1739" t="n"/>
      <c r="VYG11" s="1739" t="n"/>
      <c r="VYH11" s="1739" t="n"/>
      <c r="VYI11" s="1739" t="n"/>
      <c r="VYJ11" s="1739" t="n"/>
      <c r="VYK11" s="1739" t="n"/>
      <c r="VYL11" s="1739" t="n"/>
      <c r="VYM11" s="1739" t="n"/>
      <c r="VYN11" s="1739" t="n"/>
      <c r="VYO11" s="1739" t="n"/>
      <c r="VYP11" s="1739" t="n"/>
      <c r="VYQ11" s="1739" t="n"/>
      <c r="VYR11" s="1739" t="n"/>
      <c r="VYS11" s="1739" t="n"/>
      <c r="VYT11" s="1739" t="n"/>
      <c r="VYU11" s="1739" t="n"/>
      <c r="VYV11" s="1739" t="n"/>
      <c r="VYW11" s="1739" t="n"/>
      <c r="VYX11" s="1739" t="n"/>
      <c r="VYY11" s="1739" t="n"/>
      <c r="VYZ11" s="1739" t="n"/>
      <c r="VZA11" s="1739" t="n"/>
      <c r="VZB11" s="1739" t="n"/>
      <c r="VZC11" s="1739" t="n"/>
      <c r="VZD11" s="1739" t="n"/>
      <c r="VZE11" s="1739" t="n"/>
      <c r="VZF11" s="1739" t="n"/>
      <c r="VZG11" s="1739" t="n"/>
      <c r="VZH11" s="1739" t="n"/>
      <c r="VZI11" s="1739" t="n"/>
      <c r="VZJ11" s="1739" t="n"/>
      <c r="VZK11" s="1739" t="n"/>
      <c r="VZL11" s="1739" t="n"/>
      <c r="VZM11" s="1739" t="n"/>
      <c r="VZN11" s="1739" t="n"/>
      <c r="VZO11" s="1739" t="n"/>
      <c r="VZP11" s="1739" t="n"/>
      <c r="VZQ11" s="1739" t="n"/>
      <c r="VZR11" s="1739" t="n"/>
      <c r="VZS11" s="1739" t="n"/>
      <c r="VZT11" s="1739" t="n"/>
      <c r="VZU11" s="1739" t="n"/>
      <c r="VZV11" s="1739" t="n"/>
      <c r="VZW11" s="1739" t="n"/>
      <c r="VZX11" s="1739" t="n"/>
      <c r="VZY11" s="1739" t="n"/>
      <c r="VZZ11" s="1739" t="n"/>
      <c r="WAA11" s="1739" t="n"/>
      <c r="WAB11" s="1739" t="n"/>
      <c r="WAC11" s="1739" t="n"/>
      <c r="WAD11" s="1739" t="n"/>
      <c r="WAE11" s="1739" t="n"/>
      <c r="WAF11" s="1739" t="n"/>
      <c r="WAG11" s="1739" t="n"/>
      <c r="WAH11" s="1739" t="n"/>
      <c r="WAI11" s="1739" t="n"/>
      <c r="WAJ11" s="1739" t="n"/>
      <c r="WAK11" s="1739" t="n"/>
      <c r="WAL11" s="1739" t="n"/>
      <c r="WAM11" s="1739" t="n"/>
      <c r="WAN11" s="1739" t="n"/>
      <c r="WAO11" s="1739" t="n"/>
      <c r="WAP11" s="1739" t="n"/>
      <c r="WAQ11" s="1739" t="n"/>
      <c r="WAR11" s="1739" t="n"/>
      <c r="WAS11" s="1739" t="n"/>
      <c r="WAT11" s="1739" t="n"/>
      <c r="WAU11" s="1739" t="n"/>
      <c r="WAV11" s="1739" t="n"/>
      <c r="WAW11" s="1739" t="n"/>
      <c r="WAX11" s="1739" t="n"/>
      <c r="WAY11" s="1739" t="n"/>
      <c r="WAZ11" s="1739" t="n"/>
      <c r="WBA11" s="1739" t="n"/>
      <c r="WBB11" s="1739" t="n"/>
      <c r="WBC11" s="1739" t="n"/>
      <c r="WBD11" s="1739" t="n"/>
      <c r="WBE11" s="1739" t="n"/>
      <c r="WBF11" s="1739" t="n"/>
      <c r="WBG11" s="1739" t="n"/>
      <c r="WBH11" s="1739" t="n"/>
      <c r="WBI11" s="1739" t="n"/>
      <c r="WBJ11" s="1739" t="n"/>
      <c r="WBK11" s="1739" t="n"/>
      <c r="WBL11" s="1739" t="n"/>
      <c r="WBM11" s="1739" t="n"/>
      <c r="WBN11" s="1739" t="n"/>
      <c r="WBO11" s="1739" t="n"/>
      <c r="WBP11" s="1739" t="n"/>
      <c r="WBQ11" s="1739" t="n"/>
      <c r="WBR11" s="1739" t="n"/>
      <c r="WBS11" s="1739" t="n"/>
      <c r="WBT11" s="1739" t="n"/>
      <c r="WBU11" s="1739" t="n"/>
      <c r="WBV11" s="1739" t="n"/>
      <c r="WBW11" s="1739" t="n"/>
      <c r="WBX11" s="1739" t="n"/>
      <c r="WBY11" s="1739" t="n"/>
      <c r="WBZ11" s="1739" t="n"/>
      <c r="WCA11" s="1739" t="n"/>
      <c r="WCB11" s="1739" t="n"/>
      <c r="WCC11" s="1739" t="n"/>
      <c r="WCD11" s="1739" t="n"/>
      <c r="WCE11" s="1739" t="n"/>
      <c r="WCF11" s="1739" t="n"/>
      <c r="WCG11" s="1739" t="n"/>
      <c r="WCH11" s="1739" t="n"/>
      <c r="WCI11" s="1739" t="n"/>
      <c r="WCJ11" s="1739" t="n"/>
      <c r="WCK11" s="1739" t="n"/>
      <c r="WCL11" s="1739" t="n"/>
      <c r="WCM11" s="1739" t="n"/>
      <c r="WCN11" s="1739" t="n"/>
      <c r="WCO11" s="1739" t="n"/>
      <c r="WCP11" s="1739" t="n"/>
      <c r="WCQ11" s="1739" t="n"/>
      <c r="WCR11" s="1739" t="n"/>
      <c r="WCS11" s="1739" t="n"/>
      <c r="WCT11" s="1739" t="n"/>
      <c r="WCU11" s="1739" t="n"/>
      <c r="WCV11" s="1739" t="n"/>
      <c r="WCW11" s="1739" t="n"/>
      <c r="WCX11" s="1739" t="n"/>
      <c r="WCY11" s="1739" t="n"/>
      <c r="WCZ11" s="1739" t="n"/>
      <c r="WDA11" s="1739" t="n"/>
      <c r="WDB11" s="1739" t="n"/>
      <c r="WDC11" s="1739" t="n"/>
      <c r="WDD11" s="1739" t="n"/>
      <c r="WDE11" s="1739" t="n"/>
      <c r="WDF11" s="1739" t="n"/>
      <c r="WDG11" s="1739" t="n"/>
      <c r="WDH11" s="1739" t="n"/>
      <c r="WDI11" s="1739" t="n"/>
      <c r="WDJ11" s="1739" t="n"/>
      <c r="WDK11" s="1739" t="n"/>
      <c r="WDL11" s="1739" t="n"/>
      <c r="WDM11" s="1739" t="n"/>
      <c r="WDN11" s="1739" t="n"/>
      <c r="WDO11" s="1739" t="n"/>
      <c r="WDP11" s="1739" t="n"/>
      <c r="WDQ11" s="1739" t="n"/>
      <c r="WDR11" s="1739" t="n"/>
      <c r="WDS11" s="1739" t="n"/>
      <c r="WDT11" s="1739" t="n"/>
      <c r="WDU11" s="1739" t="n"/>
      <c r="WDV11" s="1739" t="n"/>
      <c r="WDW11" s="1739" t="n"/>
      <c r="WDX11" s="1739" t="n"/>
      <c r="WDY11" s="1739" t="n"/>
      <c r="WDZ11" s="1739" t="n"/>
      <c r="WEA11" s="1739" t="n"/>
      <c r="WEB11" s="1739" t="n"/>
      <c r="WEC11" s="1739" t="n"/>
      <c r="WED11" s="1739" t="n"/>
      <c r="WEE11" s="1739" t="n"/>
      <c r="WEF11" s="1739" t="n"/>
      <c r="WEG11" s="1739" t="n"/>
      <c r="WEH11" s="1739" t="n"/>
      <c r="WEI11" s="1739" t="n"/>
      <c r="WEJ11" s="1739" t="n"/>
      <c r="WEK11" s="1739" t="n"/>
      <c r="WEL11" s="1739" t="n"/>
      <c r="WEM11" s="1739" t="n"/>
      <c r="WEN11" s="1739" t="n"/>
      <c r="WEO11" s="1739" t="n"/>
      <c r="WEP11" s="1739" t="n"/>
      <c r="WEQ11" s="1739" t="n"/>
      <c r="WER11" s="1739" t="n"/>
      <c r="WES11" s="1739" t="n"/>
      <c r="WET11" s="1739" t="n"/>
      <c r="WEU11" s="1739" t="n"/>
      <c r="WEV11" s="1739" t="n"/>
      <c r="WEW11" s="1739" t="n"/>
      <c r="WEX11" s="1739" t="n"/>
      <c r="WEY11" s="1739" t="n"/>
      <c r="WEZ11" s="1739" t="n"/>
      <c r="WFA11" s="1739" t="n"/>
      <c r="WFB11" s="1739" t="n"/>
      <c r="WFC11" s="1739" t="n"/>
      <c r="WFD11" s="1739" t="n"/>
      <c r="WFE11" s="1739" t="n"/>
      <c r="WFF11" s="1739" t="n"/>
      <c r="WFG11" s="1739" t="n"/>
      <c r="WFH11" s="1739" t="n"/>
      <c r="WFI11" s="1739" t="n"/>
      <c r="WFJ11" s="1739" t="n"/>
      <c r="WFK11" s="1739" t="n"/>
      <c r="WFL11" s="1739" t="n"/>
      <c r="WFM11" s="1739" t="n"/>
      <c r="WFN11" s="1739" t="n"/>
      <c r="WFO11" s="1739" t="n"/>
      <c r="WFP11" s="1739" t="n"/>
      <c r="WFQ11" s="1739" t="n"/>
      <c r="WFR11" s="1739" t="n"/>
      <c r="WFS11" s="1739" t="n"/>
      <c r="WFT11" s="1739" t="n"/>
      <c r="WFU11" s="1739" t="n"/>
      <c r="WFV11" s="1739" t="n"/>
      <c r="WFW11" s="1739" t="n"/>
      <c r="WFX11" s="1739" t="n"/>
      <c r="WFY11" s="1739" t="n"/>
      <c r="WFZ11" s="1739" t="n"/>
      <c r="WGA11" s="1739" t="n"/>
      <c r="WGB11" s="1739" t="n"/>
      <c r="WGC11" s="1739" t="n"/>
      <c r="WGD11" s="1739" t="n"/>
      <c r="WGE11" s="1739" t="n"/>
      <c r="WGF11" s="1739" t="n"/>
      <c r="WGG11" s="1739" t="n"/>
      <c r="WGH11" s="1739" t="n"/>
      <c r="WGI11" s="1739" t="n"/>
      <c r="WGJ11" s="1739" t="n"/>
      <c r="WGK11" s="1739" t="n"/>
      <c r="WGL11" s="1739" t="n"/>
      <c r="WGM11" s="1739" t="n"/>
      <c r="WGN11" s="1739" t="n"/>
      <c r="WGO11" s="1739" t="n"/>
      <c r="WGP11" s="1739" t="n"/>
      <c r="WGQ11" s="1739" t="n"/>
      <c r="WGR11" s="1739" t="n"/>
      <c r="WGS11" s="1739" t="n"/>
      <c r="WGT11" s="1739" t="n"/>
      <c r="WGU11" s="1739" t="n"/>
      <c r="WGV11" s="1739" t="n"/>
      <c r="WGW11" s="1739" t="n"/>
      <c r="WGX11" s="1739" t="n"/>
      <c r="WGY11" s="1739" t="n"/>
      <c r="WGZ11" s="1739" t="n"/>
      <c r="WHA11" s="1739" t="n"/>
      <c r="WHB11" s="1739" t="n"/>
      <c r="WHC11" s="1739" t="n"/>
      <c r="WHD11" s="1739" t="n"/>
      <c r="WHE11" s="1739" t="n"/>
      <c r="WHF11" s="1739" t="n"/>
      <c r="WHG11" s="1739" t="n"/>
      <c r="WHH11" s="1739" t="n"/>
      <c r="WHI11" s="1739" t="n"/>
      <c r="WHJ11" s="1739" t="n"/>
      <c r="WHK11" s="1739" t="n"/>
      <c r="WHL11" s="1739" t="n"/>
      <c r="WHM11" s="1739" t="n"/>
      <c r="WHN11" s="1739" t="n"/>
      <c r="WHO11" s="1739" t="n"/>
      <c r="WHP11" s="1739" t="n"/>
      <c r="WHQ11" s="1739" t="n"/>
      <c r="WHR11" s="1739" t="n"/>
      <c r="WHS11" s="1739" t="n"/>
      <c r="WHT11" s="1739" t="n"/>
      <c r="WHU11" s="1739" t="n"/>
      <c r="WHV11" s="1739" t="n"/>
      <c r="WHW11" s="1739" t="n"/>
      <c r="WHX11" s="1739" t="n"/>
      <c r="WHY11" s="1739" t="n"/>
      <c r="WHZ11" s="1739" t="n"/>
      <c r="WIA11" s="1739" t="n"/>
      <c r="WIB11" s="1739" t="n"/>
      <c r="WIC11" s="1739" t="n"/>
      <c r="WID11" s="1739" t="n"/>
      <c r="WIE11" s="1739" t="n"/>
      <c r="WIF11" s="1739" t="n"/>
      <c r="WIG11" s="1739" t="n"/>
      <c r="WIH11" s="1739" t="n"/>
      <c r="WII11" s="1739" t="n"/>
      <c r="WIJ11" s="1739" t="n"/>
      <c r="WIK11" s="1739" t="n"/>
      <c r="WIL11" s="1739" t="n"/>
      <c r="WIM11" s="1739" t="n"/>
      <c r="WIN11" s="1739" t="n"/>
      <c r="WIO11" s="1739" t="n"/>
      <c r="WIP11" s="1739" t="n"/>
      <c r="WIQ11" s="1739" t="n"/>
      <c r="WIR11" s="1739" t="n"/>
      <c r="WIS11" s="1739" t="n"/>
      <c r="WIT11" s="1739" t="n"/>
      <c r="WIU11" s="1739" t="n"/>
      <c r="WIV11" s="1739" t="n"/>
      <c r="WIW11" s="1739" t="n"/>
      <c r="WIX11" s="1739" t="n"/>
      <c r="WIY11" s="1739" t="n"/>
      <c r="WIZ11" s="1739" t="n"/>
      <c r="WJA11" s="1739" t="n"/>
      <c r="WJB11" s="1739" t="n"/>
      <c r="WJC11" s="1739" t="n"/>
      <c r="WJD11" s="1739" t="n"/>
      <c r="WJE11" s="1739" t="n"/>
      <c r="WJF11" s="1739" t="n"/>
      <c r="WJG11" s="1739" t="n"/>
      <c r="WJH11" s="1739" t="n"/>
      <c r="WJI11" s="1739" t="n"/>
      <c r="WJJ11" s="1739" t="n"/>
      <c r="WJK11" s="1739" t="n"/>
      <c r="WJL11" s="1739" t="n"/>
      <c r="WJM11" s="1739" t="n"/>
      <c r="WJN11" s="1739" t="n"/>
      <c r="WJO11" s="1739" t="n"/>
      <c r="WJP11" s="1739" t="n"/>
      <c r="WJQ11" s="1739" t="n"/>
      <c r="WJR11" s="1739" t="n"/>
      <c r="WJS11" s="1739" t="n"/>
      <c r="WJT11" s="1739" t="n"/>
      <c r="WJU11" s="1739" t="n"/>
      <c r="WJV11" s="1739" t="n"/>
      <c r="WJW11" s="1739" t="n"/>
      <c r="WJX11" s="1739" t="n"/>
      <c r="WJY11" s="1739" t="n"/>
      <c r="WJZ11" s="1739" t="n"/>
      <c r="WKA11" s="1739" t="n"/>
      <c r="WKB11" s="1739" t="n"/>
      <c r="WKC11" s="1739" t="n"/>
      <c r="WKD11" s="1739" t="n"/>
      <c r="WKE11" s="1739" t="n"/>
      <c r="WKF11" s="1739" t="n"/>
      <c r="WKG11" s="1739" t="n"/>
      <c r="WKH11" s="1739" t="n"/>
      <c r="WKI11" s="1739" t="n"/>
      <c r="WKJ11" s="1739" t="n"/>
      <c r="WKK11" s="1739" t="n"/>
      <c r="WKL11" s="1739" t="n"/>
      <c r="WKM11" s="1739" t="n"/>
      <c r="WKN11" s="1739" t="n"/>
      <c r="WKO11" s="1739" t="n"/>
      <c r="WKP11" s="1739" t="n"/>
      <c r="WKQ11" s="1739" t="n"/>
      <c r="WKR11" s="1739" t="n"/>
      <c r="WKS11" s="1739" t="n"/>
      <c r="WKT11" s="1739" t="n"/>
      <c r="WKU11" s="1739" t="n"/>
      <c r="WKV11" s="1739" t="n"/>
      <c r="WKW11" s="1739" t="n"/>
      <c r="WKX11" s="1739" t="n"/>
      <c r="WKY11" s="1739" t="n"/>
      <c r="WKZ11" s="1739" t="n"/>
      <c r="WLA11" s="1739" t="n"/>
      <c r="WLB11" s="1739" t="n"/>
      <c r="WLC11" s="1739" t="n"/>
      <c r="WLD11" s="1739" t="n"/>
      <c r="WLE11" s="1739" t="n"/>
      <c r="WLF11" s="1739" t="n"/>
      <c r="WLG11" s="1739" t="n"/>
      <c r="WLH11" s="1739" t="n"/>
      <c r="WLI11" s="1739" t="n"/>
      <c r="WLJ11" s="1739" t="n"/>
      <c r="WLK11" s="1739" t="n"/>
      <c r="WLL11" s="1739" t="n"/>
      <c r="WLM11" s="1739" t="n"/>
      <c r="WLN11" s="1739" t="n"/>
      <c r="WLO11" s="1739" t="n"/>
      <c r="WLP11" s="1739" t="n"/>
      <c r="WLQ11" s="1739" t="n"/>
      <c r="WLR11" s="1739" t="n"/>
      <c r="WLS11" s="1739" t="n"/>
      <c r="WLT11" s="1739" t="n"/>
      <c r="WLU11" s="1739" t="n"/>
      <c r="WLV11" s="1739" t="n"/>
      <c r="WLW11" s="1739" t="n"/>
      <c r="WLX11" s="1739" t="n"/>
      <c r="WLY11" s="1739" t="n"/>
      <c r="WLZ11" s="1739" t="n"/>
      <c r="WMA11" s="1739" t="n"/>
      <c r="WMB11" s="1739" t="n"/>
      <c r="WMC11" s="1739" t="n"/>
      <c r="WMD11" s="1739" t="n"/>
      <c r="WME11" s="1739" t="n"/>
      <c r="WMF11" s="1739" t="n"/>
      <c r="WMG11" s="1739" t="n"/>
      <c r="WMH11" s="1739" t="n"/>
      <c r="WMI11" s="1739" t="n"/>
      <c r="WMJ11" s="1739" t="n"/>
      <c r="WMK11" s="1739" t="n"/>
      <c r="WML11" s="1739" t="n"/>
      <c r="WMM11" s="1739" t="n"/>
      <c r="WMN11" s="1739" t="n"/>
      <c r="WMO11" s="1739" t="n"/>
      <c r="WMP11" s="1739" t="n"/>
      <c r="WMQ11" s="1739" t="n"/>
      <c r="WMR11" s="1739" t="n"/>
      <c r="WMS11" s="1739" t="n"/>
      <c r="WMT11" s="1739" t="n"/>
      <c r="WMU11" s="1739" t="n"/>
      <c r="WMV11" s="1739" t="n"/>
      <c r="WMW11" s="1739" t="n"/>
      <c r="WMX11" s="1739" t="n"/>
      <c r="WMY11" s="1739" t="n"/>
      <c r="WMZ11" s="1739" t="n"/>
      <c r="WNA11" s="1739" t="n"/>
      <c r="WNB11" s="1739" t="n"/>
      <c r="WNC11" s="1739" t="n"/>
      <c r="WND11" s="1739" t="n"/>
      <c r="WNE11" s="1739" t="n"/>
      <c r="WNF11" s="1739" t="n"/>
      <c r="WNG11" s="1739" t="n"/>
      <c r="WNH11" s="1739" t="n"/>
      <c r="WNI11" s="1739" t="n"/>
      <c r="WNJ11" s="1739" t="n"/>
      <c r="WNK11" s="1739" t="n"/>
      <c r="WNL11" s="1739" t="n"/>
      <c r="WNM11" s="1739" t="n"/>
      <c r="WNN11" s="1739" t="n"/>
      <c r="WNO11" s="1739" t="n"/>
      <c r="WNP11" s="1739" t="n"/>
      <c r="WNQ11" s="1739" t="n"/>
      <c r="WNR11" s="1739" t="n"/>
      <c r="WNS11" s="1739" t="n"/>
      <c r="WNT11" s="1739" t="n"/>
      <c r="WNU11" s="1739" t="n"/>
      <c r="WNV11" s="1739" t="n"/>
      <c r="WNW11" s="1739" t="n"/>
      <c r="WNX11" s="1739" t="n"/>
      <c r="WNY11" s="1739" t="n"/>
      <c r="WNZ11" s="1739" t="n"/>
      <c r="WOA11" s="1739" t="n"/>
      <c r="WOB11" s="1739" t="n"/>
      <c r="WOC11" s="1739" t="n"/>
      <c r="WOD11" s="1739" t="n"/>
      <c r="WOE11" s="1739" t="n"/>
      <c r="WOF11" s="1739" t="n"/>
      <c r="WOG11" s="1739" t="n"/>
      <c r="WOH11" s="1739" t="n"/>
      <c r="WOI11" s="1739" t="n"/>
      <c r="WOJ11" s="1739" t="n"/>
      <c r="WOK11" s="1739" t="n"/>
      <c r="WOL11" s="1739" t="n"/>
      <c r="WOM11" s="1739" t="n"/>
      <c r="WON11" s="1739" t="n"/>
      <c r="WOO11" s="1739" t="n"/>
      <c r="WOP11" s="1739" t="n"/>
      <c r="WOQ11" s="1739" t="n"/>
      <c r="WOR11" s="1739" t="n"/>
      <c r="WOS11" s="1739" t="n"/>
      <c r="WOT11" s="1739" t="n"/>
      <c r="WOU11" s="1739" t="n"/>
      <c r="WOV11" s="1739" t="n"/>
      <c r="WOW11" s="1739" t="n"/>
      <c r="WOX11" s="1739" t="n"/>
      <c r="WOY11" s="1739" t="n"/>
      <c r="WOZ11" s="1739" t="n"/>
      <c r="WPA11" s="1739" t="n"/>
      <c r="WPB11" s="1739" t="n"/>
      <c r="WPC11" s="1739" t="n"/>
      <c r="WPD11" s="1739" t="n"/>
      <c r="WPE11" s="1739" t="n"/>
      <c r="WPF11" s="1739" t="n"/>
      <c r="WPG11" s="1739" t="n"/>
      <c r="WPH11" s="1739" t="n"/>
      <c r="WPI11" s="1739" t="n"/>
      <c r="WPJ11" s="1739" t="n"/>
      <c r="WPK11" s="1739" t="n"/>
      <c r="WPL11" s="1739" t="n"/>
      <c r="WPM11" s="1739" t="n"/>
      <c r="WPN11" s="1739" t="n"/>
      <c r="WPO11" s="1739" t="n"/>
      <c r="WPP11" s="1739" t="n"/>
      <c r="WPQ11" s="1739" t="n"/>
      <c r="WPR11" s="1739" t="n"/>
      <c r="WPS11" s="1739" t="n"/>
      <c r="WPT11" s="1739" t="n"/>
      <c r="WPU11" s="1739" t="n"/>
      <c r="WPV11" s="1739" t="n"/>
      <c r="WPW11" s="1739" t="n"/>
      <c r="WPX11" s="1739" t="n"/>
      <c r="WPY11" s="1739" t="n"/>
      <c r="WPZ11" s="1739" t="n"/>
      <c r="WQA11" s="1739" t="n"/>
      <c r="WQB11" s="1739" t="n"/>
      <c r="WQC11" s="1739" t="n"/>
      <c r="WQD11" s="1739" t="n"/>
      <c r="WQE11" s="1739" t="n"/>
      <c r="WQF11" s="1739" t="n"/>
      <c r="WQG11" s="1739" t="n"/>
      <c r="WQH11" s="1739" t="n"/>
      <c r="WQI11" s="1739" t="n"/>
      <c r="WQJ11" s="1739" t="n"/>
      <c r="WQK11" s="1739" t="n"/>
      <c r="WQL11" s="1739" t="n"/>
      <c r="WQM11" s="1739" t="n"/>
      <c r="WQN11" s="1739" t="n"/>
      <c r="WQO11" s="1739" t="n"/>
      <c r="WQP11" s="1739" t="n"/>
      <c r="WQQ11" s="1739" t="n"/>
      <c r="WQR11" s="1739" t="n"/>
      <c r="WQS11" s="1739" t="n"/>
      <c r="WQT11" s="1739" t="n"/>
      <c r="WQU11" s="1739" t="n"/>
      <c r="WQV11" s="1739" t="n"/>
      <c r="WQW11" s="1739" t="n"/>
      <c r="WQX11" s="1739" t="n"/>
      <c r="WQY11" s="1739" t="n"/>
      <c r="WQZ11" s="1739" t="n"/>
      <c r="WRA11" s="1739" t="n"/>
      <c r="WRB11" s="1739" t="n"/>
      <c r="WRC11" s="1739" t="n"/>
      <c r="WRD11" s="1739" t="n"/>
      <c r="WRE11" s="1739" t="n"/>
      <c r="WRF11" s="1739" t="n"/>
      <c r="WRG11" s="1739" t="n"/>
      <c r="WRH11" s="1739" t="n"/>
      <c r="WRI11" s="1739" t="n"/>
      <c r="WRJ11" s="1739" t="n"/>
      <c r="WRK11" s="1739" t="n"/>
      <c r="WRL11" s="1739" t="n"/>
      <c r="WRM11" s="1739" t="n"/>
      <c r="WRN11" s="1739" t="n"/>
      <c r="WRO11" s="1739" t="n"/>
      <c r="WRP11" s="1739" t="n"/>
      <c r="WRQ11" s="1739" t="n"/>
      <c r="WRR11" s="1739" t="n"/>
      <c r="WRS11" s="1739" t="n"/>
      <c r="WRT11" s="1739" t="n"/>
      <c r="WRU11" s="1739" t="n"/>
      <c r="WRV11" s="1739" t="n"/>
      <c r="WRW11" s="1739" t="n"/>
      <c r="WRX11" s="1739" t="n"/>
      <c r="WRY11" s="1739" t="n"/>
      <c r="WRZ11" s="1739" t="n"/>
      <c r="WSA11" s="1739" t="n"/>
      <c r="WSB11" s="1739" t="n"/>
      <c r="WSC11" s="1739" t="n"/>
      <c r="WSD11" s="1739" t="n"/>
      <c r="WSE11" s="1739" t="n"/>
      <c r="WSF11" s="1739" t="n"/>
      <c r="WSG11" s="1739" t="n"/>
      <c r="WSH11" s="1739" t="n"/>
      <c r="WSI11" s="1739" t="n"/>
      <c r="WSJ11" s="1739" t="n"/>
      <c r="WSK11" s="1739" t="n"/>
      <c r="WSL11" s="1739" t="n"/>
      <c r="WSM11" s="1739" t="n"/>
      <c r="WSN11" s="1739" t="n"/>
      <c r="WSO11" s="1739" t="n"/>
      <c r="WSP11" s="1739" t="n"/>
      <c r="WSQ11" s="1739" t="n"/>
      <c r="WSR11" s="1739" t="n"/>
      <c r="WSS11" s="1739" t="n"/>
      <c r="WST11" s="1739" t="n"/>
      <c r="WSU11" s="1739" t="n"/>
      <c r="WSV11" s="1739" t="n"/>
      <c r="WSW11" s="1739" t="n"/>
      <c r="WSX11" s="1739" t="n"/>
      <c r="WSY11" s="1739" t="n"/>
      <c r="WSZ11" s="1739" t="n"/>
      <c r="WTA11" s="1739" t="n"/>
      <c r="WTB11" s="1739" t="n"/>
      <c r="WTC11" s="1739" t="n"/>
      <c r="WTD11" s="1739" t="n"/>
      <c r="WTE11" s="1739" t="n"/>
      <c r="WTF11" s="1739" t="n"/>
      <c r="WTG11" s="1739" t="n"/>
      <c r="WTH11" s="1739" t="n"/>
      <c r="WTI11" s="1739" t="n"/>
      <c r="WTJ11" s="1739" t="n"/>
      <c r="WTK11" s="1739" t="n"/>
      <c r="WTL11" s="1739" t="n"/>
      <c r="WTM11" s="1739" t="n"/>
      <c r="WTN11" s="1739" t="n"/>
      <c r="WTO11" s="1739" t="n"/>
      <c r="WTP11" s="1739" t="n"/>
      <c r="WTQ11" s="1739" t="n"/>
      <c r="WTR11" s="1739" t="n"/>
      <c r="WTS11" s="1739" t="n"/>
      <c r="WTT11" s="1739" t="n"/>
      <c r="WTU11" s="1739" t="n"/>
      <c r="WTV11" s="1739" t="n"/>
      <c r="WTW11" s="1739" t="n"/>
      <c r="WTX11" s="1739" t="n"/>
      <c r="WTY11" s="1739" t="n"/>
      <c r="WTZ11" s="1739" t="n"/>
      <c r="WUA11" s="1739" t="n"/>
      <c r="WUB11" s="1739" t="n"/>
      <c r="WUC11" s="1739" t="n"/>
      <c r="WUD11" s="1739" t="n"/>
      <c r="WUE11" s="1739" t="n"/>
      <c r="WUF11" s="1739" t="n"/>
      <c r="WUG11" s="1739" t="n"/>
      <c r="WUH11" s="1739" t="n"/>
      <c r="WUI11" s="1739" t="n"/>
      <c r="WUJ11" s="1739" t="n"/>
      <c r="WUK11" s="1739" t="n"/>
      <c r="WUL11" s="1739" t="n"/>
      <c r="WUM11" s="1739" t="n"/>
      <c r="WUN11" s="1739" t="n"/>
      <c r="WUO11" s="1739" t="n"/>
      <c r="WUP11" s="1739" t="n"/>
      <c r="WUQ11" s="1739" t="n"/>
      <c r="WUR11" s="1739" t="n"/>
      <c r="WUS11" s="1739" t="n"/>
      <c r="WUT11" s="1739" t="n"/>
      <c r="WUU11" s="1739" t="n"/>
      <c r="WUV11" s="1739" t="n"/>
      <c r="WUW11" s="1739" t="n"/>
      <c r="WUX11" s="1739" t="n"/>
      <c r="WUY11" s="1739" t="n"/>
      <c r="WUZ11" s="1739" t="n"/>
      <c r="WVA11" s="1739" t="n"/>
      <c r="WVB11" s="1739" t="n"/>
      <c r="WVC11" s="1739" t="n"/>
      <c r="WVD11" s="1739" t="n"/>
      <c r="WVE11" s="1739" t="n"/>
      <c r="WVF11" s="1739" t="n"/>
      <c r="WVG11" s="1739" t="n"/>
      <c r="WVH11" s="1739" t="n"/>
      <c r="WVI11" s="1739" t="n"/>
      <c r="WVJ11" s="1739" t="n"/>
      <c r="WVK11" s="1739" t="n"/>
      <c r="WVL11" s="1739" t="n"/>
      <c r="WVM11" s="1739" t="n"/>
      <c r="WVN11" s="1739" t="n"/>
      <c r="WVO11" s="1739" t="n"/>
      <c r="WVP11" s="1739" t="n"/>
      <c r="WVQ11" s="1739" t="n"/>
      <c r="WVR11" s="1739" t="n"/>
      <c r="WVS11" s="1739" t="n"/>
      <c r="WVT11" s="1739" t="n"/>
      <c r="WVU11" s="1739" t="n"/>
      <c r="WVV11" s="1739" t="n"/>
      <c r="WVW11" s="1739" t="n"/>
      <c r="WVX11" s="1739" t="n"/>
      <c r="WVY11" s="1739" t="n"/>
      <c r="WVZ11" s="1739" t="n"/>
      <c r="WWA11" s="1739" t="n"/>
      <c r="WWB11" s="1739" t="n"/>
      <c r="WWC11" s="1739" t="n"/>
      <c r="WWD11" s="1739" t="n"/>
      <c r="WWE11" s="1739" t="n"/>
      <c r="WWF11" s="1739" t="n"/>
      <c r="WWG11" s="1739" t="n"/>
      <c r="WWH11" s="1739" t="n"/>
      <c r="WWI11" s="1739" t="n"/>
      <c r="WWJ11" s="1739" t="n"/>
      <c r="WWK11" s="1739" t="n"/>
      <c r="WWL11" s="1739" t="n"/>
      <c r="WWM11" s="1739" t="n"/>
      <c r="WWN11" s="1739" t="n"/>
      <c r="WWO11" s="1739" t="n"/>
      <c r="WWP11" s="1739" t="n"/>
      <c r="WWQ11" s="1739" t="n"/>
      <c r="WWR11" s="1739" t="n"/>
      <c r="WWS11" s="1739" t="n"/>
      <c r="WWT11" s="1739" t="n"/>
      <c r="WWU11" s="1739" t="n"/>
      <c r="WWV11" s="1739" t="n"/>
      <c r="WWW11" s="1739" t="n"/>
      <c r="WWX11" s="1739" t="n"/>
      <c r="WWY11" s="1739" t="n"/>
      <c r="WWZ11" s="1739" t="n"/>
      <c r="WXA11" s="1739" t="n"/>
      <c r="WXB11" s="1739" t="n"/>
      <c r="WXC11" s="1739" t="n"/>
      <c r="WXD11" s="1739" t="n"/>
      <c r="WXE11" s="1739" t="n"/>
      <c r="WXF11" s="1739" t="n"/>
      <c r="WXG11" s="1739" t="n"/>
      <c r="WXH11" s="1739" t="n"/>
      <c r="WXI11" s="1739" t="n"/>
      <c r="WXJ11" s="1739" t="n"/>
      <c r="WXK11" s="1739" t="n"/>
      <c r="WXL11" s="1739" t="n"/>
      <c r="WXM11" s="1739" t="n"/>
      <c r="WXN11" s="1739" t="n"/>
      <c r="WXO11" s="1739" t="n"/>
      <c r="WXP11" s="1739" t="n"/>
      <c r="WXQ11" s="1739" t="n"/>
      <c r="WXR11" s="1739" t="n"/>
      <c r="WXS11" s="1739" t="n"/>
      <c r="WXT11" s="1739" t="n"/>
      <c r="WXU11" s="1739" t="n"/>
      <c r="WXV11" s="1739" t="n"/>
      <c r="WXW11" s="1739" t="n"/>
      <c r="WXX11" s="1739" t="n"/>
      <c r="WXY11" s="1739" t="n"/>
      <c r="WXZ11" s="1739" t="n"/>
      <c r="WYA11" s="1739" t="n"/>
      <c r="WYB11" s="1739" t="n"/>
      <c r="WYC11" s="1739" t="n"/>
      <c r="WYD11" s="1739" t="n"/>
      <c r="WYE11" s="1739" t="n"/>
      <c r="WYF11" s="1739" t="n"/>
      <c r="WYG11" s="1739" t="n"/>
      <c r="WYH11" s="1739" t="n"/>
      <c r="WYI11" s="1739" t="n"/>
      <c r="WYJ11" s="1739" t="n"/>
      <c r="WYK11" s="1739" t="n"/>
      <c r="WYL11" s="1739" t="n"/>
      <c r="WYM11" s="1739" t="n"/>
      <c r="WYN11" s="1739" t="n"/>
      <c r="WYO11" s="1739" t="n"/>
      <c r="WYP11" s="1739" t="n"/>
      <c r="WYQ11" s="1739" t="n"/>
      <c r="WYR11" s="1739" t="n"/>
      <c r="WYS11" s="1739" t="n"/>
      <c r="WYT11" s="1739" t="n"/>
      <c r="WYU11" s="1739" t="n"/>
      <c r="WYV11" s="1739" t="n"/>
      <c r="WYW11" s="1739" t="n"/>
      <c r="WYX11" s="1739" t="n"/>
      <c r="WYY11" s="1739" t="n"/>
      <c r="WYZ11" s="1739" t="n"/>
      <c r="WZA11" s="1739" t="n"/>
      <c r="WZB11" s="1739" t="n"/>
      <c r="WZC11" s="1739" t="n"/>
      <c r="WZD11" s="1739" t="n"/>
      <c r="WZE11" s="1739" t="n"/>
      <c r="WZF11" s="1739" t="n"/>
      <c r="WZG11" s="1739" t="n"/>
      <c r="WZH11" s="1739" t="n"/>
      <c r="WZI11" s="1739" t="n"/>
      <c r="WZJ11" s="1739" t="n"/>
      <c r="WZK11" s="1739" t="n"/>
      <c r="WZL11" s="1739" t="n"/>
      <c r="WZM11" s="1739" t="n"/>
      <c r="WZN11" s="1739" t="n"/>
      <c r="WZO11" s="1739" t="n"/>
      <c r="WZP11" s="1739" t="n"/>
      <c r="WZQ11" s="1739" t="n"/>
      <c r="WZR11" s="1739" t="n"/>
      <c r="WZS11" s="1739" t="n"/>
      <c r="WZT11" s="1739" t="n"/>
      <c r="WZU11" s="1739" t="n"/>
      <c r="WZV11" s="1739" t="n"/>
      <c r="WZW11" s="1739" t="n"/>
      <c r="WZX11" s="1739" t="n"/>
      <c r="WZY11" s="1739" t="n"/>
      <c r="WZZ11" s="1739" t="n"/>
      <c r="XAA11" s="1739" t="n"/>
      <c r="XAB11" s="1739" t="n"/>
      <c r="XAC11" s="1739" t="n"/>
      <c r="XAD11" s="1739" t="n"/>
      <c r="XAE11" s="1739" t="n"/>
      <c r="XAF11" s="1739" t="n"/>
      <c r="XAG11" s="1739" t="n"/>
      <c r="XAH11" s="1739" t="n"/>
      <c r="XAI11" s="1739" t="n"/>
      <c r="XAJ11" s="1739" t="n"/>
      <c r="XAK11" s="1739" t="n"/>
      <c r="XAL11" s="1739" t="n"/>
      <c r="XAM11" s="1739" t="n"/>
      <c r="XAN11" s="1739" t="n"/>
      <c r="XAO11" s="1739" t="n"/>
      <c r="XAP11" s="1739" t="n"/>
      <c r="XAQ11" s="1739" t="n"/>
      <c r="XAR11" s="1739" t="n"/>
      <c r="XAS11" s="1739" t="n"/>
      <c r="XAT11" s="1739" t="n"/>
      <c r="XAU11" s="1739" t="n"/>
      <c r="XAV11" s="1739" t="n"/>
      <c r="XAW11" s="1739" t="n"/>
      <c r="XAX11" s="1739" t="n"/>
      <c r="XAY11" s="1739" t="n"/>
      <c r="XAZ11" s="1739" t="n"/>
      <c r="XBA11" s="1739" t="n"/>
      <c r="XBB11" s="1739" t="n"/>
      <c r="XBC11" s="1739" t="n"/>
      <c r="XBD11" s="1739" t="n"/>
      <c r="XBE11" s="1739" t="n"/>
      <c r="XBF11" s="1739" t="n"/>
      <c r="XBG11" s="1739" t="n"/>
      <c r="XBH11" s="1739" t="n"/>
      <c r="XBI11" s="1739" t="n"/>
      <c r="XBJ11" s="1739" t="n"/>
      <c r="XBK11" s="1739" t="n"/>
      <c r="XBL11" s="1739" t="n"/>
      <c r="XBM11" s="1739" t="n"/>
      <c r="XBN11" s="1739" t="n"/>
      <c r="XBO11" s="1739" t="n"/>
      <c r="XBP11" s="1739" t="n"/>
      <c r="XBQ11" s="1739" t="n"/>
      <c r="XBR11" s="1739" t="n"/>
      <c r="XBS11" s="1739" t="n"/>
      <c r="XBT11" s="1739" t="n"/>
      <c r="XBU11" s="1739" t="n"/>
      <c r="XBV11" s="1739" t="n"/>
      <c r="XBW11" s="1739" t="n"/>
      <c r="XBX11" s="1739" t="n"/>
      <c r="XBY11" s="1739" t="n"/>
      <c r="XBZ11" s="1739" t="n"/>
      <c r="XCA11" s="1739" t="n"/>
      <c r="XCB11" s="1739" t="n"/>
      <c r="XCC11" s="1739" t="n"/>
      <c r="XCD11" s="1739" t="n"/>
      <c r="XCE11" s="1739" t="n"/>
      <c r="XCF11" s="1739" t="n"/>
      <c r="XCG11" s="1739" t="n"/>
      <c r="XCH11" s="1739" t="n"/>
      <c r="XCI11" s="1739" t="n"/>
      <c r="XCJ11" s="1739" t="n"/>
      <c r="XCK11" s="1739" t="n"/>
      <c r="XCL11" s="1739" t="n"/>
      <c r="XCM11" s="1739" t="n"/>
      <c r="XCN11" s="1739" t="n"/>
      <c r="XCO11" s="1739" t="n"/>
      <c r="XCP11" s="1739" t="n"/>
      <c r="XCQ11" s="1739" t="n"/>
      <c r="XCR11" s="1739" t="n"/>
      <c r="XCS11" s="1739" t="n"/>
      <c r="XCT11" s="1739" t="n"/>
      <c r="XCU11" s="1739" t="n"/>
      <c r="XCV11" s="1739" t="n"/>
      <c r="XCW11" s="1739" t="n"/>
      <c r="XCX11" s="1739" t="n"/>
      <c r="XCY11" s="1739" t="n"/>
      <c r="XCZ11" s="1739" t="n"/>
      <c r="XDA11" s="1739" t="n"/>
      <c r="XDB11" s="1739" t="n"/>
      <c r="XDC11" s="1739" t="n"/>
      <c r="XDD11" s="1739" t="n"/>
      <c r="XDE11" s="1739" t="n"/>
      <c r="XDF11" s="1739" t="n"/>
      <c r="XDG11" s="1739" t="n"/>
      <c r="XDH11" s="1739" t="n"/>
      <c r="XDI11" s="1739" t="n"/>
      <c r="XDJ11" s="1739" t="n"/>
      <c r="XDK11" s="1739" t="n"/>
      <c r="XDL11" s="1739" t="n"/>
      <c r="XDM11" s="1739" t="n"/>
      <c r="XDN11" s="1739" t="n"/>
      <c r="XDO11" s="1739" t="n"/>
      <c r="XDP11" s="1739" t="n"/>
      <c r="XDQ11" s="1739" t="n"/>
      <c r="XDR11" s="1739" t="n"/>
      <c r="XDS11" s="1739" t="n"/>
      <c r="XDT11" s="1739" t="n"/>
      <c r="XDU11" s="1739" t="n"/>
      <c r="XDV11" s="1739" t="n"/>
      <c r="XDW11" s="1739" t="n"/>
      <c r="XDX11" s="1739" t="n"/>
      <c r="XDY11" s="1739" t="n"/>
      <c r="XDZ11" s="1739" t="n"/>
      <c r="XEA11" s="1739" t="n"/>
      <c r="XEB11" s="1739" t="n"/>
      <c r="XEC11" s="1739" t="n"/>
      <c r="XED11" s="1739" t="n"/>
      <c r="XEE11" s="1739" t="n"/>
      <c r="XEF11" s="1739" t="n"/>
      <c r="XEG11" s="1739" t="n"/>
      <c r="XEH11" s="1739" t="n"/>
      <c r="XEI11" s="1739" t="n"/>
      <c r="XEJ11" s="1739" t="n"/>
      <c r="XEK11" s="1739" t="n"/>
      <c r="XEL11" s="1739" t="n"/>
      <c r="XEM11" s="1739" t="n"/>
      <c r="XEN11" s="1739" t="n"/>
      <c r="XEO11" s="1739" t="n"/>
      <c r="XEP11" s="1739" t="n"/>
      <c r="XEQ11" s="1739" t="n"/>
      <c r="XER11" s="1739" t="n"/>
      <c r="XES11" s="1739" t="n"/>
      <c r="XET11" s="1739" t="n"/>
      <c r="XEU11" s="1739" t="n"/>
      <c r="XEV11" s="1739" t="n"/>
      <c r="XEW11" s="1739" t="n"/>
      <c r="XEX11" s="1739" t="n"/>
      <c r="XEY11" s="1739" t="n"/>
      <c r="XEZ11" s="1739" t="n"/>
      <c r="XFA11" s="1739" t="n"/>
      <c r="XFB11" s="1739" t="n"/>
      <c r="XFC11" s="1739" t="n"/>
      <c r="XFD11" s="1739" t="n"/>
    </row>
    <row r="12" ht="15.75" customFormat="1" customHeight="1" s="942">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c r="AG12" s="1739" t="n"/>
      <c r="AH12" s="1739" t="n"/>
      <c r="AI12" s="1739" t="n"/>
      <c r="AJ12" s="1739" t="n"/>
      <c r="AK12" s="1739" t="n"/>
      <c r="AL12" s="1739" t="n"/>
      <c r="AM12" s="1739" t="n"/>
      <c r="AN12" s="1739" t="n"/>
      <c r="AO12" s="1739" t="n"/>
      <c r="AP12" s="1739" t="n"/>
      <c r="AQ12" s="1739" t="n"/>
      <c r="AR12" s="1739" t="n"/>
      <c r="AS12" s="1739" t="n"/>
      <c r="AT12" s="1739" t="n"/>
      <c r="AU12" s="1739" t="n"/>
      <c r="AV12" s="1739" t="n"/>
      <c r="AW12" s="1739" t="n"/>
      <c r="AX12" s="1739" t="n"/>
      <c r="AY12" s="1739" t="n"/>
      <c r="AZ12" s="1739" t="n"/>
      <c r="BA12" s="1739" t="n"/>
      <c r="BB12" s="1739" t="n"/>
      <c r="BC12" s="1739" t="n"/>
      <c r="BD12" s="1739" t="n"/>
      <c r="BE12" s="1739" t="n"/>
      <c r="BF12" s="1739" t="n"/>
      <c r="BG12" s="1739" t="n"/>
      <c r="BH12" s="1739" t="n"/>
      <c r="BI12" s="1739" t="n"/>
      <c r="BJ12" s="1739" t="n"/>
      <c r="BK12" s="1739" t="n"/>
      <c r="BL12" s="1739" t="n"/>
      <c r="BM12" s="1739" t="n"/>
      <c r="BN12" s="1739" t="n"/>
      <c r="BO12" s="1739" t="n"/>
      <c r="BP12" s="1739" t="n"/>
      <c r="BQ12" s="1739" t="n"/>
      <c r="BR12" s="1739" t="n"/>
      <c r="BS12" s="1739" t="n"/>
      <c r="BT12" s="1739" t="n"/>
      <c r="BU12" s="1739" t="n"/>
      <c r="BV12" s="1739" t="n"/>
      <c r="BW12" s="1739" t="n"/>
      <c r="BX12" s="1739" t="n"/>
      <c r="BY12" s="1739" t="n"/>
      <c r="BZ12" s="1739" t="n"/>
      <c r="CA12" s="1739" t="n"/>
      <c r="CB12" s="1739" t="n"/>
      <c r="CC12" s="1739" t="n"/>
      <c r="CD12" s="1739" t="n"/>
      <c r="CE12" s="1739" t="n"/>
      <c r="CF12" s="1739" t="n"/>
      <c r="CG12" s="1739" t="n"/>
      <c r="CH12" s="1739" t="n"/>
      <c r="CI12" s="1739" t="n"/>
      <c r="CJ12" s="1739" t="n"/>
      <c r="CK12" s="1739" t="n"/>
      <c r="CL12" s="1739" t="n"/>
      <c r="CM12" s="1739" t="n"/>
      <c r="CN12" s="1739" t="n"/>
      <c r="CO12" s="1739" t="n"/>
      <c r="CP12" s="1739" t="n"/>
      <c r="CQ12" s="1739" t="n"/>
      <c r="CR12" s="1739" t="n"/>
      <c r="CS12" s="1739" t="n"/>
      <c r="CT12" s="1739" t="n"/>
      <c r="CU12" s="1739" t="n"/>
      <c r="CV12" s="1739" t="n"/>
      <c r="CW12" s="1739" t="n"/>
      <c r="CX12" s="1739" t="n"/>
      <c r="CY12" s="1739" t="n"/>
      <c r="CZ12" s="1739" t="n"/>
      <c r="DA12" s="1739" t="n"/>
      <c r="DB12" s="1739" t="n"/>
      <c r="DC12" s="1739" t="n"/>
      <c r="DD12" s="1739" t="n"/>
      <c r="DE12" s="1739" t="n"/>
      <c r="DF12" s="1739" t="n"/>
      <c r="DG12" s="1739" t="n"/>
      <c r="DH12" s="1739" t="n"/>
      <c r="DI12" s="1739" t="n"/>
      <c r="DJ12" s="1739" t="n"/>
      <c r="DK12" s="1739" t="n"/>
      <c r="DL12" s="1739" t="n"/>
      <c r="DM12" s="1739" t="n"/>
      <c r="DN12" s="1739" t="n"/>
      <c r="DO12" s="1739" t="n"/>
      <c r="DP12" s="1739" t="n"/>
      <c r="DQ12" s="1739" t="n"/>
      <c r="DR12" s="1739" t="n"/>
      <c r="DS12" s="1739" t="n"/>
      <c r="DT12" s="1739" t="n"/>
      <c r="DU12" s="1739" t="n"/>
      <c r="DV12" s="1739" t="n"/>
      <c r="DW12" s="1739" t="n"/>
      <c r="DX12" s="1739" t="n"/>
      <c r="DY12" s="1739" t="n"/>
      <c r="DZ12" s="1739" t="n"/>
      <c r="EA12" s="1739" t="n"/>
      <c r="EB12" s="1739" t="n"/>
      <c r="EC12" s="1739" t="n"/>
      <c r="ED12" s="1739" t="n"/>
      <c r="EE12" s="1739" t="n"/>
      <c r="EF12" s="1739" t="n"/>
      <c r="EG12" s="1739" t="n"/>
      <c r="EH12" s="1739" t="n"/>
      <c r="EI12" s="1739" t="n"/>
      <c r="EJ12" s="1739" t="n"/>
      <c r="EK12" s="1739" t="n"/>
      <c r="EL12" s="1739" t="n"/>
      <c r="EM12" s="1739" t="n"/>
      <c r="EN12" s="1739" t="n"/>
      <c r="EO12" s="1739" t="n"/>
      <c r="EP12" s="1739" t="n"/>
      <c r="EQ12" s="1739" t="n"/>
      <c r="ER12" s="1739" t="n"/>
      <c r="ES12" s="1739" t="n"/>
      <c r="ET12" s="1739" t="n"/>
      <c r="EU12" s="1739" t="n"/>
      <c r="EV12" s="1739" t="n"/>
      <c r="EW12" s="1739" t="n"/>
      <c r="EX12" s="1739" t="n"/>
      <c r="EY12" s="1739" t="n"/>
      <c r="EZ12" s="1739" t="n"/>
      <c r="FA12" s="1739" t="n"/>
      <c r="FB12" s="1739" t="n"/>
      <c r="FC12" s="1739" t="n"/>
      <c r="FD12" s="1739" t="n"/>
      <c r="FE12" s="1739" t="n"/>
      <c r="FF12" s="1739" t="n"/>
      <c r="FG12" s="1739" t="n"/>
      <c r="FH12" s="1739" t="n"/>
      <c r="FI12" s="1739" t="n"/>
      <c r="FJ12" s="1739" t="n"/>
      <c r="FK12" s="1739" t="n"/>
      <c r="FL12" s="1739" t="n"/>
      <c r="FM12" s="1739" t="n"/>
      <c r="FN12" s="1739" t="n"/>
      <c r="FO12" s="1739" t="n"/>
      <c r="FP12" s="1739" t="n"/>
      <c r="FQ12" s="1739" t="n"/>
      <c r="FR12" s="1739" t="n"/>
      <c r="FS12" s="1739" t="n"/>
      <c r="FT12" s="1739" t="n"/>
      <c r="FU12" s="1739" t="n"/>
      <c r="FV12" s="1739" t="n"/>
      <c r="FW12" s="1739" t="n"/>
      <c r="FX12" s="1739" t="n"/>
      <c r="FY12" s="1739" t="n"/>
      <c r="FZ12" s="1739" t="n"/>
      <c r="GA12" s="1739" t="n"/>
      <c r="GB12" s="1739" t="n"/>
      <c r="GC12" s="1739" t="n"/>
      <c r="GD12" s="1739" t="n"/>
      <c r="GE12" s="1739" t="n"/>
      <c r="GF12" s="1739" t="n"/>
      <c r="GG12" s="1739" t="n"/>
      <c r="GH12" s="1739" t="n"/>
      <c r="GI12" s="1739" t="n"/>
      <c r="GJ12" s="1739" t="n"/>
      <c r="GK12" s="1739" t="n"/>
      <c r="GL12" s="1739" t="n"/>
      <c r="GM12" s="1739" t="n"/>
      <c r="GN12" s="1739" t="n"/>
      <c r="GO12" s="1739" t="n"/>
      <c r="GP12" s="1739" t="n"/>
      <c r="GQ12" s="1739" t="n"/>
      <c r="GR12" s="1739" t="n"/>
      <c r="GS12" s="1739" t="n"/>
      <c r="GT12" s="1739" t="n"/>
      <c r="GU12" s="1739" t="n"/>
      <c r="GV12" s="1739" t="n"/>
      <c r="GW12" s="1739" t="n"/>
      <c r="GX12" s="1739" t="n"/>
      <c r="GY12" s="1739" t="n"/>
      <c r="GZ12" s="1739" t="n"/>
      <c r="HA12" s="1739" t="n"/>
      <c r="HB12" s="1739" t="n"/>
      <c r="HC12" s="1739" t="n"/>
      <c r="HD12" s="1739" t="n"/>
      <c r="HE12" s="1739" t="n"/>
      <c r="HF12" s="1739" t="n"/>
      <c r="HG12" s="1739" t="n"/>
      <c r="HH12" s="1739" t="n"/>
      <c r="HI12" s="1739" t="n"/>
      <c r="HJ12" s="1739" t="n"/>
      <c r="HK12" s="1739" t="n"/>
      <c r="HL12" s="1739" t="n"/>
      <c r="HM12" s="1739" t="n"/>
      <c r="HN12" s="1739" t="n"/>
      <c r="HO12" s="1739" t="n"/>
      <c r="HP12" s="1739" t="n"/>
      <c r="HQ12" s="1739" t="n"/>
      <c r="HR12" s="1739" t="n"/>
      <c r="HS12" s="1739" t="n"/>
      <c r="HT12" s="1739" t="n"/>
      <c r="HU12" s="1739" t="n"/>
      <c r="HV12" s="1739" t="n"/>
      <c r="HW12" s="1739" t="n"/>
      <c r="HX12" s="1739" t="n"/>
      <c r="HY12" s="1739" t="n"/>
      <c r="HZ12" s="1739" t="n"/>
      <c r="IA12" s="1739" t="n"/>
      <c r="IB12" s="1739" t="n"/>
      <c r="IC12" s="1739" t="n"/>
      <c r="ID12" s="1739" t="n"/>
      <c r="IE12" s="1739" t="n"/>
      <c r="IF12" s="1739" t="n"/>
      <c r="IG12" s="1739" t="n"/>
      <c r="IH12" s="1739" t="n"/>
      <c r="II12" s="1739" t="n"/>
      <c r="IJ12" s="1739" t="n"/>
      <c r="IK12" s="1739" t="n"/>
      <c r="IL12" s="1739" t="n"/>
      <c r="IM12" s="1739" t="n"/>
      <c r="IN12" s="1739" t="n"/>
      <c r="IO12" s="1739" t="n"/>
      <c r="IP12" s="1739" t="n"/>
      <c r="IQ12" s="1739" t="n"/>
      <c r="IR12" s="1739" t="n"/>
      <c r="IS12" s="1739" t="n"/>
      <c r="IT12" s="1739" t="n"/>
      <c r="IU12" s="1739" t="n"/>
      <c r="IV12" s="1739" t="n"/>
      <c r="IW12" s="1739" t="n"/>
      <c r="IX12" s="1739" t="n"/>
      <c r="IY12" s="1739" t="n"/>
      <c r="IZ12" s="1739" t="n"/>
      <c r="JA12" s="1739" t="n"/>
      <c r="JB12" s="1739" t="n"/>
      <c r="JC12" s="1739" t="n"/>
      <c r="JD12" s="1739" t="n"/>
      <c r="JE12" s="1739" t="n"/>
      <c r="JF12" s="1739" t="n"/>
      <c r="JG12" s="1739" t="n"/>
      <c r="JH12" s="1739" t="n"/>
      <c r="JI12" s="1739" t="n"/>
      <c r="JJ12" s="1739" t="n"/>
      <c r="JK12" s="1739" t="n"/>
      <c r="JL12" s="1739" t="n"/>
      <c r="JM12" s="1739" t="n"/>
      <c r="JN12" s="1739" t="n"/>
      <c r="JO12" s="1739" t="n"/>
      <c r="JP12" s="1739" t="n"/>
      <c r="JQ12" s="1739" t="n"/>
      <c r="JR12" s="1739" t="n"/>
      <c r="JS12" s="1739" t="n"/>
      <c r="JT12" s="1739" t="n"/>
      <c r="JU12" s="1739" t="n"/>
      <c r="JV12" s="1739" t="n"/>
      <c r="JW12" s="1739" t="n"/>
      <c r="JX12" s="1739" t="n"/>
      <c r="JY12" s="1739" t="n"/>
      <c r="JZ12" s="1739" t="n"/>
      <c r="KA12" s="1739" t="n"/>
      <c r="KB12" s="1739" t="n"/>
      <c r="KC12" s="1739" t="n"/>
      <c r="KD12" s="1739" t="n"/>
      <c r="KE12" s="1739" t="n"/>
      <c r="KF12" s="1739" t="n"/>
      <c r="KG12" s="1739" t="n"/>
      <c r="KH12" s="1739" t="n"/>
      <c r="KI12" s="1739" t="n"/>
      <c r="KJ12" s="1739" t="n"/>
      <c r="KK12" s="1739" t="n"/>
      <c r="KL12" s="1739" t="n"/>
      <c r="KM12" s="1739" t="n"/>
      <c r="KN12" s="1739" t="n"/>
      <c r="KO12" s="1739" t="n"/>
      <c r="KP12" s="1739" t="n"/>
      <c r="KQ12" s="1739" t="n"/>
      <c r="KR12" s="1739" t="n"/>
      <c r="KS12" s="1739" t="n"/>
      <c r="KT12" s="1739" t="n"/>
      <c r="KU12" s="1739" t="n"/>
      <c r="KV12" s="1739" t="n"/>
      <c r="KW12" s="1739" t="n"/>
      <c r="KX12" s="1739" t="n"/>
      <c r="KY12" s="1739" t="n"/>
      <c r="KZ12" s="1739" t="n"/>
      <c r="LA12" s="1739" t="n"/>
      <c r="LB12" s="1739" t="n"/>
      <c r="LC12" s="1739" t="n"/>
      <c r="LD12" s="1739" t="n"/>
      <c r="LE12" s="1739" t="n"/>
      <c r="LF12" s="1739" t="n"/>
      <c r="LG12" s="1739" t="n"/>
      <c r="LH12" s="1739" t="n"/>
      <c r="LI12" s="1739" t="n"/>
      <c r="LJ12" s="1739" t="n"/>
      <c r="LK12" s="1739" t="n"/>
      <c r="LL12" s="1739" t="n"/>
      <c r="LM12" s="1739" t="n"/>
      <c r="LN12" s="1739" t="n"/>
      <c r="LO12" s="1739" t="n"/>
      <c r="LP12" s="1739" t="n"/>
      <c r="LQ12" s="1739" t="n"/>
      <c r="LR12" s="1739" t="n"/>
      <c r="LS12" s="1739" t="n"/>
      <c r="LT12" s="1739" t="n"/>
      <c r="LU12" s="1739" t="n"/>
      <c r="LV12" s="1739" t="n"/>
      <c r="LW12" s="1739" t="n"/>
      <c r="LX12" s="1739" t="n"/>
      <c r="LY12" s="1739" t="n"/>
      <c r="LZ12" s="1739" t="n"/>
      <c r="MA12" s="1739" t="n"/>
      <c r="MB12" s="1739" t="n"/>
      <c r="MC12" s="1739" t="n"/>
      <c r="MD12" s="1739" t="n"/>
      <c r="ME12" s="1739" t="n"/>
      <c r="MF12" s="1739" t="n"/>
      <c r="MG12" s="1739" t="n"/>
      <c r="MH12" s="1739" t="n"/>
      <c r="MI12" s="1739" t="n"/>
      <c r="MJ12" s="1739" t="n"/>
      <c r="MK12" s="1739" t="n"/>
      <c r="ML12" s="1739" t="n"/>
      <c r="MM12" s="1739" t="n"/>
      <c r="MN12" s="1739" t="n"/>
      <c r="MO12" s="1739" t="n"/>
      <c r="MP12" s="1739" t="n"/>
      <c r="MQ12" s="1739" t="n"/>
      <c r="MR12" s="1739" t="n"/>
      <c r="MS12" s="1739" t="n"/>
      <c r="MT12" s="1739" t="n"/>
      <c r="MU12" s="1739" t="n"/>
      <c r="MV12" s="1739" t="n"/>
      <c r="MW12" s="1739" t="n"/>
      <c r="MX12" s="1739" t="n"/>
      <c r="MY12" s="1739" t="n"/>
      <c r="MZ12" s="1739" t="n"/>
      <c r="NA12" s="1739" t="n"/>
      <c r="NB12" s="1739" t="n"/>
      <c r="NC12" s="1739" t="n"/>
      <c r="ND12" s="1739" t="n"/>
      <c r="NE12" s="1739" t="n"/>
      <c r="NF12" s="1739" t="n"/>
      <c r="NG12" s="1739" t="n"/>
      <c r="NH12" s="1739" t="n"/>
      <c r="NI12" s="1739" t="n"/>
      <c r="NJ12" s="1739" t="n"/>
      <c r="NK12" s="1739" t="n"/>
      <c r="NL12" s="1739" t="n"/>
      <c r="NM12" s="1739" t="n"/>
      <c r="NN12" s="1739" t="n"/>
      <c r="NO12" s="1739" t="n"/>
      <c r="NP12" s="1739" t="n"/>
      <c r="NQ12" s="1739" t="n"/>
      <c r="NR12" s="1739" t="n"/>
      <c r="NS12" s="1739" t="n"/>
      <c r="NT12" s="1739" t="n"/>
      <c r="NU12" s="1739" t="n"/>
      <c r="NV12" s="1739" t="n"/>
      <c r="NW12" s="1739" t="n"/>
      <c r="NX12" s="1739" t="n"/>
      <c r="NY12" s="1739" t="n"/>
      <c r="NZ12" s="1739" t="n"/>
      <c r="OA12" s="1739" t="n"/>
      <c r="OB12" s="1739" t="n"/>
      <c r="OC12" s="1739" t="n"/>
      <c r="OD12" s="1739" t="n"/>
      <c r="OE12" s="1739" t="n"/>
      <c r="OF12" s="1739" t="n"/>
      <c r="OG12" s="1739" t="n"/>
      <c r="OH12" s="1739" t="n"/>
      <c r="OI12" s="1739" t="n"/>
      <c r="OJ12" s="1739" t="n"/>
      <c r="OK12" s="1739" t="n"/>
      <c r="OL12" s="1739" t="n"/>
      <c r="OM12" s="1739" t="n"/>
      <c r="ON12" s="1739" t="n"/>
      <c r="OO12" s="1739" t="n"/>
      <c r="OP12" s="1739" t="n"/>
      <c r="OQ12" s="1739" t="n"/>
      <c r="OR12" s="1739" t="n"/>
      <c r="OS12" s="1739" t="n"/>
      <c r="OT12" s="1739" t="n"/>
      <c r="OU12" s="1739" t="n"/>
      <c r="OV12" s="1739" t="n"/>
      <c r="OW12" s="1739" t="n"/>
      <c r="OX12" s="1739" t="n"/>
      <c r="OY12" s="1739" t="n"/>
      <c r="OZ12" s="1739" t="n"/>
      <c r="PA12" s="1739" t="n"/>
      <c r="PB12" s="1739" t="n"/>
      <c r="PC12" s="1739" t="n"/>
      <c r="PD12" s="1739" t="n"/>
      <c r="PE12" s="1739" t="n"/>
      <c r="PF12" s="1739" t="n"/>
      <c r="PG12" s="1739" t="n"/>
      <c r="PH12" s="1739" t="n"/>
      <c r="PI12" s="1739" t="n"/>
      <c r="PJ12" s="1739" t="n"/>
      <c r="PK12" s="1739" t="n"/>
      <c r="PL12" s="1739" t="n"/>
      <c r="PM12" s="1739" t="n"/>
      <c r="PN12" s="1739" t="n"/>
      <c r="PO12" s="1739" t="n"/>
      <c r="PP12" s="1739" t="n"/>
      <c r="PQ12" s="1739" t="n"/>
      <c r="PR12" s="1739" t="n"/>
      <c r="PS12" s="1739" t="n"/>
      <c r="PT12" s="1739" t="n"/>
      <c r="PU12" s="1739" t="n"/>
      <c r="PV12" s="1739" t="n"/>
      <c r="PW12" s="1739" t="n"/>
      <c r="PX12" s="1739" t="n"/>
      <c r="PY12" s="1739" t="n"/>
      <c r="PZ12" s="1739" t="n"/>
      <c r="QA12" s="1739" t="n"/>
      <c r="QB12" s="1739" t="n"/>
      <c r="QC12" s="1739" t="n"/>
      <c r="QD12" s="1739" t="n"/>
      <c r="QE12" s="1739" t="n"/>
      <c r="QF12" s="1739" t="n"/>
      <c r="QG12" s="1739" t="n"/>
      <c r="QH12" s="1739" t="n"/>
      <c r="QI12" s="1739" t="n"/>
      <c r="QJ12" s="1739" t="n"/>
      <c r="QK12" s="1739" t="n"/>
      <c r="QL12" s="1739" t="n"/>
      <c r="QM12" s="1739" t="n"/>
      <c r="QN12" s="1739" t="n"/>
      <c r="QO12" s="1739" t="n"/>
      <c r="QP12" s="1739" t="n"/>
      <c r="QQ12" s="1739" t="n"/>
      <c r="QR12" s="1739" t="n"/>
      <c r="QS12" s="1739" t="n"/>
      <c r="QT12" s="1739" t="n"/>
      <c r="QU12" s="1739" t="n"/>
      <c r="QV12" s="1739" t="n"/>
      <c r="QW12" s="1739" t="n"/>
      <c r="QX12" s="1739" t="n"/>
      <c r="QY12" s="1739" t="n"/>
      <c r="QZ12" s="1739" t="n"/>
      <c r="RA12" s="1739" t="n"/>
      <c r="RB12" s="1739" t="n"/>
      <c r="RC12" s="1739" t="n"/>
      <c r="RD12" s="1739" t="n"/>
      <c r="RE12" s="1739" t="n"/>
      <c r="RF12" s="1739" t="n"/>
      <c r="RG12" s="1739" t="n"/>
      <c r="RH12" s="1739" t="n"/>
      <c r="RI12" s="1739" t="n"/>
      <c r="RJ12" s="1739" t="n"/>
      <c r="RK12" s="1739" t="n"/>
      <c r="RL12" s="1739" t="n"/>
      <c r="RM12" s="1739" t="n"/>
      <c r="RN12" s="1739" t="n"/>
      <c r="RO12" s="1739" t="n"/>
      <c r="RP12" s="1739" t="n"/>
      <c r="RQ12" s="1739" t="n"/>
      <c r="RR12" s="1739" t="n"/>
      <c r="RS12" s="1739" t="n"/>
      <c r="RT12" s="1739" t="n"/>
      <c r="RU12" s="1739" t="n"/>
      <c r="RV12" s="1739" t="n"/>
      <c r="RW12" s="1739" t="n"/>
      <c r="RX12" s="1739" t="n"/>
      <c r="RY12" s="1739" t="n"/>
      <c r="RZ12" s="1739" t="n"/>
      <c r="SA12" s="1739" t="n"/>
      <c r="SB12" s="1739" t="n"/>
      <c r="SC12" s="1739" t="n"/>
      <c r="SD12" s="1739" t="n"/>
      <c r="SE12" s="1739" t="n"/>
      <c r="SF12" s="1739" t="n"/>
      <c r="SG12" s="1739" t="n"/>
      <c r="SH12" s="1739" t="n"/>
      <c r="SI12" s="1739" t="n"/>
      <c r="SJ12" s="1739" t="n"/>
      <c r="SK12" s="1739" t="n"/>
      <c r="SL12" s="1739" t="n"/>
      <c r="SM12" s="1739" t="n"/>
      <c r="SN12" s="1739" t="n"/>
      <c r="SO12" s="1739" t="n"/>
      <c r="SP12" s="1739" t="n"/>
      <c r="SQ12" s="1739" t="n"/>
      <c r="SR12" s="1739" t="n"/>
      <c r="SS12" s="1739" t="n"/>
      <c r="ST12" s="1739" t="n"/>
      <c r="SU12" s="1739" t="n"/>
      <c r="SV12" s="1739" t="n"/>
      <c r="SW12" s="1739" t="n"/>
      <c r="SX12" s="1739" t="n"/>
      <c r="SY12" s="1739" t="n"/>
      <c r="SZ12" s="1739" t="n"/>
      <c r="TA12" s="1739" t="n"/>
      <c r="TB12" s="1739" t="n"/>
      <c r="TC12" s="1739" t="n"/>
      <c r="TD12" s="1739" t="n"/>
      <c r="TE12" s="1739" t="n"/>
      <c r="TF12" s="1739" t="n"/>
      <c r="TG12" s="1739" t="n"/>
      <c r="TH12" s="1739" t="n"/>
      <c r="TI12" s="1739" t="n"/>
      <c r="TJ12" s="1739" t="n"/>
      <c r="TK12" s="1739" t="n"/>
      <c r="TL12" s="1739" t="n"/>
      <c r="TM12" s="1739" t="n"/>
      <c r="TN12" s="1739" t="n"/>
      <c r="TO12" s="1739" t="n"/>
      <c r="TP12" s="1739" t="n"/>
      <c r="TQ12" s="1739" t="n"/>
      <c r="TR12" s="1739" t="n"/>
      <c r="TS12" s="1739" t="n"/>
      <c r="TT12" s="1739" t="n"/>
      <c r="TU12" s="1739" t="n"/>
      <c r="TV12" s="1739" t="n"/>
      <c r="TW12" s="1739" t="n"/>
      <c r="TX12" s="1739" t="n"/>
      <c r="TY12" s="1739" t="n"/>
      <c r="TZ12" s="1739" t="n"/>
      <c r="UA12" s="1739" t="n"/>
      <c r="UB12" s="1739" t="n"/>
      <c r="UC12" s="1739" t="n"/>
      <c r="UD12" s="1739" t="n"/>
      <c r="UE12" s="1739" t="n"/>
      <c r="UF12" s="1739" t="n"/>
      <c r="UG12" s="1739" t="n"/>
      <c r="UH12" s="1739" t="n"/>
      <c r="UI12" s="1739" t="n"/>
      <c r="UJ12" s="1739" t="n"/>
      <c r="UK12" s="1739" t="n"/>
      <c r="UL12" s="1739" t="n"/>
      <c r="UM12" s="1739" t="n"/>
      <c r="UN12" s="1739" t="n"/>
      <c r="UO12" s="1739" t="n"/>
      <c r="UP12" s="1739" t="n"/>
      <c r="UQ12" s="1739" t="n"/>
      <c r="UR12" s="1739" t="n"/>
      <c r="US12" s="1739" t="n"/>
      <c r="UT12" s="1739" t="n"/>
      <c r="UU12" s="1739" t="n"/>
      <c r="UV12" s="1739" t="n"/>
      <c r="UW12" s="1739" t="n"/>
      <c r="UX12" s="1739" t="n"/>
      <c r="UY12" s="1739" t="n"/>
      <c r="UZ12" s="1739" t="n"/>
      <c r="VA12" s="1739" t="n"/>
      <c r="VB12" s="1739" t="n"/>
      <c r="VC12" s="1739" t="n"/>
      <c r="VD12" s="1739" t="n"/>
      <c r="VE12" s="1739" t="n"/>
      <c r="VF12" s="1739" t="n"/>
      <c r="VG12" s="1739" t="n"/>
      <c r="VH12" s="1739" t="n"/>
      <c r="VI12" s="1739" t="n"/>
      <c r="VJ12" s="1739" t="n"/>
      <c r="VK12" s="1739" t="n"/>
      <c r="VL12" s="1739" t="n"/>
      <c r="VM12" s="1739" t="n"/>
      <c r="VN12" s="1739" t="n"/>
      <c r="VO12" s="1739" t="n"/>
      <c r="VP12" s="1739" t="n"/>
      <c r="VQ12" s="1739" t="n"/>
      <c r="VR12" s="1739" t="n"/>
      <c r="VS12" s="1739" t="n"/>
      <c r="VT12" s="1739" t="n"/>
      <c r="VU12" s="1739" t="n"/>
      <c r="VV12" s="1739" t="n"/>
      <c r="VW12" s="1739" t="n"/>
      <c r="VX12" s="1739" t="n"/>
      <c r="VY12" s="1739" t="n"/>
      <c r="VZ12" s="1739" t="n"/>
      <c r="WA12" s="1739" t="n"/>
      <c r="WB12" s="1739" t="n"/>
      <c r="WC12" s="1739" t="n"/>
      <c r="WD12" s="1739" t="n"/>
      <c r="WE12" s="1739" t="n"/>
      <c r="WF12" s="1739" t="n"/>
      <c r="WG12" s="1739" t="n"/>
      <c r="WH12" s="1739" t="n"/>
      <c r="WI12" s="1739" t="n"/>
      <c r="WJ12" s="1739" t="n"/>
      <c r="WK12" s="1739" t="n"/>
      <c r="WL12" s="1739" t="n"/>
      <c r="WM12" s="1739" t="n"/>
      <c r="WN12" s="1739" t="n"/>
      <c r="WO12" s="1739" t="n"/>
      <c r="WP12" s="1739" t="n"/>
      <c r="WQ12" s="1739" t="n"/>
      <c r="WR12" s="1739" t="n"/>
      <c r="WS12" s="1739" t="n"/>
      <c r="WT12" s="1739" t="n"/>
      <c r="WU12" s="1739" t="n"/>
      <c r="WV12" s="1739" t="n"/>
      <c r="WW12" s="1739" t="n"/>
      <c r="WX12" s="1739" t="n"/>
      <c r="WY12" s="1739" t="n"/>
      <c r="WZ12" s="1739" t="n"/>
      <c r="XA12" s="1739" t="n"/>
      <c r="XB12" s="1739" t="n"/>
      <c r="XC12" s="1739" t="n"/>
      <c r="XD12" s="1739" t="n"/>
      <c r="XE12" s="1739" t="n"/>
      <c r="XF12" s="1739" t="n"/>
      <c r="XG12" s="1739" t="n"/>
      <c r="XH12" s="1739" t="n"/>
      <c r="XI12" s="1739" t="n"/>
      <c r="XJ12" s="1739" t="n"/>
      <c r="XK12" s="1739" t="n"/>
      <c r="XL12" s="1739" t="n"/>
      <c r="XM12" s="1739" t="n"/>
      <c r="XN12" s="1739" t="n"/>
      <c r="XO12" s="1739" t="n"/>
      <c r="XP12" s="1739" t="n"/>
      <c r="XQ12" s="1739" t="n"/>
      <c r="XR12" s="1739" t="n"/>
      <c r="XS12" s="1739" t="n"/>
      <c r="XT12" s="1739" t="n"/>
      <c r="XU12" s="1739" t="n"/>
      <c r="XV12" s="1739" t="n"/>
      <c r="XW12" s="1739" t="n"/>
      <c r="XX12" s="1739" t="n"/>
      <c r="XY12" s="1739" t="n"/>
      <c r="XZ12" s="1739" t="n"/>
      <c r="YA12" s="1739" t="n"/>
      <c r="YB12" s="1739" t="n"/>
      <c r="YC12" s="1739" t="n"/>
      <c r="YD12" s="1739" t="n"/>
      <c r="YE12" s="1739" t="n"/>
      <c r="YF12" s="1739" t="n"/>
      <c r="YG12" s="1739" t="n"/>
      <c r="YH12" s="1739" t="n"/>
      <c r="YI12" s="1739" t="n"/>
      <c r="YJ12" s="1739" t="n"/>
      <c r="YK12" s="1739" t="n"/>
      <c r="YL12" s="1739" t="n"/>
      <c r="YM12" s="1739" t="n"/>
      <c r="YN12" s="1739" t="n"/>
      <c r="YO12" s="1739" t="n"/>
      <c r="YP12" s="1739" t="n"/>
      <c r="YQ12" s="1739" t="n"/>
      <c r="YR12" s="1739" t="n"/>
      <c r="YS12" s="1739" t="n"/>
      <c r="YT12" s="1739" t="n"/>
      <c r="YU12" s="1739" t="n"/>
      <c r="YV12" s="1739" t="n"/>
      <c r="YW12" s="1739" t="n"/>
      <c r="YX12" s="1739" t="n"/>
      <c r="YY12" s="1739" t="n"/>
      <c r="YZ12" s="1739" t="n"/>
      <c r="ZA12" s="1739" t="n"/>
      <c r="ZB12" s="1739" t="n"/>
      <c r="ZC12" s="1739" t="n"/>
      <c r="ZD12" s="1739" t="n"/>
      <c r="ZE12" s="1739" t="n"/>
      <c r="ZF12" s="1739" t="n"/>
      <c r="ZG12" s="1739" t="n"/>
      <c r="ZH12" s="1739" t="n"/>
      <c r="ZI12" s="1739" t="n"/>
      <c r="ZJ12" s="1739" t="n"/>
      <c r="ZK12" s="1739" t="n"/>
      <c r="ZL12" s="1739" t="n"/>
      <c r="ZM12" s="1739" t="n"/>
      <c r="ZN12" s="1739" t="n"/>
      <c r="ZO12" s="1739" t="n"/>
      <c r="ZP12" s="1739" t="n"/>
      <c r="ZQ12" s="1739" t="n"/>
      <c r="ZR12" s="1739" t="n"/>
      <c r="ZS12" s="1739" t="n"/>
      <c r="ZT12" s="1739" t="n"/>
      <c r="ZU12" s="1739" t="n"/>
      <c r="ZV12" s="1739" t="n"/>
      <c r="ZW12" s="1739" t="n"/>
      <c r="ZX12" s="1739" t="n"/>
      <c r="ZY12" s="1739" t="n"/>
      <c r="ZZ12" s="1739" t="n"/>
      <c r="AAA12" s="1739" t="n"/>
      <c r="AAB12" s="1739" t="n"/>
      <c r="AAC12" s="1739" t="n"/>
      <c r="AAD12" s="1739" t="n"/>
      <c r="AAE12" s="1739" t="n"/>
      <c r="AAF12" s="1739" t="n"/>
      <c r="AAG12" s="1739" t="n"/>
      <c r="AAH12" s="1739" t="n"/>
      <c r="AAI12" s="1739" t="n"/>
      <c r="AAJ12" s="1739" t="n"/>
      <c r="AAK12" s="1739" t="n"/>
      <c r="AAL12" s="1739" t="n"/>
      <c r="AAM12" s="1739" t="n"/>
      <c r="AAN12" s="1739" t="n"/>
      <c r="AAO12" s="1739" t="n"/>
      <c r="AAP12" s="1739" t="n"/>
      <c r="AAQ12" s="1739" t="n"/>
      <c r="AAR12" s="1739" t="n"/>
      <c r="AAS12" s="1739" t="n"/>
      <c r="AAT12" s="1739" t="n"/>
      <c r="AAU12" s="1739" t="n"/>
      <c r="AAV12" s="1739" t="n"/>
      <c r="AAW12" s="1739" t="n"/>
      <c r="AAX12" s="1739" t="n"/>
      <c r="AAY12" s="1739" t="n"/>
      <c r="AAZ12" s="1739" t="n"/>
      <c r="ABA12" s="1739" t="n"/>
      <c r="ABB12" s="1739" t="n"/>
      <c r="ABC12" s="1739" t="n"/>
      <c r="ABD12" s="1739" t="n"/>
      <c r="ABE12" s="1739" t="n"/>
      <c r="ABF12" s="1739" t="n"/>
      <c r="ABG12" s="1739" t="n"/>
      <c r="ABH12" s="1739" t="n"/>
      <c r="ABI12" s="1739" t="n"/>
      <c r="ABJ12" s="1739" t="n"/>
      <c r="ABK12" s="1739" t="n"/>
      <c r="ABL12" s="1739" t="n"/>
      <c r="ABM12" s="1739" t="n"/>
      <c r="ABN12" s="1739" t="n"/>
      <c r="ABO12" s="1739" t="n"/>
      <c r="ABP12" s="1739" t="n"/>
      <c r="ABQ12" s="1739" t="n"/>
      <c r="ABR12" s="1739" t="n"/>
      <c r="ABS12" s="1739" t="n"/>
      <c r="ABT12" s="1739" t="n"/>
      <c r="ABU12" s="1739" t="n"/>
      <c r="ABV12" s="1739" t="n"/>
      <c r="ABW12" s="1739" t="n"/>
      <c r="ABX12" s="1739" t="n"/>
      <c r="ABY12" s="1739" t="n"/>
      <c r="ABZ12" s="1739" t="n"/>
      <c r="ACA12" s="1739" t="n"/>
      <c r="ACB12" s="1739" t="n"/>
      <c r="ACC12" s="1739" t="n"/>
      <c r="ACD12" s="1739" t="n"/>
      <c r="ACE12" s="1739" t="n"/>
      <c r="ACF12" s="1739" t="n"/>
      <c r="ACG12" s="1739" t="n"/>
      <c r="ACH12" s="1739" t="n"/>
      <c r="ACI12" s="1739" t="n"/>
      <c r="ACJ12" s="1739" t="n"/>
      <c r="ACK12" s="1739" t="n"/>
      <c r="ACL12" s="1739" t="n"/>
      <c r="ACM12" s="1739" t="n"/>
      <c r="ACN12" s="1739" t="n"/>
      <c r="ACO12" s="1739" t="n"/>
      <c r="ACP12" s="1739" t="n"/>
      <c r="ACQ12" s="1739" t="n"/>
      <c r="ACR12" s="1739" t="n"/>
      <c r="ACS12" s="1739" t="n"/>
      <c r="ACT12" s="1739" t="n"/>
      <c r="ACU12" s="1739" t="n"/>
      <c r="ACV12" s="1739" t="n"/>
      <c r="ACW12" s="1739" t="n"/>
      <c r="ACX12" s="1739" t="n"/>
      <c r="ACY12" s="1739" t="n"/>
      <c r="ACZ12" s="1739" t="n"/>
      <c r="ADA12" s="1739" t="n"/>
      <c r="ADB12" s="1739" t="n"/>
      <c r="ADC12" s="1739" t="n"/>
      <c r="ADD12" s="1739" t="n"/>
      <c r="ADE12" s="1739" t="n"/>
      <c r="ADF12" s="1739" t="n"/>
      <c r="ADG12" s="1739" t="n"/>
      <c r="ADH12" s="1739" t="n"/>
      <c r="ADI12" s="1739" t="n"/>
      <c r="ADJ12" s="1739" t="n"/>
      <c r="ADK12" s="1739" t="n"/>
      <c r="ADL12" s="1739" t="n"/>
      <c r="ADM12" s="1739" t="n"/>
      <c r="ADN12" s="1739" t="n"/>
      <c r="ADO12" s="1739" t="n"/>
      <c r="ADP12" s="1739" t="n"/>
      <c r="ADQ12" s="1739" t="n"/>
      <c r="ADR12" s="1739" t="n"/>
      <c r="ADS12" s="1739" t="n"/>
      <c r="ADT12" s="1739" t="n"/>
      <c r="ADU12" s="1739" t="n"/>
      <c r="ADV12" s="1739" t="n"/>
      <c r="ADW12" s="1739" t="n"/>
      <c r="ADX12" s="1739" t="n"/>
      <c r="ADY12" s="1739" t="n"/>
      <c r="ADZ12" s="1739" t="n"/>
      <c r="AEA12" s="1739" t="n"/>
      <c r="AEB12" s="1739" t="n"/>
      <c r="AEC12" s="1739" t="n"/>
      <c r="AED12" s="1739" t="n"/>
      <c r="AEE12" s="1739" t="n"/>
      <c r="AEF12" s="1739" t="n"/>
      <c r="AEG12" s="1739" t="n"/>
      <c r="AEH12" s="1739" t="n"/>
      <c r="AEI12" s="1739" t="n"/>
      <c r="AEJ12" s="1739" t="n"/>
      <c r="AEK12" s="1739" t="n"/>
      <c r="AEL12" s="1739" t="n"/>
      <c r="AEM12" s="1739" t="n"/>
      <c r="AEN12" s="1739" t="n"/>
      <c r="AEO12" s="1739" t="n"/>
      <c r="AEP12" s="1739" t="n"/>
      <c r="AEQ12" s="1739" t="n"/>
      <c r="AER12" s="1739" t="n"/>
      <c r="AES12" s="1739" t="n"/>
      <c r="AET12" s="1739" t="n"/>
      <c r="AEU12" s="1739" t="n"/>
      <c r="AEV12" s="1739" t="n"/>
      <c r="AEW12" s="1739" t="n"/>
      <c r="AEX12" s="1739" t="n"/>
      <c r="AEY12" s="1739" t="n"/>
      <c r="AEZ12" s="1739" t="n"/>
      <c r="AFA12" s="1739" t="n"/>
      <c r="AFB12" s="1739" t="n"/>
      <c r="AFC12" s="1739" t="n"/>
      <c r="AFD12" s="1739" t="n"/>
      <c r="AFE12" s="1739" t="n"/>
      <c r="AFF12" s="1739" t="n"/>
      <c r="AFG12" s="1739" t="n"/>
      <c r="AFH12" s="1739" t="n"/>
      <c r="AFI12" s="1739" t="n"/>
      <c r="AFJ12" s="1739" t="n"/>
      <c r="AFK12" s="1739" t="n"/>
      <c r="AFL12" s="1739" t="n"/>
      <c r="AFM12" s="1739" t="n"/>
      <c r="AFN12" s="1739" t="n"/>
      <c r="AFO12" s="1739" t="n"/>
      <c r="AFP12" s="1739" t="n"/>
      <c r="AFQ12" s="1739" t="n"/>
      <c r="AFR12" s="1739" t="n"/>
      <c r="AFS12" s="1739" t="n"/>
      <c r="AFT12" s="1739" t="n"/>
      <c r="AFU12" s="1739" t="n"/>
      <c r="AFV12" s="1739" t="n"/>
      <c r="AFW12" s="1739" t="n"/>
      <c r="AFX12" s="1739" t="n"/>
      <c r="AFY12" s="1739" t="n"/>
      <c r="AFZ12" s="1739" t="n"/>
      <c r="AGA12" s="1739" t="n"/>
      <c r="AGB12" s="1739" t="n"/>
      <c r="AGC12" s="1739" t="n"/>
      <c r="AGD12" s="1739" t="n"/>
      <c r="AGE12" s="1739" t="n"/>
      <c r="AGF12" s="1739" t="n"/>
      <c r="AGG12" s="1739" t="n"/>
      <c r="AGH12" s="1739" t="n"/>
      <c r="AGI12" s="1739" t="n"/>
      <c r="AGJ12" s="1739" t="n"/>
      <c r="AGK12" s="1739" t="n"/>
      <c r="AGL12" s="1739" t="n"/>
      <c r="AGM12" s="1739" t="n"/>
      <c r="AGN12" s="1739" t="n"/>
      <c r="AGO12" s="1739" t="n"/>
      <c r="AGP12" s="1739" t="n"/>
      <c r="AGQ12" s="1739" t="n"/>
      <c r="AGR12" s="1739" t="n"/>
      <c r="AGS12" s="1739" t="n"/>
      <c r="AGT12" s="1739" t="n"/>
      <c r="AGU12" s="1739" t="n"/>
      <c r="AGV12" s="1739" t="n"/>
      <c r="AGW12" s="1739" t="n"/>
      <c r="AGX12" s="1739" t="n"/>
      <c r="AGY12" s="1739" t="n"/>
      <c r="AGZ12" s="1739" t="n"/>
      <c r="AHA12" s="1739" t="n"/>
      <c r="AHB12" s="1739" t="n"/>
      <c r="AHC12" s="1739" t="n"/>
      <c r="AHD12" s="1739" t="n"/>
      <c r="AHE12" s="1739" t="n"/>
      <c r="AHF12" s="1739" t="n"/>
      <c r="AHG12" s="1739" t="n"/>
      <c r="AHH12" s="1739" t="n"/>
      <c r="AHI12" s="1739" t="n"/>
      <c r="AHJ12" s="1739" t="n"/>
      <c r="AHK12" s="1739" t="n"/>
      <c r="AHL12" s="1739" t="n"/>
      <c r="AHM12" s="1739" t="n"/>
      <c r="AHN12" s="1739" t="n"/>
      <c r="AHO12" s="1739" t="n"/>
      <c r="AHP12" s="1739" t="n"/>
      <c r="AHQ12" s="1739" t="n"/>
      <c r="AHR12" s="1739" t="n"/>
      <c r="AHS12" s="1739" t="n"/>
      <c r="AHT12" s="1739" t="n"/>
      <c r="AHU12" s="1739" t="n"/>
      <c r="AHV12" s="1739" t="n"/>
      <c r="AHW12" s="1739" t="n"/>
      <c r="AHX12" s="1739" t="n"/>
      <c r="AHY12" s="1739" t="n"/>
      <c r="AHZ12" s="1739" t="n"/>
      <c r="AIA12" s="1739" t="n"/>
      <c r="AIB12" s="1739" t="n"/>
      <c r="AIC12" s="1739" t="n"/>
      <c r="AID12" s="1739" t="n"/>
      <c r="AIE12" s="1739" t="n"/>
      <c r="AIF12" s="1739" t="n"/>
      <c r="AIG12" s="1739" t="n"/>
      <c r="AIH12" s="1739" t="n"/>
      <c r="AII12" s="1739" t="n"/>
      <c r="AIJ12" s="1739" t="n"/>
      <c r="AIK12" s="1739" t="n"/>
      <c r="AIL12" s="1739" t="n"/>
      <c r="AIM12" s="1739" t="n"/>
      <c r="AIN12" s="1739" t="n"/>
      <c r="AIO12" s="1739" t="n"/>
      <c r="AIP12" s="1739" t="n"/>
      <c r="AIQ12" s="1739" t="n"/>
      <c r="AIR12" s="1739" t="n"/>
      <c r="AIS12" s="1739" t="n"/>
      <c r="AIT12" s="1739" t="n"/>
      <c r="AIU12" s="1739" t="n"/>
      <c r="AIV12" s="1739" t="n"/>
      <c r="AIW12" s="1739" t="n"/>
      <c r="AIX12" s="1739" t="n"/>
      <c r="AIY12" s="1739" t="n"/>
      <c r="AIZ12" s="1739" t="n"/>
      <c r="AJA12" s="1739" t="n"/>
      <c r="AJB12" s="1739" t="n"/>
      <c r="AJC12" s="1739" t="n"/>
      <c r="AJD12" s="1739" t="n"/>
      <c r="AJE12" s="1739" t="n"/>
      <c r="AJF12" s="1739" t="n"/>
      <c r="AJG12" s="1739" t="n"/>
      <c r="AJH12" s="1739" t="n"/>
      <c r="AJI12" s="1739" t="n"/>
      <c r="AJJ12" s="1739" t="n"/>
      <c r="AJK12" s="1739" t="n"/>
      <c r="AJL12" s="1739" t="n"/>
      <c r="AJM12" s="1739" t="n"/>
      <c r="AJN12" s="1739" t="n"/>
      <c r="AJO12" s="1739" t="n"/>
      <c r="AJP12" s="1739" t="n"/>
      <c r="AJQ12" s="1739" t="n"/>
      <c r="AJR12" s="1739" t="n"/>
      <c r="AJS12" s="1739" t="n"/>
      <c r="AJT12" s="1739" t="n"/>
      <c r="AJU12" s="1739" t="n"/>
      <c r="AJV12" s="1739" t="n"/>
      <c r="AJW12" s="1739" t="n"/>
      <c r="AJX12" s="1739" t="n"/>
      <c r="AJY12" s="1739" t="n"/>
      <c r="AJZ12" s="1739" t="n"/>
      <c r="AKA12" s="1739" t="n"/>
      <c r="AKB12" s="1739" t="n"/>
      <c r="AKC12" s="1739" t="n"/>
      <c r="AKD12" s="1739" t="n"/>
      <c r="AKE12" s="1739" t="n"/>
      <c r="AKF12" s="1739" t="n"/>
      <c r="AKG12" s="1739" t="n"/>
      <c r="AKH12" s="1739" t="n"/>
      <c r="AKI12" s="1739" t="n"/>
      <c r="AKJ12" s="1739" t="n"/>
      <c r="AKK12" s="1739" t="n"/>
      <c r="AKL12" s="1739" t="n"/>
      <c r="AKM12" s="1739" t="n"/>
      <c r="AKN12" s="1739" t="n"/>
      <c r="AKO12" s="1739" t="n"/>
      <c r="AKP12" s="1739" t="n"/>
      <c r="AKQ12" s="1739" t="n"/>
      <c r="AKR12" s="1739" t="n"/>
      <c r="AKS12" s="1739" t="n"/>
      <c r="AKT12" s="1739" t="n"/>
      <c r="AKU12" s="1739" t="n"/>
      <c r="AKV12" s="1739" t="n"/>
      <c r="AKW12" s="1739" t="n"/>
      <c r="AKX12" s="1739" t="n"/>
      <c r="AKY12" s="1739" t="n"/>
      <c r="AKZ12" s="1739" t="n"/>
      <c r="ALA12" s="1739" t="n"/>
      <c r="ALB12" s="1739" t="n"/>
      <c r="ALC12" s="1739" t="n"/>
      <c r="ALD12" s="1739" t="n"/>
      <c r="ALE12" s="1739" t="n"/>
      <c r="ALF12" s="1739" t="n"/>
      <c r="ALG12" s="1739" t="n"/>
      <c r="ALH12" s="1739" t="n"/>
      <c r="ALI12" s="1739" t="n"/>
      <c r="ALJ12" s="1739" t="n"/>
      <c r="ALK12" s="1739" t="n"/>
      <c r="ALL12" s="1739" t="n"/>
      <c r="ALM12" s="1739" t="n"/>
      <c r="ALN12" s="1739" t="n"/>
      <c r="ALO12" s="1739" t="n"/>
      <c r="ALP12" s="1739" t="n"/>
      <c r="ALQ12" s="1739" t="n"/>
      <c r="ALR12" s="1739" t="n"/>
      <c r="ALS12" s="1739" t="n"/>
      <c r="ALT12" s="1739" t="n"/>
      <c r="ALU12" s="1739" t="n"/>
      <c r="ALV12" s="1739" t="n"/>
      <c r="ALW12" s="1739" t="n"/>
      <c r="ALX12" s="1739" t="n"/>
      <c r="ALY12" s="1739" t="n"/>
      <c r="ALZ12" s="1739" t="n"/>
      <c r="AMA12" s="1739" t="n"/>
      <c r="AMB12" s="1739" t="n"/>
      <c r="AMC12" s="1739" t="n"/>
      <c r="AMD12" s="1739" t="n"/>
      <c r="AME12" s="1739" t="n"/>
      <c r="AMF12" s="1739" t="n"/>
      <c r="AMG12" s="1739" t="n"/>
      <c r="AMH12" s="1739" t="n"/>
      <c r="AMI12" s="1739" t="n"/>
      <c r="AMJ12" s="1739" t="n"/>
      <c r="AMK12" s="1739" t="n"/>
      <c r="AML12" s="1739" t="n"/>
      <c r="AMM12" s="1739" t="n"/>
      <c r="AMN12" s="1739" t="n"/>
      <c r="AMO12" s="1739" t="n"/>
      <c r="AMP12" s="1739" t="n"/>
      <c r="AMQ12" s="1739" t="n"/>
      <c r="AMR12" s="1739" t="n"/>
      <c r="AMS12" s="1739" t="n"/>
      <c r="AMT12" s="1739" t="n"/>
      <c r="AMU12" s="1739" t="n"/>
      <c r="AMV12" s="1739" t="n"/>
      <c r="AMW12" s="1739" t="n"/>
      <c r="AMX12" s="1739" t="n"/>
      <c r="AMY12" s="1739" t="n"/>
      <c r="AMZ12" s="1739" t="n"/>
      <c r="ANA12" s="1739" t="n"/>
      <c r="ANB12" s="1739" t="n"/>
      <c r="ANC12" s="1739" t="n"/>
      <c r="AND12" s="1739" t="n"/>
      <c r="ANE12" s="1739" t="n"/>
      <c r="ANF12" s="1739" t="n"/>
      <c r="ANG12" s="1739" t="n"/>
      <c r="ANH12" s="1739" t="n"/>
      <c r="ANI12" s="1739" t="n"/>
      <c r="ANJ12" s="1739" t="n"/>
      <c r="ANK12" s="1739" t="n"/>
      <c r="ANL12" s="1739" t="n"/>
      <c r="ANM12" s="1739" t="n"/>
      <c r="ANN12" s="1739" t="n"/>
      <c r="ANO12" s="1739" t="n"/>
      <c r="ANP12" s="1739" t="n"/>
      <c r="ANQ12" s="1739" t="n"/>
      <c r="ANR12" s="1739" t="n"/>
      <c r="ANS12" s="1739" t="n"/>
      <c r="ANT12" s="1739" t="n"/>
      <c r="ANU12" s="1739" t="n"/>
      <c r="ANV12" s="1739" t="n"/>
      <c r="ANW12" s="1739" t="n"/>
      <c r="ANX12" s="1739" t="n"/>
      <c r="ANY12" s="1739" t="n"/>
      <c r="ANZ12" s="1739" t="n"/>
      <c r="AOA12" s="1739" t="n"/>
      <c r="AOB12" s="1739" t="n"/>
      <c r="AOC12" s="1739" t="n"/>
      <c r="AOD12" s="1739" t="n"/>
      <c r="AOE12" s="1739" t="n"/>
      <c r="AOF12" s="1739" t="n"/>
      <c r="AOG12" s="1739" t="n"/>
      <c r="AOH12" s="1739" t="n"/>
      <c r="AOI12" s="1739" t="n"/>
      <c r="AOJ12" s="1739" t="n"/>
      <c r="AOK12" s="1739" t="n"/>
      <c r="AOL12" s="1739" t="n"/>
      <c r="AOM12" s="1739" t="n"/>
      <c r="AON12" s="1739" t="n"/>
      <c r="AOO12" s="1739" t="n"/>
      <c r="AOP12" s="1739" t="n"/>
      <c r="AOQ12" s="1739" t="n"/>
      <c r="AOR12" s="1739" t="n"/>
      <c r="AOS12" s="1739" t="n"/>
      <c r="AOT12" s="1739" t="n"/>
      <c r="AOU12" s="1739" t="n"/>
      <c r="AOV12" s="1739" t="n"/>
      <c r="AOW12" s="1739" t="n"/>
      <c r="AOX12" s="1739" t="n"/>
      <c r="AOY12" s="1739" t="n"/>
      <c r="AOZ12" s="1739" t="n"/>
      <c r="APA12" s="1739" t="n"/>
      <c r="APB12" s="1739" t="n"/>
      <c r="APC12" s="1739" t="n"/>
      <c r="APD12" s="1739" t="n"/>
      <c r="APE12" s="1739" t="n"/>
      <c r="APF12" s="1739" t="n"/>
      <c r="APG12" s="1739" t="n"/>
      <c r="APH12" s="1739" t="n"/>
      <c r="API12" s="1739" t="n"/>
      <c r="APJ12" s="1739" t="n"/>
      <c r="APK12" s="1739" t="n"/>
      <c r="APL12" s="1739" t="n"/>
      <c r="APM12" s="1739" t="n"/>
      <c r="APN12" s="1739" t="n"/>
      <c r="APO12" s="1739" t="n"/>
      <c r="APP12" s="1739" t="n"/>
      <c r="APQ12" s="1739" t="n"/>
      <c r="APR12" s="1739" t="n"/>
      <c r="APS12" s="1739" t="n"/>
      <c r="APT12" s="1739" t="n"/>
      <c r="APU12" s="1739" t="n"/>
      <c r="APV12" s="1739" t="n"/>
      <c r="APW12" s="1739" t="n"/>
      <c r="APX12" s="1739" t="n"/>
      <c r="APY12" s="1739" t="n"/>
      <c r="APZ12" s="1739" t="n"/>
      <c r="AQA12" s="1739" t="n"/>
      <c r="AQB12" s="1739" t="n"/>
      <c r="AQC12" s="1739" t="n"/>
      <c r="AQD12" s="1739" t="n"/>
      <c r="AQE12" s="1739" t="n"/>
      <c r="AQF12" s="1739" t="n"/>
      <c r="AQG12" s="1739" t="n"/>
      <c r="AQH12" s="1739" t="n"/>
      <c r="AQI12" s="1739" t="n"/>
      <c r="AQJ12" s="1739" t="n"/>
      <c r="AQK12" s="1739" t="n"/>
      <c r="AQL12" s="1739" t="n"/>
      <c r="AQM12" s="1739" t="n"/>
      <c r="AQN12" s="1739" t="n"/>
      <c r="AQO12" s="1739" t="n"/>
      <c r="AQP12" s="1739" t="n"/>
      <c r="AQQ12" s="1739" t="n"/>
      <c r="AQR12" s="1739" t="n"/>
      <c r="AQS12" s="1739" t="n"/>
      <c r="AQT12" s="1739" t="n"/>
      <c r="AQU12" s="1739" t="n"/>
      <c r="AQV12" s="1739" t="n"/>
      <c r="AQW12" s="1739" t="n"/>
      <c r="AQX12" s="1739" t="n"/>
      <c r="AQY12" s="1739" t="n"/>
      <c r="AQZ12" s="1739" t="n"/>
      <c r="ARA12" s="1739" t="n"/>
      <c r="ARB12" s="1739" t="n"/>
      <c r="ARC12" s="1739" t="n"/>
      <c r="ARD12" s="1739" t="n"/>
      <c r="ARE12" s="1739" t="n"/>
      <c r="ARF12" s="1739" t="n"/>
      <c r="ARG12" s="1739" t="n"/>
      <c r="ARH12" s="1739" t="n"/>
      <c r="ARI12" s="1739" t="n"/>
      <c r="ARJ12" s="1739" t="n"/>
      <c r="ARK12" s="1739" t="n"/>
      <c r="ARL12" s="1739" t="n"/>
      <c r="ARM12" s="1739" t="n"/>
      <c r="ARN12" s="1739" t="n"/>
      <c r="ARO12" s="1739" t="n"/>
      <c r="ARP12" s="1739" t="n"/>
      <c r="ARQ12" s="1739" t="n"/>
      <c r="ARR12" s="1739" t="n"/>
      <c r="ARS12" s="1739" t="n"/>
      <c r="ART12" s="1739" t="n"/>
      <c r="ARU12" s="1739" t="n"/>
      <c r="ARV12" s="1739" t="n"/>
      <c r="ARW12" s="1739" t="n"/>
      <c r="ARX12" s="1739" t="n"/>
      <c r="ARY12" s="1739" t="n"/>
      <c r="ARZ12" s="1739" t="n"/>
      <c r="ASA12" s="1739" t="n"/>
      <c r="ASB12" s="1739" t="n"/>
      <c r="ASC12" s="1739" t="n"/>
      <c r="ASD12" s="1739" t="n"/>
      <c r="ASE12" s="1739" t="n"/>
      <c r="ASF12" s="1739" t="n"/>
      <c r="ASG12" s="1739" t="n"/>
      <c r="ASH12" s="1739" t="n"/>
      <c r="ASI12" s="1739" t="n"/>
      <c r="ASJ12" s="1739" t="n"/>
      <c r="ASK12" s="1739" t="n"/>
      <c r="ASL12" s="1739" t="n"/>
      <c r="ASM12" s="1739" t="n"/>
      <c r="ASN12" s="1739" t="n"/>
      <c r="ASO12" s="1739" t="n"/>
      <c r="ASP12" s="1739" t="n"/>
      <c r="ASQ12" s="1739" t="n"/>
      <c r="ASR12" s="1739" t="n"/>
      <c r="ASS12" s="1739" t="n"/>
      <c r="AST12" s="1739" t="n"/>
      <c r="ASU12" s="1739" t="n"/>
      <c r="ASV12" s="1739" t="n"/>
      <c r="ASW12" s="1739" t="n"/>
      <c r="ASX12" s="1739" t="n"/>
      <c r="ASY12" s="1739" t="n"/>
      <c r="ASZ12" s="1739" t="n"/>
      <c r="ATA12" s="1739" t="n"/>
      <c r="ATB12" s="1739" t="n"/>
      <c r="ATC12" s="1739" t="n"/>
      <c r="ATD12" s="1739" t="n"/>
      <c r="ATE12" s="1739" t="n"/>
      <c r="ATF12" s="1739" t="n"/>
      <c r="ATG12" s="1739" t="n"/>
      <c r="ATH12" s="1739" t="n"/>
      <c r="ATI12" s="1739" t="n"/>
      <c r="ATJ12" s="1739" t="n"/>
      <c r="ATK12" s="1739" t="n"/>
      <c r="ATL12" s="1739" t="n"/>
      <c r="ATM12" s="1739" t="n"/>
      <c r="ATN12" s="1739" t="n"/>
      <c r="ATO12" s="1739" t="n"/>
      <c r="ATP12" s="1739" t="n"/>
      <c r="ATQ12" s="1739" t="n"/>
      <c r="ATR12" s="1739" t="n"/>
      <c r="ATS12" s="1739" t="n"/>
      <c r="ATT12" s="1739" t="n"/>
      <c r="ATU12" s="1739" t="n"/>
      <c r="ATV12" s="1739" t="n"/>
      <c r="ATW12" s="1739" t="n"/>
      <c r="ATX12" s="1739" t="n"/>
      <c r="ATY12" s="1739" t="n"/>
      <c r="ATZ12" s="1739" t="n"/>
      <c r="AUA12" s="1739" t="n"/>
      <c r="AUB12" s="1739" t="n"/>
      <c r="AUC12" s="1739" t="n"/>
      <c r="AUD12" s="1739" t="n"/>
      <c r="AUE12" s="1739" t="n"/>
      <c r="AUF12" s="1739" t="n"/>
      <c r="AUG12" s="1739" t="n"/>
      <c r="AUH12" s="1739" t="n"/>
      <c r="AUI12" s="1739" t="n"/>
      <c r="AUJ12" s="1739" t="n"/>
      <c r="AUK12" s="1739" t="n"/>
      <c r="AUL12" s="1739" t="n"/>
      <c r="AUM12" s="1739" t="n"/>
      <c r="AUN12" s="1739" t="n"/>
      <c r="AUO12" s="1739" t="n"/>
      <c r="AUP12" s="1739" t="n"/>
      <c r="AUQ12" s="1739" t="n"/>
      <c r="AUR12" s="1739" t="n"/>
      <c r="AUS12" s="1739" t="n"/>
      <c r="AUT12" s="1739" t="n"/>
      <c r="AUU12" s="1739" t="n"/>
      <c r="AUV12" s="1739" t="n"/>
      <c r="AUW12" s="1739" t="n"/>
      <c r="AUX12" s="1739" t="n"/>
      <c r="AUY12" s="1739" t="n"/>
      <c r="AUZ12" s="1739" t="n"/>
      <c r="AVA12" s="1739" t="n"/>
      <c r="AVB12" s="1739" t="n"/>
      <c r="AVC12" s="1739" t="n"/>
      <c r="AVD12" s="1739" t="n"/>
      <c r="AVE12" s="1739" t="n"/>
      <c r="AVF12" s="1739" t="n"/>
      <c r="AVG12" s="1739" t="n"/>
      <c r="AVH12" s="1739" t="n"/>
      <c r="AVI12" s="1739" t="n"/>
      <c r="AVJ12" s="1739" t="n"/>
      <c r="AVK12" s="1739" t="n"/>
      <c r="AVL12" s="1739" t="n"/>
      <c r="AVM12" s="1739" t="n"/>
      <c r="AVN12" s="1739" t="n"/>
      <c r="AVO12" s="1739" t="n"/>
      <c r="AVP12" s="1739" t="n"/>
      <c r="AVQ12" s="1739" t="n"/>
      <c r="AVR12" s="1739" t="n"/>
      <c r="AVS12" s="1739" t="n"/>
      <c r="AVT12" s="1739" t="n"/>
      <c r="AVU12" s="1739" t="n"/>
      <c r="AVV12" s="1739" t="n"/>
      <c r="AVW12" s="1739" t="n"/>
      <c r="AVX12" s="1739" t="n"/>
      <c r="AVY12" s="1739" t="n"/>
      <c r="AVZ12" s="1739" t="n"/>
      <c r="AWA12" s="1739" t="n"/>
      <c r="AWB12" s="1739" t="n"/>
      <c r="AWC12" s="1739" t="n"/>
      <c r="AWD12" s="1739" t="n"/>
      <c r="AWE12" s="1739" t="n"/>
      <c r="AWF12" s="1739" t="n"/>
      <c r="AWG12" s="1739" t="n"/>
      <c r="AWH12" s="1739" t="n"/>
      <c r="AWI12" s="1739" t="n"/>
      <c r="AWJ12" s="1739" t="n"/>
      <c r="AWK12" s="1739" t="n"/>
      <c r="AWL12" s="1739" t="n"/>
      <c r="AWM12" s="1739" t="n"/>
      <c r="AWN12" s="1739" t="n"/>
      <c r="AWO12" s="1739" t="n"/>
      <c r="AWP12" s="1739" t="n"/>
      <c r="AWQ12" s="1739" t="n"/>
      <c r="AWR12" s="1739" t="n"/>
      <c r="AWS12" s="1739" t="n"/>
      <c r="AWT12" s="1739" t="n"/>
      <c r="AWU12" s="1739" t="n"/>
      <c r="AWV12" s="1739" t="n"/>
      <c r="AWW12" s="1739" t="n"/>
      <c r="AWX12" s="1739" t="n"/>
      <c r="AWY12" s="1739" t="n"/>
      <c r="AWZ12" s="1739" t="n"/>
      <c r="AXA12" s="1739" t="n"/>
      <c r="AXB12" s="1739" t="n"/>
      <c r="AXC12" s="1739" t="n"/>
      <c r="AXD12" s="1739" t="n"/>
      <c r="AXE12" s="1739" t="n"/>
      <c r="AXF12" s="1739" t="n"/>
      <c r="AXG12" s="1739" t="n"/>
      <c r="AXH12" s="1739" t="n"/>
      <c r="AXI12" s="1739" t="n"/>
      <c r="AXJ12" s="1739" t="n"/>
      <c r="AXK12" s="1739" t="n"/>
      <c r="AXL12" s="1739" t="n"/>
      <c r="AXM12" s="1739" t="n"/>
      <c r="AXN12" s="1739" t="n"/>
      <c r="AXO12" s="1739" t="n"/>
      <c r="AXP12" s="1739" t="n"/>
      <c r="AXQ12" s="1739" t="n"/>
      <c r="AXR12" s="1739" t="n"/>
      <c r="AXS12" s="1739" t="n"/>
      <c r="AXT12" s="1739" t="n"/>
      <c r="AXU12" s="1739" t="n"/>
      <c r="AXV12" s="1739" t="n"/>
      <c r="AXW12" s="1739" t="n"/>
      <c r="AXX12" s="1739" t="n"/>
      <c r="AXY12" s="1739" t="n"/>
      <c r="AXZ12" s="1739" t="n"/>
      <c r="AYA12" s="1739" t="n"/>
      <c r="AYB12" s="1739" t="n"/>
      <c r="AYC12" s="1739" t="n"/>
      <c r="AYD12" s="1739" t="n"/>
      <c r="AYE12" s="1739" t="n"/>
      <c r="AYF12" s="1739" t="n"/>
      <c r="AYG12" s="1739" t="n"/>
      <c r="AYH12" s="1739" t="n"/>
      <c r="AYI12" s="1739" t="n"/>
      <c r="AYJ12" s="1739" t="n"/>
      <c r="AYK12" s="1739" t="n"/>
      <c r="AYL12" s="1739" t="n"/>
      <c r="AYM12" s="1739" t="n"/>
      <c r="AYN12" s="1739" t="n"/>
      <c r="AYO12" s="1739" t="n"/>
      <c r="AYP12" s="1739" t="n"/>
      <c r="AYQ12" s="1739" t="n"/>
      <c r="AYR12" s="1739" t="n"/>
      <c r="AYS12" s="1739" t="n"/>
      <c r="AYT12" s="1739" t="n"/>
      <c r="AYU12" s="1739" t="n"/>
      <c r="AYV12" s="1739" t="n"/>
      <c r="AYW12" s="1739" t="n"/>
      <c r="AYX12" s="1739" t="n"/>
      <c r="AYY12" s="1739" t="n"/>
      <c r="AYZ12" s="1739" t="n"/>
      <c r="AZA12" s="1739" t="n"/>
      <c r="AZB12" s="1739" t="n"/>
      <c r="AZC12" s="1739" t="n"/>
      <c r="AZD12" s="1739" t="n"/>
      <c r="AZE12" s="1739" t="n"/>
      <c r="AZF12" s="1739" t="n"/>
      <c r="AZG12" s="1739" t="n"/>
      <c r="AZH12" s="1739" t="n"/>
      <c r="AZI12" s="1739" t="n"/>
      <c r="AZJ12" s="1739" t="n"/>
      <c r="AZK12" s="1739" t="n"/>
      <c r="AZL12" s="1739" t="n"/>
      <c r="AZM12" s="1739" t="n"/>
      <c r="AZN12" s="1739" t="n"/>
      <c r="AZO12" s="1739" t="n"/>
      <c r="AZP12" s="1739" t="n"/>
      <c r="AZQ12" s="1739" t="n"/>
      <c r="AZR12" s="1739" t="n"/>
      <c r="AZS12" s="1739" t="n"/>
      <c r="AZT12" s="1739" t="n"/>
      <c r="AZU12" s="1739" t="n"/>
      <c r="AZV12" s="1739" t="n"/>
      <c r="AZW12" s="1739" t="n"/>
      <c r="AZX12" s="1739" t="n"/>
      <c r="AZY12" s="1739" t="n"/>
      <c r="AZZ12" s="1739" t="n"/>
      <c r="BAA12" s="1739" t="n"/>
      <c r="BAB12" s="1739" t="n"/>
      <c r="BAC12" s="1739" t="n"/>
      <c r="BAD12" s="1739" t="n"/>
      <c r="BAE12" s="1739" t="n"/>
      <c r="BAF12" s="1739" t="n"/>
      <c r="BAG12" s="1739" t="n"/>
      <c r="BAH12" s="1739" t="n"/>
      <c r="BAI12" s="1739" t="n"/>
      <c r="BAJ12" s="1739" t="n"/>
      <c r="BAK12" s="1739" t="n"/>
      <c r="BAL12" s="1739" t="n"/>
      <c r="BAM12" s="1739" t="n"/>
      <c r="BAN12" s="1739" t="n"/>
      <c r="BAO12" s="1739" t="n"/>
      <c r="BAP12" s="1739" t="n"/>
      <c r="BAQ12" s="1739" t="n"/>
      <c r="BAR12" s="1739" t="n"/>
      <c r="BAS12" s="1739" t="n"/>
      <c r="BAT12" s="1739" t="n"/>
      <c r="BAU12" s="1739" t="n"/>
      <c r="BAV12" s="1739" t="n"/>
      <c r="BAW12" s="1739" t="n"/>
      <c r="BAX12" s="1739" t="n"/>
      <c r="BAY12" s="1739" t="n"/>
      <c r="BAZ12" s="1739" t="n"/>
      <c r="BBA12" s="1739" t="n"/>
      <c r="BBB12" s="1739" t="n"/>
      <c r="BBC12" s="1739" t="n"/>
      <c r="BBD12" s="1739" t="n"/>
      <c r="BBE12" s="1739" t="n"/>
      <c r="BBF12" s="1739" t="n"/>
      <c r="BBG12" s="1739" t="n"/>
      <c r="BBH12" s="1739" t="n"/>
      <c r="BBI12" s="1739" t="n"/>
      <c r="BBJ12" s="1739" t="n"/>
      <c r="BBK12" s="1739" t="n"/>
      <c r="BBL12" s="1739" t="n"/>
      <c r="BBM12" s="1739" t="n"/>
      <c r="BBN12" s="1739" t="n"/>
      <c r="BBO12" s="1739" t="n"/>
      <c r="BBP12" s="1739" t="n"/>
      <c r="BBQ12" s="1739" t="n"/>
      <c r="BBR12" s="1739" t="n"/>
      <c r="BBS12" s="1739" t="n"/>
      <c r="BBT12" s="1739" t="n"/>
      <c r="BBU12" s="1739" t="n"/>
      <c r="BBV12" s="1739" t="n"/>
      <c r="BBW12" s="1739" t="n"/>
      <c r="BBX12" s="1739" t="n"/>
      <c r="BBY12" s="1739" t="n"/>
      <c r="BBZ12" s="1739" t="n"/>
      <c r="BCA12" s="1739" t="n"/>
      <c r="BCB12" s="1739" t="n"/>
      <c r="BCC12" s="1739" t="n"/>
      <c r="BCD12" s="1739" t="n"/>
      <c r="BCE12" s="1739" t="n"/>
      <c r="BCF12" s="1739" t="n"/>
      <c r="BCG12" s="1739" t="n"/>
      <c r="BCH12" s="1739" t="n"/>
      <c r="BCI12" s="1739" t="n"/>
      <c r="BCJ12" s="1739" t="n"/>
      <c r="BCK12" s="1739" t="n"/>
      <c r="BCL12" s="1739" t="n"/>
      <c r="BCM12" s="1739" t="n"/>
      <c r="BCN12" s="1739" t="n"/>
      <c r="BCO12" s="1739" t="n"/>
      <c r="BCP12" s="1739" t="n"/>
      <c r="BCQ12" s="1739" t="n"/>
      <c r="BCR12" s="1739" t="n"/>
      <c r="BCS12" s="1739" t="n"/>
      <c r="BCT12" s="1739" t="n"/>
      <c r="BCU12" s="1739" t="n"/>
      <c r="BCV12" s="1739" t="n"/>
      <c r="BCW12" s="1739" t="n"/>
      <c r="BCX12" s="1739" t="n"/>
      <c r="BCY12" s="1739" t="n"/>
      <c r="BCZ12" s="1739" t="n"/>
      <c r="BDA12" s="1739" t="n"/>
      <c r="BDB12" s="1739" t="n"/>
      <c r="BDC12" s="1739" t="n"/>
      <c r="BDD12" s="1739" t="n"/>
      <c r="BDE12" s="1739" t="n"/>
      <c r="BDF12" s="1739" t="n"/>
      <c r="BDG12" s="1739" t="n"/>
      <c r="BDH12" s="1739" t="n"/>
      <c r="BDI12" s="1739" t="n"/>
      <c r="BDJ12" s="1739" t="n"/>
      <c r="BDK12" s="1739" t="n"/>
      <c r="BDL12" s="1739" t="n"/>
      <c r="BDM12" s="1739" t="n"/>
      <c r="BDN12" s="1739" t="n"/>
      <c r="BDO12" s="1739" t="n"/>
      <c r="BDP12" s="1739" t="n"/>
      <c r="BDQ12" s="1739" t="n"/>
      <c r="BDR12" s="1739" t="n"/>
      <c r="BDS12" s="1739" t="n"/>
      <c r="BDT12" s="1739" t="n"/>
      <c r="BDU12" s="1739" t="n"/>
      <c r="BDV12" s="1739" t="n"/>
      <c r="BDW12" s="1739" t="n"/>
      <c r="BDX12" s="1739" t="n"/>
      <c r="BDY12" s="1739" t="n"/>
      <c r="BDZ12" s="1739" t="n"/>
      <c r="BEA12" s="1739" t="n"/>
      <c r="BEB12" s="1739" t="n"/>
      <c r="BEC12" s="1739" t="n"/>
      <c r="BED12" s="1739" t="n"/>
      <c r="BEE12" s="1739" t="n"/>
      <c r="BEF12" s="1739" t="n"/>
      <c r="BEG12" s="1739" t="n"/>
      <c r="BEH12" s="1739" t="n"/>
      <c r="BEI12" s="1739" t="n"/>
      <c r="BEJ12" s="1739" t="n"/>
      <c r="BEK12" s="1739" t="n"/>
      <c r="BEL12" s="1739" t="n"/>
      <c r="BEM12" s="1739" t="n"/>
      <c r="BEN12" s="1739" t="n"/>
      <c r="BEO12" s="1739" t="n"/>
      <c r="BEP12" s="1739" t="n"/>
      <c r="BEQ12" s="1739" t="n"/>
      <c r="BER12" s="1739" t="n"/>
      <c r="BES12" s="1739" t="n"/>
      <c r="BET12" s="1739" t="n"/>
      <c r="BEU12" s="1739" t="n"/>
      <c r="BEV12" s="1739" t="n"/>
      <c r="BEW12" s="1739" t="n"/>
      <c r="BEX12" s="1739" t="n"/>
      <c r="BEY12" s="1739" t="n"/>
      <c r="BEZ12" s="1739" t="n"/>
      <c r="BFA12" s="1739" t="n"/>
      <c r="BFB12" s="1739" t="n"/>
      <c r="BFC12" s="1739" t="n"/>
      <c r="BFD12" s="1739" t="n"/>
      <c r="BFE12" s="1739" t="n"/>
      <c r="BFF12" s="1739" t="n"/>
      <c r="BFG12" s="1739" t="n"/>
      <c r="BFH12" s="1739" t="n"/>
      <c r="BFI12" s="1739" t="n"/>
      <c r="BFJ12" s="1739" t="n"/>
      <c r="BFK12" s="1739" t="n"/>
      <c r="BFL12" s="1739" t="n"/>
      <c r="BFM12" s="1739" t="n"/>
      <c r="BFN12" s="1739" t="n"/>
      <c r="BFO12" s="1739" t="n"/>
      <c r="BFP12" s="1739" t="n"/>
      <c r="BFQ12" s="1739" t="n"/>
      <c r="BFR12" s="1739" t="n"/>
      <c r="BFS12" s="1739" t="n"/>
      <c r="BFT12" s="1739" t="n"/>
      <c r="BFU12" s="1739" t="n"/>
      <c r="BFV12" s="1739" t="n"/>
      <c r="BFW12" s="1739" t="n"/>
      <c r="BFX12" s="1739" t="n"/>
      <c r="BFY12" s="1739" t="n"/>
      <c r="BFZ12" s="1739" t="n"/>
      <c r="BGA12" s="1739" t="n"/>
      <c r="BGB12" s="1739" t="n"/>
      <c r="BGC12" s="1739" t="n"/>
      <c r="BGD12" s="1739" t="n"/>
      <c r="BGE12" s="1739" t="n"/>
      <c r="BGF12" s="1739" t="n"/>
      <c r="BGG12" s="1739" t="n"/>
      <c r="BGH12" s="1739" t="n"/>
      <c r="BGI12" s="1739" t="n"/>
      <c r="BGJ12" s="1739" t="n"/>
      <c r="BGK12" s="1739" t="n"/>
      <c r="BGL12" s="1739" t="n"/>
      <c r="BGM12" s="1739" t="n"/>
      <c r="BGN12" s="1739" t="n"/>
      <c r="BGO12" s="1739" t="n"/>
      <c r="BGP12" s="1739" t="n"/>
      <c r="BGQ12" s="1739" t="n"/>
      <c r="BGR12" s="1739" t="n"/>
      <c r="BGS12" s="1739" t="n"/>
      <c r="BGT12" s="1739" t="n"/>
      <c r="BGU12" s="1739" t="n"/>
      <c r="BGV12" s="1739" t="n"/>
      <c r="BGW12" s="1739" t="n"/>
      <c r="BGX12" s="1739" t="n"/>
      <c r="BGY12" s="1739" t="n"/>
      <c r="BGZ12" s="1739" t="n"/>
      <c r="BHA12" s="1739" t="n"/>
      <c r="BHB12" s="1739" t="n"/>
      <c r="BHC12" s="1739" t="n"/>
      <c r="BHD12" s="1739" t="n"/>
      <c r="BHE12" s="1739" t="n"/>
      <c r="BHF12" s="1739" t="n"/>
      <c r="BHG12" s="1739" t="n"/>
      <c r="BHH12" s="1739" t="n"/>
      <c r="BHI12" s="1739" t="n"/>
      <c r="BHJ12" s="1739" t="n"/>
      <c r="BHK12" s="1739" t="n"/>
      <c r="BHL12" s="1739" t="n"/>
      <c r="BHM12" s="1739" t="n"/>
      <c r="BHN12" s="1739" t="n"/>
      <c r="BHO12" s="1739" t="n"/>
      <c r="BHP12" s="1739" t="n"/>
      <c r="BHQ12" s="1739" t="n"/>
      <c r="BHR12" s="1739" t="n"/>
      <c r="BHS12" s="1739" t="n"/>
      <c r="BHT12" s="1739" t="n"/>
      <c r="BHU12" s="1739" t="n"/>
      <c r="BHV12" s="1739" t="n"/>
      <c r="BHW12" s="1739" t="n"/>
      <c r="BHX12" s="1739" t="n"/>
      <c r="BHY12" s="1739" t="n"/>
      <c r="BHZ12" s="1739" t="n"/>
      <c r="BIA12" s="1739" t="n"/>
      <c r="BIB12" s="1739" t="n"/>
      <c r="BIC12" s="1739" t="n"/>
      <c r="BID12" s="1739" t="n"/>
      <c r="BIE12" s="1739" t="n"/>
      <c r="BIF12" s="1739" t="n"/>
      <c r="BIG12" s="1739" t="n"/>
      <c r="BIH12" s="1739" t="n"/>
      <c r="BII12" s="1739" t="n"/>
      <c r="BIJ12" s="1739" t="n"/>
      <c r="BIK12" s="1739" t="n"/>
      <c r="BIL12" s="1739" t="n"/>
      <c r="BIM12" s="1739" t="n"/>
      <c r="BIN12" s="1739" t="n"/>
      <c r="BIO12" s="1739" t="n"/>
      <c r="BIP12" s="1739" t="n"/>
      <c r="BIQ12" s="1739" t="n"/>
      <c r="BIR12" s="1739" t="n"/>
      <c r="BIS12" s="1739" t="n"/>
      <c r="BIT12" s="1739" t="n"/>
      <c r="BIU12" s="1739" t="n"/>
      <c r="BIV12" s="1739" t="n"/>
      <c r="BIW12" s="1739" t="n"/>
      <c r="BIX12" s="1739" t="n"/>
      <c r="BIY12" s="1739" t="n"/>
      <c r="BIZ12" s="1739" t="n"/>
      <c r="BJA12" s="1739" t="n"/>
      <c r="BJB12" s="1739" t="n"/>
      <c r="BJC12" s="1739" t="n"/>
      <c r="BJD12" s="1739" t="n"/>
      <c r="BJE12" s="1739" t="n"/>
      <c r="BJF12" s="1739" t="n"/>
      <c r="BJG12" s="1739" t="n"/>
      <c r="BJH12" s="1739" t="n"/>
      <c r="BJI12" s="1739" t="n"/>
      <c r="BJJ12" s="1739" t="n"/>
      <c r="BJK12" s="1739" t="n"/>
      <c r="BJL12" s="1739" t="n"/>
      <c r="BJM12" s="1739" t="n"/>
      <c r="BJN12" s="1739" t="n"/>
      <c r="BJO12" s="1739" t="n"/>
      <c r="BJP12" s="1739" t="n"/>
      <c r="BJQ12" s="1739" t="n"/>
      <c r="BJR12" s="1739" t="n"/>
      <c r="BJS12" s="1739" t="n"/>
      <c r="BJT12" s="1739" t="n"/>
      <c r="BJU12" s="1739" t="n"/>
      <c r="BJV12" s="1739" t="n"/>
      <c r="BJW12" s="1739" t="n"/>
      <c r="BJX12" s="1739" t="n"/>
      <c r="BJY12" s="1739" t="n"/>
      <c r="BJZ12" s="1739" t="n"/>
      <c r="BKA12" s="1739" t="n"/>
      <c r="BKB12" s="1739" t="n"/>
      <c r="BKC12" s="1739" t="n"/>
      <c r="BKD12" s="1739" t="n"/>
      <c r="BKE12" s="1739" t="n"/>
      <c r="BKF12" s="1739" t="n"/>
      <c r="BKG12" s="1739" t="n"/>
      <c r="BKH12" s="1739" t="n"/>
      <c r="BKI12" s="1739" t="n"/>
      <c r="BKJ12" s="1739" t="n"/>
      <c r="BKK12" s="1739" t="n"/>
      <c r="BKL12" s="1739" t="n"/>
      <c r="BKM12" s="1739" t="n"/>
      <c r="BKN12" s="1739" t="n"/>
      <c r="BKO12" s="1739" t="n"/>
      <c r="BKP12" s="1739" t="n"/>
      <c r="BKQ12" s="1739" t="n"/>
      <c r="BKR12" s="1739" t="n"/>
      <c r="BKS12" s="1739" t="n"/>
      <c r="BKT12" s="1739" t="n"/>
      <c r="BKU12" s="1739" t="n"/>
      <c r="BKV12" s="1739" t="n"/>
      <c r="BKW12" s="1739" t="n"/>
      <c r="BKX12" s="1739" t="n"/>
      <c r="BKY12" s="1739" t="n"/>
      <c r="BKZ12" s="1739" t="n"/>
      <c r="BLA12" s="1739" t="n"/>
      <c r="BLB12" s="1739" t="n"/>
      <c r="BLC12" s="1739" t="n"/>
      <c r="BLD12" s="1739" t="n"/>
      <c r="BLE12" s="1739" t="n"/>
      <c r="BLF12" s="1739" t="n"/>
      <c r="BLG12" s="1739" t="n"/>
      <c r="BLH12" s="1739" t="n"/>
      <c r="BLI12" s="1739" t="n"/>
      <c r="BLJ12" s="1739" t="n"/>
      <c r="BLK12" s="1739" t="n"/>
      <c r="BLL12" s="1739" t="n"/>
      <c r="BLM12" s="1739" t="n"/>
      <c r="BLN12" s="1739" t="n"/>
      <c r="BLO12" s="1739" t="n"/>
      <c r="BLP12" s="1739" t="n"/>
      <c r="BLQ12" s="1739" t="n"/>
      <c r="BLR12" s="1739" t="n"/>
      <c r="BLS12" s="1739" t="n"/>
      <c r="BLT12" s="1739" t="n"/>
      <c r="BLU12" s="1739" t="n"/>
      <c r="BLV12" s="1739" t="n"/>
      <c r="BLW12" s="1739" t="n"/>
      <c r="BLX12" s="1739" t="n"/>
      <c r="BLY12" s="1739" t="n"/>
      <c r="BLZ12" s="1739" t="n"/>
      <c r="BMA12" s="1739" t="n"/>
      <c r="BMB12" s="1739" t="n"/>
      <c r="BMC12" s="1739" t="n"/>
      <c r="BMD12" s="1739" t="n"/>
      <c r="BME12" s="1739" t="n"/>
      <c r="BMF12" s="1739" t="n"/>
      <c r="BMG12" s="1739" t="n"/>
      <c r="BMH12" s="1739" t="n"/>
      <c r="BMI12" s="1739" t="n"/>
      <c r="BMJ12" s="1739" t="n"/>
      <c r="BMK12" s="1739" t="n"/>
      <c r="BML12" s="1739" t="n"/>
      <c r="BMM12" s="1739" t="n"/>
      <c r="BMN12" s="1739" t="n"/>
      <c r="BMO12" s="1739" t="n"/>
      <c r="BMP12" s="1739" t="n"/>
      <c r="BMQ12" s="1739" t="n"/>
      <c r="BMR12" s="1739" t="n"/>
      <c r="BMS12" s="1739" t="n"/>
      <c r="BMT12" s="1739" t="n"/>
      <c r="BMU12" s="1739" t="n"/>
      <c r="BMV12" s="1739" t="n"/>
      <c r="BMW12" s="1739" t="n"/>
      <c r="BMX12" s="1739" t="n"/>
      <c r="BMY12" s="1739" t="n"/>
      <c r="BMZ12" s="1739" t="n"/>
      <c r="BNA12" s="1739" t="n"/>
      <c r="BNB12" s="1739" t="n"/>
      <c r="BNC12" s="1739" t="n"/>
      <c r="BND12" s="1739" t="n"/>
      <c r="BNE12" s="1739" t="n"/>
      <c r="BNF12" s="1739" t="n"/>
      <c r="BNG12" s="1739" t="n"/>
      <c r="BNH12" s="1739" t="n"/>
      <c r="BNI12" s="1739" t="n"/>
      <c r="BNJ12" s="1739" t="n"/>
      <c r="BNK12" s="1739" t="n"/>
      <c r="BNL12" s="1739" t="n"/>
      <c r="BNM12" s="1739" t="n"/>
      <c r="BNN12" s="1739" t="n"/>
      <c r="BNO12" s="1739" t="n"/>
      <c r="BNP12" s="1739" t="n"/>
      <c r="BNQ12" s="1739" t="n"/>
      <c r="BNR12" s="1739" t="n"/>
      <c r="BNS12" s="1739" t="n"/>
      <c r="BNT12" s="1739" t="n"/>
      <c r="BNU12" s="1739" t="n"/>
      <c r="BNV12" s="1739" t="n"/>
      <c r="BNW12" s="1739" t="n"/>
      <c r="BNX12" s="1739" t="n"/>
      <c r="BNY12" s="1739" t="n"/>
      <c r="BNZ12" s="1739" t="n"/>
      <c r="BOA12" s="1739" t="n"/>
      <c r="BOB12" s="1739" t="n"/>
      <c r="BOC12" s="1739" t="n"/>
      <c r="BOD12" s="1739" t="n"/>
      <c r="BOE12" s="1739" t="n"/>
      <c r="BOF12" s="1739" t="n"/>
      <c r="BOG12" s="1739" t="n"/>
      <c r="BOH12" s="1739" t="n"/>
      <c r="BOI12" s="1739" t="n"/>
      <c r="BOJ12" s="1739" t="n"/>
      <c r="BOK12" s="1739" t="n"/>
      <c r="BOL12" s="1739" t="n"/>
      <c r="BOM12" s="1739" t="n"/>
      <c r="BON12" s="1739" t="n"/>
      <c r="BOO12" s="1739" t="n"/>
      <c r="BOP12" s="1739" t="n"/>
      <c r="BOQ12" s="1739" t="n"/>
      <c r="BOR12" s="1739" t="n"/>
      <c r="BOS12" s="1739" t="n"/>
      <c r="BOT12" s="1739" t="n"/>
      <c r="BOU12" s="1739" t="n"/>
      <c r="BOV12" s="1739" t="n"/>
      <c r="BOW12" s="1739" t="n"/>
      <c r="BOX12" s="1739" t="n"/>
      <c r="BOY12" s="1739" t="n"/>
      <c r="BOZ12" s="1739" t="n"/>
      <c r="BPA12" s="1739" t="n"/>
      <c r="BPB12" s="1739" t="n"/>
      <c r="BPC12" s="1739" t="n"/>
      <c r="BPD12" s="1739" t="n"/>
      <c r="BPE12" s="1739" t="n"/>
      <c r="BPF12" s="1739" t="n"/>
      <c r="BPG12" s="1739" t="n"/>
      <c r="BPH12" s="1739" t="n"/>
      <c r="BPI12" s="1739" t="n"/>
      <c r="BPJ12" s="1739" t="n"/>
      <c r="BPK12" s="1739" t="n"/>
      <c r="BPL12" s="1739" t="n"/>
      <c r="BPM12" s="1739" t="n"/>
      <c r="BPN12" s="1739" t="n"/>
      <c r="BPO12" s="1739" t="n"/>
      <c r="BPP12" s="1739" t="n"/>
      <c r="BPQ12" s="1739" t="n"/>
      <c r="BPR12" s="1739" t="n"/>
      <c r="BPS12" s="1739" t="n"/>
      <c r="BPT12" s="1739" t="n"/>
      <c r="BPU12" s="1739" t="n"/>
      <c r="BPV12" s="1739" t="n"/>
      <c r="BPW12" s="1739" t="n"/>
      <c r="BPX12" s="1739" t="n"/>
      <c r="BPY12" s="1739" t="n"/>
      <c r="BPZ12" s="1739" t="n"/>
      <c r="BQA12" s="1739" t="n"/>
      <c r="BQB12" s="1739" t="n"/>
      <c r="BQC12" s="1739" t="n"/>
      <c r="BQD12" s="1739" t="n"/>
      <c r="BQE12" s="1739" t="n"/>
      <c r="BQF12" s="1739" t="n"/>
      <c r="BQG12" s="1739" t="n"/>
      <c r="BQH12" s="1739" t="n"/>
      <c r="BQI12" s="1739" t="n"/>
      <c r="BQJ12" s="1739" t="n"/>
      <c r="BQK12" s="1739" t="n"/>
      <c r="BQL12" s="1739" t="n"/>
      <c r="BQM12" s="1739" t="n"/>
      <c r="BQN12" s="1739" t="n"/>
      <c r="BQO12" s="1739" t="n"/>
      <c r="BQP12" s="1739" t="n"/>
      <c r="BQQ12" s="1739" t="n"/>
      <c r="BQR12" s="1739" t="n"/>
      <c r="BQS12" s="1739" t="n"/>
      <c r="BQT12" s="1739" t="n"/>
      <c r="BQU12" s="1739" t="n"/>
      <c r="BQV12" s="1739" t="n"/>
      <c r="BQW12" s="1739" t="n"/>
      <c r="BQX12" s="1739" t="n"/>
      <c r="BQY12" s="1739" t="n"/>
      <c r="BQZ12" s="1739" t="n"/>
      <c r="BRA12" s="1739" t="n"/>
      <c r="BRB12" s="1739" t="n"/>
      <c r="BRC12" s="1739" t="n"/>
      <c r="BRD12" s="1739" t="n"/>
      <c r="BRE12" s="1739" t="n"/>
      <c r="BRF12" s="1739" t="n"/>
      <c r="BRG12" s="1739" t="n"/>
      <c r="BRH12" s="1739" t="n"/>
      <c r="BRI12" s="1739" t="n"/>
      <c r="BRJ12" s="1739" t="n"/>
      <c r="BRK12" s="1739" t="n"/>
      <c r="BRL12" s="1739" t="n"/>
      <c r="BRM12" s="1739" t="n"/>
      <c r="BRN12" s="1739" t="n"/>
      <c r="BRO12" s="1739" t="n"/>
      <c r="BRP12" s="1739" t="n"/>
      <c r="BRQ12" s="1739" t="n"/>
      <c r="BRR12" s="1739" t="n"/>
      <c r="BRS12" s="1739" t="n"/>
      <c r="BRT12" s="1739" t="n"/>
      <c r="BRU12" s="1739" t="n"/>
      <c r="BRV12" s="1739" t="n"/>
      <c r="BRW12" s="1739" t="n"/>
      <c r="BRX12" s="1739" t="n"/>
      <c r="BRY12" s="1739" t="n"/>
      <c r="BRZ12" s="1739" t="n"/>
      <c r="BSA12" s="1739" t="n"/>
      <c r="BSB12" s="1739" t="n"/>
      <c r="BSC12" s="1739" t="n"/>
      <c r="BSD12" s="1739" t="n"/>
      <c r="BSE12" s="1739" t="n"/>
      <c r="BSF12" s="1739" t="n"/>
      <c r="BSG12" s="1739" t="n"/>
      <c r="BSH12" s="1739" t="n"/>
      <c r="BSI12" s="1739" t="n"/>
      <c r="BSJ12" s="1739" t="n"/>
      <c r="BSK12" s="1739" t="n"/>
      <c r="BSL12" s="1739" t="n"/>
      <c r="BSM12" s="1739" t="n"/>
      <c r="BSN12" s="1739" t="n"/>
      <c r="BSO12" s="1739" t="n"/>
      <c r="BSP12" s="1739" t="n"/>
      <c r="BSQ12" s="1739" t="n"/>
      <c r="BSR12" s="1739" t="n"/>
      <c r="BSS12" s="1739" t="n"/>
      <c r="BST12" s="1739" t="n"/>
      <c r="BSU12" s="1739" t="n"/>
      <c r="BSV12" s="1739" t="n"/>
      <c r="BSW12" s="1739" t="n"/>
      <c r="BSX12" s="1739" t="n"/>
      <c r="BSY12" s="1739" t="n"/>
      <c r="BSZ12" s="1739" t="n"/>
      <c r="BTA12" s="1739" t="n"/>
      <c r="BTB12" s="1739" t="n"/>
      <c r="BTC12" s="1739" t="n"/>
      <c r="BTD12" s="1739" t="n"/>
      <c r="BTE12" s="1739" t="n"/>
      <c r="BTF12" s="1739" t="n"/>
      <c r="BTG12" s="1739" t="n"/>
      <c r="BTH12" s="1739" t="n"/>
      <c r="BTI12" s="1739" t="n"/>
      <c r="BTJ12" s="1739" t="n"/>
      <c r="BTK12" s="1739" t="n"/>
      <c r="BTL12" s="1739" t="n"/>
      <c r="BTM12" s="1739" t="n"/>
      <c r="BTN12" s="1739" t="n"/>
      <c r="BTO12" s="1739" t="n"/>
      <c r="BTP12" s="1739" t="n"/>
      <c r="BTQ12" s="1739" t="n"/>
      <c r="BTR12" s="1739" t="n"/>
      <c r="BTS12" s="1739" t="n"/>
      <c r="BTT12" s="1739" t="n"/>
      <c r="BTU12" s="1739" t="n"/>
      <c r="BTV12" s="1739" t="n"/>
      <c r="BTW12" s="1739" t="n"/>
      <c r="BTX12" s="1739" t="n"/>
      <c r="BTY12" s="1739" t="n"/>
      <c r="BTZ12" s="1739" t="n"/>
      <c r="BUA12" s="1739" t="n"/>
      <c r="BUB12" s="1739" t="n"/>
      <c r="BUC12" s="1739" t="n"/>
      <c r="BUD12" s="1739" t="n"/>
      <c r="BUE12" s="1739" t="n"/>
      <c r="BUF12" s="1739" t="n"/>
      <c r="BUG12" s="1739" t="n"/>
      <c r="BUH12" s="1739" t="n"/>
      <c r="BUI12" s="1739" t="n"/>
      <c r="BUJ12" s="1739" t="n"/>
      <c r="BUK12" s="1739" t="n"/>
      <c r="BUL12" s="1739" t="n"/>
      <c r="BUM12" s="1739" t="n"/>
      <c r="BUN12" s="1739" t="n"/>
      <c r="BUO12" s="1739" t="n"/>
      <c r="BUP12" s="1739" t="n"/>
      <c r="BUQ12" s="1739" t="n"/>
      <c r="BUR12" s="1739" t="n"/>
      <c r="BUS12" s="1739" t="n"/>
      <c r="BUT12" s="1739" t="n"/>
      <c r="BUU12" s="1739" t="n"/>
      <c r="BUV12" s="1739" t="n"/>
      <c r="BUW12" s="1739" t="n"/>
      <c r="BUX12" s="1739" t="n"/>
      <c r="BUY12" s="1739" t="n"/>
      <c r="BUZ12" s="1739" t="n"/>
      <c r="BVA12" s="1739" t="n"/>
      <c r="BVB12" s="1739" t="n"/>
      <c r="BVC12" s="1739" t="n"/>
      <c r="BVD12" s="1739" t="n"/>
      <c r="BVE12" s="1739" t="n"/>
      <c r="BVF12" s="1739" t="n"/>
      <c r="BVG12" s="1739" t="n"/>
      <c r="BVH12" s="1739" t="n"/>
      <c r="BVI12" s="1739" t="n"/>
      <c r="BVJ12" s="1739" t="n"/>
      <c r="BVK12" s="1739" t="n"/>
      <c r="BVL12" s="1739" t="n"/>
      <c r="BVM12" s="1739" t="n"/>
      <c r="BVN12" s="1739" t="n"/>
      <c r="BVO12" s="1739" t="n"/>
      <c r="BVP12" s="1739" t="n"/>
      <c r="BVQ12" s="1739" t="n"/>
      <c r="BVR12" s="1739" t="n"/>
      <c r="BVS12" s="1739" t="n"/>
      <c r="BVT12" s="1739" t="n"/>
      <c r="BVU12" s="1739" t="n"/>
      <c r="BVV12" s="1739" t="n"/>
      <c r="BVW12" s="1739" t="n"/>
      <c r="BVX12" s="1739" t="n"/>
      <c r="BVY12" s="1739" t="n"/>
      <c r="BVZ12" s="1739" t="n"/>
      <c r="BWA12" s="1739" t="n"/>
      <c r="BWB12" s="1739" t="n"/>
      <c r="BWC12" s="1739" t="n"/>
      <c r="BWD12" s="1739" t="n"/>
      <c r="BWE12" s="1739" t="n"/>
      <c r="BWF12" s="1739" t="n"/>
      <c r="BWG12" s="1739" t="n"/>
      <c r="BWH12" s="1739" t="n"/>
      <c r="BWI12" s="1739" t="n"/>
      <c r="BWJ12" s="1739" t="n"/>
      <c r="BWK12" s="1739" t="n"/>
      <c r="BWL12" s="1739" t="n"/>
      <c r="BWM12" s="1739" t="n"/>
      <c r="BWN12" s="1739" t="n"/>
      <c r="BWO12" s="1739" t="n"/>
      <c r="BWP12" s="1739" t="n"/>
      <c r="BWQ12" s="1739" t="n"/>
      <c r="BWR12" s="1739" t="n"/>
      <c r="BWS12" s="1739" t="n"/>
      <c r="BWT12" s="1739" t="n"/>
      <c r="BWU12" s="1739" t="n"/>
      <c r="BWV12" s="1739" t="n"/>
      <c r="BWW12" s="1739" t="n"/>
      <c r="BWX12" s="1739" t="n"/>
      <c r="BWY12" s="1739" t="n"/>
      <c r="BWZ12" s="1739" t="n"/>
      <c r="BXA12" s="1739" t="n"/>
      <c r="BXB12" s="1739" t="n"/>
      <c r="BXC12" s="1739" t="n"/>
      <c r="BXD12" s="1739" t="n"/>
      <c r="BXE12" s="1739" t="n"/>
      <c r="BXF12" s="1739" t="n"/>
      <c r="BXG12" s="1739" t="n"/>
      <c r="BXH12" s="1739" t="n"/>
      <c r="BXI12" s="1739" t="n"/>
      <c r="BXJ12" s="1739" t="n"/>
      <c r="BXK12" s="1739" t="n"/>
      <c r="BXL12" s="1739" t="n"/>
      <c r="BXM12" s="1739" t="n"/>
      <c r="BXN12" s="1739" t="n"/>
      <c r="BXO12" s="1739" t="n"/>
      <c r="BXP12" s="1739" t="n"/>
      <c r="BXQ12" s="1739" t="n"/>
      <c r="BXR12" s="1739" t="n"/>
      <c r="BXS12" s="1739" t="n"/>
      <c r="BXT12" s="1739" t="n"/>
      <c r="BXU12" s="1739" t="n"/>
      <c r="BXV12" s="1739" t="n"/>
      <c r="BXW12" s="1739" t="n"/>
      <c r="BXX12" s="1739" t="n"/>
      <c r="BXY12" s="1739" t="n"/>
      <c r="BXZ12" s="1739" t="n"/>
      <c r="BYA12" s="1739" t="n"/>
      <c r="BYB12" s="1739" t="n"/>
      <c r="BYC12" s="1739" t="n"/>
      <c r="BYD12" s="1739" t="n"/>
      <c r="BYE12" s="1739" t="n"/>
      <c r="BYF12" s="1739" t="n"/>
      <c r="BYG12" s="1739" t="n"/>
      <c r="BYH12" s="1739" t="n"/>
      <c r="BYI12" s="1739" t="n"/>
      <c r="BYJ12" s="1739" t="n"/>
      <c r="BYK12" s="1739" t="n"/>
      <c r="BYL12" s="1739" t="n"/>
      <c r="BYM12" s="1739" t="n"/>
      <c r="BYN12" s="1739" t="n"/>
      <c r="BYO12" s="1739" t="n"/>
      <c r="BYP12" s="1739" t="n"/>
      <c r="BYQ12" s="1739" t="n"/>
      <c r="BYR12" s="1739" t="n"/>
      <c r="BYS12" s="1739" t="n"/>
      <c r="BYT12" s="1739" t="n"/>
      <c r="BYU12" s="1739" t="n"/>
      <c r="BYV12" s="1739" t="n"/>
      <c r="BYW12" s="1739" t="n"/>
      <c r="BYX12" s="1739" t="n"/>
      <c r="BYY12" s="1739" t="n"/>
      <c r="BYZ12" s="1739" t="n"/>
      <c r="BZA12" s="1739" t="n"/>
      <c r="BZB12" s="1739" t="n"/>
      <c r="BZC12" s="1739" t="n"/>
      <c r="BZD12" s="1739" t="n"/>
      <c r="BZE12" s="1739" t="n"/>
      <c r="BZF12" s="1739" t="n"/>
      <c r="BZG12" s="1739" t="n"/>
      <c r="BZH12" s="1739" t="n"/>
      <c r="BZI12" s="1739" t="n"/>
      <c r="BZJ12" s="1739" t="n"/>
      <c r="BZK12" s="1739" t="n"/>
      <c r="BZL12" s="1739" t="n"/>
      <c r="BZM12" s="1739" t="n"/>
      <c r="BZN12" s="1739" t="n"/>
      <c r="BZO12" s="1739" t="n"/>
      <c r="BZP12" s="1739" t="n"/>
      <c r="BZQ12" s="1739" t="n"/>
      <c r="BZR12" s="1739" t="n"/>
      <c r="BZS12" s="1739" t="n"/>
      <c r="BZT12" s="1739" t="n"/>
      <c r="BZU12" s="1739" t="n"/>
      <c r="BZV12" s="1739" t="n"/>
      <c r="BZW12" s="1739" t="n"/>
      <c r="BZX12" s="1739" t="n"/>
      <c r="BZY12" s="1739" t="n"/>
      <c r="BZZ12" s="1739" t="n"/>
      <c r="CAA12" s="1739" t="n"/>
      <c r="CAB12" s="1739" t="n"/>
      <c r="CAC12" s="1739" t="n"/>
      <c r="CAD12" s="1739" t="n"/>
      <c r="CAE12" s="1739" t="n"/>
      <c r="CAF12" s="1739" t="n"/>
      <c r="CAG12" s="1739" t="n"/>
      <c r="CAH12" s="1739" t="n"/>
      <c r="CAI12" s="1739" t="n"/>
      <c r="CAJ12" s="1739" t="n"/>
      <c r="CAK12" s="1739" t="n"/>
      <c r="CAL12" s="1739" t="n"/>
      <c r="CAM12" s="1739" t="n"/>
      <c r="CAN12" s="1739" t="n"/>
      <c r="CAO12" s="1739" t="n"/>
      <c r="CAP12" s="1739" t="n"/>
      <c r="CAQ12" s="1739" t="n"/>
      <c r="CAR12" s="1739" t="n"/>
      <c r="CAS12" s="1739" t="n"/>
      <c r="CAT12" s="1739" t="n"/>
      <c r="CAU12" s="1739" t="n"/>
      <c r="CAV12" s="1739" t="n"/>
      <c r="CAW12" s="1739" t="n"/>
      <c r="CAX12" s="1739" t="n"/>
      <c r="CAY12" s="1739" t="n"/>
      <c r="CAZ12" s="1739" t="n"/>
      <c r="CBA12" s="1739" t="n"/>
      <c r="CBB12" s="1739" t="n"/>
      <c r="CBC12" s="1739" t="n"/>
      <c r="CBD12" s="1739" t="n"/>
      <c r="CBE12" s="1739" t="n"/>
      <c r="CBF12" s="1739" t="n"/>
      <c r="CBG12" s="1739" t="n"/>
      <c r="CBH12" s="1739" t="n"/>
      <c r="CBI12" s="1739" t="n"/>
      <c r="CBJ12" s="1739" t="n"/>
      <c r="CBK12" s="1739" t="n"/>
      <c r="CBL12" s="1739" t="n"/>
      <c r="CBM12" s="1739" t="n"/>
      <c r="CBN12" s="1739" t="n"/>
      <c r="CBO12" s="1739" t="n"/>
      <c r="CBP12" s="1739" t="n"/>
      <c r="CBQ12" s="1739" t="n"/>
      <c r="CBR12" s="1739" t="n"/>
      <c r="CBS12" s="1739" t="n"/>
      <c r="CBT12" s="1739" t="n"/>
      <c r="CBU12" s="1739" t="n"/>
      <c r="CBV12" s="1739" t="n"/>
      <c r="CBW12" s="1739" t="n"/>
      <c r="CBX12" s="1739" t="n"/>
      <c r="CBY12" s="1739" t="n"/>
      <c r="CBZ12" s="1739" t="n"/>
      <c r="CCA12" s="1739" t="n"/>
      <c r="CCB12" s="1739" t="n"/>
      <c r="CCC12" s="1739" t="n"/>
      <c r="CCD12" s="1739" t="n"/>
      <c r="CCE12" s="1739" t="n"/>
      <c r="CCF12" s="1739" t="n"/>
      <c r="CCG12" s="1739" t="n"/>
      <c r="CCH12" s="1739" t="n"/>
      <c r="CCI12" s="1739" t="n"/>
      <c r="CCJ12" s="1739" t="n"/>
      <c r="CCK12" s="1739" t="n"/>
      <c r="CCL12" s="1739" t="n"/>
      <c r="CCM12" s="1739" t="n"/>
      <c r="CCN12" s="1739" t="n"/>
      <c r="CCO12" s="1739" t="n"/>
      <c r="CCP12" s="1739" t="n"/>
      <c r="CCQ12" s="1739" t="n"/>
      <c r="CCR12" s="1739" t="n"/>
      <c r="CCS12" s="1739" t="n"/>
      <c r="CCT12" s="1739" t="n"/>
      <c r="CCU12" s="1739" t="n"/>
      <c r="CCV12" s="1739" t="n"/>
      <c r="CCW12" s="1739" t="n"/>
      <c r="CCX12" s="1739" t="n"/>
      <c r="CCY12" s="1739" t="n"/>
      <c r="CCZ12" s="1739" t="n"/>
      <c r="CDA12" s="1739" t="n"/>
      <c r="CDB12" s="1739" t="n"/>
      <c r="CDC12" s="1739" t="n"/>
      <c r="CDD12" s="1739" t="n"/>
      <c r="CDE12" s="1739" t="n"/>
      <c r="CDF12" s="1739" t="n"/>
      <c r="CDG12" s="1739" t="n"/>
      <c r="CDH12" s="1739" t="n"/>
      <c r="CDI12" s="1739" t="n"/>
      <c r="CDJ12" s="1739" t="n"/>
      <c r="CDK12" s="1739" t="n"/>
      <c r="CDL12" s="1739" t="n"/>
      <c r="CDM12" s="1739" t="n"/>
      <c r="CDN12" s="1739" t="n"/>
      <c r="CDO12" s="1739" t="n"/>
      <c r="CDP12" s="1739" t="n"/>
      <c r="CDQ12" s="1739" t="n"/>
      <c r="CDR12" s="1739" t="n"/>
      <c r="CDS12" s="1739" t="n"/>
      <c r="CDT12" s="1739" t="n"/>
      <c r="CDU12" s="1739" t="n"/>
      <c r="CDV12" s="1739" t="n"/>
      <c r="CDW12" s="1739" t="n"/>
      <c r="CDX12" s="1739" t="n"/>
      <c r="CDY12" s="1739" t="n"/>
      <c r="CDZ12" s="1739" t="n"/>
      <c r="CEA12" s="1739" t="n"/>
      <c r="CEB12" s="1739" t="n"/>
      <c r="CEC12" s="1739" t="n"/>
      <c r="CED12" s="1739" t="n"/>
      <c r="CEE12" s="1739" t="n"/>
      <c r="CEF12" s="1739" t="n"/>
      <c r="CEG12" s="1739" t="n"/>
      <c r="CEH12" s="1739" t="n"/>
      <c r="CEI12" s="1739" t="n"/>
      <c r="CEJ12" s="1739" t="n"/>
      <c r="CEK12" s="1739" t="n"/>
      <c r="CEL12" s="1739" t="n"/>
      <c r="CEM12" s="1739" t="n"/>
      <c r="CEN12" s="1739" t="n"/>
      <c r="CEO12" s="1739" t="n"/>
      <c r="CEP12" s="1739" t="n"/>
      <c r="CEQ12" s="1739" t="n"/>
      <c r="CER12" s="1739" t="n"/>
      <c r="CES12" s="1739" t="n"/>
      <c r="CET12" s="1739" t="n"/>
      <c r="CEU12" s="1739" t="n"/>
      <c r="CEV12" s="1739" t="n"/>
      <c r="CEW12" s="1739" t="n"/>
      <c r="CEX12" s="1739" t="n"/>
      <c r="CEY12" s="1739" t="n"/>
      <c r="CEZ12" s="1739" t="n"/>
      <c r="CFA12" s="1739" t="n"/>
      <c r="CFB12" s="1739" t="n"/>
      <c r="CFC12" s="1739" t="n"/>
      <c r="CFD12" s="1739" t="n"/>
      <c r="CFE12" s="1739" t="n"/>
      <c r="CFF12" s="1739" t="n"/>
      <c r="CFG12" s="1739" t="n"/>
      <c r="CFH12" s="1739" t="n"/>
      <c r="CFI12" s="1739" t="n"/>
      <c r="CFJ12" s="1739" t="n"/>
      <c r="CFK12" s="1739" t="n"/>
      <c r="CFL12" s="1739" t="n"/>
      <c r="CFM12" s="1739" t="n"/>
      <c r="CFN12" s="1739" t="n"/>
      <c r="CFO12" s="1739" t="n"/>
      <c r="CFP12" s="1739" t="n"/>
      <c r="CFQ12" s="1739" t="n"/>
      <c r="CFR12" s="1739" t="n"/>
      <c r="CFS12" s="1739" t="n"/>
      <c r="CFT12" s="1739" t="n"/>
      <c r="CFU12" s="1739" t="n"/>
      <c r="CFV12" s="1739" t="n"/>
      <c r="CFW12" s="1739" t="n"/>
      <c r="CFX12" s="1739" t="n"/>
      <c r="CFY12" s="1739" t="n"/>
      <c r="CFZ12" s="1739" t="n"/>
      <c r="CGA12" s="1739" t="n"/>
      <c r="CGB12" s="1739" t="n"/>
      <c r="CGC12" s="1739" t="n"/>
      <c r="CGD12" s="1739" t="n"/>
      <c r="CGE12" s="1739" t="n"/>
      <c r="CGF12" s="1739" t="n"/>
      <c r="CGG12" s="1739" t="n"/>
      <c r="CGH12" s="1739" t="n"/>
      <c r="CGI12" s="1739" t="n"/>
      <c r="CGJ12" s="1739" t="n"/>
      <c r="CGK12" s="1739" t="n"/>
      <c r="CGL12" s="1739" t="n"/>
      <c r="CGM12" s="1739" t="n"/>
      <c r="CGN12" s="1739" t="n"/>
      <c r="CGO12" s="1739" t="n"/>
      <c r="CGP12" s="1739" t="n"/>
      <c r="CGQ12" s="1739" t="n"/>
      <c r="CGR12" s="1739" t="n"/>
      <c r="CGS12" s="1739" t="n"/>
      <c r="CGT12" s="1739" t="n"/>
      <c r="CGU12" s="1739" t="n"/>
      <c r="CGV12" s="1739" t="n"/>
      <c r="CGW12" s="1739" t="n"/>
      <c r="CGX12" s="1739" t="n"/>
      <c r="CGY12" s="1739" t="n"/>
      <c r="CGZ12" s="1739" t="n"/>
      <c r="CHA12" s="1739" t="n"/>
      <c r="CHB12" s="1739" t="n"/>
      <c r="CHC12" s="1739" t="n"/>
      <c r="CHD12" s="1739" t="n"/>
      <c r="CHE12" s="1739" t="n"/>
      <c r="CHF12" s="1739" t="n"/>
      <c r="CHG12" s="1739" t="n"/>
      <c r="CHH12" s="1739" t="n"/>
      <c r="CHI12" s="1739" t="n"/>
      <c r="CHJ12" s="1739" t="n"/>
      <c r="CHK12" s="1739" t="n"/>
      <c r="CHL12" s="1739" t="n"/>
      <c r="CHM12" s="1739" t="n"/>
      <c r="CHN12" s="1739" t="n"/>
      <c r="CHO12" s="1739" t="n"/>
      <c r="CHP12" s="1739" t="n"/>
      <c r="CHQ12" s="1739" t="n"/>
      <c r="CHR12" s="1739" t="n"/>
      <c r="CHS12" s="1739" t="n"/>
      <c r="CHT12" s="1739" t="n"/>
      <c r="CHU12" s="1739" t="n"/>
      <c r="CHV12" s="1739" t="n"/>
      <c r="CHW12" s="1739" t="n"/>
      <c r="CHX12" s="1739" t="n"/>
      <c r="CHY12" s="1739" t="n"/>
      <c r="CHZ12" s="1739" t="n"/>
      <c r="CIA12" s="1739" t="n"/>
      <c r="CIB12" s="1739" t="n"/>
      <c r="CIC12" s="1739" t="n"/>
      <c r="CID12" s="1739" t="n"/>
      <c r="CIE12" s="1739" t="n"/>
      <c r="CIF12" s="1739" t="n"/>
      <c r="CIG12" s="1739" t="n"/>
      <c r="CIH12" s="1739" t="n"/>
      <c r="CII12" s="1739" t="n"/>
      <c r="CIJ12" s="1739" t="n"/>
      <c r="CIK12" s="1739" t="n"/>
      <c r="CIL12" s="1739" t="n"/>
      <c r="CIM12" s="1739" t="n"/>
      <c r="CIN12" s="1739" t="n"/>
      <c r="CIO12" s="1739" t="n"/>
      <c r="CIP12" s="1739" t="n"/>
      <c r="CIQ12" s="1739" t="n"/>
      <c r="CIR12" s="1739" t="n"/>
      <c r="CIS12" s="1739" t="n"/>
      <c r="CIT12" s="1739" t="n"/>
      <c r="CIU12" s="1739" t="n"/>
      <c r="CIV12" s="1739" t="n"/>
      <c r="CIW12" s="1739" t="n"/>
      <c r="CIX12" s="1739" t="n"/>
      <c r="CIY12" s="1739" t="n"/>
      <c r="CIZ12" s="1739" t="n"/>
      <c r="CJA12" s="1739" t="n"/>
      <c r="CJB12" s="1739" t="n"/>
      <c r="CJC12" s="1739" t="n"/>
      <c r="CJD12" s="1739" t="n"/>
      <c r="CJE12" s="1739" t="n"/>
      <c r="CJF12" s="1739" t="n"/>
      <c r="CJG12" s="1739" t="n"/>
      <c r="CJH12" s="1739" t="n"/>
      <c r="CJI12" s="1739" t="n"/>
      <c r="CJJ12" s="1739" t="n"/>
      <c r="CJK12" s="1739" t="n"/>
      <c r="CJL12" s="1739" t="n"/>
      <c r="CJM12" s="1739" t="n"/>
      <c r="CJN12" s="1739" t="n"/>
      <c r="CJO12" s="1739" t="n"/>
      <c r="CJP12" s="1739" t="n"/>
      <c r="CJQ12" s="1739" t="n"/>
      <c r="CJR12" s="1739" t="n"/>
      <c r="CJS12" s="1739" t="n"/>
      <c r="CJT12" s="1739" t="n"/>
      <c r="CJU12" s="1739" t="n"/>
      <c r="CJV12" s="1739" t="n"/>
      <c r="CJW12" s="1739" t="n"/>
      <c r="CJX12" s="1739" t="n"/>
      <c r="CJY12" s="1739" t="n"/>
      <c r="CJZ12" s="1739" t="n"/>
      <c r="CKA12" s="1739" t="n"/>
      <c r="CKB12" s="1739" t="n"/>
      <c r="CKC12" s="1739" t="n"/>
      <c r="CKD12" s="1739" t="n"/>
      <c r="CKE12" s="1739" t="n"/>
      <c r="CKF12" s="1739" t="n"/>
      <c r="CKG12" s="1739" t="n"/>
      <c r="CKH12" s="1739" t="n"/>
      <c r="CKI12" s="1739" t="n"/>
      <c r="CKJ12" s="1739" t="n"/>
      <c r="CKK12" s="1739" t="n"/>
      <c r="CKL12" s="1739" t="n"/>
      <c r="CKM12" s="1739" t="n"/>
      <c r="CKN12" s="1739" t="n"/>
      <c r="CKO12" s="1739" t="n"/>
      <c r="CKP12" s="1739" t="n"/>
      <c r="CKQ12" s="1739" t="n"/>
      <c r="CKR12" s="1739" t="n"/>
      <c r="CKS12" s="1739" t="n"/>
      <c r="CKT12" s="1739" t="n"/>
      <c r="CKU12" s="1739" t="n"/>
      <c r="CKV12" s="1739" t="n"/>
      <c r="CKW12" s="1739" t="n"/>
      <c r="CKX12" s="1739" t="n"/>
      <c r="CKY12" s="1739" t="n"/>
      <c r="CKZ12" s="1739" t="n"/>
      <c r="CLA12" s="1739" t="n"/>
      <c r="CLB12" s="1739" t="n"/>
      <c r="CLC12" s="1739" t="n"/>
      <c r="CLD12" s="1739" t="n"/>
      <c r="CLE12" s="1739" t="n"/>
      <c r="CLF12" s="1739" t="n"/>
      <c r="CLG12" s="1739" t="n"/>
      <c r="CLH12" s="1739" t="n"/>
      <c r="CLI12" s="1739" t="n"/>
      <c r="CLJ12" s="1739" t="n"/>
      <c r="CLK12" s="1739" t="n"/>
      <c r="CLL12" s="1739" t="n"/>
      <c r="CLM12" s="1739" t="n"/>
      <c r="CLN12" s="1739" t="n"/>
      <c r="CLO12" s="1739" t="n"/>
      <c r="CLP12" s="1739" t="n"/>
      <c r="CLQ12" s="1739" t="n"/>
      <c r="CLR12" s="1739" t="n"/>
      <c r="CLS12" s="1739" t="n"/>
      <c r="CLT12" s="1739" t="n"/>
      <c r="CLU12" s="1739" t="n"/>
      <c r="CLV12" s="1739" t="n"/>
      <c r="CLW12" s="1739" t="n"/>
      <c r="CLX12" s="1739" t="n"/>
      <c r="CLY12" s="1739" t="n"/>
      <c r="CLZ12" s="1739" t="n"/>
      <c r="CMA12" s="1739" t="n"/>
      <c r="CMB12" s="1739" t="n"/>
      <c r="CMC12" s="1739" t="n"/>
      <c r="CMD12" s="1739" t="n"/>
      <c r="CME12" s="1739" t="n"/>
      <c r="CMF12" s="1739" t="n"/>
      <c r="CMG12" s="1739" t="n"/>
      <c r="CMH12" s="1739" t="n"/>
      <c r="CMI12" s="1739" t="n"/>
      <c r="CMJ12" s="1739" t="n"/>
      <c r="CMK12" s="1739" t="n"/>
      <c r="CML12" s="1739" t="n"/>
      <c r="CMM12" s="1739" t="n"/>
      <c r="CMN12" s="1739" t="n"/>
      <c r="CMO12" s="1739" t="n"/>
      <c r="CMP12" s="1739" t="n"/>
      <c r="CMQ12" s="1739" t="n"/>
      <c r="CMR12" s="1739" t="n"/>
      <c r="CMS12" s="1739" t="n"/>
      <c r="CMT12" s="1739" t="n"/>
      <c r="CMU12" s="1739" t="n"/>
      <c r="CMV12" s="1739" t="n"/>
      <c r="CMW12" s="1739" t="n"/>
      <c r="CMX12" s="1739" t="n"/>
      <c r="CMY12" s="1739" t="n"/>
      <c r="CMZ12" s="1739" t="n"/>
      <c r="CNA12" s="1739" t="n"/>
      <c r="CNB12" s="1739" t="n"/>
      <c r="CNC12" s="1739" t="n"/>
      <c r="CND12" s="1739" t="n"/>
      <c r="CNE12" s="1739" t="n"/>
      <c r="CNF12" s="1739" t="n"/>
      <c r="CNG12" s="1739" t="n"/>
      <c r="CNH12" s="1739" t="n"/>
      <c r="CNI12" s="1739" t="n"/>
      <c r="CNJ12" s="1739" t="n"/>
      <c r="CNK12" s="1739" t="n"/>
      <c r="CNL12" s="1739" t="n"/>
      <c r="CNM12" s="1739" t="n"/>
      <c r="CNN12" s="1739" t="n"/>
      <c r="CNO12" s="1739" t="n"/>
      <c r="CNP12" s="1739" t="n"/>
      <c r="CNQ12" s="1739" t="n"/>
      <c r="CNR12" s="1739" t="n"/>
      <c r="CNS12" s="1739" t="n"/>
      <c r="CNT12" s="1739" t="n"/>
      <c r="CNU12" s="1739" t="n"/>
      <c r="CNV12" s="1739" t="n"/>
      <c r="CNW12" s="1739" t="n"/>
      <c r="CNX12" s="1739" t="n"/>
      <c r="CNY12" s="1739" t="n"/>
      <c r="CNZ12" s="1739" t="n"/>
      <c r="COA12" s="1739" t="n"/>
      <c r="COB12" s="1739" t="n"/>
      <c r="COC12" s="1739" t="n"/>
      <c r="COD12" s="1739" t="n"/>
      <c r="COE12" s="1739" t="n"/>
      <c r="COF12" s="1739" t="n"/>
      <c r="COG12" s="1739" t="n"/>
      <c r="COH12" s="1739" t="n"/>
      <c r="COI12" s="1739" t="n"/>
      <c r="COJ12" s="1739" t="n"/>
      <c r="COK12" s="1739" t="n"/>
      <c r="COL12" s="1739" t="n"/>
      <c r="COM12" s="1739" t="n"/>
      <c r="CON12" s="1739" t="n"/>
      <c r="COO12" s="1739" t="n"/>
      <c r="COP12" s="1739" t="n"/>
      <c r="COQ12" s="1739" t="n"/>
      <c r="COR12" s="1739" t="n"/>
      <c r="COS12" s="1739" t="n"/>
      <c r="COT12" s="1739" t="n"/>
      <c r="COU12" s="1739" t="n"/>
      <c r="COV12" s="1739" t="n"/>
      <c r="COW12" s="1739" t="n"/>
      <c r="COX12" s="1739" t="n"/>
      <c r="COY12" s="1739" t="n"/>
      <c r="COZ12" s="1739" t="n"/>
      <c r="CPA12" s="1739" t="n"/>
      <c r="CPB12" s="1739" t="n"/>
      <c r="CPC12" s="1739" t="n"/>
      <c r="CPD12" s="1739" t="n"/>
      <c r="CPE12" s="1739" t="n"/>
      <c r="CPF12" s="1739" t="n"/>
      <c r="CPG12" s="1739" t="n"/>
      <c r="CPH12" s="1739" t="n"/>
      <c r="CPI12" s="1739" t="n"/>
      <c r="CPJ12" s="1739" t="n"/>
      <c r="CPK12" s="1739" t="n"/>
      <c r="CPL12" s="1739" t="n"/>
      <c r="CPM12" s="1739" t="n"/>
      <c r="CPN12" s="1739" t="n"/>
      <c r="CPO12" s="1739" t="n"/>
      <c r="CPP12" s="1739" t="n"/>
      <c r="CPQ12" s="1739" t="n"/>
      <c r="CPR12" s="1739" t="n"/>
      <c r="CPS12" s="1739" t="n"/>
      <c r="CPT12" s="1739" t="n"/>
      <c r="CPU12" s="1739" t="n"/>
      <c r="CPV12" s="1739" t="n"/>
      <c r="CPW12" s="1739" t="n"/>
      <c r="CPX12" s="1739" t="n"/>
      <c r="CPY12" s="1739" t="n"/>
      <c r="CPZ12" s="1739" t="n"/>
      <c r="CQA12" s="1739" t="n"/>
      <c r="CQB12" s="1739" t="n"/>
      <c r="CQC12" s="1739" t="n"/>
      <c r="CQD12" s="1739" t="n"/>
      <c r="CQE12" s="1739" t="n"/>
      <c r="CQF12" s="1739" t="n"/>
      <c r="CQG12" s="1739" t="n"/>
      <c r="CQH12" s="1739" t="n"/>
      <c r="CQI12" s="1739" t="n"/>
      <c r="CQJ12" s="1739" t="n"/>
      <c r="CQK12" s="1739" t="n"/>
      <c r="CQL12" s="1739" t="n"/>
      <c r="CQM12" s="1739" t="n"/>
      <c r="CQN12" s="1739" t="n"/>
      <c r="CQO12" s="1739" t="n"/>
      <c r="CQP12" s="1739" t="n"/>
      <c r="CQQ12" s="1739" t="n"/>
      <c r="CQR12" s="1739" t="n"/>
      <c r="CQS12" s="1739" t="n"/>
      <c r="CQT12" s="1739" t="n"/>
      <c r="CQU12" s="1739" t="n"/>
      <c r="CQV12" s="1739" t="n"/>
      <c r="CQW12" s="1739" t="n"/>
      <c r="CQX12" s="1739" t="n"/>
      <c r="CQY12" s="1739" t="n"/>
      <c r="CQZ12" s="1739" t="n"/>
      <c r="CRA12" s="1739" t="n"/>
      <c r="CRB12" s="1739" t="n"/>
      <c r="CRC12" s="1739" t="n"/>
      <c r="CRD12" s="1739" t="n"/>
      <c r="CRE12" s="1739" t="n"/>
      <c r="CRF12" s="1739" t="n"/>
      <c r="CRG12" s="1739" t="n"/>
      <c r="CRH12" s="1739" t="n"/>
      <c r="CRI12" s="1739" t="n"/>
      <c r="CRJ12" s="1739" t="n"/>
      <c r="CRK12" s="1739" t="n"/>
      <c r="CRL12" s="1739" t="n"/>
      <c r="CRM12" s="1739" t="n"/>
      <c r="CRN12" s="1739" t="n"/>
      <c r="CRO12" s="1739" t="n"/>
      <c r="CRP12" s="1739" t="n"/>
      <c r="CRQ12" s="1739" t="n"/>
      <c r="CRR12" s="1739" t="n"/>
      <c r="CRS12" s="1739" t="n"/>
      <c r="CRT12" s="1739" t="n"/>
      <c r="CRU12" s="1739" t="n"/>
      <c r="CRV12" s="1739" t="n"/>
      <c r="CRW12" s="1739" t="n"/>
      <c r="CRX12" s="1739" t="n"/>
      <c r="CRY12" s="1739" t="n"/>
      <c r="CRZ12" s="1739" t="n"/>
      <c r="CSA12" s="1739" t="n"/>
      <c r="CSB12" s="1739" t="n"/>
      <c r="CSC12" s="1739" t="n"/>
      <c r="CSD12" s="1739" t="n"/>
      <c r="CSE12" s="1739" t="n"/>
      <c r="CSF12" s="1739" t="n"/>
      <c r="CSG12" s="1739" t="n"/>
      <c r="CSH12" s="1739" t="n"/>
      <c r="CSI12" s="1739" t="n"/>
      <c r="CSJ12" s="1739" t="n"/>
      <c r="CSK12" s="1739" t="n"/>
      <c r="CSL12" s="1739" t="n"/>
      <c r="CSM12" s="1739" t="n"/>
      <c r="CSN12" s="1739" t="n"/>
      <c r="CSO12" s="1739" t="n"/>
      <c r="CSP12" s="1739" t="n"/>
      <c r="CSQ12" s="1739" t="n"/>
      <c r="CSR12" s="1739" t="n"/>
      <c r="CSS12" s="1739" t="n"/>
      <c r="CST12" s="1739" t="n"/>
      <c r="CSU12" s="1739" t="n"/>
      <c r="CSV12" s="1739" t="n"/>
      <c r="CSW12" s="1739" t="n"/>
      <c r="CSX12" s="1739" t="n"/>
      <c r="CSY12" s="1739" t="n"/>
      <c r="CSZ12" s="1739" t="n"/>
      <c r="CTA12" s="1739" t="n"/>
      <c r="CTB12" s="1739" t="n"/>
      <c r="CTC12" s="1739" t="n"/>
      <c r="CTD12" s="1739" t="n"/>
      <c r="CTE12" s="1739" t="n"/>
      <c r="CTF12" s="1739" t="n"/>
      <c r="CTG12" s="1739" t="n"/>
      <c r="CTH12" s="1739" t="n"/>
      <c r="CTI12" s="1739" t="n"/>
      <c r="CTJ12" s="1739" t="n"/>
      <c r="CTK12" s="1739" t="n"/>
      <c r="CTL12" s="1739" t="n"/>
      <c r="CTM12" s="1739" t="n"/>
      <c r="CTN12" s="1739" t="n"/>
      <c r="CTO12" s="1739" t="n"/>
      <c r="CTP12" s="1739" t="n"/>
      <c r="CTQ12" s="1739" t="n"/>
      <c r="CTR12" s="1739" t="n"/>
      <c r="CTS12" s="1739" t="n"/>
      <c r="CTT12" s="1739" t="n"/>
      <c r="CTU12" s="1739" t="n"/>
      <c r="CTV12" s="1739" t="n"/>
      <c r="CTW12" s="1739" t="n"/>
      <c r="CTX12" s="1739" t="n"/>
      <c r="CTY12" s="1739" t="n"/>
      <c r="CTZ12" s="1739" t="n"/>
      <c r="CUA12" s="1739" t="n"/>
      <c r="CUB12" s="1739" t="n"/>
      <c r="CUC12" s="1739" t="n"/>
      <c r="CUD12" s="1739" t="n"/>
      <c r="CUE12" s="1739" t="n"/>
      <c r="CUF12" s="1739" t="n"/>
      <c r="CUG12" s="1739" t="n"/>
      <c r="CUH12" s="1739" t="n"/>
      <c r="CUI12" s="1739" t="n"/>
      <c r="CUJ12" s="1739" t="n"/>
      <c r="CUK12" s="1739" t="n"/>
      <c r="CUL12" s="1739" t="n"/>
      <c r="CUM12" s="1739" t="n"/>
      <c r="CUN12" s="1739" t="n"/>
      <c r="CUO12" s="1739" t="n"/>
      <c r="CUP12" s="1739" t="n"/>
      <c r="CUQ12" s="1739" t="n"/>
      <c r="CUR12" s="1739" t="n"/>
      <c r="CUS12" s="1739" t="n"/>
      <c r="CUT12" s="1739" t="n"/>
      <c r="CUU12" s="1739" t="n"/>
      <c r="CUV12" s="1739" t="n"/>
      <c r="CUW12" s="1739" t="n"/>
      <c r="CUX12" s="1739" t="n"/>
      <c r="CUY12" s="1739" t="n"/>
      <c r="CUZ12" s="1739" t="n"/>
      <c r="CVA12" s="1739" t="n"/>
      <c r="CVB12" s="1739" t="n"/>
      <c r="CVC12" s="1739" t="n"/>
      <c r="CVD12" s="1739" t="n"/>
      <c r="CVE12" s="1739" t="n"/>
      <c r="CVF12" s="1739" t="n"/>
      <c r="CVG12" s="1739" t="n"/>
      <c r="CVH12" s="1739" t="n"/>
      <c r="CVI12" s="1739" t="n"/>
      <c r="CVJ12" s="1739" t="n"/>
      <c r="CVK12" s="1739" t="n"/>
      <c r="CVL12" s="1739" t="n"/>
      <c r="CVM12" s="1739" t="n"/>
      <c r="CVN12" s="1739" t="n"/>
      <c r="CVO12" s="1739" t="n"/>
      <c r="CVP12" s="1739" t="n"/>
      <c r="CVQ12" s="1739" t="n"/>
      <c r="CVR12" s="1739" t="n"/>
      <c r="CVS12" s="1739" t="n"/>
      <c r="CVT12" s="1739" t="n"/>
      <c r="CVU12" s="1739" t="n"/>
      <c r="CVV12" s="1739" t="n"/>
      <c r="CVW12" s="1739" t="n"/>
      <c r="CVX12" s="1739" t="n"/>
      <c r="CVY12" s="1739" t="n"/>
      <c r="CVZ12" s="1739" t="n"/>
      <c r="CWA12" s="1739" t="n"/>
      <c r="CWB12" s="1739" t="n"/>
      <c r="CWC12" s="1739" t="n"/>
      <c r="CWD12" s="1739" t="n"/>
      <c r="CWE12" s="1739" t="n"/>
      <c r="CWF12" s="1739" t="n"/>
      <c r="CWG12" s="1739" t="n"/>
      <c r="CWH12" s="1739" t="n"/>
      <c r="CWI12" s="1739" t="n"/>
      <c r="CWJ12" s="1739" t="n"/>
      <c r="CWK12" s="1739" t="n"/>
      <c r="CWL12" s="1739" t="n"/>
      <c r="CWM12" s="1739" t="n"/>
      <c r="CWN12" s="1739" t="n"/>
      <c r="CWO12" s="1739" t="n"/>
      <c r="CWP12" s="1739" t="n"/>
      <c r="CWQ12" s="1739" t="n"/>
      <c r="CWR12" s="1739" t="n"/>
      <c r="CWS12" s="1739" t="n"/>
      <c r="CWT12" s="1739" t="n"/>
      <c r="CWU12" s="1739" t="n"/>
      <c r="CWV12" s="1739" t="n"/>
      <c r="CWW12" s="1739" t="n"/>
      <c r="CWX12" s="1739" t="n"/>
      <c r="CWY12" s="1739" t="n"/>
      <c r="CWZ12" s="1739" t="n"/>
      <c r="CXA12" s="1739" t="n"/>
      <c r="CXB12" s="1739" t="n"/>
      <c r="CXC12" s="1739" t="n"/>
      <c r="CXD12" s="1739" t="n"/>
      <c r="CXE12" s="1739" t="n"/>
      <c r="CXF12" s="1739" t="n"/>
      <c r="CXG12" s="1739" t="n"/>
      <c r="CXH12" s="1739" t="n"/>
      <c r="CXI12" s="1739" t="n"/>
      <c r="CXJ12" s="1739" t="n"/>
      <c r="CXK12" s="1739" t="n"/>
      <c r="CXL12" s="1739" t="n"/>
      <c r="CXM12" s="1739" t="n"/>
      <c r="CXN12" s="1739" t="n"/>
      <c r="CXO12" s="1739" t="n"/>
      <c r="CXP12" s="1739" t="n"/>
      <c r="CXQ12" s="1739" t="n"/>
      <c r="CXR12" s="1739" t="n"/>
      <c r="CXS12" s="1739" t="n"/>
      <c r="CXT12" s="1739" t="n"/>
      <c r="CXU12" s="1739" t="n"/>
      <c r="CXV12" s="1739" t="n"/>
      <c r="CXW12" s="1739" t="n"/>
      <c r="CXX12" s="1739" t="n"/>
      <c r="CXY12" s="1739" t="n"/>
      <c r="CXZ12" s="1739" t="n"/>
      <c r="CYA12" s="1739" t="n"/>
      <c r="CYB12" s="1739" t="n"/>
      <c r="CYC12" s="1739" t="n"/>
      <c r="CYD12" s="1739" t="n"/>
      <c r="CYE12" s="1739" t="n"/>
      <c r="CYF12" s="1739" t="n"/>
      <c r="CYG12" s="1739" t="n"/>
      <c r="CYH12" s="1739" t="n"/>
      <c r="CYI12" s="1739" t="n"/>
      <c r="CYJ12" s="1739" t="n"/>
      <c r="CYK12" s="1739" t="n"/>
      <c r="CYL12" s="1739" t="n"/>
      <c r="CYM12" s="1739" t="n"/>
      <c r="CYN12" s="1739" t="n"/>
      <c r="CYO12" s="1739" t="n"/>
      <c r="CYP12" s="1739" t="n"/>
      <c r="CYQ12" s="1739" t="n"/>
      <c r="CYR12" s="1739" t="n"/>
      <c r="CYS12" s="1739" t="n"/>
      <c r="CYT12" s="1739" t="n"/>
      <c r="CYU12" s="1739" t="n"/>
      <c r="CYV12" s="1739" t="n"/>
      <c r="CYW12" s="1739" t="n"/>
      <c r="CYX12" s="1739" t="n"/>
      <c r="CYY12" s="1739" t="n"/>
      <c r="CYZ12" s="1739" t="n"/>
      <c r="CZA12" s="1739" t="n"/>
      <c r="CZB12" s="1739" t="n"/>
      <c r="CZC12" s="1739" t="n"/>
      <c r="CZD12" s="1739" t="n"/>
      <c r="CZE12" s="1739" t="n"/>
      <c r="CZF12" s="1739" t="n"/>
      <c r="CZG12" s="1739" t="n"/>
      <c r="CZH12" s="1739" t="n"/>
      <c r="CZI12" s="1739" t="n"/>
      <c r="CZJ12" s="1739" t="n"/>
      <c r="CZK12" s="1739" t="n"/>
      <c r="CZL12" s="1739" t="n"/>
      <c r="CZM12" s="1739" t="n"/>
      <c r="CZN12" s="1739" t="n"/>
      <c r="CZO12" s="1739" t="n"/>
      <c r="CZP12" s="1739" t="n"/>
      <c r="CZQ12" s="1739" t="n"/>
      <c r="CZR12" s="1739" t="n"/>
      <c r="CZS12" s="1739" t="n"/>
      <c r="CZT12" s="1739" t="n"/>
      <c r="CZU12" s="1739" t="n"/>
      <c r="CZV12" s="1739" t="n"/>
      <c r="CZW12" s="1739" t="n"/>
      <c r="CZX12" s="1739" t="n"/>
      <c r="CZY12" s="1739" t="n"/>
      <c r="CZZ12" s="1739" t="n"/>
      <c r="DAA12" s="1739" t="n"/>
      <c r="DAB12" s="1739" t="n"/>
      <c r="DAC12" s="1739" t="n"/>
      <c r="DAD12" s="1739" t="n"/>
      <c r="DAE12" s="1739" t="n"/>
      <c r="DAF12" s="1739" t="n"/>
      <c r="DAG12" s="1739" t="n"/>
      <c r="DAH12" s="1739" t="n"/>
      <c r="DAI12" s="1739" t="n"/>
      <c r="DAJ12" s="1739" t="n"/>
      <c r="DAK12" s="1739" t="n"/>
      <c r="DAL12" s="1739" t="n"/>
      <c r="DAM12" s="1739" t="n"/>
      <c r="DAN12" s="1739" t="n"/>
      <c r="DAO12" s="1739" t="n"/>
      <c r="DAP12" s="1739" t="n"/>
      <c r="DAQ12" s="1739" t="n"/>
      <c r="DAR12" s="1739" t="n"/>
      <c r="DAS12" s="1739" t="n"/>
      <c r="DAT12" s="1739" t="n"/>
      <c r="DAU12" s="1739" t="n"/>
      <c r="DAV12" s="1739" t="n"/>
      <c r="DAW12" s="1739" t="n"/>
      <c r="DAX12" s="1739" t="n"/>
      <c r="DAY12" s="1739" t="n"/>
      <c r="DAZ12" s="1739" t="n"/>
      <c r="DBA12" s="1739" t="n"/>
      <c r="DBB12" s="1739" t="n"/>
      <c r="DBC12" s="1739" t="n"/>
      <c r="DBD12" s="1739" t="n"/>
      <c r="DBE12" s="1739" t="n"/>
      <c r="DBF12" s="1739" t="n"/>
      <c r="DBG12" s="1739" t="n"/>
      <c r="DBH12" s="1739" t="n"/>
      <c r="DBI12" s="1739" t="n"/>
      <c r="DBJ12" s="1739" t="n"/>
      <c r="DBK12" s="1739" t="n"/>
      <c r="DBL12" s="1739" t="n"/>
      <c r="DBM12" s="1739" t="n"/>
      <c r="DBN12" s="1739" t="n"/>
      <c r="DBO12" s="1739" t="n"/>
      <c r="DBP12" s="1739" t="n"/>
      <c r="DBQ12" s="1739" t="n"/>
      <c r="DBR12" s="1739" t="n"/>
      <c r="DBS12" s="1739" t="n"/>
      <c r="DBT12" s="1739" t="n"/>
      <c r="DBU12" s="1739" t="n"/>
      <c r="DBV12" s="1739" t="n"/>
      <c r="DBW12" s="1739" t="n"/>
      <c r="DBX12" s="1739" t="n"/>
      <c r="DBY12" s="1739" t="n"/>
      <c r="DBZ12" s="1739" t="n"/>
      <c r="DCA12" s="1739" t="n"/>
      <c r="DCB12" s="1739" t="n"/>
      <c r="DCC12" s="1739" t="n"/>
      <c r="DCD12" s="1739" t="n"/>
      <c r="DCE12" s="1739" t="n"/>
      <c r="DCF12" s="1739" t="n"/>
      <c r="DCG12" s="1739" t="n"/>
      <c r="DCH12" s="1739" t="n"/>
      <c r="DCI12" s="1739" t="n"/>
      <c r="DCJ12" s="1739" t="n"/>
      <c r="DCK12" s="1739" t="n"/>
      <c r="DCL12" s="1739" t="n"/>
      <c r="DCM12" s="1739" t="n"/>
      <c r="DCN12" s="1739" t="n"/>
      <c r="DCO12" s="1739" t="n"/>
      <c r="DCP12" s="1739" t="n"/>
      <c r="DCQ12" s="1739" t="n"/>
      <c r="DCR12" s="1739" t="n"/>
      <c r="DCS12" s="1739" t="n"/>
      <c r="DCT12" s="1739" t="n"/>
      <c r="DCU12" s="1739" t="n"/>
      <c r="DCV12" s="1739" t="n"/>
      <c r="DCW12" s="1739" t="n"/>
      <c r="DCX12" s="1739" t="n"/>
      <c r="DCY12" s="1739" t="n"/>
      <c r="DCZ12" s="1739" t="n"/>
      <c r="DDA12" s="1739" t="n"/>
      <c r="DDB12" s="1739" t="n"/>
      <c r="DDC12" s="1739" t="n"/>
      <c r="DDD12" s="1739" t="n"/>
      <c r="DDE12" s="1739" t="n"/>
      <c r="DDF12" s="1739" t="n"/>
      <c r="DDG12" s="1739" t="n"/>
      <c r="DDH12" s="1739" t="n"/>
      <c r="DDI12" s="1739" t="n"/>
      <c r="DDJ12" s="1739" t="n"/>
      <c r="DDK12" s="1739" t="n"/>
      <c r="DDL12" s="1739" t="n"/>
      <c r="DDM12" s="1739" t="n"/>
      <c r="DDN12" s="1739" t="n"/>
      <c r="DDO12" s="1739" t="n"/>
      <c r="DDP12" s="1739" t="n"/>
      <c r="DDQ12" s="1739" t="n"/>
      <c r="DDR12" s="1739" t="n"/>
      <c r="DDS12" s="1739" t="n"/>
      <c r="DDT12" s="1739" t="n"/>
      <c r="DDU12" s="1739" t="n"/>
      <c r="DDV12" s="1739" t="n"/>
      <c r="DDW12" s="1739" t="n"/>
      <c r="DDX12" s="1739" t="n"/>
      <c r="DDY12" s="1739" t="n"/>
      <c r="DDZ12" s="1739" t="n"/>
      <c r="DEA12" s="1739" t="n"/>
      <c r="DEB12" s="1739" t="n"/>
      <c r="DEC12" s="1739" t="n"/>
      <c r="DED12" s="1739" t="n"/>
      <c r="DEE12" s="1739" t="n"/>
      <c r="DEF12" s="1739" t="n"/>
      <c r="DEG12" s="1739" t="n"/>
      <c r="DEH12" s="1739" t="n"/>
      <c r="DEI12" s="1739" t="n"/>
      <c r="DEJ12" s="1739" t="n"/>
      <c r="DEK12" s="1739" t="n"/>
      <c r="DEL12" s="1739" t="n"/>
      <c r="DEM12" s="1739" t="n"/>
      <c r="DEN12" s="1739" t="n"/>
      <c r="DEO12" s="1739" t="n"/>
      <c r="DEP12" s="1739" t="n"/>
      <c r="DEQ12" s="1739" t="n"/>
      <c r="DER12" s="1739" t="n"/>
      <c r="DES12" s="1739" t="n"/>
      <c r="DET12" s="1739" t="n"/>
      <c r="DEU12" s="1739" t="n"/>
      <c r="DEV12" s="1739" t="n"/>
      <c r="DEW12" s="1739" t="n"/>
      <c r="DEX12" s="1739" t="n"/>
      <c r="DEY12" s="1739" t="n"/>
      <c r="DEZ12" s="1739" t="n"/>
      <c r="DFA12" s="1739" t="n"/>
      <c r="DFB12" s="1739" t="n"/>
      <c r="DFC12" s="1739" t="n"/>
      <c r="DFD12" s="1739" t="n"/>
      <c r="DFE12" s="1739" t="n"/>
      <c r="DFF12" s="1739" t="n"/>
      <c r="DFG12" s="1739" t="n"/>
      <c r="DFH12" s="1739" t="n"/>
      <c r="DFI12" s="1739" t="n"/>
      <c r="DFJ12" s="1739" t="n"/>
      <c r="DFK12" s="1739" t="n"/>
      <c r="DFL12" s="1739" t="n"/>
      <c r="DFM12" s="1739" t="n"/>
      <c r="DFN12" s="1739" t="n"/>
      <c r="DFO12" s="1739" t="n"/>
      <c r="DFP12" s="1739" t="n"/>
      <c r="DFQ12" s="1739" t="n"/>
      <c r="DFR12" s="1739" t="n"/>
      <c r="DFS12" s="1739" t="n"/>
      <c r="DFT12" s="1739" t="n"/>
      <c r="DFU12" s="1739" t="n"/>
      <c r="DFV12" s="1739" t="n"/>
      <c r="DFW12" s="1739" t="n"/>
      <c r="DFX12" s="1739" t="n"/>
      <c r="DFY12" s="1739" t="n"/>
      <c r="DFZ12" s="1739" t="n"/>
      <c r="DGA12" s="1739" t="n"/>
      <c r="DGB12" s="1739" t="n"/>
      <c r="DGC12" s="1739" t="n"/>
      <c r="DGD12" s="1739" t="n"/>
      <c r="DGE12" s="1739" t="n"/>
      <c r="DGF12" s="1739" t="n"/>
      <c r="DGG12" s="1739" t="n"/>
      <c r="DGH12" s="1739" t="n"/>
      <c r="DGI12" s="1739" t="n"/>
      <c r="DGJ12" s="1739" t="n"/>
      <c r="DGK12" s="1739" t="n"/>
      <c r="DGL12" s="1739" t="n"/>
      <c r="DGM12" s="1739" t="n"/>
      <c r="DGN12" s="1739" t="n"/>
      <c r="DGO12" s="1739" t="n"/>
      <c r="DGP12" s="1739" t="n"/>
      <c r="DGQ12" s="1739" t="n"/>
      <c r="DGR12" s="1739" t="n"/>
      <c r="DGS12" s="1739" t="n"/>
      <c r="DGT12" s="1739" t="n"/>
      <c r="DGU12" s="1739" t="n"/>
      <c r="DGV12" s="1739" t="n"/>
      <c r="DGW12" s="1739" t="n"/>
      <c r="DGX12" s="1739" t="n"/>
      <c r="DGY12" s="1739" t="n"/>
      <c r="DGZ12" s="1739" t="n"/>
      <c r="DHA12" s="1739" t="n"/>
      <c r="DHB12" s="1739" t="n"/>
      <c r="DHC12" s="1739" t="n"/>
      <c r="DHD12" s="1739" t="n"/>
      <c r="DHE12" s="1739" t="n"/>
      <c r="DHF12" s="1739" t="n"/>
      <c r="DHG12" s="1739" t="n"/>
      <c r="DHH12" s="1739" t="n"/>
      <c r="DHI12" s="1739" t="n"/>
      <c r="DHJ12" s="1739" t="n"/>
      <c r="DHK12" s="1739" t="n"/>
      <c r="DHL12" s="1739" t="n"/>
      <c r="DHM12" s="1739" t="n"/>
      <c r="DHN12" s="1739" t="n"/>
      <c r="DHO12" s="1739" t="n"/>
      <c r="DHP12" s="1739" t="n"/>
      <c r="DHQ12" s="1739" t="n"/>
      <c r="DHR12" s="1739" t="n"/>
      <c r="DHS12" s="1739" t="n"/>
      <c r="DHT12" s="1739" t="n"/>
      <c r="DHU12" s="1739" t="n"/>
      <c r="DHV12" s="1739" t="n"/>
      <c r="DHW12" s="1739" t="n"/>
      <c r="DHX12" s="1739" t="n"/>
      <c r="DHY12" s="1739" t="n"/>
      <c r="DHZ12" s="1739" t="n"/>
      <c r="DIA12" s="1739" t="n"/>
      <c r="DIB12" s="1739" t="n"/>
      <c r="DIC12" s="1739" t="n"/>
      <c r="DID12" s="1739" t="n"/>
      <c r="DIE12" s="1739" t="n"/>
      <c r="DIF12" s="1739" t="n"/>
      <c r="DIG12" s="1739" t="n"/>
      <c r="DIH12" s="1739" t="n"/>
      <c r="DII12" s="1739" t="n"/>
      <c r="DIJ12" s="1739" t="n"/>
      <c r="DIK12" s="1739" t="n"/>
      <c r="DIL12" s="1739" t="n"/>
      <c r="DIM12" s="1739" t="n"/>
      <c r="DIN12" s="1739" t="n"/>
      <c r="DIO12" s="1739" t="n"/>
      <c r="DIP12" s="1739" t="n"/>
      <c r="DIQ12" s="1739" t="n"/>
      <c r="DIR12" s="1739" t="n"/>
      <c r="DIS12" s="1739" t="n"/>
      <c r="DIT12" s="1739" t="n"/>
      <c r="DIU12" s="1739" t="n"/>
      <c r="DIV12" s="1739" t="n"/>
      <c r="DIW12" s="1739" t="n"/>
      <c r="DIX12" s="1739" t="n"/>
      <c r="DIY12" s="1739" t="n"/>
      <c r="DIZ12" s="1739" t="n"/>
      <c r="DJA12" s="1739" t="n"/>
      <c r="DJB12" s="1739" t="n"/>
      <c r="DJC12" s="1739" t="n"/>
      <c r="DJD12" s="1739" t="n"/>
      <c r="DJE12" s="1739" t="n"/>
      <c r="DJF12" s="1739" t="n"/>
      <c r="DJG12" s="1739" t="n"/>
      <c r="DJH12" s="1739" t="n"/>
      <c r="DJI12" s="1739" t="n"/>
      <c r="DJJ12" s="1739" t="n"/>
      <c r="DJK12" s="1739" t="n"/>
      <c r="DJL12" s="1739" t="n"/>
      <c r="DJM12" s="1739" t="n"/>
      <c r="DJN12" s="1739" t="n"/>
      <c r="DJO12" s="1739" t="n"/>
      <c r="DJP12" s="1739" t="n"/>
      <c r="DJQ12" s="1739" t="n"/>
      <c r="DJR12" s="1739" t="n"/>
      <c r="DJS12" s="1739" t="n"/>
      <c r="DJT12" s="1739" t="n"/>
      <c r="DJU12" s="1739" t="n"/>
      <c r="DJV12" s="1739" t="n"/>
      <c r="DJW12" s="1739" t="n"/>
      <c r="DJX12" s="1739" t="n"/>
      <c r="DJY12" s="1739" t="n"/>
      <c r="DJZ12" s="1739" t="n"/>
      <c r="DKA12" s="1739" t="n"/>
      <c r="DKB12" s="1739" t="n"/>
      <c r="DKC12" s="1739" t="n"/>
      <c r="DKD12" s="1739" t="n"/>
      <c r="DKE12" s="1739" t="n"/>
      <c r="DKF12" s="1739" t="n"/>
      <c r="DKG12" s="1739" t="n"/>
      <c r="DKH12" s="1739" t="n"/>
      <c r="DKI12" s="1739" t="n"/>
      <c r="DKJ12" s="1739" t="n"/>
      <c r="DKK12" s="1739" t="n"/>
      <c r="DKL12" s="1739" t="n"/>
      <c r="DKM12" s="1739" t="n"/>
      <c r="DKN12" s="1739" t="n"/>
      <c r="DKO12" s="1739" t="n"/>
      <c r="DKP12" s="1739" t="n"/>
      <c r="DKQ12" s="1739" t="n"/>
      <c r="DKR12" s="1739" t="n"/>
      <c r="DKS12" s="1739" t="n"/>
      <c r="DKT12" s="1739" t="n"/>
      <c r="DKU12" s="1739" t="n"/>
      <c r="DKV12" s="1739" t="n"/>
      <c r="DKW12" s="1739" t="n"/>
      <c r="DKX12" s="1739" t="n"/>
      <c r="DKY12" s="1739" t="n"/>
      <c r="DKZ12" s="1739" t="n"/>
      <c r="DLA12" s="1739" t="n"/>
      <c r="DLB12" s="1739" t="n"/>
      <c r="DLC12" s="1739" t="n"/>
      <c r="DLD12" s="1739" t="n"/>
      <c r="DLE12" s="1739" t="n"/>
      <c r="DLF12" s="1739" t="n"/>
      <c r="DLG12" s="1739" t="n"/>
      <c r="DLH12" s="1739" t="n"/>
      <c r="DLI12" s="1739" t="n"/>
      <c r="DLJ12" s="1739" t="n"/>
      <c r="DLK12" s="1739" t="n"/>
      <c r="DLL12" s="1739" t="n"/>
      <c r="DLM12" s="1739" t="n"/>
      <c r="DLN12" s="1739" t="n"/>
      <c r="DLO12" s="1739" t="n"/>
      <c r="DLP12" s="1739" t="n"/>
      <c r="DLQ12" s="1739" t="n"/>
      <c r="DLR12" s="1739" t="n"/>
      <c r="DLS12" s="1739" t="n"/>
      <c r="DLT12" s="1739" t="n"/>
      <c r="DLU12" s="1739" t="n"/>
      <c r="DLV12" s="1739" t="n"/>
      <c r="DLW12" s="1739" t="n"/>
      <c r="DLX12" s="1739" t="n"/>
      <c r="DLY12" s="1739" t="n"/>
      <c r="DLZ12" s="1739" t="n"/>
      <c r="DMA12" s="1739" t="n"/>
      <c r="DMB12" s="1739" t="n"/>
      <c r="DMC12" s="1739" t="n"/>
      <c r="DMD12" s="1739" t="n"/>
      <c r="DME12" s="1739" t="n"/>
      <c r="DMF12" s="1739" t="n"/>
      <c r="DMG12" s="1739" t="n"/>
      <c r="DMH12" s="1739" t="n"/>
      <c r="DMI12" s="1739" t="n"/>
      <c r="DMJ12" s="1739" t="n"/>
      <c r="DMK12" s="1739" t="n"/>
      <c r="DML12" s="1739" t="n"/>
      <c r="DMM12" s="1739" t="n"/>
      <c r="DMN12" s="1739" t="n"/>
      <c r="DMO12" s="1739" t="n"/>
      <c r="DMP12" s="1739" t="n"/>
      <c r="DMQ12" s="1739" t="n"/>
      <c r="DMR12" s="1739" t="n"/>
      <c r="DMS12" s="1739" t="n"/>
      <c r="DMT12" s="1739" t="n"/>
      <c r="DMU12" s="1739" t="n"/>
      <c r="DMV12" s="1739" t="n"/>
      <c r="DMW12" s="1739" t="n"/>
      <c r="DMX12" s="1739" t="n"/>
      <c r="DMY12" s="1739" t="n"/>
      <c r="DMZ12" s="1739" t="n"/>
      <c r="DNA12" s="1739" t="n"/>
      <c r="DNB12" s="1739" t="n"/>
      <c r="DNC12" s="1739" t="n"/>
      <c r="DND12" s="1739" t="n"/>
      <c r="DNE12" s="1739" t="n"/>
      <c r="DNF12" s="1739" t="n"/>
      <c r="DNG12" s="1739" t="n"/>
      <c r="DNH12" s="1739" t="n"/>
      <c r="DNI12" s="1739" t="n"/>
      <c r="DNJ12" s="1739" t="n"/>
      <c r="DNK12" s="1739" t="n"/>
      <c r="DNL12" s="1739" t="n"/>
      <c r="DNM12" s="1739" t="n"/>
      <c r="DNN12" s="1739" t="n"/>
      <c r="DNO12" s="1739" t="n"/>
      <c r="DNP12" s="1739" t="n"/>
      <c r="DNQ12" s="1739" t="n"/>
      <c r="DNR12" s="1739" t="n"/>
      <c r="DNS12" s="1739" t="n"/>
      <c r="DNT12" s="1739" t="n"/>
      <c r="DNU12" s="1739" t="n"/>
      <c r="DNV12" s="1739" t="n"/>
      <c r="DNW12" s="1739" t="n"/>
      <c r="DNX12" s="1739" t="n"/>
      <c r="DNY12" s="1739" t="n"/>
      <c r="DNZ12" s="1739" t="n"/>
      <c r="DOA12" s="1739" t="n"/>
      <c r="DOB12" s="1739" t="n"/>
      <c r="DOC12" s="1739" t="n"/>
      <c r="DOD12" s="1739" t="n"/>
      <c r="DOE12" s="1739" t="n"/>
      <c r="DOF12" s="1739" t="n"/>
      <c r="DOG12" s="1739" t="n"/>
      <c r="DOH12" s="1739" t="n"/>
      <c r="DOI12" s="1739" t="n"/>
      <c r="DOJ12" s="1739" t="n"/>
      <c r="DOK12" s="1739" t="n"/>
      <c r="DOL12" s="1739" t="n"/>
      <c r="DOM12" s="1739" t="n"/>
      <c r="DON12" s="1739" t="n"/>
      <c r="DOO12" s="1739" t="n"/>
      <c r="DOP12" s="1739" t="n"/>
      <c r="DOQ12" s="1739" t="n"/>
      <c r="DOR12" s="1739" t="n"/>
      <c r="DOS12" s="1739" t="n"/>
      <c r="DOT12" s="1739" t="n"/>
      <c r="DOU12" s="1739" t="n"/>
      <c r="DOV12" s="1739" t="n"/>
      <c r="DOW12" s="1739" t="n"/>
      <c r="DOX12" s="1739" t="n"/>
      <c r="DOY12" s="1739" t="n"/>
      <c r="DOZ12" s="1739" t="n"/>
      <c r="DPA12" s="1739" t="n"/>
      <c r="DPB12" s="1739" t="n"/>
      <c r="DPC12" s="1739" t="n"/>
      <c r="DPD12" s="1739" t="n"/>
      <c r="DPE12" s="1739" t="n"/>
      <c r="DPF12" s="1739" t="n"/>
      <c r="DPG12" s="1739" t="n"/>
      <c r="DPH12" s="1739" t="n"/>
      <c r="DPI12" s="1739" t="n"/>
      <c r="DPJ12" s="1739" t="n"/>
      <c r="DPK12" s="1739" t="n"/>
      <c r="DPL12" s="1739" t="n"/>
      <c r="DPM12" s="1739" t="n"/>
      <c r="DPN12" s="1739" t="n"/>
      <c r="DPO12" s="1739" t="n"/>
      <c r="DPP12" s="1739" t="n"/>
      <c r="DPQ12" s="1739" t="n"/>
      <c r="DPR12" s="1739" t="n"/>
      <c r="DPS12" s="1739" t="n"/>
      <c r="DPT12" s="1739" t="n"/>
      <c r="DPU12" s="1739" t="n"/>
      <c r="DPV12" s="1739" t="n"/>
      <c r="DPW12" s="1739" t="n"/>
      <c r="DPX12" s="1739" t="n"/>
      <c r="DPY12" s="1739" t="n"/>
      <c r="DPZ12" s="1739" t="n"/>
      <c r="DQA12" s="1739" t="n"/>
      <c r="DQB12" s="1739" t="n"/>
      <c r="DQC12" s="1739" t="n"/>
      <c r="DQD12" s="1739" t="n"/>
      <c r="DQE12" s="1739" t="n"/>
      <c r="DQF12" s="1739" t="n"/>
      <c r="DQG12" s="1739" t="n"/>
      <c r="DQH12" s="1739" t="n"/>
      <c r="DQI12" s="1739" t="n"/>
      <c r="DQJ12" s="1739" t="n"/>
      <c r="DQK12" s="1739" t="n"/>
      <c r="DQL12" s="1739" t="n"/>
      <c r="DQM12" s="1739" t="n"/>
      <c r="DQN12" s="1739" t="n"/>
      <c r="DQO12" s="1739" t="n"/>
      <c r="DQP12" s="1739" t="n"/>
      <c r="DQQ12" s="1739" t="n"/>
      <c r="DQR12" s="1739" t="n"/>
      <c r="DQS12" s="1739" t="n"/>
      <c r="DQT12" s="1739" t="n"/>
      <c r="DQU12" s="1739" t="n"/>
      <c r="DQV12" s="1739" t="n"/>
      <c r="DQW12" s="1739" t="n"/>
      <c r="DQX12" s="1739" t="n"/>
      <c r="DQY12" s="1739" t="n"/>
      <c r="DQZ12" s="1739" t="n"/>
      <c r="DRA12" s="1739" t="n"/>
      <c r="DRB12" s="1739" t="n"/>
      <c r="DRC12" s="1739" t="n"/>
      <c r="DRD12" s="1739" t="n"/>
      <c r="DRE12" s="1739" t="n"/>
      <c r="DRF12" s="1739" t="n"/>
      <c r="DRG12" s="1739" t="n"/>
      <c r="DRH12" s="1739" t="n"/>
      <c r="DRI12" s="1739" t="n"/>
      <c r="DRJ12" s="1739" t="n"/>
      <c r="DRK12" s="1739" t="n"/>
      <c r="DRL12" s="1739" t="n"/>
      <c r="DRM12" s="1739" t="n"/>
      <c r="DRN12" s="1739" t="n"/>
      <c r="DRO12" s="1739" t="n"/>
      <c r="DRP12" s="1739" t="n"/>
      <c r="DRQ12" s="1739" t="n"/>
      <c r="DRR12" s="1739" t="n"/>
      <c r="DRS12" s="1739" t="n"/>
      <c r="DRT12" s="1739" t="n"/>
      <c r="DRU12" s="1739" t="n"/>
      <c r="DRV12" s="1739" t="n"/>
      <c r="DRW12" s="1739" t="n"/>
      <c r="DRX12" s="1739" t="n"/>
      <c r="DRY12" s="1739" t="n"/>
      <c r="DRZ12" s="1739" t="n"/>
      <c r="DSA12" s="1739" t="n"/>
      <c r="DSB12" s="1739" t="n"/>
      <c r="DSC12" s="1739" t="n"/>
      <c r="DSD12" s="1739" t="n"/>
      <c r="DSE12" s="1739" t="n"/>
      <c r="DSF12" s="1739" t="n"/>
      <c r="DSG12" s="1739" t="n"/>
      <c r="DSH12" s="1739" t="n"/>
      <c r="DSI12" s="1739" t="n"/>
      <c r="DSJ12" s="1739" t="n"/>
      <c r="DSK12" s="1739" t="n"/>
      <c r="DSL12" s="1739" t="n"/>
      <c r="DSM12" s="1739" t="n"/>
      <c r="DSN12" s="1739" t="n"/>
      <c r="DSO12" s="1739" t="n"/>
      <c r="DSP12" s="1739" t="n"/>
      <c r="DSQ12" s="1739" t="n"/>
      <c r="DSR12" s="1739" t="n"/>
      <c r="DSS12" s="1739" t="n"/>
      <c r="DST12" s="1739" t="n"/>
      <c r="DSU12" s="1739" t="n"/>
      <c r="DSV12" s="1739" t="n"/>
      <c r="DSW12" s="1739" t="n"/>
      <c r="DSX12" s="1739" t="n"/>
      <c r="DSY12" s="1739" t="n"/>
      <c r="DSZ12" s="1739" t="n"/>
      <c r="DTA12" s="1739" t="n"/>
      <c r="DTB12" s="1739" t="n"/>
      <c r="DTC12" s="1739" t="n"/>
      <c r="DTD12" s="1739" t="n"/>
      <c r="DTE12" s="1739" t="n"/>
      <c r="DTF12" s="1739" t="n"/>
      <c r="DTG12" s="1739" t="n"/>
      <c r="DTH12" s="1739" t="n"/>
      <c r="DTI12" s="1739" t="n"/>
      <c r="DTJ12" s="1739" t="n"/>
      <c r="DTK12" s="1739" t="n"/>
      <c r="DTL12" s="1739" t="n"/>
      <c r="DTM12" s="1739" t="n"/>
      <c r="DTN12" s="1739" t="n"/>
      <c r="DTO12" s="1739" t="n"/>
      <c r="DTP12" s="1739" t="n"/>
      <c r="DTQ12" s="1739" t="n"/>
      <c r="DTR12" s="1739" t="n"/>
      <c r="DTS12" s="1739" t="n"/>
      <c r="DTT12" s="1739" t="n"/>
      <c r="DTU12" s="1739" t="n"/>
      <c r="DTV12" s="1739" t="n"/>
      <c r="DTW12" s="1739" t="n"/>
      <c r="DTX12" s="1739" t="n"/>
      <c r="DTY12" s="1739" t="n"/>
      <c r="DTZ12" s="1739" t="n"/>
      <c r="DUA12" s="1739" t="n"/>
      <c r="DUB12" s="1739" t="n"/>
      <c r="DUC12" s="1739" t="n"/>
      <c r="DUD12" s="1739" t="n"/>
      <c r="DUE12" s="1739" t="n"/>
      <c r="DUF12" s="1739" t="n"/>
      <c r="DUG12" s="1739" t="n"/>
      <c r="DUH12" s="1739" t="n"/>
      <c r="DUI12" s="1739" t="n"/>
      <c r="DUJ12" s="1739" t="n"/>
      <c r="DUK12" s="1739" t="n"/>
      <c r="DUL12" s="1739" t="n"/>
      <c r="DUM12" s="1739" t="n"/>
      <c r="DUN12" s="1739" t="n"/>
      <c r="DUO12" s="1739" t="n"/>
      <c r="DUP12" s="1739" t="n"/>
      <c r="DUQ12" s="1739" t="n"/>
      <c r="DUR12" s="1739" t="n"/>
      <c r="DUS12" s="1739" t="n"/>
      <c r="DUT12" s="1739" t="n"/>
      <c r="DUU12" s="1739" t="n"/>
      <c r="DUV12" s="1739" t="n"/>
      <c r="DUW12" s="1739" t="n"/>
      <c r="DUX12" s="1739" t="n"/>
      <c r="DUY12" s="1739" t="n"/>
      <c r="DUZ12" s="1739" t="n"/>
      <c r="DVA12" s="1739" t="n"/>
      <c r="DVB12" s="1739" t="n"/>
      <c r="DVC12" s="1739" t="n"/>
      <c r="DVD12" s="1739" t="n"/>
      <c r="DVE12" s="1739" t="n"/>
      <c r="DVF12" s="1739" t="n"/>
      <c r="DVG12" s="1739" t="n"/>
      <c r="DVH12" s="1739" t="n"/>
      <c r="DVI12" s="1739" t="n"/>
      <c r="DVJ12" s="1739" t="n"/>
      <c r="DVK12" s="1739" t="n"/>
      <c r="DVL12" s="1739" t="n"/>
      <c r="DVM12" s="1739" t="n"/>
      <c r="DVN12" s="1739" t="n"/>
      <c r="DVO12" s="1739" t="n"/>
      <c r="DVP12" s="1739" t="n"/>
      <c r="DVQ12" s="1739" t="n"/>
      <c r="DVR12" s="1739" t="n"/>
      <c r="DVS12" s="1739" t="n"/>
      <c r="DVT12" s="1739" t="n"/>
      <c r="DVU12" s="1739" t="n"/>
      <c r="DVV12" s="1739" t="n"/>
      <c r="DVW12" s="1739" t="n"/>
      <c r="DVX12" s="1739" t="n"/>
      <c r="DVY12" s="1739" t="n"/>
      <c r="DVZ12" s="1739" t="n"/>
      <c r="DWA12" s="1739" t="n"/>
      <c r="DWB12" s="1739" t="n"/>
      <c r="DWC12" s="1739" t="n"/>
      <c r="DWD12" s="1739" t="n"/>
      <c r="DWE12" s="1739" t="n"/>
      <c r="DWF12" s="1739" t="n"/>
      <c r="DWG12" s="1739" t="n"/>
      <c r="DWH12" s="1739" t="n"/>
      <c r="DWI12" s="1739" t="n"/>
      <c r="DWJ12" s="1739" t="n"/>
      <c r="DWK12" s="1739" t="n"/>
      <c r="DWL12" s="1739" t="n"/>
      <c r="DWM12" s="1739" t="n"/>
      <c r="DWN12" s="1739" t="n"/>
      <c r="DWO12" s="1739" t="n"/>
      <c r="DWP12" s="1739" t="n"/>
      <c r="DWQ12" s="1739" t="n"/>
      <c r="DWR12" s="1739" t="n"/>
      <c r="DWS12" s="1739" t="n"/>
      <c r="DWT12" s="1739" t="n"/>
      <c r="DWU12" s="1739" t="n"/>
      <c r="DWV12" s="1739" t="n"/>
      <c r="DWW12" s="1739" t="n"/>
      <c r="DWX12" s="1739" t="n"/>
      <c r="DWY12" s="1739" t="n"/>
      <c r="DWZ12" s="1739" t="n"/>
      <c r="DXA12" s="1739" t="n"/>
      <c r="DXB12" s="1739" t="n"/>
      <c r="DXC12" s="1739" t="n"/>
      <c r="DXD12" s="1739" t="n"/>
      <c r="DXE12" s="1739" t="n"/>
      <c r="DXF12" s="1739" t="n"/>
      <c r="DXG12" s="1739" t="n"/>
      <c r="DXH12" s="1739" t="n"/>
      <c r="DXI12" s="1739" t="n"/>
      <c r="DXJ12" s="1739" t="n"/>
      <c r="DXK12" s="1739" t="n"/>
      <c r="DXL12" s="1739" t="n"/>
      <c r="DXM12" s="1739" t="n"/>
      <c r="DXN12" s="1739" t="n"/>
      <c r="DXO12" s="1739" t="n"/>
      <c r="DXP12" s="1739" t="n"/>
      <c r="DXQ12" s="1739" t="n"/>
      <c r="DXR12" s="1739" t="n"/>
      <c r="DXS12" s="1739" t="n"/>
      <c r="DXT12" s="1739" t="n"/>
      <c r="DXU12" s="1739" t="n"/>
      <c r="DXV12" s="1739" t="n"/>
      <c r="DXW12" s="1739" t="n"/>
      <c r="DXX12" s="1739" t="n"/>
      <c r="DXY12" s="1739" t="n"/>
      <c r="DXZ12" s="1739" t="n"/>
      <c r="DYA12" s="1739" t="n"/>
      <c r="DYB12" s="1739" t="n"/>
      <c r="DYC12" s="1739" t="n"/>
      <c r="DYD12" s="1739" t="n"/>
      <c r="DYE12" s="1739" t="n"/>
      <c r="DYF12" s="1739" t="n"/>
      <c r="DYG12" s="1739" t="n"/>
      <c r="DYH12" s="1739" t="n"/>
      <c r="DYI12" s="1739" t="n"/>
      <c r="DYJ12" s="1739" t="n"/>
      <c r="DYK12" s="1739" t="n"/>
      <c r="DYL12" s="1739" t="n"/>
      <c r="DYM12" s="1739" t="n"/>
      <c r="DYN12" s="1739" t="n"/>
      <c r="DYO12" s="1739" t="n"/>
      <c r="DYP12" s="1739" t="n"/>
      <c r="DYQ12" s="1739" t="n"/>
      <c r="DYR12" s="1739" t="n"/>
      <c r="DYS12" s="1739" t="n"/>
      <c r="DYT12" s="1739" t="n"/>
      <c r="DYU12" s="1739" t="n"/>
      <c r="DYV12" s="1739" t="n"/>
      <c r="DYW12" s="1739" t="n"/>
      <c r="DYX12" s="1739" t="n"/>
      <c r="DYY12" s="1739" t="n"/>
      <c r="DYZ12" s="1739" t="n"/>
      <c r="DZA12" s="1739" t="n"/>
      <c r="DZB12" s="1739" t="n"/>
      <c r="DZC12" s="1739" t="n"/>
      <c r="DZD12" s="1739" t="n"/>
      <c r="DZE12" s="1739" t="n"/>
      <c r="DZF12" s="1739" t="n"/>
      <c r="DZG12" s="1739" t="n"/>
      <c r="DZH12" s="1739" t="n"/>
      <c r="DZI12" s="1739" t="n"/>
      <c r="DZJ12" s="1739" t="n"/>
      <c r="DZK12" s="1739" t="n"/>
      <c r="DZL12" s="1739" t="n"/>
      <c r="DZM12" s="1739" t="n"/>
      <c r="DZN12" s="1739" t="n"/>
      <c r="DZO12" s="1739" t="n"/>
      <c r="DZP12" s="1739" t="n"/>
      <c r="DZQ12" s="1739" t="n"/>
      <c r="DZR12" s="1739" t="n"/>
      <c r="DZS12" s="1739" t="n"/>
      <c r="DZT12" s="1739" t="n"/>
      <c r="DZU12" s="1739" t="n"/>
      <c r="DZV12" s="1739" t="n"/>
      <c r="DZW12" s="1739" t="n"/>
      <c r="DZX12" s="1739" t="n"/>
      <c r="DZY12" s="1739" t="n"/>
      <c r="DZZ12" s="1739" t="n"/>
      <c r="EAA12" s="1739" t="n"/>
      <c r="EAB12" s="1739" t="n"/>
      <c r="EAC12" s="1739" t="n"/>
      <c r="EAD12" s="1739" t="n"/>
      <c r="EAE12" s="1739" t="n"/>
      <c r="EAF12" s="1739" t="n"/>
      <c r="EAG12" s="1739" t="n"/>
      <c r="EAH12" s="1739" t="n"/>
      <c r="EAI12" s="1739" t="n"/>
      <c r="EAJ12" s="1739" t="n"/>
      <c r="EAK12" s="1739" t="n"/>
      <c r="EAL12" s="1739" t="n"/>
      <c r="EAM12" s="1739" t="n"/>
      <c r="EAN12" s="1739" t="n"/>
      <c r="EAO12" s="1739" t="n"/>
      <c r="EAP12" s="1739" t="n"/>
      <c r="EAQ12" s="1739" t="n"/>
      <c r="EAR12" s="1739" t="n"/>
      <c r="EAS12" s="1739" t="n"/>
      <c r="EAT12" s="1739" t="n"/>
      <c r="EAU12" s="1739" t="n"/>
      <c r="EAV12" s="1739" t="n"/>
      <c r="EAW12" s="1739" t="n"/>
      <c r="EAX12" s="1739" t="n"/>
      <c r="EAY12" s="1739" t="n"/>
      <c r="EAZ12" s="1739" t="n"/>
      <c r="EBA12" s="1739" t="n"/>
      <c r="EBB12" s="1739" t="n"/>
      <c r="EBC12" s="1739" t="n"/>
      <c r="EBD12" s="1739" t="n"/>
      <c r="EBE12" s="1739" t="n"/>
      <c r="EBF12" s="1739" t="n"/>
      <c r="EBG12" s="1739" t="n"/>
      <c r="EBH12" s="1739" t="n"/>
      <c r="EBI12" s="1739" t="n"/>
      <c r="EBJ12" s="1739" t="n"/>
      <c r="EBK12" s="1739" t="n"/>
      <c r="EBL12" s="1739" t="n"/>
      <c r="EBM12" s="1739" t="n"/>
      <c r="EBN12" s="1739" t="n"/>
      <c r="EBO12" s="1739" t="n"/>
      <c r="EBP12" s="1739" t="n"/>
      <c r="EBQ12" s="1739" t="n"/>
      <c r="EBR12" s="1739" t="n"/>
      <c r="EBS12" s="1739" t="n"/>
      <c r="EBT12" s="1739" t="n"/>
      <c r="EBU12" s="1739" t="n"/>
      <c r="EBV12" s="1739" t="n"/>
      <c r="EBW12" s="1739" t="n"/>
      <c r="EBX12" s="1739" t="n"/>
      <c r="EBY12" s="1739" t="n"/>
      <c r="EBZ12" s="1739" t="n"/>
      <c r="ECA12" s="1739" t="n"/>
      <c r="ECB12" s="1739" t="n"/>
      <c r="ECC12" s="1739" t="n"/>
      <c r="ECD12" s="1739" t="n"/>
      <c r="ECE12" s="1739" t="n"/>
      <c r="ECF12" s="1739" t="n"/>
      <c r="ECG12" s="1739" t="n"/>
      <c r="ECH12" s="1739" t="n"/>
      <c r="ECI12" s="1739" t="n"/>
      <c r="ECJ12" s="1739" t="n"/>
      <c r="ECK12" s="1739" t="n"/>
      <c r="ECL12" s="1739" t="n"/>
      <c r="ECM12" s="1739" t="n"/>
      <c r="ECN12" s="1739" t="n"/>
      <c r="ECO12" s="1739" t="n"/>
      <c r="ECP12" s="1739" t="n"/>
      <c r="ECQ12" s="1739" t="n"/>
      <c r="ECR12" s="1739" t="n"/>
      <c r="ECS12" s="1739" t="n"/>
      <c r="ECT12" s="1739" t="n"/>
      <c r="ECU12" s="1739" t="n"/>
      <c r="ECV12" s="1739" t="n"/>
      <c r="ECW12" s="1739" t="n"/>
      <c r="ECX12" s="1739" t="n"/>
      <c r="ECY12" s="1739" t="n"/>
      <c r="ECZ12" s="1739" t="n"/>
      <c r="EDA12" s="1739" t="n"/>
      <c r="EDB12" s="1739" t="n"/>
      <c r="EDC12" s="1739" t="n"/>
      <c r="EDD12" s="1739" t="n"/>
      <c r="EDE12" s="1739" t="n"/>
      <c r="EDF12" s="1739" t="n"/>
      <c r="EDG12" s="1739" t="n"/>
      <c r="EDH12" s="1739" t="n"/>
      <c r="EDI12" s="1739" t="n"/>
      <c r="EDJ12" s="1739" t="n"/>
      <c r="EDK12" s="1739" t="n"/>
      <c r="EDL12" s="1739" t="n"/>
      <c r="EDM12" s="1739" t="n"/>
      <c r="EDN12" s="1739" t="n"/>
      <c r="EDO12" s="1739" t="n"/>
      <c r="EDP12" s="1739" t="n"/>
      <c r="EDQ12" s="1739" t="n"/>
      <c r="EDR12" s="1739" t="n"/>
      <c r="EDS12" s="1739" t="n"/>
      <c r="EDT12" s="1739" t="n"/>
      <c r="EDU12" s="1739" t="n"/>
      <c r="EDV12" s="1739" t="n"/>
      <c r="EDW12" s="1739" t="n"/>
      <c r="EDX12" s="1739" t="n"/>
      <c r="EDY12" s="1739" t="n"/>
      <c r="EDZ12" s="1739" t="n"/>
      <c r="EEA12" s="1739" t="n"/>
      <c r="EEB12" s="1739" t="n"/>
      <c r="EEC12" s="1739" t="n"/>
      <c r="EED12" s="1739" t="n"/>
      <c r="EEE12" s="1739" t="n"/>
      <c r="EEF12" s="1739" t="n"/>
      <c r="EEG12" s="1739" t="n"/>
      <c r="EEH12" s="1739" t="n"/>
      <c r="EEI12" s="1739" t="n"/>
      <c r="EEJ12" s="1739" t="n"/>
      <c r="EEK12" s="1739" t="n"/>
      <c r="EEL12" s="1739" t="n"/>
      <c r="EEM12" s="1739" t="n"/>
      <c r="EEN12" s="1739" t="n"/>
      <c r="EEO12" s="1739" t="n"/>
      <c r="EEP12" s="1739" t="n"/>
      <c r="EEQ12" s="1739" t="n"/>
      <c r="EER12" s="1739" t="n"/>
      <c r="EES12" s="1739" t="n"/>
      <c r="EET12" s="1739" t="n"/>
      <c r="EEU12" s="1739" t="n"/>
      <c r="EEV12" s="1739" t="n"/>
      <c r="EEW12" s="1739" t="n"/>
      <c r="EEX12" s="1739" t="n"/>
      <c r="EEY12" s="1739" t="n"/>
      <c r="EEZ12" s="1739" t="n"/>
      <c r="EFA12" s="1739" t="n"/>
      <c r="EFB12" s="1739" t="n"/>
      <c r="EFC12" s="1739" t="n"/>
      <c r="EFD12" s="1739" t="n"/>
      <c r="EFE12" s="1739" t="n"/>
      <c r="EFF12" s="1739" t="n"/>
      <c r="EFG12" s="1739" t="n"/>
      <c r="EFH12" s="1739" t="n"/>
      <c r="EFI12" s="1739" t="n"/>
      <c r="EFJ12" s="1739" t="n"/>
      <c r="EFK12" s="1739" t="n"/>
      <c r="EFL12" s="1739" t="n"/>
      <c r="EFM12" s="1739" t="n"/>
      <c r="EFN12" s="1739" t="n"/>
      <c r="EFO12" s="1739" t="n"/>
      <c r="EFP12" s="1739" t="n"/>
      <c r="EFQ12" s="1739" t="n"/>
      <c r="EFR12" s="1739" t="n"/>
      <c r="EFS12" s="1739" t="n"/>
      <c r="EFT12" s="1739" t="n"/>
      <c r="EFU12" s="1739" t="n"/>
      <c r="EFV12" s="1739" t="n"/>
      <c r="EFW12" s="1739" t="n"/>
      <c r="EFX12" s="1739" t="n"/>
      <c r="EFY12" s="1739" t="n"/>
      <c r="EFZ12" s="1739" t="n"/>
      <c r="EGA12" s="1739" t="n"/>
      <c r="EGB12" s="1739" t="n"/>
      <c r="EGC12" s="1739" t="n"/>
      <c r="EGD12" s="1739" t="n"/>
      <c r="EGE12" s="1739" t="n"/>
      <c r="EGF12" s="1739" t="n"/>
      <c r="EGG12" s="1739" t="n"/>
      <c r="EGH12" s="1739" t="n"/>
      <c r="EGI12" s="1739" t="n"/>
      <c r="EGJ12" s="1739" t="n"/>
      <c r="EGK12" s="1739" t="n"/>
      <c r="EGL12" s="1739" t="n"/>
      <c r="EGM12" s="1739" t="n"/>
      <c r="EGN12" s="1739" t="n"/>
      <c r="EGO12" s="1739" t="n"/>
      <c r="EGP12" s="1739" t="n"/>
      <c r="EGQ12" s="1739" t="n"/>
      <c r="EGR12" s="1739" t="n"/>
      <c r="EGS12" s="1739" t="n"/>
      <c r="EGT12" s="1739" t="n"/>
      <c r="EGU12" s="1739" t="n"/>
      <c r="EGV12" s="1739" t="n"/>
      <c r="EGW12" s="1739" t="n"/>
      <c r="EGX12" s="1739" t="n"/>
      <c r="EGY12" s="1739" t="n"/>
      <c r="EGZ12" s="1739" t="n"/>
      <c r="EHA12" s="1739" t="n"/>
      <c r="EHB12" s="1739" t="n"/>
      <c r="EHC12" s="1739" t="n"/>
      <c r="EHD12" s="1739" t="n"/>
      <c r="EHE12" s="1739" t="n"/>
      <c r="EHF12" s="1739" t="n"/>
      <c r="EHG12" s="1739" t="n"/>
      <c r="EHH12" s="1739" t="n"/>
      <c r="EHI12" s="1739" t="n"/>
      <c r="EHJ12" s="1739" t="n"/>
      <c r="EHK12" s="1739" t="n"/>
      <c r="EHL12" s="1739" t="n"/>
      <c r="EHM12" s="1739" t="n"/>
      <c r="EHN12" s="1739" t="n"/>
      <c r="EHO12" s="1739" t="n"/>
      <c r="EHP12" s="1739" t="n"/>
      <c r="EHQ12" s="1739" t="n"/>
      <c r="EHR12" s="1739" t="n"/>
      <c r="EHS12" s="1739" t="n"/>
      <c r="EHT12" s="1739" t="n"/>
      <c r="EHU12" s="1739" t="n"/>
      <c r="EHV12" s="1739" t="n"/>
      <c r="EHW12" s="1739" t="n"/>
      <c r="EHX12" s="1739" t="n"/>
      <c r="EHY12" s="1739" t="n"/>
      <c r="EHZ12" s="1739" t="n"/>
      <c r="EIA12" s="1739" t="n"/>
      <c r="EIB12" s="1739" t="n"/>
      <c r="EIC12" s="1739" t="n"/>
      <c r="EID12" s="1739" t="n"/>
      <c r="EIE12" s="1739" t="n"/>
      <c r="EIF12" s="1739" t="n"/>
      <c r="EIG12" s="1739" t="n"/>
      <c r="EIH12" s="1739" t="n"/>
      <c r="EII12" s="1739" t="n"/>
      <c r="EIJ12" s="1739" t="n"/>
      <c r="EIK12" s="1739" t="n"/>
      <c r="EIL12" s="1739" t="n"/>
      <c r="EIM12" s="1739" t="n"/>
      <c r="EIN12" s="1739" t="n"/>
      <c r="EIO12" s="1739" t="n"/>
      <c r="EIP12" s="1739" t="n"/>
      <c r="EIQ12" s="1739" t="n"/>
      <c r="EIR12" s="1739" t="n"/>
      <c r="EIS12" s="1739" t="n"/>
      <c r="EIT12" s="1739" t="n"/>
      <c r="EIU12" s="1739" t="n"/>
      <c r="EIV12" s="1739" t="n"/>
      <c r="EIW12" s="1739" t="n"/>
      <c r="EIX12" s="1739" t="n"/>
      <c r="EIY12" s="1739" t="n"/>
      <c r="EIZ12" s="1739" t="n"/>
      <c r="EJA12" s="1739" t="n"/>
      <c r="EJB12" s="1739" t="n"/>
      <c r="EJC12" s="1739" t="n"/>
      <c r="EJD12" s="1739" t="n"/>
      <c r="EJE12" s="1739" t="n"/>
      <c r="EJF12" s="1739" t="n"/>
      <c r="EJG12" s="1739" t="n"/>
      <c r="EJH12" s="1739" t="n"/>
      <c r="EJI12" s="1739" t="n"/>
      <c r="EJJ12" s="1739" t="n"/>
      <c r="EJK12" s="1739" t="n"/>
      <c r="EJL12" s="1739" t="n"/>
      <c r="EJM12" s="1739" t="n"/>
      <c r="EJN12" s="1739" t="n"/>
      <c r="EJO12" s="1739" t="n"/>
      <c r="EJP12" s="1739" t="n"/>
      <c r="EJQ12" s="1739" t="n"/>
      <c r="EJR12" s="1739" t="n"/>
      <c r="EJS12" s="1739" t="n"/>
      <c r="EJT12" s="1739" t="n"/>
      <c r="EJU12" s="1739" t="n"/>
      <c r="EJV12" s="1739" t="n"/>
      <c r="EJW12" s="1739" t="n"/>
      <c r="EJX12" s="1739" t="n"/>
      <c r="EJY12" s="1739" t="n"/>
      <c r="EJZ12" s="1739" t="n"/>
      <c r="EKA12" s="1739" t="n"/>
      <c r="EKB12" s="1739" t="n"/>
      <c r="EKC12" s="1739" t="n"/>
      <c r="EKD12" s="1739" t="n"/>
      <c r="EKE12" s="1739" t="n"/>
      <c r="EKF12" s="1739" t="n"/>
      <c r="EKG12" s="1739" t="n"/>
      <c r="EKH12" s="1739" t="n"/>
      <c r="EKI12" s="1739" t="n"/>
      <c r="EKJ12" s="1739" t="n"/>
      <c r="EKK12" s="1739" t="n"/>
      <c r="EKL12" s="1739" t="n"/>
      <c r="EKM12" s="1739" t="n"/>
      <c r="EKN12" s="1739" t="n"/>
      <c r="EKO12" s="1739" t="n"/>
      <c r="EKP12" s="1739" t="n"/>
      <c r="EKQ12" s="1739" t="n"/>
      <c r="EKR12" s="1739" t="n"/>
      <c r="EKS12" s="1739" t="n"/>
      <c r="EKT12" s="1739" t="n"/>
      <c r="EKU12" s="1739" t="n"/>
      <c r="EKV12" s="1739" t="n"/>
      <c r="EKW12" s="1739" t="n"/>
      <c r="EKX12" s="1739" t="n"/>
      <c r="EKY12" s="1739" t="n"/>
      <c r="EKZ12" s="1739" t="n"/>
      <c r="ELA12" s="1739" t="n"/>
      <c r="ELB12" s="1739" t="n"/>
      <c r="ELC12" s="1739" t="n"/>
      <c r="ELD12" s="1739" t="n"/>
      <c r="ELE12" s="1739" t="n"/>
      <c r="ELF12" s="1739" t="n"/>
      <c r="ELG12" s="1739" t="n"/>
      <c r="ELH12" s="1739" t="n"/>
      <c r="ELI12" s="1739" t="n"/>
      <c r="ELJ12" s="1739" t="n"/>
      <c r="ELK12" s="1739" t="n"/>
      <c r="ELL12" s="1739" t="n"/>
      <c r="ELM12" s="1739" t="n"/>
      <c r="ELN12" s="1739" t="n"/>
      <c r="ELO12" s="1739" t="n"/>
      <c r="ELP12" s="1739" t="n"/>
      <c r="ELQ12" s="1739" t="n"/>
      <c r="ELR12" s="1739" t="n"/>
      <c r="ELS12" s="1739" t="n"/>
      <c r="ELT12" s="1739" t="n"/>
      <c r="ELU12" s="1739" t="n"/>
      <c r="ELV12" s="1739" t="n"/>
      <c r="ELW12" s="1739" t="n"/>
      <c r="ELX12" s="1739" t="n"/>
      <c r="ELY12" s="1739" t="n"/>
      <c r="ELZ12" s="1739" t="n"/>
      <c r="EMA12" s="1739" t="n"/>
      <c r="EMB12" s="1739" t="n"/>
      <c r="EMC12" s="1739" t="n"/>
      <c r="EMD12" s="1739" t="n"/>
      <c r="EME12" s="1739" t="n"/>
      <c r="EMF12" s="1739" t="n"/>
      <c r="EMG12" s="1739" t="n"/>
      <c r="EMH12" s="1739" t="n"/>
      <c r="EMI12" s="1739" t="n"/>
      <c r="EMJ12" s="1739" t="n"/>
      <c r="EMK12" s="1739" t="n"/>
      <c r="EML12" s="1739" t="n"/>
      <c r="EMM12" s="1739" t="n"/>
      <c r="EMN12" s="1739" t="n"/>
      <c r="EMO12" s="1739" t="n"/>
      <c r="EMP12" s="1739" t="n"/>
      <c r="EMQ12" s="1739" t="n"/>
      <c r="EMR12" s="1739" t="n"/>
      <c r="EMS12" s="1739" t="n"/>
      <c r="EMT12" s="1739" t="n"/>
      <c r="EMU12" s="1739" t="n"/>
      <c r="EMV12" s="1739" t="n"/>
      <c r="EMW12" s="1739" t="n"/>
      <c r="EMX12" s="1739" t="n"/>
      <c r="EMY12" s="1739" t="n"/>
      <c r="EMZ12" s="1739" t="n"/>
      <c r="ENA12" s="1739" t="n"/>
      <c r="ENB12" s="1739" t="n"/>
      <c r="ENC12" s="1739" t="n"/>
      <c r="END12" s="1739" t="n"/>
      <c r="ENE12" s="1739" t="n"/>
      <c r="ENF12" s="1739" t="n"/>
      <c r="ENG12" s="1739" t="n"/>
      <c r="ENH12" s="1739" t="n"/>
      <c r="ENI12" s="1739" t="n"/>
      <c r="ENJ12" s="1739" t="n"/>
      <c r="ENK12" s="1739" t="n"/>
      <c r="ENL12" s="1739" t="n"/>
      <c r="ENM12" s="1739" t="n"/>
      <c r="ENN12" s="1739" t="n"/>
      <c r="ENO12" s="1739" t="n"/>
      <c r="ENP12" s="1739" t="n"/>
      <c r="ENQ12" s="1739" t="n"/>
      <c r="ENR12" s="1739" t="n"/>
      <c r="ENS12" s="1739" t="n"/>
      <c r="ENT12" s="1739" t="n"/>
      <c r="ENU12" s="1739" t="n"/>
      <c r="ENV12" s="1739" t="n"/>
      <c r="ENW12" s="1739" t="n"/>
      <c r="ENX12" s="1739" t="n"/>
      <c r="ENY12" s="1739" t="n"/>
      <c r="ENZ12" s="1739" t="n"/>
      <c r="EOA12" s="1739" t="n"/>
      <c r="EOB12" s="1739" t="n"/>
      <c r="EOC12" s="1739" t="n"/>
      <c r="EOD12" s="1739" t="n"/>
      <c r="EOE12" s="1739" t="n"/>
      <c r="EOF12" s="1739" t="n"/>
      <c r="EOG12" s="1739" t="n"/>
      <c r="EOH12" s="1739" t="n"/>
      <c r="EOI12" s="1739" t="n"/>
      <c r="EOJ12" s="1739" t="n"/>
      <c r="EOK12" s="1739" t="n"/>
      <c r="EOL12" s="1739" t="n"/>
      <c r="EOM12" s="1739" t="n"/>
      <c r="EON12" s="1739" t="n"/>
      <c r="EOO12" s="1739" t="n"/>
      <c r="EOP12" s="1739" t="n"/>
      <c r="EOQ12" s="1739" t="n"/>
      <c r="EOR12" s="1739" t="n"/>
      <c r="EOS12" s="1739" t="n"/>
      <c r="EOT12" s="1739" t="n"/>
      <c r="EOU12" s="1739" t="n"/>
      <c r="EOV12" s="1739" t="n"/>
      <c r="EOW12" s="1739" t="n"/>
      <c r="EOX12" s="1739" t="n"/>
      <c r="EOY12" s="1739" t="n"/>
      <c r="EOZ12" s="1739" t="n"/>
      <c r="EPA12" s="1739" t="n"/>
      <c r="EPB12" s="1739" t="n"/>
      <c r="EPC12" s="1739" t="n"/>
      <c r="EPD12" s="1739" t="n"/>
      <c r="EPE12" s="1739" t="n"/>
      <c r="EPF12" s="1739" t="n"/>
      <c r="EPG12" s="1739" t="n"/>
      <c r="EPH12" s="1739" t="n"/>
      <c r="EPI12" s="1739" t="n"/>
      <c r="EPJ12" s="1739" t="n"/>
      <c r="EPK12" s="1739" t="n"/>
      <c r="EPL12" s="1739" t="n"/>
      <c r="EPM12" s="1739" t="n"/>
      <c r="EPN12" s="1739" t="n"/>
      <c r="EPO12" s="1739" t="n"/>
      <c r="EPP12" s="1739" t="n"/>
      <c r="EPQ12" s="1739" t="n"/>
      <c r="EPR12" s="1739" t="n"/>
      <c r="EPS12" s="1739" t="n"/>
      <c r="EPT12" s="1739" t="n"/>
      <c r="EPU12" s="1739" t="n"/>
      <c r="EPV12" s="1739" t="n"/>
      <c r="EPW12" s="1739" t="n"/>
      <c r="EPX12" s="1739" t="n"/>
      <c r="EPY12" s="1739" t="n"/>
      <c r="EPZ12" s="1739" t="n"/>
      <c r="EQA12" s="1739" t="n"/>
      <c r="EQB12" s="1739" t="n"/>
      <c r="EQC12" s="1739" t="n"/>
      <c r="EQD12" s="1739" t="n"/>
      <c r="EQE12" s="1739" t="n"/>
      <c r="EQF12" s="1739" t="n"/>
      <c r="EQG12" s="1739" t="n"/>
      <c r="EQH12" s="1739" t="n"/>
      <c r="EQI12" s="1739" t="n"/>
      <c r="EQJ12" s="1739" t="n"/>
      <c r="EQK12" s="1739" t="n"/>
      <c r="EQL12" s="1739" t="n"/>
      <c r="EQM12" s="1739" t="n"/>
      <c r="EQN12" s="1739" t="n"/>
      <c r="EQO12" s="1739" t="n"/>
      <c r="EQP12" s="1739" t="n"/>
      <c r="EQQ12" s="1739" t="n"/>
      <c r="EQR12" s="1739" t="n"/>
      <c r="EQS12" s="1739" t="n"/>
      <c r="EQT12" s="1739" t="n"/>
      <c r="EQU12" s="1739" t="n"/>
      <c r="EQV12" s="1739" t="n"/>
      <c r="EQW12" s="1739" t="n"/>
      <c r="EQX12" s="1739" t="n"/>
      <c r="EQY12" s="1739" t="n"/>
      <c r="EQZ12" s="1739" t="n"/>
      <c r="ERA12" s="1739" t="n"/>
      <c r="ERB12" s="1739" t="n"/>
      <c r="ERC12" s="1739" t="n"/>
      <c r="ERD12" s="1739" t="n"/>
      <c r="ERE12" s="1739" t="n"/>
      <c r="ERF12" s="1739" t="n"/>
      <c r="ERG12" s="1739" t="n"/>
      <c r="ERH12" s="1739" t="n"/>
      <c r="ERI12" s="1739" t="n"/>
      <c r="ERJ12" s="1739" t="n"/>
      <c r="ERK12" s="1739" t="n"/>
      <c r="ERL12" s="1739" t="n"/>
      <c r="ERM12" s="1739" t="n"/>
      <c r="ERN12" s="1739" t="n"/>
      <c r="ERO12" s="1739" t="n"/>
      <c r="ERP12" s="1739" t="n"/>
      <c r="ERQ12" s="1739" t="n"/>
      <c r="ERR12" s="1739" t="n"/>
      <c r="ERS12" s="1739" t="n"/>
      <c r="ERT12" s="1739" t="n"/>
      <c r="ERU12" s="1739" t="n"/>
      <c r="ERV12" s="1739" t="n"/>
      <c r="ERW12" s="1739" t="n"/>
      <c r="ERX12" s="1739" t="n"/>
      <c r="ERY12" s="1739" t="n"/>
      <c r="ERZ12" s="1739" t="n"/>
      <c r="ESA12" s="1739" t="n"/>
      <c r="ESB12" s="1739" t="n"/>
      <c r="ESC12" s="1739" t="n"/>
      <c r="ESD12" s="1739" t="n"/>
      <c r="ESE12" s="1739" t="n"/>
      <c r="ESF12" s="1739" t="n"/>
      <c r="ESG12" s="1739" t="n"/>
      <c r="ESH12" s="1739" t="n"/>
      <c r="ESI12" s="1739" t="n"/>
      <c r="ESJ12" s="1739" t="n"/>
      <c r="ESK12" s="1739" t="n"/>
      <c r="ESL12" s="1739" t="n"/>
      <c r="ESM12" s="1739" t="n"/>
      <c r="ESN12" s="1739" t="n"/>
      <c r="ESO12" s="1739" t="n"/>
      <c r="ESP12" s="1739" t="n"/>
      <c r="ESQ12" s="1739" t="n"/>
      <c r="ESR12" s="1739" t="n"/>
      <c r="ESS12" s="1739" t="n"/>
      <c r="EST12" s="1739" t="n"/>
      <c r="ESU12" s="1739" t="n"/>
      <c r="ESV12" s="1739" t="n"/>
      <c r="ESW12" s="1739" t="n"/>
      <c r="ESX12" s="1739" t="n"/>
      <c r="ESY12" s="1739" t="n"/>
      <c r="ESZ12" s="1739" t="n"/>
      <c r="ETA12" s="1739" t="n"/>
      <c r="ETB12" s="1739" t="n"/>
      <c r="ETC12" s="1739" t="n"/>
      <c r="ETD12" s="1739" t="n"/>
      <c r="ETE12" s="1739" t="n"/>
      <c r="ETF12" s="1739" t="n"/>
      <c r="ETG12" s="1739" t="n"/>
      <c r="ETH12" s="1739" t="n"/>
      <c r="ETI12" s="1739" t="n"/>
      <c r="ETJ12" s="1739" t="n"/>
      <c r="ETK12" s="1739" t="n"/>
      <c r="ETL12" s="1739" t="n"/>
      <c r="ETM12" s="1739" t="n"/>
      <c r="ETN12" s="1739" t="n"/>
      <c r="ETO12" s="1739" t="n"/>
      <c r="ETP12" s="1739" t="n"/>
      <c r="ETQ12" s="1739" t="n"/>
      <c r="ETR12" s="1739" t="n"/>
      <c r="ETS12" s="1739" t="n"/>
      <c r="ETT12" s="1739" t="n"/>
      <c r="ETU12" s="1739" t="n"/>
      <c r="ETV12" s="1739" t="n"/>
      <c r="ETW12" s="1739" t="n"/>
      <c r="ETX12" s="1739" t="n"/>
      <c r="ETY12" s="1739" t="n"/>
      <c r="ETZ12" s="1739" t="n"/>
      <c r="EUA12" s="1739" t="n"/>
      <c r="EUB12" s="1739" t="n"/>
      <c r="EUC12" s="1739" t="n"/>
      <c r="EUD12" s="1739" t="n"/>
      <c r="EUE12" s="1739" t="n"/>
      <c r="EUF12" s="1739" t="n"/>
      <c r="EUG12" s="1739" t="n"/>
      <c r="EUH12" s="1739" t="n"/>
      <c r="EUI12" s="1739" t="n"/>
      <c r="EUJ12" s="1739" t="n"/>
      <c r="EUK12" s="1739" t="n"/>
      <c r="EUL12" s="1739" t="n"/>
      <c r="EUM12" s="1739" t="n"/>
      <c r="EUN12" s="1739" t="n"/>
      <c r="EUO12" s="1739" t="n"/>
      <c r="EUP12" s="1739" t="n"/>
      <c r="EUQ12" s="1739" t="n"/>
      <c r="EUR12" s="1739" t="n"/>
      <c r="EUS12" s="1739" t="n"/>
      <c r="EUT12" s="1739" t="n"/>
      <c r="EUU12" s="1739" t="n"/>
      <c r="EUV12" s="1739" t="n"/>
      <c r="EUW12" s="1739" t="n"/>
      <c r="EUX12" s="1739" t="n"/>
      <c r="EUY12" s="1739" t="n"/>
      <c r="EUZ12" s="1739" t="n"/>
      <c r="EVA12" s="1739" t="n"/>
      <c r="EVB12" s="1739" t="n"/>
      <c r="EVC12" s="1739" t="n"/>
      <c r="EVD12" s="1739" t="n"/>
      <c r="EVE12" s="1739" t="n"/>
      <c r="EVF12" s="1739" t="n"/>
      <c r="EVG12" s="1739" t="n"/>
      <c r="EVH12" s="1739" t="n"/>
      <c r="EVI12" s="1739" t="n"/>
      <c r="EVJ12" s="1739" t="n"/>
      <c r="EVK12" s="1739" t="n"/>
      <c r="EVL12" s="1739" t="n"/>
      <c r="EVM12" s="1739" t="n"/>
      <c r="EVN12" s="1739" t="n"/>
      <c r="EVO12" s="1739" t="n"/>
      <c r="EVP12" s="1739" t="n"/>
      <c r="EVQ12" s="1739" t="n"/>
      <c r="EVR12" s="1739" t="n"/>
      <c r="EVS12" s="1739" t="n"/>
      <c r="EVT12" s="1739" t="n"/>
      <c r="EVU12" s="1739" t="n"/>
      <c r="EVV12" s="1739" t="n"/>
      <c r="EVW12" s="1739" t="n"/>
      <c r="EVX12" s="1739" t="n"/>
      <c r="EVY12" s="1739" t="n"/>
      <c r="EVZ12" s="1739" t="n"/>
      <c r="EWA12" s="1739" t="n"/>
      <c r="EWB12" s="1739" t="n"/>
      <c r="EWC12" s="1739" t="n"/>
      <c r="EWD12" s="1739" t="n"/>
      <c r="EWE12" s="1739" t="n"/>
      <c r="EWF12" s="1739" t="n"/>
      <c r="EWG12" s="1739" t="n"/>
      <c r="EWH12" s="1739" t="n"/>
      <c r="EWI12" s="1739" t="n"/>
      <c r="EWJ12" s="1739" t="n"/>
      <c r="EWK12" s="1739" t="n"/>
      <c r="EWL12" s="1739" t="n"/>
      <c r="EWM12" s="1739" t="n"/>
      <c r="EWN12" s="1739" t="n"/>
      <c r="EWO12" s="1739" t="n"/>
      <c r="EWP12" s="1739" t="n"/>
      <c r="EWQ12" s="1739" t="n"/>
      <c r="EWR12" s="1739" t="n"/>
      <c r="EWS12" s="1739" t="n"/>
      <c r="EWT12" s="1739" t="n"/>
      <c r="EWU12" s="1739" t="n"/>
      <c r="EWV12" s="1739" t="n"/>
      <c r="EWW12" s="1739" t="n"/>
      <c r="EWX12" s="1739" t="n"/>
      <c r="EWY12" s="1739" t="n"/>
      <c r="EWZ12" s="1739" t="n"/>
      <c r="EXA12" s="1739" t="n"/>
      <c r="EXB12" s="1739" t="n"/>
      <c r="EXC12" s="1739" t="n"/>
      <c r="EXD12" s="1739" t="n"/>
      <c r="EXE12" s="1739" t="n"/>
      <c r="EXF12" s="1739" t="n"/>
      <c r="EXG12" s="1739" t="n"/>
      <c r="EXH12" s="1739" t="n"/>
      <c r="EXI12" s="1739" t="n"/>
      <c r="EXJ12" s="1739" t="n"/>
      <c r="EXK12" s="1739" t="n"/>
      <c r="EXL12" s="1739" t="n"/>
      <c r="EXM12" s="1739" t="n"/>
      <c r="EXN12" s="1739" t="n"/>
      <c r="EXO12" s="1739" t="n"/>
      <c r="EXP12" s="1739" t="n"/>
      <c r="EXQ12" s="1739" t="n"/>
      <c r="EXR12" s="1739" t="n"/>
      <c r="EXS12" s="1739" t="n"/>
      <c r="EXT12" s="1739" t="n"/>
      <c r="EXU12" s="1739" t="n"/>
      <c r="EXV12" s="1739" t="n"/>
      <c r="EXW12" s="1739" t="n"/>
      <c r="EXX12" s="1739" t="n"/>
      <c r="EXY12" s="1739" t="n"/>
      <c r="EXZ12" s="1739" t="n"/>
      <c r="EYA12" s="1739" t="n"/>
      <c r="EYB12" s="1739" t="n"/>
      <c r="EYC12" s="1739" t="n"/>
      <c r="EYD12" s="1739" t="n"/>
      <c r="EYE12" s="1739" t="n"/>
      <c r="EYF12" s="1739" t="n"/>
      <c r="EYG12" s="1739" t="n"/>
      <c r="EYH12" s="1739" t="n"/>
      <c r="EYI12" s="1739" t="n"/>
      <c r="EYJ12" s="1739" t="n"/>
      <c r="EYK12" s="1739" t="n"/>
      <c r="EYL12" s="1739" t="n"/>
      <c r="EYM12" s="1739" t="n"/>
      <c r="EYN12" s="1739" t="n"/>
      <c r="EYO12" s="1739" t="n"/>
      <c r="EYP12" s="1739" t="n"/>
      <c r="EYQ12" s="1739" t="n"/>
      <c r="EYR12" s="1739" t="n"/>
      <c r="EYS12" s="1739" t="n"/>
      <c r="EYT12" s="1739" t="n"/>
      <c r="EYU12" s="1739" t="n"/>
      <c r="EYV12" s="1739" t="n"/>
      <c r="EYW12" s="1739" t="n"/>
      <c r="EYX12" s="1739" t="n"/>
      <c r="EYY12" s="1739" t="n"/>
      <c r="EYZ12" s="1739" t="n"/>
      <c r="EZA12" s="1739" t="n"/>
      <c r="EZB12" s="1739" t="n"/>
      <c r="EZC12" s="1739" t="n"/>
      <c r="EZD12" s="1739" t="n"/>
      <c r="EZE12" s="1739" t="n"/>
      <c r="EZF12" s="1739" t="n"/>
      <c r="EZG12" s="1739" t="n"/>
      <c r="EZH12" s="1739" t="n"/>
      <c r="EZI12" s="1739" t="n"/>
      <c r="EZJ12" s="1739" t="n"/>
      <c r="EZK12" s="1739" t="n"/>
      <c r="EZL12" s="1739" t="n"/>
      <c r="EZM12" s="1739" t="n"/>
      <c r="EZN12" s="1739" t="n"/>
      <c r="EZO12" s="1739" t="n"/>
      <c r="EZP12" s="1739" t="n"/>
      <c r="EZQ12" s="1739" t="n"/>
      <c r="EZR12" s="1739" t="n"/>
      <c r="EZS12" s="1739" t="n"/>
      <c r="EZT12" s="1739" t="n"/>
      <c r="EZU12" s="1739" t="n"/>
      <c r="EZV12" s="1739" t="n"/>
      <c r="EZW12" s="1739" t="n"/>
      <c r="EZX12" s="1739" t="n"/>
      <c r="EZY12" s="1739" t="n"/>
      <c r="EZZ12" s="1739" t="n"/>
      <c r="FAA12" s="1739" t="n"/>
      <c r="FAB12" s="1739" t="n"/>
      <c r="FAC12" s="1739" t="n"/>
      <c r="FAD12" s="1739" t="n"/>
      <c r="FAE12" s="1739" t="n"/>
      <c r="FAF12" s="1739" t="n"/>
      <c r="FAG12" s="1739" t="n"/>
      <c r="FAH12" s="1739" t="n"/>
      <c r="FAI12" s="1739" t="n"/>
      <c r="FAJ12" s="1739" t="n"/>
      <c r="FAK12" s="1739" t="n"/>
      <c r="FAL12" s="1739" t="n"/>
      <c r="FAM12" s="1739" t="n"/>
      <c r="FAN12" s="1739" t="n"/>
      <c r="FAO12" s="1739" t="n"/>
      <c r="FAP12" s="1739" t="n"/>
      <c r="FAQ12" s="1739" t="n"/>
      <c r="FAR12" s="1739" t="n"/>
      <c r="FAS12" s="1739" t="n"/>
      <c r="FAT12" s="1739" t="n"/>
      <c r="FAU12" s="1739" t="n"/>
      <c r="FAV12" s="1739" t="n"/>
      <c r="FAW12" s="1739" t="n"/>
      <c r="FAX12" s="1739" t="n"/>
      <c r="FAY12" s="1739" t="n"/>
      <c r="FAZ12" s="1739" t="n"/>
      <c r="FBA12" s="1739" t="n"/>
      <c r="FBB12" s="1739" t="n"/>
      <c r="FBC12" s="1739" t="n"/>
      <c r="FBD12" s="1739" t="n"/>
      <c r="FBE12" s="1739" t="n"/>
      <c r="FBF12" s="1739" t="n"/>
      <c r="FBG12" s="1739" t="n"/>
      <c r="FBH12" s="1739" t="n"/>
      <c r="FBI12" s="1739" t="n"/>
      <c r="FBJ12" s="1739" t="n"/>
      <c r="FBK12" s="1739" t="n"/>
      <c r="FBL12" s="1739" t="n"/>
      <c r="FBM12" s="1739" t="n"/>
      <c r="FBN12" s="1739" t="n"/>
      <c r="FBO12" s="1739" t="n"/>
      <c r="FBP12" s="1739" t="n"/>
      <c r="FBQ12" s="1739" t="n"/>
      <c r="FBR12" s="1739" t="n"/>
      <c r="FBS12" s="1739" t="n"/>
      <c r="FBT12" s="1739" t="n"/>
      <c r="FBU12" s="1739" t="n"/>
      <c r="FBV12" s="1739" t="n"/>
      <c r="FBW12" s="1739" t="n"/>
      <c r="FBX12" s="1739" t="n"/>
      <c r="FBY12" s="1739" t="n"/>
      <c r="FBZ12" s="1739" t="n"/>
      <c r="FCA12" s="1739" t="n"/>
      <c r="FCB12" s="1739" t="n"/>
      <c r="FCC12" s="1739" t="n"/>
      <c r="FCD12" s="1739" t="n"/>
      <c r="FCE12" s="1739" t="n"/>
      <c r="FCF12" s="1739" t="n"/>
      <c r="FCG12" s="1739" t="n"/>
      <c r="FCH12" s="1739" t="n"/>
      <c r="FCI12" s="1739" t="n"/>
      <c r="FCJ12" s="1739" t="n"/>
      <c r="FCK12" s="1739" t="n"/>
      <c r="FCL12" s="1739" t="n"/>
      <c r="FCM12" s="1739" t="n"/>
      <c r="FCN12" s="1739" t="n"/>
      <c r="FCO12" s="1739" t="n"/>
      <c r="FCP12" s="1739" t="n"/>
      <c r="FCQ12" s="1739" t="n"/>
      <c r="FCR12" s="1739" t="n"/>
      <c r="FCS12" s="1739" t="n"/>
      <c r="FCT12" s="1739" t="n"/>
      <c r="FCU12" s="1739" t="n"/>
      <c r="FCV12" s="1739" t="n"/>
      <c r="FCW12" s="1739" t="n"/>
      <c r="FCX12" s="1739" t="n"/>
      <c r="FCY12" s="1739" t="n"/>
      <c r="FCZ12" s="1739" t="n"/>
      <c r="FDA12" s="1739" t="n"/>
      <c r="FDB12" s="1739" t="n"/>
      <c r="FDC12" s="1739" t="n"/>
      <c r="FDD12" s="1739" t="n"/>
      <c r="FDE12" s="1739" t="n"/>
      <c r="FDF12" s="1739" t="n"/>
      <c r="FDG12" s="1739" t="n"/>
      <c r="FDH12" s="1739" t="n"/>
      <c r="FDI12" s="1739" t="n"/>
      <c r="FDJ12" s="1739" t="n"/>
      <c r="FDK12" s="1739" t="n"/>
      <c r="FDL12" s="1739" t="n"/>
      <c r="FDM12" s="1739" t="n"/>
      <c r="FDN12" s="1739" t="n"/>
      <c r="FDO12" s="1739" t="n"/>
      <c r="FDP12" s="1739" t="n"/>
      <c r="FDQ12" s="1739" t="n"/>
      <c r="FDR12" s="1739" t="n"/>
      <c r="FDS12" s="1739" t="n"/>
      <c r="FDT12" s="1739" t="n"/>
      <c r="FDU12" s="1739" t="n"/>
      <c r="FDV12" s="1739" t="n"/>
      <c r="FDW12" s="1739" t="n"/>
      <c r="FDX12" s="1739" t="n"/>
      <c r="FDY12" s="1739" t="n"/>
      <c r="FDZ12" s="1739" t="n"/>
      <c r="FEA12" s="1739" t="n"/>
      <c r="FEB12" s="1739" t="n"/>
      <c r="FEC12" s="1739" t="n"/>
      <c r="FED12" s="1739" t="n"/>
      <c r="FEE12" s="1739" t="n"/>
      <c r="FEF12" s="1739" t="n"/>
      <c r="FEG12" s="1739" t="n"/>
      <c r="FEH12" s="1739" t="n"/>
      <c r="FEI12" s="1739" t="n"/>
      <c r="FEJ12" s="1739" t="n"/>
      <c r="FEK12" s="1739" t="n"/>
      <c r="FEL12" s="1739" t="n"/>
      <c r="FEM12" s="1739" t="n"/>
      <c r="FEN12" s="1739" t="n"/>
      <c r="FEO12" s="1739" t="n"/>
      <c r="FEP12" s="1739" t="n"/>
      <c r="FEQ12" s="1739" t="n"/>
      <c r="FER12" s="1739" t="n"/>
      <c r="FES12" s="1739" t="n"/>
      <c r="FET12" s="1739" t="n"/>
      <c r="FEU12" s="1739" t="n"/>
      <c r="FEV12" s="1739" t="n"/>
      <c r="FEW12" s="1739" t="n"/>
      <c r="FEX12" s="1739" t="n"/>
      <c r="FEY12" s="1739" t="n"/>
      <c r="FEZ12" s="1739" t="n"/>
      <c r="FFA12" s="1739" t="n"/>
      <c r="FFB12" s="1739" t="n"/>
      <c r="FFC12" s="1739" t="n"/>
      <c r="FFD12" s="1739" t="n"/>
      <c r="FFE12" s="1739" t="n"/>
      <c r="FFF12" s="1739" t="n"/>
      <c r="FFG12" s="1739" t="n"/>
      <c r="FFH12" s="1739" t="n"/>
      <c r="FFI12" s="1739" t="n"/>
      <c r="FFJ12" s="1739" t="n"/>
      <c r="FFK12" s="1739" t="n"/>
      <c r="FFL12" s="1739" t="n"/>
      <c r="FFM12" s="1739" t="n"/>
      <c r="FFN12" s="1739" t="n"/>
      <c r="FFO12" s="1739" t="n"/>
      <c r="FFP12" s="1739" t="n"/>
      <c r="FFQ12" s="1739" t="n"/>
      <c r="FFR12" s="1739" t="n"/>
      <c r="FFS12" s="1739" t="n"/>
      <c r="FFT12" s="1739" t="n"/>
      <c r="FFU12" s="1739" t="n"/>
      <c r="FFV12" s="1739" t="n"/>
      <c r="FFW12" s="1739" t="n"/>
      <c r="FFX12" s="1739" t="n"/>
      <c r="FFY12" s="1739" t="n"/>
      <c r="FFZ12" s="1739" t="n"/>
      <c r="FGA12" s="1739" t="n"/>
      <c r="FGB12" s="1739" t="n"/>
      <c r="FGC12" s="1739" t="n"/>
      <c r="FGD12" s="1739" t="n"/>
      <c r="FGE12" s="1739" t="n"/>
      <c r="FGF12" s="1739" t="n"/>
      <c r="FGG12" s="1739" t="n"/>
      <c r="FGH12" s="1739" t="n"/>
      <c r="FGI12" s="1739" t="n"/>
      <c r="FGJ12" s="1739" t="n"/>
      <c r="FGK12" s="1739" t="n"/>
      <c r="FGL12" s="1739" t="n"/>
      <c r="FGM12" s="1739" t="n"/>
      <c r="FGN12" s="1739" t="n"/>
      <c r="FGO12" s="1739" t="n"/>
      <c r="FGP12" s="1739" t="n"/>
      <c r="FGQ12" s="1739" t="n"/>
      <c r="FGR12" s="1739" t="n"/>
      <c r="FGS12" s="1739" t="n"/>
      <c r="FGT12" s="1739" t="n"/>
      <c r="FGU12" s="1739" t="n"/>
      <c r="FGV12" s="1739" t="n"/>
      <c r="FGW12" s="1739" t="n"/>
      <c r="FGX12" s="1739" t="n"/>
      <c r="FGY12" s="1739" t="n"/>
      <c r="FGZ12" s="1739" t="n"/>
      <c r="FHA12" s="1739" t="n"/>
      <c r="FHB12" s="1739" t="n"/>
      <c r="FHC12" s="1739" t="n"/>
      <c r="FHD12" s="1739" t="n"/>
      <c r="FHE12" s="1739" t="n"/>
      <c r="FHF12" s="1739" t="n"/>
      <c r="FHG12" s="1739" t="n"/>
      <c r="FHH12" s="1739" t="n"/>
      <c r="FHI12" s="1739" t="n"/>
      <c r="FHJ12" s="1739" t="n"/>
      <c r="FHK12" s="1739" t="n"/>
      <c r="FHL12" s="1739" t="n"/>
      <c r="FHM12" s="1739" t="n"/>
      <c r="FHN12" s="1739" t="n"/>
      <c r="FHO12" s="1739" t="n"/>
      <c r="FHP12" s="1739" t="n"/>
      <c r="FHQ12" s="1739" t="n"/>
      <c r="FHR12" s="1739" t="n"/>
      <c r="FHS12" s="1739" t="n"/>
      <c r="FHT12" s="1739" t="n"/>
      <c r="FHU12" s="1739" t="n"/>
      <c r="FHV12" s="1739" t="n"/>
      <c r="FHW12" s="1739" t="n"/>
      <c r="FHX12" s="1739" t="n"/>
      <c r="FHY12" s="1739" t="n"/>
      <c r="FHZ12" s="1739" t="n"/>
      <c r="FIA12" s="1739" t="n"/>
      <c r="FIB12" s="1739" t="n"/>
      <c r="FIC12" s="1739" t="n"/>
      <c r="FID12" s="1739" t="n"/>
      <c r="FIE12" s="1739" t="n"/>
      <c r="FIF12" s="1739" t="n"/>
      <c r="FIG12" s="1739" t="n"/>
      <c r="FIH12" s="1739" t="n"/>
      <c r="FII12" s="1739" t="n"/>
      <c r="FIJ12" s="1739" t="n"/>
      <c r="FIK12" s="1739" t="n"/>
      <c r="FIL12" s="1739" t="n"/>
      <c r="FIM12" s="1739" t="n"/>
      <c r="FIN12" s="1739" t="n"/>
      <c r="FIO12" s="1739" t="n"/>
      <c r="FIP12" s="1739" t="n"/>
      <c r="FIQ12" s="1739" t="n"/>
      <c r="FIR12" s="1739" t="n"/>
      <c r="FIS12" s="1739" t="n"/>
      <c r="FIT12" s="1739" t="n"/>
      <c r="FIU12" s="1739" t="n"/>
      <c r="FIV12" s="1739" t="n"/>
      <c r="FIW12" s="1739" t="n"/>
      <c r="FIX12" s="1739" t="n"/>
      <c r="FIY12" s="1739" t="n"/>
      <c r="FIZ12" s="1739" t="n"/>
      <c r="FJA12" s="1739" t="n"/>
      <c r="FJB12" s="1739" t="n"/>
      <c r="FJC12" s="1739" t="n"/>
      <c r="FJD12" s="1739" t="n"/>
      <c r="FJE12" s="1739" t="n"/>
      <c r="FJF12" s="1739" t="n"/>
      <c r="FJG12" s="1739" t="n"/>
      <c r="FJH12" s="1739" t="n"/>
      <c r="FJI12" s="1739" t="n"/>
      <c r="FJJ12" s="1739" t="n"/>
      <c r="FJK12" s="1739" t="n"/>
      <c r="FJL12" s="1739" t="n"/>
      <c r="FJM12" s="1739" t="n"/>
      <c r="FJN12" s="1739" t="n"/>
      <c r="FJO12" s="1739" t="n"/>
      <c r="FJP12" s="1739" t="n"/>
      <c r="FJQ12" s="1739" t="n"/>
      <c r="FJR12" s="1739" t="n"/>
      <c r="FJS12" s="1739" t="n"/>
      <c r="FJT12" s="1739" t="n"/>
      <c r="FJU12" s="1739" t="n"/>
      <c r="FJV12" s="1739" t="n"/>
      <c r="FJW12" s="1739" t="n"/>
      <c r="FJX12" s="1739" t="n"/>
      <c r="FJY12" s="1739" t="n"/>
      <c r="FJZ12" s="1739" t="n"/>
      <c r="FKA12" s="1739" t="n"/>
      <c r="FKB12" s="1739" t="n"/>
      <c r="FKC12" s="1739" t="n"/>
      <c r="FKD12" s="1739" t="n"/>
      <c r="FKE12" s="1739" t="n"/>
      <c r="FKF12" s="1739" t="n"/>
      <c r="FKG12" s="1739" t="n"/>
      <c r="FKH12" s="1739" t="n"/>
      <c r="FKI12" s="1739" t="n"/>
      <c r="FKJ12" s="1739" t="n"/>
      <c r="FKK12" s="1739" t="n"/>
      <c r="FKL12" s="1739" t="n"/>
      <c r="FKM12" s="1739" t="n"/>
      <c r="FKN12" s="1739" t="n"/>
      <c r="FKO12" s="1739" t="n"/>
      <c r="FKP12" s="1739" t="n"/>
      <c r="FKQ12" s="1739" t="n"/>
      <c r="FKR12" s="1739" t="n"/>
      <c r="FKS12" s="1739" t="n"/>
      <c r="FKT12" s="1739" t="n"/>
      <c r="FKU12" s="1739" t="n"/>
      <c r="FKV12" s="1739" t="n"/>
      <c r="FKW12" s="1739" t="n"/>
      <c r="FKX12" s="1739" t="n"/>
      <c r="FKY12" s="1739" t="n"/>
      <c r="FKZ12" s="1739" t="n"/>
      <c r="FLA12" s="1739" t="n"/>
      <c r="FLB12" s="1739" t="n"/>
      <c r="FLC12" s="1739" t="n"/>
      <c r="FLD12" s="1739" t="n"/>
      <c r="FLE12" s="1739" t="n"/>
      <c r="FLF12" s="1739" t="n"/>
      <c r="FLG12" s="1739" t="n"/>
      <c r="FLH12" s="1739" t="n"/>
      <c r="FLI12" s="1739" t="n"/>
      <c r="FLJ12" s="1739" t="n"/>
      <c r="FLK12" s="1739" t="n"/>
      <c r="FLL12" s="1739" t="n"/>
      <c r="FLM12" s="1739" t="n"/>
      <c r="FLN12" s="1739" t="n"/>
      <c r="FLO12" s="1739" t="n"/>
      <c r="FLP12" s="1739" t="n"/>
      <c r="FLQ12" s="1739" t="n"/>
      <c r="FLR12" s="1739" t="n"/>
      <c r="FLS12" s="1739" t="n"/>
      <c r="FLT12" s="1739" t="n"/>
      <c r="FLU12" s="1739" t="n"/>
      <c r="FLV12" s="1739" t="n"/>
      <c r="FLW12" s="1739" t="n"/>
      <c r="FLX12" s="1739" t="n"/>
      <c r="FLY12" s="1739" t="n"/>
      <c r="FLZ12" s="1739" t="n"/>
      <c r="FMA12" s="1739" t="n"/>
      <c r="FMB12" s="1739" t="n"/>
      <c r="FMC12" s="1739" t="n"/>
      <c r="FMD12" s="1739" t="n"/>
      <c r="FME12" s="1739" t="n"/>
      <c r="FMF12" s="1739" t="n"/>
      <c r="FMG12" s="1739" t="n"/>
      <c r="FMH12" s="1739" t="n"/>
      <c r="FMI12" s="1739" t="n"/>
      <c r="FMJ12" s="1739" t="n"/>
      <c r="FMK12" s="1739" t="n"/>
      <c r="FML12" s="1739" t="n"/>
      <c r="FMM12" s="1739" t="n"/>
      <c r="FMN12" s="1739" t="n"/>
      <c r="FMO12" s="1739" t="n"/>
      <c r="FMP12" s="1739" t="n"/>
      <c r="FMQ12" s="1739" t="n"/>
      <c r="FMR12" s="1739" t="n"/>
      <c r="FMS12" s="1739" t="n"/>
      <c r="FMT12" s="1739" t="n"/>
      <c r="FMU12" s="1739" t="n"/>
      <c r="FMV12" s="1739" t="n"/>
      <c r="FMW12" s="1739" t="n"/>
      <c r="FMX12" s="1739" t="n"/>
      <c r="FMY12" s="1739" t="n"/>
      <c r="FMZ12" s="1739" t="n"/>
      <c r="FNA12" s="1739" t="n"/>
      <c r="FNB12" s="1739" t="n"/>
      <c r="FNC12" s="1739" t="n"/>
      <c r="FND12" s="1739" t="n"/>
      <c r="FNE12" s="1739" t="n"/>
      <c r="FNF12" s="1739" t="n"/>
      <c r="FNG12" s="1739" t="n"/>
      <c r="FNH12" s="1739" t="n"/>
      <c r="FNI12" s="1739" t="n"/>
      <c r="FNJ12" s="1739" t="n"/>
      <c r="FNK12" s="1739" t="n"/>
      <c r="FNL12" s="1739" t="n"/>
      <c r="FNM12" s="1739" t="n"/>
      <c r="FNN12" s="1739" t="n"/>
      <c r="FNO12" s="1739" t="n"/>
      <c r="FNP12" s="1739" t="n"/>
      <c r="FNQ12" s="1739" t="n"/>
      <c r="FNR12" s="1739" t="n"/>
      <c r="FNS12" s="1739" t="n"/>
      <c r="FNT12" s="1739" t="n"/>
      <c r="FNU12" s="1739" t="n"/>
      <c r="FNV12" s="1739" t="n"/>
      <c r="FNW12" s="1739" t="n"/>
      <c r="FNX12" s="1739" t="n"/>
      <c r="FNY12" s="1739" t="n"/>
      <c r="FNZ12" s="1739" t="n"/>
      <c r="FOA12" s="1739" t="n"/>
      <c r="FOB12" s="1739" t="n"/>
      <c r="FOC12" s="1739" t="n"/>
      <c r="FOD12" s="1739" t="n"/>
      <c r="FOE12" s="1739" t="n"/>
      <c r="FOF12" s="1739" t="n"/>
      <c r="FOG12" s="1739" t="n"/>
      <c r="FOH12" s="1739" t="n"/>
      <c r="FOI12" s="1739" t="n"/>
      <c r="FOJ12" s="1739" t="n"/>
      <c r="FOK12" s="1739" t="n"/>
      <c r="FOL12" s="1739" t="n"/>
      <c r="FOM12" s="1739" t="n"/>
      <c r="FON12" s="1739" t="n"/>
      <c r="FOO12" s="1739" t="n"/>
      <c r="FOP12" s="1739" t="n"/>
      <c r="FOQ12" s="1739" t="n"/>
      <c r="FOR12" s="1739" t="n"/>
      <c r="FOS12" s="1739" t="n"/>
      <c r="FOT12" s="1739" t="n"/>
      <c r="FOU12" s="1739" t="n"/>
      <c r="FOV12" s="1739" t="n"/>
      <c r="FOW12" s="1739" t="n"/>
      <c r="FOX12" s="1739" t="n"/>
      <c r="FOY12" s="1739" t="n"/>
      <c r="FOZ12" s="1739" t="n"/>
      <c r="FPA12" s="1739" t="n"/>
      <c r="FPB12" s="1739" t="n"/>
      <c r="FPC12" s="1739" t="n"/>
      <c r="FPD12" s="1739" t="n"/>
      <c r="FPE12" s="1739" t="n"/>
      <c r="FPF12" s="1739" t="n"/>
      <c r="FPG12" s="1739" t="n"/>
      <c r="FPH12" s="1739" t="n"/>
      <c r="FPI12" s="1739" t="n"/>
      <c r="FPJ12" s="1739" t="n"/>
      <c r="FPK12" s="1739" t="n"/>
      <c r="FPL12" s="1739" t="n"/>
      <c r="FPM12" s="1739" t="n"/>
      <c r="FPN12" s="1739" t="n"/>
      <c r="FPO12" s="1739" t="n"/>
      <c r="FPP12" s="1739" t="n"/>
      <c r="FPQ12" s="1739" t="n"/>
      <c r="FPR12" s="1739" t="n"/>
      <c r="FPS12" s="1739" t="n"/>
      <c r="FPT12" s="1739" t="n"/>
      <c r="FPU12" s="1739" t="n"/>
      <c r="FPV12" s="1739" t="n"/>
      <c r="FPW12" s="1739" t="n"/>
      <c r="FPX12" s="1739" t="n"/>
      <c r="FPY12" s="1739" t="n"/>
      <c r="FPZ12" s="1739" t="n"/>
      <c r="FQA12" s="1739" t="n"/>
      <c r="FQB12" s="1739" t="n"/>
      <c r="FQC12" s="1739" t="n"/>
      <c r="FQD12" s="1739" t="n"/>
      <c r="FQE12" s="1739" t="n"/>
      <c r="FQF12" s="1739" t="n"/>
      <c r="FQG12" s="1739" t="n"/>
      <c r="FQH12" s="1739" t="n"/>
      <c r="FQI12" s="1739" t="n"/>
      <c r="FQJ12" s="1739" t="n"/>
      <c r="FQK12" s="1739" t="n"/>
      <c r="FQL12" s="1739" t="n"/>
      <c r="FQM12" s="1739" t="n"/>
      <c r="FQN12" s="1739" t="n"/>
      <c r="FQO12" s="1739" t="n"/>
      <c r="FQP12" s="1739" t="n"/>
      <c r="FQQ12" s="1739" t="n"/>
      <c r="FQR12" s="1739" t="n"/>
      <c r="FQS12" s="1739" t="n"/>
      <c r="FQT12" s="1739" t="n"/>
      <c r="FQU12" s="1739" t="n"/>
      <c r="FQV12" s="1739" t="n"/>
      <c r="FQW12" s="1739" t="n"/>
      <c r="FQX12" s="1739" t="n"/>
      <c r="FQY12" s="1739" t="n"/>
      <c r="FQZ12" s="1739" t="n"/>
      <c r="FRA12" s="1739" t="n"/>
      <c r="FRB12" s="1739" t="n"/>
      <c r="FRC12" s="1739" t="n"/>
      <c r="FRD12" s="1739" t="n"/>
      <c r="FRE12" s="1739" t="n"/>
      <c r="FRF12" s="1739" t="n"/>
      <c r="FRG12" s="1739" t="n"/>
      <c r="FRH12" s="1739" t="n"/>
      <c r="FRI12" s="1739" t="n"/>
      <c r="FRJ12" s="1739" t="n"/>
      <c r="FRK12" s="1739" t="n"/>
      <c r="FRL12" s="1739" t="n"/>
      <c r="FRM12" s="1739" t="n"/>
      <c r="FRN12" s="1739" t="n"/>
      <c r="FRO12" s="1739" t="n"/>
      <c r="FRP12" s="1739" t="n"/>
      <c r="FRQ12" s="1739" t="n"/>
      <c r="FRR12" s="1739" t="n"/>
      <c r="FRS12" s="1739" t="n"/>
      <c r="FRT12" s="1739" t="n"/>
      <c r="FRU12" s="1739" t="n"/>
      <c r="FRV12" s="1739" t="n"/>
      <c r="FRW12" s="1739" t="n"/>
      <c r="FRX12" s="1739" t="n"/>
      <c r="FRY12" s="1739" t="n"/>
      <c r="FRZ12" s="1739" t="n"/>
      <c r="FSA12" s="1739" t="n"/>
      <c r="FSB12" s="1739" t="n"/>
      <c r="FSC12" s="1739" t="n"/>
      <c r="FSD12" s="1739" t="n"/>
      <c r="FSE12" s="1739" t="n"/>
      <c r="FSF12" s="1739" t="n"/>
      <c r="FSG12" s="1739" t="n"/>
      <c r="FSH12" s="1739" t="n"/>
      <c r="FSI12" s="1739" t="n"/>
      <c r="FSJ12" s="1739" t="n"/>
      <c r="FSK12" s="1739" t="n"/>
      <c r="FSL12" s="1739" t="n"/>
      <c r="FSM12" s="1739" t="n"/>
      <c r="FSN12" s="1739" t="n"/>
      <c r="FSO12" s="1739" t="n"/>
      <c r="FSP12" s="1739" t="n"/>
      <c r="FSQ12" s="1739" t="n"/>
      <c r="FSR12" s="1739" t="n"/>
      <c r="FSS12" s="1739" t="n"/>
      <c r="FST12" s="1739" t="n"/>
      <c r="FSU12" s="1739" t="n"/>
      <c r="FSV12" s="1739" t="n"/>
      <c r="FSW12" s="1739" t="n"/>
      <c r="FSX12" s="1739" t="n"/>
      <c r="FSY12" s="1739" t="n"/>
      <c r="FSZ12" s="1739" t="n"/>
      <c r="FTA12" s="1739" t="n"/>
      <c r="FTB12" s="1739" t="n"/>
      <c r="FTC12" s="1739" t="n"/>
      <c r="FTD12" s="1739" t="n"/>
      <c r="FTE12" s="1739" t="n"/>
      <c r="FTF12" s="1739" t="n"/>
      <c r="FTG12" s="1739" t="n"/>
      <c r="FTH12" s="1739" t="n"/>
      <c r="FTI12" s="1739" t="n"/>
      <c r="FTJ12" s="1739" t="n"/>
      <c r="FTK12" s="1739" t="n"/>
      <c r="FTL12" s="1739" t="n"/>
      <c r="FTM12" s="1739" t="n"/>
      <c r="FTN12" s="1739" t="n"/>
      <c r="FTO12" s="1739" t="n"/>
      <c r="FTP12" s="1739" t="n"/>
      <c r="FTQ12" s="1739" t="n"/>
      <c r="FTR12" s="1739" t="n"/>
      <c r="FTS12" s="1739" t="n"/>
      <c r="FTT12" s="1739" t="n"/>
      <c r="FTU12" s="1739" t="n"/>
      <c r="FTV12" s="1739" t="n"/>
      <c r="FTW12" s="1739" t="n"/>
      <c r="FTX12" s="1739" t="n"/>
      <c r="FTY12" s="1739" t="n"/>
      <c r="FTZ12" s="1739" t="n"/>
      <c r="FUA12" s="1739" t="n"/>
      <c r="FUB12" s="1739" t="n"/>
      <c r="FUC12" s="1739" t="n"/>
      <c r="FUD12" s="1739" t="n"/>
      <c r="FUE12" s="1739" t="n"/>
      <c r="FUF12" s="1739" t="n"/>
      <c r="FUG12" s="1739" t="n"/>
      <c r="FUH12" s="1739" t="n"/>
      <c r="FUI12" s="1739" t="n"/>
      <c r="FUJ12" s="1739" t="n"/>
      <c r="FUK12" s="1739" t="n"/>
      <c r="FUL12" s="1739" t="n"/>
      <c r="FUM12" s="1739" t="n"/>
      <c r="FUN12" s="1739" t="n"/>
      <c r="FUO12" s="1739" t="n"/>
      <c r="FUP12" s="1739" t="n"/>
      <c r="FUQ12" s="1739" t="n"/>
      <c r="FUR12" s="1739" t="n"/>
      <c r="FUS12" s="1739" t="n"/>
      <c r="FUT12" s="1739" t="n"/>
      <c r="FUU12" s="1739" t="n"/>
      <c r="FUV12" s="1739" t="n"/>
      <c r="FUW12" s="1739" t="n"/>
      <c r="FUX12" s="1739" t="n"/>
      <c r="FUY12" s="1739" t="n"/>
      <c r="FUZ12" s="1739" t="n"/>
      <c r="FVA12" s="1739" t="n"/>
      <c r="FVB12" s="1739" t="n"/>
      <c r="FVC12" s="1739" t="n"/>
      <c r="FVD12" s="1739" t="n"/>
      <c r="FVE12" s="1739" t="n"/>
      <c r="FVF12" s="1739" t="n"/>
      <c r="FVG12" s="1739" t="n"/>
      <c r="FVH12" s="1739" t="n"/>
      <c r="FVI12" s="1739" t="n"/>
      <c r="FVJ12" s="1739" t="n"/>
      <c r="FVK12" s="1739" t="n"/>
      <c r="FVL12" s="1739" t="n"/>
      <c r="FVM12" s="1739" t="n"/>
      <c r="FVN12" s="1739" t="n"/>
      <c r="FVO12" s="1739" t="n"/>
      <c r="FVP12" s="1739" t="n"/>
      <c r="FVQ12" s="1739" t="n"/>
      <c r="FVR12" s="1739" t="n"/>
      <c r="FVS12" s="1739" t="n"/>
      <c r="FVT12" s="1739" t="n"/>
      <c r="FVU12" s="1739" t="n"/>
      <c r="FVV12" s="1739" t="n"/>
      <c r="FVW12" s="1739" t="n"/>
      <c r="FVX12" s="1739" t="n"/>
      <c r="FVY12" s="1739" t="n"/>
      <c r="FVZ12" s="1739" t="n"/>
      <c r="FWA12" s="1739" t="n"/>
      <c r="FWB12" s="1739" t="n"/>
      <c r="FWC12" s="1739" t="n"/>
      <c r="FWD12" s="1739" t="n"/>
      <c r="FWE12" s="1739" t="n"/>
      <c r="FWF12" s="1739" t="n"/>
      <c r="FWG12" s="1739" t="n"/>
      <c r="FWH12" s="1739" t="n"/>
      <c r="FWI12" s="1739" t="n"/>
      <c r="FWJ12" s="1739" t="n"/>
      <c r="FWK12" s="1739" t="n"/>
      <c r="FWL12" s="1739" t="n"/>
      <c r="FWM12" s="1739" t="n"/>
      <c r="FWN12" s="1739" t="n"/>
      <c r="FWO12" s="1739" t="n"/>
      <c r="FWP12" s="1739" t="n"/>
      <c r="FWQ12" s="1739" t="n"/>
      <c r="FWR12" s="1739" t="n"/>
      <c r="FWS12" s="1739" t="n"/>
      <c r="FWT12" s="1739" t="n"/>
      <c r="FWU12" s="1739" t="n"/>
      <c r="FWV12" s="1739" t="n"/>
      <c r="FWW12" s="1739" t="n"/>
      <c r="FWX12" s="1739" t="n"/>
      <c r="FWY12" s="1739" t="n"/>
      <c r="FWZ12" s="1739" t="n"/>
      <c r="FXA12" s="1739" t="n"/>
      <c r="FXB12" s="1739" t="n"/>
      <c r="FXC12" s="1739" t="n"/>
      <c r="FXD12" s="1739" t="n"/>
      <c r="FXE12" s="1739" t="n"/>
      <c r="FXF12" s="1739" t="n"/>
      <c r="FXG12" s="1739" t="n"/>
      <c r="FXH12" s="1739" t="n"/>
      <c r="FXI12" s="1739" t="n"/>
      <c r="FXJ12" s="1739" t="n"/>
      <c r="FXK12" s="1739" t="n"/>
      <c r="FXL12" s="1739" t="n"/>
      <c r="FXM12" s="1739" t="n"/>
      <c r="FXN12" s="1739" t="n"/>
      <c r="FXO12" s="1739" t="n"/>
      <c r="FXP12" s="1739" t="n"/>
      <c r="FXQ12" s="1739" t="n"/>
      <c r="FXR12" s="1739" t="n"/>
      <c r="FXS12" s="1739" t="n"/>
      <c r="FXT12" s="1739" t="n"/>
      <c r="FXU12" s="1739" t="n"/>
      <c r="FXV12" s="1739" t="n"/>
      <c r="FXW12" s="1739" t="n"/>
      <c r="FXX12" s="1739" t="n"/>
      <c r="FXY12" s="1739" t="n"/>
      <c r="FXZ12" s="1739" t="n"/>
      <c r="FYA12" s="1739" t="n"/>
      <c r="FYB12" s="1739" t="n"/>
      <c r="FYC12" s="1739" t="n"/>
      <c r="FYD12" s="1739" t="n"/>
      <c r="FYE12" s="1739" t="n"/>
      <c r="FYF12" s="1739" t="n"/>
      <c r="FYG12" s="1739" t="n"/>
      <c r="FYH12" s="1739" t="n"/>
      <c r="FYI12" s="1739" t="n"/>
      <c r="FYJ12" s="1739" t="n"/>
      <c r="FYK12" s="1739" t="n"/>
      <c r="FYL12" s="1739" t="n"/>
      <c r="FYM12" s="1739" t="n"/>
      <c r="FYN12" s="1739" t="n"/>
      <c r="FYO12" s="1739" t="n"/>
      <c r="FYP12" s="1739" t="n"/>
      <c r="FYQ12" s="1739" t="n"/>
      <c r="FYR12" s="1739" t="n"/>
      <c r="FYS12" s="1739" t="n"/>
      <c r="FYT12" s="1739" t="n"/>
      <c r="FYU12" s="1739" t="n"/>
      <c r="FYV12" s="1739" t="n"/>
      <c r="FYW12" s="1739" t="n"/>
      <c r="FYX12" s="1739" t="n"/>
      <c r="FYY12" s="1739" t="n"/>
      <c r="FYZ12" s="1739" t="n"/>
      <c r="FZA12" s="1739" t="n"/>
      <c r="FZB12" s="1739" t="n"/>
      <c r="FZC12" s="1739" t="n"/>
      <c r="FZD12" s="1739" t="n"/>
      <c r="FZE12" s="1739" t="n"/>
      <c r="FZF12" s="1739" t="n"/>
      <c r="FZG12" s="1739" t="n"/>
      <c r="FZH12" s="1739" t="n"/>
      <c r="FZI12" s="1739" t="n"/>
      <c r="FZJ12" s="1739" t="n"/>
      <c r="FZK12" s="1739" t="n"/>
      <c r="FZL12" s="1739" t="n"/>
      <c r="FZM12" s="1739" t="n"/>
      <c r="FZN12" s="1739" t="n"/>
      <c r="FZO12" s="1739" t="n"/>
      <c r="FZP12" s="1739" t="n"/>
      <c r="FZQ12" s="1739" t="n"/>
      <c r="FZR12" s="1739" t="n"/>
      <c r="FZS12" s="1739" t="n"/>
      <c r="FZT12" s="1739" t="n"/>
      <c r="FZU12" s="1739" t="n"/>
      <c r="FZV12" s="1739" t="n"/>
      <c r="FZW12" s="1739" t="n"/>
      <c r="FZX12" s="1739" t="n"/>
      <c r="FZY12" s="1739" t="n"/>
      <c r="FZZ12" s="1739" t="n"/>
      <c r="GAA12" s="1739" t="n"/>
      <c r="GAB12" s="1739" t="n"/>
      <c r="GAC12" s="1739" t="n"/>
      <c r="GAD12" s="1739" t="n"/>
      <c r="GAE12" s="1739" t="n"/>
      <c r="GAF12" s="1739" t="n"/>
      <c r="GAG12" s="1739" t="n"/>
      <c r="GAH12" s="1739" t="n"/>
      <c r="GAI12" s="1739" t="n"/>
      <c r="GAJ12" s="1739" t="n"/>
      <c r="GAK12" s="1739" t="n"/>
      <c r="GAL12" s="1739" t="n"/>
      <c r="GAM12" s="1739" t="n"/>
      <c r="GAN12" s="1739" t="n"/>
      <c r="GAO12" s="1739" t="n"/>
      <c r="GAP12" s="1739" t="n"/>
      <c r="GAQ12" s="1739" t="n"/>
      <c r="GAR12" s="1739" t="n"/>
      <c r="GAS12" s="1739" t="n"/>
      <c r="GAT12" s="1739" t="n"/>
      <c r="GAU12" s="1739" t="n"/>
      <c r="GAV12" s="1739" t="n"/>
      <c r="GAW12" s="1739" t="n"/>
      <c r="GAX12" s="1739" t="n"/>
      <c r="GAY12" s="1739" t="n"/>
      <c r="GAZ12" s="1739" t="n"/>
      <c r="GBA12" s="1739" t="n"/>
      <c r="GBB12" s="1739" t="n"/>
      <c r="GBC12" s="1739" t="n"/>
      <c r="GBD12" s="1739" t="n"/>
      <c r="GBE12" s="1739" t="n"/>
      <c r="GBF12" s="1739" t="n"/>
      <c r="GBG12" s="1739" t="n"/>
      <c r="GBH12" s="1739" t="n"/>
      <c r="GBI12" s="1739" t="n"/>
      <c r="GBJ12" s="1739" t="n"/>
      <c r="GBK12" s="1739" t="n"/>
      <c r="GBL12" s="1739" t="n"/>
      <c r="GBM12" s="1739" t="n"/>
      <c r="GBN12" s="1739" t="n"/>
      <c r="GBO12" s="1739" t="n"/>
      <c r="GBP12" s="1739" t="n"/>
      <c r="GBQ12" s="1739" t="n"/>
      <c r="GBR12" s="1739" t="n"/>
      <c r="GBS12" s="1739" t="n"/>
      <c r="GBT12" s="1739" t="n"/>
      <c r="GBU12" s="1739" t="n"/>
      <c r="GBV12" s="1739" t="n"/>
      <c r="GBW12" s="1739" t="n"/>
      <c r="GBX12" s="1739" t="n"/>
      <c r="GBY12" s="1739" t="n"/>
      <c r="GBZ12" s="1739" t="n"/>
      <c r="GCA12" s="1739" t="n"/>
      <c r="GCB12" s="1739" t="n"/>
      <c r="GCC12" s="1739" t="n"/>
      <c r="GCD12" s="1739" t="n"/>
      <c r="GCE12" s="1739" t="n"/>
      <c r="GCF12" s="1739" t="n"/>
      <c r="GCG12" s="1739" t="n"/>
      <c r="GCH12" s="1739" t="n"/>
      <c r="GCI12" s="1739" t="n"/>
      <c r="GCJ12" s="1739" t="n"/>
      <c r="GCK12" s="1739" t="n"/>
      <c r="GCL12" s="1739" t="n"/>
      <c r="GCM12" s="1739" t="n"/>
      <c r="GCN12" s="1739" t="n"/>
      <c r="GCO12" s="1739" t="n"/>
      <c r="GCP12" s="1739" t="n"/>
      <c r="GCQ12" s="1739" t="n"/>
      <c r="GCR12" s="1739" t="n"/>
      <c r="GCS12" s="1739" t="n"/>
      <c r="GCT12" s="1739" t="n"/>
      <c r="GCU12" s="1739" t="n"/>
      <c r="GCV12" s="1739" t="n"/>
      <c r="GCW12" s="1739" t="n"/>
      <c r="GCX12" s="1739" t="n"/>
      <c r="GCY12" s="1739" t="n"/>
      <c r="GCZ12" s="1739" t="n"/>
      <c r="GDA12" s="1739" t="n"/>
      <c r="GDB12" s="1739" t="n"/>
      <c r="GDC12" s="1739" t="n"/>
      <c r="GDD12" s="1739" t="n"/>
      <c r="GDE12" s="1739" t="n"/>
      <c r="GDF12" s="1739" t="n"/>
      <c r="GDG12" s="1739" t="n"/>
      <c r="GDH12" s="1739" t="n"/>
      <c r="GDI12" s="1739" t="n"/>
      <c r="GDJ12" s="1739" t="n"/>
      <c r="GDK12" s="1739" t="n"/>
      <c r="GDL12" s="1739" t="n"/>
      <c r="GDM12" s="1739" t="n"/>
      <c r="GDN12" s="1739" t="n"/>
      <c r="GDO12" s="1739" t="n"/>
      <c r="GDP12" s="1739" t="n"/>
      <c r="GDQ12" s="1739" t="n"/>
      <c r="GDR12" s="1739" t="n"/>
      <c r="GDS12" s="1739" t="n"/>
      <c r="GDT12" s="1739" t="n"/>
      <c r="GDU12" s="1739" t="n"/>
      <c r="GDV12" s="1739" t="n"/>
      <c r="GDW12" s="1739" t="n"/>
      <c r="GDX12" s="1739" t="n"/>
      <c r="GDY12" s="1739" t="n"/>
      <c r="GDZ12" s="1739" t="n"/>
      <c r="GEA12" s="1739" t="n"/>
      <c r="GEB12" s="1739" t="n"/>
      <c r="GEC12" s="1739" t="n"/>
      <c r="GED12" s="1739" t="n"/>
      <c r="GEE12" s="1739" t="n"/>
      <c r="GEF12" s="1739" t="n"/>
      <c r="GEG12" s="1739" t="n"/>
      <c r="GEH12" s="1739" t="n"/>
      <c r="GEI12" s="1739" t="n"/>
      <c r="GEJ12" s="1739" t="n"/>
      <c r="GEK12" s="1739" t="n"/>
      <c r="GEL12" s="1739" t="n"/>
      <c r="GEM12" s="1739" t="n"/>
      <c r="GEN12" s="1739" t="n"/>
      <c r="GEO12" s="1739" t="n"/>
      <c r="GEP12" s="1739" t="n"/>
      <c r="GEQ12" s="1739" t="n"/>
      <c r="GER12" s="1739" t="n"/>
      <c r="GES12" s="1739" t="n"/>
      <c r="GET12" s="1739" t="n"/>
      <c r="GEU12" s="1739" t="n"/>
      <c r="GEV12" s="1739" t="n"/>
      <c r="GEW12" s="1739" t="n"/>
      <c r="GEX12" s="1739" t="n"/>
      <c r="GEY12" s="1739" t="n"/>
      <c r="GEZ12" s="1739" t="n"/>
      <c r="GFA12" s="1739" t="n"/>
      <c r="GFB12" s="1739" t="n"/>
      <c r="GFC12" s="1739" t="n"/>
      <c r="GFD12" s="1739" t="n"/>
      <c r="GFE12" s="1739" t="n"/>
      <c r="GFF12" s="1739" t="n"/>
      <c r="GFG12" s="1739" t="n"/>
      <c r="GFH12" s="1739" t="n"/>
      <c r="GFI12" s="1739" t="n"/>
      <c r="GFJ12" s="1739" t="n"/>
      <c r="GFK12" s="1739" t="n"/>
      <c r="GFL12" s="1739" t="n"/>
      <c r="GFM12" s="1739" t="n"/>
      <c r="GFN12" s="1739" t="n"/>
      <c r="GFO12" s="1739" t="n"/>
      <c r="GFP12" s="1739" t="n"/>
      <c r="GFQ12" s="1739" t="n"/>
      <c r="GFR12" s="1739" t="n"/>
      <c r="GFS12" s="1739" t="n"/>
      <c r="GFT12" s="1739" t="n"/>
      <c r="GFU12" s="1739" t="n"/>
      <c r="GFV12" s="1739" t="n"/>
      <c r="GFW12" s="1739" t="n"/>
      <c r="GFX12" s="1739" t="n"/>
      <c r="GFY12" s="1739" t="n"/>
      <c r="GFZ12" s="1739" t="n"/>
      <c r="GGA12" s="1739" t="n"/>
      <c r="GGB12" s="1739" t="n"/>
      <c r="GGC12" s="1739" t="n"/>
      <c r="GGD12" s="1739" t="n"/>
      <c r="GGE12" s="1739" t="n"/>
      <c r="GGF12" s="1739" t="n"/>
      <c r="GGG12" s="1739" t="n"/>
      <c r="GGH12" s="1739" t="n"/>
      <c r="GGI12" s="1739" t="n"/>
      <c r="GGJ12" s="1739" t="n"/>
      <c r="GGK12" s="1739" t="n"/>
      <c r="GGL12" s="1739" t="n"/>
      <c r="GGM12" s="1739" t="n"/>
      <c r="GGN12" s="1739" t="n"/>
      <c r="GGO12" s="1739" t="n"/>
      <c r="GGP12" s="1739" t="n"/>
      <c r="GGQ12" s="1739" t="n"/>
      <c r="GGR12" s="1739" t="n"/>
      <c r="GGS12" s="1739" t="n"/>
      <c r="GGT12" s="1739" t="n"/>
      <c r="GGU12" s="1739" t="n"/>
      <c r="GGV12" s="1739" t="n"/>
      <c r="GGW12" s="1739" t="n"/>
      <c r="GGX12" s="1739" t="n"/>
      <c r="GGY12" s="1739" t="n"/>
      <c r="GGZ12" s="1739" t="n"/>
      <c r="GHA12" s="1739" t="n"/>
      <c r="GHB12" s="1739" t="n"/>
      <c r="GHC12" s="1739" t="n"/>
      <c r="GHD12" s="1739" t="n"/>
      <c r="GHE12" s="1739" t="n"/>
      <c r="GHF12" s="1739" t="n"/>
      <c r="GHG12" s="1739" t="n"/>
      <c r="GHH12" s="1739" t="n"/>
      <c r="GHI12" s="1739" t="n"/>
      <c r="GHJ12" s="1739" t="n"/>
      <c r="GHK12" s="1739" t="n"/>
      <c r="GHL12" s="1739" t="n"/>
      <c r="GHM12" s="1739" t="n"/>
      <c r="GHN12" s="1739" t="n"/>
      <c r="GHO12" s="1739" t="n"/>
      <c r="GHP12" s="1739" t="n"/>
      <c r="GHQ12" s="1739" t="n"/>
      <c r="GHR12" s="1739" t="n"/>
      <c r="GHS12" s="1739" t="n"/>
      <c r="GHT12" s="1739" t="n"/>
      <c r="GHU12" s="1739" t="n"/>
      <c r="GHV12" s="1739" t="n"/>
      <c r="GHW12" s="1739" t="n"/>
      <c r="GHX12" s="1739" t="n"/>
      <c r="GHY12" s="1739" t="n"/>
      <c r="GHZ12" s="1739" t="n"/>
      <c r="GIA12" s="1739" t="n"/>
      <c r="GIB12" s="1739" t="n"/>
      <c r="GIC12" s="1739" t="n"/>
      <c r="GID12" s="1739" t="n"/>
      <c r="GIE12" s="1739" t="n"/>
      <c r="GIF12" s="1739" t="n"/>
      <c r="GIG12" s="1739" t="n"/>
      <c r="GIH12" s="1739" t="n"/>
      <c r="GII12" s="1739" t="n"/>
      <c r="GIJ12" s="1739" t="n"/>
      <c r="GIK12" s="1739" t="n"/>
      <c r="GIL12" s="1739" t="n"/>
      <c r="GIM12" s="1739" t="n"/>
      <c r="GIN12" s="1739" t="n"/>
      <c r="GIO12" s="1739" t="n"/>
      <c r="GIP12" s="1739" t="n"/>
      <c r="GIQ12" s="1739" t="n"/>
      <c r="GIR12" s="1739" t="n"/>
      <c r="GIS12" s="1739" t="n"/>
      <c r="GIT12" s="1739" t="n"/>
      <c r="GIU12" s="1739" t="n"/>
      <c r="GIV12" s="1739" t="n"/>
      <c r="GIW12" s="1739" t="n"/>
      <c r="GIX12" s="1739" t="n"/>
      <c r="GIY12" s="1739" t="n"/>
      <c r="GIZ12" s="1739" t="n"/>
      <c r="GJA12" s="1739" t="n"/>
      <c r="GJB12" s="1739" t="n"/>
      <c r="GJC12" s="1739" t="n"/>
      <c r="GJD12" s="1739" t="n"/>
      <c r="GJE12" s="1739" t="n"/>
      <c r="GJF12" s="1739" t="n"/>
      <c r="GJG12" s="1739" t="n"/>
      <c r="GJH12" s="1739" t="n"/>
      <c r="GJI12" s="1739" t="n"/>
      <c r="GJJ12" s="1739" t="n"/>
      <c r="GJK12" s="1739" t="n"/>
      <c r="GJL12" s="1739" t="n"/>
      <c r="GJM12" s="1739" t="n"/>
      <c r="GJN12" s="1739" t="n"/>
      <c r="GJO12" s="1739" t="n"/>
      <c r="GJP12" s="1739" t="n"/>
      <c r="GJQ12" s="1739" t="n"/>
      <c r="GJR12" s="1739" t="n"/>
      <c r="GJS12" s="1739" t="n"/>
      <c r="GJT12" s="1739" t="n"/>
      <c r="GJU12" s="1739" t="n"/>
      <c r="GJV12" s="1739" t="n"/>
      <c r="GJW12" s="1739" t="n"/>
      <c r="GJX12" s="1739" t="n"/>
      <c r="GJY12" s="1739" t="n"/>
      <c r="GJZ12" s="1739" t="n"/>
      <c r="GKA12" s="1739" t="n"/>
      <c r="GKB12" s="1739" t="n"/>
      <c r="GKC12" s="1739" t="n"/>
      <c r="GKD12" s="1739" t="n"/>
      <c r="GKE12" s="1739" t="n"/>
      <c r="GKF12" s="1739" t="n"/>
      <c r="GKG12" s="1739" t="n"/>
      <c r="GKH12" s="1739" t="n"/>
      <c r="GKI12" s="1739" t="n"/>
      <c r="GKJ12" s="1739" t="n"/>
      <c r="GKK12" s="1739" t="n"/>
      <c r="GKL12" s="1739" t="n"/>
      <c r="GKM12" s="1739" t="n"/>
      <c r="GKN12" s="1739" t="n"/>
      <c r="GKO12" s="1739" t="n"/>
      <c r="GKP12" s="1739" t="n"/>
      <c r="GKQ12" s="1739" t="n"/>
      <c r="GKR12" s="1739" t="n"/>
      <c r="GKS12" s="1739" t="n"/>
      <c r="GKT12" s="1739" t="n"/>
      <c r="GKU12" s="1739" t="n"/>
      <c r="GKV12" s="1739" t="n"/>
      <c r="GKW12" s="1739" t="n"/>
      <c r="GKX12" s="1739" t="n"/>
      <c r="GKY12" s="1739" t="n"/>
      <c r="GKZ12" s="1739" t="n"/>
      <c r="GLA12" s="1739" t="n"/>
      <c r="GLB12" s="1739" t="n"/>
      <c r="GLC12" s="1739" t="n"/>
      <c r="GLD12" s="1739" t="n"/>
      <c r="GLE12" s="1739" t="n"/>
      <c r="GLF12" s="1739" t="n"/>
      <c r="GLG12" s="1739" t="n"/>
      <c r="GLH12" s="1739" t="n"/>
      <c r="GLI12" s="1739" t="n"/>
      <c r="GLJ12" s="1739" t="n"/>
      <c r="GLK12" s="1739" t="n"/>
      <c r="GLL12" s="1739" t="n"/>
      <c r="GLM12" s="1739" t="n"/>
      <c r="GLN12" s="1739" t="n"/>
      <c r="GLO12" s="1739" t="n"/>
      <c r="GLP12" s="1739" t="n"/>
      <c r="GLQ12" s="1739" t="n"/>
      <c r="GLR12" s="1739" t="n"/>
      <c r="GLS12" s="1739" t="n"/>
      <c r="GLT12" s="1739" t="n"/>
      <c r="GLU12" s="1739" t="n"/>
      <c r="GLV12" s="1739" t="n"/>
      <c r="GLW12" s="1739" t="n"/>
      <c r="GLX12" s="1739" t="n"/>
      <c r="GLY12" s="1739" t="n"/>
      <c r="GLZ12" s="1739" t="n"/>
      <c r="GMA12" s="1739" t="n"/>
      <c r="GMB12" s="1739" t="n"/>
      <c r="GMC12" s="1739" t="n"/>
      <c r="GMD12" s="1739" t="n"/>
      <c r="GME12" s="1739" t="n"/>
      <c r="GMF12" s="1739" t="n"/>
      <c r="GMG12" s="1739" t="n"/>
      <c r="GMH12" s="1739" t="n"/>
      <c r="GMI12" s="1739" t="n"/>
      <c r="GMJ12" s="1739" t="n"/>
      <c r="GMK12" s="1739" t="n"/>
      <c r="GML12" s="1739" t="n"/>
      <c r="GMM12" s="1739" t="n"/>
      <c r="GMN12" s="1739" t="n"/>
      <c r="GMO12" s="1739" t="n"/>
      <c r="GMP12" s="1739" t="n"/>
      <c r="GMQ12" s="1739" t="n"/>
      <c r="GMR12" s="1739" t="n"/>
      <c r="GMS12" s="1739" t="n"/>
      <c r="GMT12" s="1739" t="n"/>
      <c r="GMU12" s="1739" t="n"/>
      <c r="GMV12" s="1739" t="n"/>
      <c r="GMW12" s="1739" t="n"/>
      <c r="GMX12" s="1739" t="n"/>
      <c r="GMY12" s="1739" t="n"/>
      <c r="GMZ12" s="1739" t="n"/>
      <c r="GNA12" s="1739" t="n"/>
      <c r="GNB12" s="1739" t="n"/>
      <c r="GNC12" s="1739" t="n"/>
      <c r="GND12" s="1739" t="n"/>
      <c r="GNE12" s="1739" t="n"/>
      <c r="GNF12" s="1739" t="n"/>
      <c r="GNG12" s="1739" t="n"/>
      <c r="GNH12" s="1739" t="n"/>
      <c r="GNI12" s="1739" t="n"/>
      <c r="GNJ12" s="1739" t="n"/>
      <c r="GNK12" s="1739" t="n"/>
      <c r="GNL12" s="1739" t="n"/>
      <c r="GNM12" s="1739" t="n"/>
      <c r="GNN12" s="1739" t="n"/>
      <c r="GNO12" s="1739" t="n"/>
      <c r="GNP12" s="1739" t="n"/>
      <c r="GNQ12" s="1739" t="n"/>
      <c r="GNR12" s="1739" t="n"/>
      <c r="GNS12" s="1739" t="n"/>
      <c r="GNT12" s="1739" t="n"/>
      <c r="GNU12" s="1739" t="n"/>
      <c r="GNV12" s="1739" t="n"/>
      <c r="GNW12" s="1739" t="n"/>
      <c r="GNX12" s="1739" t="n"/>
      <c r="GNY12" s="1739" t="n"/>
      <c r="GNZ12" s="1739" t="n"/>
      <c r="GOA12" s="1739" t="n"/>
      <c r="GOB12" s="1739" t="n"/>
      <c r="GOC12" s="1739" t="n"/>
      <c r="GOD12" s="1739" t="n"/>
      <c r="GOE12" s="1739" t="n"/>
      <c r="GOF12" s="1739" t="n"/>
      <c r="GOG12" s="1739" t="n"/>
      <c r="GOH12" s="1739" t="n"/>
      <c r="GOI12" s="1739" t="n"/>
      <c r="GOJ12" s="1739" t="n"/>
      <c r="GOK12" s="1739" t="n"/>
      <c r="GOL12" s="1739" t="n"/>
      <c r="GOM12" s="1739" t="n"/>
      <c r="GON12" s="1739" t="n"/>
      <c r="GOO12" s="1739" t="n"/>
      <c r="GOP12" s="1739" t="n"/>
      <c r="GOQ12" s="1739" t="n"/>
      <c r="GOR12" s="1739" t="n"/>
      <c r="GOS12" s="1739" t="n"/>
      <c r="GOT12" s="1739" t="n"/>
      <c r="GOU12" s="1739" t="n"/>
      <c r="GOV12" s="1739" t="n"/>
      <c r="GOW12" s="1739" t="n"/>
      <c r="GOX12" s="1739" t="n"/>
      <c r="GOY12" s="1739" t="n"/>
      <c r="GOZ12" s="1739" t="n"/>
      <c r="GPA12" s="1739" t="n"/>
      <c r="GPB12" s="1739" t="n"/>
      <c r="GPC12" s="1739" t="n"/>
      <c r="GPD12" s="1739" t="n"/>
      <c r="GPE12" s="1739" t="n"/>
      <c r="GPF12" s="1739" t="n"/>
      <c r="GPG12" s="1739" t="n"/>
      <c r="GPH12" s="1739" t="n"/>
      <c r="GPI12" s="1739" t="n"/>
      <c r="GPJ12" s="1739" t="n"/>
      <c r="GPK12" s="1739" t="n"/>
      <c r="GPL12" s="1739" t="n"/>
      <c r="GPM12" s="1739" t="n"/>
      <c r="GPN12" s="1739" t="n"/>
      <c r="GPO12" s="1739" t="n"/>
      <c r="GPP12" s="1739" t="n"/>
      <c r="GPQ12" s="1739" t="n"/>
      <c r="GPR12" s="1739" t="n"/>
      <c r="GPS12" s="1739" t="n"/>
      <c r="GPT12" s="1739" t="n"/>
      <c r="GPU12" s="1739" t="n"/>
      <c r="GPV12" s="1739" t="n"/>
      <c r="GPW12" s="1739" t="n"/>
      <c r="GPX12" s="1739" t="n"/>
      <c r="GPY12" s="1739" t="n"/>
      <c r="GPZ12" s="1739" t="n"/>
      <c r="GQA12" s="1739" t="n"/>
      <c r="GQB12" s="1739" t="n"/>
      <c r="GQC12" s="1739" t="n"/>
      <c r="GQD12" s="1739" t="n"/>
      <c r="GQE12" s="1739" t="n"/>
      <c r="GQF12" s="1739" t="n"/>
      <c r="GQG12" s="1739" t="n"/>
      <c r="GQH12" s="1739" t="n"/>
      <c r="GQI12" s="1739" t="n"/>
      <c r="GQJ12" s="1739" t="n"/>
      <c r="GQK12" s="1739" t="n"/>
      <c r="GQL12" s="1739" t="n"/>
      <c r="GQM12" s="1739" t="n"/>
      <c r="GQN12" s="1739" t="n"/>
      <c r="GQO12" s="1739" t="n"/>
      <c r="GQP12" s="1739" t="n"/>
      <c r="GQQ12" s="1739" t="n"/>
      <c r="GQR12" s="1739" t="n"/>
      <c r="GQS12" s="1739" t="n"/>
      <c r="GQT12" s="1739" t="n"/>
      <c r="GQU12" s="1739" t="n"/>
      <c r="GQV12" s="1739" t="n"/>
      <c r="GQW12" s="1739" t="n"/>
      <c r="GQX12" s="1739" t="n"/>
      <c r="GQY12" s="1739" t="n"/>
      <c r="GQZ12" s="1739" t="n"/>
      <c r="GRA12" s="1739" t="n"/>
      <c r="GRB12" s="1739" t="n"/>
      <c r="GRC12" s="1739" t="n"/>
      <c r="GRD12" s="1739" t="n"/>
      <c r="GRE12" s="1739" t="n"/>
      <c r="GRF12" s="1739" t="n"/>
      <c r="GRG12" s="1739" t="n"/>
      <c r="GRH12" s="1739" t="n"/>
      <c r="GRI12" s="1739" t="n"/>
      <c r="GRJ12" s="1739" t="n"/>
      <c r="GRK12" s="1739" t="n"/>
      <c r="GRL12" s="1739" t="n"/>
      <c r="GRM12" s="1739" t="n"/>
      <c r="GRN12" s="1739" t="n"/>
      <c r="GRO12" s="1739" t="n"/>
      <c r="GRP12" s="1739" t="n"/>
      <c r="GRQ12" s="1739" t="n"/>
      <c r="GRR12" s="1739" t="n"/>
      <c r="GRS12" s="1739" t="n"/>
      <c r="GRT12" s="1739" t="n"/>
      <c r="GRU12" s="1739" t="n"/>
      <c r="GRV12" s="1739" t="n"/>
      <c r="GRW12" s="1739" t="n"/>
      <c r="GRX12" s="1739" t="n"/>
      <c r="GRY12" s="1739" t="n"/>
      <c r="GRZ12" s="1739" t="n"/>
      <c r="GSA12" s="1739" t="n"/>
      <c r="GSB12" s="1739" t="n"/>
      <c r="GSC12" s="1739" t="n"/>
      <c r="GSD12" s="1739" t="n"/>
      <c r="GSE12" s="1739" t="n"/>
      <c r="GSF12" s="1739" t="n"/>
      <c r="GSG12" s="1739" t="n"/>
      <c r="GSH12" s="1739" t="n"/>
      <c r="GSI12" s="1739" t="n"/>
      <c r="GSJ12" s="1739" t="n"/>
      <c r="GSK12" s="1739" t="n"/>
      <c r="GSL12" s="1739" t="n"/>
      <c r="GSM12" s="1739" t="n"/>
      <c r="GSN12" s="1739" t="n"/>
      <c r="GSO12" s="1739" t="n"/>
      <c r="GSP12" s="1739" t="n"/>
      <c r="GSQ12" s="1739" t="n"/>
      <c r="GSR12" s="1739" t="n"/>
      <c r="GSS12" s="1739" t="n"/>
      <c r="GST12" s="1739" t="n"/>
      <c r="GSU12" s="1739" t="n"/>
      <c r="GSV12" s="1739" t="n"/>
      <c r="GSW12" s="1739" t="n"/>
      <c r="GSX12" s="1739" t="n"/>
      <c r="GSY12" s="1739" t="n"/>
      <c r="GSZ12" s="1739" t="n"/>
      <c r="GTA12" s="1739" t="n"/>
      <c r="GTB12" s="1739" t="n"/>
      <c r="GTC12" s="1739" t="n"/>
      <c r="GTD12" s="1739" t="n"/>
      <c r="GTE12" s="1739" t="n"/>
      <c r="GTF12" s="1739" t="n"/>
      <c r="GTG12" s="1739" t="n"/>
      <c r="GTH12" s="1739" t="n"/>
      <c r="GTI12" s="1739" t="n"/>
      <c r="GTJ12" s="1739" t="n"/>
      <c r="GTK12" s="1739" t="n"/>
      <c r="GTL12" s="1739" t="n"/>
      <c r="GTM12" s="1739" t="n"/>
      <c r="GTN12" s="1739" t="n"/>
      <c r="GTO12" s="1739" t="n"/>
      <c r="GTP12" s="1739" t="n"/>
      <c r="GTQ12" s="1739" t="n"/>
      <c r="GTR12" s="1739" t="n"/>
      <c r="GTS12" s="1739" t="n"/>
      <c r="GTT12" s="1739" t="n"/>
      <c r="GTU12" s="1739" t="n"/>
      <c r="GTV12" s="1739" t="n"/>
      <c r="GTW12" s="1739" t="n"/>
      <c r="GTX12" s="1739" t="n"/>
      <c r="GTY12" s="1739" t="n"/>
      <c r="GTZ12" s="1739" t="n"/>
      <c r="GUA12" s="1739" t="n"/>
      <c r="GUB12" s="1739" t="n"/>
      <c r="GUC12" s="1739" t="n"/>
      <c r="GUD12" s="1739" t="n"/>
      <c r="GUE12" s="1739" t="n"/>
      <c r="GUF12" s="1739" t="n"/>
      <c r="GUG12" s="1739" t="n"/>
      <c r="GUH12" s="1739" t="n"/>
      <c r="GUI12" s="1739" t="n"/>
      <c r="GUJ12" s="1739" t="n"/>
      <c r="GUK12" s="1739" t="n"/>
      <c r="GUL12" s="1739" t="n"/>
      <c r="GUM12" s="1739" t="n"/>
      <c r="GUN12" s="1739" t="n"/>
      <c r="GUO12" s="1739" t="n"/>
      <c r="GUP12" s="1739" t="n"/>
      <c r="GUQ12" s="1739" t="n"/>
      <c r="GUR12" s="1739" t="n"/>
      <c r="GUS12" s="1739" t="n"/>
      <c r="GUT12" s="1739" t="n"/>
      <c r="GUU12" s="1739" t="n"/>
      <c r="GUV12" s="1739" t="n"/>
      <c r="GUW12" s="1739" t="n"/>
      <c r="GUX12" s="1739" t="n"/>
      <c r="GUY12" s="1739" t="n"/>
      <c r="GUZ12" s="1739" t="n"/>
      <c r="GVA12" s="1739" t="n"/>
      <c r="GVB12" s="1739" t="n"/>
      <c r="GVC12" s="1739" t="n"/>
      <c r="GVD12" s="1739" t="n"/>
      <c r="GVE12" s="1739" t="n"/>
      <c r="GVF12" s="1739" t="n"/>
      <c r="GVG12" s="1739" t="n"/>
      <c r="GVH12" s="1739" t="n"/>
      <c r="GVI12" s="1739" t="n"/>
      <c r="GVJ12" s="1739" t="n"/>
      <c r="GVK12" s="1739" t="n"/>
      <c r="GVL12" s="1739" t="n"/>
      <c r="GVM12" s="1739" t="n"/>
      <c r="GVN12" s="1739" t="n"/>
      <c r="GVO12" s="1739" t="n"/>
      <c r="GVP12" s="1739" t="n"/>
      <c r="GVQ12" s="1739" t="n"/>
      <c r="GVR12" s="1739" t="n"/>
      <c r="GVS12" s="1739" t="n"/>
      <c r="GVT12" s="1739" t="n"/>
      <c r="GVU12" s="1739" t="n"/>
      <c r="GVV12" s="1739" t="n"/>
      <c r="GVW12" s="1739" t="n"/>
      <c r="GVX12" s="1739" t="n"/>
      <c r="GVY12" s="1739" t="n"/>
      <c r="GVZ12" s="1739" t="n"/>
      <c r="GWA12" s="1739" t="n"/>
      <c r="GWB12" s="1739" t="n"/>
      <c r="GWC12" s="1739" t="n"/>
      <c r="GWD12" s="1739" t="n"/>
      <c r="GWE12" s="1739" t="n"/>
      <c r="GWF12" s="1739" t="n"/>
      <c r="GWG12" s="1739" t="n"/>
      <c r="GWH12" s="1739" t="n"/>
      <c r="GWI12" s="1739" t="n"/>
      <c r="GWJ12" s="1739" t="n"/>
      <c r="GWK12" s="1739" t="n"/>
      <c r="GWL12" s="1739" t="n"/>
      <c r="GWM12" s="1739" t="n"/>
      <c r="GWN12" s="1739" t="n"/>
      <c r="GWO12" s="1739" t="n"/>
      <c r="GWP12" s="1739" t="n"/>
      <c r="GWQ12" s="1739" t="n"/>
      <c r="GWR12" s="1739" t="n"/>
      <c r="GWS12" s="1739" t="n"/>
      <c r="GWT12" s="1739" t="n"/>
      <c r="GWU12" s="1739" t="n"/>
      <c r="GWV12" s="1739" t="n"/>
      <c r="GWW12" s="1739" t="n"/>
      <c r="GWX12" s="1739" t="n"/>
      <c r="GWY12" s="1739" t="n"/>
      <c r="GWZ12" s="1739" t="n"/>
      <c r="GXA12" s="1739" t="n"/>
      <c r="GXB12" s="1739" t="n"/>
      <c r="GXC12" s="1739" t="n"/>
      <c r="GXD12" s="1739" t="n"/>
      <c r="GXE12" s="1739" t="n"/>
      <c r="GXF12" s="1739" t="n"/>
      <c r="GXG12" s="1739" t="n"/>
      <c r="GXH12" s="1739" t="n"/>
      <c r="GXI12" s="1739" t="n"/>
      <c r="GXJ12" s="1739" t="n"/>
      <c r="GXK12" s="1739" t="n"/>
      <c r="GXL12" s="1739" t="n"/>
      <c r="GXM12" s="1739" t="n"/>
      <c r="GXN12" s="1739" t="n"/>
      <c r="GXO12" s="1739" t="n"/>
      <c r="GXP12" s="1739" t="n"/>
      <c r="GXQ12" s="1739" t="n"/>
      <c r="GXR12" s="1739" t="n"/>
      <c r="GXS12" s="1739" t="n"/>
      <c r="GXT12" s="1739" t="n"/>
      <c r="GXU12" s="1739" t="n"/>
      <c r="GXV12" s="1739" t="n"/>
      <c r="GXW12" s="1739" t="n"/>
      <c r="GXX12" s="1739" t="n"/>
      <c r="GXY12" s="1739" t="n"/>
      <c r="GXZ12" s="1739" t="n"/>
      <c r="GYA12" s="1739" t="n"/>
      <c r="GYB12" s="1739" t="n"/>
      <c r="GYC12" s="1739" t="n"/>
      <c r="GYD12" s="1739" t="n"/>
      <c r="GYE12" s="1739" t="n"/>
      <c r="GYF12" s="1739" t="n"/>
      <c r="GYG12" s="1739" t="n"/>
      <c r="GYH12" s="1739" t="n"/>
      <c r="GYI12" s="1739" t="n"/>
      <c r="GYJ12" s="1739" t="n"/>
      <c r="GYK12" s="1739" t="n"/>
      <c r="GYL12" s="1739" t="n"/>
      <c r="GYM12" s="1739" t="n"/>
      <c r="GYN12" s="1739" t="n"/>
      <c r="GYO12" s="1739" t="n"/>
      <c r="GYP12" s="1739" t="n"/>
      <c r="GYQ12" s="1739" t="n"/>
      <c r="GYR12" s="1739" t="n"/>
      <c r="GYS12" s="1739" t="n"/>
      <c r="GYT12" s="1739" t="n"/>
      <c r="GYU12" s="1739" t="n"/>
      <c r="GYV12" s="1739" t="n"/>
      <c r="GYW12" s="1739" t="n"/>
      <c r="GYX12" s="1739" t="n"/>
      <c r="GYY12" s="1739" t="n"/>
      <c r="GYZ12" s="1739" t="n"/>
      <c r="GZA12" s="1739" t="n"/>
      <c r="GZB12" s="1739" t="n"/>
      <c r="GZC12" s="1739" t="n"/>
      <c r="GZD12" s="1739" t="n"/>
      <c r="GZE12" s="1739" t="n"/>
      <c r="GZF12" s="1739" t="n"/>
      <c r="GZG12" s="1739" t="n"/>
      <c r="GZH12" s="1739" t="n"/>
      <c r="GZI12" s="1739" t="n"/>
      <c r="GZJ12" s="1739" t="n"/>
      <c r="GZK12" s="1739" t="n"/>
      <c r="GZL12" s="1739" t="n"/>
      <c r="GZM12" s="1739" t="n"/>
      <c r="GZN12" s="1739" t="n"/>
      <c r="GZO12" s="1739" t="n"/>
      <c r="GZP12" s="1739" t="n"/>
      <c r="GZQ12" s="1739" t="n"/>
      <c r="GZR12" s="1739" t="n"/>
      <c r="GZS12" s="1739" t="n"/>
      <c r="GZT12" s="1739" t="n"/>
      <c r="GZU12" s="1739" t="n"/>
      <c r="GZV12" s="1739" t="n"/>
      <c r="GZW12" s="1739" t="n"/>
      <c r="GZX12" s="1739" t="n"/>
      <c r="GZY12" s="1739" t="n"/>
      <c r="GZZ12" s="1739" t="n"/>
      <c r="HAA12" s="1739" t="n"/>
      <c r="HAB12" s="1739" t="n"/>
      <c r="HAC12" s="1739" t="n"/>
      <c r="HAD12" s="1739" t="n"/>
      <c r="HAE12" s="1739" t="n"/>
      <c r="HAF12" s="1739" t="n"/>
      <c r="HAG12" s="1739" t="n"/>
      <c r="HAH12" s="1739" t="n"/>
      <c r="HAI12" s="1739" t="n"/>
      <c r="HAJ12" s="1739" t="n"/>
      <c r="HAK12" s="1739" t="n"/>
      <c r="HAL12" s="1739" t="n"/>
      <c r="HAM12" s="1739" t="n"/>
      <c r="HAN12" s="1739" t="n"/>
      <c r="HAO12" s="1739" t="n"/>
      <c r="HAP12" s="1739" t="n"/>
      <c r="HAQ12" s="1739" t="n"/>
      <c r="HAR12" s="1739" t="n"/>
      <c r="HAS12" s="1739" t="n"/>
      <c r="HAT12" s="1739" t="n"/>
      <c r="HAU12" s="1739" t="n"/>
      <c r="HAV12" s="1739" t="n"/>
      <c r="HAW12" s="1739" t="n"/>
      <c r="HAX12" s="1739" t="n"/>
      <c r="HAY12" s="1739" t="n"/>
      <c r="HAZ12" s="1739" t="n"/>
      <c r="HBA12" s="1739" t="n"/>
      <c r="HBB12" s="1739" t="n"/>
      <c r="HBC12" s="1739" t="n"/>
      <c r="HBD12" s="1739" t="n"/>
      <c r="HBE12" s="1739" t="n"/>
      <c r="HBF12" s="1739" t="n"/>
      <c r="HBG12" s="1739" t="n"/>
      <c r="HBH12" s="1739" t="n"/>
      <c r="HBI12" s="1739" t="n"/>
      <c r="HBJ12" s="1739" t="n"/>
      <c r="HBK12" s="1739" t="n"/>
      <c r="HBL12" s="1739" t="n"/>
      <c r="HBM12" s="1739" t="n"/>
      <c r="HBN12" s="1739" t="n"/>
      <c r="HBO12" s="1739" t="n"/>
      <c r="HBP12" s="1739" t="n"/>
      <c r="HBQ12" s="1739" t="n"/>
      <c r="HBR12" s="1739" t="n"/>
      <c r="HBS12" s="1739" t="n"/>
      <c r="HBT12" s="1739" t="n"/>
      <c r="HBU12" s="1739" t="n"/>
      <c r="HBV12" s="1739" t="n"/>
      <c r="HBW12" s="1739" t="n"/>
      <c r="HBX12" s="1739" t="n"/>
      <c r="HBY12" s="1739" t="n"/>
      <c r="HBZ12" s="1739" t="n"/>
      <c r="HCA12" s="1739" t="n"/>
      <c r="HCB12" s="1739" t="n"/>
      <c r="HCC12" s="1739" t="n"/>
      <c r="HCD12" s="1739" t="n"/>
      <c r="HCE12" s="1739" t="n"/>
      <c r="HCF12" s="1739" t="n"/>
      <c r="HCG12" s="1739" t="n"/>
      <c r="HCH12" s="1739" t="n"/>
      <c r="HCI12" s="1739" t="n"/>
      <c r="HCJ12" s="1739" t="n"/>
      <c r="HCK12" s="1739" t="n"/>
      <c r="HCL12" s="1739" t="n"/>
      <c r="HCM12" s="1739" t="n"/>
      <c r="HCN12" s="1739" t="n"/>
      <c r="HCO12" s="1739" t="n"/>
      <c r="HCP12" s="1739" t="n"/>
      <c r="HCQ12" s="1739" t="n"/>
      <c r="HCR12" s="1739" t="n"/>
      <c r="HCS12" s="1739" t="n"/>
      <c r="HCT12" s="1739" t="n"/>
      <c r="HCU12" s="1739" t="n"/>
      <c r="HCV12" s="1739" t="n"/>
      <c r="HCW12" s="1739" t="n"/>
      <c r="HCX12" s="1739" t="n"/>
      <c r="HCY12" s="1739" t="n"/>
      <c r="HCZ12" s="1739" t="n"/>
      <c r="HDA12" s="1739" t="n"/>
      <c r="HDB12" s="1739" t="n"/>
      <c r="HDC12" s="1739" t="n"/>
      <c r="HDD12" s="1739" t="n"/>
      <c r="HDE12" s="1739" t="n"/>
      <c r="HDF12" s="1739" t="n"/>
      <c r="HDG12" s="1739" t="n"/>
      <c r="HDH12" s="1739" t="n"/>
      <c r="HDI12" s="1739" t="n"/>
      <c r="HDJ12" s="1739" t="n"/>
      <c r="HDK12" s="1739" t="n"/>
      <c r="HDL12" s="1739" t="n"/>
      <c r="HDM12" s="1739" t="n"/>
      <c r="HDN12" s="1739" t="n"/>
      <c r="HDO12" s="1739" t="n"/>
      <c r="HDP12" s="1739" t="n"/>
      <c r="HDQ12" s="1739" t="n"/>
      <c r="HDR12" s="1739" t="n"/>
      <c r="HDS12" s="1739" t="n"/>
      <c r="HDT12" s="1739" t="n"/>
      <c r="HDU12" s="1739" t="n"/>
      <c r="HDV12" s="1739" t="n"/>
      <c r="HDW12" s="1739" t="n"/>
      <c r="HDX12" s="1739" t="n"/>
      <c r="HDY12" s="1739" t="n"/>
      <c r="HDZ12" s="1739" t="n"/>
      <c r="HEA12" s="1739" t="n"/>
      <c r="HEB12" s="1739" t="n"/>
      <c r="HEC12" s="1739" t="n"/>
      <c r="HED12" s="1739" t="n"/>
      <c r="HEE12" s="1739" t="n"/>
      <c r="HEF12" s="1739" t="n"/>
      <c r="HEG12" s="1739" t="n"/>
      <c r="HEH12" s="1739" t="n"/>
      <c r="HEI12" s="1739" t="n"/>
      <c r="HEJ12" s="1739" t="n"/>
      <c r="HEK12" s="1739" t="n"/>
      <c r="HEL12" s="1739" t="n"/>
      <c r="HEM12" s="1739" t="n"/>
      <c r="HEN12" s="1739" t="n"/>
      <c r="HEO12" s="1739" t="n"/>
      <c r="HEP12" s="1739" t="n"/>
      <c r="HEQ12" s="1739" t="n"/>
      <c r="HER12" s="1739" t="n"/>
      <c r="HES12" s="1739" t="n"/>
      <c r="HET12" s="1739" t="n"/>
      <c r="HEU12" s="1739" t="n"/>
      <c r="HEV12" s="1739" t="n"/>
      <c r="HEW12" s="1739" t="n"/>
      <c r="HEX12" s="1739" t="n"/>
      <c r="HEY12" s="1739" t="n"/>
      <c r="HEZ12" s="1739" t="n"/>
      <c r="HFA12" s="1739" t="n"/>
      <c r="HFB12" s="1739" t="n"/>
      <c r="HFC12" s="1739" t="n"/>
      <c r="HFD12" s="1739" t="n"/>
      <c r="HFE12" s="1739" t="n"/>
      <c r="HFF12" s="1739" t="n"/>
      <c r="HFG12" s="1739" t="n"/>
      <c r="HFH12" s="1739" t="n"/>
      <c r="HFI12" s="1739" t="n"/>
      <c r="HFJ12" s="1739" t="n"/>
      <c r="HFK12" s="1739" t="n"/>
      <c r="HFL12" s="1739" t="n"/>
      <c r="HFM12" s="1739" t="n"/>
      <c r="HFN12" s="1739" t="n"/>
      <c r="HFO12" s="1739" t="n"/>
      <c r="HFP12" s="1739" t="n"/>
      <c r="HFQ12" s="1739" t="n"/>
      <c r="HFR12" s="1739" t="n"/>
      <c r="HFS12" s="1739" t="n"/>
      <c r="HFT12" s="1739" t="n"/>
      <c r="HFU12" s="1739" t="n"/>
      <c r="HFV12" s="1739" t="n"/>
      <c r="HFW12" s="1739" t="n"/>
      <c r="HFX12" s="1739" t="n"/>
      <c r="HFY12" s="1739" t="n"/>
      <c r="HFZ12" s="1739" t="n"/>
      <c r="HGA12" s="1739" t="n"/>
      <c r="HGB12" s="1739" t="n"/>
      <c r="HGC12" s="1739" t="n"/>
      <c r="HGD12" s="1739" t="n"/>
      <c r="HGE12" s="1739" t="n"/>
      <c r="HGF12" s="1739" t="n"/>
      <c r="HGG12" s="1739" t="n"/>
      <c r="HGH12" s="1739" t="n"/>
      <c r="HGI12" s="1739" t="n"/>
      <c r="HGJ12" s="1739" t="n"/>
      <c r="HGK12" s="1739" t="n"/>
      <c r="HGL12" s="1739" t="n"/>
      <c r="HGM12" s="1739" t="n"/>
      <c r="HGN12" s="1739" t="n"/>
      <c r="HGO12" s="1739" t="n"/>
      <c r="HGP12" s="1739" t="n"/>
      <c r="HGQ12" s="1739" t="n"/>
      <c r="HGR12" s="1739" t="n"/>
      <c r="HGS12" s="1739" t="n"/>
      <c r="HGT12" s="1739" t="n"/>
      <c r="HGU12" s="1739" t="n"/>
      <c r="HGV12" s="1739" t="n"/>
      <c r="HGW12" s="1739" t="n"/>
      <c r="HGX12" s="1739" t="n"/>
      <c r="HGY12" s="1739" t="n"/>
      <c r="HGZ12" s="1739" t="n"/>
      <c r="HHA12" s="1739" t="n"/>
      <c r="HHB12" s="1739" t="n"/>
      <c r="HHC12" s="1739" t="n"/>
      <c r="HHD12" s="1739" t="n"/>
      <c r="HHE12" s="1739" t="n"/>
      <c r="HHF12" s="1739" t="n"/>
      <c r="HHG12" s="1739" t="n"/>
      <c r="HHH12" s="1739" t="n"/>
      <c r="HHI12" s="1739" t="n"/>
      <c r="HHJ12" s="1739" t="n"/>
      <c r="HHK12" s="1739" t="n"/>
      <c r="HHL12" s="1739" t="n"/>
      <c r="HHM12" s="1739" t="n"/>
      <c r="HHN12" s="1739" t="n"/>
      <c r="HHO12" s="1739" t="n"/>
      <c r="HHP12" s="1739" t="n"/>
      <c r="HHQ12" s="1739" t="n"/>
      <c r="HHR12" s="1739" t="n"/>
      <c r="HHS12" s="1739" t="n"/>
      <c r="HHT12" s="1739" t="n"/>
      <c r="HHU12" s="1739" t="n"/>
      <c r="HHV12" s="1739" t="n"/>
      <c r="HHW12" s="1739" t="n"/>
      <c r="HHX12" s="1739" t="n"/>
      <c r="HHY12" s="1739" t="n"/>
      <c r="HHZ12" s="1739" t="n"/>
      <c r="HIA12" s="1739" t="n"/>
      <c r="HIB12" s="1739" t="n"/>
      <c r="HIC12" s="1739" t="n"/>
      <c r="HID12" s="1739" t="n"/>
      <c r="HIE12" s="1739" t="n"/>
      <c r="HIF12" s="1739" t="n"/>
      <c r="HIG12" s="1739" t="n"/>
      <c r="HIH12" s="1739" t="n"/>
      <c r="HII12" s="1739" t="n"/>
      <c r="HIJ12" s="1739" t="n"/>
      <c r="HIK12" s="1739" t="n"/>
      <c r="HIL12" s="1739" t="n"/>
      <c r="HIM12" s="1739" t="n"/>
      <c r="HIN12" s="1739" t="n"/>
      <c r="HIO12" s="1739" t="n"/>
      <c r="HIP12" s="1739" t="n"/>
      <c r="HIQ12" s="1739" t="n"/>
      <c r="HIR12" s="1739" t="n"/>
      <c r="HIS12" s="1739" t="n"/>
      <c r="HIT12" s="1739" t="n"/>
      <c r="HIU12" s="1739" t="n"/>
      <c r="HIV12" s="1739" t="n"/>
      <c r="HIW12" s="1739" t="n"/>
      <c r="HIX12" s="1739" t="n"/>
      <c r="HIY12" s="1739" t="n"/>
      <c r="HIZ12" s="1739" t="n"/>
      <c r="HJA12" s="1739" t="n"/>
      <c r="HJB12" s="1739" t="n"/>
      <c r="HJC12" s="1739" t="n"/>
      <c r="HJD12" s="1739" t="n"/>
      <c r="HJE12" s="1739" t="n"/>
      <c r="HJF12" s="1739" t="n"/>
      <c r="HJG12" s="1739" t="n"/>
      <c r="HJH12" s="1739" t="n"/>
      <c r="HJI12" s="1739" t="n"/>
      <c r="HJJ12" s="1739" t="n"/>
      <c r="HJK12" s="1739" t="n"/>
      <c r="HJL12" s="1739" t="n"/>
      <c r="HJM12" s="1739" t="n"/>
      <c r="HJN12" s="1739" t="n"/>
      <c r="HJO12" s="1739" t="n"/>
      <c r="HJP12" s="1739" t="n"/>
      <c r="HJQ12" s="1739" t="n"/>
      <c r="HJR12" s="1739" t="n"/>
      <c r="HJS12" s="1739" t="n"/>
      <c r="HJT12" s="1739" t="n"/>
      <c r="HJU12" s="1739" t="n"/>
      <c r="HJV12" s="1739" t="n"/>
      <c r="HJW12" s="1739" t="n"/>
      <c r="HJX12" s="1739" t="n"/>
      <c r="HJY12" s="1739" t="n"/>
      <c r="HJZ12" s="1739" t="n"/>
      <c r="HKA12" s="1739" t="n"/>
      <c r="HKB12" s="1739" t="n"/>
      <c r="HKC12" s="1739" t="n"/>
      <c r="HKD12" s="1739" t="n"/>
      <c r="HKE12" s="1739" t="n"/>
      <c r="HKF12" s="1739" t="n"/>
      <c r="HKG12" s="1739" t="n"/>
      <c r="HKH12" s="1739" t="n"/>
      <c r="HKI12" s="1739" t="n"/>
      <c r="HKJ12" s="1739" t="n"/>
      <c r="HKK12" s="1739" t="n"/>
      <c r="HKL12" s="1739" t="n"/>
      <c r="HKM12" s="1739" t="n"/>
      <c r="HKN12" s="1739" t="n"/>
      <c r="HKO12" s="1739" t="n"/>
      <c r="HKP12" s="1739" t="n"/>
      <c r="HKQ12" s="1739" t="n"/>
      <c r="HKR12" s="1739" t="n"/>
      <c r="HKS12" s="1739" t="n"/>
      <c r="HKT12" s="1739" t="n"/>
      <c r="HKU12" s="1739" t="n"/>
      <c r="HKV12" s="1739" t="n"/>
      <c r="HKW12" s="1739" t="n"/>
      <c r="HKX12" s="1739" t="n"/>
      <c r="HKY12" s="1739" t="n"/>
      <c r="HKZ12" s="1739" t="n"/>
      <c r="HLA12" s="1739" t="n"/>
      <c r="HLB12" s="1739" t="n"/>
      <c r="HLC12" s="1739" t="n"/>
      <c r="HLD12" s="1739" t="n"/>
      <c r="HLE12" s="1739" t="n"/>
      <c r="HLF12" s="1739" t="n"/>
      <c r="HLG12" s="1739" t="n"/>
      <c r="HLH12" s="1739" t="n"/>
      <c r="HLI12" s="1739" t="n"/>
      <c r="HLJ12" s="1739" t="n"/>
      <c r="HLK12" s="1739" t="n"/>
      <c r="HLL12" s="1739" t="n"/>
      <c r="HLM12" s="1739" t="n"/>
      <c r="HLN12" s="1739" t="n"/>
      <c r="HLO12" s="1739" t="n"/>
      <c r="HLP12" s="1739" t="n"/>
      <c r="HLQ12" s="1739" t="n"/>
      <c r="HLR12" s="1739" t="n"/>
      <c r="HLS12" s="1739" t="n"/>
      <c r="HLT12" s="1739" t="n"/>
      <c r="HLU12" s="1739" t="n"/>
      <c r="HLV12" s="1739" t="n"/>
      <c r="HLW12" s="1739" t="n"/>
      <c r="HLX12" s="1739" t="n"/>
      <c r="HLY12" s="1739" t="n"/>
      <c r="HLZ12" s="1739" t="n"/>
      <c r="HMA12" s="1739" t="n"/>
      <c r="HMB12" s="1739" t="n"/>
      <c r="HMC12" s="1739" t="n"/>
      <c r="HMD12" s="1739" t="n"/>
      <c r="HME12" s="1739" t="n"/>
      <c r="HMF12" s="1739" t="n"/>
      <c r="HMG12" s="1739" t="n"/>
      <c r="HMH12" s="1739" t="n"/>
      <c r="HMI12" s="1739" t="n"/>
      <c r="HMJ12" s="1739" t="n"/>
      <c r="HMK12" s="1739" t="n"/>
      <c r="HML12" s="1739" t="n"/>
      <c r="HMM12" s="1739" t="n"/>
      <c r="HMN12" s="1739" t="n"/>
      <c r="HMO12" s="1739" t="n"/>
      <c r="HMP12" s="1739" t="n"/>
      <c r="HMQ12" s="1739" t="n"/>
      <c r="HMR12" s="1739" t="n"/>
      <c r="HMS12" s="1739" t="n"/>
      <c r="HMT12" s="1739" t="n"/>
      <c r="HMU12" s="1739" t="n"/>
      <c r="HMV12" s="1739" t="n"/>
      <c r="HMW12" s="1739" t="n"/>
      <c r="HMX12" s="1739" t="n"/>
      <c r="HMY12" s="1739" t="n"/>
      <c r="HMZ12" s="1739" t="n"/>
      <c r="HNA12" s="1739" t="n"/>
      <c r="HNB12" s="1739" t="n"/>
      <c r="HNC12" s="1739" t="n"/>
      <c r="HND12" s="1739" t="n"/>
      <c r="HNE12" s="1739" t="n"/>
      <c r="HNF12" s="1739" t="n"/>
      <c r="HNG12" s="1739" t="n"/>
      <c r="HNH12" s="1739" t="n"/>
      <c r="HNI12" s="1739" t="n"/>
      <c r="HNJ12" s="1739" t="n"/>
      <c r="HNK12" s="1739" t="n"/>
      <c r="HNL12" s="1739" t="n"/>
      <c r="HNM12" s="1739" t="n"/>
      <c r="HNN12" s="1739" t="n"/>
      <c r="HNO12" s="1739" t="n"/>
      <c r="HNP12" s="1739" t="n"/>
      <c r="HNQ12" s="1739" t="n"/>
      <c r="HNR12" s="1739" t="n"/>
      <c r="HNS12" s="1739" t="n"/>
      <c r="HNT12" s="1739" t="n"/>
      <c r="HNU12" s="1739" t="n"/>
      <c r="HNV12" s="1739" t="n"/>
      <c r="HNW12" s="1739" t="n"/>
      <c r="HNX12" s="1739" t="n"/>
      <c r="HNY12" s="1739" t="n"/>
      <c r="HNZ12" s="1739" t="n"/>
      <c r="HOA12" s="1739" t="n"/>
      <c r="HOB12" s="1739" t="n"/>
      <c r="HOC12" s="1739" t="n"/>
      <c r="HOD12" s="1739" t="n"/>
      <c r="HOE12" s="1739" t="n"/>
      <c r="HOF12" s="1739" t="n"/>
      <c r="HOG12" s="1739" t="n"/>
      <c r="HOH12" s="1739" t="n"/>
      <c r="HOI12" s="1739" t="n"/>
      <c r="HOJ12" s="1739" t="n"/>
      <c r="HOK12" s="1739" t="n"/>
      <c r="HOL12" s="1739" t="n"/>
      <c r="HOM12" s="1739" t="n"/>
      <c r="HON12" s="1739" t="n"/>
      <c r="HOO12" s="1739" t="n"/>
      <c r="HOP12" s="1739" t="n"/>
      <c r="HOQ12" s="1739" t="n"/>
      <c r="HOR12" s="1739" t="n"/>
      <c r="HOS12" s="1739" t="n"/>
      <c r="HOT12" s="1739" t="n"/>
      <c r="HOU12" s="1739" t="n"/>
      <c r="HOV12" s="1739" t="n"/>
      <c r="HOW12" s="1739" t="n"/>
      <c r="HOX12" s="1739" t="n"/>
      <c r="HOY12" s="1739" t="n"/>
      <c r="HOZ12" s="1739" t="n"/>
      <c r="HPA12" s="1739" t="n"/>
      <c r="HPB12" s="1739" t="n"/>
      <c r="HPC12" s="1739" t="n"/>
      <c r="HPD12" s="1739" t="n"/>
      <c r="HPE12" s="1739" t="n"/>
      <c r="HPF12" s="1739" t="n"/>
      <c r="HPG12" s="1739" t="n"/>
      <c r="HPH12" s="1739" t="n"/>
      <c r="HPI12" s="1739" t="n"/>
      <c r="HPJ12" s="1739" t="n"/>
      <c r="HPK12" s="1739" t="n"/>
      <c r="HPL12" s="1739" t="n"/>
      <c r="HPM12" s="1739" t="n"/>
      <c r="HPN12" s="1739" t="n"/>
      <c r="HPO12" s="1739" t="n"/>
      <c r="HPP12" s="1739" t="n"/>
      <c r="HPQ12" s="1739" t="n"/>
      <c r="HPR12" s="1739" t="n"/>
      <c r="HPS12" s="1739" t="n"/>
      <c r="HPT12" s="1739" t="n"/>
      <c r="HPU12" s="1739" t="n"/>
      <c r="HPV12" s="1739" t="n"/>
      <c r="HPW12" s="1739" t="n"/>
      <c r="HPX12" s="1739" t="n"/>
      <c r="HPY12" s="1739" t="n"/>
      <c r="HPZ12" s="1739" t="n"/>
      <c r="HQA12" s="1739" t="n"/>
      <c r="HQB12" s="1739" t="n"/>
      <c r="HQC12" s="1739" t="n"/>
      <c r="HQD12" s="1739" t="n"/>
      <c r="HQE12" s="1739" t="n"/>
      <c r="HQF12" s="1739" t="n"/>
      <c r="HQG12" s="1739" t="n"/>
      <c r="HQH12" s="1739" t="n"/>
      <c r="HQI12" s="1739" t="n"/>
      <c r="HQJ12" s="1739" t="n"/>
      <c r="HQK12" s="1739" t="n"/>
      <c r="HQL12" s="1739" t="n"/>
      <c r="HQM12" s="1739" t="n"/>
      <c r="HQN12" s="1739" t="n"/>
      <c r="HQO12" s="1739" t="n"/>
      <c r="HQP12" s="1739" t="n"/>
      <c r="HQQ12" s="1739" t="n"/>
      <c r="HQR12" s="1739" t="n"/>
      <c r="HQS12" s="1739" t="n"/>
      <c r="HQT12" s="1739" t="n"/>
      <c r="HQU12" s="1739" t="n"/>
      <c r="HQV12" s="1739" t="n"/>
      <c r="HQW12" s="1739" t="n"/>
      <c r="HQX12" s="1739" t="n"/>
      <c r="HQY12" s="1739" t="n"/>
      <c r="HQZ12" s="1739" t="n"/>
      <c r="HRA12" s="1739" t="n"/>
      <c r="HRB12" s="1739" t="n"/>
      <c r="HRC12" s="1739" t="n"/>
      <c r="HRD12" s="1739" t="n"/>
      <c r="HRE12" s="1739" t="n"/>
      <c r="HRF12" s="1739" t="n"/>
      <c r="HRG12" s="1739" t="n"/>
      <c r="HRH12" s="1739" t="n"/>
      <c r="HRI12" s="1739" t="n"/>
      <c r="HRJ12" s="1739" t="n"/>
      <c r="HRK12" s="1739" t="n"/>
      <c r="HRL12" s="1739" t="n"/>
      <c r="HRM12" s="1739" t="n"/>
      <c r="HRN12" s="1739" t="n"/>
      <c r="HRO12" s="1739" t="n"/>
      <c r="HRP12" s="1739" t="n"/>
      <c r="HRQ12" s="1739" t="n"/>
      <c r="HRR12" s="1739" t="n"/>
      <c r="HRS12" s="1739" t="n"/>
      <c r="HRT12" s="1739" t="n"/>
      <c r="HRU12" s="1739" t="n"/>
      <c r="HRV12" s="1739" t="n"/>
      <c r="HRW12" s="1739" t="n"/>
      <c r="HRX12" s="1739" t="n"/>
      <c r="HRY12" s="1739" t="n"/>
      <c r="HRZ12" s="1739" t="n"/>
      <c r="HSA12" s="1739" t="n"/>
      <c r="HSB12" s="1739" t="n"/>
      <c r="HSC12" s="1739" t="n"/>
      <c r="HSD12" s="1739" t="n"/>
      <c r="HSE12" s="1739" t="n"/>
      <c r="HSF12" s="1739" t="n"/>
      <c r="HSG12" s="1739" t="n"/>
      <c r="HSH12" s="1739" t="n"/>
      <c r="HSI12" s="1739" t="n"/>
      <c r="HSJ12" s="1739" t="n"/>
      <c r="HSK12" s="1739" t="n"/>
      <c r="HSL12" s="1739" t="n"/>
      <c r="HSM12" s="1739" t="n"/>
      <c r="HSN12" s="1739" t="n"/>
      <c r="HSO12" s="1739" t="n"/>
      <c r="HSP12" s="1739" t="n"/>
      <c r="HSQ12" s="1739" t="n"/>
      <c r="HSR12" s="1739" t="n"/>
      <c r="HSS12" s="1739" t="n"/>
      <c r="HST12" s="1739" t="n"/>
      <c r="HSU12" s="1739" t="n"/>
      <c r="HSV12" s="1739" t="n"/>
      <c r="HSW12" s="1739" t="n"/>
      <c r="HSX12" s="1739" t="n"/>
      <c r="HSY12" s="1739" t="n"/>
      <c r="HSZ12" s="1739" t="n"/>
      <c r="HTA12" s="1739" t="n"/>
      <c r="HTB12" s="1739" t="n"/>
      <c r="HTC12" s="1739" t="n"/>
      <c r="HTD12" s="1739" t="n"/>
      <c r="HTE12" s="1739" t="n"/>
      <c r="HTF12" s="1739" t="n"/>
      <c r="HTG12" s="1739" t="n"/>
      <c r="HTH12" s="1739" t="n"/>
      <c r="HTI12" s="1739" t="n"/>
      <c r="HTJ12" s="1739" t="n"/>
      <c r="HTK12" s="1739" t="n"/>
      <c r="HTL12" s="1739" t="n"/>
      <c r="HTM12" s="1739" t="n"/>
      <c r="HTN12" s="1739" t="n"/>
      <c r="HTO12" s="1739" t="n"/>
      <c r="HTP12" s="1739" t="n"/>
      <c r="HTQ12" s="1739" t="n"/>
      <c r="HTR12" s="1739" t="n"/>
      <c r="HTS12" s="1739" t="n"/>
      <c r="HTT12" s="1739" t="n"/>
      <c r="HTU12" s="1739" t="n"/>
      <c r="HTV12" s="1739" t="n"/>
      <c r="HTW12" s="1739" t="n"/>
      <c r="HTX12" s="1739" t="n"/>
      <c r="HTY12" s="1739" t="n"/>
      <c r="HTZ12" s="1739" t="n"/>
      <c r="HUA12" s="1739" t="n"/>
      <c r="HUB12" s="1739" t="n"/>
      <c r="HUC12" s="1739" t="n"/>
      <c r="HUD12" s="1739" t="n"/>
      <c r="HUE12" s="1739" t="n"/>
      <c r="HUF12" s="1739" t="n"/>
      <c r="HUG12" s="1739" t="n"/>
      <c r="HUH12" s="1739" t="n"/>
      <c r="HUI12" s="1739" t="n"/>
      <c r="HUJ12" s="1739" t="n"/>
      <c r="HUK12" s="1739" t="n"/>
      <c r="HUL12" s="1739" t="n"/>
      <c r="HUM12" s="1739" t="n"/>
      <c r="HUN12" s="1739" t="n"/>
      <c r="HUO12" s="1739" t="n"/>
      <c r="HUP12" s="1739" t="n"/>
      <c r="HUQ12" s="1739" t="n"/>
      <c r="HUR12" s="1739" t="n"/>
      <c r="HUS12" s="1739" t="n"/>
      <c r="HUT12" s="1739" t="n"/>
      <c r="HUU12" s="1739" t="n"/>
      <c r="HUV12" s="1739" t="n"/>
      <c r="HUW12" s="1739" t="n"/>
      <c r="HUX12" s="1739" t="n"/>
      <c r="HUY12" s="1739" t="n"/>
      <c r="HUZ12" s="1739" t="n"/>
      <c r="HVA12" s="1739" t="n"/>
      <c r="HVB12" s="1739" t="n"/>
      <c r="HVC12" s="1739" t="n"/>
      <c r="HVD12" s="1739" t="n"/>
      <c r="HVE12" s="1739" t="n"/>
      <c r="HVF12" s="1739" t="n"/>
      <c r="HVG12" s="1739" t="n"/>
      <c r="HVH12" s="1739" t="n"/>
      <c r="HVI12" s="1739" t="n"/>
      <c r="HVJ12" s="1739" t="n"/>
      <c r="HVK12" s="1739" t="n"/>
      <c r="HVL12" s="1739" t="n"/>
      <c r="HVM12" s="1739" t="n"/>
      <c r="HVN12" s="1739" t="n"/>
      <c r="HVO12" s="1739" t="n"/>
      <c r="HVP12" s="1739" t="n"/>
      <c r="HVQ12" s="1739" t="n"/>
      <c r="HVR12" s="1739" t="n"/>
      <c r="HVS12" s="1739" t="n"/>
      <c r="HVT12" s="1739" t="n"/>
      <c r="HVU12" s="1739" t="n"/>
      <c r="HVV12" s="1739" t="n"/>
      <c r="HVW12" s="1739" t="n"/>
      <c r="HVX12" s="1739" t="n"/>
      <c r="HVY12" s="1739" t="n"/>
      <c r="HVZ12" s="1739" t="n"/>
      <c r="HWA12" s="1739" t="n"/>
      <c r="HWB12" s="1739" t="n"/>
      <c r="HWC12" s="1739" t="n"/>
      <c r="HWD12" s="1739" t="n"/>
      <c r="HWE12" s="1739" t="n"/>
      <c r="HWF12" s="1739" t="n"/>
      <c r="HWG12" s="1739" t="n"/>
      <c r="HWH12" s="1739" t="n"/>
      <c r="HWI12" s="1739" t="n"/>
      <c r="HWJ12" s="1739" t="n"/>
      <c r="HWK12" s="1739" t="n"/>
      <c r="HWL12" s="1739" t="n"/>
      <c r="HWM12" s="1739" t="n"/>
      <c r="HWN12" s="1739" t="n"/>
      <c r="HWO12" s="1739" t="n"/>
      <c r="HWP12" s="1739" t="n"/>
      <c r="HWQ12" s="1739" t="n"/>
      <c r="HWR12" s="1739" t="n"/>
      <c r="HWS12" s="1739" t="n"/>
      <c r="HWT12" s="1739" t="n"/>
      <c r="HWU12" s="1739" t="n"/>
      <c r="HWV12" s="1739" t="n"/>
      <c r="HWW12" s="1739" t="n"/>
      <c r="HWX12" s="1739" t="n"/>
      <c r="HWY12" s="1739" t="n"/>
      <c r="HWZ12" s="1739" t="n"/>
      <c r="HXA12" s="1739" t="n"/>
      <c r="HXB12" s="1739" t="n"/>
      <c r="HXC12" s="1739" t="n"/>
      <c r="HXD12" s="1739" t="n"/>
      <c r="HXE12" s="1739" t="n"/>
      <c r="HXF12" s="1739" t="n"/>
      <c r="HXG12" s="1739" t="n"/>
      <c r="HXH12" s="1739" t="n"/>
      <c r="HXI12" s="1739" t="n"/>
      <c r="HXJ12" s="1739" t="n"/>
      <c r="HXK12" s="1739" t="n"/>
      <c r="HXL12" s="1739" t="n"/>
      <c r="HXM12" s="1739" t="n"/>
      <c r="HXN12" s="1739" t="n"/>
      <c r="HXO12" s="1739" t="n"/>
      <c r="HXP12" s="1739" t="n"/>
      <c r="HXQ12" s="1739" t="n"/>
      <c r="HXR12" s="1739" t="n"/>
      <c r="HXS12" s="1739" t="n"/>
      <c r="HXT12" s="1739" t="n"/>
      <c r="HXU12" s="1739" t="n"/>
      <c r="HXV12" s="1739" t="n"/>
      <c r="HXW12" s="1739" t="n"/>
      <c r="HXX12" s="1739" t="n"/>
      <c r="HXY12" s="1739" t="n"/>
      <c r="HXZ12" s="1739" t="n"/>
      <c r="HYA12" s="1739" t="n"/>
      <c r="HYB12" s="1739" t="n"/>
      <c r="HYC12" s="1739" t="n"/>
      <c r="HYD12" s="1739" t="n"/>
      <c r="HYE12" s="1739" t="n"/>
      <c r="HYF12" s="1739" t="n"/>
      <c r="HYG12" s="1739" t="n"/>
      <c r="HYH12" s="1739" t="n"/>
      <c r="HYI12" s="1739" t="n"/>
      <c r="HYJ12" s="1739" t="n"/>
      <c r="HYK12" s="1739" t="n"/>
      <c r="HYL12" s="1739" t="n"/>
      <c r="HYM12" s="1739" t="n"/>
      <c r="HYN12" s="1739" t="n"/>
      <c r="HYO12" s="1739" t="n"/>
      <c r="HYP12" s="1739" t="n"/>
      <c r="HYQ12" s="1739" t="n"/>
      <c r="HYR12" s="1739" t="n"/>
      <c r="HYS12" s="1739" t="n"/>
      <c r="HYT12" s="1739" t="n"/>
      <c r="HYU12" s="1739" t="n"/>
      <c r="HYV12" s="1739" t="n"/>
      <c r="HYW12" s="1739" t="n"/>
      <c r="HYX12" s="1739" t="n"/>
      <c r="HYY12" s="1739" t="n"/>
      <c r="HYZ12" s="1739" t="n"/>
      <c r="HZA12" s="1739" t="n"/>
      <c r="HZB12" s="1739" t="n"/>
      <c r="HZC12" s="1739" t="n"/>
      <c r="HZD12" s="1739" t="n"/>
      <c r="HZE12" s="1739" t="n"/>
      <c r="HZF12" s="1739" t="n"/>
      <c r="HZG12" s="1739" t="n"/>
      <c r="HZH12" s="1739" t="n"/>
      <c r="HZI12" s="1739" t="n"/>
      <c r="HZJ12" s="1739" t="n"/>
      <c r="HZK12" s="1739" t="n"/>
      <c r="HZL12" s="1739" t="n"/>
      <c r="HZM12" s="1739" t="n"/>
      <c r="HZN12" s="1739" t="n"/>
      <c r="HZO12" s="1739" t="n"/>
      <c r="HZP12" s="1739" t="n"/>
      <c r="HZQ12" s="1739" t="n"/>
      <c r="HZR12" s="1739" t="n"/>
      <c r="HZS12" s="1739" t="n"/>
      <c r="HZT12" s="1739" t="n"/>
      <c r="HZU12" s="1739" t="n"/>
      <c r="HZV12" s="1739" t="n"/>
      <c r="HZW12" s="1739" t="n"/>
      <c r="HZX12" s="1739" t="n"/>
      <c r="HZY12" s="1739" t="n"/>
      <c r="HZZ12" s="1739" t="n"/>
      <c r="IAA12" s="1739" t="n"/>
      <c r="IAB12" s="1739" t="n"/>
      <c r="IAC12" s="1739" t="n"/>
      <c r="IAD12" s="1739" t="n"/>
      <c r="IAE12" s="1739" t="n"/>
      <c r="IAF12" s="1739" t="n"/>
      <c r="IAG12" s="1739" t="n"/>
      <c r="IAH12" s="1739" t="n"/>
      <c r="IAI12" s="1739" t="n"/>
      <c r="IAJ12" s="1739" t="n"/>
      <c r="IAK12" s="1739" t="n"/>
      <c r="IAL12" s="1739" t="n"/>
      <c r="IAM12" s="1739" t="n"/>
      <c r="IAN12" s="1739" t="n"/>
      <c r="IAO12" s="1739" t="n"/>
      <c r="IAP12" s="1739" t="n"/>
      <c r="IAQ12" s="1739" t="n"/>
      <c r="IAR12" s="1739" t="n"/>
      <c r="IAS12" s="1739" t="n"/>
      <c r="IAT12" s="1739" t="n"/>
      <c r="IAU12" s="1739" t="n"/>
      <c r="IAV12" s="1739" t="n"/>
      <c r="IAW12" s="1739" t="n"/>
      <c r="IAX12" s="1739" t="n"/>
      <c r="IAY12" s="1739" t="n"/>
      <c r="IAZ12" s="1739" t="n"/>
      <c r="IBA12" s="1739" t="n"/>
      <c r="IBB12" s="1739" t="n"/>
      <c r="IBC12" s="1739" t="n"/>
      <c r="IBD12" s="1739" t="n"/>
      <c r="IBE12" s="1739" t="n"/>
      <c r="IBF12" s="1739" t="n"/>
      <c r="IBG12" s="1739" t="n"/>
      <c r="IBH12" s="1739" t="n"/>
      <c r="IBI12" s="1739" t="n"/>
      <c r="IBJ12" s="1739" t="n"/>
      <c r="IBK12" s="1739" t="n"/>
      <c r="IBL12" s="1739" t="n"/>
      <c r="IBM12" s="1739" t="n"/>
      <c r="IBN12" s="1739" t="n"/>
      <c r="IBO12" s="1739" t="n"/>
      <c r="IBP12" s="1739" t="n"/>
      <c r="IBQ12" s="1739" t="n"/>
      <c r="IBR12" s="1739" t="n"/>
      <c r="IBS12" s="1739" t="n"/>
      <c r="IBT12" s="1739" t="n"/>
      <c r="IBU12" s="1739" t="n"/>
      <c r="IBV12" s="1739" t="n"/>
      <c r="IBW12" s="1739" t="n"/>
      <c r="IBX12" s="1739" t="n"/>
      <c r="IBY12" s="1739" t="n"/>
      <c r="IBZ12" s="1739" t="n"/>
      <c r="ICA12" s="1739" t="n"/>
      <c r="ICB12" s="1739" t="n"/>
      <c r="ICC12" s="1739" t="n"/>
      <c r="ICD12" s="1739" t="n"/>
      <c r="ICE12" s="1739" t="n"/>
      <c r="ICF12" s="1739" t="n"/>
      <c r="ICG12" s="1739" t="n"/>
      <c r="ICH12" s="1739" t="n"/>
      <c r="ICI12" s="1739" t="n"/>
      <c r="ICJ12" s="1739" t="n"/>
      <c r="ICK12" s="1739" t="n"/>
      <c r="ICL12" s="1739" t="n"/>
      <c r="ICM12" s="1739" t="n"/>
      <c r="ICN12" s="1739" t="n"/>
      <c r="ICO12" s="1739" t="n"/>
      <c r="ICP12" s="1739" t="n"/>
      <c r="ICQ12" s="1739" t="n"/>
      <c r="ICR12" s="1739" t="n"/>
      <c r="ICS12" s="1739" t="n"/>
      <c r="ICT12" s="1739" t="n"/>
      <c r="ICU12" s="1739" t="n"/>
      <c r="ICV12" s="1739" t="n"/>
      <c r="ICW12" s="1739" t="n"/>
      <c r="ICX12" s="1739" t="n"/>
      <c r="ICY12" s="1739" t="n"/>
      <c r="ICZ12" s="1739" t="n"/>
      <c r="IDA12" s="1739" t="n"/>
      <c r="IDB12" s="1739" t="n"/>
      <c r="IDC12" s="1739" t="n"/>
      <c r="IDD12" s="1739" t="n"/>
      <c r="IDE12" s="1739" t="n"/>
      <c r="IDF12" s="1739" t="n"/>
      <c r="IDG12" s="1739" t="n"/>
      <c r="IDH12" s="1739" t="n"/>
      <c r="IDI12" s="1739" t="n"/>
      <c r="IDJ12" s="1739" t="n"/>
      <c r="IDK12" s="1739" t="n"/>
      <c r="IDL12" s="1739" t="n"/>
      <c r="IDM12" s="1739" t="n"/>
      <c r="IDN12" s="1739" t="n"/>
      <c r="IDO12" s="1739" t="n"/>
      <c r="IDP12" s="1739" t="n"/>
      <c r="IDQ12" s="1739" t="n"/>
      <c r="IDR12" s="1739" t="n"/>
      <c r="IDS12" s="1739" t="n"/>
      <c r="IDT12" s="1739" t="n"/>
      <c r="IDU12" s="1739" t="n"/>
      <c r="IDV12" s="1739" t="n"/>
      <c r="IDW12" s="1739" t="n"/>
      <c r="IDX12" s="1739" t="n"/>
      <c r="IDY12" s="1739" t="n"/>
      <c r="IDZ12" s="1739" t="n"/>
      <c r="IEA12" s="1739" t="n"/>
      <c r="IEB12" s="1739" t="n"/>
      <c r="IEC12" s="1739" t="n"/>
      <c r="IED12" s="1739" t="n"/>
      <c r="IEE12" s="1739" t="n"/>
      <c r="IEF12" s="1739" t="n"/>
      <c r="IEG12" s="1739" t="n"/>
      <c r="IEH12" s="1739" t="n"/>
      <c r="IEI12" s="1739" t="n"/>
      <c r="IEJ12" s="1739" t="n"/>
      <c r="IEK12" s="1739" t="n"/>
      <c r="IEL12" s="1739" t="n"/>
      <c r="IEM12" s="1739" t="n"/>
      <c r="IEN12" s="1739" t="n"/>
      <c r="IEO12" s="1739" t="n"/>
      <c r="IEP12" s="1739" t="n"/>
      <c r="IEQ12" s="1739" t="n"/>
      <c r="IER12" s="1739" t="n"/>
      <c r="IES12" s="1739" t="n"/>
      <c r="IET12" s="1739" t="n"/>
      <c r="IEU12" s="1739" t="n"/>
      <c r="IEV12" s="1739" t="n"/>
      <c r="IEW12" s="1739" t="n"/>
      <c r="IEX12" s="1739" t="n"/>
      <c r="IEY12" s="1739" t="n"/>
      <c r="IEZ12" s="1739" t="n"/>
      <c r="IFA12" s="1739" t="n"/>
      <c r="IFB12" s="1739" t="n"/>
      <c r="IFC12" s="1739" t="n"/>
      <c r="IFD12" s="1739" t="n"/>
      <c r="IFE12" s="1739" t="n"/>
      <c r="IFF12" s="1739" t="n"/>
      <c r="IFG12" s="1739" t="n"/>
      <c r="IFH12" s="1739" t="n"/>
      <c r="IFI12" s="1739" t="n"/>
      <c r="IFJ12" s="1739" t="n"/>
      <c r="IFK12" s="1739" t="n"/>
      <c r="IFL12" s="1739" t="n"/>
      <c r="IFM12" s="1739" t="n"/>
      <c r="IFN12" s="1739" t="n"/>
      <c r="IFO12" s="1739" t="n"/>
      <c r="IFP12" s="1739" t="n"/>
      <c r="IFQ12" s="1739" t="n"/>
      <c r="IFR12" s="1739" t="n"/>
      <c r="IFS12" s="1739" t="n"/>
      <c r="IFT12" s="1739" t="n"/>
      <c r="IFU12" s="1739" t="n"/>
      <c r="IFV12" s="1739" t="n"/>
      <c r="IFW12" s="1739" t="n"/>
      <c r="IFX12" s="1739" t="n"/>
      <c r="IFY12" s="1739" t="n"/>
      <c r="IFZ12" s="1739" t="n"/>
      <c r="IGA12" s="1739" t="n"/>
      <c r="IGB12" s="1739" t="n"/>
      <c r="IGC12" s="1739" t="n"/>
      <c r="IGD12" s="1739" t="n"/>
      <c r="IGE12" s="1739" t="n"/>
      <c r="IGF12" s="1739" t="n"/>
      <c r="IGG12" s="1739" t="n"/>
      <c r="IGH12" s="1739" t="n"/>
      <c r="IGI12" s="1739" t="n"/>
      <c r="IGJ12" s="1739" t="n"/>
      <c r="IGK12" s="1739" t="n"/>
      <c r="IGL12" s="1739" t="n"/>
      <c r="IGM12" s="1739" t="n"/>
      <c r="IGN12" s="1739" t="n"/>
      <c r="IGO12" s="1739" t="n"/>
      <c r="IGP12" s="1739" t="n"/>
      <c r="IGQ12" s="1739" t="n"/>
      <c r="IGR12" s="1739" t="n"/>
      <c r="IGS12" s="1739" t="n"/>
      <c r="IGT12" s="1739" t="n"/>
      <c r="IGU12" s="1739" t="n"/>
      <c r="IGV12" s="1739" t="n"/>
      <c r="IGW12" s="1739" t="n"/>
      <c r="IGX12" s="1739" t="n"/>
      <c r="IGY12" s="1739" t="n"/>
      <c r="IGZ12" s="1739" t="n"/>
      <c r="IHA12" s="1739" t="n"/>
      <c r="IHB12" s="1739" t="n"/>
      <c r="IHC12" s="1739" t="n"/>
      <c r="IHD12" s="1739" t="n"/>
      <c r="IHE12" s="1739" t="n"/>
      <c r="IHF12" s="1739" t="n"/>
      <c r="IHG12" s="1739" t="n"/>
      <c r="IHH12" s="1739" t="n"/>
      <c r="IHI12" s="1739" t="n"/>
      <c r="IHJ12" s="1739" t="n"/>
      <c r="IHK12" s="1739" t="n"/>
      <c r="IHL12" s="1739" t="n"/>
      <c r="IHM12" s="1739" t="n"/>
      <c r="IHN12" s="1739" t="n"/>
      <c r="IHO12" s="1739" t="n"/>
      <c r="IHP12" s="1739" t="n"/>
      <c r="IHQ12" s="1739" t="n"/>
      <c r="IHR12" s="1739" t="n"/>
      <c r="IHS12" s="1739" t="n"/>
      <c r="IHT12" s="1739" t="n"/>
      <c r="IHU12" s="1739" t="n"/>
      <c r="IHV12" s="1739" t="n"/>
      <c r="IHW12" s="1739" t="n"/>
      <c r="IHX12" s="1739" t="n"/>
      <c r="IHY12" s="1739" t="n"/>
      <c r="IHZ12" s="1739" t="n"/>
      <c r="IIA12" s="1739" t="n"/>
      <c r="IIB12" s="1739" t="n"/>
      <c r="IIC12" s="1739" t="n"/>
      <c r="IID12" s="1739" t="n"/>
      <c r="IIE12" s="1739" t="n"/>
      <c r="IIF12" s="1739" t="n"/>
      <c r="IIG12" s="1739" t="n"/>
      <c r="IIH12" s="1739" t="n"/>
      <c r="III12" s="1739" t="n"/>
      <c r="IIJ12" s="1739" t="n"/>
      <c r="IIK12" s="1739" t="n"/>
      <c r="IIL12" s="1739" t="n"/>
      <c r="IIM12" s="1739" t="n"/>
      <c r="IIN12" s="1739" t="n"/>
      <c r="IIO12" s="1739" t="n"/>
      <c r="IIP12" s="1739" t="n"/>
      <c r="IIQ12" s="1739" t="n"/>
      <c r="IIR12" s="1739" t="n"/>
      <c r="IIS12" s="1739" t="n"/>
      <c r="IIT12" s="1739" t="n"/>
      <c r="IIU12" s="1739" t="n"/>
      <c r="IIV12" s="1739" t="n"/>
      <c r="IIW12" s="1739" t="n"/>
      <c r="IIX12" s="1739" t="n"/>
      <c r="IIY12" s="1739" t="n"/>
      <c r="IIZ12" s="1739" t="n"/>
      <c r="IJA12" s="1739" t="n"/>
      <c r="IJB12" s="1739" t="n"/>
      <c r="IJC12" s="1739" t="n"/>
      <c r="IJD12" s="1739" t="n"/>
      <c r="IJE12" s="1739" t="n"/>
      <c r="IJF12" s="1739" t="n"/>
      <c r="IJG12" s="1739" t="n"/>
      <c r="IJH12" s="1739" t="n"/>
      <c r="IJI12" s="1739" t="n"/>
      <c r="IJJ12" s="1739" t="n"/>
      <c r="IJK12" s="1739" t="n"/>
      <c r="IJL12" s="1739" t="n"/>
      <c r="IJM12" s="1739" t="n"/>
      <c r="IJN12" s="1739" t="n"/>
      <c r="IJO12" s="1739" t="n"/>
      <c r="IJP12" s="1739" t="n"/>
      <c r="IJQ12" s="1739" t="n"/>
      <c r="IJR12" s="1739" t="n"/>
      <c r="IJS12" s="1739" t="n"/>
      <c r="IJT12" s="1739" t="n"/>
      <c r="IJU12" s="1739" t="n"/>
      <c r="IJV12" s="1739" t="n"/>
      <c r="IJW12" s="1739" t="n"/>
      <c r="IJX12" s="1739" t="n"/>
      <c r="IJY12" s="1739" t="n"/>
      <c r="IJZ12" s="1739" t="n"/>
      <c r="IKA12" s="1739" t="n"/>
      <c r="IKB12" s="1739" t="n"/>
      <c r="IKC12" s="1739" t="n"/>
      <c r="IKD12" s="1739" t="n"/>
      <c r="IKE12" s="1739" t="n"/>
      <c r="IKF12" s="1739" t="n"/>
      <c r="IKG12" s="1739" t="n"/>
      <c r="IKH12" s="1739" t="n"/>
      <c r="IKI12" s="1739" t="n"/>
      <c r="IKJ12" s="1739" t="n"/>
      <c r="IKK12" s="1739" t="n"/>
      <c r="IKL12" s="1739" t="n"/>
      <c r="IKM12" s="1739" t="n"/>
      <c r="IKN12" s="1739" t="n"/>
      <c r="IKO12" s="1739" t="n"/>
      <c r="IKP12" s="1739" t="n"/>
      <c r="IKQ12" s="1739" t="n"/>
      <c r="IKR12" s="1739" t="n"/>
      <c r="IKS12" s="1739" t="n"/>
      <c r="IKT12" s="1739" t="n"/>
      <c r="IKU12" s="1739" t="n"/>
      <c r="IKV12" s="1739" t="n"/>
      <c r="IKW12" s="1739" t="n"/>
      <c r="IKX12" s="1739" t="n"/>
      <c r="IKY12" s="1739" t="n"/>
      <c r="IKZ12" s="1739" t="n"/>
      <c r="ILA12" s="1739" t="n"/>
      <c r="ILB12" s="1739" t="n"/>
      <c r="ILC12" s="1739" t="n"/>
      <c r="ILD12" s="1739" t="n"/>
      <c r="ILE12" s="1739" t="n"/>
      <c r="ILF12" s="1739" t="n"/>
      <c r="ILG12" s="1739" t="n"/>
      <c r="ILH12" s="1739" t="n"/>
      <c r="ILI12" s="1739" t="n"/>
      <c r="ILJ12" s="1739" t="n"/>
      <c r="ILK12" s="1739" t="n"/>
      <c r="ILL12" s="1739" t="n"/>
      <c r="ILM12" s="1739" t="n"/>
      <c r="ILN12" s="1739" t="n"/>
      <c r="ILO12" s="1739" t="n"/>
      <c r="ILP12" s="1739" t="n"/>
      <c r="ILQ12" s="1739" t="n"/>
      <c r="ILR12" s="1739" t="n"/>
      <c r="ILS12" s="1739" t="n"/>
      <c r="ILT12" s="1739" t="n"/>
      <c r="ILU12" s="1739" t="n"/>
      <c r="ILV12" s="1739" t="n"/>
      <c r="ILW12" s="1739" t="n"/>
      <c r="ILX12" s="1739" t="n"/>
      <c r="ILY12" s="1739" t="n"/>
      <c r="ILZ12" s="1739" t="n"/>
      <c r="IMA12" s="1739" t="n"/>
      <c r="IMB12" s="1739" t="n"/>
      <c r="IMC12" s="1739" t="n"/>
      <c r="IMD12" s="1739" t="n"/>
      <c r="IME12" s="1739" t="n"/>
      <c r="IMF12" s="1739" t="n"/>
      <c r="IMG12" s="1739" t="n"/>
      <c r="IMH12" s="1739" t="n"/>
      <c r="IMI12" s="1739" t="n"/>
      <c r="IMJ12" s="1739" t="n"/>
      <c r="IMK12" s="1739" t="n"/>
      <c r="IML12" s="1739" t="n"/>
      <c r="IMM12" s="1739" t="n"/>
      <c r="IMN12" s="1739" t="n"/>
      <c r="IMO12" s="1739" t="n"/>
      <c r="IMP12" s="1739" t="n"/>
      <c r="IMQ12" s="1739" t="n"/>
      <c r="IMR12" s="1739" t="n"/>
      <c r="IMS12" s="1739" t="n"/>
      <c r="IMT12" s="1739" t="n"/>
      <c r="IMU12" s="1739" t="n"/>
      <c r="IMV12" s="1739" t="n"/>
      <c r="IMW12" s="1739" t="n"/>
      <c r="IMX12" s="1739" t="n"/>
      <c r="IMY12" s="1739" t="n"/>
      <c r="IMZ12" s="1739" t="n"/>
      <c r="INA12" s="1739" t="n"/>
      <c r="INB12" s="1739" t="n"/>
      <c r="INC12" s="1739" t="n"/>
      <c r="IND12" s="1739" t="n"/>
      <c r="INE12" s="1739" t="n"/>
      <c r="INF12" s="1739" t="n"/>
      <c r="ING12" s="1739" t="n"/>
      <c r="INH12" s="1739" t="n"/>
      <c r="INI12" s="1739" t="n"/>
      <c r="INJ12" s="1739" t="n"/>
      <c r="INK12" s="1739" t="n"/>
      <c r="INL12" s="1739" t="n"/>
      <c r="INM12" s="1739" t="n"/>
      <c r="INN12" s="1739" t="n"/>
      <c r="INO12" s="1739" t="n"/>
      <c r="INP12" s="1739" t="n"/>
      <c r="INQ12" s="1739" t="n"/>
      <c r="INR12" s="1739" t="n"/>
      <c r="INS12" s="1739" t="n"/>
      <c r="INT12" s="1739" t="n"/>
      <c r="INU12" s="1739" t="n"/>
      <c r="INV12" s="1739" t="n"/>
      <c r="INW12" s="1739" t="n"/>
      <c r="INX12" s="1739" t="n"/>
      <c r="INY12" s="1739" t="n"/>
      <c r="INZ12" s="1739" t="n"/>
      <c r="IOA12" s="1739" t="n"/>
      <c r="IOB12" s="1739" t="n"/>
      <c r="IOC12" s="1739" t="n"/>
      <c r="IOD12" s="1739" t="n"/>
      <c r="IOE12" s="1739" t="n"/>
      <c r="IOF12" s="1739" t="n"/>
      <c r="IOG12" s="1739" t="n"/>
      <c r="IOH12" s="1739" t="n"/>
      <c r="IOI12" s="1739" t="n"/>
      <c r="IOJ12" s="1739" t="n"/>
      <c r="IOK12" s="1739" t="n"/>
      <c r="IOL12" s="1739" t="n"/>
      <c r="IOM12" s="1739" t="n"/>
      <c r="ION12" s="1739" t="n"/>
      <c r="IOO12" s="1739" t="n"/>
      <c r="IOP12" s="1739" t="n"/>
      <c r="IOQ12" s="1739" t="n"/>
      <c r="IOR12" s="1739" t="n"/>
      <c r="IOS12" s="1739" t="n"/>
      <c r="IOT12" s="1739" t="n"/>
      <c r="IOU12" s="1739" t="n"/>
      <c r="IOV12" s="1739" t="n"/>
      <c r="IOW12" s="1739" t="n"/>
      <c r="IOX12" s="1739" t="n"/>
      <c r="IOY12" s="1739" t="n"/>
      <c r="IOZ12" s="1739" t="n"/>
      <c r="IPA12" s="1739" t="n"/>
      <c r="IPB12" s="1739" t="n"/>
      <c r="IPC12" s="1739" t="n"/>
      <c r="IPD12" s="1739" t="n"/>
      <c r="IPE12" s="1739" t="n"/>
      <c r="IPF12" s="1739" t="n"/>
      <c r="IPG12" s="1739" t="n"/>
      <c r="IPH12" s="1739" t="n"/>
      <c r="IPI12" s="1739" t="n"/>
      <c r="IPJ12" s="1739" t="n"/>
      <c r="IPK12" s="1739" t="n"/>
      <c r="IPL12" s="1739" t="n"/>
      <c r="IPM12" s="1739" t="n"/>
      <c r="IPN12" s="1739" t="n"/>
      <c r="IPO12" s="1739" t="n"/>
      <c r="IPP12" s="1739" t="n"/>
      <c r="IPQ12" s="1739" t="n"/>
      <c r="IPR12" s="1739" t="n"/>
      <c r="IPS12" s="1739" t="n"/>
      <c r="IPT12" s="1739" t="n"/>
      <c r="IPU12" s="1739" t="n"/>
      <c r="IPV12" s="1739" t="n"/>
      <c r="IPW12" s="1739" t="n"/>
      <c r="IPX12" s="1739" t="n"/>
      <c r="IPY12" s="1739" t="n"/>
      <c r="IPZ12" s="1739" t="n"/>
      <c r="IQA12" s="1739" t="n"/>
      <c r="IQB12" s="1739" t="n"/>
      <c r="IQC12" s="1739" t="n"/>
      <c r="IQD12" s="1739" t="n"/>
      <c r="IQE12" s="1739" t="n"/>
      <c r="IQF12" s="1739" t="n"/>
      <c r="IQG12" s="1739" t="n"/>
      <c r="IQH12" s="1739" t="n"/>
      <c r="IQI12" s="1739" t="n"/>
      <c r="IQJ12" s="1739" t="n"/>
      <c r="IQK12" s="1739" t="n"/>
      <c r="IQL12" s="1739" t="n"/>
      <c r="IQM12" s="1739" t="n"/>
      <c r="IQN12" s="1739" t="n"/>
      <c r="IQO12" s="1739" t="n"/>
      <c r="IQP12" s="1739" t="n"/>
      <c r="IQQ12" s="1739" t="n"/>
      <c r="IQR12" s="1739" t="n"/>
      <c r="IQS12" s="1739" t="n"/>
      <c r="IQT12" s="1739" t="n"/>
      <c r="IQU12" s="1739" t="n"/>
      <c r="IQV12" s="1739" t="n"/>
      <c r="IQW12" s="1739" t="n"/>
      <c r="IQX12" s="1739" t="n"/>
      <c r="IQY12" s="1739" t="n"/>
      <c r="IQZ12" s="1739" t="n"/>
      <c r="IRA12" s="1739" t="n"/>
      <c r="IRB12" s="1739" t="n"/>
      <c r="IRC12" s="1739" t="n"/>
      <c r="IRD12" s="1739" t="n"/>
      <c r="IRE12" s="1739" t="n"/>
      <c r="IRF12" s="1739" t="n"/>
      <c r="IRG12" s="1739" t="n"/>
      <c r="IRH12" s="1739" t="n"/>
      <c r="IRI12" s="1739" t="n"/>
      <c r="IRJ12" s="1739" t="n"/>
      <c r="IRK12" s="1739" t="n"/>
      <c r="IRL12" s="1739" t="n"/>
      <c r="IRM12" s="1739" t="n"/>
      <c r="IRN12" s="1739" t="n"/>
      <c r="IRO12" s="1739" t="n"/>
      <c r="IRP12" s="1739" t="n"/>
      <c r="IRQ12" s="1739" t="n"/>
      <c r="IRR12" s="1739" t="n"/>
      <c r="IRS12" s="1739" t="n"/>
      <c r="IRT12" s="1739" t="n"/>
      <c r="IRU12" s="1739" t="n"/>
      <c r="IRV12" s="1739" t="n"/>
      <c r="IRW12" s="1739" t="n"/>
      <c r="IRX12" s="1739" t="n"/>
      <c r="IRY12" s="1739" t="n"/>
      <c r="IRZ12" s="1739" t="n"/>
      <c r="ISA12" s="1739" t="n"/>
      <c r="ISB12" s="1739" t="n"/>
      <c r="ISC12" s="1739" t="n"/>
      <c r="ISD12" s="1739" t="n"/>
      <c r="ISE12" s="1739" t="n"/>
      <c r="ISF12" s="1739" t="n"/>
      <c r="ISG12" s="1739" t="n"/>
      <c r="ISH12" s="1739" t="n"/>
      <c r="ISI12" s="1739" t="n"/>
      <c r="ISJ12" s="1739" t="n"/>
      <c r="ISK12" s="1739" t="n"/>
      <c r="ISL12" s="1739" t="n"/>
      <c r="ISM12" s="1739" t="n"/>
      <c r="ISN12" s="1739" t="n"/>
      <c r="ISO12" s="1739" t="n"/>
      <c r="ISP12" s="1739" t="n"/>
      <c r="ISQ12" s="1739" t="n"/>
      <c r="ISR12" s="1739" t="n"/>
      <c r="ISS12" s="1739" t="n"/>
      <c r="IST12" s="1739" t="n"/>
      <c r="ISU12" s="1739" t="n"/>
      <c r="ISV12" s="1739" t="n"/>
      <c r="ISW12" s="1739" t="n"/>
      <c r="ISX12" s="1739" t="n"/>
      <c r="ISY12" s="1739" t="n"/>
      <c r="ISZ12" s="1739" t="n"/>
      <c r="ITA12" s="1739" t="n"/>
      <c r="ITB12" s="1739" t="n"/>
      <c r="ITC12" s="1739" t="n"/>
      <c r="ITD12" s="1739" t="n"/>
      <c r="ITE12" s="1739" t="n"/>
      <c r="ITF12" s="1739" t="n"/>
      <c r="ITG12" s="1739" t="n"/>
      <c r="ITH12" s="1739" t="n"/>
      <c r="ITI12" s="1739" t="n"/>
      <c r="ITJ12" s="1739" t="n"/>
      <c r="ITK12" s="1739" t="n"/>
      <c r="ITL12" s="1739" t="n"/>
      <c r="ITM12" s="1739" t="n"/>
      <c r="ITN12" s="1739" t="n"/>
      <c r="ITO12" s="1739" t="n"/>
      <c r="ITP12" s="1739" t="n"/>
      <c r="ITQ12" s="1739" t="n"/>
      <c r="ITR12" s="1739" t="n"/>
      <c r="ITS12" s="1739" t="n"/>
      <c r="ITT12" s="1739" t="n"/>
      <c r="ITU12" s="1739" t="n"/>
      <c r="ITV12" s="1739" t="n"/>
      <c r="ITW12" s="1739" t="n"/>
      <c r="ITX12" s="1739" t="n"/>
      <c r="ITY12" s="1739" t="n"/>
      <c r="ITZ12" s="1739" t="n"/>
      <c r="IUA12" s="1739" t="n"/>
      <c r="IUB12" s="1739" t="n"/>
      <c r="IUC12" s="1739" t="n"/>
      <c r="IUD12" s="1739" t="n"/>
      <c r="IUE12" s="1739" t="n"/>
      <c r="IUF12" s="1739" t="n"/>
      <c r="IUG12" s="1739" t="n"/>
      <c r="IUH12" s="1739" t="n"/>
      <c r="IUI12" s="1739" t="n"/>
      <c r="IUJ12" s="1739" t="n"/>
      <c r="IUK12" s="1739" t="n"/>
      <c r="IUL12" s="1739" t="n"/>
      <c r="IUM12" s="1739" t="n"/>
      <c r="IUN12" s="1739" t="n"/>
      <c r="IUO12" s="1739" t="n"/>
      <c r="IUP12" s="1739" t="n"/>
      <c r="IUQ12" s="1739" t="n"/>
      <c r="IUR12" s="1739" t="n"/>
      <c r="IUS12" s="1739" t="n"/>
      <c r="IUT12" s="1739" t="n"/>
      <c r="IUU12" s="1739" t="n"/>
      <c r="IUV12" s="1739" t="n"/>
      <c r="IUW12" s="1739" t="n"/>
      <c r="IUX12" s="1739" t="n"/>
      <c r="IUY12" s="1739" t="n"/>
      <c r="IUZ12" s="1739" t="n"/>
      <c r="IVA12" s="1739" t="n"/>
      <c r="IVB12" s="1739" t="n"/>
      <c r="IVC12" s="1739" t="n"/>
      <c r="IVD12" s="1739" t="n"/>
      <c r="IVE12" s="1739" t="n"/>
      <c r="IVF12" s="1739" t="n"/>
      <c r="IVG12" s="1739" t="n"/>
      <c r="IVH12" s="1739" t="n"/>
      <c r="IVI12" s="1739" t="n"/>
      <c r="IVJ12" s="1739" t="n"/>
      <c r="IVK12" s="1739" t="n"/>
      <c r="IVL12" s="1739" t="n"/>
      <c r="IVM12" s="1739" t="n"/>
      <c r="IVN12" s="1739" t="n"/>
      <c r="IVO12" s="1739" t="n"/>
      <c r="IVP12" s="1739" t="n"/>
      <c r="IVQ12" s="1739" t="n"/>
      <c r="IVR12" s="1739" t="n"/>
      <c r="IVS12" s="1739" t="n"/>
      <c r="IVT12" s="1739" t="n"/>
      <c r="IVU12" s="1739" t="n"/>
      <c r="IVV12" s="1739" t="n"/>
      <c r="IVW12" s="1739" t="n"/>
      <c r="IVX12" s="1739" t="n"/>
      <c r="IVY12" s="1739" t="n"/>
      <c r="IVZ12" s="1739" t="n"/>
      <c r="IWA12" s="1739" t="n"/>
      <c r="IWB12" s="1739" t="n"/>
      <c r="IWC12" s="1739" t="n"/>
      <c r="IWD12" s="1739" t="n"/>
      <c r="IWE12" s="1739" t="n"/>
      <c r="IWF12" s="1739" t="n"/>
      <c r="IWG12" s="1739" t="n"/>
      <c r="IWH12" s="1739" t="n"/>
      <c r="IWI12" s="1739" t="n"/>
      <c r="IWJ12" s="1739" t="n"/>
      <c r="IWK12" s="1739" t="n"/>
      <c r="IWL12" s="1739" t="n"/>
      <c r="IWM12" s="1739" t="n"/>
      <c r="IWN12" s="1739" t="n"/>
      <c r="IWO12" s="1739" t="n"/>
      <c r="IWP12" s="1739" t="n"/>
      <c r="IWQ12" s="1739" t="n"/>
      <c r="IWR12" s="1739" t="n"/>
      <c r="IWS12" s="1739" t="n"/>
      <c r="IWT12" s="1739" t="n"/>
      <c r="IWU12" s="1739" t="n"/>
      <c r="IWV12" s="1739" t="n"/>
      <c r="IWW12" s="1739" t="n"/>
      <c r="IWX12" s="1739" t="n"/>
      <c r="IWY12" s="1739" t="n"/>
      <c r="IWZ12" s="1739" t="n"/>
      <c r="IXA12" s="1739" t="n"/>
      <c r="IXB12" s="1739" t="n"/>
      <c r="IXC12" s="1739" t="n"/>
      <c r="IXD12" s="1739" t="n"/>
      <c r="IXE12" s="1739" t="n"/>
      <c r="IXF12" s="1739" t="n"/>
      <c r="IXG12" s="1739" t="n"/>
      <c r="IXH12" s="1739" t="n"/>
      <c r="IXI12" s="1739" t="n"/>
      <c r="IXJ12" s="1739" t="n"/>
      <c r="IXK12" s="1739" t="n"/>
      <c r="IXL12" s="1739" t="n"/>
      <c r="IXM12" s="1739" t="n"/>
      <c r="IXN12" s="1739" t="n"/>
      <c r="IXO12" s="1739" t="n"/>
      <c r="IXP12" s="1739" t="n"/>
      <c r="IXQ12" s="1739" t="n"/>
      <c r="IXR12" s="1739" t="n"/>
      <c r="IXS12" s="1739" t="n"/>
      <c r="IXT12" s="1739" t="n"/>
      <c r="IXU12" s="1739" t="n"/>
      <c r="IXV12" s="1739" t="n"/>
      <c r="IXW12" s="1739" t="n"/>
      <c r="IXX12" s="1739" t="n"/>
      <c r="IXY12" s="1739" t="n"/>
      <c r="IXZ12" s="1739" t="n"/>
      <c r="IYA12" s="1739" t="n"/>
      <c r="IYB12" s="1739" t="n"/>
      <c r="IYC12" s="1739" t="n"/>
      <c r="IYD12" s="1739" t="n"/>
      <c r="IYE12" s="1739" t="n"/>
      <c r="IYF12" s="1739" t="n"/>
      <c r="IYG12" s="1739" t="n"/>
      <c r="IYH12" s="1739" t="n"/>
      <c r="IYI12" s="1739" t="n"/>
      <c r="IYJ12" s="1739" t="n"/>
      <c r="IYK12" s="1739" t="n"/>
      <c r="IYL12" s="1739" t="n"/>
      <c r="IYM12" s="1739" t="n"/>
      <c r="IYN12" s="1739" t="n"/>
      <c r="IYO12" s="1739" t="n"/>
      <c r="IYP12" s="1739" t="n"/>
      <c r="IYQ12" s="1739" t="n"/>
      <c r="IYR12" s="1739" t="n"/>
      <c r="IYS12" s="1739" t="n"/>
      <c r="IYT12" s="1739" t="n"/>
      <c r="IYU12" s="1739" t="n"/>
      <c r="IYV12" s="1739" t="n"/>
      <c r="IYW12" s="1739" t="n"/>
      <c r="IYX12" s="1739" t="n"/>
      <c r="IYY12" s="1739" t="n"/>
      <c r="IYZ12" s="1739" t="n"/>
      <c r="IZA12" s="1739" t="n"/>
      <c r="IZB12" s="1739" t="n"/>
      <c r="IZC12" s="1739" t="n"/>
      <c r="IZD12" s="1739" t="n"/>
      <c r="IZE12" s="1739" t="n"/>
      <c r="IZF12" s="1739" t="n"/>
      <c r="IZG12" s="1739" t="n"/>
      <c r="IZH12" s="1739" t="n"/>
      <c r="IZI12" s="1739" t="n"/>
      <c r="IZJ12" s="1739" t="n"/>
      <c r="IZK12" s="1739" t="n"/>
      <c r="IZL12" s="1739" t="n"/>
      <c r="IZM12" s="1739" t="n"/>
      <c r="IZN12" s="1739" t="n"/>
      <c r="IZO12" s="1739" t="n"/>
      <c r="IZP12" s="1739" t="n"/>
      <c r="IZQ12" s="1739" t="n"/>
      <c r="IZR12" s="1739" t="n"/>
      <c r="IZS12" s="1739" t="n"/>
      <c r="IZT12" s="1739" t="n"/>
      <c r="IZU12" s="1739" t="n"/>
      <c r="IZV12" s="1739" t="n"/>
      <c r="IZW12" s="1739" t="n"/>
      <c r="IZX12" s="1739" t="n"/>
      <c r="IZY12" s="1739" t="n"/>
      <c r="IZZ12" s="1739" t="n"/>
      <c r="JAA12" s="1739" t="n"/>
      <c r="JAB12" s="1739" t="n"/>
      <c r="JAC12" s="1739" t="n"/>
      <c r="JAD12" s="1739" t="n"/>
      <c r="JAE12" s="1739" t="n"/>
      <c r="JAF12" s="1739" t="n"/>
      <c r="JAG12" s="1739" t="n"/>
      <c r="JAH12" s="1739" t="n"/>
      <c r="JAI12" s="1739" t="n"/>
      <c r="JAJ12" s="1739" t="n"/>
      <c r="JAK12" s="1739" t="n"/>
      <c r="JAL12" s="1739" t="n"/>
      <c r="JAM12" s="1739" t="n"/>
      <c r="JAN12" s="1739" t="n"/>
      <c r="JAO12" s="1739" t="n"/>
      <c r="JAP12" s="1739" t="n"/>
      <c r="JAQ12" s="1739" t="n"/>
      <c r="JAR12" s="1739" t="n"/>
      <c r="JAS12" s="1739" t="n"/>
      <c r="JAT12" s="1739" t="n"/>
      <c r="JAU12" s="1739" t="n"/>
      <c r="JAV12" s="1739" t="n"/>
      <c r="JAW12" s="1739" t="n"/>
      <c r="JAX12" s="1739" t="n"/>
      <c r="JAY12" s="1739" t="n"/>
      <c r="JAZ12" s="1739" t="n"/>
      <c r="JBA12" s="1739" t="n"/>
      <c r="JBB12" s="1739" t="n"/>
      <c r="JBC12" s="1739" t="n"/>
      <c r="JBD12" s="1739" t="n"/>
      <c r="JBE12" s="1739" t="n"/>
      <c r="JBF12" s="1739" t="n"/>
      <c r="JBG12" s="1739" t="n"/>
      <c r="JBH12" s="1739" t="n"/>
      <c r="JBI12" s="1739" t="n"/>
      <c r="JBJ12" s="1739" t="n"/>
      <c r="JBK12" s="1739" t="n"/>
      <c r="JBL12" s="1739" t="n"/>
      <c r="JBM12" s="1739" t="n"/>
      <c r="JBN12" s="1739" t="n"/>
      <c r="JBO12" s="1739" t="n"/>
      <c r="JBP12" s="1739" t="n"/>
      <c r="JBQ12" s="1739" t="n"/>
      <c r="JBR12" s="1739" t="n"/>
      <c r="JBS12" s="1739" t="n"/>
      <c r="JBT12" s="1739" t="n"/>
      <c r="JBU12" s="1739" t="n"/>
      <c r="JBV12" s="1739" t="n"/>
      <c r="JBW12" s="1739" t="n"/>
      <c r="JBX12" s="1739" t="n"/>
      <c r="JBY12" s="1739" t="n"/>
      <c r="JBZ12" s="1739" t="n"/>
      <c r="JCA12" s="1739" t="n"/>
      <c r="JCB12" s="1739" t="n"/>
      <c r="JCC12" s="1739" t="n"/>
      <c r="JCD12" s="1739" t="n"/>
      <c r="JCE12" s="1739" t="n"/>
      <c r="JCF12" s="1739" t="n"/>
      <c r="JCG12" s="1739" t="n"/>
      <c r="JCH12" s="1739" t="n"/>
      <c r="JCI12" s="1739" t="n"/>
      <c r="JCJ12" s="1739" t="n"/>
      <c r="JCK12" s="1739" t="n"/>
      <c r="JCL12" s="1739" t="n"/>
      <c r="JCM12" s="1739" t="n"/>
      <c r="JCN12" s="1739" t="n"/>
      <c r="JCO12" s="1739" t="n"/>
      <c r="JCP12" s="1739" t="n"/>
      <c r="JCQ12" s="1739" t="n"/>
      <c r="JCR12" s="1739" t="n"/>
      <c r="JCS12" s="1739" t="n"/>
      <c r="JCT12" s="1739" t="n"/>
      <c r="JCU12" s="1739" t="n"/>
      <c r="JCV12" s="1739" t="n"/>
      <c r="JCW12" s="1739" t="n"/>
      <c r="JCX12" s="1739" t="n"/>
      <c r="JCY12" s="1739" t="n"/>
      <c r="JCZ12" s="1739" t="n"/>
      <c r="JDA12" s="1739" t="n"/>
      <c r="JDB12" s="1739" t="n"/>
      <c r="JDC12" s="1739" t="n"/>
      <c r="JDD12" s="1739" t="n"/>
      <c r="JDE12" s="1739" t="n"/>
      <c r="JDF12" s="1739" t="n"/>
      <c r="JDG12" s="1739" t="n"/>
      <c r="JDH12" s="1739" t="n"/>
      <c r="JDI12" s="1739" t="n"/>
      <c r="JDJ12" s="1739" t="n"/>
      <c r="JDK12" s="1739" t="n"/>
      <c r="JDL12" s="1739" t="n"/>
      <c r="JDM12" s="1739" t="n"/>
      <c r="JDN12" s="1739" t="n"/>
      <c r="JDO12" s="1739" t="n"/>
      <c r="JDP12" s="1739" t="n"/>
      <c r="JDQ12" s="1739" t="n"/>
      <c r="JDR12" s="1739" t="n"/>
      <c r="JDS12" s="1739" t="n"/>
      <c r="JDT12" s="1739" t="n"/>
      <c r="JDU12" s="1739" t="n"/>
      <c r="JDV12" s="1739" t="n"/>
      <c r="JDW12" s="1739" t="n"/>
      <c r="JDX12" s="1739" t="n"/>
      <c r="JDY12" s="1739" t="n"/>
      <c r="JDZ12" s="1739" t="n"/>
      <c r="JEA12" s="1739" t="n"/>
      <c r="JEB12" s="1739" t="n"/>
      <c r="JEC12" s="1739" t="n"/>
      <c r="JED12" s="1739" t="n"/>
      <c r="JEE12" s="1739" t="n"/>
      <c r="JEF12" s="1739" t="n"/>
      <c r="JEG12" s="1739" t="n"/>
      <c r="JEH12" s="1739" t="n"/>
      <c r="JEI12" s="1739" t="n"/>
      <c r="JEJ12" s="1739" t="n"/>
      <c r="JEK12" s="1739" t="n"/>
      <c r="JEL12" s="1739" t="n"/>
      <c r="JEM12" s="1739" t="n"/>
      <c r="JEN12" s="1739" t="n"/>
      <c r="JEO12" s="1739" t="n"/>
      <c r="JEP12" s="1739" t="n"/>
      <c r="JEQ12" s="1739" t="n"/>
      <c r="JER12" s="1739" t="n"/>
      <c r="JES12" s="1739" t="n"/>
      <c r="JET12" s="1739" t="n"/>
      <c r="JEU12" s="1739" t="n"/>
      <c r="JEV12" s="1739" t="n"/>
      <c r="JEW12" s="1739" t="n"/>
      <c r="JEX12" s="1739" t="n"/>
      <c r="JEY12" s="1739" t="n"/>
      <c r="JEZ12" s="1739" t="n"/>
      <c r="JFA12" s="1739" t="n"/>
      <c r="JFB12" s="1739" t="n"/>
      <c r="JFC12" s="1739" t="n"/>
      <c r="JFD12" s="1739" t="n"/>
      <c r="JFE12" s="1739" t="n"/>
      <c r="JFF12" s="1739" t="n"/>
      <c r="JFG12" s="1739" t="n"/>
      <c r="JFH12" s="1739" t="n"/>
      <c r="JFI12" s="1739" t="n"/>
      <c r="JFJ12" s="1739" t="n"/>
      <c r="JFK12" s="1739" t="n"/>
      <c r="JFL12" s="1739" t="n"/>
      <c r="JFM12" s="1739" t="n"/>
      <c r="JFN12" s="1739" t="n"/>
      <c r="JFO12" s="1739" t="n"/>
      <c r="JFP12" s="1739" t="n"/>
      <c r="JFQ12" s="1739" t="n"/>
      <c r="JFR12" s="1739" t="n"/>
      <c r="JFS12" s="1739" t="n"/>
      <c r="JFT12" s="1739" t="n"/>
      <c r="JFU12" s="1739" t="n"/>
      <c r="JFV12" s="1739" t="n"/>
      <c r="JFW12" s="1739" t="n"/>
      <c r="JFX12" s="1739" t="n"/>
      <c r="JFY12" s="1739" t="n"/>
      <c r="JFZ12" s="1739" t="n"/>
      <c r="JGA12" s="1739" t="n"/>
      <c r="JGB12" s="1739" t="n"/>
      <c r="JGC12" s="1739" t="n"/>
      <c r="JGD12" s="1739" t="n"/>
      <c r="JGE12" s="1739" t="n"/>
      <c r="JGF12" s="1739" t="n"/>
      <c r="JGG12" s="1739" t="n"/>
      <c r="JGH12" s="1739" t="n"/>
      <c r="JGI12" s="1739" t="n"/>
      <c r="JGJ12" s="1739" t="n"/>
      <c r="JGK12" s="1739" t="n"/>
      <c r="JGL12" s="1739" t="n"/>
      <c r="JGM12" s="1739" t="n"/>
      <c r="JGN12" s="1739" t="n"/>
      <c r="JGO12" s="1739" t="n"/>
      <c r="JGP12" s="1739" t="n"/>
      <c r="JGQ12" s="1739" t="n"/>
      <c r="JGR12" s="1739" t="n"/>
      <c r="JGS12" s="1739" t="n"/>
      <c r="JGT12" s="1739" t="n"/>
      <c r="JGU12" s="1739" t="n"/>
      <c r="JGV12" s="1739" t="n"/>
      <c r="JGW12" s="1739" t="n"/>
      <c r="JGX12" s="1739" t="n"/>
      <c r="JGY12" s="1739" t="n"/>
      <c r="JGZ12" s="1739" t="n"/>
      <c r="JHA12" s="1739" t="n"/>
      <c r="JHB12" s="1739" t="n"/>
      <c r="JHC12" s="1739" t="n"/>
      <c r="JHD12" s="1739" t="n"/>
      <c r="JHE12" s="1739" t="n"/>
      <c r="JHF12" s="1739" t="n"/>
      <c r="JHG12" s="1739" t="n"/>
      <c r="JHH12" s="1739" t="n"/>
      <c r="JHI12" s="1739" t="n"/>
      <c r="JHJ12" s="1739" t="n"/>
      <c r="JHK12" s="1739" t="n"/>
      <c r="JHL12" s="1739" t="n"/>
      <c r="JHM12" s="1739" t="n"/>
      <c r="JHN12" s="1739" t="n"/>
      <c r="JHO12" s="1739" t="n"/>
      <c r="JHP12" s="1739" t="n"/>
      <c r="JHQ12" s="1739" t="n"/>
      <c r="JHR12" s="1739" t="n"/>
      <c r="JHS12" s="1739" t="n"/>
      <c r="JHT12" s="1739" t="n"/>
      <c r="JHU12" s="1739" t="n"/>
      <c r="JHV12" s="1739" t="n"/>
      <c r="JHW12" s="1739" t="n"/>
      <c r="JHX12" s="1739" t="n"/>
      <c r="JHY12" s="1739" t="n"/>
      <c r="JHZ12" s="1739" t="n"/>
      <c r="JIA12" s="1739" t="n"/>
      <c r="JIB12" s="1739" t="n"/>
      <c r="JIC12" s="1739" t="n"/>
      <c r="JID12" s="1739" t="n"/>
      <c r="JIE12" s="1739" t="n"/>
      <c r="JIF12" s="1739" t="n"/>
      <c r="JIG12" s="1739" t="n"/>
      <c r="JIH12" s="1739" t="n"/>
      <c r="JII12" s="1739" t="n"/>
      <c r="JIJ12" s="1739" t="n"/>
      <c r="JIK12" s="1739" t="n"/>
      <c r="JIL12" s="1739" t="n"/>
      <c r="JIM12" s="1739" t="n"/>
      <c r="JIN12" s="1739" t="n"/>
      <c r="JIO12" s="1739" t="n"/>
      <c r="JIP12" s="1739" t="n"/>
      <c r="JIQ12" s="1739" t="n"/>
      <c r="JIR12" s="1739" t="n"/>
      <c r="JIS12" s="1739" t="n"/>
      <c r="JIT12" s="1739" t="n"/>
      <c r="JIU12" s="1739" t="n"/>
      <c r="JIV12" s="1739" t="n"/>
      <c r="JIW12" s="1739" t="n"/>
      <c r="JIX12" s="1739" t="n"/>
      <c r="JIY12" s="1739" t="n"/>
      <c r="JIZ12" s="1739" t="n"/>
      <c r="JJA12" s="1739" t="n"/>
      <c r="JJB12" s="1739" t="n"/>
      <c r="JJC12" s="1739" t="n"/>
      <c r="JJD12" s="1739" t="n"/>
      <c r="JJE12" s="1739" t="n"/>
      <c r="JJF12" s="1739" t="n"/>
      <c r="JJG12" s="1739" t="n"/>
      <c r="JJH12" s="1739" t="n"/>
      <c r="JJI12" s="1739" t="n"/>
      <c r="JJJ12" s="1739" t="n"/>
      <c r="JJK12" s="1739" t="n"/>
      <c r="JJL12" s="1739" t="n"/>
      <c r="JJM12" s="1739" t="n"/>
      <c r="JJN12" s="1739" t="n"/>
      <c r="JJO12" s="1739" t="n"/>
      <c r="JJP12" s="1739" t="n"/>
      <c r="JJQ12" s="1739" t="n"/>
      <c r="JJR12" s="1739" t="n"/>
      <c r="JJS12" s="1739" t="n"/>
      <c r="JJT12" s="1739" t="n"/>
      <c r="JJU12" s="1739" t="n"/>
      <c r="JJV12" s="1739" t="n"/>
      <c r="JJW12" s="1739" t="n"/>
      <c r="JJX12" s="1739" t="n"/>
      <c r="JJY12" s="1739" t="n"/>
      <c r="JJZ12" s="1739" t="n"/>
      <c r="JKA12" s="1739" t="n"/>
      <c r="JKB12" s="1739" t="n"/>
      <c r="JKC12" s="1739" t="n"/>
      <c r="JKD12" s="1739" t="n"/>
      <c r="JKE12" s="1739" t="n"/>
      <c r="JKF12" s="1739" t="n"/>
      <c r="JKG12" s="1739" t="n"/>
      <c r="JKH12" s="1739" t="n"/>
      <c r="JKI12" s="1739" t="n"/>
      <c r="JKJ12" s="1739" t="n"/>
      <c r="JKK12" s="1739" t="n"/>
      <c r="JKL12" s="1739" t="n"/>
      <c r="JKM12" s="1739" t="n"/>
      <c r="JKN12" s="1739" t="n"/>
      <c r="JKO12" s="1739" t="n"/>
      <c r="JKP12" s="1739" t="n"/>
      <c r="JKQ12" s="1739" t="n"/>
      <c r="JKR12" s="1739" t="n"/>
      <c r="JKS12" s="1739" t="n"/>
      <c r="JKT12" s="1739" t="n"/>
      <c r="JKU12" s="1739" t="n"/>
      <c r="JKV12" s="1739" t="n"/>
      <c r="JKW12" s="1739" t="n"/>
      <c r="JKX12" s="1739" t="n"/>
      <c r="JKY12" s="1739" t="n"/>
      <c r="JKZ12" s="1739" t="n"/>
      <c r="JLA12" s="1739" t="n"/>
      <c r="JLB12" s="1739" t="n"/>
      <c r="JLC12" s="1739" t="n"/>
      <c r="JLD12" s="1739" t="n"/>
      <c r="JLE12" s="1739" t="n"/>
      <c r="JLF12" s="1739" t="n"/>
      <c r="JLG12" s="1739" t="n"/>
      <c r="JLH12" s="1739" t="n"/>
      <c r="JLI12" s="1739" t="n"/>
      <c r="JLJ12" s="1739" t="n"/>
      <c r="JLK12" s="1739" t="n"/>
      <c r="JLL12" s="1739" t="n"/>
      <c r="JLM12" s="1739" t="n"/>
      <c r="JLN12" s="1739" t="n"/>
      <c r="JLO12" s="1739" t="n"/>
      <c r="JLP12" s="1739" t="n"/>
      <c r="JLQ12" s="1739" t="n"/>
      <c r="JLR12" s="1739" t="n"/>
      <c r="JLS12" s="1739" t="n"/>
      <c r="JLT12" s="1739" t="n"/>
      <c r="JLU12" s="1739" t="n"/>
      <c r="JLV12" s="1739" t="n"/>
      <c r="JLW12" s="1739" t="n"/>
      <c r="JLX12" s="1739" t="n"/>
      <c r="JLY12" s="1739" t="n"/>
      <c r="JLZ12" s="1739" t="n"/>
      <c r="JMA12" s="1739" t="n"/>
      <c r="JMB12" s="1739" t="n"/>
      <c r="JMC12" s="1739" t="n"/>
      <c r="JMD12" s="1739" t="n"/>
      <c r="JME12" s="1739" t="n"/>
      <c r="JMF12" s="1739" t="n"/>
      <c r="JMG12" s="1739" t="n"/>
      <c r="JMH12" s="1739" t="n"/>
      <c r="JMI12" s="1739" t="n"/>
      <c r="JMJ12" s="1739" t="n"/>
      <c r="JMK12" s="1739" t="n"/>
      <c r="JML12" s="1739" t="n"/>
      <c r="JMM12" s="1739" t="n"/>
      <c r="JMN12" s="1739" t="n"/>
      <c r="JMO12" s="1739" t="n"/>
      <c r="JMP12" s="1739" t="n"/>
      <c r="JMQ12" s="1739" t="n"/>
      <c r="JMR12" s="1739" t="n"/>
      <c r="JMS12" s="1739" t="n"/>
      <c r="JMT12" s="1739" t="n"/>
      <c r="JMU12" s="1739" t="n"/>
      <c r="JMV12" s="1739" t="n"/>
      <c r="JMW12" s="1739" t="n"/>
      <c r="JMX12" s="1739" t="n"/>
      <c r="JMY12" s="1739" t="n"/>
      <c r="JMZ12" s="1739" t="n"/>
      <c r="JNA12" s="1739" t="n"/>
      <c r="JNB12" s="1739" t="n"/>
      <c r="JNC12" s="1739" t="n"/>
      <c r="JND12" s="1739" t="n"/>
      <c r="JNE12" s="1739" t="n"/>
      <c r="JNF12" s="1739" t="n"/>
      <c r="JNG12" s="1739" t="n"/>
      <c r="JNH12" s="1739" t="n"/>
      <c r="JNI12" s="1739" t="n"/>
      <c r="JNJ12" s="1739" t="n"/>
      <c r="JNK12" s="1739" t="n"/>
      <c r="JNL12" s="1739" t="n"/>
      <c r="JNM12" s="1739" t="n"/>
      <c r="JNN12" s="1739" t="n"/>
      <c r="JNO12" s="1739" t="n"/>
      <c r="JNP12" s="1739" t="n"/>
      <c r="JNQ12" s="1739" t="n"/>
      <c r="JNR12" s="1739" t="n"/>
      <c r="JNS12" s="1739" t="n"/>
      <c r="JNT12" s="1739" t="n"/>
      <c r="JNU12" s="1739" t="n"/>
      <c r="JNV12" s="1739" t="n"/>
      <c r="JNW12" s="1739" t="n"/>
      <c r="JNX12" s="1739" t="n"/>
      <c r="JNY12" s="1739" t="n"/>
      <c r="JNZ12" s="1739" t="n"/>
      <c r="JOA12" s="1739" t="n"/>
      <c r="JOB12" s="1739" t="n"/>
      <c r="JOC12" s="1739" t="n"/>
      <c r="JOD12" s="1739" t="n"/>
      <c r="JOE12" s="1739" t="n"/>
      <c r="JOF12" s="1739" t="n"/>
      <c r="JOG12" s="1739" t="n"/>
      <c r="JOH12" s="1739" t="n"/>
      <c r="JOI12" s="1739" t="n"/>
      <c r="JOJ12" s="1739" t="n"/>
      <c r="JOK12" s="1739" t="n"/>
      <c r="JOL12" s="1739" t="n"/>
      <c r="JOM12" s="1739" t="n"/>
      <c r="JON12" s="1739" t="n"/>
      <c r="JOO12" s="1739" t="n"/>
      <c r="JOP12" s="1739" t="n"/>
      <c r="JOQ12" s="1739" t="n"/>
      <c r="JOR12" s="1739" t="n"/>
      <c r="JOS12" s="1739" t="n"/>
      <c r="JOT12" s="1739" t="n"/>
      <c r="JOU12" s="1739" t="n"/>
      <c r="JOV12" s="1739" t="n"/>
      <c r="JOW12" s="1739" t="n"/>
      <c r="JOX12" s="1739" t="n"/>
      <c r="JOY12" s="1739" t="n"/>
      <c r="JOZ12" s="1739" t="n"/>
      <c r="JPA12" s="1739" t="n"/>
      <c r="JPB12" s="1739" t="n"/>
      <c r="JPC12" s="1739" t="n"/>
      <c r="JPD12" s="1739" t="n"/>
      <c r="JPE12" s="1739" t="n"/>
      <c r="JPF12" s="1739" t="n"/>
      <c r="JPG12" s="1739" t="n"/>
      <c r="JPH12" s="1739" t="n"/>
      <c r="JPI12" s="1739" t="n"/>
      <c r="JPJ12" s="1739" t="n"/>
      <c r="JPK12" s="1739" t="n"/>
      <c r="JPL12" s="1739" t="n"/>
      <c r="JPM12" s="1739" t="n"/>
      <c r="JPN12" s="1739" t="n"/>
      <c r="JPO12" s="1739" t="n"/>
      <c r="JPP12" s="1739" t="n"/>
      <c r="JPQ12" s="1739" t="n"/>
      <c r="JPR12" s="1739" t="n"/>
      <c r="JPS12" s="1739" t="n"/>
      <c r="JPT12" s="1739" t="n"/>
      <c r="JPU12" s="1739" t="n"/>
      <c r="JPV12" s="1739" t="n"/>
      <c r="JPW12" s="1739" t="n"/>
      <c r="JPX12" s="1739" t="n"/>
      <c r="JPY12" s="1739" t="n"/>
      <c r="JPZ12" s="1739" t="n"/>
      <c r="JQA12" s="1739" t="n"/>
      <c r="JQB12" s="1739" t="n"/>
      <c r="JQC12" s="1739" t="n"/>
      <c r="JQD12" s="1739" t="n"/>
      <c r="JQE12" s="1739" t="n"/>
      <c r="JQF12" s="1739" t="n"/>
      <c r="JQG12" s="1739" t="n"/>
      <c r="JQH12" s="1739" t="n"/>
      <c r="JQI12" s="1739" t="n"/>
      <c r="JQJ12" s="1739" t="n"/>
      <c r="JQK12" s="1739" t="n"/>
      <c r="JQL12" s="1739" t="n"/>
      <c r="JQM12" s="1739" t="n"/>
      <c r="JQN12" s="1739" t="n"/>
      <c r="JQO12" s="1739" t="n"/>
      <c r="JQP12" s="1739" t="n"/>
      <c r="JQQ12" s="1739" t="n"/>
      <c r="JQR12" s="1739" t="n"/>
      <c r="JQS12" s="1739" t="n"/>
      <c r="JQT12" s="1739" t="n"/>
      <c r="JQU12" s="1739" t="n"/>
      <c r="JQV12" s="1739" t="n"/>
      <c r="JQW12" s="1739" t="n"/>
      <c r="JQX12" s="1739" t="n"/>
      <c r="JQY12" s="1739" t="n"/>
      <c r="JQZ12" s="1739" t="n"/>
      <c r="JRA12" s="1739" t="n"/>
      <c r="JRB12" s="1739" t="n"/>
      <c r="JRC12" s="1739" t="n"/>
      <c r="JRD12" s="1739" t="n"/>
      <c r="JRE12" s="1739" t="n"/>
      <c r="JRF12" s="1739" t="n"/>
      <c r="JRG12" s="1739" t="n"/>
      <c r="JRH12" s="1739" t="n"/>
      <c r="JRI12" s="1739" t="n"/>
      <c r="JRJ12" s="1739" t="n"/>
      <c r="JRK12" s="1739" t="n"/>
      <c r="JRL12" s="1739" t="n"/>
      <c r="JRM12" s="1739" t="n"/>
      <c r="JRN12" s="1739" t="n"/>
      <c r="JRO12" s="1739" t="n"/>
      <c r="JRP12" s="1739" t="n"/>
      <c r="JRQ12" s="1739" t="n"/>
      <c r="JRR12" s="1739" t="n"/>
      <c r="JRS12" s="1739" t="n"/>
      <c r="JRT12" s="1739" t="n"/>
      <c r="JRU12" s="1739" t="n"/>
      <c r="JRV12" s="1739" t="n"/>
      <c r="JRW12" s="1739" t="n"/>
      <c r="JRX12" s="1739" t="n"/>
      <c r="JRY12" s="1739" t="n"/>
      <c r="JRZ12" s="1739" t="n"/>
      <c r="JSA12" s="1739" t="n"/>
      <c r="JSB12" s="1739" t="n"/>
      <c r="JSC12" s="1739" t="n"/>
      <c r="JSD12" s="1739" t="n"/>
      <c r="JSE12" s="1739" t="n"/>
      <c r="JSF12" s="1739" t="n"/>
      <c r="JSG12" s="1739" t="n"/>
      <c r="JSH12" s="1739" t="n"/>
      <c r="JSI12" s="1739" t="n"/>
      <c r="JSJ12" s="1739" t="n"/>
      <c r="JSK12" s="1739" t="n"/>
      <c r="JSL12" s="1739" t="n"/>
      <c r="JSM12" s="1739" t="n"/>
      <c r="JSN12" s="1739" t="n"/>
      <c r="JSO12" s="1739" t="n"/>
      <c r="JSP12" s="1739" t="n"/>
      <c r="JSQ12" s="1739" t="n"/>
      <c r="JSR12" s="1739" t="n"/>
      <c r="JSS12" s="1739" t="n"/>
      <c r="JST12" s="1739" t="n"/>
      <c r="JSU12" s="1739" t="n"/>
      <c r="JSV12" s="1739" t="n"/>
      <c r="JSW12" s="1739" t="n"/>
      <c r="JSX12" s="1739" t="n"/>
      <c r="JSY12" s="1739" t="n"/>
      <c r="JSZ12" s="1739" t="n"/>
      <c r="JTA12" s="1739" t="n"/>
      <c r="JTB12" s="1739" t="n"/>
      <c r="JTC12" s="1739" t="n"/>
      <c r="JTD12" s="1739" t="n"/>
      <c r="JTE12" s="1739" t="n"/>
      <c r="JTF12" s="1739" t="n"/>
      <c r="JTG12" s="1739" t="n"/>
      <c r="JTH12" s="1739" t="n"/>
      <c r="JTI12" s="1739" t="n"/>
      <c r="JTJ12" s="1739" t="n"/>
      <c r="JTK12" s="1739" t="n"/>
      <c r="JTL12" s="1739" t="n"/>
      <c r="JTM12" s="1739" t="n"/>
      <c r="JTN12" s="1739" t="n"/>
      <c r="JTO12" s="1739" t="n"/>
      <c r="JTP12" s="1739" t="n"/>
      <c r="JTQ12" s="1739" t="n"/>
      <c r="JTR12" s="1739" t="n"/>
      <c r="JTS12" s="1739" t="n"/>
      <c r="JTT12" s="1739" t="n"/>
      <c r="JTU12" s="1739" t="n"/>
      <c r="JTV12" s="1739" t="n"/>
      <c r="JTW12" s="1739" t="n"/>
      <c r="JTX12" s="1739" t="n"/>
      <c r="JTY12" s="1739" t="n"/>
      <c r="JTZ12" s="1739" t="n"/>
      <c r="JUA12" s="1739" t="n"/>
      <c r="JUB12" s="1739" t="n"/>
      <c r="JUC12" s="1739" t="n"/>
      <c r="JUD12" s="1739" t="n"/>
      <c r="JUE12" s="1739" t="n"/>
      <c r="JUF12" s="1739" t="n"/>
      <c r="JUG12" s="1739" t="n"/>
      <c r="JUH12" s="1739" t="n"/>
      <c r="JUI12" s="1739" t="n"/>
      <c r="JUJ12" s="1739" t="n"/>
      <c r="JUK12" s="1739" t="n"/>
      <c r="JUL12" s="1739" t="n"/>
      <c r="JUM12" s="1739" t="n"/>
      <c r="JUN12" s="1739" t="n"/>
      <c r="JUO12" s="1739" t="n"/>
      <c r="JUP12" s="1739" t="n"/>
      <c r="JUQ12" s="1739" t="n"/>
      <c r="JUR12" s="1739" t="n"/>
      <c r="JUS12" s="1739" t="n"/>
      <c r="JUT12" s="1739" t="n"/>
      <c r="JUU12" s="1739" t="n"/>
      <c r="JUV12" s="1739" t="n"/>
      <c r="JUW12" s="1739" t="n"/>
      <c r="JUX12" s="1739" t="n"/>
      <c r="JUY12" s="1739" t="n"/>
      <c r="JUZ12" s="1739" t="n"/>
      <c r="JVA12" s="1739" t="n"/>
      <c r="JVB12" s="1739" t="n"/>
      <c r="JVC12" s="1739" t="n"/>
      <c r="JVD12" s="1739" t="n"/>
      <c r="JVE12" s="1739" t="n"/>
      <c r="JVF12" s="1739" t="n"/>
      <c r="JVG12" s="1739" t="n"/>
      <c r="JVH12" s="1739" t="n"/>
      <c r="JVI12" s="1739" t="n"/>
      <c r="JVJ12" s="1739" t="n"/>
      <c r="JVK12" s="1739" t="n"/>
      <c r="JVL12" s="1739" t="n"/>
      <c r="JVM12" s="1739" t="n"/>
      <c r="JVN12" s="1739" t="n"/>
      <c r="JVO12" s="1739" t="n"/>
      <c r="JVP12" s="1739" t="n"/>
      <c r="JVQ12" s="1739" t="n"/>
      <c r="JVR12" s="1739" t="n"/>
      <c r="JVS12" s="1739" t="n"/>
      <c r="JVT12" s="1739" t="n"/>
      <c r="JVU12" s="1739" t="n"/>
      <c r="JVV12" s="1739" t="n"/>
      <c r="JVW12" s="1739" t="n"/>
      <c r="JVX12" s="1739" t="n"/>
      <c r="JVY12" s="1739" t="n"/>
      <c r="JVZ12" s="1739" t="n"/>
      <c r="JWA12" s="1739" t="n"/>
      <c r="JWB12" s="1739" t="n"/>
      <c r="JWC12" s="1739" t="n"/>
      <c r="JWD12" s="1739" t="n"/>
      <c r="JWE12" s="1739" t="n"/>
      <c r="JWF12" s="1739" t="n"/>
      <c r="JWG12" s="1739" t="n"/>
      <c r="JWH12" s="1739" t="n"/>
      <c r="JWI12" s="1739" t="n"/>
      <c r="JWJ12" s="1739" t="n"/>
      <c r="JWK12" s="1739" t="n"/>
      <c r="JWL12" s="1739" t="n"/>
      <c r="JWM12" s="1739" t="n"/>
      <c r="JWN12" s="1739" t="n"/>
      <c r="JWO12" s="1739" t="n"/>
      <c r="JWP12" s="1739" t="n"/>
      <c r="JWQ12" s="1739" t="n"/>
      <c r="JWR12" s="1739" t="n"/>
      <c r="JWS12" s="1739" t="n"/>
      <c r="JWT12" s="1739" t="n"/>
      <c r="JWU12" s="1739" t="n"/>
      <c r="JWV12" s="1739" t="n"/>
      <c r="JWW12" s="1739" t="n"/>
      <c r="JWX12" s="1739" t="n"/>
      <c r="JWY12" s="1739" t="n"/>
      <c r="JWZ12" s="1739" t="n"/>
      <c r="JXA12" s="1739" t="n"/>
      <c r="JXB12" s="1739" t="n"/>
      <c r="JXC12" s="1739" t="n"/>
      <c r="JXD12" s="1739" t="n"/>
      <c r="JXE12" s="1739" t="n"/>
      <c r="JXF12" s="1739" t="n"/>
      <c r="JXG12" s="1739" t="n"/>
      <c r="JXH12" s="1739" t="n"/>
      <c r="JXI12" s="1739" t="n"/>
      <c r="JXJ12" s="1739" t="n"/>
      <c r="JXK12" s="1739" t="n"/>
      <c r="JXL12" s="1739" t="n"/>
      <c r="JXM12" s="1739" t="n"/>
      <c r="JXN12" s="1739" t="n"/>
      <c r="JXO12" s="1739" t="n"/>
      <c r="JXP12" s="1739" t="n"/>
      <c r="JXQ12" s="1739" t="n"/>
      <c r="JXR12" s="1739" t="n"/>
      <c r="JXS12" s="1739" t="n"/>
      <c r="JXT12" s="1739" t="n"/>
      <c r="JXU12" s="1739" t="n"/>
      <c r="JXV12" s="1739" t="n"/>
      <c r="JXW12" s="1739" t="n"/>
      <c r="JXX12" s="1739" t="n"/>
      <c r="JXY12" s="1739" t="n"/>
      <c r="JXZ12" s="1739" t="n"/>
      <c r="JYA12" s="1739" t="n"/>
      <c r="JYB12" s="1739" t="n"/>
      <c r="JYC12" s="1739" t="n"/>
      <c r="JYD12" s="1739" t="n"/>
      <c r="JYE12" s="1739" t="n"/>
      <c r="JYF12" s="1739" t="n"/>
      <c r="JYG12" s="1739" t="n"/>
      <c r="JYH12" s="1739" t="n"/>
      <c r="JYI12" s="1739" t="n"/>
      <c r="JYJ12" s="1739" t="n"/>
      <c r="JYK12" s="1739" t="n"/>
      <c r="JYL12" s="1739" t="n"/>
      <c r="JYM12" s="1739" t="n"/>
      <c r="JYN12" s="1739" t="n"/>
      <c r="JYO12" s="1739" t="n"/>
      <c r="JYP12" s="1739" t="n"/>
      <c r="JYQ12" s="1739" t="n"/>
      <c r="JYR12" s="1739" t="n"/>
      <c r="JYS12" s="1739" t="n"/>
      <c r="JYT12" s="1739" t="n"/>
      <c r="JYU12" s="1739" t="n"/>
      <c r="JYV12" s="1739" t="n"/>
      <c r="JYW12" s="1739" t="n"/>
      <c r="JYX12" s="1739" t="n"/>
      <c r="JYY12" s="1739" t="n"/>
      <c r="JYZ12" s="1739" t="n"/>
      <c r="JZA12" s="1739" t="n"/>
      <c r="JZB12" s="1739" t="n"/>
      <c r="JZC12" s="1739" t="n"/>
      <c r="JZD12" s="1739" t="n"/>
      <c r="JZE12" s="1739" t="n"/>
      <c r="JZF12" s="1739" t="n"/>
      <c r="JZG12" s="1739" t="n"/>
      <c r="JZH12" s="1739" t="n"/>
      <c r="JZI12" s="1739" t="n"/>
      <c r="JZJ12" s="1739" t="n"/>
      <c r="JZK12" s="1739" t="n"/>
      <c r="JZL12" s="1739" t="n"/>
      <c r="JZM12" s="1739" t="n"/>
      <c r="JZN12" s="1739" t="n"/>
      <c r="JZO12" s="1739" t="n"/>
      <c r="JZP12" s="1739" t="n"/>
      <c r="JZQ12" s="1739" t="n"/>
      <c r="JZR12" s="1739" t="n"/>
      <c r="JZS12" s="1739" t="n"/>
      <c r="JZT12" s="1739" t="n"/>
      <c r="JZU12" s="1739" t="n"/>
      <c r="JZV12" s="1739" t="n"/>
      <c r="JZW12" s="1739" t="n"/>
      <c r="JZX12" s="1739" t="n"/>
      <c r="JZY12" s="1739" t="n"/>
      <c r="JZZ12" s="1739" t="n"/>
      <c r="KAA12" s="1739" t="n"/>
      <c r="KAB12" s="1739" t="n"/>
      <c r="KAC12" s="1739" t="n"/>
      <c r="KAD12" s="1739" t="n"/>
      <c r="KAE12" s="1739" t="n"/>
      <c r="KAF12" s="1739" t="n"/>
      <c r="KAG12" s="1739" t="n"/>
      <c r="KAH12" s="1739" t="n"/>
      <c r="KAI12" s="1739" t="n"/>
      <c r="KAJ12" s="1739" t="n"/>
      <c r="KAK12" s="1739" t="n"/>
      <c r="KAL12" s="1739" t="n"/>
      <c r="KAM12" s="1739" t="n"/>
      <c r="KAN12" s="1739" t="n"/>
      <c r="KAO12" s="1739" t="n"/>
      <c r="KAP12" s="1739" t="n"/>
      <c r="KAQ12" s="1739" t="n"/>
      <c r="KAR12" s="1739" t="n"/>
      <c r="KAS12" s="1739" t="n"/>
      <c r="KAT12" s="1739" t="n"/>
      <c r="KAU12" s="1739" t="n"/>
      <c r="KAV12" s="1739" t="n"/>
      <c r="KAW12" s="1739" t="n"/>
      <c r="KAX12" s="1739" t="n"/>
      <c r="KAY12" s="1739" t="n"/>
      <c r="KAZ12" s="1739" t="n"/>
      <c r="KBA12" s="1739" t="n"/>
      <c r="KBB12" s="1739" t="n"/>
      <c r="KBC12" s="1739" t="n"/>
      <c r="KBD12" s="1739" t="n"/>
      <c r="KBE12" s="1739" t="n"/>
      <c r="KBF12" s="1739" t="n"/>
      <c r="KBG12" s="1739" t="n"/>
      <c r="KBH12" s="1739" t="n"/>
      <c r="KBI12" s="1739" t="n"/>
      <c r="KBJ12" s="1739" t="n"/>
      <c r="KBK12" s="1739" t="n"/>
      <c r="KBL12" s="1739" t="n"/>
      <c r="KBM12" s="1739" t="n"/>
      <c r="KBN12" s="1739" t="n"/>
      <c r="KBO12" s="1739" t="n"/>
      <c r="KBP12" s="1739" t="n"/>
      <c r="KBQ12" s="1739" t="n"/>
      <c r="KBR12" s="1739" t="n"/>
      <c r="KBS12" s="1739" t="n"/>
      <c r="KBT12" s="1739" t="n"/>
      <c r="KBU12" s="1739" t="n"/>
      <c r="KBV12" s="1739" t="n"/>
      <c r="KBW12" s="1739" t="n"/>
      <c r="KBX12" s="1739" t="n"/>
      <c r="KBY12" s="1739" t="n"/>
      <c r="KBZ12" s="1739" t="n"/>
      <c r="KCA12" s="1739" t="n"/>
      <c r="KCB12" s="1739" t="n"/>
      <c r="KCC12" s="1739" t="n"/>
      <c r="KCD12" s="1739" t="n"/>
      <c r="KCE12" s="1739" t="n"/>
      <c r="KCF12" s="1739" t="n"/>
      <c r="KCG12" s="1739" t="n"/>
      <c r="KCH12" s="1739" t="n"/>
      <c r="KCI12" s="1739" t="n"/>
      <c r="KCJ12" s="1739" t="n"/>
      <c r="KCK12" s="1739" t="n"/>
      <c r="KCL12" s="1739" t="n"/>
      <c r="KCM12" s="1739" t="n"/>
      <c r="KCN12" s="1739" t="n"/>
      <c r="KCO12" s="1739" t="n"/>
      <c r="KCP12" s="1739" t="n"/>
      <c r="KCQ12" s="1739" t="n"/>
      <c r="KCR12" s="1739" t="n"/>
      <c r="KCS12" s="1739" t="n"/>
      <c r="KCT12" s="1739" t="n"/>
      <c r="KCU12" s="1739" t="n"/>
      <c r="KCV12" s="1739" t="n"/>
      <c r="KCW12" s="1739" t="n"/>
      <c r="KCX12" s="1739" t="n"/>
      <c r="KCY12" s="1739" t="n"/>
      <c r="KCZ12" s="1739" t="n"/>
      <c r="KDA12" s="1739" t="n"/>
      <c r="KDB12" s="1739" t="n"/>
      <c r="KDC12" s="1739" t="n"/>
      <c r="KDD12" s="1739" t="n"/>
      <c r="KDE12" s="1739" t="n"/>
      <c r="KDF12" s="1739" t="n"/>
      <c r="KDG12" s="1739" t="n"/>
      <c r="KDH12" s="1739" t="n"/>
      <c r="KDI12" s="1739" t="n"/>
      <c r="KDJ12" s="1739" t="n"/>
      <c r="KDK12" s="1739" t="n"/>
      <c r="KDL12" s="1739" t="n"/>
      <c r="KDM12" s="1739" t="n"/>
      <c r="KDN12" s="1739" t="n"/>
      <c r="KDO12" s="1739" t="n"/>
      <c r="KDP12" s="1739" t="n"/>
      <c r="KDQ12" s="1739" t="n"/>
      <c r="KDR12" s="1739" t="n"/>
      <c r="KDS12" s="1739" t="n"/>
      <c r="KDT12" s="1739" t="n"/>
      <c r="KDU12" s="1739" t="n"/>
      <c r="KDV12" s="1739" t="n"/>
      <c r="KDW12" s="1739" t="n"/>
      <c r="KDX12" s="1739" t="n"/>
      <c r="KDY12" s="1739" t="n"/>
      <c r="KDZ12" s="1739" t="n"/>
      <c r="KEA12" s="1739" t="n"/>
      <c r="KEB12" s="1739" t="n"/>
      <c r="KEC12" s="1739" t="n"/>
      <c r="KED12" s="1739" t="n"/>
      <c r="KEE12" s="1739" t="n"/>
      <c r="KEF12" s="1739" t="n"/>
      <c r="KEG12" s="1739" t="n"/>
      <c r="KEH12" s="1739" t="n"/>
      <c r="KEI12" s="1739" t="n"/>
      <c r="KEJ12" s="1739" t="n"/>
      <c r="KEK12" s="1739" t="n"/>
      <c r="KEL12" s="1739" t="n"/>
      <c r="KEM12" s="1739" t="n"/>
      <c r="KEN12" s="1739" t="n"/>
      <c r="KEO12" s="1739" t="n"/>
      <c r="KEP12" s="1739" t="n"/>
      <c r="KEQ12" s="1739" t="n"/>
      <c r="KER12" s="1739" t="n"/>
      <c r="KES12" s="1739" t="n"/>
      <c r="KET12" s="1739" t="n"/>
      <c r="KEU12" s="1739" t="n"/>
      <c r="KEV12" s="1739" t="n"/>
      <c r="KEW12" s="1739" t="n"/>
      <c r="KEX12" s="1739" t="n"/>
      <c r="KEY12" s="1739" t="n"/>
      <c r="KEZ12" s="1739" t="n"/>
      <c r="KFA12" s="1739" t="n"/>
      <c r="KFB12" s="1739" t="n"/>
      <c r="KFC12" s="1739" t="n"/>
      <c r="KFD12" s="1739" t="n"/>
      <c r="KFE12" s="1739" t="n"/>
      <c r="KFF12" s="1739" t="n"/>
      <c r="KFG12" s="1739" t="n"/>
      <c r="KFH12" s="1739" t="n"/>
      <c r="KFI12" s="1739" t="n"/>
      <c r="KFJ12" s="1739" t="n"/>
      <c r="KFK12" s="1739" t="n"/>
      <c r="KFL12" s="1739" t="n"/>
      <c r="KFM12" s="1739" t="n"/>
      <c r="KFN12" s="1739" t="n"/>
      <c r="KFO12" s="1739" t="n"/>
      <c r="KFP12" s="1739" t="n"/>
      <c r="KFQ12" s="1739" t="n"/>
      <c r="KFR12" s="1739" t="n"/>
      <c r="KFS12" s="1739" t="n"/>
      <c r="KFT12" s="1739" t="n"/>
      <c r="KFU12" s="1739" t="n"/>
      <c r="KFV12" s="1739" t="n"/>
      <c r="KFW12" s="1739" t="n"/>
      <c r="KFX12" s="1739" t="n"/>
      <c r="KFY12" s="1739" t="n"/>
      <c r="KFZ12" s="1739" t="n"/>
      <c r="KGA12" s="1739" t="n"/>
      <c r="KGB12" s="1739" t="n"/>
      <c r="KGC12" s="1739" t="n"/>
      <c r="KGD12" s="1739" t="n"/>
      <c r="KGE12" s="1739" t="n"/>
      <c r="KGF12" s="1739" t="n"/>
      <c r="KGG12" s="1739" t="n"/>
      <c r="KGH12" s="1739" t="n"/>
      <c r="KGI12" s="1739" t="n"/>
      <c r="KGJ12" s="1739" t="n"/>
      <c r="KGK12" s="1739" t="n"/>
      <c r="KGL12" s="1739" t="n"/>
      <c r="KGM12" s="1739" t="n"/>
      <c r="KGN12" s="1739" t="n"/>
      <c r="KGO12" s="1739" t="n"/>
      <c r="KGP12" s="1739" t="n"/>
      <c r="KGQ12" s="1739" t="n"/>
      <c r="KGR12" s="1739" t="n"/>
      <c r="KGS12" s="1739" t="n"/>
      <c r="KGT12" s="1739" t="n"/>
      <c r="KGU12" s="1739" t="n"/>
      <c r="KGV12" s="1739" t="n"/>
      <c r="KGW12" s="1739" t="n"/>
      <c r="KGX12" s="1739" t="n"/>
      <c r="KGY12" s="1739" t="n"/>
      <c r="KGZ12" s="1739" t="n"/>
      <c r="KHA12" s="1739" t="n"/>
      <c r="KHB12" s="1739" t="n"/>
      <c r="KHC12" s="1739" t="n"/>
      <c r="KHD12" s="1739" t="n"/>
      <c r="KHE12" s="1739" t="n"/>
      <c r="KHF12" s="1739" t="n"/>
      <c r="KHG12" s="1739" t="n"/>
      <c r="KHH12" s="1739" t="n"/>
      <c r="KHI12" s="1739" t="n"/>
      <c r="KHJ12" s="1739" t="n"/>
      <c r="KHK12" s="1739" t="n"/>
      <c r="KHL12" s="1739" t="n"/>
      <c r="KHM12" s="1739" t="n"/>
      <c r="KHN12" s="1739" t="n"/>
      <c r="KHO12" s="1739" t="n"/>
      <c r="KHP12" s="1739" t="n"/>
      <c r="KHQ12" s="1739" t="n"/>
      <c r="KHR12" s="1739" t="n"/>
      <c r="KHS12" s="1739" t="n"/>
      <c r="KHT12" s="1739" t="n"/>
      <c r="KHU12" s="1739" t="n"/>
      <c r="KHV12" s="1739" t="n"/>
      <c r="KHW12" s="1739" t="n"/>
      <c r="KHX12" s="1739" t="n"/>
      <c r="KHY12" s="1739" t="n"/>
      <c r="KHZ12" s="1739" t="n"/>
      <c r="KIA12" s="1739" t="n"/>
      <c r="KIB12" s="1739" t="n"/>
      <c r="KIC12" s="1739" t="n"/>
      <c r="KID12" s="1739" t="n"/>
      <c r="KIE12" s="1739" t="n"/>
      <c r="KIF12" s="1739" t="n"/>
      <c r="KIG12" s="1739" t="n"/>
      <c r="KIH12" s="1739" t="n"/>
      <c r="KII12" s="1739" t="n"/>
      <c r="KIJ12" s="1739" t="n"/>
      <c r="KIK12" s="1739" t="n"/>
      <c r="KIL12" s="1739" t="n"/>
      <c r="KIM12" s="1739" t="n"/>
      <c r="KIN12" s="1739" t="n"/>
      <c r="KIO12" s="1739" t="n"/>
      <c r="KIP12" s="1739" t="n"/>
      <c r="KIQ12" s="1739" t="n"/>
      <c r="KIR12" s="1739" t="n"/>
      <c r="KIS12" s="1739" t="n"/>
      <c r="KIT12" s="1739" t="n"/>
      <c r="KIU12" s="1739" t="n"/>
      <c r="KIV12" s="1739" t="n"/>
      <c r="KIW12" s="1739" t="n"/>
      <c r="KIX12" s="1739" t="n"/>
      <c r="KIY12" s="1739" t="n"/>
      <c r="KIZ12" s="1739" t="n"/>
      <c r="KJA12" s="1739" t="n"/>
      <c r="KJB12" s="1739" t="n"/>
      <c r="KJC12" s="1739" t="n"/>
      <c r="KJD12" s="1739" t="n"/>
      <c r="KJE12" s="1739" t="n"/>
      <c r="KJF12" s="1739" t="n"/>
      <c r="KJG12" s="1739" t="n"/>
      <c r="KJH12" s="1739" t="n"/>
      <c r="KJI12" s="1739" t="n"/>
      <c r="KJJ12" s="1739" t="n"/>
      <c r="KJK12" s="1739" t="n"/>
      <c r="KJL12" s="1739" t="n"/>
      <c r="KJM12" s="1739" t="n"/>
      <c r="KJN12" s="1739" t="n"/>
      <c r="KJO12" s="1739" t="n"/>
      <c r="KJP12" s="1739" t="n"/>
      <c r="KJQ12" s="1739" t="n"/>
      <c r="KJR12" s="1739" t="n"/>
      <c r="KJS12" s="1739" t="n"/>
      <c r="KJT12" s="1739" t="n"/>
      <c r="KJU12" s="1739" t="n"/>
      <c r="KJV12" s="1739" t="n"/>
      <c r="KJW12" s="1739" t="n"/>
      <c r="KJX12" s="1739" t="n"/>
      <c r="KJY12" s="1739" t="n"/>
      <c r="KJZ12" s="1739" t="n"/>
      <c r="KKA12" s="1739" t="n"/>
      <c r="KKB12" s="1739" t="n"/>
      <c r="KKC12" s="1739" t="n"/>
      <c r="KKD12" s="1739" t="n"/>
      <c r="KKE12" s="1739" t="n"/>
      <c r="KKF12" s="1739" t="n"/>
      <c r="KKG12" s="1739" t="n"/>
      <c r="KKH12" s="1739" t="n"/>
      <c r="KKI12" s="1739" t="n"/>
      <c r="KKJ12" s="1739" t="n"/>
      <c r="KKK12" s="1739" t="n"/>
      <c r="KKL12" s="1739" t="n"/>
      <c r="KKM12" s="1739" t="n"/>
      <c r="KKN12" s="1739" t="n"/>
      <c r="KKO12" s="1739" t="n"/>
      <c r="KKP12" s="1739" t="n"/>
      <c r="KKQ12" s="1739" t="n"/>
      <c r="KKR12" s="1739" t="n"/>
      <c r="KKS12" s="1739" t="n"/>
      <c r="KKT12" s="1739" t="n"/>
      <c r="KKU12" s="1739" t="n"/>
      <c r="KKV12" s="1739" t="n"/>
      <c r="KKW12" s="1739" t="n"/>
      <c r="KKX12" s="1739" t="n"/>
      <c r="KKY12" s="1739" t="n"/>
      <c r="KKZ12" s="1739" t="n"/>
      <c r="KLA12" s="1739" t="n"/>
      <c r="KLB12" s="1739" t="n"/>
      <c r="KLC12" s="1739" t="n"/>
      <c r="KLD12" s="1739" t="n"/>
      <c r="KLE12" s="1739" t="n"/>
      <c r="KLF12" s="1739" t="n"/>
      <c r="KLG12" s="1739" t="n"/>
      <c r="KLH12" s="1739" t="n"/>
      <c r="KLI12" s="1739" t="n"/>
      <c r="KLJ12" s="1739" t="n"/>
      <c r="KLK12" s="1739" t="n"/>
      <c r="KLL12" s="1739" t="n"/>
      <c r="KLM12" s="1739" t="n"/>
      <c r="KLN12" s="1739" t="n"/>
      <c r="KLO12" s="1739" t="n"/>
      <c r="KLP12" s="1739" t="n"/>
      <c r="KLQ12" s="1739" t="n"/>
      <c r="KLR12" s="1739" t="n"/>
      <c r="KLS12" s="1739" t="n"/>
      <c r="KLT12" s="1739" t="n"/>
      <c r="KLU12" s="1739" t="n"/>
      <c r="KLV12" s="1739" t="n"/>
      <c r="KLW12" s="1739" t="n"/>
      <c r="KLX12" s="1739" t="n"/>
      <c r="KLY12" s="1739" t="n"/>
      <c r="KLZ12" s="1739" t="n"/>
      <c r="KMA12" s="1739" t="n"/>
      <c r="KMB12" s="1739" t="n"/>
      <c r="KMC12" s="1739" t="n"/>
      <c r="KMD12" s="1739" t="n"/>
      <c r="KME12" s="1739" t="n"/>
      <c r="KMF12" s="1739" t="n"/>
      <c r="KMG12" s="1739" t="n"/>
      <c r="KMH12" s="1739" t="n"/>
      <c r="KMI12" s="1739" t="n"/>
      <c r="KMJ12" s="1739" t="n"/>
      <c r="KMK12" s="1739" t="n"/>
      <c r="KML12" s="1739" t="n"/>
      <c r="KMM12" s="1739" t="n"/>
      <c r="KMN12" s="1739" t="n"/>
      <c r="KMO12" s="1739" t="n"/>
      <c r="KMP12" s="1739" t="n"/>
      <c r="KMQ12" s="1739" t="n"/>
      <c r="KMR12" s="1739" t="n"/>
      <c r="KMS12" s="1739" t="n"/>
      <c r="KMT12" s="1739" t="n"/>
      <c r="KMU12" s="1739" t="n"/>
      <c r="KMV12" s="1739" t="n"/>
      <c r="KMW12" s="1739" t="n"/>
      <c r="KMX12" s="1739" t="n"/>
      <c r="KMY12" s="1739" t="n"/>
      <c r="KMZ12" s="1739" t="n"/>
      <c r="KNA12" s="1739" t="n"/>
      <c r="KNB12" s="1739" t="n"/>
      <c r="KNC12" s="1739" t="n"/>
      <c r="KND12" s="1739" t="n"/>
      <c r="KNE12" s="1739" t="n"/>
      <c r="KNF12" s="1739" t="n"/>
      <c r="KNG12" s="1739" t="n"/>
      <c r="KNH12" s="1739" t="n"/>
      <c r="KNI12" s="1739" t="n"/>
      <c r="KNJ12" s="1739" t="n"/>
      <c r="KNK12" s="1739" t="n"/>
      <c r="KNL12" s="1739" t="n"/>
      <c r="KNM12" s="1739" t="n"/>
      <c r="KNN12" s="1739" t="n"/>
      <c r="KNO12" s="1739" t="n"/>
      <c r="KNP12" s="1739" t="n"/>
      <c r="KNQ12" s="1739" t="n"/>
      <c r="KNR12" s="1739" t="n"/>
      <c r="KNS12" s="1739" t="n"/>
      <c r="KNT12" s="1739" t="n"/>
      <c r="KNU12" s="1739" t="n"/>
      <c r="KNV12" s="1739" t="n"/>
      <c r="KNW12" s="1739" t="n"/>
      <c r="KNX12" s="1739" t="n"/>
      <c r="KNY12" s="1739" t="n"/>
      <c r="KNZ12" s="1739" t="n"/>
      <c r="KOA12" s="1739" t="n"/>
      <c r="KOB12" s="1739" t="n"/>
      <c r="KOC12" s="1739" t="n"/>
      <c r="KOD12" s="1739" t="n"/>
      <c r="KOE12" s="1739" t="n"/>
      <c r="KOF12" s="1739" t="n"/>
      <c r="KOG12" s="1739" t="n"/>
      <c r="KOH12" s="1739" t="n"/>
      <c r="KOI12" s="1739" t="n"/>
      <c r="KOJ12" s="1739" t="n"/>
      <c r="KOK12" s="1739" t="n"/>
      <c r="KOL12" s="1739" t="n"/>
      <c r="KOM12" s="1739" t="n"/>
      <c r="KON12" s="1739" t="n"/>
      <c r="KOO12" s="1739" t="n"/>
      <c r="KOP12" s="1739" t="n"/>
      <c r="KOQ12" s="1739" t="n"/>
      <c r="KOR12" s="1739" t="n"/>
      <c r="KOS12" s="1739" t="n"/>
      <c r="KOT12" s="1739" t="n"/>
      <c r="KOU12" s="1739" t="n"/>
      <c r="KOV12" s="1739" t="n"/>
      <c r="KOW12" s="1739" t="n"/>
      <c r="KOX12" s="1739" t="n"/>
      <c r="KOY12" s="1739" t="n"/>
      <c r="KOZ12" s="1739" t="n"/>
      <c r="KPA12" s="1739" t="n"/>
      <c r="KPB12" s="1739" t="n"/>
      <c r="KPC12" s="1739" t="n"/>
      <c r="KPD12" s="1739" t="n"/>
      <c r="KPE12" s="1739" t="n"/>
      <c r="KPF12" s="1739" t="n"/>
      <c r="KPG12" s="1739" t="n"/>
      <c r="KPH12" s="1739" t="n"/>
      <c r="KPI12" s="1739" t="n"/>
      <c r="KPJ12" s="1739" t="n"/>
      <c r="KPK12" s="1739" t="n"/>
      <c r="KPL12" s="1739" t="n"/>
      <c r="KPM12" s="1739" t="n"/>
      <c r="KPN12" s="1739" t="n"/>
      <c r="KPO12" s="1739" t="n"/>
      <c r="KPP12" s="1739" t="n"/>
      <c r="KPQ12" s="1739" t="n"/>
      <c r="KPR12" s="1739" t="n"/>
      <c r="KPS12" s="1739" t="n"/>
      <c r="KPT12" s="1739" t="n"/>
      <c r="KPU12" s="1739" t="n"/>
      <c r="KPV12" s="1739" t="n"/>
      <c r="KPW12" s="1739" t="n"/>
      <c r="KPX12" s="1739" t="n"/>
      <c r="KPY12" s="1739" t="n"/>
      <c r="KPZ12" s="1739" t="n"/>
      <c r="KQA12" s="1739" t="n"/>
      <c r="KQB12" s="1739" t="n"/>
      <c r="KQC12" s="1739" t="n"/>
      <c r="KQD12" s="1739" t="n"/>
      <c r="KQE12" s="1739" t="n"/>
      <c r="KQF12" s="1739" t="n"/>
      <c r="KQG12" s="1739" t="n"/>
      <c r="KQH12" s="1739" t="n"/>
      <c r="KQI12" s="1739" t="n"/>
      <c r="KQJ12" s="1739" t="n"/>
      <c r="KQK12" s="1739" t="n"/>
      <c r="KQL12" s="1739" t="n"/>
      <c r="KQM12" s="1739" t="n"/>
      <c r="KQN12" s="1739" t="n"/>
      <c r="KQO12" s="1739" t="n"/>
      <c r="KQP12" s="1739" t="n"/>
      <c r="KQQ12" s="1739" t="n"/>
      <c r="KQR12" s="1739" t="n"/>
      <c r="KQS12" s="1739" t="n"/>
      <c r="KQT12" s="1739" t="n"/>
      <c r="KQU12" s="1739" t="n"/>
      <c r="KQV12" s="1739" t="n"/>
      <c r="KQW12" s="1739" t="n"/>
      <c r="KQX12" s="1739" t="n"/>
      <c r="KQY12" s="1739" t="n"/>
      <c r="KQZ12" s="1739" t="n"/>
      <c r="KRA12" s="1739" t="n"/>
      <c r="KRB12" s="1739" t="n"/>
      <c r="KRC12" s="1739" t="n"/>
      <c r="KRD12" s="1739" t="n"/>
      <c r="KRE12" s="1739" t="n"/>
      <c r="KRF12" s="1739" t="n"/>
      <c r="KRG12" s="1739" t="n"/>
      <c r="KRH12" s="1739" t="n"/>
      <c r="KRI12" s="1739" t="n"/>
      <c r="KRJ12" s="1739" t="n"/>
      <c r="KRK12" s="1739" t="n"/>
      <c r="KRL12" s="1739" t="n"/>
      <c r="KRM12" s="1739" t="n"/>
      <c r="KRN12" s="1739" t="n"/>
      <c r="KRO12" s="1739" t="n"/>
      <c r="KRP12" s="1739" t="n"/>
      <c r="KRQ12" s="1739" t="n"/>
      <c r="KRR12" s="1739" t="n"/>
      <c r="KRS12" s="1739" t="n"/>
      <c r="KRT12" s="1739" t="n"/>
      <c r="KRU12" s="1739" t="n"/>
      <c r="KRV12" s="1739" t="n"/>
      <c r="KRW12" s="1739" t="n"/>
      <c r="KRX12" s="1739" t="n"/>
      <c r="KRY12" s="1739" t="n"/>
      <c r="KRZ12" s="1739" t="n"/>
      <c r="KSA12" s="1739" t="n"/>
      <c r="KSB12" s="1739" t="n"/>
      <c r="KSC12" s="1739" t="n"/>
      <c r="KSD12" s="1739" t="n"/>
      <c r="KSE12" s="1739" t="n"/>
      <c r="KSF12" s="1739" t="n"/>
      <c r="KSG12" s="1739" t="n"/>
      <c r="KSH12" s="1739" t="n"/>
      <c r="KSI12" s="1739" t="n"/>
      <c r="KSJ12" s="1739" t="n"/>
      <c r="KSK12" s="1739" t="n"/>
      <c r="KSL12" s="1739" t="n"/>
      <c r="KSM12" s="1739" t="n"/>
      <c r="KSN12" s="1739" t="n"/>
      <c r="KSO12" s="1739" t="n"/>
      <c r="KSP12" s="1739" t="n"/>
      <c r="KSQ12" s="1739" t="n"/>
      <c r="KSR12" s="1739" t="n"/>
      <c r="KSS12" s="1739" t="n"/>
      <c r="KST12" s="1739" t="n"/>
      <c r="KSU12" s="1739" t="n"/>
      <c r="KSV12" s="1739" t="n"/>
      <c r="KSW12" s="1739" t="n"/>
      <c r="KSX12" s="1739" t="n"/>
      <c r="KSY12" s="1739" t="n"/>
      <c r="KSZ12" s="1739" t="n"/>
      <c r="KTA12" s="1739" t="n"/>
      <c r="KTB12" s="1739" t="n"/>
      <c r="KTC12" s="1739" t="n"/>
      <c r="KTD12" s="1739" t="n"/>
      <c r="KTE12" s="1739" t="n"/>
      <c r="KTF12" s="1739" t="n"/>
      <c r="KTG12" s="1739" t="n"/>
      <c r="KTH12" s="1739" t="n"/>
      <c r="KTI12" s="1739" t="n"/>
      <c r="KTJ12" s="1739" t="n"/>
      <c r="KTK12" s="1739" t="n"/>
      <c r="KTL12" s="1739" t="n"/>
      <c r="KTM12" s="1739" t="n"/>
      <c r="KTN12" s="1739" t="n"/>
      <c r="KTO12" s="1739" t="n"/>
      <c r="KTP12" s="1739" t="n"/>
      <c r="KTQ12" s="1739" t="n"/>
      <c r="KTR12" s="1739" t="n"/>
      <c r="KTS12" s="1739" t="n"/>
      <c r="KTT12" s="1739" t="n"/>
      <c r="KTU12" s="1739" t="n"/>
      <c r="KTV12" s="1739" t="n"/>
      <c r="KTW12" s="1739" t="n"/>
      <c r="KTX12" s="1739" t="n"/>
      <c r="KTY12" s="1739" t="n"/>
      <c r="KTZ12" s="1739" t="n"/>
      <c r="KUA12" s="1739" t="n"/>
      <c r="KUB12" s="1739" t="n"/>
      <c r="KUC12" s="1739" t="n"/>
      <c r="KUD12" s="1739" t="n"/>
      <c r="KUE12" s="1739" t="n"/>
      <c r="KUF12" s="1739" t="n"/>
      <c r="KUG12" s="1739" t="n"/>
      <c r="KUH12" s="1739" t="n"/>
      <c r="KUI12" s="1739" t="n"/>
      <c r="KUJ12" s="1739" t="n"/>
      <c r="KUK12" s="1739" t="n"/>
      <c r="KUL12" s="1739" t="n"/>
      <c r="KUM12" s="1739" t="n"/>
      <c r="KUN12" s="1739" t="n"/>
      <c r="KUO12" s="1739" t="n"/>
      <c r="KUP12" s="1739" t="n"/>
      <c r="KUQ12" s="1739" t="n"/>
      <c r="KUR12" s="1739" t="n"/>
      <c r="KUS12" s="1739" t="n"/>
      <c r="KUT12" s="1739" t="n"/>
      <c r="KUU12" s="1739" t="n"/>
      <c r="KUV12" s="1739" t="n"/>
      <c r="KUW12" s="1739" t="n"/>
      <c r="KUX12" s="1739" t="n"/>
      <c r="KUY12" s="1739" t="n"/>
      <c r="KUZ12" s="1739" t="n"/>
      <c r="KVA12" s="1739" t="n"/>
      <c r="KVB12" s="1739" t="n"/>
      <c r="KVC12" s="1739" t="n"/>
      <c r="KVD12" s="1739" t="n"/>
      <c r="KVE12" s="1739" t="n"/>
      <c r="KVF12" s="1739" t="n"/>
      <c r="KVG12" s="1739" t="n"/>
      <c r="KVH12" s="1739" t="n"/>
      <c r="KVI12" s="1739" t="n"/>
      <c r="KVJ12" s="1739" t="n"/>
      <c r="KVK12" s="1739" t="n"/>
      <c r="KVL12" s="1739" t="n"/>
      <c r="KVM12" s="1739" t="n"/>
      <c r="KVN12" s="1739" t="n"/>
      <c r="KVO12" s="1739" t="n"/>
      <c r="KVP12" s="1739" t="n"/>
      <c r="KVQ12" s="1739" t="n"/>
      <c r="KVR12" s="1739" t="n"/>
      <c r="KVS12" s="1739" t="n"/>
      <c r="KVT12" s="1739" t="n"/>
      <c r="KVU12" s="1739" t="n"/>
      <c r="KVV12" s="1739" t="n"/>
      <c r="KVW12" s="1739" t="n"/>
      <c r="KVX12" s="1739" t="n"/>
      <c r="KVY12" s="1739" t="n"/>
      <c r="KVZ12" s="1739" t="n"/>
      <c r="KWA12" s="1739" t="n"/>
      <c r="KWB12" s="1739" t="n"/>
      <c r="KWC12" s="1739" t="n"/>
      <c r="KWD12" s="1739" t="n"/>
      <c r="KWE12" s="1739" t="n"/>
      <c r="KWF12" s="1739" t="n"/>
      <c r="KWG12" s="1739" t="n"/>
      <c r="KWH12" s="1739" t="n"/>
      <c r="KWI12" s="1739" t="n"/>
      <c r="KWJ12" s="1739" t="n"/>
      <c r="KWK12" s="1739" t="n"/>
      <c r="KWL12" s="1739" t="n"/>
      <c r="KWM12" s="1739" t="n"/>
      <c r="KWN12" s="1739" t="n"/>
      <c r="KWO12" s="1739" t="n"/>
      <c r="KWP12" s="1739" t="n"/>
      <c r="KWQ12" s="1739" t="n"/>
      <c r="KWR12" s="1739" t="n"/>
      <c r="KWS12" s="1739" t="n"/>
      <c r="KWT12" s="1739" t="n"/>
      <c r="KWU12" s="1739" t="n"/>
      <c r="KWV12" s="1739" t="n"/>
      <c r="KWW12" s="1739" t="n"/>
      <c r="KWX12" s="1739" t="n"/>
      <c r="KWY12" s="1739" t="n"/>
      <c r="KWZ12" s="1739" t="n"/>
      <c r="KXA12" s="1739" t="n"/>
      <c r="KXB12" s="1739" t="n"/>
      <c r="KXC12" s="1739" t="n"/>
      <c r="KXD12" s="1739" t="n"/>
      <c r="KXE12" s="1739" t="n"/>
      <c r="KXF12" s="1739" t="n"/>
      <c r="KXG12" s="1739" t="n"/>
      <c r="KXH12" s="1739" t="n"/>
      <c r="KXI12" s="1739" t="n"/>
      <c r="KXJ12" s="1739" t="n"/>
      <c r="KXK12" s="1739" t="n"/>
      <c r="KXL12" s="1739" t="n"/>
      <c r="KXM12" s="1739" t="n"/>
      <c r="KXN12" s="1739" t="n"/>
      <c r="KXO12" s="1739" t="n"/>
      <c r="KXP12" s="1739" t="n"/>
      <c r="KXQ12" s="1739" t="n"/>
      <c r="KXR12" s="1739" t="n"/>
      <c r="KXS12" s="1739" t="n"/>
      <c r="KXT12" s="1739" t="n"/>
      <c r="KXU12" s="1739" t="n"/>
      <c r="KXV12" s="1739" t="n"/>
      <c r="KXW12" s="1739" t="n"/>
      <c r="KXX12" s="1739" t="n"/>
      <c r="KXY12" s="1739" t="n"/>
      <c r="KXZ12" s="1739" t="n"/>
      <c r="KYA12" s="1739" t="n"/>
      <c r="KYB12" s="1739" t="n"/>
      <c r="KYC12" s="1739" t="n"/>
      <c r="KYD12" s="1739" t="n"/>
      <c r="KYE12" s="1739" t="n"/>
      <c r="KYF12" s="1739" t="n"/>
      <c r="KYG12" s="1739" t="n"/>
      <c r="KYH12" s="1739" t="n"/>
      <c r="KYI12" s="1739" t="n"/>
      <c r="KYJ12" s="1739" t="n"/>
      <c r="KYK12" s="1739" t="n"/>
      <c r="KYL12" s="1739" t="n"/>
      <c r="KYM12" s="1739" t="n"/>
      <c r="KYN12" s="1739" t="n"/>
      <c r="KYO12" s="1739" t="n"/>
      <c r="KYP12" s="1739" t="n"/>
      <c r="KYQ12" s="1739" t="n"/>
      <c r="KYR12" s="1739" t="n"/>
      <c r="KYS12" s="1739" t="n"/>
      <c r="KYT12" s="1739" t="n"/>
      <c r="KYU12" s="1739" t="n"/>
      <c r="KYV12" s="1739" t="n"/>
      <c r="KYW12" s="1739" t="n"/>
      <c r="KYX12" s="1739" t="n"/>
      <c r="KYY12" s="1739" t="n"/>
      <c r="KYZ12" s="1739" t="n"/>
      <c r="KZA12" s="1739" t="n"/>
      <c r="KZB12" s="1739" t="n"/>
      <c r="KZC12" s="1739" t="n"/>
      <c r="KZD12" s="1739" t="n"/>
      <c r="KZE12" s="1739" t="n"/>
      <c r="KZF12" s="1739" t="n"/>
      <c r="KZG12" s="1739" t="n"/>
      <c r="KZH12" s="1739" t="n"/>
      <c r="KZI12" s="1739" t="n"/>
      <c r="KZJ12" s="1739" t="n"/>
      <c r="KZK12" s="1739" t="n"/>
      <c r="KZL12" s="1739" t="n"/>
      <c r="KZM12" s="1739" t="n"/>
      <c r="KZN12" s="1739" t="n"/>
      <c r="KZO12" s="1739" t="n"/>
      <c r="KZP12" s="1739" t="n"/>
      <c r="KZQ12" s="1739" t="n"/>
      <c r="KZR12" s="1739" t="n"/>
      <c r="KZS12" s="1739" t="n"/>
      <c r="KZT12" s="1739" t="n"/>
      <c r="KZU12" s="1739" t="n"/>
      <c r="KZV12" s="1739" t="n"/>
      <c r="KZW12" s="1739" t="n"/>
      <c r="KZX12" s="1739" t="n"/>
      <c r="KZY12" s="1739" t="n"/>
      <c r="KZZ12" s="1739" t="n"/>
      <c r="LAA12" s="1739" t="n"/>
      <c r="LAB12" s="1739" t="n"/>
      <c r="LAC12" s="1739" t="n"/>
      <c r="LAD12" s="1739" t="n"/>
      <c r="LAE12" s="1739" t="n"/>
      <c r="LAF12" s="1739" t="n"/>
      <c r="LAG12" s="1739" t="n"/>
      <c r="LAH12" s="1739" t="n"/>
      <c r="LAI12" s="1739" t="n"/>
      <c r="LAJ12" s="1739" t="n"/>
      <c r="LAK12" s="1739" t="n"/>
      <c r="LAL12" s="1739" t="n"/>
      <c r="LAM12" s="1739" t="n"/>
      <c r="LAN12" s="1739" t="n"/>
      <c r="LAO12" s="1739" t="n"/>
      <c r="LAP12" s="1739" t="n"/>
      <c r="LAQ12" s="1739" t="n"/>
      <c r="LAR12" s="1739" t="n"/>
      <c r="LAS12" s="1739" t="n"/>
      <c r="LAT12" s="1739" t="n"/>
      <c r="LAU12" s="1739" t="n"/>
      <c r="LAV12" s="1739" t="n"/>
      <c r="LAW12" s="1739" t="n"/>
      <c r="LAX12" s="1739" t="n"/>
      <c r="LAY12" s="1739" t="n"/>
      <c r="LAZ12" s="1739" t="n"/>
      <c r="LBA12" s="1739" t="n"/>
      <c r="LBB12" s="1739" t="n"/>
      <c r="LBC12" s="1739" t="n"/>
      <c r="LBD12" s="1739" t="n"/>
      <c r="LBE12" s="1739" t="n"/>
      <c r="LBF12" s="1739" t="n"/>
      <c r="LBG12" s="1739" t="n"/>
      <c r="LBH12" s="1739" t="n"/>
      <c r="LBI12" s="1739" t="n"/>
      <c r="LBJ12" s="1739" t="n"/>
      <c r="LBK12" s="1739" t="n"/>
      <c r="LBL12" s="1739" t="n"/>
      <c r="LBM12" s="1739" t="n"/>
      <c r="LBN12" s="1739" t="n"/>
      <c r="LBO12" s="1739" t="n"/>
      <c r="LBP12" s="1739" t="n"/>
      <c r="LBQ12" s="1739" t="n"/>
      <c r="LBR12" s="1739" t="n"/>
      <c r="LBS12" s="1739" t="n"/>
      <c r="LBT12" s="1739" t="n"/>
      <c r="LBU12" s="1739" t="n"/>
      <c r="LBV12" s="1739" t="n"/>
      <c r="LBW12" s="1739" t="n"/>
      <c r="LBX12" s="1739" t="n"/>
      <c r="LBY12" s="1739" t="n"/>
      <c r="LBZ12" s="1739" t="n"/>
      <c r="LCA12" s="1739" t="n"/>
      <c r="LCB12" s="1739" t="n"/>
      <c r="LCC12" s="1739" t="n"/>
      <c r="LCD12" s="1739" t="n"/>
      <c r="LCE12" s="1739" t="n"/>
      <c r="LCF12" s="1739" t="n"/>
      <c r="LCG12" s="1739" t="n"/>
      <c r="LCH12" s="1739" t="n"/>
      <c r="LCI12" s="1739" t="n"/>
      <c r="LCJ12" s="1739" t="n"/>
      <c r="LCK12" s="1739" t="n"/>
      <c r="LCL12" s="1739" t="n"/>
      <c r="LCM12" s="1739" t="n"/>
      <c r="LCN12" s="1739" t="n"/>
      <c r="LCO12" s="1739" t="n"/>
      <c r="LCP12" s="1739" t="n"/>
      <c r="LCQ12" s="1739" t="n"/>
      <c r="LCR12" s="1739" t="n"/>
      <c r="LCS12" s="1739" t="n"/>
      <c r="LCT12" s="1739" t="n"/>
      <c r="LCU12" s="1739" t="n"/>
      <c r="LCV12" s="1739" t="n"/>
      <c r="LCW12" s="1739" t="n"/>
      <c r="LCX12" s="1739" t="n"/>
      <c r="LCY12" s="1739" t="n"/>
      <c r="LCZ12" s="1739" t="n"/>
      <c r="LDA12" s="1739" t="n"/>
      <c r="LDB12" s="1739" t="n"/>
      <c r="LDC12" s="1739" t="n"/>
      <c r="LDD12" s="1739" t="n"/>
      <c r="LDE12" s="1739" t="n"/>
      <c r="LDF12" s="1739" t="n"/>
      <c r="LDG12" s="1739" t="n"/>
      <c r="LDH12" s="1739" t="n"/>
      <c r="LDI12" s="1739" t="n"/>
      <c r="LDJ12" s="1739" t="n"/>
      <c r="LDK12" s="1739" t="n"/>
      <c r="LDL12" s="1739" t="n"/>
      <c r="LDM12" s="1739" t="n"/>
      <c r="LDN12" s="1739" t="n"/>
      <c r="LDO12" s="1739" t="n"/>
      <c r="LDP12" s="1739" t="n"/>
      <c r="LDQ12" s="1739" t="n"/>
      <c r="LDR12" s="1739" t="n"/>
      <c r="LDS12" s="1739" t="n"/>
      <c r="LDT12" s="1739" t="n"/>
      <c r="LDU12" s="1739" t="n"/>
      <c r="LDV12" s="1739" t="n"/>
      <c r="LDW12" s="1739" t="n"/>
      <c r="LDX12" s="1739" t="n"/>
      <c r="LDY12" s="1739" t="n"/>
      <c r="LDZ12" s="1739" t="n"/>
      <c r="LEA12" s="1739" t="n"/>
      <c r="LEB12" s="1739" t="n"/>
      <c r="LEC12" s="1739" t="n"/>
      <c r="LED12" s="1739" t="n"/>
      <c r="LEE12" s="1739" t="n"/>
      <c r="LEF12" s="1739" t="n"/>
      <c r="LEG12" s="1739" t="n"/>
      <c r="LEH12" s="1739" t="n"/>
      <c r="LEI12" s="1739" t="n"/>
      <c r="LEJ12" s="1739" t="n"/>
      <c r="LEK12" s="1739" t="n"/>
      <c r="LEL12" s="1739" t="n"/>
      <c r="LEM12" s="1739" t="n"/>
      <c r="LEN12" s="1739" t="n"/>
      <c r="LEO12" s="1739" t="n"/>
      <c r="LEP12" s="1739" t="n"/>
      <c r="LEQ12" s="1739" t="n"/>
      <c r="LER12" s="1739" t="n"/>
      <c r="LES12" s="1739" t="n"/>
      <c r="LET12" s="1739" t="n"/>
      <c r="LEU12" s="1739" t="n"/>
      <c r="LEV12" s="1739" t="n"/>
      <c r="LEW12" s="1739" t="n"/>
      <c r="LEX12" s="1739" t="n"/>
      <c r="LEY12" s="1739" t="n"/>
      <c r="LEZ12" s="1739" t="n"/>
      <c r="LFA12" s="1739" t="n"/>
      <c r="LFB12" s="1739" t="n"/>
      <c r="LFC12" s="1739" t="n"/>
      <c r="LFD12" s="1739" t="n"/>
      <c r="LFE12" s="1739" t="n"/>
      <c r="LFF12" s="1739" t="n"/>
      <c r="LFG12" s="1739" t="n"/>
      <c r="LFH12" s="1739" t="n"/>
      <c r="LFI12" s="1739" t="n"/>
      <c r="LFJ12" s="1739" t="n"/>
      <c r="LFK12" s="1739" t="n"/>
      <c r="LFL12" s="1739" t="n"/>
      <c r="LFM12" s="1739" t="n"/>
      <c r="LFN12" s="1739" t="n"/>
      <c r="LFO12" s="1739" t="n"/>
      <c r="LFP12" s="1739" t="n"/>
      <c r="LFQ12" s="1739" t="n"/>
      <c r="LFR12" s="1739" t="n"/>
      <c r="LFS12" s="1739" t="n"/>
      <c r="LFT12" s="1739" t="n"/>
      <c r="LFU12" s="1739" t="n"/>
      <c r="LFV12" s="1739" t="n"/>
      <c r="LFW12" s="1739" t="n"/>
      <c r="LFX12" s="1739" t="n"/>
      <c r="LFY12" s="1739" t="n"/>
      <c r="LFZ12" s="1739" t="n"/>
      <c r="LGA12" s="1739" t="n"/>
      <c r="LGB12" s="1739" t="n"/>
      <c r="LGC12" s="1739" t="n"/>
      <c r="LGD12" s="1739" t="n"/>
      <c r="LGE12" s="1739" t="n"/>
      <c r="LGF12" s="1739" t="n"/>
      <c r="LGG12" s="1739" t="n"/>
      <c r="LGH12" s="1739" t="n"/>
      <c r="LGI12" s="1739" t="n"/>
      <c r="LGJ12" s="1739" t="n"/>
      <c r="LGK12" s="1739" t="n"/>
      <c r="LGL12" s="1739" t="n"/>
      <c r="LGM12" s="1739" t="n"/>
      <c r="LGN12" s="1739" t="n"/>
      <c r="LGO12" s="1739" t="n"/>
      <c r="LGP12" s="1739" t="n"/>
      <c r="LGQ12" s="1739" t="n"/>
      <c r="LGR12" s="1739" t="n"/>
      <c r="LGS12" s="1739" t="n"/>
      <c r="LGT12" s="1739" t="n"/>
      <c r="LGU12" s="1739" t="n"/>
      <c r="LGV12" s="1739" t="n"/>
      <c r="LGW12" s="1739" t="n"/>
      <c r="LGX12" s="1739" t="n"/>
      <c r="LGY12" s="1739" t="n"/>
      <c r="LGZ12" s="1739" t="n"/>
      <c r="LHA12" s="1739" t="n"/>
      <c r="LHB12" s="1739" t="n"/>
      <c r="LHC12" s="1739" t="n"/>
      <c r="LHD12" s="1739" t="n"/>
      <c r="LHE12" s="1739" t="n"/>
      <c r="LHF12" s="1739" t="n"/>
      <c r="LHG12" s="1739" t="n"/>
      <c r="LHH12" s="1739" t="n"/>
      <c r="LHI12" s="1739" t="n"/>
      <c r="LHJ12" s="1739" t="n"/>
      <c r="LHK12" s="1739" t="n"/>
      <c r="LHL12" s="1739" t="n"/>
      <c r="LHM12" s="1739" t="n"/>
      <c r="LHN12" s="1739" t="n"/>
      <c r="LHO12" s="1739" t="n"/>
      <c r="LHP12" s="1739" t="n"/>
      <c r="LHQ12" s="1739" t="n"/>
      <c r="LHR12" s="1739" t="n"/>
      <c r="LHS12" s="1739" t="n"/>
      <c r="LHT12" s="1739" t="n"/>
      <c r="LHU12" s="1739" t="n"/>
      <c r="LHV12" s="1739" t="n"/>
      <c r="LHW12" s="1739" t="n"/>
      <c r="LHX12" s="1739" t="n"/>
      <c r="LHY12" s="1739" t="n"/>
      <c r="LHZ12" s="1739" t="n"/>
      <c r="LIA12" s="1739" t="n"/>
      <c r="LIB12" s="1739" t="n"/>
      <c r="LIC12" s="1739" t="n"/>
      <c r="LID12" s="1739" t="n"/>
      <c r="LIE12" s="1739" t="n"/>
      <c r="LIF12" s="1739" t="n"/>
      <c r="LIG12" s="1739" t="n"/>
      <c r="LIH12" s="1739" t="n"/>
      <c r="LII12" s="1739" t="n"/>
      <c r="LIJ12" s="1739" t="n"/>
      <c r="LIK12" s="1739" t="n"/>
      <c r="LIL12" s="1739" t="n"/>
      <c r="LIM12" s="1739" t="n"/>
      <c r="LIN12" s="1739" t="n"/>
      <c r="LIO12" s="1739" t="n"/>
      <c r="LIP12" s="1739" t="n"/>
      <c r="LIQ12" s="1739" t="n"/>
      <c r="LIR12" s="1739" t="n"/>
      <c r="LIS12" s="1739" t="n"/>
      <c r="LIT12" s="1739" t="n"/>
      <c r="LIU12" s="1739" t="n"/>
      <c r="LIV12" s="1739" t="n"/>
      <c r="LIW12" s="1739" t="n"/>
      <c r="LIX12" s="1739" t="n"/>
      <c r="LIY12" s="1739" t="n"/>
      <c r="LIZ12" s="1739" t="n"/>
      <c r="LJA12" s="1739" t="n"/>
      <c r="LJB12" s="1739" t="n"/>
      <c r="LJC12" s="1739" t="n"/>
      <c r="LJD12" s="1739" t="n"/>
      <c r="LJE12" s="1739" t="n"/>
      <c r="LJF12" s="1739" t="n"/>
      <c r="LJG12" s="1739" t="n"/>
      <c r="LJH12" s="1739" t="n"/>
      <c r="LJI12" s="1739" t="n"/>
      <c r="LJJ12" s="1739" t="n"/>
      <c r="LJK12" s="1739" t="n"/>
      <c r="LJL12" s="1739" t="n"/>
      <c r="LJM12" s="1739" t="n"/>
      <c r="LJN12" s="1739" t="n"/>
      <c r="LJO12" s="1739" t="n"/>
      <c r="LJP12" s="1739" t="n"/>
      <c r="LJQ12" s="1739" t="n"/>
      <c r="LJR12" s="1739" t="n"/>
      <c r="LJS12" s="1739" t="n"/>
      <c r="LJT12" s="1739" t="n"/>
      <c r="LJU12" s="1739" t="n"/>
      <c r="LJV12" s="1739" t="n"/>
      <c r="LJW12" s="1739" t="n"/>
      <c r="LJX12" s="1739" t="n"/>
      <c r="LJY12" s="1739" t="n"/>
      <c r="LJZ12" s="1739" t="n"/>
      <c r="LKA12" s="1739" t="n"/>
      <c r="LKB12" s="1739" t="n"/>
      <c r="LKC12" s="1739" t="n"/>
      <c r="LKD12" s="1739" t="n"/>
      <c r="LKE12" s="1739" t="n"/>
      <c r="LKF12" s="1739" t="n"/>
      <c r="LKG12" s="1739" t="n"/>
      <c r="LKH12" s="1739" t="n"/>
      <c r="LKI12" s="1739" t="n"/>
      <c r="LKJ12" s="1739" t="n"/>
      <c r="LKK12" s="1739" t="n"/>
      <c r="LKL12" s="1739" t="n"/>
      <c r="LKM12" s="1739" t="n"/>
      <c r="LKN12" s="1739" t="n"/>
      <c r="LKO12" s="1739" t="n"/>
      <c r="LKP12" s="1739" t="n"/>
      <c r="LKQ12" s="1739" t="n"/>
      <c r="LKR12" s="1739" t="n"/>
      <c r="LKS12" s="1739" t="n"/>
      <c r="LKT12" s="1739" t="n"/>
      <c r="LKU12" s="1739" t="n"/>
      <c r="LKV12" s="1739" t="n"/>
      <c r="LKW12" s="1739" t="n"/>
      <c r="LKX12" s="1739" t="n"/>
      <c r="LKY12" s="1739" t="n"/>
      <c r="LKZ12" s="1739" t="n"/>
      <c r="LLA12" s="1739" t="n"/>
      <c r="LLB12" s="1739" t="n"/>
      <c r="LLC12" s="1739" t="n"/>
      <c r="LLD12" s="1739" t="n"/>
      <c r="LLE12" s="1739" t="n"/>
      <c r="LLF12" s="1739" t="n"/>
      <c r="LLG12" s="1739" t="n"/>
      <c r="LLH12" s="1739" t="n"/>
      <c r="LLI12" s="1739" t="n"/>
      <c r="LLJ12" s="1739" t="n"/>
      <c r="LLK12" s="1739" t="n"/>
      <c r="LLL12" s="1739" t="n"/>
      <c r="LLM12" s="1739" t="n"/>
      <c r="LLN12" s="1739" t="n"/>
      <c r="LLO12" s="1739" t="n"/>
      <c r="LLP12" s="1739" t="n"/>
      <c r="LLQ12" s="1739" t="n"/>
      <c r="LLR12" s="1739" t="n"/>
      <c r="LLS12" s="1739" t="n"/>
      <c r="LLT12" s="1739" t="n"/>
      <c r="LLU12" s="1739" t="n"/>
      <c r="LLV12" s="1739" t="n"/>
      <c r="LLW12" s="1739" t="n"/>
      <c r="LLX12" s="1739" t="n"/>
      <c r="LLY12" s="1739" t="n"/>
      <c r="LLZ12" s="1739" t="n"/>
      <c r="LMA12" s="1739" t="n"/>
      <c r="LMB12" s="1739" t="n"/>
      <c r="LMC12" s="1739" t="n"/>
      <c r="LMD12" s="1739" t="n"/>
      <c r="LME12" s="1739" t="n"/>
      <c r="LMF12" s="1739" t="n"/>
      <c r="LMG12" s="1739" t="n"/>
      <c r="LMH12" s="1739" t="n"/>
      <c r="LMI12" s="1739" t="n"/>
      <c r="LMJ12" s="1739" t="n"/>
      <c r="LMK12" s="1739" t="n"/>
      <c r="LML12" s="1739" t="n"/>
      <c r="LMM12" s="1739" t="n"/>
      <c r="LMN12" s="1739" t="n"/>
      <c r="LMO12" s="1739" t="n"/>
      <c r="LMP12" s="1739" t="n"/>
      <c r="LMQ12" s="1739" t="n"/>
      <c r="LMR12" s="1739" t="n"/>
      <c r="LMS12" s="1739" t="n"/>
      <c r="LMT12" s="1739" t="n"/>
      <c r="LMU12" s="1739" t="n"/>
      <c r="LMV12" s="1739" t="n"/>
      <c r="LMW12" s="1739" t="n"/>
      <c r="LMX12" s="1739" t="n"/>
      <c r="LMY12" s="1739" t="n"/>
      <c r="LMZ12" s="1739" t="n"/>
      <c r="LNA12" s="1739" t="n"/>
      <c r="LNB12" s="1739" t="n"/>
      <c r="LNC12" s="1739" t="n"/>
      <c r="LND12" s="1739" t="n"/>
      <c r="LNE12" s="1739" t="n"/>
      <c r="LNF12" s="1739" t="n"/>
      <c r="LNG12" s="1739" t="n"/>
      <c r="LNH12" s="1739" t="n"/>
      <c r="LNI12" s="1739" t="n"/>
      <c r="LNJ12" s="1739" t="n"/>
      <c r="LNK12" s="1739" t="n"/>
      <c r="LNL12" s="1739" t="n"/>
      <c r="LNM12" s="1739" t="n"/>
      <c r="LNN12" s="1739" t="n"/>
      <c r="LNO12" s="1739" t="n"/>
      <c r="LNP12" s="1739" t="n"/>
      <c r="LNQ12" s="1739" t="n"/>
      <c r="LNR12" s="1739" t="n"/>
      <c r="LNS12" s="1739" t="n"/>
      <c r="LNT12" s="1739" t="n"/>
      <c r="LNU12" s="1739" t="n"/>
      <c r="LNV12" s="1739" t="n"/>
      <c r="LNW12" s="1739" t="n"/>
      <c r="LNX12" s="1739" t="n"/>
      <c r="LNY12" s="1739" t="n"/>
      <c r="LNZ12" s="1739" t="n"/>
      <c r="LOA12" s="1739" t="n"/>
      <c r="LOB12" s="1739" t="n"/>
      <c r="LOC12" s="1739" t="n"/>
      <c r="LOD12" s="1739" t="n"/>
      <c r="LOE12" s="1739" t="n"/>
      <c r="LOF12" s="1739" t="n"/>
      <c r="LOG12" s="1739" t="n"/>
      <c r="LOH12" s="1739" t="n"/>
      <c r="LOI12" s="1739" t="n"/>
      <c r="LOJ12" s="1739" t="n"/>
      <c r="LOK12" s="1739" t="n"/>
      <c r="LOL12" s="1739" t="n"/>
      <c r="LOM12" s="1739" t="n"/>
      <c r="LON12" s="1739" t="n"/>
      <c r="LOO12" s="1739" t="n"/>
      <c r="LOP12" s="1739" t="n"/>
      <c r="LOQ12" s="1739" t="n"/>
      <c r="LOR12" s="1739" t="n"/>
      <c r="LOS12" s="1739" t="n"/>
      <c r="LOT12" s="1739" t="n"/>
      <c r="LOU12" s="1739" t="n"/>
      <c r="LOV12" s="1739" t="n"/>
      <c r="LOW12" s="1739" t="n"/>
      <c r="LOX12" s="1739" t="n"/>
      <c r="LOY12" s="1739" t="n"/>
      <c r="LOZ12" s="1739" t="n"/>
      <c r="LPA12" s="1739" t="n"/>
      <c r="LPB12" s="1739" t="n"/>
      <c r="LPC12" s="1739" t="n"/>
      <c r="LPD12" s="1739" t="n"/>
      <c r="LPE12" s="1739" t="n"/>
      <c r="LPF12" s="1739" t="n"/>
      <c r="LPG12" s="1739" t="n"/>
      <c r="LPH12" s="1739" t="n"/>
      <c r="LPI12" s="1739" t="n"/>
      <c r="LPJ12" s="1739" t="n"/>
      <c r="LPK12" s="1739" t="n"/>
      <c r="LPL12" s="1739" t="n"/>
      <c r="LPM12" s="1739" t="n"/>
      <c r="LPN12" s="1739" t="n"/>
      <c r="LPO12" s="1739" t="n"/>
      <c r="LPP12" s="1739" t="n"/>
      <c r="LPQ12" s="1739" t="n"/>
      <c r="LPR12" s="1739" t="n"/>
      <c r="LPS12" s="1739" t="n"/>
      <c r="LPT12" s="1739" t="n"/>
      <c r="LPU12" s="1739" t="n"/>
      <c r="LPV12" s="1739" t="n"/>
      <c r="LPW12" s="1739" t="n"/>
      <c r="LPX12" s="1739" t="n"/>
      <c r="LPY12" s="1739" t="n"/>
      <c r="LPZ12" s="1739" t="n"/>
      <c r="LQA12" s="1739" t="n"/>
      <c r="LQB12" s="1739" t="n"/>
      <c r="LQC12" s="1739" t="n"/>
      <c r="LQD12" s="1739" t="n"/>
      <c r="LQE12" s="1739" t="n"/>
      <c r="LQF12" s="1739" t="n"/>
      <c r="LQG12" s="1739" t="n"/>
      <c r="LQH12" s="1739" t="n"/>
      <c r="LQI12" s="1739" t="n"/>
      <c r="LQJ12" s="1739" t="n"/>
      <c r="LQK12" s="1739" t="n"/>
      <c r="LQL12" s="1739" t="n"/>
      <c r="LQM12" s="1739" t="n"/>
      <c r="LQN12" s="1739" t="n"/>
      <c r="LQO12" s="1739" t="n"/>
      <c r="LQP12" s="1739" t="n"/>
      <c r="LQQ12" s="1739" t="n"/>
      <c r="LQR12" s="1739" t="n"/>
      <c r="LQS12" s="1739" t="n"/>
      <c r="LQT12" s="1739" t="n"/>
      <c r="LQU12" s="1739" t="n"/>
      <c r="LQV12" s="1739" t="n"/>
      <c r="LQW12" s="1739" t="n"/>
      <c r="LQX12" s="1739" t="n"/>
      <c r="LQY12" s="1739" t="n"/>
      <c r="LQZ12" s="1739" t="n"/>
      <c r="LRA12" s="1739" t="n"/>
      <c r="LRB12" s="1739" t="n"/>
      <c r="LRC12" s="1739" t="n"/>
      <c r="LRD12" s="1739" t="n"/>
      <c r="LRE12" s="1739" t="n"/>
      <c r="LRF12" s="1739" t="n"/>
      <c r="LRG12" s="1739" t="n"/>
      <c r="LRH12" s="1739" t="n"/>
      <c r="LRI12" s="1739" t="n"/>
      <c r="LRJ12" s="1739" t="n"/>
      <c r="LRK12" s="1739" t="n"/>
      <c r="LRL12" s="1739" t="n"/>
      <c r="LRM12" s="1739" t="n"/>
      <c r="LRN12" s="1739" t="n"/>
      <c r="LRO12" s="1739" t="n"/>
      <c r="LRP12" s="1739" t="n"/>
      <c r="LRQ12" s="1739" t="n"/>
      <c r="LRR12" s="1739" t="n"/>
      <c r="LRS12" s="1739" t="n"/>
      <c r="LRT12" s="1739" t="n"/>
      <c r="LRU12" s="1739" t="n"/>
      <c r="LRV12" s="1739" t="n"/>
      <c r="LRW12" s="1739" t="n"/>
      <c r="LRX12" s="1739" t="n"/>
      <c r="LRY12" s="1739" t="n"/>
      <c r="LRZ12" s="1739" t="n"/>
      <c r="LSA12" s="1739" t="n"/>
      <c r="LSB12" s="1739" t="n"/>
      <c r="LSC12" s="1739" t="n"/>
      <c r="LSD12" s="1739" t="n"/>
      <c r="LSE12" s="1739" t="n"/>
      <c r="LSF12" s="1739" t="n"/>
      <c r="LSG12" s="1739" t="n"/>
      <c r="LSH12" s="1739" t="n"/>
      <c r="LSI12" s="1739" t="n"/>
      <c r="LSJ12" s="1739" t="n"/>
      <c r="LSK12" s="1739" t="n"/>
      <c r="LSL12" s="1739" t="n"/>
      <c r="LSM12" s="1739" t="n"/>
      <c r="LSN12" s="1739" t="n"/>
      <c r="LSO12" s="1739" t="n"/>
      <c r="LSP12" s="1739" t="n"/>
      <c r="LSQ12" s="1739" t="n"/>
      <c r="LSR12" s="1739" t="n"/>
      <c r="LSS12" s="1739" t="n"/>
      <c r="LST12" s="1739" t="n"/>
      <c r="LSU12" s="1739" t="n"/>
      <c r="LSV12" s="1739" t="n"/>
      <c r="LSW12" s="1739" t="n"/>
      <c r="LSX12" s="1739" t="n"/>
      <c r="LSY12" s="1739" t="n"/>
      <c r="LSZ12" s="1739" t="n"/>
      <c r="LTA12" s="1739" t="n"/>
      <c r="LTB12" s="1739" t="n"/>
      <c r="LTC12" s="1739" t="n"/>
      <c r="LTD12" s="1739" t="n"/>
      <c r="LTE12" s="1739" t="n"/>
      <c r="LTF12" s="1739" t="n"/>
      <c r="LTG12" s="1739" t="n"/>
      <c r="LTH12" s="1739" t="n"/>
      <c r="LTI12" s="1739" t="n"/>
      <c r="LTJ12" s="1739" t="n"/>
      <c r="LTK12" s="1739" t="n"/>
      <c r="LTL12" s="1739" t="n"/>
      <c r="LTM12" s="1739" t="n"/>
      <c r="LTN12" s="1739" t="n"/>
      <c r="LTO12" s="1739" t="n"/>
      <c r="LTP12" s="1739" t="n"/>
      <c r="LTQ12" s="1739" t="n"/>
      <c r="LTR12" s="1739" t="n"/>
      <c r="LTS12" s="1739" t="n"/>
      <c r="LTT12" s="1739" t="n"/>
      <c r="LTU12" s="1739" t="n"/>
      <c r="LTV12" s="1739" t="n"/>
      <c r="LTW12" s="1739" t="n"/>
      <c r="LTX12" s="1739" t="n"/>
      <c r="LTY12" s="1739" t="n"/>
      <c r="LTZ12" s="1739" t="n"/>
      <c r="LUA12" s="1739" t="n"/>
      <c r="LUB12" s="1739" t="n"/>
      <c r="LUC12" s="1739" t="n"/>
      <c r="LUD12" s="1739" t="n"/>
      <c r="LUE12" s="1739" t="n"/>
      <c r="LUF12" s="1739" t="n"/>
      <c r="LUG12" s="1739" t="n"/>
      <c r="LUH12" s="1739" t="n"/>
      <c r="LUI12" s="1739" t="n"/>
      <c r="LUJ12" s="1739" t="n"/>
      <c r="LUK12" s="1739" t="n"/>
      <c r="LUL12" s="1739" t="n"/>
      <c r="LUM12" s="1739" t="n"/>
      <c r="LUN12" s="1739" t="n"/>
      <c r="LUO12" s="1739" t="n"/>
      <c r="LUP12" s="1739" t="n"/>
      <c r="LUQ12" s="1739" t="n"/>
      <c r="LUR12" s="1739" t="n"/>
      <c r="LUS12" s="1739" t="n"/>
      <c r="LUT12" s="1739" t="n"/>
      <c r="LUU12" s="1739" t="n"/>
      <c r="LUV12" s="1739" t="n"/>
      <c r="LUW12" s="1739" t="n"/>
      <c r="LUX12" s="1739" t="n"/>
      <c r="LUY12" s="1739" t="n"/>
      <c r="LUZ12" s="1739" t="n"/>
      <c r="LVA12" s="1739" t="n"/>
      <c r="LVB12" s="1739" t="n"/>
      <c r="LVC12" s="1739" t="n"/>
      <c r="LVD12" s="1739" t="n"/>
      <c r="LVE12" s="1739" t="n"/>
      <c r="LVF12" s="1739" t="n"/>
      <c r="LVG12" s="1739" t="n"/>
      <c r="LVH12" s="1739" t="n"/>
      <c r="LVI12" s="1739" t="n"/>
      <c r="LVJ12" s="1739" t="n"/>
      <c r="LVK12" s="1739" t="n"/>
      <c r="LVL12" s="1739" t="n"/>
      <c r="LVM12" s="1739" t="n"/>
      <c r="LVN12" s="1739" t="n"/>
      <c r="LVO12" s="1739" t="n"/>
      <c r="LVP12" s="1739" t="n"/>
      <c r="LVQ12" s="1739" t="n"/>
      <c r="LVR12" s="1739" t="n"/>
      <c r="LVS12" s="1739" t="n"/>
      <c r="LVT12" s="1739" t="n"/>
      <c r="LVU12" s="1739" t="n"/>
      <c r="LVV12" s="1739" t="n"/>
      <c r="LVW12" s="1739" t="n"/>
      <c r="LVX12" s="1739" t="n"/>
      <c r="LVY12" s="1739" t="n"/>
      <c r="LVZ12" s="1739" t="n"/>
      <c r="LWA12" s="1739" t="n"/>
      <c r="LWB12" s="1739" t="n"/>
      <c r="LWC12" s="1739" t="n"/>
      <c r="LWD12" s="1739" t="n"/>
      <c r="LWE12" s="1739" t="n"/>
      <c r="LWF12" s="1739" t="n"/>
      <c r="LWG12" s="1739" t="n"/>
      <c r="LWH12" s="1739" t="n"/>
      <c r="LWI12" s="1739" t="n"/>
      <c r="LWJ12" s="1739" t="n"/>
      <c r="LWK12" s="1739" t="n"/>
      <c r="LWL12" s="1739" t="n"/>
      <c r="LWM12" s="1739" t="n"/>
      <c r="LWN12" s="1739" t="n"/>
      <c r="LWO12" s="1739" t="n"/>
      <c r="LWP12" s="1739" t="n"/>
      <c r="LWQ12" s="1739" t="n"/>
      <c r="LWR12" s="1739" t="n"/>
      <c r="LWS12" s="1739" t="n"/>
      <c r="LWT12" s="1739" t="n"/>
      <c r="LWU12" s="1739" t="n"/>
      <c r="LWV12" s="1739" t="n"/>
      <c r="LWW12" s="1739" t="n"/>
      <c r="LWX12" s="1739" t="n"/>
      <c r="LWY12" s="1739" t="n"/>
      <c r="LWZ12" s="1739" t="n"/>
      <c r="LXA12" s="1739" t="n"/>
      <c r="LXB12" s="1739" t="n"/>
      <c r="LXC12" s="1739" t="n"/>
      <c r="LXD12" s="1739" t="n"/>
      <c r="LXE12" s="1739" t="n"/>
      <c r="LXF12" s="1739" t="n"/>
      <c r="LXG12" s="1739" t="n"/>
      <c r="LXH12" s="1739" t="n"/>
      <c r="LXI12" s="1739" t="n"/>
      <c r="LXJ12" s="1739" t="n"/>
      <c r="LXK12" s="1739" t="n"/>
      <c r="LXL12" s="1739" t="n"/>
      <c r="LXM12" s="1739" t="n"/>
      <c r="LXN12" s="1739" t="n"/>
      <c r="LXO12" s="1739" t="n"/>
      <c r="LXP12" s="1739" t="n"/>
      <c r="LXQ12" s="1739" t="n"/>
      <c r="LXR12" s="1739" t="n"/>
      <c r="LXS12" s="1739" t="n"/>
      <c r="LXT12" s="1739" t="n"/>
      <c r="LXU12" s="1739" t="n"/>
      <c r="LXV12" s="1739" t="n"/>
      <c r="LXW12" s="1739" t="n"/>
      <c r="LXX12" s="1739" t="n"/>
      <c r="LXY12" s="1739" t="n"/>
      <c r="LXZ12" s="1739" t="n"/>
      <c r="LYA12" s="1739" t="n"/>
      <c r="LYB12" s="1739" t="n"/>
      <c r="LYC12" s="1739" t="n"/>
      <c r="LYD12" s="1739" t="n"/>
      <c r="LYE12" s="1739" t="n"/>
      <c r="LYF12" s="1739" t="n"/>
      <c r="LYG12" s="1739" t="n"/>
      <c r="LYH12" s="1739" t="n"/>
      <c r="LYI12" s="1739" t="n"/>
      <c r="LYJ12" s="1739" t="n"/>
      <c r="LYK12" s="1739" t="n"/>
      <c r="LYL12" s="1739" t="n"/>
      <c r="LYM12" s="1739" t="n"/>
      <c r="LYN12" s="1739" t="n"/>
      <c r="LYO12" s="1739" t="n"/>
      <c r="LYP12" s="1739" t="n"/>
      <c r="LYQ12" s="1739" t="n"/>
      <c r="LYR12" s="1739" t="n"/>
      <c r="LYS12" s="1739" t="n"/>
      <c r="LYT12" s="1739" t="n"/>
      <c r="LYU12" s="1739" t="n"/>
      <c r="LYV12" s="1739" t="n"/>
      <c r="LYW12" s="1739" t="n"/>
      <c r="LYX12" s="1739" t="n"/>
      <c r="LYY12" s="1739" t="n"/>
      <c r="LYZ12" s="1739" t="n"/>
      <c r="LZA12" s="1739" t="n"/>
      <c r="LZB12" s="1739" t="n"/>
      <c r="LZC12" s="1739" t="n"/>
      <c r="LZD12" s="1739" t="n"/>
      <c r="LZE12" s="1739" t="n"/>
      <c r="LZF12" s="1739" t="n"/>
      <c r="LZG12" s="1739" t="n"/>
      <c r="LZH12" s="1739" t="n"/>
      <c r="LZI12" s="1739" t="n"/>
      <c r="LZJ12" s="1739" t="n"/>
      <c r="LZK12" s="1739" t="n"/>
      <c r="LZL12" s="1739" t="n"/>
      <c r="LZM12" s="1739" t="n"/>
      <c r="LZN12" s="1739" t="n"/>
      <c r="LZO12" s="1739" t="n"/>
      <c r="LZP12" s="1739" t="n"/>
      <c r="LZQ12" s="1739" t="n"/>
      <c r="LZR12" s="1739" t="n"/>
      <c r="LZS12" s="1739" t="n"/>
      <c r="LZT12" s="1739" t="n"/>
      <c r="LZU12" s="1739" t="n"/>
      <c r="LZV12" s="1739" t="n"/>
      <c r="LZW12" s="1739" t="n"/>
      <c r="LZX12" s="1739" t="n"/>
      <c r="LZY12" s="1739" t="n"/>
      <c r="LZZ12" s="1739" t="n"/>
      <c r="MAA12" s="1739" t="n"/>
      <c r="MAB12" s="1739" t="n"/>
      <c r="MAC12" s="1739" t="n"/>
      <c r="MAD12" s="1739" t="n"/>
      <c r="MAE12" s="1739" t="n"/>
      <c r="MAF12" s="1739" t="n"/>
      <c r="MAG12" s="1739" t="n"/>
      <c r="MAH12" s="1739" t="n"/>
      <c r="MAI12" s="1739" t="n"/>
      <c r="MAJ12" s="1739" t="n"/>
      <c r="MAK12" s="1739" t="n"/>
      <c r="MAL12" s="1739" t="n"/>
      <c r="MAM12" s="1739" t="n"/>
      <c r="MAN12" s="1739" t="n"/>
      <c r="MAO12" s="1739" t="n"/>
      <c r="MAP12" s="1739" t="n"/>
      <c r="MAQ12" s="1739" t="n"/>
      <c r="MAR12" s="1739" t="n"/>
      <c r="MAS12" s="1739" t="n"/>
      <c r="MAT12" s="1739" t="n"/>
      <c r="MAU12" s="1739" t="n"/>
      <c r="MAV12" s="1739" t="n"/>
      <c r="MAW12" s="1739" t="n"/>
      <c r="MAX12" s="1739" t="n"/>
      <c r="MAY12" s="1739" t="n"/>
      <c r="MAZ12" s="1739" t="n"/>
      <c r="MBA12" s="1739" t="n"/>
      <c r="MBB12" s="1739" t="n"/>
      <c r="MBC12" s="1739" t="n"/>
      <c r="MBD12" s="1739" t="n"/>
      <c r="MBE12" s="1739" t="n"/>
      <c r="MBF12" s="1739" t="n"/>
      <c r="MBG12" s="1739" t="n"/>
      <c r="MBH12" s="1739" t="n"/>
      <c r="MBI12" s="1739" t="n"/>
      <c r="MBJ12" s="1739" t="n"/>
      <c r="MBK12" s="1739" t="n"/>
      <c r="MBL12" s="1739" t="n"/>
      <c r="MBM12" s="1739" t="n"/>
      <c r="MBN12" s="1739" t="n"/>
      <c r="MBO12" s="1739" t="n"/>
      <c r="MBP12" s="1739" t="n"/>
      <c r="MBQ12" s="1739" t="n"/>
      <c r="MBR12" s="1739" t="n"/>
      <c r="MBS12" s="1739" t="n"/>
      <c r="MBT12" s="1739" t="n"/>
      <c r="MBU12" s="1739" t="n"/>
      <c r="MBV12" s="1739" t="n"/>
      <c r="MBW12" s="1739" t="n"/>
      <c r="MBX12" s="1739" t="n"/>
      <c r="MBY12" s="1739" t="n"/>
      <c r="MBZ12" s="1739" t="n"/>
      <c r="MCA12" s="1739" t="n"/>
      <c r="MCB12" s="1739" t="n"/>
      <c r="MCC12" s="1739" t="n"/>
      <c r="MCD12" s="1739" t="n"/>
      <c r="MCE12" s="1739" t="n"/>
      <c r="MCF12" s="1739" t="n"/>
      <c r="MCG12" s="1739" t="n"/>
      <c r="MCH12" s="1739" t="n"/>
      <c r="MCI12" s="1739" t="n"/>
      <c r="MCJ12" s="1739" t="n"/>
      <c r="MCK12" s="1739" t="n"/>
      <c r="MCL12" s="1739" t="n"/>
      <c r="MCM12" s="1739" t="n"/>
      <c r="MCN12" s="1739" t="n"/>
      <c r="MCO12" s="1739" t="n"/>
      <c r="MCP12" s="1739" t="n"/>
      <c r="MCQ12" s="1739" t="n"/>
      <c r="MCR12" s="1739" t="n"/>
      <c r="MCS12" s="1739" t="n"/>
      <c r="MCT12" s="1739" t="n"/>
      <c r="MCU12" s="1739" t="n"/>
      <c r="MCV12" s="1739" t="n"/>
      <c r="MCW12" s="1739" t="n"/>
      <c r="MCX12" s="1739" t="n"/>
      <c r="MCY12" s="1739" t="n"/>
      <c r="MCZ12" s="1739" t="n"/>
      <c r="MDA12" s="1739" t="n"/>
      <c r="MDB12" s="1739" t="n"/>
      <c r="MDC12" s="1739" t="n"/>
      <c r="MDD12" s="1739" t="n"/>
      <c r="MDE12" s="1739" t="n"/>
      <c r="MDF12" s="1739" t="n"/>
      <c r="MDG12" s="1739" t="n"/>
      <c r="MDH12" s="1739" t="n"/>
      <c r="MDI12" s="1739" t="n"/>
      <c r="MDJ12" s="1739" t="n"/>
      <c r="MDK12" s="1739" t="n"/>
      <c r="MDL12" s="1739" t="n"/>
      <c r="MDM12" s="1739" t="n"/>
      <c r="MDN12" s="1739" t="n"/>
      <c r="MDO12" s="1739" t="n"/>
      <c r="MDP12" s="1739" t="n"/>
      <c r="MDQ12" s="1739" t="n"/>
      <c r="MDR12" s="1739" t="n"/>
      <c r="MDS12" s="1739" t="n"/>
      <c r="MDT12" s="1739" t="n"/>
      <c r="MDU12" s="1739" t="n"/>
      <c r="MDV12" s="1739" t="n"/>
      <c r="MDW12" s="1739" t="n"/>
      <c r="MDX12" s="1739" t="n"/>
      <c r="MDY12" s="1739" t="n"/>
      <c r="MDZ12" s="1739" t="n"/>
      <c r="MEA12" s="1739" t="n"/>
      <c r="MEB12" s="1739" t="n"/>
      <c r="MEC12" s="1739" t="n"/>
      <c r="MED12" s="1739" t="n"/>
      <c r="MEE12" s="1739" t="n"/>
      <c r="MEF12" s="1739" t="n"/>
      <c r="MEG12" s="1739" t="n"/>
      <c r="MEH12" s="1739" t="n"/>
      <c r="MEI12" s="1739" t="n"/>
      <c r="MEJ12" s="1739" t="n"/>
      <c r="MEK12" s="1739" t="n"/>
      <c r="MEL12" s="1739" t="n"/>
      <c r="MEM12" s="1739" t="n"/>
      <c r="MEN12" s="1739" t="n"/>
      <c r="MEO12" s="1739" t="n"/>
      <c r="MEP12" s="1739" t="n"/>
      <c r="MEQ12" s="1739" t="n"/>
      <c r="MER12" s="1739" t="n"/>
      <c r="MES12" s="1739" t="n"/>
      <c r="MET12" s="1739" t="n"/>
      <c r="MEU12" s="1739" t="n"/>
      <c r="MEV12" s="1739" t="n"/>
      <c r="MEW12" s="1739" t="n"/>
      <c r="MEX12" s="1739" t="n"/>
      <c r="MEY12" s="1739" t="n"/>
      <c r="MEZ12" s="1739" t="n"/>
      <c r="MFA12" s="1739" t="n"/>
      <c r="MFB12" s="1739" t="n"/>
      <c r="MFC12" s="1739" t="n"/>
      <c r="MFD12" s="1739" t="n"/>
      <c r="MFE12" s="1739" t="n"/>
      <c r="MFF12" s="1739" t="n"/>
      <c r="MFG12" s="1739" t="n"/>
      <c r="MFH12" s="1739" t="n"/>
      <c r="MFI12" s="1739" t="n"/>
      <c r="MFJ12" s="1739" t="n"/>
      <c r="MFK12" s="1739" t="n"/>
      <c r="MFL12" s="1739" t="n"/>
      <c r="MFM12" s="1739" t="n"/>
      <c r="MFN12" s="1739" t="n"/>
      <c r="MFO12" s="1739" t="n"/>
      <c r="MFP12" s="1739" t="n"/>
      <c r="MFQ12" s="1739" t="n"/>
      <c r="MFR12" s="1739" t="n"/>
      <c r="MFS12" s="1739" t="n"/>
      <c r="MFT12" s="1739" t="n"/>
      <c r="MFU12" s="1739" t="n"/>
      <c r="MFV12" s="1739" t="n"/>
      <c r="MFW12" s="1739" t="n"/>
      <c r="MFX12" s="1739" t="n"/>
      <c r="MFY12" s="1739" t="n"/>
      <c r="MFZ12" s="1739" t="n"/>
      <c r="MGA12" s="1739" t="n"/>
      <c r="MGB12" s="1739" t="n"/>
      <c r="MGC12" s="1739" t="n"/>
      <c r="MGD12" s="1739" t="n"/>
      <c r="MGE12" s="1739" t="n"/>
      <c r="MGF12" s="1739" t="n"/>
      <c r="MGG12" s="1739" t="n"/>
      <c r="MGH12" s="1739" t="n"/>
      <c r="MGI12" s="1739" t="n"/>
      <c r="MGJ12" s="1739" t="n"/>
      <c r="MGK12" s="1739" t="n"/>
      <c r="MGL12" s="1739" t="n"/>
      <c r="MGM12" s="1739" t="n"/>
      <c r="MGN12" s="1739" t="n"/>
      <c r="MGO12" s="1739" t="n"/>
      <c r="MGP12" s="1739" t="n"/>
      <c r="MGQ12" s="1739" t="n"/>
      <c r="MGR12" s="1739" t="n"/>
      <c r="MGS12" s="1739" t="n"/>
      <c r="MGT12" s="1739" t="n"/>
      <c r="MGU12" s="1739" t="n"/>
      <c r="MGV12" s="1739" t="n"/>
      <c r="MGW12" s="1739" t="n"/>
      <c r="MGX12" s="1739" t="n"/>
      <c r="MGY12" s="1739" t="n"/>
      <c r="MGZ12" s="1739" t="n"/>
      <c r="MHA12" s="1739" t="n"/>
      <c r="MHB12" s="1739" t="n"/>
      <c r="MHC12" s="1739" t="n"/>
      <c r="MHD12" s="1739" t="n"/>
      <c r="MHE12" s="1739" t="n"/>
      <c r="MHF12" s="1739" t="n"/>
      <c r="MHG12" s="1739" t="n"/>
      <c r="MHH12" s="1739" t="n"/>
      <c r="MHI12" s="1739" t="n"/>
      <c r="MHJ12" s="1739" t="n"/>
      <c r="MHK12" s="1739" t="n"/>
      <c r="MHL12" s="1739" t="n"/>
      <c r="MHM12" s="1739" t="n"/>
      <c r="MHN12" s="1739" t="n"/>
      <c r="MHO12" s="1739" t="n"/>
      <c r="MHP12" s="1739" t="n"/>
      <c r="MHQ12" s="1739" t="n"/>
      <c r="MHR12" s="1739" t="n"/>
      <c r="MHS12" s="1739" t="n"/>
      <c r="MHT12" s="1739" t="n"/>
      <c r="MHU12" s="1739" t="n"/>
      <c r="MHV12" s="1739" t="n"/>
      <c r="MHW12" s="1739" t="n"/>
      <c r="MHX12" s="1739" t="n"/>
      <c r="MHY12" s="1739" t="n"/>
      <c r="MHZ12" s="1739" t="n"/>
      <c r="MIA12" s="1739" t="n"/>
      <c r="MIB12" s="1739" t="n"/>
      <c r="MIC12" s="1739" t="n"/>
      <c r="MID12" s="1739" t="n"/>
      <c r="MIE12" s="1739" t="n"/>
      <c r="MIF12" s="1739" t="n"/>
      <c r="MIG12" s="1739" t="n"/>
      <c r="MIH12" s="1739" t="n"/>
      <c r="MII12" s="1739" t="n"/>
      <c r="MIJ12" s="1739" t="n"/>
      <c r="MIK12" s="1739" t="n"/>
      <c r="MIL12" s="1739" t="n"/>
      <c r="MIM12" s="1739" t="n"/>
      <c r="MIN12" s="1739" t="n"/>
      <c r="MIO12" s="1739" t="n"/>
      <c r="MIP12" s="1739" t="n"/>
      <c r="MIQ12" s="1739" t="n"/>
      <c r="MIR12" s="1739" t="n"/>
      <c r="MIS12" s="1739" t="n"/>
      <c r="MIT12" s="1739" t="n"/>
      <c r="MIU12" s="1739" t="n"/>
      <c r="MIV12" s="1739" t="n"/>
      <c r="MIW12" s="1739" t="n"/>
      <c r="MIX12" s="1739" t="n"/>
      <c r="MIY12" s="1739" t="n"/>
      <c r="MIZ12" s="1739" t="n"/>
      <c r="MJA12" s="1739" t="n"/>
      <c r="MJB12" s="1739" t="n"/>
      <c r="MJC12" s="1739" t="n"/>
      <c r="MJD12" s="1739" t="n"/>
      <c r="MJE12" s="1739" t="n"/>
      <c r="MJF12" s="1739" t="n"/>
      <c r="MJG12" s="1739" t="n"/>
      <c r="MJH12" s="1739" t="n"/>
      <c r="MJI12" s="1739" t="n"/>
      <c r="MJJ12" s="1739" t="n"/>
      <c r="MJK12" s="1739" t="n"/>
      <c r="MJL12" s="1739" t="n"/>
      <c r="MJM12" s="1739" t="n"/>
      <c r="MJN12" s="1739" t="n"/>
      <c r="MJO12" s="1739" t="n"/>
      <c r="MJP12" s="1739" t="n"/>
      <c r="MJQ12" s="1739" t="n"/>
      <c r="MJR12" s="1739" t="n"/>
      <c r="MJS12" s="1739" t="n"/>
      <c r="MJT12" s="1739" t="n"/>
      <c r="MJU12" s="1739" t="n"/>
      <c r="MJV12" s="1739" t="n"/>
      <c r="MJW12" s="1739" t="n"/>
      <c r="MJX12" s="1739" t="n"/>
      <c r="MJY12" s="1739" t="n"/>
      <c r="MJZ12" s="1739" t="n"/>
      <c r="MKA12" s="1739" t="n"/>
      <c r="MKB12" s="1739" t="n"/>
      <c r="MKC12" s="1739" t="n"/>
      <c r="MKD12" s="1739" t="n"/>
      <c r="MKE12" s="1739" t="n"/>
      <c r="MKF12" s="1739" t="n"/>
      <c r="MKG12" s="1739" t="n"/>
      <c r="MKH12" s="1739" t="n"/>
      <c r="MKI12" s="1739" t="n"/>
      <c r="MKJ12" s="1739" t="n"/>
      <c r="MKK12" s="1739" t="n"/>
      <c r="MKL12" s="1739" t="n"/>
      <c r="MKM12" s="1739" t="n"/>
      <c r="MKN12" s="1739" t="n"/>
      <c r="MKO12" s="1739" t="n"/>
      <c r="MKP12" s="1739" t="n"/>
      <c r="MKQ12" s="1739" t="n"/>
      <c r="MKR12" s="1739" t="n"/>
      <c r="MKS12" s="1739" t="n"/>
      <c r="MKT12" s="1739" t="n"/>
      <c r="MKU12" s="1739" t="n"/>
      <c r="MKV12" s="1739" t="n"/>
      <c r="MKW12" s="1739" t="n"/>
      <c r="MKX12" s="1739" t="n"/>
      <c r="MKY12" s="1739" t="n"/>
      <c r="MKZ12" s="1739" t="n"/>
      <c r="MLA12" s="1739" t="n"/>
      <c r="MLB12" s="1739" t="n"/>
      <c r="MLC12" s="1739" t="n"/>
      <c r="MLD12" s="1739" t="n"/>
      <c r="MLE12" s="1739" t="n"/>
      <c r="MLF12" s="1739" t="n"/>
      <c r="MLG12" s="1739" t="n"/>
      <c r="MLH12" s="1739" t="n"/>
      <c r="MLI12" s="1739" t="n"/>
      <c r="MLJ12" s="1739" t="n"/>
      <c r="MLK12" s="1739" t="n"/>
      <c r="MLL12" s="1739" t="n"/>
      <c r="MLM12" s="1739" t="n"/>
      <c r="MLN12" s="1739" t="n"/>
      <c r="MLO12" s="1739" t="n"/>
      <c r="MLP12" s="1739" t="n"/>
      <c r="MLQ12" s="1739" t="n"/>
      <c r="MLR12" s="1739" t="n"/>
      <c r="MLS12" s="1739" t="n"/>
      <c r="MLT12" s="1739" t="n"/>
      <c r="MLU12" s="1739" t="n"/>
      <c r="MLV12" s="1739" t="n"/>
      <c r="MLW12" s="1739" t="n"/>
      <c r="MLX12" s="1739" t="n"/>
      <c r="MLY12" s="1739" t="n"/>
      <c r="MLZ12" s="1739" t="n"/>
      <c r="MMA12" s="1739" t="n"/>
      <c r="MMB12" s="1739" t="n"/>
      <c r="MMC12" s="1739" t="n"/>
      <c r="MMD12" s="1739" t="n"/>
      <c r="MME12" s="1739" t="n"/>
      <c r="MMF12" s="1739" t="n"/>
      <c r="MMG12" s="1739" t="n"/>
      <c r="MMH12" s="1739" t="n"/>
      <c r="MMI12" s="1739" t="n"/>
      <c r="MMJ12" s="1739" t="n"/>
      <c r="MMK12" s="1739" t="n"/>
      <c r="MML12" s="1739" t="n"/>
      <c r="MMM12" s="1739" t="n"/>
      <c r="MMN12" s="1739" t="n"/>
      <c r="MMO12" s="1739" t="n"/>
      <c r="MMP12" s="1739" t="n"/>
      <c r="MMQ12" s="1739" t="n"/>
      <c r="MMR12" s="1739" t="n"/>
      <c r="MMS12" s="1739" t="n"/>
      <c r="MMT12" s="1739" t="n"/>
      <c r="MMU12" s="1739" t="n"/>
      <c r="MMV12" s="1739" t="n"/>
      <c r="MMW12" s="1739" t="n"/>
      <c r="MMX12" s="1739" t="n"/>
      <c r="MMY12" s="1739" t="n"/>
      <c r="MMZ12" s="1739" t="n"/>
      <c r="MNA12" s="1739" t="n"/>
      <c r="MNB12" s="1739" t="n"/>
      <c r="MNC12" s="1739" t="n"/>
      <c r="MND12" s="1739" t="n"/>
      <c r="MNE12" s="1739" t="n"/>
      <c r="MNF12" s="1739" t="n"/>
      <c r="MNG12" s="1739" t="n"/>
      <c r="MNH12" s="1739" t="n"/>
      <c r="MNI12" s="1739" t="n"/>
      <c r="MNJ12" s="1739" t="n"/>
      <c r="MNK12" s="1739" t="n"/>
      <c r="MNL12" s="1739" t="n"/>
      <c r="MNM12" s="1739" t="n"/>
      <c r="MNN12" s="1739" t="n"/>
      <c r="MNO12" s="1739" t="n"/>
      <c r="MNP12" s="1739" t="n"/>
      <c r="MNQ12" s="1739" t="n"/>
      <c r="MNR12" s="1739" t="n"/>
      <c r="MNS12" s="1739" t="n"/>
      <c r="MNT12" s="1739" t="n"/>
      <c r="MNU12" s="1739" t="n"/>
      <c r="MNV12" s="1739" t="n"/>
      <c r="MNW12" s="1739" t="n"/>
      <c r="MNX12" s="1739" t="n"/>
      <c r="MNY12" s="1739" t="n"/>
      <c r="MNZ12" s="1739" t="n"/>
      <c r="MOA12" s="1739" t="n"/>
      <c r="MOB12" s="1739" t="n"/>
      <c r="MOC12" s="1739" t="n"/>
      <c r="MOD12" s="1739" t="n"/>
      <c r="MOE12" s="1739" t="n"/>
      <c r="MOF12" s="1739" t="n"/>
      <c r="MOG12" s="1739" t="n"/>
      <c r="MOH12" s="1739" t="n"/>
      <c r="MOI12" s="1739" t="n"/>
      <c r="MOJ12" s="1739" t="n"/>
      <c r="MOK12" s="1739" t="n"/>
      <c r="MOL12" s="1739" t="n"/>
      <c r="MOM12" s="1739" t="n"/>
      <c r="MON12" s="1739" t="n"/>
      <c r="MOO12" s="1739" t="n"/>
      <c r="MOP12" s="1739" t="n"/>
      <c r="MOQ12" s="1739" t="n"/>
      <c r="MOR12" s="1739" t="n"/>
      <c r="MOS12" s="1739" t="n"/>
      <c r="MOT12" s="1739" t="n"/>
      <c r="MOU12" s="1739" t="n"/>
      <c r="MOV12" s="1739" t="n"/>
      <c r="MOW12" s="1739" t="n"/>
      <c r="MOX12" s="1739" t="n"/>
      <c r="MOY12" s="1739" t="n"/>
      <c r="MOZ12" s="1739" t="n"/>
      <c r="MPA12" s="1739" t="n"/>
      <c r="MPB12" s="1739" t="n"/>
      <c r="MPC12" s="1739" t="n"/>
      <c r="MPD12" s="1739" t="n"/>
      <c r="MPE12" s="1739" t="n"/>
      <c r="MPF12" s="1739" t="n"/>
      <c r="MPG12" s="1739" t="n"/>
      <c r="MPH12" s="1739" t="n"/>
      <c r="MPI12" s="1739" t="n"/>
      <c r="MPJ12" s="1739" t="n"/>
      <c r="MPK12" s="1739" t="n"/>
      <c r="MPL12" s="1739" t="n"/>
      <c r="MPM12" s="1739" t="n"/>
      <c r="MPN12" s="1739" t="n"/>
      <c r="MPO12" s="1739" t="n"/>
      <c r="MPP12" s="1739" t="n"/>
      <c r="MPQ12" s="1739" t="n"/>
      <c r="MPR12" s="1739" t="n"/>
      <c r="MPS12" s="1739" t="n"/>
      <c r="MPT12" s="1739" t="n"/>
      <c r="MPU12" s="1739" t="n"/>
      <c r="MPV12" s="1739" t="n"/>
      <c r="MPW12" s="1739" t="n"/>
      <c r="MPX12" s="1739" t="n"/>
      <c r="MPY12" s="1739" t="n"/>
      <c r="MPZ12" s="1739" t="n"/>
      <c r="MQA12" s="1739" t="n"/>
      <c r="MQB12" s="1739" t="n"/>
      <c r="MQC12" s="1739" t="n"/>
      <c r="MQD12" s="1739" t="n"/>
      <c r="MQE12" s="1739" t="n"/>
      <c r="MQF12" s="1739" t="n"/>
      <c r="MQG12" s="1739" t="n"/>
      <c r="MQH12" s="1739" t="n"/>
      <c r="MQI12" s="1739" t="n"/>
      <c r="MQJ12" s="1739" t="n"/>
      <c r="MQK12" s="1739" t="n"/>
      <c r="MQL12" s="1739" t="n"/>
      <c r="MQM12" s="1739" t="n"/>
      <c r="MQN12" s="1739" t="n"/>
      <c r="MQO12" s="1739" t="n"/>
      <c r="MQP12" s="1739" t="n"/>
      <c r="MQQ12" s="1739" t="n"/>
      <c r="MQR12" s="1739" t="n"/>
      <c r="MQS12" s="1739" t="n"/>
      <c r="MQT12" s="1739" t="n"/>
      <c r="MQU12" s="1739" t="n"/>
      <c r="MQV12" s="1739" t="n"/>
      <c r="MQW12" s="1739" t="n"/>
      <c r="MQX12" s="1739" t="n"/>
      <c r="MQY12" s="1739" t="n"/>
      <c r="MQZ12" s="1739" t="n"/>
      <c r="MRA12" s="1739" t="n"/>
      <c r="MRB12" s="1739" t="n"/>
      <c r="MRC12" s="1739" t="n"/>
      <c r="MRD12" s="1739" t="n"/>
      <c r="MRE12" s="1739" t="n"/>
      <c r="MRF12" s="1739" t="n"/>
      <c r="MRG12" s="1739" t="n"/>
      <c r="MRH12" s="1739" t="n"/>
      <c r="MRI12" s="1739" t="n"/>
      <c r="MRJ12" s="1739" t="n"/>
      <c r="MRK12" s="1739" t="n"/>
      <c r="MRL12" s="1739" t="n"/>
      <c r="MRM12" s="1739" t="n"/>
      <c r="MRN12" s="1739" t="n"/>
      <c r="MRO12" s="1739" t="n"/>
      <c r="MRP12" s="1739" t="n"/>
      <c r="MRQ12" s="1739" t="n"/>
      <c r="MRR12" s="1739" t="n"/>
      <c r="MRS12" s="1739" t="n"/>
      <c r="MRT12" s="1739" t="n"/>
      <c r="MRU12" s="1739" t="n"/>
      <c r="MRV12" s="1739" t="n"/>
      <c r="MRW12" s="1739" t="n"/>
      <c r="MRX12" s="1739" t="n"/>
      <c r="MRY12" s="1739" t="n"/>
      <c r="MRZ12" s="1739" t="n"/>
      <c r="MSA12" s="1739" t="n"/>
      <c r="MSB12" s="1739" t="n"/>
      <c r="MSC12" s="1739" t="n"/>
      <c r="MSD12" s="1739" t="n"/>
      <c r="MSE12" s="1739" t="n"/>
      <c r="MSF12" s="1739" t="n"/>
      <c r="MSG12" s="1739" t="n"/>
      <c r="MSH12" s="1739" t="n"/>
      <c r="MSI12" s="1739" t="n"/>
      <c r="MSJ12" s="1739" t="n"/>
      <c r="MSK12" s="1739" t="n"/>
      <c r="MSL12" s="1739" t="n"/>
      <c r="MSM12" s="1739" t="n"/>
      <c r="MSN12" s="1739" t="n"/>
      <c r="MSO12" s="1739" t="n"/>
      <c r="MSP12" s="1739" t="n"/>
      <c r="MSQ12" s="1739" t="n"/>
      <c r="MSR12" s="1739" t="n"/>
      <c r="MSS12" s="1739" t="n"/>
      <c r="MST12" s="1739" t="n"/>
      <c r="MSU12" s="1739" t="n"/>
      <c r="MSV12" s="1739" t="n"/>
      <c r="MSW12" s="1739" t="n"/>
      <c r="MSX12" s="1739" t="n"/>
      <c r="MSY12" s="1739" t="n"/>
      <c r="MSZ12" s="1739" t="n"/>
      <c r="MTA12" s="1739" t="n"/>
      <c r="MTB12" s="1739" t="n"/>
      <c r="MTC12" s="1739" t="n"/>
      <c r="MTD12" s="1739" t="n"/>
      <c r="MTE12" s="1739" t="n"/>
      <c r="MTF12" s="1739" t="n"/>
      <c r="MTG12" s="1739" t="n"/>
      <c r="MTH12" s="1739" t="n"/>
      <c r="MTI12" s="1739" t="n"/>
      <c r="MTJ12" s="1739" t="n"/>
      <c r="MTK12" s="1739" t="n"/>
      <c r="MTL12" s="1739" t="n"/>
      <c r="MTM12" s="1739" t="n"/>
      <c r="MTN12" s="1739" t="n"/>
      <c r="MTO12" s="1739" t="n"/>
      <c r="MTP12" s="1739" t="n"/>
      <c r="MTQ12" s="1739" t="n"/>
      <c r="MTR12" s="1739" t="n"/>
      <c r="MTS12" s="1739" t="n"/>
      <c r="MTT12" s="1739" t="n"/>
      <c r="MTU12" s="1739" t="n"/>
      <c r="MTV12" s="1739" t="n"/>
      <c r="MTW12" s="1739" t="n"/>
      <c r="MTX12" s="1739" t="n"/>
      <c r="MTY12" s="1739" t="n"/>
      <c r="MTZ12" s="1739" t="n"/>
      <c r="MUA12" s="1739" t="n"/>
      <c r="MUB12" s="1739" t="n"/>
      <c r="MUC12" s="1739" t="n"/>
      <c r="MUD12" s="1739" t="n"/>
      <c r="MUE12" s="1739" t="n"/>
      <c r="MUF12" s="1739" t="n"/>
      <c r="MUG12" s="1739" t="n"/>
      <c r="MUH12" s="1739" t="n"/>
      <c r="MUI12" s="1739" t="n"/>
      <c r="MUJ12" s="1739" t="n"/>
      <c r="MUK12" s="1739" t="n"/>
      <c r="MUL12" s="1739" t="n"/>
      <c r="MUM12" s="1739" t="n"/>
      <c r="MUN12" s="1739" t="n"/>
      <c r="MUO12" s="1739" t="n"/>
      <c r="MUP12" s="1739" t="n"/>
      <c r="MUQ12" s="1739" t="n"/>
      <c r="MUR12" s="1739" t="n"/>
      <c r="MUS12" s="1739" t="n"/>
      <c r="MUT12" s="1739" t="n"/>
      <c r="MUU12" s="1739" t="n"/>
      <c r="MUV12" s="1739" t="n"/>
      <c r="MUW12" s="1739" t="n"/>
      <c r="MUX12" s="1739" t="n"/>
      <c r="MUY12" s="1739" t="n"/>
      <c r="MUZ12" s="1739" t="n"/>
      <c r="MVA12" s="1739" t="n"/>
      <c r="MVB12" s="1739" t="n"/>
      <c r="MVC12" s="1739" t="n"/>
      <c r="MVD12" s="1739" t="n"/>
      <c r="MVE12" s="1739" t="n"/>
      <c r="MVF12" s="1739" t="n"/>
      <c r="MVG12" s="1739" t="n"/>
      <c r="MVH12" s="1739" t="n"/>
      <c r="MVI12" s="1739" t="n"/>
      <c r="MVJ12" s="1739" t="n"/>
      <c r="MVK12" s="1739" t="n"/>
      <c r="MVL12" s="1739" t="n"/>
      <c r="MVM12" s="1739" t="n"/>
      <c r="MVN12" s="1739" t="n"/>
      <c r="MVO12" s="1739" t="n"/>
      <c r="MVP12" s="1739" t="n"/>
      <c r="MVQ12" s="1739" t="n"/>
      <c r="MVR12" s="1739" t="n"/>
      <c r="MVS12" s="1739" t="n"/>
      <c r="MVT12" s="1739" t="n"/>
      <c r="MVU12" s="1739" t="n"/>
      <c r="MVV12" s="1739" t="n"/>
      <c r="MVW12" s="1739" t="n"/>
      <c r="MVX12" s="1739" t="n"/>
      <c r="MVY12" s="1739" t="n"/>
      <c r="MVZ12" s="1739" t="n"/>
      <c r="MWA12" s="1739" t="n"/>
      <c r="MWB12" s="1739" t="n"/>
      <c r="MWC12" s="1739" t="n"/>
      <c r="MWD12" s="1739" t="n"/>
      <c r="MWE12" s="1739" t="n"/>
      <c r="MWF12" s="1739" t="n"/>
      <c r="MWG12" s="1739" t="n"/>
      <c r="MWH12" s="1739" t="n"/>
      <c r="MWI12" s="1739" t="n"/>
      <c r="MWJ12" s="1739" t="n"/>
      <c r="MWK12" s="1739" t="n"/>
      <c r="MWL12" s="1739" t="n"/>
      <c r="MWM12" s="1739" t="n"/>
      <c r="MWN12" s="1739" t="n"/>
      <c r="MWO12" s="1739" t="n"/>
      <c r="MWP12" s="1739" t="n"/>
      <c r="MWQ12" s="1739" t="n"/>
      <c r="MWR12" s="1739" t="n"/>
      <c r="MWS12" s="1739" t="n"/>
      <c r="MWT12" s="1739" t="n"/>
      <c r="MWU12" s="1739" t="n"/>
      <c r="MWV12" s="1739" t="n"/>
      <c r="MWW12" s="1739" t="n"/>
      <c r="MWX12" s="1739" t="n"/>
      <c r="MWY12" s="1739" t="n"/>
      <c r="MWZ12" s="1739" t="n"/>
      <c r="MXA12" s="1739" t="n"/>
      <c r="MXB12" s="1739" t="n"/>
      <c r="MXC12" s="1739" t="n"/>
      <c r="MXD12" s="1739" t="n"/>
      <c r="MXE12" s="1739" t="n"/>
      <c r="MXF12" s="1739" t="n"/>
      <c r="MXG12" s="1739" t="n"/>
      <c r="MXH12" s="1739" t="n"/>
      <c r="MXI12" s="1739" t="n"/>
      <c r="MXJ12" s="1739" t="n"/>
      <c r="MXK12" s="1739" t="n"/>
      <c r="MXL12" s="1739" t="n"/>
      <c r="MXM12" s="1739" t="n"/>
      <c r="MXN12" s="1739" t="n"/>
      <c r="MXO12" s="1739" t="n"/>
      <c r="MXP12" s="1739" t="n"/>
      <c r="MXQ12" s="1739" t="n"/>
      <c r="MXR12" s="1739" t="n"/>
      <c r="MXS12" s="1739" t="n"/>
      <c r="MXT12" s="1739" t="n"/>
      <c r="MXU12" s="1739" t="n"/>
      <c r="MXV12" s="1739" t="n"/>
      <c r="MXW12" s="1739" t="n"/>
      <c r="MXX12" s="1739" t="n"/>
      <c r="MXY12" s="1739" t="n"/>
      <c r="MXZ12" s="1739" t="n"/>
      <c r="MYA12" s="1739" t="n"/>
      <c r="MYB12" s="1739" t="n"/>
      <c r="MYC12" s="1739" t="n"/>
      <c r="MYD12" s="1739" t="n"/>
      <c r="MYE12" s="1739" t="n"/>
      <c r="MYF12" s="1739" t="n"/>
      <c r="MYG12" s="1739" t="n"/>
      <c r="MYH12" s="1739" t="n"/>
      <c r="MYI12" s="1739" t="n"/>
      <c r="MYJ12" s="1739" t="n"/>
      <c r="MYK12" s="1739" t="n"/>
      <c r="MYL12" s="1739" t="n"/>
      <c r="MYM12" s="1739" t="n"/>
      <c r="MYN12" s="1739" t="n"/>
      <c r="MYO12" s="1739" t="n"/>
      <c r="MYP12" s="1739" t="n"/>
      <c r="MYQ12" s="1739" t="n"/>
      <c r="MYR12" s="1739" t="n"/>
      <c r="MYS12" s="1739" t="n"/>
      <c r="MYT12" s="1739" t="n"/>
      <c r="MYU12" s="1739" t="n"/>
      <c r="MYV12" s="1739" t="n"/>
      <c r="MYW12" s="1739" t="n"/>
      <c r="MYX12" s="1739" t="n"/>
      <c r="MYY12" s="1739" t="n"/>
      <c r="MYZ12" s="1739" t="n"/>
      <c r="MZA12" s="1739" t="n"/>
      <c r="MZB12" s="1739" t="n"/>
      <c r="MZC12" s="1739" t="n"/>
      <c r="MZD12" s="1739" t="n"/>
      <c r="MZE12" s="1739" t="n"/>
      <c r="MZF12" s="1739" t="n"/>
      <c r="MZG12" s="1739" t="n"/>
      <c r="MZH12" s="1739" t="n"/>
      <c r="MZI12" s="1739" t="n"/>
      <c r="MZJ12" s="1739" t="n"/>
      <c r="MZK12" s="1739" t="n"/>
      <c r="MZL12" s="1739" t="n"/>
      <c r="MZM12" s="1739" t="n"/>
      <c r="MZN12" s="1739" t="n"/>
      <c r="MZO12" s="1739" t="n"/>
      <c r="MZP12" s="1739" t="n"/>
      <c r="MZQ12" s="1739" t="n"/>
      <c r="MZR12" s="1739" t="n"/>
      <c r="MZS12" s="1739" t="n"/>
      <c r="MZT12" s="1739" t="n"/>
      <c r="MZU12" s="1739" t="n"/>
      <c r="MZV12" s="1739" t="n"/>
      <c r="MZW12" s="1739" t="n"/>
      <c r="MZX12" s="1739" t="n"/>
      <c r="MZY12" s="1739" t="n"/>
      <c r="MZZ12" s="1739" t="n"/>
      <c r="NAA12" s="1739" t="n"/>
      <c r="NAB12" s="1739" t="n"/>
      <c r="NAC12" s="1739" t="n"/>
      <c r="NAD12" s="1739" t="n"/>
      <c r="NAE12" s="1739" t="n"/>
      <c r="NAF12" s="1739" t="n"/>
      <c r="NAG12" s="1739" t="n"/>
      <c r="NAH12" s="1739" t="n"/>
      <c r="NAI12" s="1739" t="n"/>
      <c r="NAJ12" s="1739" t="n"/>
      <c r="NAK12" s="1739" t="n"/>
      <c r="NAL12" s="1739" t="n"/>
      <c r="NAM12" s="1739" t="n"/>
      <c r="NAN12" s="1739" t="n"/>
      <c r="NAO12" s="1739" t="n"/>
      <c r="NAP12" s="1739" t="n"/>
      <c r="NAQ12" s="1739" t="n"/>
      <c r="NAR12" s="1739" t="n"/>
      <c r="NAS12" s="1739" t="n"/>
      <c r="NAT12" s="1739" t="n"/>
      <c r="NAU12" s="1739" t="n"/>
      <c r="NAV12" s="1739" t="n"/>
      <c r="NAW12" s="1739" t="n"/>
      <c r="NAX12" s="1739" t="n"/>
      <c r="NAY12" s="1739" t="n"/>
      <c r="NAZ12" s="1739" t="n"/>
      <c r="NBA12" s="1739" t="n"/>
      <c r="NBB12" s="1739" t="n"/>
      <c r="NBC12" s="1739" t="n"/>
      <c r="NBD12" s="1739" t="n"/>
      <c r="NBE12" s="1739" t="n"/>
      <c r="NBF12" s="1739" t="n"/>
      <c r="NBG12" s="1739" t="n"/>
      <c r="NBH12" s="1739" t="n"/>
      <c r="NBI12" s="1739" t="n"/>
      <c r="NBJ12" s="1739" t="n"/>
      <c r="NBK12" s="1739" t="n"/>
      <c r="NBL12" s="1739" t="n"/>
      <c r="NBM12" s="1739" t="n"/>
      <c r="NBN12" s="1739" t="n"/>
      <c r="NBO12" s="1739" t="n"/>
      <c r="NBP12" s="1739" t="n"/>
      <c r="NBQ12" s="1739" t="n"/>
      <c r="NBR12" s="1739" t="n"/>
      <c r="NBS12" s="1739" t="n"/>
      <c r="NBT12" s="1739" t="n"/>
      <c r="NBU12" s="1739" t="n"/>
      <c r="NBV12" s="1739" t="n"/>
      <c r="NBW12" s="1739" t="n"/>
      <c r="NBX12" s="1739" t="n"/>
      <c r="NBY12" s="1739" t="n"/>
      <c r="NBZ12" s="1739" t="n"/>
      <c r="NCA12" s="1739" t="n"/>
      <c r="NCB12" s="1739" t="n"/>
      <c r="NCC12" s="1739" t="n"/>
      <c r="NCD12" s="1739" t="n"/>
      <c r="NCE12" s="1739" t="n"/>
      <c r="NCF12" s="1739" t="n"/>
      <c r="NCG12" s="1739" t="n"/>
      <c r="NCH12" s="1739" t="n"/>
      <c r="NCI12" s="1739" t="n"/>
      <c r="NCJ12" s="1739" t="n"/>
      <c r="NCK12" s="1739" t="n"/>
      <c r="NCL12" s="1739" t="n"/>
      <c r="NCM12" s="1739" t="n"/>
      <c r="NCN12" s="1739" t="n"/>
      <c r="NCO12" s="1739" t="n"/>
      <c r="NCP12" s="1739" t="n"/>
      <c r="NCQ12" s="1739" t="n"/>
      <c r="NCR12" s="1739" t="n"/>
      <c r="NCS12" s="1739" t="n"/>
      <c r="NCT12" s="1739" t="n"/>
      <c r="NCU12" s="1739" t="n"/>
      <c r="NCV12" s="1739" t="n"/>
      <c r="NCW12" s="1739" t="n"/>
      <c r="NCX12" s="1739" t="n"/>
      <c r="NCY12" s="1739" t="n"/>
      <c r="NCZ12" s="1739" t="n"/>
      <c r="NDA12" s="1739" t="n"/>
      <c r="NDB12" s="1739" t="n"/>
      <c r="NDC12" s="1739" t="n"/>
      <c r="NDD12" s="1739" t="n"/>
      <c r="NDE12" s="1739" t="n"/>
      <c r="NDF12" s="1739" t="n"/>
      <c r="NDG12" s="1739" t="n"/>
      <c r="NDH12" s="1739" t="n"/>
      <c r="NDI12" s="1739" t="n"/>
      <c r="NDJ12" s="1739" t="n"/>
      <c r="NDK12" s="1739" t="n"/>
      <c r="NDL12" s="1739" t="n"/>
      <c r="NDM12" s="1739" t="n"/>
      <c r="NDN12" s="1739" t="n"/>
      <c r="NDO12" s="1739" t="n"/>
      <c r="NDP12" s="1739" t="n"/>
      <c r="NDQ12" s="1739" t="n"/>
      <c r="NDR12" s="1739" t="n"/>
      <c r="NDS12" s="1739" t="n"/>
      <c r="NDT12" s="1739" t="n"/>
      <c r="NDU12" s="1739" t="n"/>
      <c r="NDV12" s="1739" t="n"/>
      <c r="NDW12" s="1739" t="n"/>
      <c r="NDX12" s="1739" t="n"/>
      <c r="NDY12" s="1739" t="n"/>
      <c r="NDZ12" s="1739" t="n"/>
      <c r="NEA12" s="1739" t="n"/>
      <c r="NEB12" s="1739" t="n"/>
      <c r="NEC12" s="1739" t="n"/>
      <c r="NED12" s="1739" t="n"/>
      <c r="NEE12" s="1739" t="n"/>
      <c r="NEF12" s="1739" t="n"/>
      <c r="NEG12" s="1739" t="n"/>
      <c r="NEH12" s="1739" t="n"/>
      <c r="NEI12" s="1739" t="n"/>
      <c r="NEJ12" s="1739" t="n"/>
      <c r="NEK12" s="1739" t="n"/>
      <c r="NEL12" s="1739" t="n"/>
      <c r="NEM12" s="1739" t="n"/>
      <c r="NEN12" s="1739" t="n"/>
      <c r="NEO12" s="1739" t="n"/>
      <c r="NEP12" s="1739" t="n"/>
      <c r="NEQ12" s="1739" t="n"/>
      <c r="NER12" s="1739" t="n"/>
      <c r="NES12" s="1739" t="n"/>
      <c r="NET12" s="1739" t="n"/>
      <c r="NEU12" s="1739" t="n"/>
      <c r="NEV12" s="1739" t="n"/>
      <c r="NEW12" s="1739" t="n"/>
      <c r="NEX12" s="1739" t="n"/>
      <c r="NEY12" s="1739" t="n"/>
      <c r="NEZ12" s="1739" t="n"/>
      <c r="NFA12" s="1739" t="n"/>
      <c r="NFB12" s="1739" t="n"/>
      <c r="NFC12" s="1739" t="n"/>
      <c r="NFD12" s="1739" t="n"/>
      <c r="NFE12" s="1739" t="n"/>
      <c r="NFF12" s="1739" t="n"/>
      <c r="NFG12" s="1739" t="n"/>
      <c r="NFH12" s="1739" t="n"/>
      <c r="NFI12" s="1739" t="n"/>
      <c r="NFJ12" s="1739" t="n"/>
      <c r="NFK12" s="1739" t="n"/>
      <c r="NFL12" s="1739" t="n"/>
      <c r="NFM12" s="1739" t="n"/>
      <c r="NFN12" s="1739" t="n"/>
      <c r="NFO12" s="1739" t="n"/>
      <c r="NFP12" s="1739" t="n"/>
      <c r="NFQ12" s="1739" t="n"/>
      <c r="NFR12" s="1739" t="n"/>
      <c r="NFS12" s="1739" t="n"/>
      <c r="NFT12" s="1739" t="n"/>
      <c r="NFU12" s="1739" t="n"/>
      <c r="NFV12" s="1739" t="n"/>
      <c r="NFW12" s="1739" t="n"/>
      <c r="NFX12" s="1739" t="n"/>
      <c r="NFY12" s="1739" t="n"/>
      <c r="NFZ12" s="1739" t="n"/>
      <c r="NGA12" s="1739" t="n"/>
      <c r="NGB12" s="1739" t="n"/>
      <c r="NGC12" s="1739" t="n"/>
      <c r="NGD12" s="1739" t="n"/>
      <c r="NGE12" s="1739" t="n"/>
      <c r="NGF12" s="1739" t="n"/>
      <c r="NGG12" s="1739" t="n"/>
      <c r="NGH12" s="1739" t="n"/>
      <c r="NGI12" s="1739" t="n"/>
      <c r="NGJ12" s="1739" t="n"/>
      <c r="NGK12" s="1739" t="n"/>
      <c r="NGL12" s="1739" t="n"/>
      <c r="NGM12" s="1739" t="n"/>
      <c r="NGN12" s="1739" t="n"/>
      <c r="NGO12" s="1739" t="n"/>
      <c r="NGP12" s="1739" t="n"/>
      <c r="NGQ12" s="1739" t="n"/>
      <c r="NGR12" s="1739" t="n"/>
      <c r="NGS12" s="1739" t="n"/>
      <c r="NGT12" s="1739" t="n"/>
      <c r="NGU12" s="1739" t="n"/>
      <c r="NGV12" s="1739" t="n"/>
      <c r="NGW12" s="1739" t="n"/>
      <c r="NGX12" s="1739" t="n"/>
      <c r="NGY12" s="1739" t="n"/>
      <c r="NGZ12" s="1739" t="n"/>
      <c r="NHA12" s="1739" t="n"/>
      <c r="NHB12" s="1739" t="n"/>
      <c r="NHC12" s="1739" t="n"/>
      <c r="NHD12" s="1739" t="n"/>
      <c r="NHE12" s="1739" t="n"/>
      <c r="NHF12" s="1739" t="n"/>
      <c r="NHG12" s="1739" t="n"/>
      <c r="NHH12" s="1739" t="n"/>
      <c r="NHI12" s="1739" t="n"/>
      <c r="NHJ12" s="1739" t="n"/>
      <c r="NHK12" s="1739" t="n"/>
      <c r="NHL12" s="1739" t="n"/>
      <c r="NHM12" s="1739" t="n"/>
      <c r="NHN12" s="1739" t="n"/>
      <c r="NHO12" s="1739" t="n"/>
      <c r="NHP12" s="1739" t="n"/>
      <c r="NHQ12" s="1739" t="n"/>
      <c r="NHR12" s="1739" t="n"/>
      <c r="NHS12" s="1739" t="n"/>
      <c r="NHT12" s="1739" t="n"/>
      <c r="NHU12" s="1739" t="n"/>
      <c r="NHV12" s="1739" t="n"/>
      <c r="NHW12" s="1739" t="n"/>
      <c r="NHX12" s="1739" t="n"/>
      <c r="NHY12" s="1739" t="n"/>
      <c r="NHZ12" s="1739" t="n"/>
      <c r="NIA12" s="1739" t="n"/>
      <c r="NIB12" s="1739" t="n"/>
      <c r="NIC12" s="1739" t="n"/>
      <c r="NID12" s="1739" t="n"/>
      <c r="NIE12" s="1739" t="n"/>
      <c r="NIF12" s="1739" t="n"/>
      <c r="NIG12" s="1739" t="n"/>
      <c r="NIH12" s="1739" t="n"/>
      <c r="NII12" s="1739" t="n"/>
      <c r="NIJ12" s="1739" t="n"/>
      <c r="NIK12" s="1739" t="n"/>
      <c r="NIL12" s="1739" t="n"/>
      <c r="NIM12" s="1739" t="n"/>
      <c r="NIN12" s="1739" t="n"/>
      <c r="NIO12" s="1739" t="n"/>
      <c r="NIP12" s="1739" t="n"/>
      <c r="NIQ12" s="1739" t="n"/>
      <c r="NIR12" s="1739" t="n"/>
      <c r="NIS12" s="1739" t="n"/>
      <c r="NIT12" s="1739" t="n"/>
      <c r="NIU12" s="1739" t="n"/>
      <c r="NIV12" s="1739" t="n"/>
      <c r="NIW12" s="1739" t="n"/>
      <c r="NIX12" s="1739" t="n"/>
      <c r="NIY12" s="1739" t="n"/>
      <c r="NIZ12" s="1739" t="n"/>
      <c r="NJA12" s="1739" t="n"/>
      <c r="NJB12" s="1739" t="n"/>
      <c r="NJC12" s="1739" t="n"/>
      <c r="NJD12" s="1739" t="n"/>
      <c r="NJE12" s="1739" t="n"/>
      <c r="NJF12" s="1739" t="n"/>
      <c r="NJG12" s="1739" t="n"/>
      <c r="NJH12" s="1739" t="n"/>
      <c r="NJI12" s="1739" t="n"/>
      <c r="NJJ12" s="1739" t="n"/>
      <c r="NJK12" s="1739" t="n"/>
      <c r="NJL12" s="1739" t="n"/>
      <c r="NJM12" s="1739" t="n"/>
      <c r="NJN12" s="1739" t="n"/>
      <c r="NJO12" s="1739" t="n"/>
      <c r="NJP12" s="1739" t="n"/>
      <c r="NJQ12" s="1739" t="n"/>
      <c r="NJR12" s="1739" t="n"/>
      <c r="NJS12" s="1739" t="n"/>
      <c r="NJT12" s="1739" t="n"/>
      <c r="NJU12" s="1739" t="n"/>
      <c r="NJV12" s="1739" t="n"/>
      <c r="NJW12" s="1739" t="n"/>
      <c r="NJX12" s="1739" t="n"/>
      <c r="NJY12" s="1739" t="n"/>
      <c r="NJZ12" s="1739" t="n"/>
      <c r="NKA12" s="1739" t="n"/>
      <c r="NKB12" s="1739" t="n"/>
      <c r="NKC12" s="1739" t="n"/>
      <c r="NKD12" s="1739" t="n"/>
      <c r="NKE12" s="1739" t="n"/>
      <c r="NKF12" s="1739" t="n"/>
      <c r="NKG12" s="1739" t="n"/>
      <c r="NKH12" s="1739" t="n"/>
      <c r="NKI12" s="1739" t="n"/>
      <c r="NKJ12" s="1739" t="n"/>
      <c r="NKK12" s="1739" t="n"/>
      <c r="NKL12" s="1739" t="n"/>
      <c r="NKM12" s="1739" t="n"/>
      <c r="NKN12" s="1739" t="n"/>
      <c r="NKO12" s="1739" t="n"/>
      <c r="NKP12" s="1739" t="n"/>
      <c r="NKQ12" s="1739" t="n"/>
      <c r="NKR12" s="1739" t="n"/>
      <c r="NKS12" s="1739" t="n"/>
      <c r="NKT12" s="1739" t="n"/>
      <c r="NKU12" s="1739" t="n"/>
      <c r="NKV12" s="1739" t="n"/>
      <c r="NKW12" s="1739" t="n"/>
      <c r="NKX12" s="1739" t="n"/>
      <c r="NKY12" s="1739" t="n"/>
      <c r="NKZ12" s="1739" t="n"/>
      <c r="NLA12" s="1739" t="n"/>
      <c r="NLB12" s="1739" t="n"/>
      <c r="NLC12" s="1739" t="n"/>
      <c r="NLD12" s="1739" t="n"/>
      <c r="NLE12" s="1739" t="n"/>
      <c r="NLF12" s="1739" t="n"/>
      <c r="NLG12" s="1739" t="n"/>
      <c r="NLH12" s="1739" t="n"/>
      <c r="NLI12" s="1739" t="n"/>
      <c r="NLJ12" s="1739" t="n"/>
      <c r="NLK12" s="1739" t="n"/>
      <c r="NLL12" s="1739" t="n"/>
      <c r="NLM12" s="1739" t="n"/>
      <c r="NLN12" s="1739" t="n"/>
      <c r="NLO12" s="1739" t="n"/>
      <c r="NLP12" s="1739" t="n"/>
      <c r="NLQ12" s="1739" t="n"/>
      <c r="NLR12" s="1739" t="n"/>
      <c r="NLS12" s="1739" t="n"/>
      <c r="NLT12" s="1739" t="n"/>
      <c r="NLU12" s="1739" t="n"/>
      <c r="NLV12" s="1739" t="n"/>
      <c r="NLW12" s="1739" t="n"/>
      <c r="NLX12" s="1739" t="n"/>
      <c r="NLY12" s="1739" t="n"/>
      <c r="NLZ12" s="1739" t="n"/>
      <c r="NMA12" s="1739" t="n"/>
      <c r="NMB12" s="1739" t="n"/>
      <c r="NMC12" s="1739" t="n"/>
      <c r="NMD12" s="1739" t="n"/>
      <c r="NME12" s="1739" t="n"/>
      <c r="NMF12" s="1739" t="n"/>
      <c r="NMG12" s="1739" t="n"/>
      <c r="NMH12" s="1739" t="n"/>
      <c r="NMI12" s="1739" t="n"/>
      <c r="NMJ12" s="1739" t="n"/>
      <c r="NMK12" s="1739" t="n"/>
      <c r="NML12" s="1739" t="n"/>
      <c r="NMM12" s="1739" t="n"/>
      <c r="NMN12" s="1739" t="n"/>
      <c r="NMO12" s="1739" t="n"/>
      <c r="NMP12" s="1739" t="n"/>
      <c r="NMQ12" s="1739" t="n"/>
      <c r="NMR12" s="1739" t="n"/>
      <c r="NMS12" s="1739" t="n"/>
      <c r="NMT12" s="1739" t="n"/>
      <c r="NMU12" s="1739" t="n"/>
      <c r="NMV12" s="1739" t="n"/>
      <c r="NMW12" s="1739" t="n"/>
      <c r="NMX12" s="1739" t="n"/>
      <c r="NMY12" s="1739" t="n"/>
      <c r="NMZ12" s="1739" t="n"/>
      <c r="NNA12" s="1739" t="n"/>
      <c r="NNB12" s="1739" t="n"/>
      <c r="NNC12" s="1739" t="n"/>
      <c r="NND12" s="1739" t="n"/>
      <c r="NNE12" s="1739" t="n"/>
      <c r="NNF12" s="1739" t="n"/>
      <c r="NNG12" s="1739" t="n"/>
      <c r="NNH12" s="1739" t="n"/>
      <c r="NNI12" s="1739" t="n"/>
      <c r="NNJ12" s="1739" t="n"/>
      <c r="NNK12" s="1739" t="n"/>
      <c r="NNL12" s="1739" t="n"/>
      <c r="NNM12" s="1739" t="n"/>
      <c r="NNN12" s="1739" t="n"/>
      <c r="NNO12" s="1739" t="n"/>
      <c r="NNP12" s="1739" t="n"/>
      <c r="NNQ12" s="1739" t="n"/>
      <c r="NNR12" s="1739" t="n"/>
      <c r="NNS12" s="1739" t="n"/>
      <c r="NNT12" s="1739" t="n"/>
      <c r="NNU12" s="1739" t="n"/>
      <c r="NNV12" s="1739" t="n"/>
      <c r="NNW12" s="1739" t="n"/>
      <c r="NNX12" s="1739" t="n"/>
      <c r="NNY12" s="1739" t="n"/>
      <c r="NNZ12" s="1739" t="n"/>
      <c r="NOA12" s="1739" t="n"/>
      <c r="NOB12" s="1739" t="n"/>
      <c r="NOC12" s="1739" t="n"/>
      <c r="NOD12" s="1739" t="n"/>
      <c r="NOE12" s="1739" t="n"/>
      <c r="NOF12" s="1739" t="n"/>
      <c r="NOG12" s="1739" t="n"/>
      <c r="NOH12" s="1739" t="n"/>
      <c r="NOI12" s="1739" t="n"/>
      <c r="NOJ12" s="1739" t="n"/>
      <c r="NOK12" s="1739" t="n"/>
      <c r="NOL12" s="1739" t="n"/>
      <c r="NOM12" s="1739" t="n"/>
      <c r="NON12" s="1739" t="n"/>
      <c r="NOO12" s="1739" t="n"/>
      <c r="NOP12" s="1739" t="n"/>
      <c r="NOQ12" s="1739" t="n"/>
      <c r="NOR12" s="1739" t="n"/>
      <c r="NOS12" s="1739" t="n"/>
      <c r="NOT12" s="1739" t="n"/>
      <c r="NOU12" s="1739" t="n"/>
      <c r="NOV12" s="1739" t="n"/>
      <c r="NOW12" s="1739" t="n"/>
      <c r="NOX12" s="1739" t="n"/>
      <c r="NOY12" s="1739" t="n"/>
      <c r="NOZ12" s="1739" t="n"/>
      <c r="NPA12" s="1739" t="n"/>
      <c r="NPB12" s="1739" t="n"/>
      <c r="NPC12" s="1739" t="n"/>
      <c r="NPD12" s="1739" t="n"/>
      <c r="NPE12" s="1739" t="n"/>
      <c r="NPF12" s="1739" t="n"/>
      <c r="NPG12" s="1739" t="n"/>
      <c r="NPH12" s="1739" t="n"/>
      <c r="NPI12" s="1739" t="n"/>
      <c r="NPJ12" s="1739" t="n"/>
      <c r="NPK12" s="1739" t="n"/>
      <c r="NPL12" s="1739" t="n"/>
      <c r="NPM12" s="1739" t="n"/>
      <c r="NPN12" s="1739" t="n"/>
      <c r="NPO12" s="1739" t="n"/>
      <c r="NPP12" s="1739" t="n"/>
      <c r="NPQ12" s="1739" t="n"/>
      <c r="NPR12" s="1739" t="n"/>
      <c r="NPS12" s="1739" t="n"/>
      <c r="NPT12" s="1739" t="n"/>
      <c r="NPU12" s="1739" t="n"/>
      <c r="NPV12" s="1739" t="n"/>
      <c r="NPW12" s="1739" t="n"/>
      <c r="NPX12" s="1739" t="n"/>
      <c r="NPY12" s="1739" t="n"/>
      <c r="NPZ12" s="1739" t="n"/>
      <c r="NQA12" s="1739" t="n"/>
      <c r="NQB12" s="1739" t="n"/>
      <c r="NQC12" s="1739" t="n"/>
      <c r="NQD12" s="1739" t="n"/>
      <c r="NQE12" s="1739" t="n"/>
      <c r="NQF12" s="1739" t="n"/>
      <c r="NQG12" s="1739" t="n"/>
      <c r="NQH12" s="1739" t="n"/>
      <c r="NQI12" s="1739" t="n"/>
      <c r="NQJ12" s="1739" t="n"/>
      <c r="NQK12" s="1739" t="n"/>
      <c r="NQL12" s="1739" t="n"/>
      <c r="NQM12" s="1739" t="n"/>
      <c r="NQN12" s="1739" t="n"/>
      <c r="NQO12" s="1739" t="n"/>
      <c r="NQP12" s="1739" t="n"/>
      <c r="NQQ12" s="1739" t="n"/>
      <c r="NQR12" s="1739" t="n"/>
      <c r="NQS12" s="1739" t="n"/>
      <c r="NQT12" s="1739" t="n"/>
      <c r="NQU12" s="1739" t="n"/>
      <c r="NQV12" s="1739" t="n"/>
      <c r="NQW12" s="1739" t="n"/>
      <c r="NQX12" s="1739" t="n"/>
      <c r="NQY12" s="1739" t="n"/>
      <c r="NQZ12" s="1739" t="n"/>
      <c r="NRA12" s="1739" t="n"/>
      <c r="NRB12" s="1739" t="n"/>
      <c r="NRC12" s="1739" t="n"/>
      <c r="NRD12" s="1739" t="n"/>
      <c r="NRE12" s="1739" t="n"/>
      <c r="NRF12" s="1739" t="n"/>
      <c r="NRG12" s="1739" t="n"/>
      <c r="NRH12" s="1739" t="n"/>
      <c r="NRI12" s="1739" t="n"/>
      <c r="NRJ12" s="1739" t="n"/>
      <c r="NRK12" s="1739" t="n"/>
      <c r="NRL12" s="1739" t="n"/>
      <c r="NRM12" s="1739" t="n"/>
      <c r="NRN12" s="1739" t="n"/>
      <c r="NRO12" s="1739" t="n"/>
      <c r="NRP12" s="1739" t="n"/>
      <c r="NRQ12" s="1739" t="n"/>
      <c r="NRR12" s="1739" t="n"/>
      <c r="NRS12" s="1739" t="n"/>
      <c r="NRT12" s="1739" t="n"/>
      <c r="NRU12" s="1739" t="n"/>
      <c r="NRV12" s="1739" t="n"/>
      <c r="NRW12" s="1739" t="n"/>
      <c r="NRX12" s="1739" t="n"/>
      <c r="NRY12" s="1739" t="n"/>
      <c r="NRZ12" s="1739" t="n"/>
      <c r="NSA12" s="1739" t="n"/>
      <c r="NSB12" s="1739" t="n"/>
      <c r="NSC12" s="1739" t="n"/>
      <c r="NSD12" s="1739" t="n"/>
      <c r="NSE12" s="1739" t="n"/>
      <c r="NSF12" s="1739" t="n"/>
      <c r="NSG12" s="1739" t="n"/>
      <c r="NSH12" s="1739" t="n"/>
      <c r="NSI12" s="1739" t="n"/>
      <c r="NSJ12" s="1739" t="n"/>
      <c r="NSK12" s="1739" t="n"/>
      <c r="NSL12" s="1739" t="n"/>
      <c r="NSM12" s="1739" t="n"/>
      <c r="NSN12" s="1739" t="n"/>
      <c r="NSO12" s="1739" t="n"/>
      <c r="NSP12" s="1739" t="n"/>
      <c r="NSQ12" s="1739" t="n"/>
      <c r="NSR12" s="1739" t="n"/>
      <c r="NSS12" s="1739" t="n"/>
      <c r="NST12" s="1739" t="n"/>
      <c r="NSU12" s="1739" t="n"/>
      <c r="NSV12" s="1739" t="n"/>
      <c r="NSW12" s="1739" t="n"/>
      <c r="NSX12" s="1739" t="n"/>
      <c r="NSY12" s="1739" t="n"/>
      <c r="NSZ12" s="1739" t="n"/>
      <c r="NTA12" s="1739" t="n"/>
      <c r="NTB12" s="1739" t="n"/>
      <c r="NTC12" s="1739" t="n"/>
      <c r="NTD12" s="1739" t="n"/>
      <c r="NTE12" s="1739" t="n"/>
      <c r="NTF12" s="1739" t="n"/>
      <c r="NTG12" s="1739" t="n"/>
      <c r="NTH12" s="1739" t="n"/>
      <c r="NTI12" s="1739" t="n"/>
      <c r="NTJ12" s="1739" t="n"/>
      <c r="NTK12" s="1739" t="n"/>
      <c r="NTL12" s="1739" t="n"/>
      <c r="NTM12" s="1739" t="n"/>
      <c r="NTN12" s="1739" t="n"/>
      <c r="NTO12" s="1739" t="n"/>
      <c r="NTP12" s="1739" t="n"/>
      <c r="NTQ12" s="1739" t="n"/>
      <c r="NTR12" s="1739" t="n"/>
      <c r="NTS12" s="1739" t="n"/>
      <c r="NTT12" s="1739" t="n"/>
      <c r="NTU12" s="1739" t="n"/>
      <c r="NTV12" s="1739" t="n"/>
      <c r="NTW12" s="1739" t="n"/>
      <c r="NTX12" s="1739" t="n"/>
      <c r="NTY12" s="1739" t="n"/>
      <c r="NTZ12" s="1739" t="n"/>
      <c r="NUA12" s="1739" t="n"/>
      <c r="NUB12" s="1739" t="n"/>
      <c r="NUC12" s="1739" t="n"/>
      <c r="NUD12" s="1739" t="n"/>
      <c r="NUE12" s="1739" t="n"/>
      <c r="NUF12" s="1739" t="n"/>
      <c r="NUG12" s="1739" t="n"/>
      <c r="NUH12" s="1739" t="n"/>
      <c r="NUI12" s="1739" t="n"/>
      <c r="NUJ12" s="1739" t="n"/>
      <c r="NUK12" s="1739" t="n"/>
      <c r="NUL12" s="1739" t="n"/>
      <c r="NUM12" s="1739" t="n"/>
      <c r="NUN12" s="1739" t="n"/>
      <c r="NUO12" s="1739" t="n"/>
      <c r="NUP12" s="1739" t="n"/>
      <c r="NUQ12" s="1739" t="n"/>
      <c r="NUR12" s="1739" t="n"/>
      <c r="NUS12" s="1739" t="n"/>
      <c r="NUT12" s="1739" t="n"/>
      <c r="NUU12" s="1739" t="n"/>
      <c r="NUV12" s="1739" t="n"/>
      <c r="NUW12" s="1739" t="n"/>
      <c r="NUX12" s="1739" t="n"/>
      <c r="NUY12" s="1739" t="n"/>
      <c r="NUZ12" s="1739" t="n"/>
      <c r="NVA12" s="1739" t="n"/>
      <c r="NVB12" s="1739" t="n"/>
      <c r="NVC12" s="1739" t="n"/>
      <c r="NVD12" s="1739" t="n"/>
      <c r="NVE12" s="1739" t="n"/>
      <c r="NVF12" s="1739" t="n"/>
      <c r="NVG12" s="1739" t="n"/>
      <c r="NVH12" s="1739" t="n"/>
      <c r="NVI12" s="1739" t="n"/>
      <c r="NVJ12" s="1739" t="n"/>
      <c r="NVK12" s="1739" t="n"/>
      <c r="NVL12" s="1739" t="n"/>
      <c r="NVM12" s="1739" t="n"/>
      <c r="NVN12" s="1739" t="n"/>
      <c r="NVO12" s="1739" t="n"/>
      <c r="NVP12" s="1739" t="n"/>
      <c r="NVQ12" s="1739" t="n"/>
      <c r="NVR12" s="1739" t="n"/>
      <c r="NVS12" s="1739" t="n"/>
      <c r="NVT12" s="1739" t="n"/>
      <c r="NVU12" s="1739" t="n"/>
      <c r="NVV12" s="1739" t="n"/>
      <c r="NVW12" s="1739" t="n"/>
      <c r="NVX12" s="1739" t="n"/>
      <c r="NVY12" s="1739" t="n"/>
      <c r="NVZ12" s="1739" t="n"/>
      <c r="NWA12" s="1739" t="n"/>
      <c r="NWB12" s="1739" t="n"/>
      <c r="NWC12" s="1739" t="n"/>
      <c r="NWD12" s="1739" t="n"/>
      <c r="NWE12" s="1739" t="n"/>
      <c r="NWF12" s="1739" t="n"/>
      <c r="NWG12" s="1739" t="n"/>
      <c r="NWH12" s="1739" t="n"/>
      <c r="NWI12" s="1739" t="n"/>
      <c r="NWJ12" s="1739" t="n"/>
      <c r="NWK12" s="1739" t="n"/>
      <c r="NWL12" s="1739" t="n"/>
      <c r="NWM12" s="1739" t="n"/>
      <c r="NWN12" s="1739" t="n"/>
      <c r="NWO12" s="1739" t="n"/>
      <c r="NWP12" s="1739" t="n"/>
      <c r="NWQ12" s="1739" t="n"/>
      <c r="NWR12" s="1739" t="n"/>
      <c r="NWS12" s="1739" t="n"/>
      <c r="NWT12" s="1739" t="n"/>
      <c r="NWU12" s="1739" t="n"/>
      <c r="NWV12" s="1739" t="n"/>
      <c r="NWW12" s="1739" t="n"/>
      <c r="NWX12" s="1739" t="n"/>
      <c r="NWY12" s="1739" t="n"/>
      <c r="NWZ12" s="1739" t="n"/>
      <c r="NXA12" s="1739" t="n"/>
      <c r="NXB12" s="1739" t="n"/>
      <c r="NXC12" s="1739" t="n"/>
      <c r="NXD12" s="1739" t="n"/>
      <c r="NXE12" s="1739" t="n"/>
      <c r="NXF12" s="1739" t="n"/>
      <c r="NXG12" s="1739" t="n"/>
      <c r="NXH12" s="1739" t="n"/>
      <c r="NXI12" s="1739" t="n"/>
      <c r="NXJ12" s="1739" t="n"/>
      <c r="NXK12" s="1739" t="n"/>
      <c r="NXL12" s="1739" t="n"/>
      <c r="NXM12" s="1739" t="n"/>
      <c r="NXN12" s="1739" t="n"/>
      <c r="NXO12" s="1739" t="n"/>
      <c r="NXP12" s="1739" t="n"/>
      <c r="NXQ12" s="1739" t="n"/>
      <c r="NXR12" s="1739" t="n"/>
      <c r="NXS12" s="1739" t="n"/>
      <c r="NXT12" s="1739" t="n"/>
      <c r="NXU12" s="1739" t="n"/>
      <c r="NXV12" s="1739" t="n"/>
      <c r="NXW12" s="1739" t="n"/>
      <c r="NXX12" s="1739" t="n"/>
      <c r="NXY12" s="1739" t="n"/>
      <c r="NXZ12" s="1739" t="n"/>
      <c r="NYA12" s="1739" t="n"/>
      <c r="NYB12" s="1739" t="n"/>
      <c r="NYC12" s="1739" t="n"/>
      <c r="NYD12" s="1739" t="n"/>
      <c r="NYE12" s="1739" t="n"/>
      <c r="NYF12" s="1739" t="n"/>
      <c r="NYG12" s="1739" t="n"/>
      <c r="NYH12" s="1739" t="n"/>
      <c r="NYI12" s="1739" t="n"/>
      <c r="NYJ12" s="1739" t="n"/>
      <c r="NYK12" s="1739" t="n"/>
      <c r="NYL12" s="1739" t="n"/>
      <c r="NYM12" s="1739" t="n"/>
      <c r="NYN12" s="1739" t="n"/>
      <c r="NYO12" s="1739" t="n"/>
      <c r="NYP12" s="1739" t="n"/>
      <c r="NYQ12" s="1739" t="n"/>
      <c r="NYR12" s="1739" t="n"/>
      <c r="NYS12" s="1739" t="n"/>
      <c r="NYT12" s="1739" t="n"/>
      <c r="NYU12" s="1739" t="n"/>
      <c r="NYV12" s="1739" t="n"/>
      <c r="NYW12" s="1739" t="n"/>
      <c r="NYX12" s="1739" t="n"/>
      <c r="NYY12" s="1739" t="n"/>
      <c r="NYZ12" s="1739" t="n"/>
      <c r="NZA12" s="1739" t="n"/>
      <c r="NZB12" s="1739" t="n"/>
      <c r="NZC12" s="1739" t="n"/>
      <c r="NZD12" s="1739" t="n"/>
      <c r="NZE12" s="1739" t="n"/>
      <c r="NZF12" s="1739" t="n"/>
      <c r="NZG12" s="1739" t="n"/>
      <c r="NZH12" s="1739" t="n"/>
      <c r="NZI12" s="1739" t="n"/>
      <c r="NZJ12" s="1739" t="n"/>
      <c r="NZK12" s="1739" t="n"/>
      <c r="NZL12" s="1739" t="n"/>
      <c r="NZM12" s="1739" t="n"/>
      <c r="NZN12" s="1739" t="n"/>
      <c r="NZO12" s="1739" t="n"/>
      <c r="NZP12" s="1739" t="n"/>
      <c r="NZQ12" s="1739" t="n"/>
      <c r="NZR12" s="1739" t="n"/>
      <c r="NZS12" s="1739" t="n"/>
      <c r="NZT12" s="1739" t="n"/>
      <c r="NZU12" s="1739" t="n"/>
      <c r="NZV12" s="1739" t="n"/>
      <c r="NZW12" s="1739" t="n"/>
      <c r="NZX12" s="1739" t="n"/>
      <c r="NZY12" s="1739" t="n"/>
      <c r="NZZ12" s="1739" t="n"/>
      <c r="OAA12" s="1739" t="n"/>
      <c r="OAB12" s="1739" t="n"/>
      <c r="OAC12" s="1739" t="n"/>
      <c r="OAD12" s="1739" t="n"/>
      <c r="OAE12" s="1739" t="n"/>
      <c r="OAF12" s="1739" t="n"/>
      <c r="OAG12" s="1739" t="n"/>
      <c r="OAH12" s="1739" t="n"/>
      <c r="OAI12" s="1739" t="n"/>
      <c r="OAJ12" s="1739" t="n"/>
      <c r="OAK12" s="1739" t="n"/>
      <c r="OAL12" s="1739" t="n"/>
      <c r="OAM12" s="1739" t="n"/>
      <c r="OAN12" s="1739" t="n"/>
      <c r="OAO12" s="1739" t="n"/>
      <c r="OAP12" s="1739" t="n"/>
      <c r="OAQ12" s="1739" t="n"/>
      <c r="OAR12" s="1739" t="n"/>
      <c r="OAS12" s="1739" t="n"/>
      <c r="OAT12" s="1739" t="n"/>
      <c r="OAU12" s="1739" t="n"/>
      <c r="OAV12" s="1739" t="n"/>
      <c r="OAW12" s="1739" t="n"/>
      <c r="OAX12" s="1739" t="n"/>
      <c r="OAY12" s="1739" t="n"/>
      <c r="OAZ12" s="1739" t="n"/>
      <c r="OBA12" s="1739" t="n"/>
      <c r="OBB12" s="1739" t="n"/>
      <c r="OBC12" s="1739" t="n"/>
      <c r="OBD12" s="1739" t="n"/>
      <c r="OBE12" s="1739" t="n"/>
      <c r="OBF12" s="1739" t="n"/>
      <c r="OBG12" s="1739" t="n"/>
      <c r="OBH12" s="1739" t="n"/>
      <c r="OBI12" s="1739" t="n"/>
      <c r="OBJ12" s="1739" t="n"/>
      <c r="OBK12" s="1739" t="n"/>
      <c r="OBL12" s="1739" t="n"/>
      <c r="OBM12" s="1739" t="n"/>
      <c r="OBN12" s="1739" t="n"/>
      <c r="OBO12" s="1739" t="n"/>
      <c r="OBP12" s="1739" t="n"/>
      <c r="OBQ12" s="1739" t="n"/>
      <c r="OBR12" s="1739" t="n"/>
      <c r="OBS12" s="1739" t="n"/>
      <c r="OBT12" s="1739" t="n"/>
      <c r="OBU12" s="1739" t="n"/>
      <c r="OBV12" s="1739" t="n"/>
      <c r="OBW12" s="1739" t="n"/>
      <c r="OBX12" s="1739" t="n"/>
      <c r="OBY12" s="1739" t="n"/>
      <c r="OBZ12" s="1739" t="n"/>
      <c r="OCA12" s="1739" t="n"/>
      <c r="OCB12" s="1739" t="n"/>
      <c r="OCC12" s="1739" t="n"/>
      <c r="OCD12" s="1739" t="n"/>
      <c r="OCE12" s="1739" t="n"/>
      <c r="OCF12" s="1739" t="n"/>
      <c r="OCG12" s="1739" t="n"/>
      <c r="OCH12" s="1739" t="n"/>
      <c r="OCI12" s="1739" t="n"/>
      <c r="OCJ12" s="1739" t="n"/>
      <c r="OCK12" s="1739" t="n"/>
      <c r="OCL12" s="1739" t="n"/>
      <c r="OCM12" s="1739" t="n"/>
      <c r="OCN12" s="1739" t="n"/>
      <c r="OCO12" s="1739" t="n"/>
      <c r="OCP12" s="1739" t="n"/>
      <c r="OCQ12" s="1739" t="n"/>
      <c r="OCR12" s="1739" t="n"/>
      <c r="OCS12" s="1739" t="n"/>
      <c r="OCT12" s="1739" t="n"/>
      <c r="OCU12" s="1739" t="n"/>
      <c r="OCV12" s="1739" t="n"/>
      <c r="OCW12" s="1739" t="n"/>
      <c r="OCX12" s="1739" t="n"/>
      <c r="OCY12" s="1739" t="n"/>
      <c r="OCZ12" s="1739" t="n"/>
      <c r="ODA12" s="1739" t="n"/>
      <c r="ODB12" s="1739" t="n"/>
      <c r="ODC12" s="1739" t="n"/>
      <c r="ODD12" s="1739" t="n"/>
      <c r="ODE12" s="1739" t="n"/>
      <c r="ODF12" s="1739" t="n"/>
      <c r="ODG12" s="1739" t="n"/>
      <c r="ODH12" s="1739" t="n"/>
      <c r="ODI12" s="1739" t="n"/>
      <c r="ODJ12" s="1739" t="n"/>
      <c r="ODK12" s="1739" t="n"/>
      <c r="ODL12" s="1739" t="n"/>
      <c r="ODM12" s="1739" t="n"/>
      <c r="ODN12" s="1739" t="n"/>
      <c r="ODO12" s="1739" t="n"/>
      <c r="ODP12" s="1739" t="n"/>
      <c r="ODQ12" s="1739" t="n"/>
      <c r="ODR12" s="1739" t="n"/>
      <c r="ODS12" s="1739" t="n"/>
      <c r="ODT12" s="1739" t="n"/>
      <c r="ODU12" s="1739" t="n"/>
      <c r="ODV12" s="1739" t="n"/>
      <c r="ODW12" s="1739" t="n"/>
      <c r="ODX12" s="1739" t="n"/>
      <c r="ODY12" s="1739" t="n"/>
      <c r="ODZ12" s="1739" t="n"/>
      <c r="OEA12" s="1739" t="n"/>
      <c r="OEB12" s="1739" t="n"/>
      <c r="OEC12" s="1739" t="n"/>
      <c r="OED12" s="1739" t="n"/>
      <c r="OEE12" s="1739" t="n"/>
      <c r="OEF12" s="1739" t="n"/>
      <c r="OEG12" s="1739" t="n"/>
      <c r="OEH12" s="1739" t="n"/>
      <c r="OEI12" s="1739" t="n"/>
      <c r="OEJ12" s="1739" t="n"/>
      <c r="OEK12" s="1739" t="n"/>
      <c r="OEL12" s="1739" t="n"/>
      <c r="OEM12" s="1739" t="n"/>
      <c r="OEN12" s="1739" t="n"/>
      <c r="OEO12" s="1739" t="n"/>
      <c r="OEP12" s="1739" t="n"/>
      <c r="OEQ12" s="1739" t="n"/>
      <c r="OER12" s="1739" t="n"/>
      <c r="OES12" s="1739" t="n"/>
      <c r="OET12" s="1739" t="n"/>
      <c r="OEU12" s="1739" t="n"/>
      <c r="OEV12" s="1739" t="n"/>
      <c r="OEW12" s="1739" t="n"/>
      <c r="OEX12" s="1739" t="n"/>
      <c r="OEY12" s="1739" t="n"/>
      <c r="OEZ12" s="1739" t="n"/>
      <c r="OFA12" s="1739" t="n"/>
      <c r="OFB12" s="1739" t="n"/>
      <c r="OFC12" s="1739" t="n"/>
      <c r="OFD12" s="1739" t="n"/>
      <c r="OFE12" s="1739" t="n"/>
      <c r="OFF12" s="1739" t="n"/>
      <c r="OFG12" s="1739" t="n"/>
      <c r="OFH12" s="1739" t="n"/>
      <c r="OFI12" s="1739" t="n"/>
      <c r="OFJ12" s="1739" t="n"/>
      <c r="OFK12" s="1739" t="n"/>
      <c r="OFL12" s="1739" t="n"/>
      <c r="OFM12" s="1739" t="n"/>
      <c r="OFN12" s="1739" t="n"/>
      <c r="OFO12" s="1739" t="n"/>
      <c r="OFP12" s="1739" t="n"/>
      <c r="OFQ12" s="1739" t="n"/>
      <c r="OFR12" s="1739" t="n"/>
      <c r="OFS12" s="1739" t="n"/>
      <c r="OFT12" s="1739" t="n"/>
      <c r="OFU12" s="1739" t="n"/>
      <c r="OFV12" s="1739" t="n"/>
      <c r="OFW12" s="1739" t="n"/>
      <c r="OFX12" s="1739" t="n"/>
      <c r="OFY12" s="1739" t="n"/>
      <c r="OFZ12" s="1739" t="n"/>
      <c r="OGA12" s="1739" t="n"/>
      <c r="OGB12" s="1739" t="n"/>
      <c r="OGC12" s="1739" t="n"/>
      <c r="OGD12" s="1739" t="n"/>
      <c r="OGE12" s="1739" t="n"/>
      <c r="OGF12" s="1739" t="n"/>
      <c r="OGG12" s="1739" t="n"/>
      <c r="OGH12" s="1739" t="n"/>
      <c r="OGI12" s="1739" t="n"/>
      <c r="OGJ12" s="1739" t="n"/>
      <c r="OGK12" s="1739" t="n"/>
      <c r="OGL12" s="1739" t="n"/>
      <c r="OGM12" s="1739" t="n"/>
      <c r="OGN12" s="1739" t="n"/>
      <c r="OGO12" s="1739" t="n"/>
      <c r="OGP12" s="1739" t="n"/>
      <c r="OGQ12" s="1739" t="n"/>
      <c r="OGR12" s="1739" t="n"/>
      <c r="OGS12" s="1739" t="n"/>
      <c r="OGT12" s="1739" t="n"/>
      <c r="OGU12" s="1739" t="n"/>
      <c r="OGV12" s="1739" t="n"/>
      <c r="OGW12" s="1739" t="n"/>
      <c r="OGX12" s="1739" t="n"/>
      <c r="OGY12" s="1739" t="n"/>
      <c r="OGZ12" s="1739" t="n"/>
      <c r="OHA12" s="1739" t="n"/>
      <c r="OHB12" s="1739" t="n"/>
      <c r="OHC12" s="1739" t="n"/>
      <c r="OHD12" s="1739" t="n"/>
      <c r="OHE12" s="1739" t="n"/>
      <c r="OHF12" s="1739" t="n"/>
      <c r="OHG12" s="1739" t="n"/>
      <c r="OHH12" s="1739" t="n"/>
      <c r="OHI12" s="1739" t="n"/>
      <c r="OHJ12" s="1739" t="n"/>
      <c r="OHK12" s="1739" t="n"/>
      <c r="OHL12" s="1739" t="n"/>
      <c r="OHM12" s="1739" t="n"/>
      <c r="OHN12" s="1739" t="n"/>
      <c r="OHO12" s="1739" t="n"/>
      <c r="OHP12" s="1739" t="n"/>
      <c r="OHQ12" s="1739" t="n"/>
      <c r="OHR12" s="1739" t="n"/>
      <c r="OHS12" s="1739" t="n"/>
      <c r="OHT12" s="1739" t="n"/>
      <c r="OHU12" s="1739" t="n"/>
      <c r="OHV12" s="1739" t="n"/>
      <c r="OHW12" s="1739" t="n"/>
      <c r="OHX12" s="1739" t="n"/>
      <c r="OHY12" s="1739" t="n"/>
      <c r="OHZ12" s="1739" t="n"/>
      <c r="OIA12" s="1739" t="n"/>
      <c r="OIB12" s="1739" t="n"/>
      <c r="OIC12" s="1739" t="n"/>
      <c r="OID12" s="1739" t="n"/>
      <c r="OIE12" s="1739" t="n"/>
      <c r="OIF12" s="1739" t="n"/>
      <c r="OIG12" s="1739" t="n"/>
      <c r="OIH12" s="1739" t="n"/>
      <c r="OII12" s="1739" t="n"/>
      <c r="OIJ12" s="1739" t="n"/>
      <c r="OIK12" s="1739" t="n"/>
      <c r="OIL12" s="1739" t="n"/>
      <c r="OIM12" s="1739" t="n"/>
      <c r="OIN12" s="1739" t="n"/>
      <c r="OIO12" s="1739" t="n"/>
      <c r="OIP12" s="1739" t="n"/>
      <c r="OIQ12" s="1739" t="n"/>
      <c r="OIR12" s="1739" t="n"/>
      <c r="OIS12" s="1739" t="n"/>
      <c r="OIT12" s="1739" t="n"/>
      <c r="OIU12" s="1739" t="n"/>
      <c r="OIV12" s="1739" t="n"/>
      <c r="OIW12" s="1739" t="n"/>
      <c r="OIX12" s="1739" t="n"/>
      <c r="OIY12" s="1739" t="n"/>
      <c r="OIZ12" s="1739" t="n"/>
      <c r="OJA12" s="1739" t="n"/>
      <c r="OJB12" s="1739" t="n"/>
      <c r="OJC12" s="1739" t="n"/>
      <c r="OJD12" s="1739" t="n"/>
      <c r="OJE12" s="1739" t="n"/>
      <c r="OJF12" s="1739" t="n"/>
      <c r="OJG12" s="1739" t="n"/>
      <c r="OJH12" s="1739" t="n"/>
      <c r="OJI12" s="1739" t="n"/>
      <c r="OJJ12" s="1739" t="n"/>
      <c r="OJK12" s="1739" t="n"/>
      <c r="OJL12" s="1739" t="n"/>
      <c r="OJM12" s="1739" t="n"/>
      <c r="OJN12" s="1739" t="n"/>
      <c r="OJO12" s="1739" t="n"/>
      <c r="OJP12" s="1739" t="n"/>
      <c r="OJQ12" s="1739" t="n"/>
      <c r="OJR12" s="1739" t="n"/>
      <c r="OJS12" s="1739" t="n"/>
      <c r="OJT12" s="1739" t="n"/>
      <c r="OJU12" s="1739" t="n"/>
      <c r="OJV12" s="1739" t="n"/>
      <c r="OJW12" s="1739" t="n"/>
      <c r="OJX12" s="1739" t="n"/>
      <c r="OJY12" s="1739" t="n"/>
      <c r="OJZ12" s="1739" t="n"/>
      <c r="OKA12" s="1739" t="n"/>
      <c r="OKB12" s="1739" t="n"/>
      <c r="OKC12" s="1739" t="n"/>
      <c r="OKD12" s="1739" t="n"/>
      <c r="OKE12" s="1739" t="n"/>
      <c r="OKF12" s="1739" t="n"/>
      <c r="OKG12" s="1739" t="n"/>
      <c r="OKH12" s="1739" t="n"/>
      <c r="OKI12" s="1739" t="n"/>
      <c r="OKJ12" s="1739" t="n"/>
      <c r="OKK12" s="1739" t="n"/>
      <c r="OKL12" s="1739" t="n"/>
      <c r="OKM12" s="1739" t="n"/>
      <c r="OKN12" s="1739" t="n"/>
      <c r="OKO12" s="1739" t="n"/>
      <c r="OKP12" s="1739" t="n"/>
      <c r="OKQ12" s="1739" t="n"/>
      <c r="OKR12" s="1739" t="n"/>
      <c r="OKS12" s="1739" t="n"/>
      <c r="OKT12" s="1739" t="n"/>
      <c r="OKU12" s="1739" t="n"/>
      <c r="OKV12" s="1739" t="n"/>
      <c r="OKW12" s="1739" t="n"/>
      <c r="OKX12" s="1739" t="n"/>
      <c r="OKY12" s="1739" t="n"/>
      <c r="OKZ12" s="1739" t="n"/>
      <c r="OLA12" s="1739" t="n"/>
      <c r="OLB12" s="1739" t="n"/>
      <c r="OLC12" s="1739" t="n"/>
      <c r="OLD12" s="1739" t="n"/>
      <c r="OLE12" s="1739" t="n"/>
      <c r="OLF12" s="1739" t="n"/>
      <c r="OLG12" s="1739" t="n"/>
      <c r="OLH12" s="1739" t="n"/>
      <c r="OLI12" s="1739" t="n"/>
      <c r="OLJ12" s="1739" t="n"/>
      <c r="OLK12" s="1739" t="n"/>
      <c r="OLL12" s="1739" t="n"/>
      <c r="OLM12" s="1739" t="n"/>
      <c r="OLN12" s="1739" t="n"/>
      <c r="OLO12" s="1739" t="n"/>
      <c r="OLP12" s="1739" t="n"/>
      <c r="OLQ12" s="1739" t="n"/>
      <c r="OLR12" s="1739" t="n"/>
      <c r="OLS12" s="1739" t="n"/>
      <c r="OLT12" s="1739" t="n"/>
      <c r="OLU12" s="1739" t="n"/>
      <c r="OLV12" s="1739" t="n"/>
      <c r="OLW12" s="1739" t="n"/>
      <c r="OLX12" s="1739" t="n"/>
      <c r="OLY12" s="1739" t="n"/>
      <c r="OLZ12" s="1739" t="n"/>
      <c r="OMA12" s="1739" t="n"/>
      <c r="OMB12" s="1739" t="n"/>
      <c r="OMC12" s="1739" t="n"/>
      <c r="OMD12" s="1739" t="n"/>
      <c r="OME12" s="1739" t="n"/>
      <c r="OMF12" s="1739" t="n"/>
      <c r="OMG12" s="1739" t="n"/>
      <c r="OMH12" s="1739" t="n"/>
      <c r="OMI12" s="1739" t="n"/>
      <c r="OMJ12" s="1739" t="n"/>
      <c r="OMK12" s="1739" t="n"/>
      <c r="OML12" s="1739" t="n"/>
      <c r="OMM12" s="1739" t="n"/>
      <c r="OMN12" s="1739" t="n"/>
      <c r="OMO12" s="1739" t="n"/>
      <c r="OMP12" s="1739" t="n"/>
      <c r="OMQ12" s="1739" t="n"/>
      <c r="OMR12" s="1739" t="n"/>
      <c r="OMS12" s="1739" t="n"/>
      <c r="OMT12" s="1739" t="n"/>
      <c r="OMU12" s="1739" t="n"/>
      <c r="OMV12" s="1739" t="n"/>
      <c r="OMW12" s="1739" t="n"/>
      <c r="OMX12" s="1739" t="n"/>
      <c r="OMY12" s="1739" t="n"/>
      <c r="OMZ12" s="1739" t="n"/>
      <c r="ONA12" s="1739" t="n"/>
      <c r="ONB12" s="1739" t="n"/>
      <c r="ONC12" s="1739" t="n"/>
      <c r="OND12" s="1739" t="n"/>
      <c r="ONE12" s="1739" t="n"/>
      <c r="ONF12" s="1739" t="n"/>
      <c r="ONG12" s="1739" t="n"/>
      <c r="ONH12" s="1739" t="n"/>
      <c r="ONI12" s="1739" t="n"/>
      <c r="ONJ12" s="1739" t="n"/>
      <c r="ONK12" s="1739" t="n"/>
      <c r="ONL12" s="1739" t="n"/>
      <c r="ONM12" s="1739" t="n"/>
      <c r="ONN12" s="1739" t="n"/>
      <c r="ONO12" s="1739" t="n"/>
      <c r="ONP12" s="1739" t="n"/>
      <c r="ONQ12" s="1739" t="n"/>
      <c r="ONR12" s="1739" t="n"/>
      <c r="ONS12" s="1739" t="n"/>
      <c r="ONT12" s="1739" t="n"/>
      <c r="ONU12" s="1739" t="n"/>
      <c r="ONV12" s="1739" t="n"/>
      <c r="ONW12" s="1739" t="n"/>
      <c r="ONX12" s="1739" t="n"/>
      <c r="ONY12" s="1739" t="n"/>
      <c r="ONZ12" s="1739" t="n"/>
      <c r="OOA12" s="1739" t="n"/>
      <c r="OOB12" s="1739" t="n"/>
      <c r="OOC12" s="1739" t="n"/>
      <c r="OOD12" s="1739" t="n"/>
      <c r="OOE12" s="1739" t="n"/>
      <c r="OOF12" s="1739" t="n"/>
      <c r="OOG12" s="1739" t="n"/>
      <c r="OOH12" s="1739" t="n"/>
      <c r="OOI12" s="1739" t="n"/>
      <c r="OOJ12" s="1739" t="n"/>
      <c r="OOK12" s="1739" t="n"/>
      <c r="OOL12" s="1739" t="n"/>
      <c r="OOM12" s="1739" t="n"/>
      <c r="OON12" s="1739" t="n"/>
      <c r="OOO12" s="1739" t="n"/>
      <c r="OOP12" s="1739" t="n"/>
      <c r="OOQ12" s="1739" t="n"/>
      <c r="OOR12" s="1739" t="n"/>
      <c r="OOS12" s="1739" t="n"/>
      <c r="OOT12" s="1739" t="n"/>
      <c r="OOU12" s="1739" t="n"/>
      <c r="OOV12" s="1739" t="n"/>
      <c r="OOW12" s="1739" t="n"/>
      <c r="OOX12" s="1739" t="n"/>
      <c r="OOY12" s="1739" t="n"/>
      <c r="OOZ12" s="1739" t="n"/>
      <c r="OPA12" s="1739" t="n"/>
      <c r="OPB12" s="1739" t="n"/>
      <c r="OPC12" s="1739" t="n"/>
      <c r="OPD12" s="1739" t="n"/>
      <c r="OPE12" s="1739" t="n"/>
      <c r="OPF12" s="1739" t="n"/>
      <c r="OPG12" s="1739" t="n"/>
      <c r="OPH12" s="1739" t="n"/>
      <c r="OPI12" s="1739" t="n"/>
      <c r="OPJ12" s="1739" t="n"/>
      <c r="OPK12" s="1739" t="n"/>
      <c r="OPL12" s="1739" t="n"/>
      <c r="OPM12" s="1739" t="n"/>
      <c r="OPN12" s="1739" t="n"/>
      <c r="OPO12" s="1739" t="n"/>
      <c r="OPP12" s="1739" t="n"/>
      <c r="OPQ12" s="1739" t="n"/>
      <c r="OPR12" s="1739" t="n"/>
      <c r="OPS12" s="1739" t="n"/>
      <c r="OPT12" s="1739" t="n"/>
      <c r="OPU12" s="1739" t="n"/>
      <c r="OPV12" s="1739" t="n"/>
      <c r="OPW12" s="1739" t="n"/>
      <c r="OPX12" s="1739" t="n"/>
      <c r="OPY12" s="1739" t="n"/>
      <c r="OPZ12" s="1739" t="n"/>
      <c r="OQA12" s="1739" t="n"/>
      <c r="OQB12" s="1739" t="n"/>
      <c r="OQC12" s="1739" t="n"/>
      <c r="OQD12" s="1739" t="n"/>
      <c r="OQE12" s="1739" t="n"/>
      <c r="OQF12" s="1739" t="n"/>
      <c r="OQG12" s="1739" t="n"/>
      <c r="OQH12" s="1739" t="n"/>
      <c r="OQI12" s="1739" t="n"/>
      <c r="OQJ12" s="1739" t="n"/>
      <c r="OQK12" s="1739" t="n"/>
      <c r="OQL12" s="1739" t="n"/>
      <c r="OQM12" s="1739" t="n"/>
      <c r="OQN12" s="1739" t="n"/>
      <c r="OQO12" s="1739" t="n"/>
      <c r="OQP12" s="1739" t="n"/>
      <c r="OQQ12" s="1739" t="n"/>
      <c r="OQR12" s="1739" t="n"/>
      <c r="OQS12" s="1739" t="n"/>
      <c r="OQT12" s="1739" t="n"/>
      <c r="OQU12" s="1739" t="n"/>
      <c r="OQV12" s="1739" t="n"/>
      <c r="OQW12" s="1739" t="n"/>
      <c r="OQX12" s="1739" t="n"/>
      <c r="OQY12" s="1739" t="n"/>
      <c r="OQZ12" s="1739" t="n"/>
      <c r="ORA12" s="1739" t="n"/>
      <c r="ORB12" s="1739" t="n"/>
      <c r="ORC12" s="1739" t="n"/>
      <c r="ORD12" s="1739" t="n"/>
      <c r="ORE12" s="1739" t="n"/>
      <c r="ORF12" s="1739" t="n"/>
      <c r="ORG12" s="1739" t="n"/>
      <c r="ORH12" s="1739" t="n"/>
      <c r="ORI12" s="1739" t="n"/>
      <c r="ORJ12" s="1739" t="n"/>
      <c r="ORK12" s="1739" t="n"/>
      <c r="ORL12" s="1739" t="n"/>
      <c r="ORM12" s="1739" t="n"/>
      <c r="ORN12" s="1739" t="n"/>
      <c r="ORO12" s="1739" t="n"/>
      <c r="ORP12" s="1739" t="n"/>
      <c r="ORQ12" s="1739" t="n"/>
      <c r="ORR12" s="1739" t="n"/>
      <c r="ORS12" s="1739" t="n"/>
      <c r="ORT12" s="1739" t="n"/>
      <c r="ORU12" s="1739" t="n"/>
      <c r="ORV12" s="1739" t="n"/>
      <c r="ORW12" s="1739" t="n"/>
      <c r="ORX12" s="1739" t="n"/>
      <c r="ORY12" s="1739" t="n"/>
      <c r="ORZ12" s="1739" t="n"/>
      <c r="OSA12" s="1739" t="n"/>
      <c r="OSB12" s="1739" t="n"/>
      <c r="OSC12" s="1739" t="n"/>
      <c r="OSD12" s="1739" t="n"/>
      <c r="OSE12" s="1739" t="n"/>
      <c r="OSF12" s="1739" t="n"/>
      <c r="OSG12" s="1739" t="n"/>
      <c r="OSH12" s="1739" t="n"/>
      <c r="OSI12" s="1739" t="n"/>
      <c r="OSJ12" s="1739" t="n"/>
      <c r="OSK12" s="1739" t="n"/>
      <c r="OSL12" s="1739" t="n"/>
      <c r="OSM12" s="1739" t="n"/>
      <c r="OSN12" s="1739" t="n"/>
      <c r="OSO12" s="1739" t="n"/>
      <c r="OSP12" s="1739" t="n"/>
      <c r="OSQ12" s="1739" t="n"/>
      <c r="OSR12" s="1739" t="n"/>
      <c r="OSS12" s="1739" t="n"/>
      <c r="OST12" s="1739" t="n"/>
      <c r="OSU12" s="1739" t="n"/>
      <c r="OSV12" s="1739" t="n"/>
      <c r="OSW12" s="1739" t="n"/>
      <c r="OSX12" s="1739" t="n"/>
      <c r="OSY12" s="1739" t="n"/>
      <c r="OSZ12" s="1739" t="n"/>
      <c r="OTA12" s="1739" t="n"/>
      <c r="OTB12" s="1739" t="n"/>
      <c r="OTC12" s="1739" t="n"/>
      <c r="OTD12" s="1739" t="n"/>
      <c r="OTE12" s="1739" t="n"/>
      <c r="OTF12" s="1739" t="n"/>
      <c r="OTG12" s="1739" t="n"/>
      <c r="OTH12" s="1739" t="n"/>
      <c r="OTI12" s="1739" t="n"/>
      <c r="OTJ12" s="1739" t="n"/>
      <c r="OTK12" s="1739" t="n"/>
      <c r="OTL12" s="1739" t="n"/>
      <c r="OTM12" s="1739" t="n"/>
      <c r="OTN12" s="1739" t="n"/>
      <c r="OTO12" s="1739" t="n"/>
      <c r="OTP12" s="1739" t="n"/>
      <c r="OTQ12" s="1739" t="n"/>
      <c r="OTR12" s="1739" t="n"/>
      <c r="OTS12" s="1739" t="n"/>
      <c r="OTT12" s="1739" t="n"/>
      <c r="OTU12" s="1739" t="n"/>
      <c r="OTV12" s="1739" t="n"/>
      <c r="OTW12" s="1739" t="n"/>
      <c r="OTX12" s="1739" t="n"/>
      <c r="OTY12" s="1739" t="n"/>
      <c r="OTZ12" s="1739" t="n"/>
      <c r="OUA12" s="1739" t="n"/>
      <c r="OUB12" s="1739" t="n"/>
      <c r="OUC12" s="1739" t="n"/>
      <c r="OUD12" s="1739" t="n"/>
      <c r="OUE12" s="1739" t="n"/>
      <c r="OUF12" s="1739" t="n"/>
      <c r="OUG12" s="1739" t="n"/>
      <c r="OUH12" s="1739" t="n"/>
      <c r="OUI12" s="1739" t="n"/>
      <c r="OUJ12" s="1739" t="n"/>
      <c r="OUK12" s="1739" t="n"/>
      <c r="OUL12" s="1739" t="n"/>
      <c r="OUM12" s="1739" t="n"/>
      <c r="OUN12" s="1739" t="n"/>
      <c r="OUO12" s="1739" t="n"/>
      <c r="OUP12" s="1739" t="n"/>
      <c r="OUQ12" s="1739" t="n"/>
      <c r="OUR12" s="1739" t="n"/>
      <c r="OUS12" s="1739" t="n"/>
      <c r="OUT12" s="1739" t="n"/>
      <c r="OUU12" s="1739" t="n"/>
      <c r="OUV12" s="1739" t="n"/>
      <c r="OUW12" s="1739" t="n"/>
      <c r="OUX12" s="1739" t="n"/>
      <c r="OUY12" s="1739" t="n"/>
      <c r="OUZ12" s="1739" t="n"/>
      <c r="OVA12" s="1739" t="n"/>
      <c r="OVB12" s="1739" t="n"/>
      <c r="OVC12" s="1739" t="n"/>
      <c r="OVD12" s="1739" t="n"/>
      <c r="OVE12" s="1739" t="n"/>
      <c r="OVF12" s="1739" t="n"/>
      <c r="OVG12" s="1739" t="n"/>
      <c r="OVH12" s="1739" t="n"/>
      <c r="OVI12" s="1739" t="n"/>
      <c r="OVJ12" s="1739" t="n"/>
      <c r="OVK12" s="1739" t="n"/>
      <c r="OVL12" s="1739" t="n"/>
      <c r="OVM12" s="1739" t="n"/>
      <c r="OVN12" s="1739" t="n"/>
      <c r="OVO12" s="1739" t="n"/>
      <c r="OVP12" s="1739" t="n"/>
      <c r="OVQ12" s="1739" t="n"/>
      <c r="OVR12" s="1739" t="n"/>
      <c r="OVS12" s="1739" t="n"/>
      <c r="OVT12" s="1739" t="n"/>
      <c r="OVU12" s="1739" t="n"/>
      <c r="OVV12" s="1739" t="n"/>
      <c r="OVW12" s="1739" t="n"/>
      <c r="OVX12" s="1739" t="n"/>
      <c r="OVY12" s="1739" t="n"/>
      <c r="OVZ12" s="1739" t="n"/>
      <c r="OWA12" s="1739" t="n"/>
      <c r="OWB12" s="1739" t="n"/>
      <c r="OWC12" s="1739" t="n"/>
      <c r="OWD12" s="1739" t="n"/>
      <c r="OWE12" s="1739" t="n"/>
      <c r="OWF12" s="1739" t="n"/>
      <c r="OWG12" s="1739" t="n"/>
      <c r="OWH12" s="1739" t="n"/>
      <c r="OWI12" s="1739" t="n"/>
      <c r="OWJ12" s="1739" t="n"/>
      <c r="OWK12" s="1739" t="n"/>
      <c r="OWL12" s="1739" t="n"/>
      <c r="OWM12" s="1739" t="n"/>
      <c r="OWN12" s="1739" t="n"/>
      <c r="OWO12" s="1739" t="n"/>
      <c r="OWP12" s="1739" t="n"/>
      <c r="OWQ12" s="1739" t="n"/>
      <c r="OWR12" s="1739" t="n"/>
      <c r="OWS12" s="1739" t="n"/>
      <c r="OWT12" s="1739" t="n"/>
      <c r="OWU12" s="1739" t="n"/>
      <c r="OWV12" s="1739" t="n"/>
      <c r="OWW12" s="1739" t="n"/>
      <c r="OWX12" s="1739" t="n"/>
      <c r="OWY12" s="1739" t="n"/>
      <c r="OWZ12" s="1739" t="n"/>
      <c r="OXA12" s="1739" t="n"/>
      <c r="OXB12" s="1739" t="n"/>
      <c r="OXC12" s="1739" t="n"/>
      <c r="OXD12" s="1739" t="n"/>
      <c r="OXE12" s="1739" t="n"/>
      <c r="OXF12" s="1739" t="n"/>
      <c r="OXG12" s="1739" t="n"/>
      <c r="OXH12" s="1739" t="n"/>
      <c r="OXI12" s="1739" t="n"/>
      <c r="OXJ12" s="1739" t="n"/>
      <c r="OXK12" s="1739" t="n"/>
      <c r="OXL12" s="1739" t="n"/>
      <c r="OXM12" s="1739" t="n"/>
      <c r="OXN12" s="1739" t="n"/>
      <c r="OXO12" s="1739" t="n"/>
      <c r="OXP12" s="1739" t="n"/>
      <c r="OXQ12" s="1739" t="n"/>
      <c r="OXR12" s="1739" t="n"/>
      <c r="OXS12" s="1739" t="n"/>
      <c r="OXT12" s="1739" t="n"/>
      <c r="OXU12" s="1739" t="n"/>
      <c r="OXV12" s="1739" t="n"/>
      <c r="OXW12" s="1739" t="n"/>
      <c r="OXX12" s="1739" t="n"/>
      <c r="OXY12" s="1739" t="n"/>
      <c r="OXZ12" s="1739" t="n"/>
      <c r="OYA12" s="1739" t="n"/>
      <c r="OYB12" s="1739" t="n"/>
      <c r="OYC12" s="1739" t="n"/>
      <c r="OYD12" s="1739" t="n"/>
      <c r="OYE12" s="1739" t="n"/>
      <c r="OYF12" s="1739" t="n"/>
      <c r="OYG12" s="1739" t="n"/>
      <c r="OYH12" s="1739" t="n"/>
      <c r="OYI12" s="1739" t="n"/>
      <c r="OYJ12" s="1739" t="n"/>
      <c r="OYK12" s="1739" t="n"/>
      <c r="OYL12" s="1739" t="n"/>
      <c r="OYM12" s="1739" t="n"/>
      <c r="OYN12" s="1739" t="n"/>
      <c r="OYO12" s="1739" t="n"/>
      <c r="OYP12" s="1739" t="n"/>
      <c r="OYQ12" s="1739" t="n"/>
      <c r="OYR12" s="1739" t="n"/>
      <c r="OYS12" s="1739" t="n"/>
      <c r="OYT12" s="1739" t="n"/>
      <c r="OYU12" s="1739" t="n"/>
      <c r="OYV12" s="1739" t="n"/>
      <c r="OYW12" s="1739" t="n"/>
      <c r="OYX12" s="1739" t="n"/>
      <c r="OYY12" s="1739" t="n"/>
      <c r="OYZ12" s="1739" t="n"/>
      <c r="OZA12" s="1739" t="n"/>
      <c r="OZB12" s="1739" t="n"/>
      <c r="OZC12" s="1739" t="n"/>
      <c r="OZD12" s="1739" t="n"/>
      <c r="OZE12" s="1739" t="n"/>
      <c r="OZF12" s="1739" t="n"/>
      <c r="OZG12" s="1739" t="n"/>
      <c r="OZH12" s="1739" t="n"/>
      <c r="OZI12" s="1739" t="n"/>
      <c r="OZJ12" s="1739" t="n"/>
      <c r="OZK12" s="1739" t="n"/>
      <c r="OZL12" s="1739" t="n"/>
      <c r="OZM12" s="1739" t="n"/>
      <c r="OZN12" s="1739" t="n"/>
      <c r="OZO12" s="1739" t="n"/>
      <c r="OZP12" s="1739" t="n"/>
      <c r="OZQ12" s="1739" t="n"/>
      <c r="OZR12" s="1739" t="n"/>
      <c r="OZS12" s="1739" t="n"/>
      <c r="OZT12" s="1739" t="n"/>
      <c r="OZU12" s="1739" t="n"/>
      <c r="OZV12" s="1739" t="n"/>
      <c r="OZW12" s="1739" t="n"/>
      <c r="OZX12" s="1739" t="n"/>
      <c r="OZY12" s="1739" t="n"/>
      <c r="OZZ12" s="1739" t="n"/>
      <c r="PAA12" s="1739" t="n"/>
      <c r="PAB12" s="1739" t="n"/>
      <c r="PAC12" s="1739" t="n"/>
      <c r="PAD12" s="1739" t="n"/>
      <c r="PAE12" s="1739" t="n"/>
      <c r="PAF12" s="1739" t="n"/>
      <c r="PAG12" s="1739" t="n"/>
      <c r="PAH12" s="1739" t="n"/>
      <c r="PAI12" s="1739" t="n"/>
      <c r="PAJ12" s="1739" t="n"/>
      <c r="PAK12" s="1739" t="n"/>
      <c r="PAL12" s="1739" t="n"/>
      <c r="PAM12" s="1739" t="n"/>
      <c r="PAN12" s="1739" t="n"/>
      <c r="PAO12" s="1739" t="n"/>
      <c r="PAP12" s="1739" t="n"/>
      <c r="PAQ12" s="1739" t="n"/>
      <c r="PAR12" s="1739" t="n"/>
      <c r="PAS12" s="1739" t="n"/>
      <c r="PAT12" s="1739" t="n"/>
      <c r="PAU12" s="1739" t="n"/>
      <c r="PAV12" s="1739" t="n"/>
      <c r="PAW12" s="1739" t="n"/>
      <c r="PAX12" s="1739" t="n"/>
      <c r="PAY12" s="1739" t="n"/>
      <c r="PAZ12" s="1739" t="n"/>
      <c r="PBA12" s="1739" t="n"/>
      <c r="PBB12" s="1739" t="n"/>
      <c r="PBC12" s="1739" t="n"/>
      <c r="PBD12" s="1739" t="n"/>
      <c r="PBE12" s="1739" t="n"/>
      <c r="PBF12" s="1739" t="n"/>
      <c r="PBG12" s="1739" t="n"/>
      <c r="PBH12" s="1739" t="n"/>
      <c r="PBI12" s="1739" t="n"/>
      <c r="PBJ12" s="1739" t="n"/>
      <c r="PBK12" s="1739" t="n"/>
      <c r="PBL12" s="1739" t="n"/>
      <c r="PBM12" s="1739" t="n"/>
      <c r="PBN12" s="1739" t="n"/>
      <c r="PBO12" s="1739" t="n"/>
      <c r="PBP12" s="1739" t="n"/>
      <c r="PBQ12" s="1739" t="n"/>
      <c r="PBR12" s="1739" t="n"/>
      <c r="PBS12" s="1739" t="n"/>
      <c r="PBT12" s="1739" t="n"/>
      <c r="PBU12" s="1739" t="n"/>
      <c r="PBV12" s="1739" t="n"/>
      <c r="PBW12" s="1739" t="n"/>
      <c r="PBX12" s="1739" t="n"/>
      <c r="PBY12" s="1739" t="n"/>
      <c r="PBZ12" s="1739" t="n"/>
      <c r="PCA12" s="1739" t="n"/>
      <c r="PCB12" s="1739" t="n"/>
      <c r="PCC12" s="1739" t="n"/>
      <c r="PCD12" s="1739" t="n"/>
      <c r="PCE12" s="1739" t="n"/>
      <c r="PCF12" s="1739" t="n"/>
      <c r="PCG12" s="1739" t="n"/>
      <c r="PCH12" s="1739" t="n"/>
      <c r="PCI12" s="1739" t="n"/>
      <c r="PCJ12" s="1739" t="n"/>
      <c r="PCK12" s="1739" t="n"/>
      <c r="PCL12" s="1739" t="n"/>
      <c r="PCM12" s="1739" t="n"/>
      <c r="PCN12" s="1739" t="n"/>
      <c r="PCO12" s="1739" t="n"/>
      <c r="PCP12" s="1739" t="n"/>
      <c r="PCQ12" s="1739" t="n"/>
      <c r="PCR12" s="1739" t="n"/>
      <c r="PCS12" s="1739" t="n"/>
      <c r="PCT12" s="1739" t="n"/>
      <c r="PCU12" s="1739" t="n"/>
      <c r="PCV12" s="1739" t="n"/>
      <c r="PCW12" s="1739" t="n"/>
      <c r="PCX12" s="1739" t="n"/>
      <c r="PCY12" s="1739" t="n"/>
      <c r="PCZ12" s="1739" t="n"/>
      <c r="PDA12" s="1739" t="n"/>
      <c r="PDB12" s="1739" t="n"/>
      <c r="PDC12" s="1739" t="n"/>
      <c r="PDD12" s="1739" t="n"/>
      <c r="PDE12" s="1739" t="n"/>
      <c r="PDF12" s="1739" t="n"/>
      <c r="PDG12" s="1739" t="n"/>
      <c r="PDH12" s="1739" t="n"/>
      <c r="PDI12" s="1739" t="n"/>
      <c r="PDJ12" s="1739" t="n"/>
      <c r="PDK12" s="1739" t="n"/>
      <c r="PDL12" s="1739" t="n"/>
      <c r="PDM12" s="1739" t="n"/>
      <c r="PDN12" s="1739" t="n"/>
      <c r="PDO12" s="1739" t="n"/>
      <c r="PDP12" s="1739" t="n"/>
      <c r="PDQ12" s="1739" t="n"/>
      <c r="PDR12" s="1739" t="n"/>
      <c r="PDS12" s="1739" t="n"/>
      <c r="PDT12" s="1739" t="n"/>
      <c r="PDU12" s="1739" t="n"/>
      <c r="PDV12" s="1739" t="n"/>
      <c r="PDW12" s="1739" t="n"/>
      <c r="PDX12" s="1739" t="n"/>
      <c r="PDY12" s="1739" t="n"/>
      <c r="PDZ12" s="1739" t="n"/>
      <c r="PEA12" s="1739" t="n"/>
      <c r="PEB12" s="1739" t="n"/>
      <c r="PEC12" s="1739" t="n"/>
      <c r="PED12" s="1739" t="n"/>
      <c r="PEE12" s="1739" t="n"/>
      <c r="PEF12" s="1739" t="n"/>
      <c r="PEG12" s="1739" t="n"/>
      <c r="PEH12" s="1739" t="n"/>
      <c r="PEI12" s="1739" t="n"/>
      <c r="PEJ12" s="1739" t="n"/>
      <c r="PEK12" s="1739" t="n"/>
      <c r="PEL12" s="1739" t="n"/>
      <c r="PEM12" s="1739" t="n"/>
      <c r="PEN12" s="1739" t="n"/>
      <c r="PEO12" s="1739" t="n"/>
      <c r="PEP12" s="1739" t="n"/>
      <c r="PEQ12" s="1739" t="n"/>
      <c r="PER12" s="1739" t="n"/>
      <c r="PES12" s="1739" t="n"/>
      <c r="PET12" s="1739" t="n"/>
      <c r="PEU12" s="1739" t="n"/>
      <c r="PEV12" s="1739" t="n"/>
      <c r="PEW12" s="1739" t="n"/>
      <c r="PEX12" s="1739" t="n"/>
      <c r="PEY12" s="1739" t="n"/>
      <c r="PEZ12" s="1739" t="n"/>
      <c r="PFA12" s="1739" t="n"/>
      <c r="PFB12" s="1739" t="n"/>
      <c r="PFC12" s="1739" t="n"/>
      <c r="PFD12" s="1739" t="n"/>
      <c r="PFE12" s="1739" t="n"/>
      <c r="PFF12" s="1739" t="n"/>
      <c r="PFG12" s="1739" t="n"/>
      <c r="PFH12" s="1739" t="n"/>
      <c r="PFI12" s="1739" t="n"/>
      <c r="PFJ12" s="1739" t="n"/>
      <c r="PFK12" s="1739" t="n"/>
      <c r="PFL12" s="1739" t="n"/>
      <c r="PFM12" s="1739" t="n"/>
      <c r="PFN12" s="1739" t="n"/>
      <c r="PFO12" s="1739" t="n"/>
      <c r="PFP12" s="1739" t="n"/>
      <c r="PFQ12" s="1739" t="n"/>
      <c r="PFR12" s="1739" t="n"/>
      <c r="PFS12" s="1739" t="n"/>
      <c r="PFT12" s="1739" t="n"/>
      <c r="PFU12" s="1739" t="n"/>
      <c r="PFV12" s="1739" t="n"/>
      <c r="PFW12" s="1739" t="n"/>
      <c r="PFX12" s="1739" t="n"/>
      <c r="PFY12" s="1739" t="n"/>
      <c r="PFZ12" s="1739" t="n"/>
      <c r="PGA12" s="1739" t="n"/>
      <c r="PGB12" s="1739" t="n"/>
      <c r="PGC12" s="1739" t="n"/>
      <c r="PGD12" s="1739" t="n"/>
      <c r="PGE12" s="1739" t="n"/>
      <c r="PGF12" s="1739" t="n"/>
      <c r="PGG12" s="1739" t="n"/>
      <c r="PGH12" s="1739" t="n"/>
      <c r="PGI12" s="1739" t="n"/>
      <c r="PGJ12" s="1739" t="n"/>
      <c r="PGK12" s="1739" t="n"/>
      <c r="PGL12" s="1739" t="n"/>
      <c r="PGM12" s="1739" t="n"/>
      <c r="PGN12" s="1739" t="n"/>
      <c r="PGO12" s="1739" t="n"/>
      <c r="PGP12" s="1739" t="n"/>
      <c r="PGQ12" s="1739" t="n"/>
      <c r="PGR12" s="1739" t="n"/>
      <c r="PGS12" s="1739" t="n"/>
      <c r="PGT12" s="1739" t="n"/>
      <c r="PGU12" s="1739" t="n"/>
      <c r="PGV12" s="1739" t="n"/>
      <c r="PGW12" s="1739" t="n"/>
      <c r="PGX12" s="1739" t="n"/>
      <c r="PGY12" s="1739" t="n"/>
      <c r="PGZ12" s="1739" t="n"/>
      <c r="PHA12" s="1739" t="n"/>
      <c r="PHB12" s="1739" t="n"/>
      <c r="PHC12" s="1739" t="n"/>
      <c r="PHD12" s="1739" t="n"/>
      <c r="PHE12" s="1739" t="n"/>
      <c r="PHF12" s="1739" t="n"/>
      <c r="PHG12" s="1739" t="n"/>
      <c r="PHH12" s="1739" t="n"/>
      <c r="PHI12" s="1739" t="n"/>
      <c r="PHJ12" s="1739" t="n"/>
      <c r="PHK12" s="1739" t="n"/>
      <c r="PHL12" s="1739" t="n"/>
      <c r="PHM12" s="1739" t="n"/>
      <c r="PHN12" s="1739" t="n"/>
      <c r="PHO12" s="1739" t="n"/>
      <c r="PHP12" s="1739" t="n"/>
      <c r="PHQ12" s="1739" t="n"/>
      <c r="PHR12" s="1739" t="n"/>
      <c r="PHS12" s="1739" t="n"/>
      <c r="PHT12" s="1739" t="n"/>
      <c r="PHU12" s="1739" t="n"/>
      <c r="PHV12" s="1739" t="n"/>
      <c r="PHW12" s="1739" t="n"/>
      <c r="PHX12" s="1739" t="n"/>
      <c r="PHY12" s="1739" t="n"/>
      <c r="PHZ12" s="1739" t="n"/>
      <c r="PIA12" s="1739" t="n"/>
      <c r="PIB12" s="1739" t="n"/>
      <c r="PIC12" s="1739" t="n"/>
      <c r="PID12" s="1739" t="n"/>
      <c r="PIE12" s="1739" t="n"/>
      <c r="PIF12" s="1739" t="n"/>
      <c r="PIG12" s="1739" t="n"/>
      <c r="PIH12" s="1739" t="n"/>
      <c r="PII12" s="1739" t="n"/>
      <c r="PIJ12" s="1739" t="n"/>
      <c r="PIK12" s="1739" t="n"/>
      <c r="PIL12" s="1739" t="n"/>
      <c r="PIM12" s="1739" t="n"/>
      <c r="PIN12" s="1739" t="n"/>
      <c r="PIO12" s="1739" t="n"/>
      <c r="PIP12" s="1739" t="n"/>
      <c r="PIQ12" s="1739" t="n"/>
      <c r="PIR12" s="1739" t="n"/>
      <c r="PIS12" s="1739" t="n"/>
      <c r="PIT12" s="1739" t="n"/>
      <c r="PIU12" s="1739" t="n"/>
      <c r="PIV12" s="1739" t="n"/>
      <c r="PIW12" s="1739" t="n"/>
      <c r="PIX12" s="1739" t="n"/>
      <c r="PIY12" s="1739" t="n"/>
      <c r="PIZ12" s="1739" t="n"/>
      <c r="PJA12" s="1739" t="n"/>
      <c r="PJB12" s="1739" t="n"/>
      <c r="PJC12" s="1739" t="n"/>
      <c r="PJD12" s="1739" t="n"/>
      <c r="PJE12" s="1739" t="n"/>
      <c r="PJF12" s="1739" t="n"/>
      <c r="PJG12" s="1739" t="n"/>
      <c r="PJH12" s="1739" t="n"/>
      <c r="PJI12" s="1739" t="n"/>
      <c r="PJJ12" s="1739" t="n"/>
      <c r="PJK12" s="1739" t="n"/>
      <c r="PJL12" s="1739" t="n"/>
      <c r="PJM12" s="1739" t="n"/>
      <c r="PJN12" s="1739" t="n"/>
      <c r="PJO12" s="1739" t="n"/>
      <c r="PJP12" s="1739" t="n"/>
      <c r="PJQ12" s="1739" t="n"/>
      <c r="PJR12" s="1739" t="n"/>
      <c r="PJS12" s="1739" t="n"/>
      <c r="PJT12" s="1739" t="n"/>
      <c r="PJU12" s="1739" t="n"/>
      <c r="PJV12" s="1739" t="n"/>
      <c r="PJW12" s="1739" t="n"/>
      <c r="PJX12" s="1739" t="n"/>
      <c r="PJY12" s="1739" t="n"/>
      <c r="PJZ12" s="1739" t="n"/>
      <c r="PKA12" s="1739" t="n"/>
      <c r="PKB12" s="1739" t="n"/>
      <c r="PKC12" s="1739" t="n"/>
      <c r="PKD12" s="1739" t="n"/>
      <c r="PKE12" s="1739" t="n"/>
      <c r="PKF12" s="1739" t="n"/>
      <c r="PKG12" s="1739" t="n"/>
      <c r="PKH12" s="1739" t="n"/>
      <c r="PKI12" s="1739" t="n"/>
      <c r="PKJ12" s="1739" t="n"/>
      <c r="PKK12" s="1739" t="n"/>
      <c r="PKL12" s="1739" t="n"/>
      <c r="PKM12" s="1739" t="n"/>
      <c r="PKN12" s="1739" t="n"/>
      <c r="PKO12" s="1739" t="n"/>
      <c r="PKP12" s="1739" t="n"/>
      <c r="PKQ12" s="1739" t="n"/>
      <c r="PKR12" s="1739" t="n"/>
      <c r="PKS12" s="1739" t="n"/>
      <c r="PKT12" s="1739" t="n"/>
      <c r="PKU12" s="1739" t="n"/>
      <c r="PKV12" s="1739" t="n"/>
      <c r="PKW12" s="1739" t="n"/>
      <c r="PKX12" s="1739" t="n"/>
      <c r="PKY12" s="1739" t="n"/>
      <c r="PKZ12" s="1739" t="n"/>
      <c r="PLA12" s="1739" t="n"/>
      <c r="PLB12" s="1739" t="n"/>
      <c r="PLC12" s="1739" t="n"/>
      <c r="PLD12" s="1739" t="n"/>
      <c r="PLE12" s="1739" t="n"/>
      <c r="PLF12" s="1739" t="n"/>
      <c r="PLG12" s="1739" t="n"/>
      <c r="PLH12" s="1739" t="n"/>
      <c r="PLI12" s="1739" t="n"/>
      <c r="PLJ12" s="1739" t="n"/>
      <c r="PLK12" s="1739" t="n"/>
      <c r="PLL12" s="1739" t="n"/>
      <c r="PLM12" s="1739" t="n"/>
      <c r="PLN12" s="1739" t="n"/>
      <c r="PLO12" s="1739" t="n"/>
      <c r="PLP12" s="1739" t="n"/>
      <c r="PLQ12" s="1739" t="n"/>
      <c r="PLR12" s="1739" t="n"/>
      <c r="PLS12" s="1739" t="n"/>
      <c r="PLT12" s="1739" t="n"/>
      <c r="PLU12" s="1739" t="n"/>
      <c r="PLV12" s="1739" t="n"/>
      <c r="PLW12" s="1739" t="n"/>
      <c r="PLX12" s="1739" t="n"/>
      <c r="PLY12" s="1739" t="n"/>
      <c r="PLZ12" s="1739" t="n"/>
      <c r="PMA12" s="1739" t="n"/>
      <c r="PMB12" s="1739" t="n"/>
      <c r="PMC12" s="1739" t="n"/>
      <c r="PMD12" s="1739" t="n"/>
      <c r="PME12" s="1739" t="n"/>
      <c r="PMF12" s="1739" t="n"/>
      <c r="PMG12" s="1739" t="n"/>
      <c r="PMH12" s="1739" t="n"/>
      <c r="PMI12" s="1739" t="n"/>
      <c r="PMJ12" s="1739" t="n"/>
      <c r="PMK12" s="1739" t="n"/>
      <c r="PML12" s="1739" t="n"/>
      <c r="PMM12" s="1739" t="n"/>
      <c r="PMN12" s="1739" t="n"/>
      <c r="PMO12" s="1739" t="n"/>
      <c r="PMP12" s="1739" t="n"/>
      <c r="PMQ12" s="1739" t="n"/>
      <c r="PMR12" s="1739" t="n"/>
      <c r="PMS12" s="1739" t="n"/>
      <c r="PMT12" s="1739" t="n"/>
      <c r="PMU12" s="1739" t="n"/>
      <c r="PMV12" s="1739" t="n"/>
      <c r="PMW12" s="1739" t="n"/>
      <c r="PMX12" s="1739" t="n"/>
      <c r="PMY12" s="1739" t="n"/>
      <c r="PMZ12" s="1739" t="n"/>
      <c r="PNA12" s="1739" t="n"/>
      <c r="PNB12" s="1739" t="n"/>
      <c r="PNC12" s="1739" t="n"/>
      <c r="PND12" s="1739" t="n"/>
      <c r="PNE12" s="1739" t="n"/>
      <c r="PNF12" s="1739" t="n"/>
      <c r="PNG12" s="1739" t="n"/>
      <c r="PNH12" s="1739" t="n"/>
      <c r="PNI12" s="1739" t="n"/>
      <c r="PNJ12" s="1739" t="n"/>
      <c r="PNK12" s="1739" t="n"/>
      <c r="PNL12" s="1739" t="n"/>
      <c r="PNM12" s="1739" t="n"/>
      <c r="PNN12" s="1739" t="n"/>
      <c r="PNO12" s="1739" t="n"/>
      <c r="PNP12" s="1739" t="n"/>
      <c r="PNQ12" s="1739" t="n"/>
      <c r="PNR12" s="1739" t="n"/>
      <c r="PNS12" s="1739" t="n"/>
      <c r="PNT12" s="1739" t="n"/>
      <c r="PNU12" s="1739" t="n"/>
      <c r="PNV12" s="1739" t="n"/>
      <c r="PNW12" s="1739" t="n"/>
      <c r="PNX12" s="1739" t="n"/>
      <c r="PNY12" s="1739" t="n"/>
      <c r="PNZ12" s="1739" t="n"/>
      <c r="POA12" s="1739" t="n"/>
      <c r="POB12" s="1739" t="n"/>
      <c r="POC12" s="1739" t="n"/>
      <c r="POD12" s="1739" t="n"/>
      <c r="POE12" s="1739" t="n"/>
      <c r="POF12" s="1739" t="n"/>
      <c r="POG12" s="1739" t="n"/>
      <c r="POH12" s="1739" t="n"/>
      <c r="POI12" s="1739" t="n"/>
      <c r="POJ12" s="1739" t="n"/>
      <c r="POK12" s="1739" t="n"/>
      <c r="POL12" s="1739" t="n"/>
      <c r="POM12" s="1739" t="n"/>
      <c r="PON12" s="1739" t="n"/>
      <c r="POO12" s="1739" t="n"/>
      <c r="POP12" s="1739" t="n"/>
      <c r="POQ12" s="1739" t="n"/>
      <c r="POR12" s="1739" t="n"/>
      <c r="POS12" s="1739" t="n"/>
      <c r="POT12" s="1739" t="n"/>
      <c r="POU12" s="1739" t="n"/>
      <c r="POV12" s="1739" t="n"/>
      <c r="POW12" s="1739" t="n"/>
      <c r="POX12" s="1739" t="n"/>
      <c r="POY12" s="1739" t="n"/>
      <c r="POZ12" s="1739" t="n"/>
      <c r="PPA12" s="1739" t="n"/>
      <c r="PPB12" s="1739" t="n"/>
      <c r="PPC12" s="1739" t="n"/>
      <c r="PPD12" s="1739" t="n"/>
      <c r="PPE12" s="1739" t="n"/>
      <c r="PPF12" s="1739" t="n"/>
      <c r="PPG12" s="1739" t="n"/>
      <c r="PPH12" s="1739" t="n"/>
      <c r="PPI12" s="1739" t="n"/>
      <c r="PPJ12" s="1739" t="n"/>
      <c r="PPK12" s="1739" t="n"/>
      <c r="PPL12" s="1739" t="n"/>
      <c r="PPM12" s="1739" t="n"/>
      <c r="PPN12" s="1739" t="n"/>
      <c r="PPO12" s="1739" t="n"/>
      <c r="PPP12" s="1739" t="n"/>
      <c r="PPQ12" s="1739" t="n"/>
      <c r="PPR12" s="1739" t="n"/>
      <c r="PPS12" s="1739" t="n"/>
      <c r="PPT12" s="1739" t="n"/>
      <c r="PPU12" s="1739" t="n"/>
      <c r="PPV12" s="1739" t="n"/>
      <c r="PPW12" s="1739" t="n"/>
      <c r="PPX12" s="1739" t="n"/>
      <c r="PPY12" s="1739" t="n"/>
      <c r="PPZ12" s="1739" t="n"/>
      <c r="PQA12" s="1739" t="n"/>
      <c r="PQB12" s="1739" t="n"/>
      <c r="PQC12" s="1739" t="n"/>
      <c r="PQD12" s="1739" t="n"/>
      <c r="PQE12" s="1739" t="n"/>
      <c r="PQF12" s="1739" t="n"/>
      <c r="PQG12" s="1739" t="n"/>
      <c r="PQH12" s="1739" t="n"/>
      <c r="PQI12" s="1739" t="n"/>
      <c r="PQJ12" s="1739" t="n"/>
      <c r="PQK12" s="1739" t="n"/>
      <c r="PQL12" s="1739" t="n"/>
      <c r="PQM12" s="1739" t="n"/>
      <c r="PQN12" s="1739" t="n"/>
      <c r="PQO12" s="1739" t="n"/>
      <c r="PQP12" s="1739" t="n"/>
      <c r="PQQ12" s="1739" t="n"/>
      <c r="PQR12" s="1739" t="n"/>
      <c r="PQS12" s="1739" t="n"/>
      <c r="PQT12" s="1739" t="n"/>
      <c r="PQU12" s="1739" t="n"/>
      <c r="PQV12" s="1739" t="n"/>
      <c r="PQW12" s="1739" t="n"/>
      <c r="PQX12" s="1739" t="n"/>
      <c r="PQY12" s="1739" t="n"/>
      <c r="PQZ12" s="1739" t="n"/>
      <c r="PRA12" s="1739" t="n"/>
      <c r="PRB12" s="1739" t="n"/>
      <c r="PRC12" s="1739" t="n"/>
      <c r="PRD12" s="1739" t="n"/>
      <c r="PRE12" s="1739" t="n"/>
      <c r="PRF12" s="1739" t="n"/>
      <c r="PRG12" s="1739" t="n"/>
      <c r="PRH12" s="1739" t="n"/>
      <c r="PRI12" s="1739" t="n"/>
      <c r="PRJ12" s="1739" t="n"/>
      <c r="PRK12" s="1739" t="n"/>
      <c r="PRL12" s="1739" t="n"/>
      <c r="PRM12" s="1739" t="n"/>
      <c r="PRN12" s="1739" t="n"/>
      <c r="PRO12" s="1739" t="n"/>
      <c r="PRP12" s="1739" t="n"/>
      <c r="PRQ12" s="1739" t="n"/>
      <c r="PRR12" s="1739" t="n"/>
      <c r="PRS12" s="1739" t="n"/>
      <c r="PRT12" s="1739" t="n"/>
      <c r="PRU12" s="1739" t="n"/>
      <c r="PRV12" s="1739" t="n"/>
      <c r="PRW12" s="1739" t="n"/>
      <c r="PRX12" s="1739" t="n"/>
      <c r="PRY12" s="1739" t="n"/>
      <c r="PRZ12" s="1739" t="n"/>
      <c r="PSA12" s="1739" t="n"/>
      <c r="PSB12" s="1739" t="n"/>
      <c r="PSC12" s="1739" t="n"/>
      <c r="PSD12" s="1739" t="n"/>
      <c r="PSE12" s="1739" t="n"/>
      <c r="PSF12" s="1739" t="n"/>
      <c r="PSG12" s="1739" t="n"/>
      <c r="PSH12" s="1739" t="n"/>
      <c r="PSI12" s="1739" t="n"/>
      <c r="PSJ12" s="1739" t="n"/>
      <c r="PSK12" s="1739" t="n"/>
      <c r="PSL12" s="1739" t="n"/>
      <c r="PSM12" s="1739" t="n"/>
      <c r="PSN12" s="1739" t="n"/>
      <c r="PSO12" s="1739" t="n"/>
      <c r="PSP12" s="1739" t="n"/>
      <c r="PSQ12" s="1739" t="n"/>
      <c r="PSR12" s="1739" t="n"/>
      <c r="PSS12" s="1739" t="n"/>
      <c r="PST12" s="1739" t="n"/>
      <c r="PSU12" s="1739" t="n"/>
      <c r="PSV12" s="1739" t="n"/>
      <c r="PSW12" s="1739" t="n"/>
      <c r="PSX12" s="1739" t="n"/>
      <c r="PSY12" s="1739" t="n"/>
      <c r="PSZ12" s="1739" t="n"/>
      <c r="PTA12" s="1739" t="n"/>
      <c r="PTB12" s="1739" t="n"/>
      <c r="PTC12" s="1739" t="n"/>
      <c r="PTD12" s="1739" t="n"/>
      <c r="PTE12" s="1739" t="n"/>
      <c r="PTF12" s="1739" t="n"/>
      <c r="PTG12" s="1739" t="n"/>
      <c r="PTH12" s="1739" t="n"/>
      <c r="PTI12" s="1739" t="n"/>
      <c r="PTJ12" s="1739" t="n"/>
      <c r="PTK12" s="1739" t="n"/>
      <c r="PTL12" s="1739" t="n"/>
      <c r="PTM12" s="1739" t="n"/>
      <c r="PTN12" s="1739" t="n"/>
      <c r="PTO12" s="1739" t="n"/>
      <c r="PTP12" s="1739" t="n"/>
      <c r="PTQ12" s="1739" t="n"/>
      <c r="PTR12" s="1739" t="n"/>
      <c r="PTS12" s="1739" t="n"/>
      <c r="PTT12" s="1739" t="n"/>
      <c r="PTU12" s="1739" t="n"/>
      <c r="PTV12" s="1739" t="n"/>
      <c r="PTW12" s="1739" t="n"/>
      <c r="PTX12" s="1739" t="n"/>
      <c r="PTY12" s="1739" t="n"/>
      <c r="PTZ12" s="1739" t="n"/>
      <c r="PUA12" s="1739" t="n"/>
      <c r="PUB12" s="1739" t="n"/>
      <c r="PUC12" s="1739" t="n"/>
      <c r="PUD12" s="1739" t="n"/>
      <c r="PUE12" s="1739" t="n"/>
      <c r="PUF12" s="1739" t="n"/>
      <c r="PUG12" s="1739" t="n"/>
      <c r="PUH12" s="1739" t="n"/>
      <c r="PUI12" s="1739" t="n"/>
      <c r="PUJ12" s="1739" t="n"/>
      <c r="PUK12" s="1739" t="n"/>
      <c r="PUL12" s="1739" t="n"/>
      <c r="PUM12" s="1739" t="n"/>
      <c r="PUN12" s="1739" t="n"/>
      <c r="PUO12" s="1739" t="n"/>
      <c r="PUP12" s="1739" t="n"/>
      <c r="PUQ12" s="1739" t="n"/>
      <c r="PUR12" s="1739" t="n"/>
      <c r="PUS12" s="1739" t="n"/>
      <c r="PUT12" s="1739" t="n"/>
      <c r="PUU12" s="1739" t="n"/>
      <c r="PUV12" s="1739" t="n"/>
      <c r="PUW12" s="1739" t="n"/>
      <c r="PUX12" s="1739" t="n"/>
      <c r="PUY12" s="1739" t="n"/>
      <c r="PUZ12" s="1739" t="n"/>
      <c r="PVA12" s="1739" t="n"/>
      <c r="PVB12" s="1739" t="n"/>
      <c r="PVC12" s="1739" t="n"/>
      <c r="PVD12" s="1739" t="n"/>
      <c r="PVE12" s="1739" t="n"/>
      <c r="PVF12" s="1739" t="n"/>
      <c r="PVG12" s="1739" t="n"/>
      <c r="PVH12" s="1739" t="n"/>
      <c r="PVI12" s="1739" t="n"/>
      <c r="PVJ12" s="1739" t="n"/>
      <c r="PVK12" s="1739" t="n"/>
      <c r="PVL12" s="1739" t="n"/>
      <c r="PVM12" s="1739" t="n"/>
      <c r="PVN12" s="1739" t="n"/>
      <c r="PVO12" s="1739" t="n"/>
      <c r="PVP12" s="1739" t="n"/>
      <c r="PVQ12" s="1739" t="n"/>
      <c r="PVR12" s="1739" t="n"/>
      <c r="PVS12" s="1739" t="n"/>
      <c r="PVT12" s="1739" t="n"/>
      <c r="PVU12" s="1739" t="n"/>
      <c r="PVV12" s="1739" t="n"/>
      <c r="PVW12" s="1739" t="n"/>
      <c r="PVX12" s="1739" t="n"/>
      <c r="PVY12" s="1739" t="n"/>
      <c r="PVZ12" s="1739" t="n"/>
      <c r="PWA12" s="1739" t="n"/>
      <c r="PWB12" s="1739" t="n"/>
      <c r="PWC12" s="1739" t="n"/>
      <c r="PWD12" s="1739" t="n"/>
      <c r="PWE12" s="1739" t="n"/>
      <c r="PWF12" s="1739" t="n"/>
      <c r="PWG12" s="1739" t="n"/>
      <c r="PWH12" s="1739" t="n"/>
      <c r="PWI12" s="1739" t="n"/>
      <c r="PWJ12" s="1739" t="n"/>
      <c r="PWK12" s="1739" t="n"/>
      <c r="PWL12" s="1739" t="n"/>
      <c r="PWM12" s="1739" t="n"/>
      <c r="PWN12" s="1739" t="n"/>
      <c r="PWO12" s="1739" t="n"/>
      <c r="PWP12" s="1739" t="n"/>
      <c r="PWQ12" s="1739" t="n"/>
      <c r="PWR12" s="1739" t="n"/>
      <c r="PWS12" s="1739" t="n"/>
      <c r="PWT12" s="1739" t="n"/>
      <c r="PWU12" s="1739" t="n"/>
      <c r="PWV12" s="1739" t="n"/>
      <c r="PWW12" s="1739" t="n"/>
      <c r="PWX12" s="1739" t="n"/>
      <c r="PWY12" s="1739" t="n"/>
      <c r="PWZ12" s="1739" t="n"/>
      <c r="PXA12" s="1739" t="n"/>
      <c r="PXB12" s="1739" t="n"/>
      <c r="PXC12" s="1739" t="n"/>
      <c r="PXD12" s="1739" t="n"/>
      <c r="PXE12" s="1739" t="n"/>
      <c r="PXF12" s="1739" t="n"/>
      <c r="PXG12" s="1739" t="n"/>
      <c r="PXH12" s="1739" t="n"/>
      <c r="PXI12" s="1739" t="n"/>
      <c r="PXJ12" s="1739" t="n"/>
      <c r="PXK12" s="1739" t="n"/>
      <c r="PXL12" s="1739" t="n"/>
      <c r="PXM12" s="1739" t="n"/>
      <c r="PXN12" s="1739" t="n"/>
      <c r="PXO12" s="1739" t="n"/>
      <c r="PXP12" s="1739" t="n"/>
      <c r="PXQ12" s="1739" t="n"/>
      <c r="PXR12" s="1739" t="n"/>
      <c r="PXS12" s="1739" t="n"/>
      <c r="PXT12" s="1739" t="n"/>
      <c r="PXU12" s="1739" t="n"/>
      <c r="PXV12" s="1739" t="n"/>
      <c r="PXW12" s="1739" t="n"/>
      <c r="PXX12" s="1739" t="n"/>
      <c r="PXY12" s="1739" t="n"/>
      <c r="PXZ12" s="1739" t="n"/>
      <c r="PYA12" s="1739" t="n"/>
      <c r="PYB12" s="1739" t="n"/>
      <c r="PYC12" s="1739" t="n"/>
      <c r="PYD12" s="1739" t="n"/>
      <c r="PYE12" s="1739" t="n"/>
      <c r="PYF12" s="1739" t="n"/>
      <c r="PYG12" s="1739" t="n"/>
      <c r="PYH12" s="1739" t="n"/>
      <c r="PYI12" s="1739" t="n"/>
      <c r="PYJ12" s="1739" t="n"/>
      <c r="PYK12" s="1739" t="n"/>
      <c r="PYL12" s="1739" t="n"/>
      <c r="PYM12" s="1739" t="n"/>
      <c r="PYN12" s="1739" t="n"/>
      <c r="PYO12" s="1739" t="n"/>
      <c r="PYP12" s="1739" t="n"/>
      <c r="PYQ12" s="1739" t="n"/>
      <c r="PYR12" s="1739" t="n"/>
      <c r="PYS12" s="1739" t="n"/>
      <c r="PYT12" s="1739" t="n"/>
      <c r="PYU12" s="1739" t="n"/>
      <c r="PYV12" s="1739" t="n"/>
      <c r="PYW12" s="1739" t="n"/>
      <c r="PYX12" s="1739" t="n"/>
      <c r="PYY12" s="1739" t="n"/>
      <c r="PYZ12" s="1739" t="n"/>
      <c r="PZA12" s="1739" t="n"/>
      <c r="PZB12" s="1739" t="n"/>
      <c r="PZC12" s="1739" t="n"/>
      <c r="PZD12" s="1739" t="n"/>
      <c r="PZE12" s="1739" t="n"/>
      <c r="PZF12" s="1739" t="n"/>
      <c r="PZG12" s="1739" t="n"/>
      <c r="PZH12" s="1739" t="n"/>
      <c r="PZI12" s="1739" t="n"/>
      <c r="PZJ12" s="1739" t="n"/>
      <c r="PZK12" s="1739" t="n"/>
      <c r="PZL12" s="1739" t="n"/>
      <c r="PZM12" s="1739" t="n"/>
      <c r="PZN12" s="1739" t="n"/>
      <c r="PZO12" s="1739" t="n"/>
      <c r="PZP12" s="1739" t="n"/>
      <c r="PZQ12" s="1739" t="n"/>
      <c r="PZR12" s="1739" t="n"/>
      <c r="PZS12" s="1739" t="n"/>
      <c r="PZT12" s="1739" t="n"/>
      <c r="PZU12" s="1739" t="n"/>
      <c r="PZV12" s="1739" t="n"/>
      <c r="PZW12" s="1739" t="n"/>
      <c r="PZX12" s="1739" t="n"/>
      <c r="PZY12" s="1739" t="n"/>
      <c r="PZZ12" s="1739" t="n"/>
      <c r="QAA12" s="1739" t="n"/>
      <c r="QAB12" s="1739" t="n"/>
      <c r="QAC12" s="1739" t="n"/>
      <c r="QAD12" s="1739" t="n"/>
      <c r="QAE12" s="1739" t="n"/>
      <c r="QAF12" s="1739" t="n"/>
      <c r="QAG12" s="1739" t="n"/>
      <c r="QAH12" s="1739" t="n"/>
      <c r="QAI12" s="1739" t="n"/>
      <c r="QAJ12" s="1739" t="n"/>
      <c r="QAK12" s="1739" t="n"/>
      <c r="QAL12" s="1739" t="n"/>
      <c r="QAM12" s="1739" t="n"/>
      <c r="QAN12" s="1739" t="n"/>
      <c r="QAO12" s="1739" t="n"/>
      <c r="QAP12" s="1739" t="n"/>
      <c r="QAQ12" s="1739" t="n"/>
      <c r="QAR12" s="1739" t="n"/>
      <c r="QAS12" s="1739" t="n"/>
      <c r="QAT12" s="1739" t="n"/>
      <c r="QAU12" s="1739" t="n"/>
      <c r="QAV12" s="1739" t="n"/>
      <c r="QAW12" s="1739" t="n"/>
      <c r="QAX12" s="1739" t="n"/>
      <c r="QAY12" s="1739" t="n"/>
      <c r="QAZ12" s="1739" t="n"/>
      <c r="QBA12" s="1739" t="n"/>
      <c r="QBB12" s="1739" t="n"/>
      <c r="QBC12" s="1739" t="n"/>
      <c r="QBD12" s="1739" t="n"/>
      <c r="QBE12" s="1739" t="n"/>
      <c r="QBF12" s="1739" t="n"/>
      <c r="QBG12" s="1739" t="n"/>
      <c r="QBH12" s="1739" t="n"/>
      <c r="QBI12" s="1739" t="n"/>
      <c r="QBJ12" s="1739" t="n"/>
      <c r="QBK12" s="1739" t="n"/>
      <c r="QBL12" s="1739" t="n"/>
      <c r="QBM12" s="1739" t="n"/>
      <c r="QBN12" s="1739" t="n"/>
      <c r="QBO12" s="1739" t="n"/>
      <c r="QBP12" s="1739" t="n"/>
      <c r="QBQ12" s="1739" t="n"/>
      <c r="QBR12" s="1739" t="n"/>
      <c r="QBS12" s="1739" t="n"/>
      <c r="QBT12" s="1739" t="n"/>
      <c r="QBU12" s="1739" t="n"/>
      <c r="QBV12" s="1739" t="n"/>
      <c r="QBW12" s="1739" t="n"/>
      <c r="QBX12" s="1739" t="n"/>
      <c r="QBY12" s="1739" t="n"/>
      <c r="QBZ12" s="1739" t="n"/>
      <c r="QCA12" s="1739" t="n"/>
      <c r="QCB12" s="1739" t="n"/>
      <c r="QCC12" s="1739" t="n"/>
      <c r="QCD12" s="1739" t="n"/>
      <c r="QCE12" s="1739" t="n"/>
      <c r="QCF12" s="1739" t="n"/>
      <c r="QCG12" s="1739" t="n"/>
      <c r="QCH12" s="1739" t="n"/>
      <c r="QCI12" s="1739" t="n"/>
      <c r="QCJ12" s="1739" t="n"/>
      <c r="QCK12" s="1739" t="n"/>
      <c r="QCL12" s="1739" t="n"/>
      <c r="QCM12" s="1739" t="n"/>
      <c r="QCN12" s="1739" t="n"/>
      <c r="QCO12" s="1739" t="n"/>
      <c r="QCP12" s="1739" t="n"/>
      <c r="QCQ12" s="1739" t="n"/>
      <c r="QCR12" s="1739" t="n"/>
      <c r="QCS12" s="1739" t="n"/>
      <c r="QCT12" s="1739" t="n"/>
      <c r="QCU12" s="1739" t="n"/>
      <c r="QCV12" s="1739" t="n"/>
      <c r="QCW12" s="1739" t="n"/>
      <c r="QCX12" s="1739" t="n"/>
      <c r="QCY12" s="1739" t="n"/>
      <c r="QCZ12" s="1739" t="n"/>
      <c r="QDA12" s="1739" t="n"/>
      <c r="QDB12" s="1739" t="n"/>
      <c r="QDC12" s="1739" t="n"/>
      <c r="QDD12" s="1739" t="n"/>
      <c r="QDE12" s="1739" t="n"/>
      <c r="QDF12" s="1739" t="n"/>
      <c r="QDG12" s="1739" t="n"/>
      <c r="QDH12" s="1739" t="n"/>
      <c r="QDI12" s="1739" t="n"/>
      <c r="QDJ12" s="1739" t="n"/>
      <c r="QDK12" s="1739" t="n"/>
      <c r="QDL12" s="1739" t="n"/>
      <c r="QDM12" s="1739" t="n"/>
      <c r="QDN12" s="1739" t="n"/>
      <c r="QDO12" s="1739" t="n"/>
      <c r="QDP12" s="1739" t="n"/>
      <c r="QDQ12" s="1739" t="n"/>
      <c r="QDR12" s="1739" t="n"/>
      <c r="QDS12" s="1739" t="n"/>
      <c r="QDT12" s="1739" t="n"/>
      <c r="QDU12" s="1739" t="n"/>
      <c r="QDV12" s="1739" t="n"/>
      <c r="QDW12" s="1739" t="n"/>
      <c r="QDX12" s="1739" t="n"/>
      <c r="QDY12" s="1739" t="n"/>
      <c r="QDZ12" s="1739" t="n"/>
      <c r="QEA12" s="1739" t="n"/>
      <c r="QEB12" s="1739" t="n"/>
      <c r="QEC12" s="1739" t="n"/>
      <c r="QED12" s="1739" t="n"/>
      <c r="QEE12" s="1739" t="n"/>
      <c r="QEF12" s="1739" t="n"/>
      <c r="QEG12" s="1739" t="n"/>
      <c r="QEH12" s="1739" t="n"/>
      <c r="QEI12" s="1739" t="n"/>
      <c r="QEJ12" s="1739" t="n"/>
      <c r="QEK12" s="1739" t="n"/>
      <c r="QEL12" s="1739" t="n"/>
      <c r="QEM12" s="1739" t="n"/>
      <c r="QEN12" s="1739" t="n"/>
      <c r="QEO12" s="1739" t="n"/>
      <c r="QEP12" s="1739" t="n"/>
      <c r="QEQ12" s="1739" t="n"/>
      <c r="QER12" s="1739" t="n"/>
      <c r="QES12" s="1739" t="n"/>
      <c r="QET12" s="1739" t="n"/>
      <c r="QEU12" s="1739" t="n"/>
      <c r="QEV12" s="1739" t="n"/>
      <c r="QEW12" s="1739" t="n"/>
      <c r="QEX12" s="1739" t="n"/>
      <c r="QEY12" s="1739" t="n"/>
      <c r="QEZ12" s="1739" t="n"/>
      <c r="QFA12" s="1739" t="n"/>
      <c r="QFB12" s="1739" t="n"/>
      <c r="QFC12" s="1739" t="n"/>
      <c r="QFD12" s="1739" t="n"/>
      <c r="QFE12" s="1739" t="n"/>
      <c r="QFF12" s="1739" t="n"/>
      <c r="QFG12" s="1739" t="n"/>
      <c r="QFH12" s="1739" t="n"/>
      <c r="QFI12" s="1739" t="n"/>
      <c r="QFJ12" s="1739" t="n"/>
      <c r="QFK12" s="1739" t="n"/>
      <c r="QFL12" s="1739" t="n"/>
      <c r="QFM12" s="1739" t="n"/>
      <c r="QFN12" s="1739" t="n"/>
      <c r="QFO12" s="1739" t="n"/>
      <c r="QFP12" s="1739" t="n"/>
      <c r="QFQ12" s="1739" t="n"/>
      <c r="QFR12" s="1739" t="n"/>
      <c r="QFS12" s="1739" t="n"/>
      <c r="QFT12" s="1739" t="n"/>
      <c r="QFU12" s="1739" t="n"/>
      <c r="QFV12" s="1739" t="n"/>
      <c r="QFW12" s="1739" t="n"/>
      <c r="QFX12" s="1739" t="n"/>
      <c r="QFY12" s="1739" t="n"/>
      <c r="QFZ12" s="1739" t="n"/>
      <c r="QGA12" s="1739" t="n"/>
      <c r="QGB12" s="1739" t="n"/>
      <c r="QGC12" s="1739" t="n"/>
      <c r="QGD12" s="1739" t="n"/>
      <c r="QGE12" s="1739" t="n"/>
      <c r="QGF12" s="1739" t="n"/>
      <c r="QGG12" s="1739" t="n"/>
      <c r="QGH12" s="1739" t="n"/>
      <c r="QGI12" s="1739" t="n"/>
      <c r="QGJ12" s="1739" t="n"/>
      <c r="QGK12" s="1739" t="n"/>
      <c r="QGL12" s="1739" t="n"/>
      <c r="QGM12" s="1739" t="n"/>
      <c r="QGN12" s="1739" t="n"/>
      <c r="QGO12" s="1739" t="n"/>
      <c r="QGP12" s="1739" t="n"/>
      <c r="QGQ12" s="1739" t="n"/>
      <c r="QGR12" s="1739" t="n"/>
      <c r="QGS12" s="1739" t="n"/>
      <c r="QGT12" s="1739" t="n"/>
      <c r="QGU12" s="1739" t="n"/>
      <c r="QGV12" s="1739" t="n"/>
      <c r="QGW12" s="1739" t="n"/>
      <c r="QGX12" s="1739" t="n"/>
      <c r="QGY12" s="1739" t="n"/>
      <c r="QGZ12" s="1739" t="n"/>
      <c r="QHA12" s="1739" t="n"/>
      <c r="QHB12" s="1739" t="n"/>
      <c r="QHC12" s="1739" t="n"/>
      <c r="QHD12" s="1739" t="n"/>
      <c r="QHE12" s="1739" t="n"/>
      <c r="QHF12" s="1739" t="n"/>
      <c r="QHG12" s="1739" t="n"/>
      <c r="QHH12" s="1739" t="n"/>
      <c r="QHI12" s="1739" t="n"/>
      <c r="QHJ12" s="1739" t="n"/>
      <c r="QHK12" s="1739" t="n"/>
      <c r="QHL12" s="1739" t="n"/>
      <c r="QHM12" s="1739" t="n"/>
      <c r="QHN12" s="1739" t="n"/>
      <c r="QHO12" s="1739" t="n"/>
      <c r="QHP12" s="1739" t="n"/>
      <c r="QHQ12" s="1739" t="n"/>
      <c r="QHR12" s="1739" t="n"/>
      <c r="QHS12" s="1739" t="n"/>
      <c r="QHT12" s="1739" t="n"/>
      <c r="QHU12" s="1739" t="n"/>
      <c r="QHV12" s="1739" t="n"/>
      <c r="QHW12" s="1739" t="n"/>
      <c r="QHX12" s="1739" t="n"/>
      <c r="QHY12" s="1739" t="n"/>
      <c r="QHZ12" s="1739" t="n"/>
      <c r="QIA12" s="1739" t="n"/>
      <c r="QIB12" s="1739" t="n"/>
      <c r="QIC12" s="1739" t="n"/>
      <c r="QID12" s="1739" t="n"/>
      <c r="QIE12" s="1739" t="n"/>
      <c r="QIF12" s="1739" t="n"/>
      <c r="QIG12" s="1739" t="n"/>
      <c r="QIH12" s="1739" t="n"/>
      <c r="QII12" s="1739" t="n"/>
      <c r="QIJ12" s="1739" t="n"/>
      <c r="QIK12" s="1739" t="n"/>
      <c r="QIL12" s="1739" t="n"/>
      <c r="QIM12" s="1739" t="n"/>
      <c r="QIN12" s="1739" t="n"/>
      <c r="QIO12" s="1739" t="n"/>
      <c r="QIP12" s="1739" t="n"/>
      <c r="QIQ12" s="1739" t="n"/>
      <c r="QIR12" s="1739" t="n"/>
      <c r="QIS12" s="1739" t="n"/>
      <c r="QIT12" s="1739" t="n"/>
      <c r="QIU12" s="1739" t="n"/>
      <c r="QIV12" s="1739" t="n"/>
      <c r="QIW12" s="1739" t="n"/>
      <c r="QIX12" s="1739" t="n"/>
      <c r="QIY12" s="1739" t="n"/>
      <c r="QIZ12" s="1739" t="n"/>
      <c r="QJA12" s="1739" t="n"/>
      <c r="QJB12" s="1739" t="n"/>
      <c r="QJC12" s="1739" t="n"/>
      <c r="QJD12" s="1739" t="n"/>
      <c r="QJE12" s="1739" t="n"/>
      <c r="QJF12" s="1739" t="n"/>
      <c r="QJG12" s="1739" t="n"/>
      <c r="QJH12" s="1739" t="n"/>
      <c r="QJI12" s="1739" t="n"/>
      <c r="QJJ12" s="1739" t="n"/>
      <c r="QJK12" s="1739" t="n"/>
      <c r="QJL12" s="1739" t="n"/>
      <c r="QJM12" s="1739" t="n"/>
      <c r="QJN12" s="1739" t="n"/>
      <c r="QJO12" s="1739" t="n"/>
      <c r="QJP12" s="1739" t="n"/>
      <c r="QJQ12" s="1739" t="n"/>
      <c r="QJR12" s="1739" t="n"/>
      <c r="QJS12" s="1739" t="n"/>
      <c r="QJT12" s="1739" t="n"/>
      <c r="QJU12" s="1739" t="n"/>
      <c r="QJV12" s="1739" t="n"/>
      <c r="QJW12" s="1739" t="n"/>
      <c r="QJX12" s="1739" t="n"/>
      <c r="QJY12" s="1739" t="n"/>
      <c r="QJZ12" s="1739" t="n"/>
      <c r="QKA12" s="1739" t="n"/>
      <c r="QKB12" s="1739" t="n"/>
      <c r="QKC12" s="1739" t="n"/>
      <c r="QKD12" s="1739" t="n"/>
      <c r="QKE12" s="1739" t="n"/>
      <c r="QKF12" s="1739" t="n"/>
      <c r="QKG12" s="1739" t="n"/>
      <c r="QKH12" s="1739" t="n"/>
      <c r="QKI12" s="1739" t="n"/>
      <c r="QKJ12" s="1739" t="n"/>
      <c r="QKK12" s="1739" t="n"/>
      <c r="QKL12" s="1739" t="n"/>
      <c r="QKM12" s="1739" t="n"/>
      <c r="QKN12" s="1739" t="n"/>
      <c r="QKO12" s="1739" t="n"/>
      <c r="QKP12" s="1739" t="n"/>
      <c r="QKQ12" s="1739" t="n"/>
      <c r="QKR12" s="1739" t="n"/>
      <c r="QKS12" s="1739" t="n"/>
      <c r="QKT12" s="1739" t="n"/>
      <c r="QKU12" s="1739" t="n"/>
      <c r="QKV12" s="1739" t="n"/>
      <c r="QKW12" s="1739" t="n"/>
      <c r="QKX12" s="1739" t="n"/>
      <c r="QKY12" s="1739" t="n"/>
      <c r="QKZ12" s="1739" t="n"/>
      <c r="QLA12" s="1739" t="n"/>
      <c r="QLB12" s="1739" t="n"/>
      <c r="QLC12" s="1739" t="n"/>
      <c r="QLD12" s="1739" t="n"/>
      <c r="QLE12" s="1739" t="n"/>
      <c r="QLF12" s="1739" t="n"/>
      <c r="QLG12" s="1739" t="n"/>
      <c r="QLH12" s="1739" t="n"/>
      <c r="QLI12" s="1739" t="n"/>
      <c r="QLJ12" s="1739" t="n"/>
      <c r="QLK12" s="1739" t="n"/>
      <c r="QLL12" s="1739" t="n"/>
      <c r="QLM12" s="1739" t="n"/>
      <c r="QLN12" s="1739" t="n"/>
      <c r="QLO12" s="1739" t="n"/>
      <c r="QLP12" s="1739" t="n"/>
      <c r="QLQ12" s="1739" t="n"/>
      <c r="QLR12" s="1739" t="n"/>
      <c r="QLS12" s="1739" t="n"/>
      <c r="QLT12" s="1739" t="n"/>
      <c r="QLU12" s="1739" t="n"/>
      <c r="QLV12" s="1739" t="n"/>
      <c r="QLW12" s="1739" t="n"/>
      <c r="QLX12" s="1739" t="n"/>
      <c r="QLY12" s="1739" t="n"/>
      <c r="QLZ12" s="1739" t="n"/>
      <c r="QMA12" s="1739" t="n"/>
      <c r="QMB12" s="1739" t="n"/>
      <c r="QMC12" s="1739" t="n"/>
      <c r="QMD12" s="1739" t="n"/>
      <c r="QME12" s="1739" t="n"/>
      <c r="QMF12" s="1739" t="n"/>
      <c r="QMG12" s="1739" t="n"/>
      <c r="QMH12" s="1739" t="n"/>
      <c r="QMI12" s="1739" t="n"/>
      <c r="QMJ12" s="1739" t="n"/>
      <c r="QMK12" s="1739" t="n"/>
      <c r="QML12" s="1739" t="n"/>
      <c r="QMM12" s="1739" t="n"/>
      <c r="QMN12" s="1739" t="n"/>
      <c r="QMO12" s="1739" t="n"/>
      <c r="QMP12" s="1739" t="n"/>
      <c r="QMQ12" s="1739" t="n"/>
      <c r="QMR12" s="1739" t="n"/>
      <c r="QMS12" s="1739" t="n"/>
      <c r="QMT12" s="1739" t="n"/>
      <c r="QMU12" s="1739" t="n"/>
      <c r="QMV12" s="1739" t="n"/>
      <c r="QMW12" s="1739" t="n"/>
      <c r="QMX12" s="1739" t="n"/>
      <c r="QMY12" s="1739" t="n"/>
      <c r="QMZ12" s="1739" t="n"/>
      <c r="QNA12" s="1739" t="n"/>
      <c r="QNB12" s="1739" t="n"/>
      <c r="QNC12" s="1739" t="n"/>
      <c r="QND12" s="1739" t="n"/>
      <c r="QNE12" s="1739" t="n"/>
      <c r="QNF12" s="1739" t="n"/>
      <c r="QNG12" s="1739" t="n"/>
      <c r="QNH12" s="1739" t="n"/>
      <c r="QNI12" s="1739" t="n"/>
      <c r="QNJ12" s="1739" t="n"/>
      <c r="QNK12" s="1739" t="n"/>
      <c r="QNL12" s="1739" t="n"/>
      <c r="QNM12" s="1739" t="n"/>
      <c r="QNN12" s="1739" t="n"/>
      <c r="QNO12" s="1739" t="n"/>
      <c r="QNP12" s="1739" t="n"/>
      <c r="QNQ12" s="1739" t="n"/>
      <c r="QNR12" s="1739" t="n"/>
      <c r="QNS12" s="1739" t="n"/>
      <c r="QNT12" s="1739" t="n"/>
      <c r="QNU12" s="1739" t="n"/>
      <c r="QNV12" s="1739" t="n"/>
      <c r="QNW12" s="1739" t="n"/>
      <c r="QNX12" s="1739" t="n"/>
      <c r="QNY12" s="1739" t="n"/>
      <c r="QNZ12" s="1739" t="n"/>
      <c r="QOA12" s="1739" t="n"/>
      <c r="QOB12" s="1739" t="n"/>
      <c r="QOC12" s="1739" t="n"/>
      <c r="QOD12" s="1739" t="n"/>
      <c r="QOE12" s="1739" t="n"/>
      <c r="QOF12" s="1739" t="n"/>
      <c r="QOG12" s="1739" t="n"/>
      <c r="QOH12" s="1739" t="n"/>
      <c r="QOI12" s="1739" t="n"/>
      <c r="QOJ12" s="1739" t="n"/>
      <c r="QOK12" s="1739" t="n"/>
      <c r="QOL12" s="1739" t="n"/>
      <c r="QOM12" s="1739" t="n"/>
      <c r="QON12" s="1739" t="n"/>
      <c r="QOO12" s="1739" t="n"/>
      <c r="QOP12" s="1739" t="n"/>
      <c r="QOQ12" s="1739" t="n"/>
      <c r="QOR12" s="1739" t="n"/>
      <c r="QOS12" s="1739" t="n"/>
      <c r="QOT12" s="1739" t="n"/>
      <c r="QOU12" s="1739" t="n"/>
      <c r="QOV12" s="1739" t="n"/>
      <c r="QOW12" s="1739" t="n"/>
      <c r="QOX12" s="1739" t="n"/>
      <c r="QOY12" s="1739" t="n"/>
      <c r="QOZ12" s="1739" t="n"/>
      <c r="QPA12" s="1739" t="n"/>
      <c r="QPB12" s="1739" t="n"/>
      <c r="QPC12" s="1739" t="n"/>
      <c r="QPD12" s="1739" t="n"/>
      <c r="QPE12" s="1739" t="n"/>
      <c r="QPF12" s="1739" t="n"/>
      <c r="QPG12" s="1739" t="n"/>
      <c r="QPH12" s="1739" t="n"/>
      <c r="QPI12" s="1739" t="n"/>
      <c r="QPJ12" s="1739" t="n"/>
      <c r="QPK12" s="1739" t="n"/>
      <c r="QPL12" s="1739" t="n"/>
      <c r="QPM12" s="1739" t="n"/>
      <c r="QPN12" s="1739" t="n"/>
      <c r="QPO12" s="1739" t="n"/>
      <c r="QPP12" s="1739" t="n"/>
      <c r="QPQ12" s="1739" t="n"/>
      <c r="QPR12" s="1739" t="n"/>
      <c r="QPS12" s="1739" t="n"/>
      <c r="QPT12" s="1739" t="n"/>
      <c r="QPU12" s="1739" t="n"/>
      <c r="QPV12" s="1739" t="n"/>
      <c r="QPW12" s="1739" t="n"/>
      <c r="QPX12" s="1739" t="n"/>
      <c r="QPY12" s="1739" t="n"/>
      <c r="QPZ12" s="1739" t="n"/>
      <c r="QQA12" s="1739" t="n"/>
      <c r="QQB12" s="1739" t="n"/>
      <c r="QQC12" s="1739" t="n"/>
      <c r="QQD12" s="1739" t="n"/>
      <c r="QQE12" s="1739" t="n"/>
      <c r="QQF12" s="1739" t="n"/>
      <c r="QQG12" s="1739" t="n"/>
      <c r="QQH12" s="1739" t="n"/>
      <c r="QQI12" s="1739" t="n"/>
      <c r="QQJ12" s="1739" t="n"/>
      <c r="QQK12" s="1739" t="n"/>
      <c r="QQL12" s="1739" t="n"/>
      <c r="QQM12" s="1739" t="n"/>
      <c r="QQN12" s="1739" t="n"/>
      <c r="QQO12" s="1739" t="n"/>
      <c r="QQP12" s="1739" t="n"/>
      <c r="QQQ12" s="1739" t="n"/>
      <c r="QQR12" s="1739" t="n"/>
      <c r="QQS12" s="1739" t="n"/>
      <c r="QQT12" s="1739" t="n"/>
      <c r="QQU12" s="1739" t="n"/>
      <c r="QQV12" s="1739" t="n"/>
      <c r="QQW12" s="1739" t="n"/>
      <c r="QQX12" s="1739" t="n"/>
      <c r="QQY12" s="1739" t="n"/>
      <c r="QQZ12" s="1739" t="n"/>
      <c r="QRA12" s="1739" t="n"/>
      <c r="QRB12" s="1739" t="n"/>
      <c r="QRC12" s="1739" t="n"/>
      <c r="QRD12" s="1739" t="n"/>
      <c r="QRE12" s="1739" t="n"/>
      <c r="QRF12" s="1739" t="n"/>
      <c r="QRG12" s="1739" t="n"/>
      <c r="QRH12" s="1739" t="n"/>
      <c r="QRI12" s="1739" t="n"/>
      <c r="QRJ12" s="1739" t="n"/>
      <c r="QRK12" s="1739" t="n"/>
      <c r="QRL12" s="1739" t="n"/>
      <c r="QRM12" s="1739" t="n"/>
      <c r="QRN12" s="1739" t="n"/>
      <c r="QRO12" s="1739" t="n"/>
      <c r="QRP12" s="1739" t="n"/>
      <c r="QRQ12" s="1739" t="n"/>
      <c r="QRR12" s="1739" t="n"/>
      <c r="QRS12" s="1739" t="n"/>
      <c r="QRT12" s="1739" t="n"/>
      <c r="QRU12" s="1739" t="n"/>
      <c r="QRV12" s="1739" t="n"/>
      <c r="QRW12" s="1739" t="n"/>
      <c r="QRX12" s="1739" t="n"/>
      <c r="QRY12" s="1739" t="n"/>
      <c r="QRZ12" s="1739" t="n"/>
      <c r="QSA12" s="1739" t="n"/>
      <c r="QSB12" s="1739" t="n"/>
      <c r="QSC12" s="1739" t="n"/>
      <c r="QSD12" s="1739" t="n"/>
      <c r="QSE12" s="1739" t="n"/>
      <c r="QSF12" s="1739" t="n"/>
      <c r="QSG12" s="1739" t="n"/>
      <c r="QSH12" s="1739" t="n"/>
      <c r="QSI12" s="1739" t="n"/>
      <c r="QSJ12" s="1739" t="n"/>
      <c r="QSK12" s="1739" t="n"/>
      <c r="QSL12" s="1739" t="n"/>
      <c r="QSM12" s="1739" t="n"/>
      <c r="QSN12" s="1739" t="n"/>
      <c r="QSO12" s="1739" t="n"/>
      <c r="QSP12" s="1739" t="n"/>
      <c r="QSQ12" s="1739" t="n"/>
      <c r="QSR12" s="1739" t="n"/>
      <c r="QSS12" s="1739" t="n"/>
      <c r="QST12" s="1739" t="n"/>
      <c r="QSU12" s="1739" t="n"/>
      <c r="QSV12" s="1739" t="n"/>
      <c r="QSW12" s="1739" t="n"/>
      <c r="QSX12" s="1739" t="n"/>
      <c r="QSY12" s="1739" t="n"/>
      <c r="QSZ12" s="1739" t="n"/>
      <c r="QTA12" s="1739" t="n"/>
      <c r="QTB12" s="1739" t="n"/>
      <c r="QTC12" s="1739" t="n"/>
      <c r="QTD12" s="1739" t="n"/>
      <c r="QTE12" s="1739" t="n"/>
      <c r="QTF12" s="1739" t="n"/>
      <c r="QTG12" s="1739" t="n"/>
      <c r="QTH12" s="1739" t="n"/>
      <c r="QTI12" s="1739" t="n"/>
      <c r="QTJ12" s="1739" t="n"/>
      <c r="QTK12" s="1739" t="n"/>
      <c r="QTL12" s="1739" t="n"/>
      <c r="QTM12" s="1739" t="n"/>
      <c r="QTN12" s="1739" t="n"/>
      <c r="QTO12" s="1739" t="n"/>
      <c r="QTP12" s="1739" t="n"/>
      <c r="QTQ12" s="1739" t="n"/>
      <c r="QTR12" s="1739" t="n"/>
      <c r="QTS12" s="1739" t="n"/>
      <c r="QTT12" s="1739" t="n"/>
      <c r="QTU12" s="1739" t="n"/>
      <c r="QTV12" s="1739" t="n"/>
      <c r="QTW12" s="1739" t="n"/>
      <c r="QTX12" s="1739" t="n"/>
      <c r="QTY12" s="1739" t="n"/>
      <c r="QTZ12" s="1739" t="n"/>
      <c r="QUA12" s="1739" t="n"/>
      <c r="QUB12" s="1739" t="n"/>
      <c r="QUC12" s="1739" t="n"/>
      <c r="QUD12" s="1739" t="n"/>
      <c r="QUE12" s="1739" t="n"/>
      <c r="QUF12" s="1739" t="n"/>
      <c r="QUG12" s="1739" t="n"/>
      <c r="QUH12" s="1739" t="n"/>
      <c r="QUI12" s="1739" t="n"/>
      <c r="QUJ12" s="1739" t="n"/>
      <c r="QUK12" s="1739" t="n"/>
      <c r="QUL12" s="1739" t="n"/>
      <c r="QUM12" s="1739" t="n"/>
      <c r="QUN12" s="1739" t="n"/>
      <c r="QUO12" s="1739" t="n"/>
      <c r="QUP12" s="1739" t="n"/>
      <c r="QUQ12" s="1739" t="n"/>
      <c r="QUR12" s="1739" t="n"/>
      <c r="QUS12" s="1739" t="n"/>
      <c r="QUT12" s="1739" t="n"/>
      <c r="QUU12" s="1739" t="n"/>
      <c r="QUV12" s="1739" t="n"/>
      <c r="QUW12" s="1739" t="n"/>
      <c r="QUX12" s="1739" t="n"/>
      <c r="QUY12" s="1739" t="n"/>
      <c r="QUZ12" s="1739" t="n"/>
      <c r="QVA12" s="1739" t="n"/>
      <c r="QVB12" s="1739" t="n"/>
      <c r="QVC12" s="1739" t="n"/>
      <c r="QVD12" s="1739" t="n"/>
      <c r="QVE12" s="1739" t="n"/>
      <c r="QVF12" s="1739" t="n"/>
      <c r="QVG12" s="1739" t="n"/>
      <c r="QVH12" s="1739" t="n"/>
      <c r="QVI12" s="1739" t="n"/>
      <c r="QVJ12" s="1739" t="n"/>
      <c r="QVK12" s="1739" t="n"/>
      <c r="QVL12" s="1739" t="n"/>
      <c r="QVM12" s="1739" t="n"/>
      <c r="QVN12" s="1739" t="n"/>
      <c r="QVO12" s="1739" t="n"/>
      <c r="QVP12" s="1739" t="n"/>
      <c r="QVQ12" s="1739" t="n"/>
      <c r="QVR12" s="1739" t="n"/>
      <c r="QVS12" s="1739" t="n"/>
      <c r="QVT12" s="1739" t="n"/>
      <c r="QVU12" s="1739" t="n"/>
      <c r="QVV12" s="1739" t="n"/>
      <c r="QVW12" s="1739" t="n"/>
      <c r="QVX12" s="1739" t="n"/>
      <c r="QVY12" s="1739" t="n"/>
      <c r="QVZ12" s="1739" t="n"/>
      <c r="QWA12" s="1739" t="n"/>
      <c r="QWB12" s="1739" t="n"/>
      <c r="QWC12" s="1739" t="n"/>
      <c r="QWD12" s="1739" t="n"/>
      <c r="QWE12" s="1739" t="n"/>
      <c r="QWF12" s="1739" t="n"/>
      <c r="QWG12" s="1739" t="n"/>
      <c r="QWH12" s="1739" t="n"/>
      <c r="QWI12" s="1739" t="n"/>
      <c r="QWJ12" s="1739" t="n"/>
      <c r="QWK12" s="1739" t="n"/>
      <c r="QWL12" s="1739" t="n"/>
      <c r="QWM12" s="1739" t="n"/>
      <c r="QWN12" s="1739" t="n"/>
      <c r="QWO12" s="1739" t="n"/>
      <c r="QWP12" s="1739" t="n"/>
      <c r="QWQ12" s="1739" t="n"/>
      <c r="QWR12" s="1739" t="n"/>
      <c r="QWS12" s="1739" t="n"/>
      <c r="QWT12" s="1739" t="n"/>
      <c r="QWU12" s="1739" t="n"/>
      <c r="QWV12" s="1739" t="n"/>
      <c r="QWW12" s="1739" t="n"/>
      <c r="QWX12" s="1739" t="n"/>
      <c r="QWY12" s="1739" t="n"/>
      <c r="QWZ12" s="1739" t="n"/>
      <c r="QXA12" s="1739" t="n"/>
      <c r="QXB12" s="1739" t="n"/>
      <c r="QXC12" s="1739" t="n"/>
      <c r="QXD12" s="1739" t="n"/>
      <c r="QXE12" s="1739" t="n"/>
      <c r="QXF12" s="1739" t="n"/>
      <c r="QXG12" s="1739" t="n"/>
      <c r="QXH12" s="1739" t="n"/>
      <c r="QXI12" s="1739" t="n"/>
      <c r="QXJ12" s="1739" t="n"/>
      <c r="QXK12" s="1739" t="n"/>
      <c r="QXL12" s="1739" t="n"/>
      <c r="QXM12" s="1739" t="n"/>
      <c r="QXN12" s="1739" t="n"/>
      <c r="QXO12" s="1739" t="n"/>
      <c r="QXP12" s="1739" t="n"/>
      <c r="QXQ12" s="1739" t="n"/>
      <c r="QXR12" s="1739" t="n"/>
      <c r="QXS12" s="1739" t="n"/>
      <c r="QXT12" s="1739" t="n"/>
      <c r="QXU12" s="1739" t="n"/>
      <c r="QXV12" s="1739" t="n"/>
      <c r="QXW12" s="1739" t="n"/>
      <c r="QXX12" s="1739" t="n"/>
      <c r="QXY12" s="1739" t="n"/>
      <c r="QXZ12" s="1739" t="n"/>
      <c r="QYA12" s="1739" t="n"/>
      <c r="QYB12" s="1739" t="n"/>
      <c r="QYC12" s="1739" t="n"/>
      <c r="QYD12" s="1739" t="n"/>
      <c r="QYE12" s="1739" t="n"/>
      <c r="QYF12" s="1739" t="n"/>
      <c r="QYG12" s="1739" t="n"/>
      <c r="QYH12" s="1739" t="n"/>
      <c r="QYI12" s="1739" t="n"/>
      <c r="QYJ12" s="1739" t="n"/>
      <c r="QYK12" s="1739" t="n"/>
      <c r="QYL12" s="1739" t="n"/>
      <c r="QYM12" s="1739" t="n"/>
      <c r="QYN12" s="1739" t="n"/>
      <c r="QYO12" s="1739" t="n"/>
      <c r="QYP12" s="1739" t="n"/>
      <c r="QYQ12" s="1739" t="n"/>
      <c r="QYR12" s="1739" t="n"/>
      <c r="QYS12" s="1739" t="n"/>
      <c r="QYT12" s="1739" t="n"/>
      <c r="QYU12" s="1739" t="n"/>
      <c r="QYV12" s="1739" t="n"/>
      <c r="QYW12" s="1739" t="n"/>
      <c r="QYX12" s="1739" t="n"/>
      <c r="QYY12" s="1739" t="n"/>
      <c r="QYZ12" s="1739" t="n"/>
      <c r="QZA12" s="1739" t="n"/>
      <c r="QZB12" s="1739" t="n"/>
      <c r="QZC12" s="1739" t="n"/>
      <c r="QZD12" s="1739" t="n"/>
      <c r="QZE12" s="1739" t="n"/>
      <c r="QZF12" s="1739" t="n"/>
      <c r="QZG12" s="1739" t="n"/>
      <c r="QZH12" s="1739" t="n"/>
      <c r="QZI12" s="1739" t="n"/>
      <c r="QZJ12" s="1739" t="n"/>
      <c r="QZK12" s="1739" t="n"/>
      <c r="QZL12" s="1739" t="n"/>
      <c r="QZM12" s="1739" t="n"/>
      <c r="QZN12" s="1739" t="n"/>
      <c r="QZO12" s="1739" t="n"/>
      <c r="QZP12" s="1739" t="n"/>
      <c r="QZQ12" s="1739" t="n"/>
      <c r="QZR12" s="1739" t="n"/>
      <c r="QZS12" s="1739" t="n"/>
      <c r="QZT12" s="1739" t="n"/>
      <c r="QZU12" s="1739" t="n"/>
      <c r="QZV12" s="1739" t="n"/>
      <c r="QZW12" s="1739" t="n"/>
      <c r="QZX12" s="1739" t="n"/>
      <c r="QZY12" s="1739" t="n"/>
      <c r="QZZ12" s="1739" t="n"/>
      <c r="RAA12" s="1739" t="n"/>
      <c r="RAB12" s="1739" t="n"/>
      <c r="RAC12" s="1739" t="n"/>
      <c r="RAD12" s="1739" t="n"/>
      <c r="RAE12" s="1739" t="n"/>
      <c r="RAF12" s="1739" t="n"/>
      <c r="RAG12" s="1739" t="n"/>
      <c r="RAH12" s="1739" t="n"/>
      <c r="RAI12" s="1739" t="n"/>
      <c r="RAJ12" s="1739" t="n"/>
      <c r="RAK12" s="1739" t="n"/>
      <c r="RAL12" s="1739" t="n"/>
      <c r="RAM12" s="1739" t="n"/>
      <c r="RAN12" s="1739" t="n"/>
      <c r="RAO12" s="1739" t="n"/>
      <c r="RAP12" s="1739" t="n"/>
      <c r="RAQ12" s="1739" t="n"/>
      <c r="RAR12" s="1739" t="n"/>
      <c r="RAS12" s="1739" t="n"/>
      <c r="RAT12" s="1739" t="n"/>
      <c r="RAU12" s="1739" t="n"/>
      <c r="RAV12" s="1739" t="n"/>
      <c r="RAW12" s="1739" t="n"/>
      <c r="RAX12" s="1739" t="n"/>
      <c r="RAY12" s="1739" t="n"/>
      <c r="RAZ12" s="1739" t="n"/>
      <c r="RBA12" s="1739" t="n"/>
      <c r="RBB12" s="1739" t="n"/>
      <c r="RBC12" s="1739" t="n"/>
      <c r="RBD12" s="1739" t="n"/>
      <c r="RBE12" s="1739" t="n"/>
      <c r="RBF12" s="1739" t="n"/>
      <c r="RBG12" s="1739" t="n"/>
      <c r="RBH12" s="1739" t="n"/>
      <c r="RBI12" s="1739" t="n"/>
      <c r="RBJ12" s="1739" t="n"/>
      <c r="RBK12" s="1739" t="n"/>
      <c r="RBL12" s="1739" t="n"/>
      <c r="RBM12" s="1739" t="n"/>
      <c r="RBN12" s="1739" t="n"/>
      <c r="RBO12" s="1739" t="n"/>
      <c r="RBP12" s="1739" t="n"/>
      <c r="RBQ12" s="1739" t="n"/>
      <c r="RBR12" s="1739" t="n"/>
      <c r="RBS12" s="1739" t="n"/>
      <c r="RBT12" s="1739" t="n"/>
      <c r="RBU12" s="1739" t="n"/>
      <c r="RBV12" s="1739" t="n"/>
      <c r="RBW12" s="1739" t="n"/>
      <c r="RBX12" s="1739" t="n"/>
      <c r="RBY12" s="1739" t="n"/>
      <c r="RBZ12" s="1739" t="n"/>
      <c r="RCA12" s="1739" t="n"/>
      <c r="RCB12" s="1739" t="n"/>
      <c r="RCC12" s="1739" t="n"/>
      <c r="RCD12" s="1739" t="n"/>
      <c r="RCE12" s="1739" t="n"/>
      <c r="RCF12" s="1739" t="n"/>
      <c r="RCG12" s="1739" t="n"/>
      <c r="RCH12" s="1739" t="n"/>
      <c r="RCI12" s="1739" t="n"/>
      <c r="RCJ12" s="1739" t="n"/>
      <c r="RCK12" s="1739" t="n"/>
      <c r="RCL12" s="1739" t="n"/>
      <c r="RCM12" s="1739" t="n"/>
      <c r="RCN12" s="1739" t="n"/>
      <c r="RCO12" s="1739" t="n"/>
      <c r="RCP12" s="1739" t="n"/>
      <c r="RCQ12" s="1739" t="n"/>
      <c r="RCR12" s="1739" t="n"/>
      <c r="RCS12" s="1739" t="n"/>
      <c r="RCT12" s="1739" t="n"/>
      <c r="RCU12" s="1739" t="n"/>
      <c r="RCV12" s="1739" t="n"/>
      <c r="RCW12" s="1739" t="n"/>
      <c r="RCX12" s="1739" t="n"/>
      <c r="RCY12" s="1739" t="n"/>
      <c r="RCZ12" s="1739" t="n"/>
      <c r="RDA12" s="1739" t="n"/>
      <c r="RDB12" s="1739" t="n"/>
      <c r="RDC12" s="1739" t="n"/>
      <c r="RDD12" s="1739" t="n"/>
      <c r="RDE12" s="1739" t="n"/>
      <c r="RDF12" s="1739" t="n"/>
      <c r="RDG12" s="1739" t="n"/>
      <c r="RDH12" s="1739" t="n"/>
      <c r="RDI12" s="1739" t="n"/>
      <c r="RDJ12" s="1739" t="n"/>
      <c r="RDK12" s="1739" t="n"/>
      <c r="RDL12" s="1739" t="n"/>
      <c r="RDM12" s="1739" t="n"/>
      <c r="RDN12" s="1739" t="n"/>
      <c r="RDO12" s="1739" t="n"/>
      <c r="RDP12" s="1739" t="n"/>
      <c r="RDQ12" s="1739" t="n"/>
      <c r="RDR12" s="1739" t="n"/>
      <c r="RDS12" s="1739" t="n"/>
      <c r="RDT12" s="1739" t="n"/>
      <c r="RDU12" s="1739" t="n"/>
      <c r="RDV12" s="1739" t="n"/>
      <c r="RDW12" s="1739" t="n"/>
      <c r="RDX12" s="1739" t="n"/>
      <c r="RDY12" s="1739" t="n"/>
      <c r="RDZ12" s="1739" t="n"/>
      <c r="REA12" s="1739" t="n"/>
      <c r="REB12" s="1739" t="n"/>
      <c r="REC12" s="1739" t="n"/>
      <c r="RED12" s="1739" t="n"/>
      <c r="REE12" s="1739" t="n"/>
      <c r="REF12" s="1739" t="n"/>
      <c r="REG12" s="1739" t="n"/>
      <c r="REH12" s="1739" t="n"/>
      <c r="REI12" s="1739" t="n"/>
      <c r="REJ12" s="1739" t="n"/>
      <c r="REK12" s="1739" t="n"/>
      <c r="REL12" s="1739" t="n"/>
      <c r="REM12" s="1739" t="n"/>
      <c r="REN12" s="1739" t="n"/>
      <c r="REO12" s="1739" t="n"/>
      <c r="REP12" s="1739" t="n"/>
      <c r="REQ12" s="1739" t="n"/>
      <c r="RER12" s="1739" t="n"/>
      <c r="RES12" s="1739" t="n"/>
      <c r="RET12" s="1739" t="n"/>
      <c r="REU12" s="1739" t="n"/>
      <c r="REV12" s="1739" t="n"/>
      <c r="REW12" s="1739" t="n"/>
      <c r="REX12" s="1739" t="n"/>
      <c r="REY12" s="1739" t="n"/>
      <c r="REZ12" s="1739" t="n"/>
      <c r="RFA12" s="1739" t="n"/>
      <c r="RFB12" s="1739" t="n"/>
      <c r="RFC12" s="1739" t="n"/>
      <c r="RFD12" s="1739" t="n"/>
      <c r="RFE12" s="1739" t="n"/>
      <c r="RFF12" s="1739" t="n"/>
      <c r="RFG12" s="1739" t="n"/>
      <c r="RFH12" s="1739" t="n"/>
      <c r="RFI12" s="1739" t="n"/>
      <c r="RFJ12" s="1739" t="n"/>
      <c r="RFK12" s="1739" t="n"/>
      <c r="RFL12" s="1739" t="n"/>
      <c r="RFM12" s="1739" t="n"/>
      <c r="RFN12" s="1739" t="n"/>
      <c r="RFO12" s="1739" t="n"/>
      <c r="RFP12" s="1739" t="n"/>
      <c r="RFQ12" s="1739" t="n"/>
      <c r="RFR12" s="1739" t="n"/>
      <c r="RFS12" s="1739" t="n"/>
      <c r="RFT12" s="1739" t="n"/>
      <c r="RFU12" s="1739" t="n"/>
      <c r="RFV12" s="1739" t="n"/>
      <c r="RFW12" s="1739" t="n"/>
      <c r="RFX12" s="1739" t="n"/>
      <c r="RFY12" s="1739" t="n"/>
      <c r="RFZ12" s="1739" t="n"/>
      <c r="RGA12" s="1739" t="n"/>
      <c r="RGB12" s="1739" t="n"/>
      <c r="RGC12" s="1739" t="n"/>
      <c r="RGD12" s="1739" t="n"/>
      <c r="RGE12" s="1739" t="n"/>
      <c r="RGF12" s="1739" t="n"/>
      <c r="RGG12" s="1739" t="n"/>
      <c r="RGH12" s="1739" t="n"/>
      <c r="RGI12" s="1739" t="n"/>
      <c r="RGJ12" s="1739" t="n"/>
      <c r="RGK12" s="1739" t="n"/>
      <c r="RGL12" s="1739" t="n"/>
      <c r="RGM12" s="1739" t="n"/>
      <c r="RGN12" s="1739" t="n"/>
      <c r="RGO12" s="1739" t="n"/>
      <c r="RGP12" s="1739" t="n"/>
      <c r="RGQ12" s="1739" t="n"/>
      <c r="RGR12" s="1739" t="n"/>
      <c r="RGS12" s="1739" t="n"/>
      <c r="RGT12" s="1739" t="n"/>
      <c r="RGU12" s="1739" t="n"/>
      <c r="RGV12" s="1739" t="n"/>
      <c r="RGW12" s="1739" t="n"/>
      <c r="RGX12" s="1739" t="n"/>
      <c r="RGY12" s="1739" t="n"/>
      <c r="RGZ12" s="1739" t="n"/>
      <c r="RHA12" s="1739" t="n"/>
      <c r="RHB12" s="1739" t="n"/>
      <c r="RHC12" s="1739" t="n"/>
      <c r="RHD12" s="1739" t="n"/>
      <c r="RHE12" s="1739" t="n"/>
      <c r="RHF12" s="1739" t="n"/>
      <c r="RHG12" s="1739" t="n"/>
      <c r="RHH12" s="1739" t="n"/>
      <c r="RHI12" s="1739" t="n"/>
      <c r="RHJ12" s="1739" t="n"/>
      <c r="RHK12" s="1739" t="n"/>
      <c r="RHL12" s="1739" t="n"/>
      <c r="RHM12" s="1739" t="n"/>
      <c r="RHN12" s="1739" t="n"/>
      <c r="RHO12" s="1739" t="n"/>
      <c r="RHP12" s="1739" t="n"/>
      <c r="RHQ12" s="1739" t="n"/>
      <c r="RHR12" s="1739" t="n"/>
      <c r="RHS12" s="1739" t="n"/>
      <c r="RHT12" s="1739" t="n"/>
      <c r="RHU12" s="1739" t="n"/>
      <c r="RHV12" s="1739" t="n"/>
      <c r="RHW12" s="1739" t="n"/>
      <c r="RHX12" s="1739" t="n"/>
      <c r="RHY12" s="1739" t="n"/>
      <c r="RHZ12" s="1739" t="n"/>
      <c r="RIA12" s="1739" t="n"/>
      <c r="RIB12" s="1739" t="n"/>
      <c r="RIC12" s="1739" t="n"/>
      <c r="RID12" s="1739" t="n"/>
      <c r="RIE12" s="1739" t="n"/>
      <c r="RIF12" s="1739" t="n"/>
      <c r="RIG12" s="1739" t="n"/>
      <c r="RIH12" s="1739" t="n"/>
      <c r="RII12" s="1739" t="n"/>
      <c r="RIJ12" s="1739" t="n"/>
      <c r="RIK12" s="1739" t="n"/>
      <c r="RIL12" s="1739" t="n"/>
      <c r="RIM12" s="1739" t="n"/>
      <c r="RIN12" s="1739" t="n"/>
      <c r="RIO12" s="1739" t="n"/>
      <c r="RIP12" s="1739" t="n"/>
      <c r="RIQ12" s="1739" t="n"/>
      <c r="RIR12" s="1739" t="n"/>
      <c r="RIS12" s="1739" t="n"/>
      <c r="RIT12" s="1739" t="n"/>
      <c r="RIU12" s="1739" t="n"/>
      <c r="RIV12" s="1739" t="n"/>
      <c r="RIW12" s="1739" t="n"/>
      <c r="RIX12" s="1739" t="n"/>
      <c r="RIY12" s="1739" t="n"/>
      <c r="RIZ12" s="1739" t="n"/>
      <c r="RJA12" s="1739" t="n"/>
      <c r="RJB12" s="1739" t="n"/>
      <c r="RJC12" s="1739" t="n"/>
      <c r="RJD12" s="1739" t="n"/>
      <c r="RJE12" s="1739" t="n"/>
      <c r="RJF12" s="1739" t="n"/>
      <c r="RJG12" s="1739" t="n"/>
      <c r="RJH12" s="1739" t="n"/>
      <c r="RJI12" s="1739" t="n"/>
      <c r="RJJ12" s="1739" t="n"/>
      <c r="RJK12" s="1739" t="n"/>
      <c r="RJL12" s="1739" t="n"/>
      <c r="RJM12" s="1739" t="n"/>
      <c r="RJN12" s="1739" t="n"/>
      <c r="RJO12" s="1739" t="n"/>
      <c r="RJP12" s="1739" t="n"/>
      <c r="RJQ12" s="1739" t="n"/>
      <c r="RJR12" s="1739" t="n"/>
      <c r="RJS12" s="1739" t="n"/>
      <c r="RJT12" s="1739" t="n"/>
      <c r="RJU12" s="1739" t="n"/>
      <c r="RJV12" s="1739" t="n"/>
      <c r="RJW12" s="1739" t="n"/>
      <c r="RJX12" s="1739" t="n"/>
      <c r="RJY12" s="1739" t="n"/>
      <c r="RJZ12" s="1739" t="n"/>
      <c r="RKA12" s="1739" t="n"/>
      <c r="RKB12" s="1739" t="n"/>
      <c r="RKC12" s="1739" t="n"/>
      <c r="RKD12" s="1739" t="n"/>
      <c r="RKE12" s="1739" t="n"/>
      <c r="RKF12" s="1739" t="n"/>
      <c r="RKG12" s="1739" t="n"/>
      <c r="RKH12" s="1739" t="n"/>
      <c r="RKI12" s="1739" t="n"/>
      <c r="RKJ12" s="1739" t="n"/>
      <c r="RKK12" s="1739" t="n"/>
      <c r="RKL12" s="1739" t="n"/>
      <c r="RKM12" s="1739" t="n"/>
      <c r="RKN12" s="1739" t="n"/>
      <c r="RKO12" s="1739" t="n"/>
      <c r="RKP12" s="1739" t="n"/>
      <c r="RKQ12" s="1739" t="n"/>
      <c r="RKR12" s="1739" t="n"/>
      <c r="RKS12" s="1739" t="n"/>
      <c r="RKT12" s="1739" t="n"/>
      <c r="RKU12" s="1739" t="n"/>
      <c r="RKV12" s="1739" t="n"/>
      <c r="RKW12" s="1739" t="n"/>
      <c r="RKX12" s="1739" t="n"/>
      <c r="RKY12" s="1739" t="n"/>
      <c r="RKZ12" s="1739" t="n"/>
      <c r="RLA12" s="1739" t="n"/>
      <c r="RLB12" s="1739" t="n"/>
      <c r="RLC12" s="1739" t="n"/>
      <c r="RLD12" s="1739" t="n"/>
      <c r="RLE12" s="1739" t="n"/>
      <c r="RLF12" s="1739" t="n"/>
      <c r="RLG12" s="1739" t="n"/>
      <c r="RLH12" s="1739" t="n"/>
      <c r="RLI12" s="1739" t="n"/>
      <c r="RLJ12" s="1739" t="n"/>
      <c r="RLK12" s="1739" t="n"/>
      <c r="RLL12" s="1739" t="n"/>
      <c r="RLM12" s="1739" t="n"/>
      <c r="RLN12" s="1739" t="n"/>
      <c r="RLO12" s="1739" t="n"/>
      <c r="RLP12" s="1739" t="n"/>
      <c r="RLQ12" s="1739" t="n"/>
      <c r="RLR12" s="1739" t="n"/>
      <c r="RLS12" s="1739" t="n"/>
      <c r="RLT12" s="1739" t="n"/>
      <c r="RLU12" s="1739" t="n"/>
      <c r="RLV12" s="1739" t="n"/>
      <c r="RLW12" s="1739" t="n"/>
      <c r="RLX12" s="1739" t="n"/>
      <c r="RLY12" s="1739" t="n"/>
      <c r="RLZ12" s="1739" t="n"/>
      <c r="RMA12" s="1739" t="n"/>
      <c r="RMB12" s="1739" t="n"/>
      <c r="RMC12" s="1739" t="n"/>
      <c r="RMD12" s="1739" t="n"/>
      <c r="RME12" s="1739" t="n"/>
      <c r="RMF12" s="1739" t="n"/>
      <c r="RMG12" s="1739" t="n"/>
      <c r="RMH12" s="1739" t="n"/>
      <c r="RMI12" s="1739" t="n"/>
      <c r="RMJ12" s="1739" t="n"/>
      <c r="RMK12" s="1739" t="n"/>
      <c r="RML12" s="1739" t="n"/>
      <c r="RMM12" s="1739" t="n"/>
      <c r="RMN12" s="1739" t="n"/>
      <c r="RMO12" s="1739" t="n"/>
      <c r="RMP12" s="1739" t="n"/>
      <c r="RMQ12" s="1739" t="n"/>
      <c r="RMR12" s="1739" t="n"/>
      <c r="RMS12" s="1739" t="n"/>
      <c r="RMT12" s="1739" t="n"/>
      <c r="RMU12" s="1739" t="n"/>
      <c r="RMV12" s="1739" t="n"/>
      <c r="RMW12" s="1739" t="n"/>
      <c r="RMX12" s="1739" t="n"/>
      <c r="RMY12" s="1739" t="n"/>
      <c r="RMZ12" s="1739" t="n"/>
      <c r="RNA12" s="1739" t="n"/>
      <c r="RNB12" s="1739" t="n"/>
      <c r="RNC12" s="1739" t="n"/>
      <c r="RND12" s="1739" t="n"/>
      <c r="RNE12" s="1739" t="n"/>
      <c r="RNF12" s="1739" t="n"/>
      <c r="RNG12" s="1739" t="n"/>
      <c r="RNH12" s="1739" t="n"/>
      <c r="RNI12" s="1739" t="n"/>
      <c r="RNJ12" s="1739" t="n"/>
      <c r="RNK12" s="1739" t="n"/>
      <c r="RNL12" s="1739" t="n"/>
      <c r="RNM12" s="1739" t="n"/>
      <c r="RNN12" s="1739" t="n"/>
      <c r="RNO12" s="1739" t="n"/>
      <c r="RNP12" s="1739" t="n"/>
      <c r="RNQ12" s="1739" t="n"/>
      <c r="RNR12" s="1739" t="n"/>
      <c r="RNS12" s="1739" t="n"/>
      <c r="RNT12" s="1739" t="n"/>
      <c r="RNU12" s="1739" t="n"/>
      <c r="RNV12" s="1739" t="n"/>
      <c r="RNW12" s="1739" t="n"/>
      <c r="RNX12" s="1739" t="n"/>
      <c r="RNY12" s="1739" t="n"/>
      <c r="RNZ12" s="1739" t="n"/>
      <c r="ROA12" s="1739" t="n"/>
      <c r="ROB12" s="1739" t="n"/>
      <c r="ROC12" s="1739" t="n"/>
      <c r="ROD12" s="1739" t="n"/>
      <c r="ROE12" s="1739" t="n"/>
      <c r="ROF12" s="1739" t="n"/>
      <c r="ROG12" s="1739" t="n"/>
      <c r="ROH12" s="1739" t="n"/>
      <c r="ROI12" s="1739" t="n"/>
      <c r="ROJ12" s="1739" t="n"/>
      <c r="ROK12" s="1739" t="n"/>
      <c r="ROL12" s="1739" t="n"/>
      <c r="ROM12" s="1739" t="n"/>
      <c r="RON12" s="1739" t="n"/>
      <c r="ROO12" s="1739" t="n"/>
      <c r="ROP12" s="1739" t="n"/>
      <c r="ROQ12" s="1739" t="n"/>
      <c r="ROR12" s="1739" t="n"/>
      <c r="ROS12" s="1739" t="n"/>
      <c r="ROT12" s="1739" t="n"/>
      <c r="ROU12" s="1739" t="n"/>
      <c r="ROV12" s="1739" t="n"/>
      <c r="ROW12" s="1739" t="n"/>
      <c r="ROX12" s="1739" t="n"/>
      <c r="ROY12" s="1739" t="n"/>
      <c r="ROZ12" s="1739" t="n"/>
      <c r="RPA12" s="1739" t="n"/>
      <c r="RPB12" s="1739" t="n"/>
      <c r="RPC12" s="1739" t="n"/>
      <c r="RPD12" s="1739" t="n"/>
      <c r="RPE12" s="1739" t="n"/>
      <c r="RPF12" s="1739" t="n"/>
      <c r="RPG12" s="1739" t="n"/>
      <c r="RPH12" s="1739" t="n"/>
      <c r="RPI12" s="1739" t="n"/>
      <c r="RPJ12" s="1739" t="n"/>
      <c r="RPK12" s="1739" t="n"/>
      <c r="RPL12" s="1739" t="n"/>
      <c r="RPM12" s="1739" t="n"/>
      <c r="RPN12" s="1739" t="n"/>
      <c r="RPO12" s="1739" t="n"/>
      <c r="RPP12" s="1739" t="n"/>
      <c r="RPQ12" s="1739" t="n"/>
      <c r="RPR12" s="1739" t="n"/>
      <c r="RPS12" s="1739" t="n"/>
      <c r="RPT12" s="1739" t="n"/>
      <c r="RPU12" s="1739" t="n"/>
      <c r="RPV12" s="1739" t="n"/>
      <c r="RPW12" s="1739" t="n"/>
      <c r="RPX12" s="1739" t="n"/>
      <c r="RPY12" s="1739" t="n"/>
      <c r="RPZ12" s="1739" t="n"/>
      <c r="RQA12" s="1739" t="n"/>
      <c r="RQB12" s="1739" t="n"/>
      <c r="RQC12" s="1739" t="n"/>
      <c r="RQD12" s="1739" t="n"/>
      <c r="RQE12" s="1739" t="n"/>
      <c r="RQF12" s="1739" t="n"/>
      <c r="RQG12" s="1739" t="n"/>
      <c r="RQH12" s="1739" t="n"/>
      <c r="RQI12" s="1739" t="n"/>
      <c r="RQJ12" s="1739" t="n"/>
      <c r="RQK12" s="1739" t="n"/>
      <c r="RQL12" s="1739" t="n"/>
      <c r="RQM12" s="1739" t="n"/>
      <c r="RQN12" s="1739" t="n"/>
      <c r="RQO12" s="1739" t="n"/>
      <c r="RQP12" s="1739" t="n"/>
      <c r="RQQ12" s="1739" t="n"/>
      <c r="RQR12" s="1739" t="n"/>
      <c r="RQS12" s="1739" t="n"/>
      <c r="RQT12" s="1739" t="n"/>
      <c r="RQU12" s="1739" t="n"/>
      <c r="RQV12" s="1739" t="n"/>
      <c r="RQW12" s="1739" t="n"/>
      <c r="RQX12" s="1739" t="n"/>
      <c r="RQY12" s="1739" t="n"/>
      <c r="RQZ12" s="1739" t="n"/>
      <c r="RRA12" s="1739" t="n"/>
      <c r="RRB12" s="1739" t="n"/>
      <c r="RRC12" s="1739" t="n"/>
      <c r="RRD12" s="1739" t="n"/>
      <c r="RRE12" s="1739" t="n"/>
      <c r="RRF12" s="1739" t="n"/>
      <c r="RRG12" s="1739" t="n"/>
      <c r="RRH12" s="1739" t="n"/>
      <c r="RRI12" s="1739" t="n"/>
      <c r="RRJ12" s="1739" t="n"/>
      <c r="RRK12" s="1739" t="n"/>
      <c r="RRL12" s="1739" t="n"/>
      <c r="RRM12" s="1739" t="n"/>
      <c r="RRN12" s="1739" t="n"/>
      <c r="RRO12" s="1739" t="n"/>
      <c r="RRP12" s="1739" t="n"/>
      <c r="RRQ12" s="1739" t="n"/>
      <c r="RRR12" s="1739" t="n"/>
      <c r="RRS12" s="1739" t="n"/>
      <c r="RRT12" s="1739" t="n"/>
      <c r="RRU12" s="1739" t="n"/>
      <c r="RRV12" s="1739" t="n"/>
      <c r="RRW12" s="1739" t="n"/>
      <c r="RRX12" s="1739" t="n"/>
      <c r="RRY12" s="1739" t="n"/>
      <c r="RRZ12" s="1739" t="n"/>
      <c r="RSA12" s="1739" t="n"/>
      <c r="RSB12" s="1739" t="n"/>
      <c r="RSC12" s="1739" t="n"/>
      <c r="RSD12" s="1739" t="n"/>
      <c r="RSE12" s="1739" t="n"/>
      <c r="RSF12" s="1739" t="n"/>
      <c r="RSG12" s="1739" t="n"/>
      <c r="RSH12" s="1739" t="n"/>
      <c r="RSI12" s="1739" t="n"/>
      <c r="RSJ12" s="1739" t="n"/>
      <c r="RSK12" s="1739" t="n"/>
      <c r="RSL12" s="1739" t="n"/>
      <c r="RSM12" s="1739" t="n"/>
      <c r="RSN12" s="1739" t="n"/>
      <c r="RSO12" s="1739" t="n"/>
      <c r="RSP12" s="1739" t="n"/>
      <c r="RSQ12" s="1739" t="n"/>
      <c r="RSR12" s="1739" t="n"/>
      <c r="RSS12" s="1739" t="n"/>
      <c r="RST12" s="1739" t="n"/>
      <c r="RSU12" s="1739" t="n"/>
      <c r="RSV12" s="1739" t="n"/>
      <c r="RSW12" s="1739" t="n"/>
      <c r="RSX12" s="1739" t="n"/>
      <c r="RSY12" s="1739" t="n"/>
      <c r="RSZ12" s="1739" t="n"/>
      <c r="RTA12" s="1739" t="n"/>
      <c r="RTB12" s="1739" t="n"/>
      <c r="RTC12" s="1739" t="n"/>
      <c r="RTD12" s="1739" t="n"/>
      <c r="RTE12" s="1739" t="n"/>
      <c r="RTF12" s="1739" t="n"/>
      <c r="RTG12" s="1739" t="n"/>
      <c r="RTH12" s="1739" t="n"/>
      <c r="RTI12" s="1739" t="n"/>
      <c r="RTJ12" s="1739" t="n"/>
      <c r="RTK12" s="1739" t="n"/>
      <c r="RTL12" s="1739" t="n"/>
      <c r="RTM12" s="1739" t="n"/>
      <c r="RTN12" s="1739" t="n"/>
      <c r="RTO12" s="1739" t="n"/>
      <c r="RTP12" s="1739" t="n"/>
      <c r="RTQ12" s="1739" t="n"/>
      <c r="RTR12" s="1739" t="n"/>
      <c r="RTS12" s="1739" t="n"/>
      <c r="RTT12" s="1739" t="n"/>
      <c r="RTU12" s="1739" t="n"/>
      <c r="RTV12" s="1739" t="n"/>
      <c r="RTW12" s="1739" t="n"/>
      <c r="RTX12" s="1739" t="n"/>
      <c r="RTY12" s="1739" t="n"/>
      <c r="RTZ12" s="1739" t="n"/>
      <c r="RUA12" s="1739" t="n"/>
      <c r="RUB12" s="1739" t="n"/>
      <c r="RUC12" s="1739" t="n"/>
      <c r="RUD12" s="1739" t="n"/>
      <c r="RUE12" s="1739" t="n"/>
      <c r="RUF12" s="1739" t="n"/>
      <c r="RUG12" s="1739" t="n"/>
      <c r="RUH12" s="1739" t="n"/>
      <c r="RUI12" s="1739" t="n"/>
      <c r="RUJ12" s="1739" t="n"/>
      <c r="RUK12" s="1739" t="n"/>
      <c r="RUL12" s="1739" t="n"/>
      <c r="RUM12" s="1739" t="n"/>
      <c r="RUN12" s="1739" t="n"/>
      <c r="RUO12" s="1739" t="n"/>
      <c r="RUP12" s="1739" t="n"/>
      <c r="RUQ12" s="1739" t="n"/>
      <c r="RUR12" s="1739" t="n"/>
      <c r="RUS12" s="1739" t="n"/>
      <c r="RUT12" s="1739" t="n"/>
      <c r="RUU12" s="1739" t="n"/>
      <c r="RUV12" s="1739" t="n"/>
      <c r="RUW12" s="1739" t="n"/>
      <c r="RUX12" s="1739" t="n"/>
      <c r="RUY12" s="1739" t="n"/>
      <c r="RUZ12" s="1739" t="n"/>
      <c r="RVA12" s="1739" t="n"/>
      <c r="RVB12" s="1739" t="n"/>
      <c r="RVC12" s="1739" t="n"/>
      <c r="RVD12" s="1739" t="n"/>
      <c r="RVE12" s="1739" t="n"/>
      <c r="RVF12" s="1739" t="n"/>
      <c r="RVG12" s="1739" t="n"/>
      <c r="RVH12" s="1739" t="n"/>
      <c r="RVI12" s="1739" t="n"/>
      <c r="RVJ12" s="1739" t="n"/>
      <c r="RVK12" s="1739" t="n"/>
      <c r="RVL12" s="1739" t="n"/>
      <c r="RVM12" s="1739" t="n"/>
      <c r="RVN12" s="1739" t="n"/>
      <c r="RVO12" s="1739" t="n"/>
      <c r="RVP12" s="1739" t="n"/>
      <c r="RVQ12" s="1739" t="n"/>
      <c r="RVR12" s="1739" t="n"/>
      <c r="RVS12" s="1739" t="n"/>
      <c r="RVT12" s="1739" t="n"/>
      <c r="RVU12" s="1739" t="n"/>
      <c r="RVV12" s="1739" t="n"/>
      <c r="RVW12" s="1739" t="n"/>
      <c r="RVX12" s="1739" t="n"/>
      <c r="RVY12" s="1739" t="n"/>
      <c r="RVZ12" s="1739" t="n"/>
      <c r="RWA12" s="1739" t="n"/>
      <c r="RWB12" s="1739" t="n"/>
      <c r="RWC12" s="1739" t="n"/>
      <c r="RWD12" s="1739" t="n"/>
      <c r="RWE12" s="1739" t="n"/>
      <c r="RWF12" s="1739" t="n"/>
      <c r="RWG12" s="1739" t="n"/>
      <c r="RWH12" s="1739" t="n"/>
      <c r="RWI12" s="1739" t="n"/>
      <c r="RWJ12" s="1739" t="n"/>
      <c r="RWK12" s="1739" t="n"/>
      <c r="RWL12" s="1739" t="n"/>
      <c r="RWM12" s="1739" t="n"/>
      <c r="RWN12" s="1739" t="n"/>
      <c r="RWO12" s="1739" t="n"/>
      <c r="RWP12" s="1739" t="n"/>
      <c r="RWQ12" s="1739" t="n"/>
      <c r="RWR12" s="1739" t="n"/>
      <c r="RWS12" s="1739" t="n"/>
      <c r="RWT12" s="1739" t="n"/>
      <c r="RWU12" s="1739" t="n"/>
      <c r="RWV12" s="1739" t="n"/>
      <c r="RWW12" s="1739" t="n"/>
      <c r="RWX12" s="1739" t="n"/>
      <c r="RWY12" s="1739" t="n"/>
      <c r="RWZ12" s="1739" t="n"/>
      <c r="RXA12" s="1739" t="n"/>
      <c r="RXB12" s="1739" t="n"/>
      <c r="RXC12" s="1739" t="n"/>
      <c r="RXD12" s="1739" t="n"/>
      <c r="RXE12" s="1739" t="n"/>
      <c r="RXF12" s="1739" t="n"/>
      <c r="RXG12" s="1739" t="n"/>
      <c r="RXH12" s="1739" t="n"/>
      <c r="RXI12" s="1739" t="n"/>
      <c r="RXJ12" s="1739" t="n"/>
      <c r="RXK12" s="1739" t="n"/>
      <c r="RXL12" s="1739" t="n"/>
      <c r="RXM12" s="1739" t="n"/>
      <c r="RXN12" s="1739" t="n"/>
      <c r="RXO12" s="1739" t="n"/>
      <c r="RXP12" s="1739" t="n"/>
      <c r="RXQ12" s="1739" t="n"/>
      <c r="RXR12" s="1739" t="n"/>
      <c r="RXS12" s="1739" t="n"/>
      <c r="RXT12" s="1739" t="n"/>
      <c r="RXU12" s="1739" t="n"/>
      <c r="RXV12" s="1739" t="n"/>
      <c r="RXW12" s="1739" t="n"/>
      <c r="RXX12" s="1739" t="n"/>
      <c r="RXY12" s="1739" t="n"/>
      <c r="RXZ12" s="1739" t="n"/>
      <c r="RYA12" s="1739" t="n"/>
      <c r="RYB12" s="1739" t="n"/>
      <c r="RYC12" s="1739" t="n"/>
      <c r="RYD12" s="1739" t="n"/>
      <c r="RYE12" s="1739" t="n"/>
      <c r="RYF12" s="1739" t="n"/>
      <c r="RYG12" s="1739" t="n"/>
      <c r="RYH12" s="1739" t="n"/>
      <c r="RYI12" s="1739" t="n"/>
      <c r="RYJ12" s="1739" t="n"/>
      <c r="RYK12" s="1739" t="n"/>
      <c r="RYL12" s="1739" t="n"/>
      <c r="RYM12" s="1739" t="n"/>
      <c r="RYN12" s="1739" t="n"/>
      <c r="RYO12" s="1739" t="n"/>
      <c r="RYP12" s="1739" t="n"/>
      <c r="RYQ12" s="1739" t="n"/>
      <c r="RYR12" s="1739" t="n"/>
      <c r="RYS12" s="1739" t="n"/>
      <c r="RYT12" s="1739" t="n"/>
      <c r="RYU12" s="1739" t="n"/>
      <c r="RYV12" s="1739" t="n"/>
      <c r="RYW12" s="1739" t="n"/>
      <c r="RYX12" s="1739" t="n"/>
      <c r="RYY12" s="1739" t="n"/>
      <c r="RYZ12" s="1739" t="n"/>
      <c r="RZA12" s="1739" t="n"/>
      <c r="RZB12" s="1739" t="n"/>
      <c r="RZC12" s="1739" t="n"/>
      <c r="RZD12" s="1739" t="n"/>
      <c r="RZE12" s="1739" t="n"/>
      <c r="RZF12" s="1739" t="n"/>
      <c r="RZG12" s="1739" t="n"/>
      <c r="RZH12" s="1739" t="n"/>
      <c r="RZI12" s="1739" t="n"/>
      <c r="RZJ12" s="1739" t="n"/>
      <c r="RZK12" s="1739" t="n"/>
      <c r="RZL12" s="1739" t="n"/>
      <c r="RZM12" s="1739" t="n"/>
      <c r="RZN12" s="1739" t="n"/>
      <c r="RZO12" s="1739" t="n"/>
      <c r="RZP12" s="1739" t="n"/>
      <c r="RZQ12" s="1739" t="n"/>
      <c r="RZR12" s="1739" t="n"/>
      <c r="RZS12" s="1739" t="n"/>
      <c r="RZT12" s="1739" t="n"/>
      <c r="RZU12" s="1739" t="n"/>
      <c r="RZV12" s="1739" t="n"/>
      <c r="RZW12" s="1739" t="n"/>
      <c r="RZX12" s="1739" t="n"/>
      <c r="RZY12" s="1739" t="n"/>
      <c r="RZZ12" s="1739" t="n"/>
      <c r="SAA12" s="1739" t="n"/>
      <c r="SAB12" s="1739" t="n"/>
      <c r="SAC12" s="1739" t="n"/>
      <c r="SAD12" s="1739" t="n"/>
      <c r="SAE12" s="1739" t="n"/>
      <c r="SAF12" s="1739" t="n"/>
      <c r="SAG12" s="1739" t="n"/>
      <c r="SAH12" s="1739" t="n"/>
      <c r="SAI12" s="1739" t="n"/>
      <c r="SAJ12" s="1739" t="n"/>
      <c r="SAK12" s="1739" t="n"/>
      <c r="SAL12" s="1739" t="n"/>
      <c r="SAM12" s="1739" t="n"/>
      <c r="SAN12" s="1739" t="n"/>
      <c r="SAO12" s="1739" t="n"/>
      <c r="SAP12" s="1739" t="n"/>
      <c r="SAQ12" s="1739" t="n"/>
      <c r="SAR12" s="1739" t="n"/>
      <c r="SAS12" s="1739" t="n"/>
      <c r="SAT12" s="1739" t="n"/>
      <c r="SAU12" s="1739" t="n"/>
      <c r="SAV12" s="1739" t="n"/>
      <c r="SAW12" s="1739" t="n"/>
      <c r="SAX12" s="1739" t="n"/>
      <c r="SAY12" s="1739" t="n"/>
      <c r="SAZ12" s="1739" t="n"/>
      <c r="SBA12" s="1739" t="n"/>
      <c r="SBB12" s="1739" t="n"/>
      <c r="SBC12" s="1739" t="n"/>
      <c r="SBD12" s="1739" t="n"/>
      <c r="SBE12" s="1739" t="n"/>
      <c r="SBF12" s="1739" t="n"/>
      <c r="SBG12" s="1739" t="n"/>
      <c r="SBH12" s="1739" t="n"/>
      <c r="SBI12" s="1739" t="n"/>
      <c r="SBJ12" s="1739" t="n"/>
      <c r="SBK12" s="1739" t="n"/>
      <c r="SBL12" s="1739" t="n"/>
      <c r="SBM12" s="1739" t="n"/>
      <c r="SBN12" s="1739" t="n"/>
      <c r="SBO12" s="1739" t="n"/>
      <c r="SBP12" s="1739" t="n"/>
      <c r="SBQ12" s="1739" t="n"/>
      <c r="SBR12" s="1739" t="n"/>
      <c r="SBS12" s="1739" t="n"/>
      <c r="SBT12" s="1739" t="n"/>
      <c r="SBU12" s="1739" t="n"/>
      <c r="SBV12" s="1739" t="n"/>
      <c r="SBW12" s="1739" t="n"/>
      <c r="SBX12" s="1739" t="n"/>
      <c r="SBY12" s="1739" t="n"/>
      <c r="SBZ12" s="1739" t="n"/>
      <c r="SCA12" s="1739" t="n"/>
      <c r="SCB12" s="1739" t="n"/>
      <c r="SCC12" s="1739" t="n"/>
      <c r="SCD12" s="1739" t="n"/>
      <c r="SCE12" s="1739" t="n"/>
      <c r="SCF12" s="1739" t="n"/>
      <c r="SCG12" s="1739" t="n"/>
      <c r="SCH12" s="1739" t="n"/>
      <c r="SCI12" s="1739" t="n"/>
      <c r="SCJ12" s="1739" t="n"/>
      <c r="SCK12" s="1739" t="n"/>
      <c r="SCL12" s="1739" t="n"/>
      <c r="SCM12" s="1739" t="n"/>
      <c r="SCN12" s="1739" t="n"/>
      <c r="SCO12" s="1739" t="n"/>
      <c r="SCP12" s="1739" t="n"/>
      <c r="SCQ12" s="1739" t="n"/>
      <c r="SCR12" s="1739" t="n"/>
      <c r="SCS12" s="1739" t="n"/>
      <c r="SCT12" s="1739" t="n"/>
      <c r="SCU12" s="1739" t="n"/>
      <c r="SCV12" s="1739" t="n"/>
      <c r="SCW12" s="1739" t="n"/>
      <c r="SCX12" s="1739" t="n"/>
      <c r="SCY12" s="1739" t="n"/>
      <c r="SCZ12" s="1739" t="n"/>
      <c r="SDA12" s="1739" t="n"/>
      <c r="SDB12" s="1739" t="n"/>
      <c r="SDC12" s="1739" t="n"/>
      <c r="SDD12" s="1739" t="n"/>
      <c r="SDE12" s="1739" t="n"/>
      <c r="SDF12" s="1739" t="n"/>
      <c r="SDG12" s="1739" t="n"/>
      <c r="SDH12" s="1739" t="n"/>
      <c r="SDI12" s="1739" t="n"/>
      <c r="SDJ12" s="1739" t="n"/>
      <c r="SDK12" s="1739" t="n"/>
      <c r="SDL12" s="1739" t="n"/>
      <c r="SDM12" s="1739" t="n"/>
      <c r="SDN12" s="1739" t="n"/>
      <c r="SDO12" s="1739" t="n"/>
      <c r="SDP12" s="1739" t="n"/>
      <c r="SDQ12" s="1739" t="n"/>
      <c r="SDR12" s="1739" t="n"/>
      <c r="SDS12" s="1739" t="n"/>
      <c r="SDT12" s="1739" t="n"/>
      <c r="SDU12" s="1739" t="n"/>
      <c r="SDV12" s="1739" t="n"/>
      <c r="SDW12" s="1739" t="n"/>
      <c r="SDX12" s="1739" t="n"/>
      <c r="SDY12" s="1739" t="n"/>
      <c r="SDZ12" s="1739" t="n"/>
      <c r="SEA12" s="1739" t="n"/>
      <c r="SEB12" s="1739" t="n"/>
      <c r="SEC12" s="1739" t="n"/>
      <c r="SED12" s="1739" t="n"/>
      <c r="SEE12" s="1739" t="n"/>
      <c r="SEF12" s="1739" t="n"/>
      <c r="SEG12" s="1739" t="n"/>
      <c r="SEH12" s="1739" t="n"/>
      <c r="SEI12" s="1739" t="n"/>
      <c r="SEJ12" s="1739" t="n"/>
      <c r="SEK12" s="1739" t="n"/>
      <c r="SEL12" s="1739" t="n"/>
      <c r="SEM12" s="1739" t="n"/>
      <c r="SEN12" s="1739" t="n"/>
      <c r="SEO12" s="1739" t="n"/>
      <c r="SEP12" s="1739" t="n"/>
      <c r="SEQ12" s="1739" t="n"/>
      <c r="SER12" s="1739" t="n"/>
      <c r="SES12" s="1739" t="n"/>
      <c r="SET12" s="1739" t="n"/>
      <c r="SEU12" s="1739" t="n"/>
      <c r="SEV12" s="1739" t="n"/>
      <c r="SEW12" s="1739" t="n"/>
      <c r="SEX12" s="1739" t="n"/>
      <c r="SEY12" s="1739" t="n"/>
      <c r="SEZ12" s="1739" t="n"/>
      <c r="SFA12" s="1739" t="n"/>
      <c r="SFB12" s="1739" t="n"/>
      <c r="SFC12" s="1739" t="n"/>
      <c r="SFD12" s="1739" t="n"/>
      <c r="SFE12" s="1739" t="n"/>
      <c r="SFF12" s="1739" t="n"/>
      <c r="SFG12" s="1739" t="n"/>
      <c r="SFH12" s="1739" t="n"/>
      <c r="SFI12" s="1739" t="n"/>
      <c r="SFJ12" s="1739" t="n"/>
      <c r="SFK12" s="1739" t="n"/>
      <c r="SFL12" s="1739" t="n"/>
      <c r="SFM12" s="1739" t="n"/>
      <c r="SFN12" s="1739" t="n"/>
      <c r="SFO12" s="1739" t="n"/>
      <c r="SFP12" s="1739" t="n"/>
      <c r="SFQ12" s="1739" t="n"/>
      <c r="SFR12" s="1739" t="n"/>
      <c r="SFS12" s="1739" t="n"/>
      <c r="SFT12" s="1739" t="n"/>
      <c r="SFU12" s="1739" t="n"/>
      <c r="SFV12" s="1739" t="n"/>
      <c r="SFW12" s="1739" t="n"/>
      <c r="SFX12" s="1739" t="n"/>
      <c r="SFY12" s="1739" t="n"/>
      <c r="SFZ12" s="1739" t="n"/>
      <c r="SGA12" s="1739" t="n"/>
      <c r="SGB12" s="1739" t="n"/>
      <c r="SGC12" s="1739" t="n"/>
      <c r="SGD12" s="1739" t="n"/>
      <c r="SGE12" s="1739" t="n"/>
      <c r="SGF12" s="1739" t="n"/>
      <c r="SGG12" s="1739" t="n"/>
      <c r="SGH12" s="1739" t="n"/>
      <c r="SGI12" s="1739" t="n"/>
      <c r="SGJ12" s="1739" t="n"/>
      <c r="SGK12" s="1739" t="n"/>
      <c r="SGL12" s="1739" t="n"/>
      <c r="SGM12" s="1739" t="n"/>
      <c r="SGN12" s="1739" t="n"/>
      <c r="SGO12" s="1739" t="n"/>
      <c r="SGP12" s="1739" t="n"/>
      <c r="SGQ12" s="1739" t="n"/>
      <c r="SGR12" s="1739" t="n"/>
      <c r="SGS12" s="1739" t="n"/>
      <c r="SGT12" s="1739" t="n"/>
      <c r="SGU12" s="1739" t="n"/>
      <c r="SGV12" s="1739" t="n"/>
      <c r="SGW12" s="1739" t="n"/>
      <c r="SGX12" s="1739" t="n"/>
      <c r="SGY12" s="1739" t="n"/>
      <c r="SGZ12" s="1739" t="n"/>
      <c r="SHA12" s="1739" t="n"/>
      <c r="SHB12" s="1739" t="n"/>
      <c r="SHC12" s="1739" t="n"/>
      <c r="SHD12" s="1739" t="n"/>
      <c r="SHE12" s="1739" t="n"/>
      <c r="SHF12" s="1739" t="n"/>
      <c r="SHG12" s="1739" t="n"/>
      <c r="SHH12" s="1739" t="n"/>
      <c r="SHI12" s="1739" t="n"/>
      <c r="SHJ12" s="1739" t="n"/>
      <c r="SHK12" s="1739" t="n"/>
      <c r="SHL12" s="1739" t="n"/>
      <c r="SHM12" s="1739" t="n"/>
      <c r="SHN12" s="1739" t="n"/>
      <c r="SHO12" s="1739" t="n"/>
      <c r="SHP12" s="1739" t="n"/>
      <c r="SHQ12" s="1739" t="n"/>
      <c r="SHR12" s="1739" t="n"/>
      <c r="SHS12" s="1739" t="n"/>
      <c r="SHT12" s="1739" t="n"/>
      <c r="SHU12" s="1739" t="n"/>
      <c r="SHV12" s="1739" t="n"/>
      <c r="SHW12" s="1739" t="n"/>
      <c r="SHX12" s="1739" t="n"/>
      <c r="SHY12" s="1739" t="n"/>
      <c r="SHZ12" s="1739" t="n"/>
      <c r="SIA12" s="1739" t="n"/>
      <c r="SIB12" s="1739" t="n"/>
      <c r="SIC12" s="1739" t="n"/>
      <c r="SID12" s="1739" t="n"/>
      <c r="SIE12" s="1739" t="n"/>
      <c r="SIF12" s="1739" t="n"/>
      <c r="SIG12" s="1739" t="n"/>
      <c r="SIH12" s="1739" t="n"/>
      <c r="SII12" s="1739" t="n"/>
      <c r="SIJ12" s="1739" t="n"/>
      <c r="SIK12" s="1739" t="n"/>
      <c r="SIL12" s="1739" t="n"/>
      <c r="SIM12" s="1739" t="n"/>
      <c r="SIN12" s="1739" t="n"/>
      <c r="SIO12" s="1739" t="n"/>
      <c r="SIP12" s="1739" t="n"/>
      <c r="SIQ12" s="1739" t="n"/>
      <c r="SIR12" s="1739" t="n"/>
      <c r="SIS12" s="1739" t="n"/>
      <c r="SIT12" s="1739" t="n"/>
      <c r="SIU12" s="1739" t="n"/>
      <c r="SIV12" s="1739" t="n"/>
      <c r="SIW12" s="1739" t="n"/>
      <c r="SIX12" s="1739" t="n"/>
      <c r="SIY12" s="1739" t="n"/>
      <c r="SIZ12" s="1739" t="n"/>
      <c r="SJA12" s="1739" t="n"/>
      <c r="SJB12" s="1739" t="n"/>
      <c r="SJC12" s="1739" t="n"/>
      <c r="SJD12" s="1739" t="n"/>
      <c r="SJE12" s="1739" t="n"/>
      <c r="SJF12" s="1739" t="n"/>
      <c r="SJG12" s="1739" t="n"/>
      <c r="SJH12" s="1739" t="n"/>
      <c r="SJI12" s="1739" t="n"/>
      <c r="SJJ12" s="1739" t="n"/>
      <c r="SJK12" s="1739" t="n"/>
      <c r="SJL12" s="1739" t="n"/>
      <c r="SJM12" s="1739" t="n"/>
      <c r="SJN12" s="1739" t="n"/>
      <c r="SJO12" s="1739" t="n"/>
      <c r="SJP12" s="1739" t="n"/>
      <c r="SJQ12" s="1739" t="n"/>
      <c r="SJR12" s="1739" t="n"/>
      <c r="SJS12" s="1739" t="n"/>
      <c r="SJT12" s="1739" t="n"/>
      <c r="SJU12" s="1739" t="n"/>
      <c r="SJV12" s="1739" t="n"/>
      <c r="SJW12" s="1739" t="n"/>
      <c r="SJX12" s="1739" t="n"/>
      <c r="SJY12" s="1739" t="n"/>
      <c r="SJZ12" s="1739" t="n"/>
      <c r="SKA12" s="1739" t="n"/>
      <c r="SKB12" s="1739" t="n"/>
      <c r="SKC12" s="1739" t="n"/>
      <c r="SKD12" s="1739" t="n"/>
      <c r="SKE12" s="1739" t="n"/>
      <c r="SKF12" s="1739" t="n"/>
      <c r="SKG12" s="1739" t="n"/>
      <c r="SKH12" s="1739" t="n"/>
      <c r="SKI12" s="1739" t="n"/>
      <c r="SKJ12" s="1739" t="n"/>
      <c r="SKK12" s="1739" t="n"/>
      <c r="SKL12" s="1739" t="n"/>
      <c r="SKM12" s="1739" t="n"/>
      <c r="SKN12" s="1739" t="n"/>
      <c r="SKO12" s="1739" t="n"/>
      <c r="SKP12" s="1739" t="n"/>
      <c r="SKQ12" s="1739" t="n"/>
      <c r="SKR12" s="1739" t="n"/>
      <c r="SKS12" s="1739" t="n"/>
      <c r="SKT12" s="1739" t="n"/>
      <c r="SKU12" s="1739" t="n"/>
      <c r="SKV12" s="1739" t="n"/>
      <c r="SKW12" s="1739" t="n"/>
      <c r="SKX12" s="1739" t="n"/>
      <c r="SKY12" s="1739" t="n"/>
      <c r="SKZ12" s="1739" t="n"/>
      <c r="SLA12" s="1739" t="n"/>
      <c r="SLB12" s="1739" t="n"/>
      <c r="SLC12" s="1739" t="n"/>
      <c r="SLD12" s="1739" t="n"/>
      <c r="SLE12" s="1739" t="n"/>
      <c r="SLF12" s="1739" t="n"/>
      <c r="SLG12" s="1739" t="n"/>
      <c r="SLH12" s="1739" t="n"/>
      <c r="SLI12" s="1739" t="n"/>
      <c r="SLJ12" s="1739" t="n"/>
      <c r="SLK12" s="1739" t="n"/>
      <c r="SLL12" s="1739" t="n"/>
      <c r="SLM12" s="1739" t="n"/>
      <c r="SLN12" s="1739" t="n"/>
      <c r="SLO12" s="1739" t="n"/>
      <c r="SLP12" s="1739" t="n"/>
      <c r="SLQ12" s="1739" t="n"/>
      <c r="SLR12" s="1739" t="n"/>
      <c r="SLS12" s="1739" t="n"/>
      <c r="SLT12" s="1739" t="n"/>
      <c r="SLU12" s="1739" t="n"/>
      <c r="SLV12" s="1739" t="n"/>
      <c r="SLW12" s="1739" t="n"/>
      <c r="SLX12" s="1739" t="n"/>
      <c r="SLY12" s="1739" t="n"/>
      <c r="SLZ12" s="1739" t="n"/>
      <c r="SMA12" s="1739" t="n"/>
      <c r="SMB12" s="1739" t="n"/>
      <c r="SMC12" s="1739" t="n"/>
      <c r="SMD12" s="1739" t="n"/>
      <c r="SME12" s="1739" t="n"/>
      <c r="SMF12" s="1739" t="n"/>
      <c r="SMG12" s="1739" t="n"/>
      <c r="SMH12" s="1739" t="n"/>
      <c r="SMI12" s="1739" t="n"/>
      <c r="SMJ12" s="1739" t="n"/>
      <c r="SMK12" s="1739" t="n"/>
      <c r="SML12" s="1739" t="n"/>
      <c r="SMM12" s="1739" t="n"/>
      <c r="SMN12" s="1739" t="n"/>
      <c r="SMO12" s="1739" t="n"/>
      <c r="SMP12" s="1739" t="n"/>
      <c r="SMQ12" s="1739" t="n"/>
      <c r="SMR12" s="1739" t="n"/>
      <c r="SMS12" s="1739" t="n"/>
      <c r="SMT12" s="1739" t="n"/>
      <c r="SMU12" s="1739" t="n"/>
      <c r="SMV12" s="1739" t="n"/>
      <c r="SMW12" s="1739" t="n"/>
      <c r="SMX12" s="1739" t="n"/>
      <c r="SMY12" s="1739" t="n"/>
      <c r="SMZ12" s="1739" t="n"/>
      <c r="SNA12" s="1739" t="n"/>
      <c r="SNB12" s="1739" t="n"/>
      <c r="SNC12" s="1739" t="n"/>
      <c r="SND12" s="1739" t="n"/>
      <c r="SNE12" s="1739" t="n"/>
      <c r="SNF12" s="1739" t="n"/>
      <c r="SNG12" s="1739" t="n"/>
      <c r="SNH12" s="1739" t="n"/>
      <c r="SNI12" s="1739" t="n"/>
      <c r="SNJ12" s="1739" t="n"/>
      <c r="SNK12" s="1739" t="n"/>
      <c r="SNL12" s="1739" t="n"/>
      <c r="SNM12" s="1739" t="n"/>
      <c r="SNN12" s="1739" t="n"/>
      <c r="SNO12" s="1739" t="n"/>
      <c r="SNP12" s="1739" t="n"/>
      <c r="SNQ12" s="1739" t="n"/>
      <c r="SNR12" s="1739" t="n"/>
      <c r="SNS12" s="1739" t="n"/>
      <c r="SNT12" s="1739" t="n"/>
      <c r="SNU12" s="1739" t="n"/>
      <c r="SNV12" s="1739" t="n"/>
      <c r="SNW12" s="1739" t="n"/>
      <c r="SNX12" s="1739" t="n"/>
      <c r="SNY12" s="1739" t="n"/>
      <c r="SNZ12" s="1739" t="n"/>
      <c r="SOA12" s="1739" t="n"/>
      <c r="SOB12" s="1739" t="n"/>
      <c r="SOC12" s="1739" t="n"/>
      <c r="SOD12" s="1739" t="n"/>
      <c r="SOE12" s="1739" t="n"/>
      <c r="SOF12" s="1739" t="n"/>
      <c r="SOG12" s="1739" t="n"/>
      <c r="SOH12" s="1739" t="n"/>
      <c r="SOI12" s="1739" t="n"/>
      <c r="SOJ12" s="1739" t="n"/>
      <c r="SOK12" s="1739" t="n"/>
      <c r="SOL12" s="1739" t="n"/>
      <c r="SOM12" s="1739" t="n"/>
      <c r="SON12" s="1739" t="n"/>
      <c r="SOO12" s="1739" t="n"/>
      <c r="SOP12" s="1739" t="n"/>
      <c r="SOQ12" s="1739" t="n"/>
      <c r="SOR12" s="1739" t="n"/>
      <c r="SOS12" s="1739" t="n"/>
      <c r="SOT12" s="1739" t="n"/>
      <c r="SOU12" s="1739" t="n"/>
      <c r="SOV12" s="1739" t="n"/>
      <c r="SOW12" s="1739" t="n"/>
      <c r="SOX12" s="1739" t="n"/>
      <c r="SOY12" s="1739" t="n"/>
      <c r="SOZ12" s="1739" t="n"/>
      <c r="SPA12" s="1739" t="n"/>
      <c r="SPB12" s="1739" t="n"/>
      <c r="SPC12" s="1739" t="n"/>
      <c r="SPD12" s="1739" t="n"/>
      <c r="SPE12" s="1739" t="n"/>
      <c r="SPF12" s="1739" t="n"/>
      <c r="SPG12" s="1739" t="n"/>
      <c r="SPH12" s="1739" t="n"/>
      <c r="SPI12" s="1739" t="n"/>
      <c r="SPJ12" s="1739" t="n"/>
      <c r="SPK12" s="1739" t="n"/>
      <c r="SPL12" s="1739" t="n"/>
      <c r="SPM12" s="1739" t="n"/>
      <c r="SPN12" s="1739" t="n"/>
      <c r="SPO12" s="1739" t="n"/>
      <c r="SPP12" s="1739" t="n"/>
      <c r="SPQ12" s="1739" t="n"/>
      <c r="SPR12" s="1739" t="n"/>
      <c r="SPS12" s="1739" t="n"/>
      <c r="SPT12" s="1739" t="n"/>
      <c r="SPU12" s="1739" t="n"/>
      <c r="SPV12" s="1739" t="n"/>
      <c r="SPW12" s="1739" t="n"/>
      <c r="SPX12" s="1739" t="n"/>
      <c r="SPY12" s="1739" t="n"/>
      <c r="SPZ12" s="1739" t="n"/>
      <c r="SQA12" s="1739" t="n"/>
      <c r="SQB12" s="1739" t="n"/>
      <c r="SQC12" s="1739" t="n"/>
      <c r="SQD12" s="1739" t="n"/>
      <c r="SQE12" s="1739" t="n"/>
      <c r="SQF12" s="1739" t="n"/>
      <c r="SQG12" s="1739" t="n"/>
      <c r="SQH12" s="1739" t="n"/>
      <c r="SQI12" s="1739" t="n"/>
      <c r="SQJ12" s="1739" t="n"/>
      <c r="SQK12" s="1739" t="n"/>
      <c r="SQL12" s="1739" t="n"/>
      <c r="SQM12" s="1739" t="n"/>
      <c r="SQN12" s="1739" t="n"/>
      <c r="SQO12" s="1739" t="n"/>
      <c r="SQP12" s="1739" t="n"/>
      <c r="SQQ12" s="1739" t="n"/>
      <c r="SQR12" s="1739" t="n"/>
      <c r="SQS12" s="1739" t="n"/>
      <c r="SQT12" s="1739" t="n"/>
      <c r="SQU12" s="1739" t="n"/>
      <c r="SQV12" s="1739" t="n"/>
      <c r="SQW12" s="1739" t="n"/>
      <c r="SQX12" s="1739" t="n"/>
      <c r="SQY12" s="1739" t="n"/>
      <c r="SQZ12" s="1739" t="n"/>
      <c r="SRA12" s="1739" t="n"/>
      <c r="SRB12" s="1739" t="n"/>
      <c r="SRC12" s="1739" t="n"/>
      <c r="SRD12" s="1739" t="n"/>
      <c r="SRE12" s="1739" t="n"/>
      <c r="SRF12" s="1739" t="n"/>
      <c r="SRG12" s="1739" t="n"/>
      <c r="SRH12" s="1739" t="n"/>
      <c r="SRI12" s="1739" t="n"/>
      <c r="SRJ12" s="1739" t="n"/>
      <c r="SRK12" s="1739" t="n"/>
      <c r="SRL12" s="1739" t="n"/>
      <c r="SRM12" s="1739" t="n"/>
      <c r="SRN12" s="1739" t="n"/>
      <c r="SRO12" s="1739" t="n"/>
      <c r="SRP12" s="1739" t="n"/>
      <c r="SRQ12" s="1739" t="n"/>
      <c r="SRR12" s="1739" t="n"/>
      <c r="SRS12" s="1739" t="n"/>
      <c r="SRT12" s="1739" t="n"/>
      <c r="SRU12" s="1739" t="n"/>
      <c r="SRV12" s="1739" t="n"/>
      <c r="SRW12" s="1739" t="n"/>
      <c r="SRX12" s="1739" t="n"/>
      <c r="SRY12" s="1739" t="n"/>
      <c r="SRZ12" s="1739" t="n"/>
      <c r="SSA12" s="1739" t="n"/>
      <c r="SSB12" s="1739" t="n"/>
      <c r="SSC12" s="1739" t="n"/>
      <c r="SSD12" s="1739" t="n"/>
      <c r="SSE12" s="1739" t="n"/>
      <c r="SSF12" s="1739" t="n"/>
      <c r="SSG12" s="1739" t="n"/>
      <c r="SSH12" s="1739" t="n"/>
      <c r="SSI12" s="1739" t="n"/>
      <c r="SSJ12" s="1739" t="n"/>
      <c r="SSK12" s="1739" t="n"/>
      <c r="SSL12" s="1739" t="n"/>
      <c r="SSM12" s="1739" t="n"/>
      <c r="SSN12" s="1739" t="n"/>
      <c r="SSO12" s="1739" t="n"/>
      <c r="SSP12" s="1739" t="n"/>
      <c r="SSQ12" s="1739" t="n"/>
      <c r="SSR12" s="1739" t="n"/>
      <c r="SSS12" s="1739" t="n"/>
      <c r="SST12" s="1739" t="n"/>
      <c r="SSU12" s="1739" t="n"/>
      <c r="SSV12" s="1739" t="n"/>
      <c r="SSW12" s="1739" t="n"/>
      <c r="SSX12" s="1739" t="n"/>
      <c r="SSY12" s="1739" t="n"/>
      <c r="SSZ12" s="1739" t="n"/>
      <c r="STA12" s="1739" t="n"/>
      <c r="STB12" s="1739" t="n"/>
      <c r="STC12" s="1739" t="n"/>
      <c r="STD12" s="1739" t="n"/>
      <c r="STE12" s="1739" t="n"/>
      <c r="STF12" s="1739" t="n"/>
      <c r="STG12" s="1739" t="n"/>
      <c r="STH12" s="1739" t="n"/>
      <c r="STI12" s="1739" t="n"/>
      <c r="STJ12" s="1739" t="n"/>
      <c r="STK12" s="1739" t="n"/>
      <c r="STL12" s="1739" t="n"/>
      <c r="STM12" s="1739" t="n"/>
      <c r="STN12" s="1739" t="n"/>
      <c r="STO12" s="1739" t="n"/>
      <c r="STP12" s="1739" t="n"/>
      <c r="STQ12" s="1739" t="n"/>
      <c r="STR12" s="1739" t="n"/>
      <c r="STS12" s="1739" t="n"/>
      <c r="STT12" s="1739" t="n"/>
      <c r="STU12" s="1739" t="n"/>
      <c r="STV12" s="1739" t="n"/>
      <c r="STW12" s="1739" t="n"/>
      <c r="STX12" s="1739" t="n"/>
      <c r="STY12" s="1739" t="n"/>
      <c r="STZ12" s="1739" t="n"/>
      <c r="SUA12" s="1739" t="n"/>
      <c r="SUB12" s="1739" t="n"/>
      <c r="SUC12" s="1739" t="n"/>
      <c r="SUD12" s="1739" t="n"/>
      <c r="SUE12" s="1739" t="n"/>
      <c r="SUF12" s="1739" t="n"/>
      <c r="SUG12" s="1739" t="n"/>
      <c r="SUH12" s="1739" t="n"/>
      <c r="SUI12" s="1739" t="n"/>
      <c r="SUJ12" s="1739" t="n"/>
      <c r="SUK12" s="1739" t="n"/>
      <c r="SUL12" s="1739" t="n"/>
      <c r="SUM12" s="1739" t="n"/>
      <c r="SUN12" s="1739" t="n"/>
      <c r="SUO12" s="1739" t="n"/>
      <c r="SUP12" s="1739" t="n"/>
      <c r="SUQ12" s="1739" t="n"/>
      <c r="SUR12" s="1739" t="n"/>
      <c r="SUS12" s="1739" t="n"/>
      <c r="SUT12" s="1739" t="n"/>
      <c r="SUU12" s="1739" t="n"/>
      <c r="SUV12" s="1739" t="n"/>
      <c r="SUW12" s="1739" t="n"/>
      <c r="SUX12" s="1739" t="n"/>
      <c r="SUY12" s="1739" t="n"/>
      <c r="SUZ12" s="1739" t="n"/>
      <c r="SVA12" s="1739" t="n"/>
      <c r="SVB12" s="1739" t="n"/>
      <c r="SVC12" s="1739" t="n"/>
      <c r="SVD12" s="1739" t="n"/>
      <c r="SVE12" s="1739" t="n"/>
      <c r="SVF12" s="1739" t="n"/>
      <c r="SVG12" s="1739" t="n"/>
      <c r="SVH12" s="1739" t="n"/>
      <c r="SVI12" s="1739" t="n"/>
      <c r="SVJ12" s="1739" t="n"/>
      <c r="SVK12" s="1739" t="n"/>
      <c r="SVL12" s="1739" t="n"/>
      <c r="SVM12" s="1739" t="n"/>
      <c r="SVN12" s="1739" t="n"/>
      <c r="SVO12" s="1739" t="n"/>
      <c r="SVP12" s="1739" t="n"/>
      <c r="SVQ12" s="1739" t="n"/>
      <c r="SVR12" s="1739" t="n"/>
      <c r="SVS12" s="1739" t="n"/>
      <c r="SVT12" s="1739" t="n"/>
      <c r="SVU12" s="1739" t="n"/>
      <c r="SVV12" s="1739" t="n"/>
      <c r="SVW12" s="1739" t="n"/>
      <c r="SVX12" s="1739" t="n"/>
      <c r="SVY12" s="1739" t="n"/>
      <c r="SVZ12" s="1739" t="n"/>
      <c r="SWA12" s="1739" t="n"/>
      <c r="SWB12" s="1739" t="n"/>
      <c r="SWC12" s="1739" t="n"/>
      <c r="SWD12" s="1739" t="n"/>
      <c r="SWE12" s="1739" t="n"/>
      <c r="SWF12" s="1739" t="n"/>
      <c r="SWG12" s="1739" t="n"/>
      <c r="SWH12" s="1739" t="n"/>
      <c r="SWI12" s="1739" t="n"/>
      <c r="SWJ12" s="1739" t="n"/>
      <c r="SWK12" s="1739" t="n"/>
      <c r="SWL12" s="1739" t="n"/>
      <c r="SWM12" s="1739" t="n"/>
      <c r="SWN12" s="1739" t="n"/>
      <c r="SWO12" s="1739" t="n"/>
      <c r="SWP12" s="1739" t="n"/>
      <c r="SWQ12" s="1739" t="n"/>
      <c r="SWR12" s="1739" t="n"/>
      <c r="SWS12" s="1739" t="n"/>
      <c r="SWT12" s="1739" t="n"/>
      <c r="SWU12" s="1739" t="n"/>
      <c r="SWV12" s="1739" t="n"/>
      <c r="SWW12" s="1739" t="n"/>
      <c r="SWX12" s="1739" t="n"/>
      <c r="SWY12" s="1739" t="n"/>
      <c r="SWZ12" s="1739" t="n"/>
      <c r="SXA12" s="1739" t="n"/>
      <c r="SXB12" s="1739" t="n"/>
      <c r="SXC12" s="1739" t="n"/>
      <c r="SXD12" s="1739" t="n"/>
      <c r="SXE12" s="1739" t="n"/>
      <c r="SXF12" s="1739" t="n"/>
      <c r="SXG12" s="1739" t="n"/>
      <c r="SXH12" s="1739" t="n"/>
      <c r="SXI12" s="1739" t="n"/>
      <c r="SXJ12" s="1739" t="n"/>
      <c r="SXK12" s="1739" t="n"/>
      <c r="SXL12" s="1739" t="n"/>
      <c r="SXM12" s="1739" t="n"/>
      <c r="SXN12" s="1739" t="n"/>
      <c r="SXO12" s="1739" t="n"/>
      <c r="SXP12" s="1739" t="n"/>
      <c r="SXQ12" s="1739" t="n"/>
      <c r="SXR12" s="1739" t="n"/>
      <c r="SXS12" s="1739" t="n"/>
      <c r="SXT12" s="1739" t="n"/>
      <c r="SXU12" s="1739" t="n"/>
      <c r="SXV12" s="1739" t="n"/>
      <c r="SXW12" s="1739" t="n"/>
      <c r="SXX12" s="1739" t="n"/>
      <c r="SXY12" s="1739" t="n"/>
      <c r="SXZ12" s="1739" t="n"/>
      <c r="SYA12" s="1739" t="n"/>
      <c r="SYB12" s="1739" t="n"/>
      <c r="SYC12" s="1739" t="n"/>
      <c r="SYD12" s="1739" t="n"/>
      <c r="SYE12" s="1739" t="n"/>
      <c r="SYF12" s="1739" t="n"/>
      <c r="SYG12" s="1739" t="n"/>
      <c r="SYH12" s="1739" t="n"/>
      <c r="SYI12" s="1739" t="n"/>
      <c r="SYJ12" s="1739" t="n"/>
      <c r="SYK12" s="1739" t="n"/>
      <c r="SYL12" s="1739" t="n"/>
      <c r="SYM12" s="1739" t="n"/>
      <c r="SYN12" s="1739" t="n"/>
      <c r="SYO12" s="1739" t="n"/>
      <c r="SYP12" s="1739" t="n"/>
      <c r="SYQ12" s="1739" t="n"/>
      <c r="SYR12" s="1739" t="n"/>
      <c r="SYS12" s="1739" t="n"/>
      <c r="SYT12" s="1739" t="n"/>
      <c r="SYU12" s="1739" t="n"/>
      <c r="SYV12" s="1739" t="n"/>
      <c r="SYW12" s="1739" t="n"/>
      <c r="SYX12" s="1739" t="n"/>
      <c r="SYY12" s="1739" t="n"/>
      <c r="SYZ12" s="1739" t="n"/>
      <c r="SZA12" s="1739" t="n"/>
      <c r="SZB12" s="1739" t="n"/>
      <c r="SZC12" s="1739" t="n"/>
      <c r="SZD12" s="1739" t="n"/>
      <c r="SZE12" s="1739" t="n"/>
      <c r="SZF12" s="1739" t="n"/>
      <c r="SZG12" s="1739" t="n"/>
      <c r="SZH12" s="1739" t="n"/>
      <c r="SZI12" s="1739" t="n"/>
      <c r="SZJ12" s="1739" t="n"/>
      <c r="SZK12" s="1739" t="n"/>
      <c r="SZL12" s="1739" t="n"/>
      <c r="SZM12" s="1739" t="n"/>
      <c r="SZN12" s="1739" t="n"/>
      <c r="SZO12" s="1739" t="n"/>
      <c r="SZP12" s="1739" t="n"/>
      <c r="SZQ12" s="1739" t="n"/>
      <c r="SZR12" s="1739" t="n"/>
      <c r="SZS12" s="1739" t="n"/>
      <c r="SZT12" s="1739" t="n"/>
      <c r="SZU12" s="1739" t="n"/>
      <c r="SZV12" s="1739" t="n"/>
      <c r="SZW12" s="1739" t="n"/>
      <c r="SZX12" s="1739" t="n"/>
      <c r="SZY12" s="1739" t="n"/>
      <c r="SZZ12" s="1739" t="n"/>
      <c r="TAA12" s="1739" t="n"/>
      <c r="TAB12" s="1739" t="n"/>
      <c r="TAC12" s="1739" t="n"/>
      <c r="TAD12" s="1739" t="n"/>
      <c r="TAE12" s="1739" t="n"/>
      <c r="TAF12" s="1739" t="n"/>
      <c r="TAG12" s="1739" t="n"/>
      <c r="TAH12" s="1739" t="n"/>
      <c r="TAI12" s="1739" t="n"/>
      <c r="TAJ12" s="1739" t="n"/>
      <c r="TAK12" s="1739" t="n"/>
      <c r="TAL12" s="1739" t="n"/>
      <c r="TAM12" s="1739" t="n"/>
      <c r="TAN12" s="1739" t="n"/>
      <c r="TAO12" s="1739" t="n"/>
      <c r="TAP12" s="1739" t="n"/>
      <c r="TAQ12" s="1739" t="n"/>
      <c r="TAR12" s="1739" t="n"/>
      <c r="TAS12" s="1739" t="n"/>
      <c r="TAT12" s="1739" t="n"/>
      <c r="TAU12" s="1739" t="n"/>
      <c r="TAV12" s="1739" t="n"/>
      <c r="TAW12" s="1739" t="n"/>
      <c r="TAX12" s="1739" t="n"/>
      <c r="TAY12" s="1739" t="n"/>
      <c r="TAZ12" s="1739" t="n"/>
      <c r="TBA12" s="1739" t="n"/>
      <c r="TBB12" s="1739" t="n"/>
      <c r="TBC12" s="1739" t="n"/>
      <c r="TBD12" s="1739" t="n"/>
      <c r="TBE12" s="1739" t="n"/>
      <c r="TBF12" s="1739" t="n"/>
      <c r="TBG12" s="1739" t="n"/>
      <c r="TBH12" s="1739" t="n"/>
      <c r="TBI12" s="1739" t="n"/>
      <c r="TBJ12" s="1739" t="n"/>
      <c r="TBK12" s="1739" t="n"/>
      <c r="TBL12" s="1739" t="n"/>
      <c r="TBM12" s="1739" t="n"/>
      <c r="TBN12" s="1739" t="n"/>
      <c r="TBO12" s="1739" t="n"/>
      <c r="TBP12" s="1739" t="n"/>
      <c r="TBQ12" s="1739" t="n"/>
      <c r="TBR12" s="1739" t="n"/>
      <c r="TBS12" s="1739" t="n"/>
      <c r="TBT12" s="1739" t="n"/>
      <c r="TBU12" s="1739" t="n"/>
      <c r="TBV12" s="1739" t="n"/>
      <c r="TBW12" s="1739" t="n"/>
      <c r="TBX12" s="1739" t="n"/>
      <c r="TBY12" s="1739" t="n"/>
      <c r="TBZ12" s="1739" t="n"/>
      <c r="TCA12" s="1739" t="n"/>
      <c r="TCB12" s="1739" t="n"/>
      <c r="TCC12" s="1739" t="n"/>
      <c r="TCD12" s="1739" t="n"/>
      <c r="TCE12" s="1739" t="n"/>
      <c r="TCF12" s="1739" t="n"/>
      <c r="TCG12" s="1739" t="n"/>
      <c r="TCH12" s="1739" t="n"/>
      <c r="TCI12" s="1739" t="n"/>
      <c r="TCJ12" s="1739" t="n"/>
      <c r="TCK12" s="1739" t="n"/>
      <c r="TCL12" s="1739" t="n"/>
      <c r="TCM12" s="1739" t="n"/>
      <c r="TCN12" s="1739" t="n"/>
      <c r="TCO12" s="1739" t="n"/>
      <c r="TCP12" s="1739" t="n"/>
      <c r="TCQ12" s="1739" t="n"/>
      <c r="TCR12" s="1739" t="n"/>
      <c r="TCS12" s="1739" t="n"/>
      <c r="TCT12" s="1739" t="n"/>
      <c r="TCU12" s="1739" t="n"/>
      <c r="TCV12" s="1739" t="n"/>
      <c r="TCW12" s="1739" t="n"/>
      <c r="TCX12" s="1739" t="n"/>
      <c r="TCY12" s="1739" t="n"/>
      <c r="TCZ12" s="1739" t="n"/>
      <c r="TDA12" s="1739" t="n"/>
      <c r="TDB12" s="1739" t="n"/>
      <c r="TDC12" s="1739" t="n"/>
      <c r="TDD12" s="1739" t="n"/>
      <c r="TDE12" s="1739" t="n"/>
      <c r="TDF12" s="1739" t="n"/>
      <c r="TDG12" s="1739" t="n"/>
      <c r="TDH12" s="1739" t="n"/>
      <c r="TDI12" s="1739" t="n"/>
      <c r="TDJ12" s="1739" t="n"/>
      <c r="TDK12" s="1739" t="n"/>
      <c r="TDL12" s="1739" t="n"/>
      <c r="TDM12" s="1739" t="n"/>
      <c r="TDN12" s="1739" t="n"/>
      <c r="TDO12" s="1739" t="n"/>
      <c r="TDP12" s="1739" t="n"/>
      <c r="TDQ12" s="1739" t="n"/>
      <c r="TDR12" s="1739" t="n"/>
      <c r="TDS12" s="1739" t="n"/>
      <c r="TDT12" s="1739" t="n"/>
      <c r="TDU12" s="1739" t="n"/>
      <c r="TDV12" s="1739" t="n"/>
      <c r="TDW12" s="1739" t="n"/>
      <c r="TDX12" s="1739" t="n"/>
      <c r="TDY12" s="1739" t="n"/>
      <c r="TDZ12" s="1739" t="n"/>
      <c r="TEA12" s="1739" t="n"/>
      <c r="TEB12" s="1739" t="n"/>
      <c r="TEC12" s="1739" t="n"/>
      <c r="TED12" s="1739" t="n"/>
      <c r="TEE12" s="1739" t="n"/>
      <c r="TEF12" s="1739" t="n"/>
      <c r="TEG12" s="1739" t="n"/>
      <c r="TEH12" s="1739" t="n"/>
      <c r="TEI12" s="1739" t="n"/>
      <c r="TEJ12" s="1739" t="n"/>
      <c r="TEK12" s="1739" t="n"/>
      <c r="TEL12" s="1739" t="n"/>
      <c r="TEM12" s="1739" t="n"/>
      <c r="TEN12" s="1739" t="n"/>
      <c r="TEO12" s="1739" t="n"/>
      <c r="TEP12" s="1739" t="n"/>
      <c r="TEQ12" s="1739" t="n"/>
      <c r="TER12" s="1739" t="n"/>
      <c r="TES12" s="1739" t="n"/>
      <c r="TET12" s="1739" t="n"/>
      <c r="TEU12" s="1739" t="n"/>
      <c r="TEV12" s="1739" t="n"/>
      <c r="TEW12" s="1739" t="n"/>
      <c r="TEX12" s="1739" t="n"/>
      <c r="TEY12" s="1739" t="n"/>
      <c r="TEZ12" s="1739" t="n"/>
      <c r="TFA12" s="1739" t="n"/>
      <c r="TFB12" s="1739" t="n"/>
      <c r="TFC12" s="1739" t="n"/>
      <c r="TFD12" s="1739" t="n"/>
      <c r="TFE12" s="1739" t="n"/>
      <c r="TFF12" s="1739" t="n"/>
      <c r="TFG12" s="1739" t="n"/>
      <c r="TFH12" s="1739" t="n"/>
      <c r="TFI12" s="1739" t="n"/>
      <c r="TFJ12" s="1739" t="n"/>
      <c r="TFK12" s="1739" t="n"/>
      <c r="TFL12" s="1739" t="n"/>
      <c r="TFM12" s="1739" t="n"/>
      <c r="TFN12" s="1739" t="n"/>
      <c r="TFO12" s="1739" t="n"/>
      <c r="TFP12" s="1739" t="n"/>
      <c r="TFQ12" s="1739" t="n"/>
      <c r="TFR12" s="1739" t="n"/>
      <c r="TFS12" s="1739" t="n"/>
      <c r="TFT12" s="1739" t="n"/>
      <c r="TFU12" s="1739" t="n"/>
      <c r="TFV12" s="1739" t="n"/>
      <c r="TFW12" s="1739" t="n"/>
      <c r="TFX12" s="1739" t="n"/>
      <c r="TFY12" s="1739" t="n"/>
      <c r="TFZ12" s="1739" t="n"/>
      <c r="TGA12" s="1739" t="n"/>
      <c r="TGB12" s="1739" t="n"/>
      <c r="TGC12" s="1739" t="n"/>
      <c r="TGD12" s="1739" t="n"/>
      <c r="TGE12" s="1739" t="n"/>
      <c r="TGF12" s="1739" t="n"/>
      <c r="TGG12" s="1739" t="n"/>
      <c r="TGH12" s="1739" t="n"/>
      <c r="TGI12" s="1739" t="n"/>
      <c r="TGJ12" s="1739" t="n"/>
      <c r="TGK12" s="1739" t="n"/>
      <c r="TGL12" s="1739" t="n"/>
      <c r="TGM12" s="1739" t="n"/>
      <c r="TGN12" s="1739" t="n"/>
      <c r="TGO12" s="1739" t="n"/>
      <c r="TGP12" s="1739" t="n"/>
      <c r="TGQ12" s="1739" t="n"/>
      <c r="TGR12" s="1739" t="n"/>
      <c r="TGS12" s="1739" t="n"/>
      <c r="TGT12" s="1739" t="n"/>
      <c r="TGU12" s="1739" t="n"/>
      <c r="TGV12" s="1739" t="n"/>
      <c r="TGW12" s="1739" t="n"/>
      <c r="TGX12" s="1739" t="n"/>
      <c r="TGY12" s="1739" t="n"/>
      <c r="TGZ12" s="1739" t="n"/>
      <c r="THA12" s="1739" t="n"/>
      <c r="THB12" s="1739" t="n"/>
      <c r="THC12" s="1739" t="n"/>
      <c r="THD12" s="1739" t="n"/>
      <c r="THE12" s="1739" t="n"/>
      <c r="THF12" s="1739" t="n"/>
      <c r="THG12" s="1739" t="n"/>
      <c r="THH12" s="1739" t="n"/>
      <c r="THI12" s="1739" t="n"/>
      <c r="THJ12" s="1739" t="n"/>
      <c r="THK12" s="1739" t="n"/>
      <c r="THL12" s="1739" t="n"/>
      <c r="THM12" s="1739" t="n"/>
      <c r="THN12" s="1739" t="n"/>
      <c r="THO12" s="1739" t="n"/>
      <c r="THP12" s="1739" t="n"/>
      <c r="THQ12" s="1739" t="n"/>
      <c r="THR12" s="1739" t="n"/>
      <c r="THS12" s="1739" t="n"/>
      <c r="THT12" s="1739" t="n"/>
      <c r="THU12" s="1739" t="n"/>
      <c r="THV12" s="1739" t="n"/>
      <c r="THW12" s="1739" t="n"/>
      <c r="THX12" s="1739" t="n"/>
      <c r="THY12" s="1739" t="n"/>
      <c r="THZ12" s="1739" t="n"/>
      <c r="TIA12" s="1739" t="n"/>
      <c r="TIB12" s="1739" t="n"/>
      <c r="TIC12" s="1739" t="n"/>
      <c r="TID12" s="1739" t="n"/>
      <c r="TIE12" s="1739" t="n"/>
      <c r="TIF12" s="1739" t="n"/>
      <c r="TIG12" s="1739" t="n"/>
      <c r="TIH12" s="1739" t="n"/>
      <c r="TII12" s="1739" t="n"/>
      <c r="TIJ12" s="1739" t="n"/>
      <c r="TIK12" s="1739" t="n"/>
      <c r="TIL12" s="1739" t="n"/>
      <c r="TIM12" s="1739" t="n"/>
      <c r="TIN12" s="1739" t="n"/>
      <c r="TIO12" s="1739" t="n"/>
      <c r="TIP12" s="1739" t="n"/>
      <c r="TIQ12" s="1739" t="n"/>
      <c r="TIR12" s="1739" t="n"/>
      <c r="TIS12" s="1739" t="n"/>
      <c r="TIT12" s="1739" t="n"/>
      <c r="TIU12" s="1739" t="n"/>
      <c r="TIV12" s="1739" t="n"/>
      <c r="TIW12" s="1739" t="n"/>
      <c r="TIX12" s="1739" t="n"/>
      <c r="TIY12" s="1739" t="n"/>
      <c r="TIZ12" s="1739" t="n"/>
      <c r="TJA12" s="1739" t="n"/>
      <c r="TJB12" s="1739" t="n"/>
      <c r="TJC12" s="1739" t="n"/>
      <c r="TJD12" s="1739" t="n"/>
      <c r="TJE12" s="1739" t="n"/>
      <c r="TJF12" s="1739" t="n"/>
      <c r="TJG12" s="1739" t="n"/>
      <c r="TJH12" s="1739" t="n"/>
      <c r="TJI12" s="1739" t="n"/>
      <c r="TJJ12" s="1739" t="n"/>
      <c r="TJK12" s="1739" t="n"/>
      <c r="TJL12" s="1739" t="n"/>
      <c r="TJM12" s="1739" t="n"/>
      <c r="TJN12" s="1739" t="n"/>
      <c r="TJO12" s="1739" t="n"/>
      <c r="TJP12" s="1739" t="n"/>
      <c r="TJQ12" s="1739" t="n"/>
      <c r="TJR12" s="1739" t="n"/>
      <c r="TJS12" s="1739" t="n"/>
      <c r="TJT12" s="1739" t="n"/>
      <c r="TJU12" s="1739" t="n"/>
      <c r="TJV12" s="1739" t="n"/>
      <c r="TJW12" s="1739" t="n"/>
      <c r="TJX12" s="1739" t="n"/>
      <c r="TJY12" s="1739" t="n"/>
      <c r="TJZ12" s="1739" t="n"/>
      <c r="TKA12" s="1739" t="n"/>
      <c r="TKB12" s="1739" t="n"/>
      <c r="TKC12" s="1739" t="n"/>
      <c r="TKD12" s="1739" t="n"/>
      <c r="TKE12" s="1739" t="n"/>
      <c r="TKF12" s="1739" t="n"/>
      <c r="TKG12" s="1739" t="n"/>
      <c r="TKH12" s="1739" t="n"/>
      <c r="TKI12" s="1739" t="n"/>
      <c r="TKJ12" s="1739" t="n"/>
      <c r="TKK12" s="1739" t="n"/>
      <c r="TKL12" s="1739" t="n"/>
      <c r="TKM12" s="1739" t="n"/>
      <c r="TKN12" s="1739" t="n"/>
      <c r="TKO12" s="1739" t="n"/>
      <c r="TKP12" s="1739" t="n"/>
      <c r="TKQ12" s="1739" t="n"/>
      <c r="TKR12" s="1739" t="n"/>
      <c r="TKS12" s="1739" t="n"/>
      <c r="TKT12" s="1739" t="n"/>
      <c r="TKU12" s="1739" t="n"/>
      <c r="TKV12" s="1739" t="n"/>
      <c r="TKW12" s="1739" t="n"/>
      <c r="TKX12" s="1739" t="n"/>
      <c r="TKY12" s="1739" t="n"/>
      <c r="TKZ12" s="1739" t="n"/>
      <c r="TLA12" s="1739" t="n"/>
      <c r="TLB12" s="1739" t="n"/>
      <c r="TLC12" s="1739" t="n"/>
      <c r="TLD12" s="1739" t="n"/>
      <c r="TLE12" s="1739" t="n"/>
      <c r="TLF12" s="1739" t="n"/>
      <c r="TLG12" s="1739" t="n"/>
      <c r="TLH12" s="1739" t="n"/>
      <c r="TLI12" s="1739" t="n"/>
      <c r="TLJ12" s="1739" t="n"/>
      <c r="TLK12" s="1739" t="n"/>
      <c r="TLL12" s="1739" t="n"/>
      <c r="TLM12" s="1739" t="n"/>
      <c r="TLN12" s="1739" t="n"/>
      <c r="TLO12" s="1739" t="n"/>
      <c r="TLP12" s="1739" t="n"/>
      <c r="TLQ12" s="1739" t="n"/>
      <c r="TLR12" s="1739" t="n"/>
      <c r="TLS12" s="1739" t="n"/>
      <c r="TLT12" s="1739" t="n"/>
      <c r="TLU12" s="1739" t="n"/>
      <c r="TLV12" s="1739" t="n"/>
      <c r="TLW12" s="1739" t="n"/>
      <c r="TLX12" s="1739" t="n"/>
      <c r="TLY12" s="1739" t="n"/>
      <c r="TLZ12" s="1739" t="n"/>
      <c r="TMA12" s="1739" t="n"/>
      <c r="TMB12" s="1739" t="n"/>
      <c r="TMC12" s="1739" t="n"/>
      <c r="TMD12" s="1739" t="n"/>
      <c r="TME12" s="1739" t="n"/>
      <c r="TMF12" s="1739" t="n"/>
      <c r="TMG12" s="1739" t="n"/>
      <c r="TMH12" s="1739" t="n"/>
      <c r="TMI12" s="1739" t="n"/>
      <c r="TMJ12" s="1739" t="n"/>
      <c r="TMK12" s="1739" t="n"/>
      <c r="TML12" s="1739" t="n"/>
      <c r="TMM12" s="1739" t="n"/>
      <c r="TMN12" s="1739" t="n"/>
      <c r="TMO12" s="1739" t="n"/>
      <c r="TMP12" s="1739" t="n"/>
      <c r="TMQ12" s="1739" t="n"/>
      <c r="TMR12" s="1739" t="n"/>
      <c r="TMS12" s="1739" t="n"/>
      <c r="TMT12" s="1739" t="n"/>
      <c r="TMU12" s="1739" t="n"/>
      <c r="TMV12" s="1739" t="n"/>
      <c r="TMW12" s="1739" t="n"/>
      <c r="TMX12" s="1739" t="n"/>
      <c r="TMY12" s="1739" t="n"/>
      <c r="TMZ12" s="1739" t="n"/>
      <c r="TNA12" s="1739" t="n"/>
      <c r="TNB12" s="1739" t="n"/>
      <c r="TNC12" s="1739" t="n"/>
      <c r="TND12" s="1739" t="n"/>
      <c r="TNE12" s="1739" t="n"/>
      <c r="TNF12" s="1739" t="n"/>
      <c r="TNG12" s="1739" t="n"/>
      <c r="TNH12" s="1739" t="n"/>
      <c r="TNI12" s="1739" t="n"/>
      <c r="TNJ12" s="1739" t="n"/>
      <c r="TNK12" s="1739" t="n"/>
      <c r="TNL12" s="1739" t="n"/>
      <c r="TNM12" s="1739" t="n"/>
      <c r="TNN12" s="1739" t="n"/>
      <c r="TNO12" s="1739" t="n"/>
      <c r="TNP12" s="1739" t="n"/>
      <c r="TNQ12" s="1739" t="n"/>
      <c r="TNR12" s="1739" t="n"/>
      <c r="TNS12" s="1739" t="n"/>
      <c r="TNT12" s="1739" t="n"/>
      <c r="TNU12" s="1739" t="n"/>
      <c r="TNV12" s="1739" t="n"/>
      <c r="TNW12" s="1739" t="n"/>
      <c r="TNX12" s="1739" t="n"/>
      <c r="TNY12" s="1739" t="n"/>
      <c r="TNZ12" s="1739" t="n"/>
      <c r="TOA12" s="1739" t="n"/>
      <c r="TOB12" s="1739" t="n"/>
      <c r="TOC12" s="1739" t="n"/>
      <c r="TOD12" s="1739" t="n"/>
      <c r="TOE12" s="1739" t="n"/>
      <c r="TOF12" s="1739" t="n"/>
      <c r="TOG12" s="1739" t="n"/>
      <c r="TOH12" s="1739" t="n"/>
      <c r="TOI12" s="1739" t="n"/>
      <c r="TOJ12" s="1739" t="n"/>
      <c r="TOK12" s="1739" t="n"/>
      <c r="TOL12" s="1739" t="n"/>
      <c r="TOM12" s="1739" t="n"/>
      <c r="TON12" s="1739" t="n"/>
      <c r="TOO12" s="1739" t="n"/>
      <c r="TOP12" s="1739" t="n"/>
      <c r="TOQ12" s="1739" t="n"/>
      <c r="TOR12" s="1739" t="n"/>
      <c r="TOS12" s="1739" t="n"/>
      <c r="TOT12" s="1739" t="n"/>
      <c r="TOU12" s="1739" t="n"/>
      <c r="TOV12" s="1739" t="n"/>
      <c r="TOW12" s="1739" t="n"/>
      <c r="TOX12" s="1739" t="n"/>
      <c r="TOY12" s="1739" t="n"/>
      <c r="TOZ12" s="1739" t="n"/>
      <c r="TPA12" s="1739" t="n"/>
      <c r="TPB12" s="1739" t="n"/>
      <c r="TPC12" s="1739" t="n"/>
      <c r="TPD12" s="1739" t="n"/>
      <c r="TPE12" s="1739" t="n"/>
      <c r="TPF12" s="1739" t="n"/>
      <c r="TPG12" s="1739" t="n"/>
      <c r="TPH12" s="1739" t="n"/>
      <c r="TPI12" s="1739" t="n"/>
      <c r="TPJ12" s="1739" t="n"/>
      <c r="TPK12" s="1739" t="n"/>
      <c r="TPL12" s="1739" t="n"/>
      <c r="TPM12" s="1739" t="n"/>
      <c r="TPN12" s="1739" t="n"/>
      <c r="TPO12" s="1739" t="n"/>
      <c r="TPP12" s="1739" t="n"/>
      <c r="TPQ12" s="1739" t="n"/>
      <c r="TPR12" s="1739" t="n"/>
      <c r="TPS12" s="1739" t="n"/>
      <c r="TPT12" s="1739" t="n"/>
      <c r="TPU12" s="1739" t="n"/>
      <c r="TPV12" s="1739" t="n"/>
      <c r="TPW12" s="1739" t="n"/>
      <c r="TPX12" s="1739" t="n"/>
      <c r="TPY12" s="1739" t="n"/>
      <c r="TPZ12" s="1739" t="n"/>
      <c r="TQA12" s="1739" t="n"/>
      <c r="TQB12" s="1739" t="n"/>
      <c r="TQC12" s="1739" t="n"/>
      <c r="TQD12" s="1739" t="n"/>
      <c r="TQE12" s="1739" t="n"/>
      <c r="TQF12" s="1739" t="n"/>
      <c r="TQG12" s="1739" t="n"/>
      <c r="TQH12" s="1739" t="n"/>
      <c r="TQI12" s="1739" t="n"/>
      <c r="TQJ12" s="1739" t="n"/>
      <c r="TQK12" s="1739" t="n"/>
      <c r="TQL12" s="1739" t="n"/>
      <c r="TQM12" s="1739" t="n"/>
      <c r="TQN12" s="1739" t="n"/>
      <c r="TQO12" s="1739" t="n"/>
      <c r="TQP12" s="1739" t="n"/>
      <c r="TQQ12" s="1739" t="n"/>
      <c r="TQR12" s="1739" t="n"/>
      <c r="TQS12" s="1739" t="n"/>
      <c r="TQT12" s="1739" t="n"/>
      <c r="TQU12" s="1739" t="n"/>
      <c r="TQV12" s="1739" t="n"/>
      <c r="TQW12" s="1739" t="n"/>
      <c r="TQX12" s="1739" t="n"/>
      <c r="TQY12" s="1739" t="n"/>
      <c r="TQZ12" s="1739" t="n"/>
      <c r="TRA12" s="1739" t="n"/>
      <c r="TRB12" s="1739" t="n"/>
      <c r="TRC12" s="1739" t="n"/>
      <c r="TRD12" s="1739" t="n"/>
      <c r="TRE12" s="1739" t="n"/>
      <c r="TRF12" s="1739" t="n"/>
      <c r="TRG12" s="1739" t="n"/>
      <c r="TRH12" s="1739" t="n"/>
      <c r="TRI12" s="1739" t="n"/>
      <c r="TRJ12" s="1739" t="n"/>
      <c r="TRK12" s="1739" t="n"/>
      <c r="TRL12" s="1739" t="n"/>
      <c r="TRM12" s="1739" t="n"/>
      <c r="TRN12" s="1739" t="n"/>
      <c r="TRO12" s="1739" t="n"/>
      <c r="TRP12" s="1739" t="n"/>
      <c r="TRQ12" s="1739" t="n"/>
      <c r="TRR12" s="1739" t="n"/>
      <c r="TRS12" s="1739" t="n"/>
      <c r="TRT12" s="1739" t="n"/>
      <c r="TRU12" s="1739" t="n"/>
      <c r="TRV12" s="1739" t="n"/>
      <c r="TRW12" s="1739" t="n"/>
      <c r="TRX12" s="1739" t="n"/>
      <c r="TRY12" s="1739" t="n"/>
      <c r="TRZ12" s="1739" t="n"/>
      <c r="TSA12" s="1739" t="n"/>
      <c r="TSB12" s="1739" t="n"/>
      <c r="TSC12" s="1739" t="n"/>
      <c r="TSD12" s="1739" t="n"/>
      <c r="TSE12" s="1739" t="n"/>
      <c r="TSF12" s="1739" t="n"/>
      <c r="TSG12" s="1739" t="n"/>
      <c r="TSH12" s="1739" t="n"/>
      <c r="TSI12" s="1739" t="n"/>
      <c r="TSJ12" s="1739" t="n"/>
      <c r="TSK12" s="1739" t="n"/>
      <c r="TSL12" s="1739" t="n"/>
      <c r="TSM12" s="1739" t="n"/>
      <c r="TSN12" s="1739" t="n"/>
      <c r="TSO12" s="1739" t="n"/>
      <c r="TSP12" s="1739" t="n"/>
      <c r="TSQ12" s="1739" t="n"/>
      <c r="TSR12" s="1739" t="n"/>
      <c r="TSS12" s="1739" t="n"/>
      <c r="TST12" s="1739" t="n"/>
      <c r="TSU12" s="1739" t="n"/>
      <c r="TSV12" s="1739" t="n"/>
      <c r="TSW12" s="1739" t="n"/>
      <c r="TSX12" s="1739" t="n"/>
      <c r="TSY12" s="1739" t="n"/>
      <c r="TSZ12" s="1739" t="n"/>
      <c r="TTA12" s="1739" t="n"/>
      <c r="TTB12" s="1739" t="n"/>
      <c r="TTC12" s="1739" t="n"/>
      <c r="TTD12" s="1739" t="n"/>
      <c r="TTE12" s="1739" t="n"/>
      <c r="TTF12" s="1739" t="n"/>
      <c r="TTG12" s="1739" t="n"/>
      <c r="TTH12" s="1739" t="n"/>
      <c r="TTI12" s="1739" t="n"/>
      <c r="TTJ12" s="1739" t="n"/>
      <c r="TTK12" s="1739" t="n"/>
      <c r="TTL12" s="1739" t="n"/>
      <c r="TTM12" s="1739" t="n"/>
      <c r="TTN12" s="1739" t="n"/>
      <c r="TTO12" s="1739" t="n"/>
      <c r="TTP12" s="1739" t="n"/>
      <c r="TTQ12" s="1739" t="n"/>
      <c r="TTR12" s="1739" t="n"/>
      <c r="TTS12" s="1739" t="n"/>
      <c r="TTT12" s="1739" t="n"/>
      <c r="TTU12" s="1739" t="n"/>
      <c r="TTV12" s="1739" t="n"/>
      <c r="TTW12" s="1739" t="n"/>
      <c r="TTX12" s="1739" t="n"/>
      <c r="TTY12" s="1739" t="n"/>
      <c r="TTZ12" s="1739" t="n"/>
      <c r="TUA12" s="1739" t="n"/>
      <c r="TUB12" s="1739" t="n"/>
      <c r="TUC12" s="1739" t="n"/>
      <c r="TUD12" s="1739" t="n"/>
      <c r="TUE12" s="1739" t="n"/>
      <c r="TUF12" s="1739" t="n"/>
      <c r="TUG12" s="1739" t="n"/>
      <c r="TUH12" s="1739" t="n"/>
      <c r="TUI12" s="1739" t="n"/>
      <c r="TUJ12" s="1739" t="n"/>
      <c r="TUK12" s="1739" t="n"/>
      <c r="TUL12" s="1739" t="n"/>
      <c r="TUM12" s="1739" t="n"/>
      <c r="TUN12" s="1739" t="n"/>
      <c r="TUO12" s="1739" t="n"/>
      <c r="TUP12" s="1739" t="n"/>
      <c r="TUQ12" s="1739" t="n"/>
      <c r="TUR12" s="1739" t="n"/>
      <c r="TUS12" s="1739" t="n"/>
      <c r="TUT12" s="1739" t="n"/>
      <c r="TUU12" s="1739" t="n"/>
      <c r="TUV12" s="1739" t="n"/>
      <c r="TUW12" s="1739" t="n"/>
      <c r="TUX12" s="1739" t="n"/>
      <c r="TUY12" s="1739" t="n"/>
      <c r="TUZ12" s="1739" t="n"/>
      <c r="TVA12" s="1739" t="n"/>
      <c r="TVB12" s="1739" t="n"/>
      <c r="TVC12" s="1739" t="n"/>
      <c r="TVD12" s="1739" t="n"/>
      <c r="TVE12" s="1739" t="n"/>
      <c r="TVF12" s="1739" t="n"/>
      <c r="TVG12" s="1739" t="n"/>
      <c r="TVH12" s="1739" t="n"/>
      <c r="TVI12" s="1739" t="n"/>
      <c r="TVJ12" s="1739" t="n"/>
      <c r="TVK12" s="1739" t="n"/>
      <c r="TVL12" s="1739" t="n"/>
      <c r="TVM12" s="1739" t="n"/>
      <c r="TVN12" s="1739" t="n"/>
      <c r="TVO12" s="1739" t="n"/>
      <c r="TVP12" s="1739" t="n"/>
      <c r="TVQ12" s="1739" t="n"/>
      <c r="TVR12" s="1739" t="n"/>
      <c r="TVS12" s="1739" t="n"/>
      <c r="TVT12" s="1739" t="n"/>
      <c r="TVU12" s="1739" t="n"/>
      <c r="TVV12" s="1739" t="n"/>
      <c r="TVW12" s="1739" t="n"/>
      <c r="TVX12" s="1739" t="n"/>
      <c r="TVY12" s="1739" t="n"/>
      <c r="TVZ12" s="1739" t="n"/>
      <c r="TWA12" s="1739" t="n"/>
      <c r="TWB12" s="1739" t="n"/>
      <c r="TWC12" s="1739" t="n"/>
      <c r="TWD12" s="1739" t="n"/>
      <c r="TWE12" s="1739" t="n"/>
      <c r="TWF12" s="1739" t="n"/>
      <c r="TWG12" s="1739" t="n"/>
      <c r="TWH12" s="1739" t="n"/>
      <c r="TWI12" s="1739" t="n"/>
      <c r="TWJ12" s="1739" t="n"/>
      <c r="TWK12" s="1739" t="n"/>
      <c r="TWL12" s="1739" t="n"/>
      <c r="TWM12" s="1739" t="n"/>
      <c r="TWN12" s="1739" t="n"/>
      <c r="TWO12" s="1739" t="n"/>
      <c r="TWP12" s="1739" t="n"/>
      <c r="TWQ12" s="1739" t="n"/>
      <c r="TWR12" s="1739" t="n"/>
      <c r="TWS12" s="1739" t="n"/>
      <c r="TWT12" s="1739" t="n"/>
      <c r="TWU12" s="1739" t="n"/>
      <c r="TWV12" s="1739" t="n"/>
      <c r="TWW12" s="1739" t="n"/>
      <c r="TWX12" s="1739" t="n"/>
      <c r="TWY12" s="1739" t="n"/>
      <c r="TWZ12" s="1739" t="n"/>
      <c r="TXA12" s="1739" t="n"/>
      <c r="TXB12" s="1739" t="n"/>
      <c r="TXC12" s="1739" t="n"/>
      <c r="TXD12" s="1739" t="n"/>
      <c r="TXE12" s="1739" t="n"/>
      <c r="TXF12" s="1739" t="n"/>
      <c r="TXG12" s="1739" t="n"/>
      <c r="TXH12" s="1739" t="n"/>
      <c r="TXI12" s="1739" t="n"/>
      <c r="TXJ12" s="1739" t="n"/>
      <c r="TXK12" s="1739" t="n"/>
      <c r="TXL12" s="1739" t="n"/>
      <c r="TXM12" s="1739" t="n"/>
      <c r="TXN12" s="1739" t="n"/>
      <c r="TXO12" s="1739" t="n"/>
      <c r="TXP12" s="1739" t="n"/>
      <c r="TXQ12" s="1739" t="n"/>
      <c r="TXR12" s="1739" t="n"/>
      <c r="TXS12" s="1739" t="n"/>
      <c r="TXT12" s="1739" t="n"/>
      <c r="TXU12" s="1739" t="n"/>
      <c r="TXV12" s="1739" t="n"/>
      <c r="TXW12" s="1739" t="n"/>
      <c r="TXX12" s="1739" t="n"/>
      <c r="TXY12" s="1739" t="n"/>
      <c r="TXZ12" s="1739" t="n"/>
      <c r="TYA12" s="1739" t="n"/>
      <c r="TYB12" s="1739" t="n"/>
      <c r="TYC12" s="1739" t="n"/>
      <c r="TYD12" s="1739" t="n"/>
      <c r="TYE12" s="1739" t="n"/>
      <c r="TYF12" s="1739" t="n"/>
      <c r="TYG12" s="1739" t="n"/>
      <c r="TYH12" s="1739" t="n"/>
      <c r="TYI12" s="1739" t="n"/>
      <c r="TYJ12" s="1739" t="n"/>
      <c r="TYK12" s="1739" t="n"/>
      <c r="TYL12" s="1739" t="n"/>
      <c r="TYM12" s="1739" t="n"/>
      <c r="TYN12" s="1739" t="n"/>
      <c r="TYO12" s="1739" t="n"/>
      <c r="TYP12" s="1739" t="n"/>
      <c r="TYQ12" s="1739" t="n"/>
      <c r="TYR12" s="1739" t="n"/>
      <c r="TYS12" s="1739" t="n"/>
      <c r="TYT12" s="1739" t="n"/>
      <c r="TYU12" s="1739" t="n"/>
      <c r="TYV12" s="1739" t="n"/>
      <c r="TYW12" s="1739" t="n"/>
      <c r="TYX12" s="1739" t="n"/>
      <c r="TYY12" s="1739" t="n"/>
      <c r="TYZ12" s="1739" t="n"/>
      <c r="TZA12" s="1739" t="n"/>
      <c r="TZB12" s="1739" t="n"/>
      <c r="TZC12" s="1739" t="n"/>
      <c r="TZD12" s="1739" t="n"/>
      <c r="TZE12" s="1739" t="n"/>
      <c r="TZF12" s="1739" t="n"/>
      <c r="TZG12" s="1739" t="n"/>
      <c r="TZH12" s="1739" t="n"/>
      <c r="TZI12" s="1739" t="n"/>
      <c r="TZJ12" s="1739" t="n"/>
      <c r="TZK12" s="1739" t="n"/>
      <c r="TZL12" s="1739" t="n"/>
      <c r="TZM12" s="1739" t="n"/>
      <c r="TZN12" s="1739" t="n"/>
      <c r="TZO12" s="1739" t="n"/>
      <c r="TZP12" s="1739" t="n"/>
      <c r="TZQ12" s="1739" t="n"/>
      <c r="TZR12" s="1739" t="n"/>
      <c r="TZS12" s="1739" t="n"/>
      <c r="TZT12" s="1739" t="n"/>
      <c r="TZU12" s="1739" t="n"/>
      <c r="TZV12" s="1739" t="n"/>
      <c r="TZW12" s="1739" t="n"/>
      <c r="TZX12" s="1739" t="n"/>
      <c r="TZY12" s="1739" t="n"/>
      <c r="TZZ12" s="1739" t="n"/>
      <c r="UAA12" s="1739" t="n"/>
      <c r="UAB12" s="1739" t="n"/>
      <c r="UAC12" s="1739" t="n"/>
      <c r="UAD12" s="1739" t="n"/>
      <c r="UAE12" s="1739" t="n"/>
      <c r="UAF12" s="1739" t="n"/>
      <c r="UAG12" s="1739" t="n"/>
      <c r="UAH12" s="1739" t="n"/>
      <c r="UAI12" s="1739" t="n"/>
      <c r="UAJ12" s="1739" t="n"/>
      <c r="UAK12" s="1739" t="n"/>
      <c r="UAL12" s="1739" t="n"/>
      <c r="UAM12" s="1739" t="n"/>
      <c r="UAN12" s="1739" t="n"/>
      <c r="UAO12" s="1739" t="n"/>
      <c r="UAP12" s="1739" t="n"/>
      <c r="UAQ12" s="1739" t="n"/>
      <c r="UAR12" s="1739" t="n"/>
      <c r="UAS12" s="1739" t="n"/>
      <c r="UAT12" s="1739" t="n"/>
      <c r="UAU12" s="1739" t="n"/>
      <c r="UAV12" s="1739" t="n"/>
      <c r="UAW12" s="1739" t="n"/>
      <c r="UAX12" s="1739" t="n"/>
      <c r="UAY12" s="1739" t="n"/>
      <c r="UAZ12" s="1739" t="n"/>
      <c r="UBA12" s="1739" t="n"/>
      <c r="UBB12" s="1739" t="n"/>
      <c r="UBC12" s="1739" t="n"/>
      <c r="UBD12" s="1739" t="n"/>
      <c r="UBE12" s="1739" t="n"/>
      <c r="UBF12" s="1739" t="n"/>
      <c r="UBG12" s="1739" t="n"/>
      <c r="UBH12" s="1739" t="n"/>
      <c r="UBI12" s="1739" t="n"/>
      <c r="UBJ12" s="1739" t="n"/>
      <c r="UBK12" s="1739" t="n"/>
      <c r="UBL12" s="1739" t="n"/>
      <c r="UBM12" s="1739" t="n"/>
      <c r="UBN12" s="1739" t="n"/>
      <c r="UBO12" s="1739" t="n"/>
      <c r="UBP12" s="1739" t="n"/>
      <c r="UBQ12" s="1739" t="n"/>
      <c r="UBR12" s="1739" t="n"/>
      <c r="UBS12" s="1739" t="n"/>
      <c r="UBT12" s="1739" t="n"/>
      <c r="UBU12" s="1739" t="n"/>
      <c r="UBV12" s="1739" t="n"/>
      <c r="UBW12" s="1739" t="n"/>
      <c r="UBX12" s="1739" t="n"/>
      <c r="UBY12" s="1739" t="n"/>
      <c r="UBZ12" s="1739" t="n"/>
      <c r="UCA12" s="1739" t="n"/>
      <c r="UCB12" s="1739" t="n"/>
      <c r="UCC12" s="1739" t="n"/>
      <c r="UCD12" s="1739" t="n"/>
      <c r="UCE12" s="1739" t="n"/>
      <c r="UCF12" s="1739" t="n"/>
      <c r="UCG12" s="1739" t="n"/>
      <c r="UCH12" s="1739" t="n"/>
      <c r="UCI12" s="1739" t="n"/>
      <c r="UCJ12" s="1739" t="n"/>
      <c r="UCK12" s="1739" t="n"/>
      <c r="UCL12" s="1739" t="n"/>
      <c r="UCM12" s="1739" t="n"/>
      <c r="UCN12" s="1739" t="n"/>
      <c r="UCO12" s="1739" t="n"/>
      <c r="UCP12" s="1739" t="n"/>
      <c r="UCQ12" s="1739" t="n"/>
      <c r="UCR12" s="1739" t="n"/>
      <c r="UCS12" s="1739" t="n"/>
      <c r="UCT12" s="1739" t="n"/>
      <c r="UCU12" s="1739" t="n"/>
      <c r="UCV12" s="1739" t="n"/>
      <c r="UCW12" s="1739" t="n"/>
      <c r="UCX12" s="1739" t="n"/>
      <c r="UCY12" s="1739" t="n"/>
      <c r="UCZ12" s="1739" t="n"/>
      <c r="UDA12" s="1739" t="n"/>
      <c r="UDB12" s="1739" t="n"/>
      <c r="UDC12" s="1739" t="n"/>
      <c r="UDD12" s="1739" t="n"/>
      <c r="UDE12" s="1739" t="n"/>
      <c r="UDF12" s="1739" t="n"/>
      <c r="UDG12" s="1739" t="n"/>
      <c r="UDH12" s="1739" t="n"/>
      <c r="UDI12" s="1739" t="n"/>
      <c r="UDJ12" s="1739" t="n"/>
      <c r="UDK12" s="1739" t="n"/>
      <c r="UDL12" s="1739" t="n"/>
      <c r="UDM12" s="1739" t="n"/>
      <c r="UDN12" s="1739" t="n"/>
      <c r="UDO12" s="1739" t="n"/>
      <c r="UDP12" s="1739" t="n"/>
      <c r="UDQ12" s="1739" t="n"/>
      <c r="UDR12" s="1739" t="n"/>
      <c r="UDS12" s="1739" t="n"/>
      <c r="UDT12" s="1739" t="n"/>
      <c r="UDU12" s="1739" t="n"/>
      <c r="UDV12" s="1739" t="n"/>
      <c r="UDW12" s="1739" t="n"/>
      <c r="UDX12" s="1739" t="n"/>
      <c r="UDY12" s="1739" t="n"/>
      <c r="UDZ12" s="1739" t="n"/>
      <c r="UEA12" s="1739" t="n"/>
      <c r="UEB12" s="1739" t="n"/>
      <c r="UEC12" s="1739" t="n"/>
      <c r="UED12" s="1739" t="n"/>
      <c r="UEE12" s="1739" t="n"/>
      <c r="UEF12" s="1739" t="n"/>
      <c r="UEG12" s="1739" t="n"/>
      <c r="UEH12" s="1739" t="n"/>
      <c r="UEI12" s="1739" t="n"/>
      <c r="UEJ12" s="1739" t="n"/>
      <c r="UEK12" s="1739" t="n"/>
      <c r="UEL12" s="1739" t="n"/>
      <c r="UEM12" s="1739" t="n"/>
      <c r="UEN12" s="1739" t="n"/>
      <c r="UEO12" s="1739" t="n"/>
      <c r="UEP12" s="1739" t="n"/>
      <c r="UEQ12" s="1739" t="n"/>
      <c r="UER12" s="1739" t="n"/>
      <c r="UES12" s="1739" t="n"/>
      <c r="UET12" s="1739" t="n"/>
      <c r="UEU12" s="1739" t="n"/>
      <c r="UEV12" s="1739" t="n"/>
      <c r="UEW12" s="1739" t="n"/>
      <c r="UEX12" s="1739" t="n"/>
      <c r="UEY12" s="1739" t="n"/>
      <c r="UEZ12" s="1739" t="n"/>
      <c r="UFA12" s="1739" t="n"/>
      <c r="UFB12" s="1739" t="n"/>
      <c r="UFC12" s="1739" t="n"/>
      <c r="UFD12" s="1739" t="n"/>
      <c r="UFE12" s="1739" t="n"/>
      <c r="UFF12" s="1739" t="n"/>
      <c r="UFG12" s="1739" t="n"/>
      <c r="UFH12" s="1739" t="n"/>
      <c r="UFI12" s="1739" t="n"/>
      <c r="UFJ12" s="1739" t="n"/>
      <c r="UFK12" s="1739" t="n"/>
      <c r="UFL12" s="1739" t="n"/>
      <c r="UFM12" s="1739" t="n"/>
      <c r="UFN12" s="1739" t="n"/>
      <c r="UFO12" s="1739" t="n"/>
      <c r="UFP12" s="1739" t="n"/>
      <c r="UFQ12" s="1739" t="n"/>
      <c r="UFR12" s="1739" t="n"/>
      <c r="UFS12" s="1739" t="n"/>
      <c r="UFT12" s="1739" t="n"/>
      <c r="UFU12" s="1739" t="n"/>
      <c r="UFV12" s="1739" t="n"/>
      <c r="UFW12" s="1739" t="n"/>
      <c r="UFX12" s="1739" t="n"/>
      <c r="UFY12" s="1739" t="n"/>
      <c r="UFZ12" s="1739" t="n"/>
      <c r="UGA12" s="1739" t="n"/>
      <c r="UGB12" s="1739" t="n"/>
      <c r="UGC12" s="1739" t="n"/>
      <c r="UGD12" s="1739" t="n"/>
      <c r="UGE12" s="1739" t="n"/>
      <c r="UGF12" s="1739" t="n"/>
      <c r="UGG12" s="1739" t="n"/>
      <c r="UGH12" s="1739" t="n"/>
      <c r="UGI12" s="1739" t="n"/>
      <c r="UGJ12" s="1739" t="n"/>
      <c r="UGK12" s="1739" t="n"/>
      <c r="UGL12" s="1739" t="n"/>
      <c r="UGM12" s="1739" t="n"/>
      <c r="UGN12" s="1739" t="n"/>
      <c r="UGO12" s="1739" t="n"/>
      <c r="UGP12" s="1739" t="n"/>
      <c r="UGQ12" s="1739" t="n"/>
      <c r="UGR12" s="1739" t="n"/>
      <c r="UGS12" s="1739" t="n"/>
      <c r="UGT12" s="1739" t="n"/>
      <c r="UGU12" s="1739" t="n"/>
      <c r="UGV12" s="1739" t="n"/>
      <c r="UGW12" s="1739" t="n"/>
      <c r="UGX12" s="1739" t="n"/>
      <c r="UGY12" s="1739" t="n"/>
      <c r="UGZ12" s="1739" t="n"/>
      <c r="UHA12" s="1739" t="n"/>
      <c r="UHB12" s="1739" t="n"/>
      <c r="UHC12" s="1739" t="n"/>
      <c r="UHD12" s="1739" t="n"/>
      <c r="UHE12" s="1739" t="n"/>
      <c r="UHF12" s="1739" t="n"/>
      <c r="UHG12" s="1739" t="n"/>
      <c r="UHH12" s="1739" t="n"/>
      <c r="UHI12" s="1739" t="n"/>
      <c r="UHJ12" s="1739" t="n"/>
      <c r="UHK12" s="1739" t="n"/>
      <c r="UHL12" s="1739" t="n"/>
      <c r="UHM12" s="1739" t="n"/>
      <c r="UHN12" s="1739" t="n"/>
      <c r="UHO12" s="1739" t="n"/>
      <c r="UHP12" s="1739" t="n"/>
      <c r="UHQ12" s="1739" t="n"/>
      <c r="UHR12" s="1739" t="n"/>
      <c r="UHS12" s="1739" t="n"/>
      <c r="UHT12" s="1739" t="n"/>
      <c r="UHU12" s="1739" t="n"/>
      <c r="UHV12" s="1739" t="n"/>
      <c r="UHW12" s="1739" t="n"/>
      <c r="UHX12" s="1739" t="n"/>
      <c r="UHY12" s="1739" t="n"/>
      <c r="UHZ12" s="1739" t="n"/>
      <c r="UIA12" s="1739" t="n"/>
      <c r="UIB12" s="1739" t="n"/>
      <c r="UIC12" s="1739" t="n"/>
      <c r="UID12" s="1739" t="n"/>
      <c r="UIE12" s="1739" t="n"/>
      <c r="UIF12" s="1739" t="n"/>
      <c r="UIG12" s="1739" t="n"/>
      <c r="UIH12" s="1739" t="n"/>
      <c r="UII12" s="1739" t="n"/>
      <c r="UIJ12" s="1739" t="n"/>
      <c r="UIK12" s="1739" t="n"/>
      <c r="UIL12" s="1739" t="n"/>
      <c r="UIM12" s="1739" t="n"/>
      <c r="UIN12" s="1739" t="n"/>
      <c r="UIO12" s="1739" t="n"/>
      <c r="UIP12" s="1739" t="n"/>
      <c r="UIQ12" s="1739" t="n"/>
      <c r="UIR12" s="1739" t="n"/>
      <c r="UIS12" s="1739" t="n"/>
      <c r="UIT12" s="1739" t="n"/>
      <c r="UIU12" s="1739" t="n"/>
      <c r="UIV12" s="1739" t="n"/>
      <c r="UIW12" s="1739" t="n"/>
      <c r="UIX12" s="1739" t="n"/>
      <c r="UIY12" s="1739" t="n"/>
      <c r="UIZ12" s="1739" t="n"/>
      <c r="UJA12" s="1739" t="n"/>
      <c r="UJB12" s="1739" t="n"/>
      <c r="UJC12" s="1739" t="n"/>
      <c r="UJD12" s="1739" t="n"/>
      <c r="UJE12" s="1739" t="n"/>
      <c r="UJF12" s="1739" t="n"/>
      <c r="UJG12" s="1739" t="n"/>
      <c r="UJH12" s="1739" t="n"/>
      <c r="UJI12" s="1739" t="n"/>
      <c r="UJJ12" s="1739" t="n"/>
      <c r="UJK12" s="1739" t="n"/>
      <c r="UJL12" s="1739" t="n"/>
      <c r="UJM12" s="1739" t="n"/>
      <c r="UJN12" s="1739" t="n"/>
      <c r="UJO12" s="1739" t="n"/>
      <c r="UJP12" s="1739" t="n"/>
      <c r="UJQ12" s="1739" t="n"/>
      <c r="UJR12" s="1739" t="n"/>
      <c r="UJS12" s="1739" t="n"/>
      <c r="UJT12" s="1739" t="n"/>
      <c r="UJU12" s="1739" t="n"/>
      <c r="UJV12" s="1739" t="n"/>
      <c r="UJW12" s="1739" t="n"/>
      <c r="UJX12" s="1739" t="n"/>
      <c r="UJY12" s="1739" t="n"/>
      <c r="UJZ12" s="1739" t="n"/>
      <c r="UKA12" s="1739" t="n"/>
      <c r="UKB12" s="1739" t="n"/>
      <c r="UKC12" s="1739" t="n"/>
      <c r="UKD12" s="1739" t="n"/>
      <c r="UKE12" s="1739" t="n"/>
      <c r="UKF12" s="1739" t="n"/>
      <c r="UKG12" s="1739" t="n"/>
      <c r="UKH12" s="1739" t="n"/>
      <c r="UKI12" s="1739" t="n"/>
      <c r="UKJ12" s="1739" t="n"/>
      <c r="UKK12" s="1739" t="n"/>
      <c r="UKL12" s="1739" t="n"/>
      <c r="UKM12" s="1739" t="n"/>
      <c r="UKN12" s="1739" t="n"/>
      <c r="UKO12" s="1739" t="n"/>
      <c r="UKP12" s="1739" t="n"/>
      <c r="UKQ12" s="1739" t="n"/>
      <c r="UKR12" s="1739" t="n"/>
      <c r="UKS12" s="1739" t="n"/>
      <c r="UKT12" s="1739" t="n"/>
      <c r="UKU12" s="1739" t="n"/>
      <c r="UKV12" s="1739" t="n"/>
      <c r="UKW12" s="1739" t="n"/>
      <c r="UKX12" s="1739" t="n"/>
      <c r="UKY12" s="1739" t="n"/>
      <c r="UKZ12" s="1739" t="n"/>
      <c r="ULA12" s="1739" t="n"/>
      <c r="ULB12" s="1739" t="n"/>
      <c r="ULC12" s="1739" t="n"/>
      <c r="ULD12" s="1739" t="n"/>
      <c r="ULE12" s="1739" t="n"/>
      <c r="ULF12" s="1739" t="n"/>
      <c r="ULG12" s="1739" t="n"/>
      <c r="ULH12" s="1739" t="n"/>
      <c r="ULI12" s="1739" t="n"/>
      <c r="ULJ12" s="1739" t="n"/>
      <c r="ULK12" s="1739" t="n"/>
      <c r="ULL12" s="1739" t="n"/>
      <c r="ULM12" s="1739" t="n"/>
      <c r="ULN12" s="1739" t="n"/>
      <c r="ULO12" s="1739" t="n"/>
      <c r="ULP12" s="1739" t="n"/>
      <c r="ULQ12" s="1739" t="n"/>
      <c r="ULR12" s="1739" t="n"/>
      <c r="ULS12" s="1739" t="n"/>
      <c r="ULT12" s="1739" t="n"/>
      <c r="ULU12" s="1739" t="n"/>
      <c r="ULV12" s="1739" t="n"/>
      <c r="ULW12" s="1739" t="n"/>
      <c r="ULX12" s="1739" t="n"/>
      <c r="ULY12" s="1739" t="n"/>
      <c r="ULZ12" s="1739" t="n"/>
      <c r="UMA12" s="1739" t="n"/>
      <c r="UMB12" s="1739" t="n"/>
      <c r="UMC12" s="1739" t="n"/>
      <c r="UMD12" s="1739" t="n"/>
      <c r="UME12" s="1739" t="n"/>
      <c r="UMF12" s="1739" t="n"/>
      <c r="UMG12" s="1739" t="n"/>
      <c r="UMH12" s="1739" t="n"/>
      <c r="UMI12" s="1739" t="n"/>
      <c r="UMJ12" s="1739" t="n"/>
      <c r="UMK12" s="1739" t="n"/>
      <c r="UML12" s="1739" t="n"/>
      <c r="UMM12" s="1739" t="n"/>
      <c r="UMN12" s="1739" t="n"/>
      <c r="UMO12" s="1739" t="n"/>
      <c r="UMP12" s="1739" t="n"/>
      <c r="UMQ12" s="1739" t="n"/>
      <c r="UMR12" s="1739" t="n"/>
      <c r="UMS12" s="1739" t="n"/>
      <c r="UMT12" s="1739" t="n"/>
      <c r="UMU12" s="1739" t="n"/>
      <c r="UMV12" s="1739" t="n"/>
      <c r="UMW12" s="1739" t="n"/>
      <c r="UMX12" s="1739" t="n"/>
      <c r="UMY12" s="1739" t="n"/>
      <c r="UMZ12" s="1739" t="n"/>
      <c r="UNA12" s="1739" t="n"/>
      <c r="UNB12" s="1739" t="n"/>
      <c r="UNC12" s="1739" t="n"/>
      <c r="UND12" s="1739" t="n"/>
      <c r="UNE12" s="1739" t="n"/>
      <c r="UNF12" s="1739" t="n"/>
      <c r="UNG12" s="1739" t="n"/>
      <c r="UNH12" s="1739" t="n"/>
      <c r="UNI12" s="1739" t="n"/>
      <c r="UNJ12" s="1739" t="n"/>
      <c r="UNK12" s="1739" t="n"/>
      <c r="UNL12" s="1739" t="n"/>
      <c r="UNM12" s="1739" t="n"/>
      <c r="UNN12" s="1739" t="n"/>
      <c r="UNO12" s="1739" t="n"/>
      <c r="UNP12" s="1739" t="n"/>
      <c r="UNQ12" s="1739" t="n"/>
      <c r="UNR12" s="1739" t="n"/>
      <c r="UNS12" s="1739" t="n"/>
      <c r="UNT12" s="1739" t="n"/>
      <c r="UNU12" s="1739" t="n"/>
      <c r="UNV12" s="1739" t="n"/>
      <c r="UNW12" s="1739" t="n"/>
      <c r="UNX12" s="1739" t="n"/>
      <c r="UNY12" s="1739" t="n"/>
      <c r="UNZ12" s="1739" t="n"/>
      <c r="UOA12" s="1739" t="n"/>
      <c r="UOB12" s="1739" t="n"/>
      <c r="UOC12" s="1739" t="n"/>
      <c r="UOD12" s="1739" t="n"/>
      <c r="UOE12" s="1739" t="n"/>
      <c r="UOF12" s="1739" t="n"/>
      <c r="UOG12" s="1739" t="n"/>
      <c r="UOH12" s="1739" t="n"/>
      <c r="UOI12" s="1739" t="n"/>
      <c r="UOJ12" s="1739" t="n"/>
      <c r="UOK12" s="1739" t="n"/>
      <c r="UOL12" s="1739" t="n"/>
      <c r="UOM12" s="1739" t="n"/>
      <c r="UON12" s="1739" t="n"/>
      <c r="UOO12" s="1739" t="n"/>
      <c r="UOP12" s="1739" t="n"/>
      <c r="UOQ12" s="1739" t="n"/>
      <c r="UOR12" s="1739" t="n"/>
      <c r="UOS12" s="1739" t="n"/>
      <c r="UOT12" s="1739" t="n"/>
      <c r="UOU12" s="1739" t="n"/>
      <c r="UOV12" s="1739" t="n"/>
      <c r="UOW12" s="1739" t="n"/>
      <c r="UOX12" s="1739" t="n"/>
      <c r="UOY12" s="1739" t="n"/>
      <c r="UOZ12" s="1739" t="n"/>
      <c r="UPA12" s="1739" t="n"/>
      <c r="UPB12" s="1739" t="n"/>
      <c r="UPC12" s="1739" t="n"/>
      <c r="UPD12" s="1739" t="n"/>
      <c r="UPE12" s="1739" t="n"/>
      <c r="UPF12" s="1739" t="n"/>
      <c r="UPG12" s="1739" t="n"/>
      <c r="UPH12" s="1739" t="n"/>
      <c r="UPI12" s="1739" t="n"/>
      <c r="UPJ12" s="1739" t="n"/>
      <c r="UPK12" s="1739" t="n"/>
      <c r="UPL12" s="1739" t="n"/>
      <c r="UPM12" s="1739" t="n"/>
      <c r="UPN12" s="1739" t="n"/>
      <c r="UPO12" s="1739" t="n"/>
      <c r="UPP12" s="1739" t="n"/>
      <c r="UPQ12" s="1739" t="n"/>
      <c r="UPR12" s="1739" t="n"/>
      <c r="UPS12" s="1739" t="n"/>
      <c r="UPT12" s="1739" t="n"/>
      <c r="UPU12" s="1739" t="n"/>
      <c r="UPV12" s="1739" t="n"/>
      <c r="UPW12" s="1739" t="n"/>
      <c r="UPX12" s="1739" t="n"/>
      <c r="UPY12" s="1739" t="n"/>
      <c r="UPZ12" s="1739" t="n"/>
      <c r="UQA12" s="1739" t="n"/>
      <c r="UQB12" s="1739" t="n"/>
      <c r="UQC12" s="1739" t="n"/>
      <c r="UQD12" s="1739" t="n"/>
      <c r="UQE12" s="1739" t="n"/>
      <c r="UQF12" s="1739" t="n"/>
      <c r="UQG12" s="1739" t="n"/>
      <c r="UQH12" s="1739" t="n"/>
      <c r="UQI12" s="1739" t="n"/>
      <c r="UQJ12" s="1739" t="n"/>
      <c r="UQK12" s="1739" t="n"/>
      <c r="UQL12" s="1739" t="n"/>
      <c r="UQM12" s="1739" t="n"/>
      <c r="UQN12" s="1739" t="n"/>
      <c r="UQO12" s="1739" t="n"/>
      <c r="UQP12" s="1739" t="n"/>
      <c r="UQQ12" s="1739" t="n"/>
      <c r="UQR12" s="1739" t="n"/>
      <c r="UQS12" s="1739" t="n"/>
      <c r="UQT12" s="1739" t="n"/>
      <c r="UQU12" s="1739" t="n"/>
      <c r="UQV12" s="1739" t="n"/>
      <c r="UQW12" s="1739" t="n"/>
      <c r="UQX12" s="1739" t="n"/>
      <c r="UQY12" s="1739" t="n"/>
      <c r="UQZ12" s="1739" t="n"/>
      <c r="URA12" s="1739" t="n"/>
      <c r="URB12" s="1739" t="n"/>
      <c r="URC12" s="1739" t="n"/>
      <c r="URD12" s="1739" t="n"/>
      <c r="URE12" s="1739" t="n"/>
      <c r="URF12" s="1739" t="n"/>
      <c r="URG12" s="1739" t="n"/>
      <c r="URH12" s="1739" t="n"/>
      <c r="URI12" s="1739" t="n"/>
      <c r="URJ12" s="1739" t="n"/>
      <c r="URK12" s="1739" t="n"/>
      <c r="URL12" s="1739" t="n"/>
      <c r="URM12" s="1739" t="n"/>
      <c r="URN12" s="1739" t="n"/>
      <c r="URO12" s="1739" t="n"/>
      <c r="URP12" s="1739" t="n"/>
      <c r="URQ12" s="1739" t="n"/>
      <c r="URR12" s="1739" t="n"/>
      <c r="URS12" s="1739" t="n"/>
      <c r="URT12" s="1739" t="n"/>
      <c r="URU12" s="1739" t="n"/>
      <c r="URV12" s="1739" t="n"/>
      <c r="URW12" s="1739" t="n"/>
      <c r="URX12" s="1739" t="n"/>
      <c r="URY12" s="1739" t="n"/>
      <c r="URZ12" s="1739" t="n"/>
      <c r="USA12" s="1739" t="n"/>
      <c r="USB12" s="1739" t="n"/>
      <c r="USC12" s="1739" t="n"/>
      <c r="USD12" s="1739" t="n"/>
      <c r="USE12" s="1739" t="n"/>
      <c r="USF12" s="1739" t="n"/>
      <c r="USG12" s="1739" t="n"/>
      <c r="USH12" s="1739" t="n"/>
      <c r="USI12" s="1739" t="n"/>
      <c r="USJ12" s="1739" t="n"/>
      <c r="USK12" s="1739" t="n"/>
      <c r="USL12" s="1739" t="n"/>
      <c r="USM12" s="1739" t="n"/>
      <c r="USN12" s="1739" t="n"/>
      <c r="USO12" s="1739" t="n"/>
      <c r="USP12" s="1739" t="n"/>
      <c r="USQ12" s="1739" t="n"/>
      <c r="USR12" s="1739" t="n"/>
      <c r="USS12" s="1739" t="n"/>
      <c r="UST12" s="1739" t="n"/>
      <c r="USU12" s="1739" t="n"/>
      <c r="USV12" s="1739" t="n"/>
      <c r="USW12" s="1739" t="n"/>
      <c r="USX12" s="1739" t="n"/>
      <c r="USY12" s="1739" t="n"/>
      <c r="USZ12" s="1739" t="n"/>
      <c r="UTA12" s="1739" t="n"/>
      <c r="UTB12" s="1739" t="n"/>
      <c r="UTC12" s="1739" t="n"/>
      <c r="UTD12" s="1739" t="n"/>
      <c r="UTE12" s="1739" t="n"/>
      <c r="UTF12" s="1739" t="n"/>
      <c r="UTG12" s="1739" t="n"/>
      <c r="UTH12" s="1739" t="n"/>
      <c r="UTI12" s="1739" t="n"/>
      <c r="UTJ12" s="1739" t="n"/>
      <c r="UTK12" s="1739" t="n"/>
      <c r="UTL12" s="1739" t="n"/>
      <c r="UTM12" s="1739" t="n"/>
      <c r="UTN12" s="1739" t="n"/>
      <c r="UTO12" s="1739" t="n"/>
      <c r="UTP12" s="1739" t="n"/>
      <c r="UTQ12" s="1739" t="n"/>
      <c r="UTR12" s="1739" t="n"/>
      <c r="UTS12" s="1739" t="n"/>
      <c r="UTT12" s="1739" t="n"/>
      <c r="UTU12" s="1739" t="n"/>
      <c r="UTV12" s="1739" t="n"/>
      <c r="UTW12" s="1739" t="n"/>
      <c r="UTX12" s="1739" t="n"/>
      <c r="UTY12" s="1739" t="n"/>
      <c r="UTZ12" s="1739" t="n"/>
      <c r="UUA12" s="1739" t="n"/>
      <c r="UUB12" s="1739" t="n"/>
      <c r="UUC12" s="1739" t="n"/>
      <c r="UUD12" s="1739" t="n"/>
      <c r="UUE12" s="1739" t="n"/>
      <c r="UUF12" s="1739" t="n"/>
      <c r="UUG12" s="1739" t="n"/>
      <c r="UUH12" s="1739" t="n"/>
      <c r="UUI12" s="1739" t="n"/>
      <c r="UUJ12" s="1739" t="n"/>
      <c r="UUK12" s="1739" t="n"/>
      <c r="UUL12" s="1739" t="n"/>
      <c r="UUM12" s="1739" t="n"/>
      <c r="UUN12" s="1739" t="n"/>
      <c r="UUO12" s="1739" t="n"/>
      <c r="UUP12" s="1739" t="n"/>
      <c r="UUQ12" s="1739" t="n"/>
      <c r="UUR12" s="1739" t="n"/>
      <c r="UUS12" s="1739" t="n"/>
      <c r="UUT12" s="1739" t="n"/>
      <c r="UUU12" s="1739" t="n"/>
      <c r="UUV12" s="1739" t="n"/>
      <c r="UUW12" s="1739" t="n"/>
      <c r="UUX12" s="1739" t="n"/>
      <c r="UUY12" s="1739" t="n"/>
      <c r="UUZ12" s="1739" t="n"/>
      <c r="UVA12" s="1739" t="n"/>
      <c r="UVB12" s="1739" t="n"/>
      <c r="UVC12" s="1739" t="n"/>
      <c r="UVD12" s="1739" t="n"/>
      <c r="UVE12" s="1739" t="n"/>
      <c r="UVF12" s="1739" t="n"/>
      <c r="UVG12" s="1739" t="n"/>
      <c r="UVH12" s="1739" t="n"/>
      <c r="UVI12" s="1739" t="n"/>
      <c r="UVJ12" s="1739" t="n"/>
      <c r="UVK12" s="1739" t="n"/>
      <c r="UVL12" s="1739" t="n"/>
      <c r="UVM12" s="1739" t="n"/>
      <c r="UVN12" s="1739" t="n"/>
      <c r="UVO12" s="1739" t="n"/>
      <c r="UVP12" s="1739" t="n"/>
      <c r="UVQ12" s="1739" t="n"/>
      <c r="UVR12" s="1739" t="n"/>
      <c r="UVS12" s="1739" t="n"/>
      <c r="UVT12" s="1739" t="n"/>
      <c r="UVU12" s="1739" t="n"/>
      <c r="UVV12" s="1739" t="n"/>
      <c r="UVW12" s="1739" t="n"/>
      <c r="UVX12" s="1739" t="n"/>
      <c r="UVY12" s="1739" t="n"/>
      <c r="UVZ12" s="1739" t="n"/>
      <c r="UWA12" s="1739" t="n"/>
      <c r="UWB12" s="1739" t="n"/>
      <c r="UWC12" s="1739" t="n"/>
      <c r="UWD12" s="1739" t="n"/>
      <c r="UWE12" s="1739" t="n"/>
      <c r="UWF12" s="1739" t="n"/>
      <c r="UWG12" s="1739" t="n"/>
      <c r="UWH12" s="1739" t="n"/>
      <c r="UWI12" s="1739" t="n"/>
      <c r="UWJ12" s="1739" t="n"/>
      <c r="UWK12" s="1739" t="n"/>
      <c r="UWL12" s="1739" t="n"/>
      <c r="UWM12" s="1739" t="n"/>
      <c r="UWN12" s="1739" t="n"/>
      <c r="UWO12" s="1739" t="n"/>
      <c r="UWP12" s="1739" t="n"/>
      <c r="UWQ12" s="1739" t="n"/>
      <c r="UWR12" s="1739" t="n"/>
      <c r="UWS12" s="1739" t="n"/>
      <c r="UWT12" s="1739" t="n"/>
      <c r="UWU12" s="1739" t="n"/>
      <c r="UWV12" s="1739" t="n"/>
      <c r="UWW12" s="1739" t="n"/>
      <c r="UWX12" s="1739" t="n"/>
      <c r="UWY12" s="1739" t="n"/>
      <c r="UWZ12" s="1739" t="n"/>
      <c r="UXA12" s="1739" t="n"/>
      <c r="UXB12" s="1739" t="n"/>
      <c r="UXC12" s="1739" t="n"/>
      <c r="UXD12" s="1739" t="n"/>
      <c r="UXE12" s="1739" t="n"/>
      <c r="UXF12" s="1739" t="n"/>
      <c r="UXG12" s="1739" t="n"/>
      <c r="UXH12" s="1739" t="n"/>
      <c r="UXI12" s="1739" t="n"/>
      <c r="UXJ12" s="1739" t="n"/>
      <c r="UXK12" s="1739" t="n"/>
      <c r="UXL12" s="1739" t="n"/>
      <c r="UXM12" s="1739" t="n"/>
      <c r="UXN12" s="1739" t="n"/>
      <c r="UXO12" s="1739" t="n"/>
      <c r="UXP12" s="1739" t="n"/>
      <c r="UXQ12" s="1739" t="n"/>
      <c r="UXR12" s="1739" t="n"/>
      <c r="UXS12" s="1739" t="n"/>
      <c r="UXT12" s="1739" t="n"/>
      <c r="UXU12" s="1739" t="n"/>
      <c r="UXV12" s="1739" t="n"/>
      <c r="UXW12" s="1739" t="n"/>
      <c r="UXX12" s="1739" t="n"/>
      <c r="UXY12" s="1739" t="n"/>
      <c r="UXZ12" s="1739" t="n"/>
      <c r="UYA12" s="1739" t="n"/>
      <c r="UYB12" s="1739" t="n"/>
      <c r="UYC12" s="1739" t="n"/>
      <c r="UYD12" s="1739" t="n"/>
      <c r="UYE12" s="1739" t="n"/>
      <c r="UYF12" s="1739" t="n"/>
      <c r="UYG12" s="1739" t="n"/>
      <c r="UYH12" s="1739" t="n"/>
      <c r="UYI12" s="1739" t="n"/>
      <c r="UYJ12" s="1739" t="n"/>
      <c r="UYK12" s="1739" t="n"/>
      <c r="UYL12" s="1739" t="n"/>
      <c r="UYM12" s="1739" t="n"/>
      <c r="UYN12" s="1739" t="n"/>
      <c r="UYO12" s="1739" t="n"/>
      <c r="UYP12" s="1739" t="n"/>
      <c r="UYQ12" s="1739" t="n"/>
      <c r="UYR12" s="1739" t="n"/>
      <c r="UYS12" s="1739" t="n"/>
      <c r="UYT12" s="1739" t="n"/>
      <c r="UYU12" s="1739" t="n"/>
      <c r="UYV12" s="1739" t="n"/>
      <c r="UYW12" s="1739" t="n"/>
      <c r="UYX12" s="1739" t="n"/>
      <c r="UYY12" s="1739" t="n"/>
      <c r="UYZ12" s="1739" t="n"/>
      <c r="UZA12" s="1739" t="n"/>
      <c r="UZB12" s="1739" t="n"/>
      <c r="UZC12" s="1739" t="n"/>
      <c r="UZD12" s="1739" t="n"/>
      <c r="UZE12" s="1739" t="n"/>
      <c r="UZF12" s="1739" t="n"/>
      <c r="UZG12" s="1739" t="n"/>
      <c r="UZH12" s="1739" t="n"/>
      <c r="UZI12" s="1739" t="n"/>
      <c r="UZJ12" s="1739" t="n"/>
      <c r="UZK12" s="1739" t="n"/>
      <c r="UZL12" s="1739" t="n"/>
      <c r="UZM12" s="1739" t="n"/>
      <c r="UZN12" s="1739" t="n"/>
      <c r="UZO12" s="1739" t="n"/>
      <c r="UZP12" s="1739" t="n"/>
      <c r="UZQ12" s="1739" t="n"/>
      <c r="UZR12" s="1739" t="n"/>
      <c r="UZS12" s="1739" t="n"/>
      <c r="UZT12" s="1739" t="n"/>
      <c r="UZU12" s="1739" t="n"/>
      <c r="UZV12" s="1739" t="n"/>
      <c r="UZW12" s="1739" t="n"/>
      <c r="UZX12" s="1739" t="n"/>
      <c r="UZY12" s="1739" t="n"/>
      <c r="UZZ12" s="1739" t="n"/>
      <c r="VAA12" s="1739" t="n"/>
      <c r="VAB12" s="1739" t="n"/>
      <c r="VAC12" s="1739" t="n"/>
      <c r="VAD12" s="1739" t="n"/>
      <c r="VAE12" s="1739" t="n"/>
      <c r="VAF12" s="1739" t="n"/>
      <c r="VAG12" s="1739" t="n"/>
      <c r="VAH12" s="1739" t="n"/>
      <c r="VAI12" s="1739" t="n"/>
      <c r="VAJ12" s="1739" t="n"/>
      <c r="VAK12" s="1739" t="n"/>
      <c r="VAL12" s="1739" t="n"/>
      <c r="VAM12" s="1739" t="n"/>
      <c r="VAN12" s="1739" t="n"/>
      <c r="VAO12" s="1739" t="n"/>
      <c r="VAP12" s="1739" t="n"/>
      <c r="VAQ12" s="1739" t="n"/>
      <c r="VAR12" s="1739" t="n"/>
      <c r="VAS12" s="1739" t="n"/>
      <c r="VAT12" s="1739" t="n"/>
      <c r="VAU12" s="1739" t="n"/>
      <c r="VAV12" s="1739" t="n"/>
      <c r="VAW12" s="1739" t="n"/>
      <c r="VAX12" s="1739" t="n"/>
      <c r="VAY12" s="1739" t="n"/>
      <c r="VAZ12" s="1739" t="n"/>
      <c r="VBA12" s="1739" t="n"/>
      <c r="VBB12" s="1739" t="n"/>
      <c r="VBC12" s="1739" t="n"/>
      <c r="VBD12" s="1739" t="n"/>
      <c r="VBE12" s="1739" t="n"/>
      <c r="VBF12" s="1739" t="n"/>
      <c r="VBG12" s="1739" t="n"/>
      <c r="VBH12" s="1739" t="n"/>
      <c r="VBI12" s="1739" t="n"/>
      <c r="VBJ12" s="1739" t="n"/>
      <c r="VBK12" s="1739" t="n"/>
      <c r="VBL12" s="1739" t="n"/>
      <c r="VBM12" s="1739" t="n"/>
      <c r="VBN12" s="1739" t="n"/>
      <c r="VBO12" s="1739" t="n"/>
      <c r="VBP12" s="1739" t="n"/>
      <c r="VBQ12" s="1739" t="n"/>
      <c r="VBR12" s="1739" t="n"/>
      <c r="VBS12" s="1739" t="n"/>
      <c r="VBT12" s="1739" t="n"/>
      <c r="VBU12" s="1739" t="n"/>
      <c r="VBV12" s="1739" t="n"/>
      <c r="VBW12" s="1739" t="n"/>
      <c r="VBX12" s="1739" t="n"/>
      <c r="VBY12" s="1739" t="n"/>
      <c r="VBZ12" s="1739" t="n"/>
      <c r="VCA12" s="1739" t="n"/>
      <c r="VCB12" s="1739" t="n"/>
      <c r="VCC12" s="1739" t="n"/>
      <c r="VCD12" s="1739" t="n"/>
      <c r="VCE12" s="1739" t="n"/>
      <c r="VCF12" s="1739" t="n"/>
      <c r="VCG12" s="1739" t="n"/>
      <c r="VCH12" s="1739" t="n"/>
      <c r="VCI12" s="1739" t="n"/>
      <c r="VCJ12" s="1739" t="n"/>
      <c r="VCK12" s="1739" t="n"/>
      <c r="VCL12" s="1739" t="n"/>
      <c r="VCM12" s="1739" t="n"/>
      <c r="VCN12" s="1739" t="n"/>
      <c r="VCO12" s="1739" t="n"/>
      <c r="VCP12" s="1739" t="n"/>
      <c r="VCQ12" s="1739" t="n"/>
      <c r="VCR12" s="1739" t="n"/>
      <c r="VCS12" s="1739" t="n"/>
      <c r="VCT12" s="1739" t="n"/>
      <c r="VCU12" s="1739" t="n"/>
      <c r="VCV12" s="1739" t="n"/>
      <c r="VCW12" s="1739" t="n"/>
      <c r="VCX12" s="1739" t="n"/>
      <c r="VCY12" s="1739" t="n"/>
      <c r="VCZ12" s="1739" t="n"/>
      <c r="VDA12" s="1739" t="n"/>
      <c r="VDB12" s="1739" t="n"/>
      <c r="VDC12" s="1739" t="n"/>
      <c r="VDD12" s="1739" t="n"/>
      <c r="VDE12" s="1739" t="n"/>
      <c r="VDF12" s="1739" t="n"/>
      <c r="VDG12" s="1739" t="n"/>
      <c r="VDH12" s="1739" t="n"/>
      <c r="VDI12" s="1739" t="n"/>
      <c r="VDJ12" s="1739" t="n"/>
      <c r="VDK12" s="1739" t="n"/>
      <c r="VDL12" s="1739" t="n"/>
      <c r="VDM12" s="1739" t="n"/>
      <c r="VDN12" s="1739" t="n"/>
      <c r="VDO12" s="1739" t="n"/>
      <c r="VDP12" s="1739" t="n"/>
      <c r="VDQ12" s="1739" t="n"/>
      <c r="VDR12" s="1739" t="n"/>
      <c r="VDS12" s="1739" t="n"/>
      <c r="VDT12" s="1739" t="n"/>
      <c r="VDU12" s="1739" t="n"/>
      <c r="VDV12" s="1739" t="n"/>
      <c r="VDW12" s="1739" t="n"/>
      <c r="VDX12" s="1739" t="n"/>
      <c r="VDY12" s="1739" t="n"/>
      <c r="VDZ12" s="1739" t="n"/>
      <c r="VEA12" s="1739" t="n"/>
      <c r="VEB12" s="1739" t="n"/>
      <c r="VEC12" s="1739" t="n"/>
      <c r="VED12" s="1739" t="n"/>
      <c r="VEE12" s="1739" t="n"/>
      <c r="VEF12" s="1739" t="n"/>
      <c r="VEG12" s="1739" t="n"/>
      <c r="VEH12" s="1739" t="n"/>
      <c r="VEI12" s="1739" t="n"/>
      <c r="VEJ12" s="1739" t="n"/>
      <c r="VEK12" s="1739" t="n"/>
      <c r="VEL12" s="1739" t="n"/>
      <c r="VEM12" s="1739" t="n"/>
      <c r="VEN12" s="1739" t="n"/>
      <c r="VEO12" s="1739" t="n"/>
      <c r="VEP12" s="1739" t="n"/>
      <c r="VEQ12" s="1739" t="n"/>
      <c r="VER12" s="1739" t="n"/>
      <c r="VES12" s="1739" t="n"/>
      <c r="VET12" s="1739" t="n"/>
      <c r="VEU12" s="1739" t="n"/>
      <c r="VEV12" s="1739" t="n"/>
      <c r="VEW12" s="1739" t="n"/>
      <c r="VEX12" s="1739" t="n"/>
      <c r="VEY12" s="1739" t="n"/>
      <c r="VEZ12" s="1739" t="n"/>
      <c r="VFA12" s="1739" t="n"/>
      <c r="VFB12" s="1739" t="n"/>
      <c r="VFC12" s="1739" t="n"/>
      <c r="VFD12" s="1739" t="n"/>
      <c r="VFE12" s="1739" t="n"/>
      <c r="VFF12" s="1739" t="n"/>
      <c r="VFG12" s="1739" t="n"/>
      <c r="VFH12" s="1739" t="n"/>
      <c r="VFI12" s="1739" t="n"/>
      <c r="VFJ12" s="1739" t="n"/>
      <c r="VFK12" s="1739" t="n"/>
      <c r="VFL12" s="1739" t="n"/>
      <c r="VFM12" s="1739" t="n"/>
      <c r="VFN12" s="1739" t="n"/>
      <c r="VFO12" s="1739" t="n"/>
      <c r="VFP12" s="1739" t="n"/>
      <c r="VFQ12" s="1739" t="n"/>
      <c r="VFR12" s="1739" t="n"/>
      <c r="VFS12" s="1739" t="n"/>
      <c r="VFT12" s="1739" t="n"/>
      <c r="VFU12" s="1739" t="n"/>
      <c r="VFV12" s="1739" t="n"/>
      <c r="VFW12" s="1739" t="n"/>
      <c r="VFX12" s="1739" t="n"/>
      <c r="VFY12" s="1739" t="n"/>
      <c r="VFZ12" s="1739" t="n"/>
      <c r="VGA12" s="1739" t="n"/>
      <c r="VGB12" s="1739" t="n"/>
      <c r="VGC12" s="1739" t="n"/>
      <c r="VGD12" s="1739" t="n"/>
      <c r="VGE12" s="1739" t="n"/>
      <c r="VGF12" s="1739" t="n"/>
      <c r="VGG12" s="1739" t="n"/>
      <c r="VGH12" s="1739" t="n"/>
      <c r="VGI12" s="1739" t="n"/>
      <c r="VGJ12" s="1739" t="n"/>
      <c r="VGK12" s="1739" t="n"/>
      <c r="VGL12" s="1739" t="n"/>
      <c r="VGM12" s="1739" t="n"/>
      <c r="VGN12" s="1739" t="n"/>
      <c r="VGO12" s="1739" t="n"/>
      <c r="VGP12" s="1739" t="n"/>
      <c r="VGQ12" s="1739" t="n"/>
      <c r="VGR12" s="1739" t="n"/>
      <c r="VGS12" s="1739" t="n"/>
      <c r="VGT12" s="1739" t="n"/>
      <c r="VGU12" s="1739" t="n"/>
      <c r="VGV12" s="1739" t="n"/>
      <c r="VGW12" s="1739" t="n"/>
      <c r="VGX12" s="1739" t="n"/>
      <c r="VGY12" s="1739" t="n"/>
      <c r="VGZ12" s="1739" t="n"/>
      <c r="VHA12" s="1739" t="n"/>
      <c r="VHB12" s="1739" t="n"/>
      <c r="VHC12" s="1739" t="n"/>
      <c r="VHD12" s="1739" t="n"/>
      <c r="VHE12" s="1739" t="n"/>
      <c r="VHF12" s="1739" t="n"/>
      <c r="VHG12" s="1739" t="n"/>
      <c r="VHH12" s="1739" t="n"/>
      <c r="VHI12" s="1739" t="n"/>
      <c r="VHJ12" s="1739" t="n"/>
      <c r="VHK12" s="1739" t="n"/>
      <c r="VHL12" s="1739" t="n"/>
      <c r="VHM12" s="1739" t="n"/>
      <c r="VHN12" s="1739" t="n"/>
      <c r="VHO12" s="1739" t="n"/>
      <c r="VHP12" s="1739" t="n"/>
      <c r="VHQ12" s="1739" t="n"/>
      <c r="VHR12" s="1739" t="n"/>
      <c r="VHS12" s="1739" t="n"/>
      <c r="VHT12" s="1739" t="n"/>
      <c r="VHU12" s="1739" t="n"/>
      <c r="VHV12" s="1739" t="n"/>
      <c r="VHW12" s="1739" t="n"/>
      <c r="VHX12" s="1739" t="n"/>
      <c r="VHY12" s="1739" t="n"/>
      <c r="VHZ12" s="1739" t="n"/>
      <c r="VIA12" s="1739" t="n"/>
      <c r="VIB12" s="1739" t="n"/>
      <c r="VIC12" s="1739" t="n"/>
      <c r="VID12" s="1739" t="n"/>
      <c r="VIE12" s="1739" t="n"/>
      <c r="VIF12" s="1739" t="n"/>
      <c r="VIG12" s="1739" t="n"/>
      <c r="VIH12" s="1739" t="n"/>
      <c r="VII12" s="1739" t="n"/>
      <c r="VIJ12" s="1739" t="n"/>
      <c r="VIK12" s="1739" t="n"/>
      <c r="VIL12" s="1739" t="n"/>
      <c r="VIM12" s="1739" t="n"/>
      <c r="VIN12" s="1739" t="n"/>
      <c r="VIO12" s="1739" t="n"/>
      <c r="VIP12" s="1739" t="n"/>
      <c r="VIQ12" s="1739" t="n"/>
      <c r="VIR12" s="1739" t="n"/>
      <c r="VIS12" s="1739" t="n"/>
      <c r="VIT12" s="1739" t="n"/>
      <c r="VIU12" s="1739" t="n"/>
      <c r="VIV12" s="1739" t="n"/>
      <c r="VIW12" s="1739" t="n"/>
      <c r="VIX12" s="1739" t="n"/>
      <c r="VIY12" s="1739" t="n"/>
      <c r="VIZ12" s="1739" t="n"/>
      <c r="VJA12" s="1739" t="n"/>
      <c r="VJB12" s="1739" t="n"/>
      <c r="VJC12" s="1739" t="n"/>
      <c r="VJD12" s="1739" t="n"/>
      <c r="VJE12" s="1739" t="n"/>
      <c r="VJF12" s="1739" t="n"/>
      <c r="VJG12" s="1739" t="n"/>
      <c r="VJH12" s="1739" t="n"/>
      <c r="VJI12" s="1739" t="n"/>
      <c r="VJJ12" s="1739" t="n"/>
      <c r="VJK12" s="1739" t="n"/>
      <c r="VJL12" s="1739" t="n"/>
      <c r="VJM12" s="1739" t="n"/>
      <c r="VJN12" s="1739" t="n"/>
      <c r="VJO12" s="1739" t="n"/>
      <c r="VJP12" s="1739" t="n"/>
      <c r="VJQ12" s="1739" t="n"/>
      <c r="VJR12" s="1739" t="n"/>
      <c r="VJS12" s="1739" t="n"/>
      <c r="VJT12" s="1739" t="n"/>
      <c r="VJU12" s="1739" t="n"/>
      <c r="VJV12" s="1739" t="n"/>
      <c r="VJW12" s="1739" t="n"/>
      <c r="VJX12" s="1739" t="n"/>
      <c r="VJY12" s="1739" t="n"/>
      <c r="VJZ12" s="1739" t="n"/>
      <c r="VKA12" s="1739" t="n"/>
      <c r="VKB12" s="1739" t="n"/>
      <c r="VKC12" s="1739" t="n"/>
      <c r="VKD12" s="1739" t="n"/>
      <c r="VKE12" s="1739" t="n"/>
      <c r="VKF12" s="1739" t="n"/>
      <c r="VKG12" s="1739" t="n"/>
      <c r="VKH12" s="1739" t="n"/>
      <c r="VKI12" s="1739" t="n"/>
      <c r="VKJ12" s="1739" t="n"/>
      <c r="VKK12" s="1739" t="n"/>
      <c r="VKL12" s="1739" t="n"/>
      <c r="VKM12" s="1739" t="n"/>
      <c r="VKN12" s="1739" t="n"/>
      <c r="VKO12" s="1739" t="n"/>
      <c r="VKP12" s="1739" t="n"/>
      <c r="VKQ12" s="1739" t="n"/>
      <c r="VKR12" s="1739" t="n"/>
      <c r="VKS12" s="1739" t="n"/>
      <c r="VKT12" s="1739" t="n"/>
      <c r="VKU12" s="1739" t="n"/>
      <c r="VKV12" s="1739" t="n"/>
      <c r="VKW12" s="1739" t="n"/>
      <c r="VKX12" s="1739" t="n"/>
      <c r="VKY12" s="1739" t="n"/>
      <c r="VKZ12" s="1739" t="n"/>
      <c r="VLA12" s="1739" t="n"/>
      <c r="VLB12" s="1739" t="n"/>
      <c r="VLC12" s="1739" t="n"/>
      <c r="VLD12" s="1739" t="n"/>
      <c r="VLE12" s="1739" t="n"/>
      <c r="VLF12" s="1739" t="n"/>
      <c r="VLG12" s="1739" t="n"/>
      <c r="VLH12" s="1739" t="n"/>
      <c r="VLI12" s="1739" t="n"/>
      <c r="VLJ12" s="1739" t="n"/>
      <c r="VLK12" s="1739" t="n"/>
      <c r="VLL12" s="1739" t="n"/>
      <c r="VLM12" s="1739" t="n"/>
      <c r="VLN12" s="1739" t="n"/>
      <c r="VLO12" s="1739" t="n"/>
      <c r="VLP12" s="1739" t="n"/>
      <c r="VLQ12" s="1739" t="n"/>
      <c r="VLR12" s="1739" t="n"/>
      <c r="VLS12" s="1739" t="n"/>
      <c r="VLT12" s="1739" t="n"/>
      <c r="VLU12" s="1739" t="n"/>
      <c r="VLV12" s="1739" t="n"/>
      <c r="VLW12" s="1739" t="n"/>
      <c r="VLX12" s="1739" t="n"/>
      <c r="VLY12" s="1739" t="n"/>
      <c r="VLZ12" s="1739" t="n"/>
      <c r="VMA12" s="1739" t="n"/>
      <c r="VMB12" s="1739" t="n"/>
      <c r="VMC12" s="1739" t="n"/>
      <c r="VMD12" s="1739" t="n"/>
      <c r="VME12" s="1739" t="n"/>
      <c r="VMF12" s="1739" t="n"/>
      <c r="VMG12" s="1739" t="n"/>
      <c r="VMH12" s="1739" t="n"/>
      <c r="VMI12" s="1739" t="n"/>
      <c r="VMJ12" s="1739" t="n"/>
      <c r="VMK12" s="1739" t="n"/>
      <c r="VML12" s="1739" t="n"/>
      <c r="VMM12" s="1739" t="n"/>
      <c r="VMN12" s="1739" t="n"/>
      <c r="VMO12" s="1739" t="n"/>
      <c r="VMP12" s="1739" t="n"/>
      <c r="VMQ12" s="1739" t="n"/>
      <c r="VMR12" s="1739" t="n"/>
      <c r="VMS12" s="1739" t="n"/>
      <c r="VMT12" s="1739" t="n"/>
      <c r="VMU12" s="1739" t="n"/>
      <c r="VMV12" s="1739" t="n"/>
      <c r="VMW12" s="1739" t="n"/>
      <c r="VMX12" s="1739" t="n"/>
      <c r="VMY12" s="1739" t="n"/>
      <c r="VMZ12" s="1739" t="n"/>
      <c r="VNA12" s="1739" t="n"/>
      <c r="VNB12" s="1739" t="n"/>
      <c r="VNC12" s="1739" t="n"/>
      <c r="VND12" s="1739" t="n"/>
      <c r="VNE12" s="1739" t="n"/>
      <c r="VNF12" s="1739" t="n"/>
      <c r="VNG12" s="1739" t="n"/>
      <c r="VNH12" s="1739" t="n"/>
      <c r="VNI12" s="1739" t="n"/>
      <c r="VNJ12" s="1739" t="n"/>
      <c r="VNK12" s="1739" t="n"/>
      <c r="VNL12" s="1739" t="n"/>
      <c r="VNM12" s="1739" t="n"/>
      <c r="VNN12" s="1739" t="n"/>
      <c r="VNO12" s="1739" t="n"/>
      <c r="VNP12" s="1739" t="n"/>
      <c r="VNQ12" s="1739" t="n"/>
      <c r="VNR12" s="1739" t="n"/>
      <c r="VNS12" s="1739" t="n"/>
      <c r="VNT12" s="1739" t="n"/>
      <c r="VNU12" s="1739" t="n"/>
      <c r="VNV12" s="1739" t="n"/>
      <c r="VNW12" s="1739" t="n"/>
      <c r="VNX12" s="1739" t="n"/>
      <c r="VNY12" s="1739" t="n"/>
      <c r="VNZ12" s="1739" t="n"/>
      <c r="VOA12" s="1739" t="n"/>
      <c r="VOB12" s="1739" t="n"/>
      <c r="VOC12" s="1739" t="n"/>
      <c r="VOD12" s="1739" t="n"/>
      <c r="VOE12" s="1739" t="n"/>
      <c r="VOF12" s="1739" t="n"/>
      <c r="VOG12" s="1739" t="n"/>
      <c r="VOH12" s="1739" t="n"/>
      <c r="VOI12" s="1739" t="n"/>
      <c r="VOJ12" s="1739" t="n"/>
      <c r="VOK12" s="1739" t="n"/>
      <c r="VOL12" s="1739" t="n"/>
      <c r="VOM12" s="1739" t="n"/>
      <c r="VON12" s="1739" t="n"/>
      <c r="VOO12" s="1739" t="n"/>
      <c r="VOP12" s="1739" t="n"/>
      <c r="VOQ12" s="1739" t="n"/>
      <c r="VOR12" s="1739" t="n"/>
      <c r="VOS12" s="1739" t="n"/>
      <c r="VOT12" s="1739" t="n"/>
      <c r="VOU12" s="1739" t="n"/>
      <c r="VOV12" s="1739" t="n"/>
      <c r="VOW12" s="1739" t="n"/>
      <c r="VOX12" s="1739" t="n"/>
      <c r="VOY12" s="1739" t="n"/>
      <c r="VOZ12" s="1739" t="n"/>
      <c r="VPA12" s="1739" t="n"/>
      <c r="VPB12" s="1739" t="n"/>
      <c r="VPC12" s="1739" t="n"/>
      <c r="VPD12" s="1739" t="n"/>
      <c r="VPE12" s="1739" t="n"/>
      <c r="VPF12" s="1739" t="n"/>
      <c r="VPG12" s="1739" t="n"/>
      <c r="VPH12" s="1739" t="n"/>
      <c r="VPI12" s="1739" t="n"/>
      <c r="VPJ12" s="1739" t="n"/>
      <c r="VPK12" s="1739" t="n"/>
      <c r="VPL12" s="1739" t="n"/>
      <c r="VPM12" s="1739" t="n"/>
      <c r="VPN12" s="1739" t="n"/>
      <c r="VPO12" s="1739" t="n"/>
      <c r="VPP12" s="1739" t="n"/>
      <c r="VPQ12" s="1739" t="n"/>
      <c r="VPR12" s="1739" t="n"/>
      <c r="VPS12" s="1739" t="n"/>
      <c r="VPT12" s="1739" t="n"/>
      <c r="VPU12" s="1739" t="n"/>
      <c r="VPV12" s="1739" t="n"/>
      <c r="VPW12" s="1739" t="n"/>
      <c r="VPX12" s="1739" t="n"/>
      <c r="VPY12" s="1739" t="n"/>
      <c r="VPZ12" s="1739" t="n"/>
      <c r="VQA12" s="1739" t="n"/>
      <c r="VQB12" s="1739" t="n"/>
      <c r="VQC12" s="1739" t="n"/>
      <c r="VQD12" s="1739" t="n"/>
      <c r="VQE12" s="1739" t="n"/>
      <c r="VQF12" s="1739" t="n"/>
      <c r="VQG12" s="1739" t="n"/>
      <c r="VQH12" s="1739" t="n"/>
      <c r="VQI12" s="1739" t="n"/>
      <c r="VQJ12" s="1739" t="n"/>
      <c r="VQK12" s="1739" t="n"/>
      <c r="VQL12" s="1739" t="n"/>
      <c r="VQM12" s="1739" t="n"/>
      <c r="VQN12" s="1739" t="n"/>
      <c r="VQO12" s="1739" t="n"/>
      <c r="VQP12" s="1739" t="n"/>
      <c r="VQQ12" s="1739" t="n"/>
      <c r="VQR12" s="1739" t="n"/>
      <c r="VQS12" s="1739" t="n"/>
      <c r="VQT12" s="1739" t="n"/>
      <c r="VQU12" s="1739" t="n"/>
      <c r="VQV12" s="1739" t="n"/>
      <c r="VQW12" s="1739" t="n"/>
      <c r="VQX12" s="1739" t="n"/>
      <c r="VQY12" s="1739" t="n"/>
      <c r="VQZ12" s="1739" t="n"/>
      <c r="VRA12" s="1739" t="n"/>
      <c r="VRB12" s="1739" t="n"/>
      <c r="VRC12" s="1739" t="n"/>
      <c r="VRD12" s="1739" t="n"/>
      <c r="VRE12" s="1739" t="n"/>
      <c r="VRF12" s="1739" t="n"/>
      <c r="VRG12" s="1739" t="n"/>
      <c r="VRH12" s="1739" t="n"/>
      <c r="VRI12" s="1739" t="n"/>
      <c r="VRJ12" s="1739" t="n"/>
      <c r="VRK12" s="1739" t="n"/>
      <c r="VRL12" s="1739" t="n"/>
      <c r="VRM12" s="1739" t="n"/>
      <c r="VRN12" s="1739" t="n"/>
      <c r="VRO12" s="1739" t="n"/>
      <c r="VRP12" s="1739" t="n"/>
      <c r="VRQ12" s="1739" t="n"/>
      <c r="VRR12" s="1739" t="n"/>
      <c r="VRS12" s="1739" t="n"/>
      <c r="VRT12" s="1739" t="n"/>
      <c r="VRU12" s="1739" t="n"/>
      <c r="VRV12" s="1739" t="n"/>
      <c r="VRW12" s="1739" t="n"/>
      <c r="VRX12" s="1739" t="n"/>
      <c r="VRY12" s="1739" t="n"/>
      <c r="VRZ12" s="1739" t="n"/>
      <c r="VSA12" s="1739" t="n"/>
      <c r="VSB12" s="1739" t="n"/>
      <c r="VSC12" s="1739" t="n"/>
      <c r="VSD12" s="1739" t="n"/>
      <c r="VSE12" s="1739" t="n"/>
      <c r="VSF12" s="1739" t="n"/>
      <c r="VSG12" s="1739" t="n"/>
      <c r="VSH12" s="1739" t="n"/>
      <c r="VSI12" s="1739" t="n"/>
      <c r="VSJ12" s="1739" t="n"/>
      <c r="VSK12" s="1739" t="n"/>
      <c r="VSL12" s="1739" t="n"/>
      <c r="VSM12" s="1739" t="n"/>
      <c r="VSN12" s="1739" t="n"/>
      <c r="VSO12" s="1739" t="n"/>
      <c r="VSP12" s="1739" t="n"/>
      <c r="VSQ12" s="1739" t="n"/>
      <c r="VSR12" s="1739" t="n"/>
      <c r="VSS12" s="1739" t="n"/>
      <c r="VST12" s="1739" t="n"/>
      <c r="VSU12" s="1739" t="n"/>
      <c r="VSV12" s="1739" t="n"/>
      <c r="VSW12" s="1739" t="n"/>
      <c r="VSX12" s="1739" t="n"/>
      <c r="VSY12" s="1739" t="n"/>
      <c r="VSZ12" s="1739" t="n"/>
      <c r="VTA12" s="1739" t="n"/>
      <c r="VTB12" s="1739" t="n"/>
      <c r="VTC12" s="1739" t="n"/>
      <c r="VTD12" s="1739" t="n"/>
      <c r="VTE12" s="1739" t="n"/>
      <c r="VTF12" s="1739" t="n"/>
      <c r="VTG12" s="1739" t="n"/>
      <c r="VTH12" s="1739" t="n"/>
      <c r="VTI12" s="1739" t="n"/>
      <c r="VTJ12" s="1739" t="n"/>
      <c r="VTK12" s="1739" t="n"/>
      <c r="VTL12" s="1739" t="n"/>
      <c r="VTM12" s="1739" t="n"/>
      <c r="VTN12" s="1739" t="n"/>
      <c r="VTO12" s="1739" t="n"/>
      <c r="VTP12" s="1739" t="n"/>
      <c r="VTQ12" s="1739" t="n"/>
      <c r="VTR12" s="1739" t="n"/>
      <c r="VTS12" s="1739" t="n"/>
      <c r="VTT12" s="1739" t="n"/>
      <c r="VTU12" s="1739" t="n"/>
      <c r="VTV12" s="1739" t="n"/>
      <c r="VTW12" s="1739" t="n"/>
      <c r="VTX12" s="1739" t="n"/>
      <c r="VTY12" s="1739" t="n"/>
      <c r="VTZ12" s="1739" t="n"/>
      <c r="VUA12" s="1739" t="n"/>
      <c r="VUB12" s="1739" t="n"/>
      <c r="VUC12" s="1739" t="n"/>
      <c r="VUD12" s="1739" t="n"/>
      <c r="VUE12" s="1739" t="n"/>
      <c r="VUF12" s="1739" t="n"/>
      <c r="VUG12" s="1739" t="n"/>
      <c r="VUH12" s="1739" t="n"/>
      <c r="VUI12" s="1739" t="n"/>
      <c r="VUJ12" s="1739" t="n"/>
      <c r="VUK12" s="1739" t="n"/>
      <c r="VUL12" s="1739" t="n"/>
      <c r="VUM12" s="1739" t="n"/>
      <c r="VUN12" s="1739" t="n"/>
      <c r="VUO12" s="1739" t="n"/>
      <c r="VUP12" s="1739" t="n"/>
      <c r="VUQ12" s="1739" t="n"/>
      <c r="VUR12" s="1739" t="n"/>
      <c r="VUS12" s="1739" t="n"/>
      <c r="VUT12" s="1739" t="n"/>
      <c r="VUU12" s="1739" t="n"/>
      <c r="VUV12" s="1739" t="n"/>
      <c r="VUW12" s="1739" t="n"/>
      <c r="VUX12" s="1739" t="n"/>
      <c r="VUY12" s="1739" t="n"/>
      <c r="VUZ12" s="1739" t="n"/>
      <c r="VVA12" s="1739" t="n"/>
      <c r="VVB12" s="1739" t="n"/>
      <c r="VVC12" s="1739" t="n"/>
      <c r="VVD12" s="1739" t="n"/>
      <c r="VVE12" s="1739" t="n"/>
      <c r="VVF12" s="1739" t="n"/>
      <c r="VVG12" s="1739" t="n"/>
      <c r="VVH12" s="1739" t="n"/>
      <c r="VVI12" s="1739" t="n"/>
      <c r="VVJ12" s="1739" t="n"/>
      <c r="VVK12" s="1739" t="n"/>
      <c r="VVL12" s="1739" t="n"/>
      <c r="VVM12" s="1739" t="n"/>
      <c r="VVN12" s="1739" t="n"/>
      <c r="VVO12" s="1739" t="n"/>
      <c r="VVP12" s="1739" t="n"/>
      <c r="VVQ12" s="1739" t="n"/>
      <c r="VVR12" s="1739" t="n"/>
      <c r="VVS12" s="1739" t="n"/>
      <c r="VVT12" s="1739" t="n"/>
      <c r="VVU12" s="1739" t="n"/>
      <c r="VVV12" s="1739" t="n"/>
      <c r="VVW12" s="1739" t="n"/>
      <c r="VVX12" s="1739" t="n"/>
      <c r="VVY12" s="1739" t="n"/>
      <c r="VVZ12" s="1739" t="n"/>
      <c r="VWA12" s="1739" t="n"/>
      <c r="VWB12" s="1739" t="n"/>
      <c r="VWC12" s="1739" t="n"/>
      <c r="VWD12" s="1739" t="n"/>
      <c r="VWE12" s="1739" t="n"/>
      <c r="VWF12" s="1739" t="n"/>
      <c r="VWG12" s="1739" t="n"/>
      <c r="VWH12" s="1739" t="n"/>
      <c r="VWI12" s="1739" t="n"/>
      <c r="VWJ12" s="1739" t="n"/>
      <c r="VWK12" s="1739" t="n"/>
      <c r="VWL12" s="1739" t="n"/>
      <c r="VWM12" s="1739" t="n"/>
      <c r="VWN12" s="1739" t="n"/>
      <c r="VWO12" s="1739" t="n"/>
      <c r="VWP12" s="1739" t="n"/>
      <c r="VWQ12" s="1739" t="n"/>
      <c r="VWR12" s="1739" t="n"/>
      <c r="VWS12" s="1739" t="n"/>
      <c r="VWT12" s="1739" t="n"/>
      <c r="VWU12" s="1739" t="n"/>
      <c r="VWV12" s="1739" t="n"/>
      <c r="VWW12" s="1739" t="n"/>
      <c r="VWX12" s="1739" t="n"/>
      <c r="VWY12" s="1739" t="n"/>
      <c r="VWZ12" s="1739" t="n"/>
      <c r="VXA12" s="1739" t="n"/>
      <c r="VXB12" s="1739" t="n"/>
      <c r="VXC12" s="1739" t="n"/>
      <c r="VXD12" s="1739" t="n"/>
      <c r="VXE12" s="1739" t="n"/>
      <c r="VXF12" s="1739" t="n"/>
      <c r="VXG12" s="1739" t="n"/>
      <c r="VXH12" s="1739" t="n"/>
      <c r="VXI12" s="1739" t="n"/>
      <c r="VXJ12" s="1739" t="n"/>
      <c r="VXK12" s="1739" t="n"/>
      <c r="VXL12" s="1739" t="n"/>
      <c r="VXM12" s="1739" t="n"/>
      <c r="VXN12" s="1739" t="n"/>
      <c r="VXO12" s="1739" t="n"/>
      <c r="VXP12" s="1739" t="n"/>
      <c r="VXQ12" s="1739" t="n"/>
      <c r="VXR12" s="1739" t="n"/>
      <c r="VXS12" s="1739" t="n"/>
      <c r="VXT12" s="1739" t="n"/>
      <c r="VXU12" s="1739" t="n"/>
      <c r="VXV12" s="1739" t="n"/>
      <c r="VXW12" s="1739" t="n"/>
      <c r="VXX12" s="1739" t="n"/>
      <c r="VXY12" s="1739" t="n"/>
      <c r="VXZ12" s="1739" t="n"/>
      <c r="VYA12" s="1739" t="n"/>
      <c r="VYB12" s="1739" t="n"/>
      <c r="VYC12" s="1739" t="n"/>
      <c r="VYD12" s="1739" t="n"/>
      <c r="VYE12" s="1739" t="n"/>
      <c r="VYF12" s="1739" t="n"/>
      <c r="VYG12" s="1739" t="n"/>
      <c r="VYH12" s="1739" t="n"/>
      <c r="VYI12" s="1739" t="n"/>
      <c r="VYJ12" s="1739" t="n"/>
      <c r="VYK12" s="1739" t="n"/>
      <c r="VYL12" s="1739" t="n"/>
      <c r="VYM12" s="1739" t="n"/>
      <c r="VYN12" s="1739" t="n"/>
      <c r="VYO12" s="1739" t="n"/>
      <c r="VYP12" s="1739" t="n"/>
      <c r="VYQ12" s="1739" t="n"/>
      <c r="VYR12" s="1739" t="n"/>
      <c r="VYS12" s="1739" t="n"/>
      <c r="VYT12" s="1739" t="n"/>
      <c r="VYU12" s="1739" t="n"/>
      <c r="VYV12" s="1739" t="n"/>
      <c r="VYW12" s="1739" t="n"/>
      <c r="VYX12" s="1739" t="n"/>
      <c r="VYY12" s="1739" t="n"/>
      <c r="VYZ12" s="1739" t="n"/>
      <c r="VZA12" s="1739" t="n"/>
      <c r="VZB12" s="1739" t="n"/>
      <c r="VZC12" s="1739" t="n"/>
      <c r="VZD12" s="1739" t="n"/>
      <c r="VZE12" s="1739" t="n"/>
      <c r="VZF12" s="1739" t="n"/>
      <c r="VZG12" s="1739" t="n"/>
      <c r="VZH12" s="1739" t="n"/>
      <c r="VZI12" s="1739" t="n"/>
      <c r="VZJ12" s="1739" t="n"/>
      <c r="VZK12" s="1739" t="n"/>
      <c r="VZL12" s="1739" t="n"/>
      <c r="VZM12" s="1739" t="n"/>
      <c r="VZN12" s="1739" t="n"/>
      <c r="VZO12" s="1739" t="n"/>
      <c r="VZP12" s="1739" t="n"/>
      <c r="VZQ12" s="1739" t="n"/>
      <c r="VZR12" s="1739" t="n"/>
      <c r="VZS12" s="1739" t="n"/>
      <c r="VZT12" s="1739" t="n"/>
      <c r="VZU12" s="1739" t="n"/>
      <c r="VZV12" s="1739" t="n"/>
      <c r="VZW12" s="1739" t="n"/>
      <c r="VZX12" s="1739" t="n"/>
      <c r="VZY12" s="1739" t="n"/>
      <c r="VZZ12" s="1739" t="n"/>
      <c r="WAA12" s="1739" t="n"/>
      <c r="WAB12" s="1739" t="n"/>
      <c r="WAC12" s="1739" t="n"/>
      <c r="WAD12" s="1739" t="n"/>
      <c r="WAE12" s="1739" t="n"/>
      <c r="WAF12" s="1739" t="n"/>
      <c r="WAG12" s="1739" t="n"/>
      <c r="WAH12" s="1739" t="n"/>
      <c r="WAI12" s="1739" t="n"/>
      <c r="WAJ12" s="1739" t="n"/>
      <c r="WAK12" s="1739" t="n"/>
      <c r="WAL12" s="1739" t="n"/>
      <c r="WAM12" s="1739" t="n"/>
      <c r="WAN12" s="1739" t="n"/>
      <c r="WAO12" s="1739" t="n"/>
      <c r="WAP12" s="1739" t="n"/>
      <c r="WAQ12" s="1739" t="n"/>
      <c r="WAR12" s="1739" t="n"/>
      <c r="WAS12" s="1739" t="n"/>
      <c r="WAT12" s="1739" t="n"/>
      <c r="WAU12" s="1739" t="n"/>
      <c r="WAV12" s="1739" t="n"/>
      <c r="WAW12" s="1739" t="n"/>
      <c r="WAX12" s="1739" t="n"/>
      <c r="WAY12" s="1739" t="n"/>
      <c r="WAZ12" s="1739" t="n"/>
      <c r="WBA12" s="1739" t="n"/>
      <c r="WBB12" s="1739" t="n"/>
      <c r="WBC12" s="1739" t="n"/>
      <c r="WBD12" s="1739" t="n"/>
      <c r="WBE12" s="1739" t="n"/>
      <c r="WBF12" s="1739" t="n"/>
      <c r="WBG12" s="1739" t="n"/>
      <c r="WBH12" s="1739" t="n"/>
      <c r="WBI12" s="1739" t="n"/>
      <c r="WBJ12" s="1739" t="n"/>
      <c r="WBK12" s="1739" t="n"/>
      <c r="WBL12" s="1739" t="n"/>
      <c r="WBM12" s="1739" t="n"/>
      <c r="WBN12" s="1739" t="n"/>
      <c r="WBO12" s="1739" t="n"/>
      <c r="WBP12" s="1739" t="n"/>
      <c r="WBQ12" s="1739" t="n"/>
      <c r="WBR12" s="1739" t="n"/>
      <c r="WBS12" s="1739" t="n"/>
      <c r="WBT12" s="1739" t="n"/>
      <c r="WBU12" s="1739" t="n"/>
      <c r="WBV12" s="1739" t="n"/>
      <c r="WBW12" s="1739" t="n"/>
      <c r="WBX12" s="1739" t="n"/>
      <c r="WBY12" s="1739" t="n"/>
      <c r="WBZ12" s="1739" t="n"/>
      <c r="WCA12" s="1739" t="n"/>
      <c r="WCB12" s="1739" t="n"/>
      <c r="WCC12" s="1739" t="n"/>
      <c r="WCD12" s="1739" t="n"/>
      <c r="WCE12" s="1739" t="n"/>
      <c r="WCF12" s="1739" t="n"/>
      <c r="WCG12" s="1739" t="n"/>
      <c r="WCH12" s="1739" t="n"/>
      <c r="WCI12" s="1739" t="n"/>
      <c r="WCJ12" s="1739" t="n"/>
      <c r="WCK12" s="1739" t="n"/>
      <c r="WCL12" s="1739" t="n"/>
      <c r="WCM12" s="1739" t="n"/>
      <c r="WCN12" s="1739" t="n"/>
      <c r="WCO12" s="1739" t="n"/>
      <c r="WCP12" s="1739" t="n"/>
      <c r="WCQ12" s="1739" t="n"/>
      <c r="WCR12" s="1739" t="n"/>
      <c r="WCS12" s="1739" t="n"/>
      <c r="WCT12" s="1739" t="n"/>
      <c r="WCU12" s="1739" t="n"/>
      <c r="WCV12" s="1739" t="n"/>
      <c r="WCW12" s="1739" t="n"/>
      <c r="WCX12" s="1739" t="n"/>
      <c r="WCY12" s="1739" t="n"/>
      <c r="WCZ12" s="1739" t="n"/>
      <c r="WDA12" s="1739" t="n"/>
      <c r="WDB12" s="1739" t="n"/>
      <c r="WDC12" s="1739" t="n"/>
      <c r="WDD12" s="1739" t="n"/>
      <c r="WDE12" s="1739" t="n"/>
      <c r="WDF12" s="1739" t="n"/>
      <c r="WDG12" s="1739" t="n"/>
      <c r="WDH12" s="1739" t="n"/>
      <c r="WDI12" s="1739" t="n"/>
      <c r="WDJ12" s="1739" t="n"/>
      <c r="WDK12" s="1739" t="n"/>
      <c r="WDL12" s="1739" t="n"/>
      <c r="WDM12" s="1739" t="n"/>
      <c r="WDN12" s="1739" t="n"/>
      <c r="WDO12" s="1739" t="n"/>
      <c r="WDP12" s="1739" t="n"/>
      <c r="WDQ12" s="1739" t="n"/>
      <c r="WDR12" s="1739" t="n"/>
      <c r="WDS12" s="1739" t="n"/>
      <c r="WDT12" s="1739" t="n"/>
      <c r="WDU12" s="1739" t="n"/>
      <c r="WDV12" s="1739" t="n"/>
      <c r="WDW12" s="1739" t="n"/>
      <c r="WDX12" s="1739" t="n"/>
      <c r="WDY12" s="1739" t="n"/>
      <c r="WDZ12" s="1739" t="n"/>
      <c r="WEA12" s="1739" t="n"/>
      <c r="WEB12" s="1739" t="n"/>
      <c r="WEC12" s="1739" t="n"/>
      <c r="WED12" s="1739" t="n"/>
      <c r="WEE12" s="1739" t="n"/>
      <c r="WEF12" s="1739" t="n"/>
      <c r="WEG12" s="1739" t="n"/>
      <c r="WEH12" s="1739" t="n"/>
      <c r="WEI12" s="1739" t="n"/>
      <c r="WEJ12" s="1739" t="n"/>
      <c r="WEK12" s="1739" t="n"/>
      <c r="WEL12" s="1739" t="n"/>
      <c r="WEM12" s="1739" t="n"/>
      <c r="WEN12" s="1739" t="n"/>
      <c r="WEO12" s="1739" t="n"/>
      <c r="WEP12" s="1739" t="n"/>
      <c r="WEQ12" s="1739" t="n"/>
      <c r="WER12" s="1739" t="n"/>
      <c r="WES12" s="1739" t="n"/>
      <c r="WET12" s="1739" t="n"/>
      <c r="WEU12" s="1739" t="n"/>
      <c r="WEV12" s="1739" t="n"/>
      <c r="WEW12" s="1739" t="n"/>
      <c r="WEX12" s="1739" t="n"/>
      <c r="WEY12" s="1739" t="n"/>
      <c r="WEZ12" s="1739" t="n"/>
      <c r="WFA12" s="1739" t="n"/>
      <c r="WFB12" s="1739" t="n"/>
      <c r="WFC12" s="1739" t="n"/>
      <c r="WFD12" s="1739" t="n"/>
      <c r="WFE12" s="1739" t="n"/>
      <c r="WFF12" s="1739" t="n"/>
      <c r="WFG12" s="1739" t="n"/>
      <c r="WFH12" s="1739" t="n"/>
      <c r="WFI12" s="1739" t="n"/>
      <c r="WFJ12" s="1739" t="n"/>
      <c r="WFK12" s="1739" t="n"/>
      <c r="WFL12" s="1739" t="n"/>
      <c r="WFM12" s="1739" t="n"/>
      <c r="WFN12" s="1739" t="n"/>
      <c r="WFO12" s="1739" t="n"/>
      <c r="WFP12" s="1739" t="n"/>
      <c r="WFQ12" s="1739" t="n"/>
      <c r="WFR12" s="1739" t="n"/>
      <c r="WFS12" s="1739" t="n"/>
      <c r="WFT12" s="1739" t="n"/>
      <c r="WFU12" s="1739" t="n"/>
      <c r="WFV12" s="1739" t="n"/>
      <c r="WFW12" s="1739" t="n"/>
      <c r="WFX12" s="1739" t="n"/>
      <c r="WFY12" s="1739" t="n"/>
      <c r="WFZ12" s="1739" t="n"/>
      <c r="WGA12" s="1739" t="n"/>
      <c r="WGB12" s="1739" t="n"/>
      <c r="WGC12" s="1739" t="n"/>
      <c r="WGD12" s="1739" t="n"/>
      <c r="WGE12" s="1739" t="n"/>
      <c r="WGF12" s="1739" t="n"/>
      <c r="WGG12" s="1739" t="n"/>
      <c r="WGH12" s="1739" t="n"/>
      <c r="WGI12" s="1739" t="n"/>
      <c r="WGJ12" s="1739" t="n"/>
      <c r="WGK12" s="1739" t="n"/>
      <c r="WGL12" s="1739" t="n"/>
      <c r="WGM12" s="1739" t="n"/>
      <c r="WGN12" s="1739" t="n"/>
      <c r="WGO12" s="1739" t="n"/>
      <c r="WGP12" s="1739" t="n"/>
      <c r="WGQ12" s="1739" t="n"/>
      <c r="WGR12" s="1739" t="n"/>
      <c r="WGS12" s="1739" t="n"/>
      <c r="WGT12" s="1739" t="n"/>
      <c r="WGU12" s="1739" t="n"/>
      <c r="WGV12" s="1739" t="n"/>
      <c r="WGW12" s="1739" t="n"/>
      <c r="WGX12" s="1739" t="n"/>
      <c r="WGY12" s="1739" t="n"/>
      <c r="WGZ12" s="1739" t="n"/>
      <c r="WHA12" s="1739" t="n"/>
      <c r="WHB12" s="1739" t="n"/>
      <c r="WHC12" s="1739" t="n"/>
      <c r="WHD12" s="1739" t="n"/>
      <c r="WHE12" s="1739" t="n"/>
      <c r="WHF12" s="1739" t="n"/>
      <c r="WHG12" s="1739" t="n"/>
      <c r="WHH12" s="1739" t="n"/>
      <c r="WHI12" s="1739" t="n"/>
      <c r="WHJ12" s="1739" t="n"/>
      <c r="WHK12" s="1739" t="n"/>
      <c r="WHL12" s="1739" t="n"/>
      <c r="WHM12" s="1739" t="n"/>
      <c r="WHN12" s="1739" t="n"/>
      <c r="WHO12" s="1739" t="n"/>
      <c r="WHP12" s="1739" t="n"/>
      <c r="WHQ12" s="1739" t="n"/>
      <c r="WHR12" s="1739" t="n"/>
      <c r="WHS12" s="1739" t="n"/>
      <c r="WHT12" s="1739" t="n"/>
      <c r="WHU12" s="1739" t="n"/>
      <c r="WHV12" s="1739" t="n"/>
      <c r="WHW12" s="1739" t="n"/>
      <c r="WHX12" s="1739" t="n"/>
      <c r="WHY12" s="1739" t="n"/>
      <c r="WHZ12" s="1739" t="n"/>
      <c r="WIA12" s="1739" t="n"/>
      <c r="WIB12" s="1739" t="n"/>
      <c r="WIC12" s="1739" t="n"/>
      <c r="WID12" s="1739" t="n"/>
      <c r="WIE12" s="1739" t="n"/>
      <c r="WIF12" s="1739" t="n"/>
      <c r="WIG12" s="1739" t="n"/>
      <c r="WIH12" s="1739" t="n"/>
      <c r="WII12" s="1739" t="n"/>
      <c r="WIJ12" s="1739" t="n"/>
      <c r="WIK12" s="1739" t="n"/>
      <c r="WIL12" s="1739" t="n"/>
      <c r="WIM12" s="1739" t="n"/>
      <c r="WIN12" s="1739" t="n"/>
      <c r="WIO12" s="1739" t="n"/>
      <c r="WIP12" s="1739" t="n"/>
      <c r="WIQ12" s="1739" t="n"/>
      <c r="WIR12" s="1739" t="n"/>
      <c r="WIS12" s="1739" t="n"/>
      <c r="WIT12" s="1739" t="n"/>
      <c r="WIU12" s="1739" t="n"/>
      <c r="WIV12" s="1739" t="n"/>
      <c r="WIW12" s="1739" t="n"/>
      <c r="WIX12" s="1739" t="n"/>
      <c r="WIY12" s="1739" t="n"/>
      <c r="WIZ12" s="1739" t="n"/>
      <c r="WJA12" s="1739" t="n"/>
      <c r="WJB12" s="1739" t="n"/>
      <c r="WJC12" s="1739" t="n"/>
      <c r="WJD12" s="1739" t="n"/>
      <c r="WJE12" s="1739" t="n"/>
      <c r="WJF12" s="1739" t="n"/>
      <c r="WJG12" s="1739" t="n"/>
      <c r="WJH12" s="1739" t="n"/>
      <c r="WJI12" s="1739" t="n"/>
      <c r="WJJ12" s="1739" t="n"/>
      <c r="WJK12" s="1739" t="n"/>
      <c r="WJL12" s="1739" t="n"/>
      <c r="WJM12" s="1739" t="n"/>
      <c r="WJN12" s="1739" t="n"/>
      <c r="WJO12" s="1739" t="n"/>
      <c r="WJP12" s="1739" t="n"/>
      <c r="WJQ12" s="1739" t="n"/>
      <c r="WJR12" s="1739" t="n"/>
      <c r="WJS12" s="1739" t="n"/>
      <c r="WJT12" s="1739" t="n"/>
      <c r="WJU12" s="1739" t="n"/>
      <c r="WJV12" s="1739" t="n"/>
      <c r="WJW12" s="1739" t="n"/>
      <c r="WJX12" s="1739" t="n"/>
      <c r="WJY12" s="1739" t="n"/>
      <c r="WJZ12" s="1739" t="n"/>
      <c r="WKA12" s="1739" t="n"/>
      <c r="WKB12" s="1739" t="n"/>
      <c r="WKC12" s="1739" t="n"/>
      <c r="WKD12" s="1739" t="n"/>
      <c r="WKE12" s="1739" t="n"/>
      <c r="WKF12" s="1739" t="n"/>
      <c r="WKG12" s="1739" t="n"/>
      <c r="WKH12" s="1739" t="n"/>
      <c r="WKI12" s="1739" t="n"/>
      <c r="WKJ12" s="1739" t="n"/>
      <c r="WKK12" s="1739" t="n"/>
      <c r="WKL12" s="1739" t="n"/>
      <c r="WKM12" s="1739" t="n"/>
      <c r="WKN12" s="1739" t="n"/>
      <c r="WKO12" s="1739" t="n"/>
      <c r="WKP12" s="1739" t="n"/>
      <c r="WKQ12" s="1739" t="n"/>
      <c r="WKR12" s="1739" t="n"/>
      <c r="WKS12" s="1739" t="n"/>
      <c r="WKT12" s="1739" t="n"/>
      <c r="WKU12" s="1739" t="n"/>
      <c r="WKV12" s="1739" t="n"/>
      <c r="WKW12" s="1739" t="n"/>
      <c r="WKX12" s="1739" t="n"/>
      <c r="WKY12" s="1739" t="n"/>
      <c r="WKZ12" s="1739" t="n"/>
      <c r="WLA12" s="1739" t="n"/>
      <c r="WLB12" s="1739" t="n"/>
      <c r="WLC12" s="1739" t="n"/>
      <c r="WLD12" s="1739" t="n"/>
      <c r="WLE12" s="1739" t="n"/>
      <c r="WLF12" s="1739" t="n"/>
      <c r="WLG12" s="1739" t="n"/>
      <c r="WLH12" s="1739" t="n"/>
      <c r="WLI12" s="1739" t="n"/>
      <c r="WLJ12" s="1739" t="n"/>
      <c r="WLK12" s="1739" t="n"/>
      <c r="WLL12" s="1739" t="n"/>
      <c r="WLM12" s="1739" t="n"/>
      <c r="WLN12" s="1739" t="n"/>
      <c r="WLO12" s="1739" t="n"/>
      <c r="WLP12" s="1739" t="n"/>
      <c r="WLQ12" s="1739" t="n"/>
      <c r="WLR12" s="1739" t="n"/>
      <c r="WLS12" s="1739" t="n"/>
      <c r="WLT12" s="1739" t="n"/>
      <c r="WLU12" s="1739" t="n"/>
      <c r="WLV12" s="1739" t="n"/>
      <c r="WLW12" s="1739" t="n"/>
      <c r="WLX12" s="1739" t="n"/>
      <c r="WLY12" s="1739" t="n"/>
      <c r="WLZ12" s="1739" t="n"/>
      <c r="WMA12" s="1739" t="n"/>
      <c r="WMB12" s="1739" t="n"/>
      <c r="WMC12" s="1739" t="n"/>
      <c r="WMD12" s="1739" t="n"/>
      <c r="WME12" s="1739" t="n"/>
      <c r="WMF12" s="1739" t="n"/>
      <c r="WMG12" s="1739" t="n"/>
      <c r="WMH12" s="1739" t="n"/>
      <c r="WMI12" s="1739" t="n"/>
      <c r="WMJ12" s="1739" t="n"/>
      <c r="WMK12" s="1739" t="n"/>
      <c r="WML12" s="1739" t="n"/>
      <c r="WMM12" s="1739" t="n"/>
      <c r="WMN12" s="1739" t="n"/>
      <c r="WMO12" s="1739" t="n"/>
      <c r="WMP12" s="1739" t="n"/>
      <c r="WMQ12" s="1739" t="n"/>
      <c r="WMR12" s="1739" t="n"/>
      <c r="WMS12" s="1739" t="n"/>
      <c r="WMT12" s="1739" t="n"/>
      <c r="WMU12" s="1739" t="n"/>
      <c r="WMV12" s="1739" t="n"/>
      <c r="WMW12" s="1739" t="n"/>
      <c r="WMX12" s="1739" t="n"/>
      <c r="WMY12" s="1739" t="n"/>
      <c r="WMZ12" s="1739" t="n"/>
      <c r="WNA12" s="1739" t="n"/>
      <c r="WNB12" s="1739" t="n"/>
      <c r="WNC12" s="1739" t="n"/>
      <c r="WND12" s="1739" t="n"/>
      <c r="WNE12" s="1739" t="n"/>
      <c r="WNF12" s="1739" t="n"/>
      <c r="WNG12" s="1739" t="n"/>
      <c r="WNH12" s="1739" t="n"/>
      <c r="WNI12" s="1739" t="n"/>
      <c r="WNJ12" s="1739" t="n"/>
      <c r="WNK12" s="1739" t="n"/>
      <c r="WNL12" s="1739" t="n"/>
      <c r="WNM12" s="1739" t="n"/>
      <c r="WNN12" s="1739" t="n"/>
      <c r="WNO12" s="1739" t="n"/>
      <c r="WNP12" s="1739" t="n"/>
      <c r="WNQ12" s="1739" t="n"/>
      <c r="WNR12" s="1739" t="n"/>
      <c r="WNS12" s="1739" t="n"/>
      <c r="WNT12" s="1739" t="n"/>
      <c r="WNU12" s="1739" t="n"/>
      <c r="WNV12" s="1739" t="n"/>
      <c r="WNW12" s="1739" t="n"/>
      <c r="WNX12" s="1739" t="n"/>
      <c r="WNY12" s="1739" t="n"/>
      <c r="WNZ12" s="1739" t="n"/>
      <c r="WOA12" s="1739" t="n"/>
      <c r="WOB12" s="1739" t="n"/>
      <c r="WOC12" s="1739" t="n"/>
      <c r="WOD12" s="1739" t="n"/>
      <c r="WOE12" s="1739" t="n"/>
      <c r="WOF12" s="1739" t="n"/>
      <c r="WOG12" s="1739" t="n"/>
      <c r="WOH12" s="1739" t="n"/>
      <c r="WOI12" s="1739" t="n"/>
      <c r="WOJ12" s="1739" t="n"/>
      <c r="WOK12" s="1739" t="n"/>
      <c r="WOL12" s="1739" t="n"/>
      <c r="WOM12" s="1739" t="n"/>
      <c r="WON12" s="1739" t="n"/>
      <c r="WOO12" s="1739" t="n"/>
      <c r="WOP12" s="1739" t="n"/>
      <c r="WOQ12" s="1739" t="n"/>
      <c r="WOR12" s="1739" t="n"/>
      <c r="WOS12" s="1739" t="n"/>
      <c r="WOT12" s="1739" t="n"/>
      <c r="WOU12" s="1739" t="n"/>
      <c r="WOV12" s="1739" t="n"/>
      <c r="WOW12" s="1739" t="n"/>
      <c r="WOX12" s="1739" t="n"/>
      <c r="WOY12" s="1739" t="n"/>
      <c r="WOZ12" s="1739" t="n"/>
      <c r="WPA12" s="1739" t="n"/>
      <c r="WPB12" s="1739" t="n"/>
      <c r="WPC12" s="1739" t="n"/>
      <c r="WPD12" s="1739" t="n"/>
      <c r="WPE12" s="1739" t="n"/>
      <c r="WPF12" s="1739" t="n"/>
      <c r="WPG12" s="1739" t="n"/>
      <c r="WPH12" s="1739" t="n"/>
      <c r="WPI12" s="1739" t="n"/>
      <c r="WPJ12" s="1739" t="n"/>
      <c r="WPK12" s="1739" t="n"/>
      <c r="WPL12" s="1739" t="n"/>
      <c r="WPM12" s="1739" t="n"/>
      <c r="WPN12" s="1739" t="n"/>
      <c r="WPO12" s="1739" t="n"/>
      <c r="WPP12" s="1739" t="n"/>
      <c r="WPQ12" s="1739" t="n"/>
      <c r="WPR12" s="1739" t="n"/>
      <c r="WPS12" s="1739" t="n"/>
      <c r="WPT12" s="1739" t="n"/>
      <c r="WPU12" s="1739" t="n"/>
      <c r="WPV12" s="1739" t="n"/>
      <c r="WPW12" s="1739" t="n"/>
      <c r="WPX12" s="1739" t="n"/>
      <c r="WPY12" s="1739" t="n"/>
      <c r="WPZ12" s="1739" t="n"/>
      <c r="WQA12" s="1739" t="n"/>
      <c r="WQB12" s="1739" t="n"/>
      <c r="WQC12" s="1739" t="n"/>
      <c r="WQD12" s="1739" t="n"/>
      <c r="WQE12" s="1739" t="n"/>
      <c r="WQF12" s="1739" t="n"/>
      <c r="WQG12" s="1739" t="n"/>
      <c r="WQH12" s="1739" t="n"/>
      <c r="WQI12" s="1739" t="n"/>
      <c r="WQJ12" s="1739" t="n"/>
      <c r="WQK12" s="1739" t="n"/>
      <c r="WQL12" s="1739" t="n"/>
      <c r="WQM12" s="1739" t="n"/>
      <c r="WQN12" s="1739" t="n"/>
      <c r="WQO12" s="1739" t="n"/>
      <c r="WQP12" s="1739" t="n"/>
      <c r="WQQ12" s="1739" t="n"/>
      <c r="WQR12" s="1739" t="n"/>
      <c r="WQS12" s="1739" t="n"/>
      <c r="WQT12" s="1739" t="n"/>
      <c r="WQU12" s="1739" t="n"/>
      <c r="WQV12" s="1739" t="n"/>
      <c r="WQW12" s="1739" t="n"/>
      <c r="WQX12" s="1739" t="n"/>
      <c r="WQY12" s="1739" t="n"/>
      <c r="WQZ12" s="1739" t="n"/>
      <c r="WRA12" s="1739" t="n"/>
      <c r="WRB12" s="1739" t="n"/>
      <c r="WRC12" s="1739" t="n"/>
      <c r="WRD12" s="1739" t="n"/>
      <c r="WRE12" s="1739" t="n"/>
      <c r="WRF12" s="1739" t="n"/>
      <c r="WRG12" s="1739" t="n"/>
      <c r="WRH12" s="1739" t="n"/>
      <c r="WRI12" s="1739" t="n"/>
      <c r="WRJ12" s="1739" t="n"/>
      <c r="WRK12" s="1739" t="n"/>
      <c r="WRL12" s="1739" t="n"/>
      <c r="WRM12" s="1739" t="n"/>
      <c r="WRN12" s="1739" t="n"/>
      <c r="WRO12" s="1739" t="n"/>
      <c r="WRP12" s="1739" t="n"/>
      <c r="WRQ12" s="1739" t="n"/>
      <c r="WRR12" s="1739" t="n"/>
      <c r="WRS12" s="1739" t="n"/>
      <c r="WRT12" s="1739" t="n"/>
      <c r="WRU12" s="1739" t="n"/>
      <c r="WRV12" s="1739" t="n"/>
      <c r="WRW12" s="1739" t="n"/>
      <c r="WRX12" s="1739" t="n"/>
      <c r="WRY12" s="1739" t="n"/>
      <c r="WRZ12" s="1739" t="n"/>
      <c r="WSA12" s="1739" t="n"/>
      <c r="WSB12" s="1739" t="n"/>
      <c r="WSC12" s="1739" t="n"/>
      <c r="WSD12" s="1739" t="n"/>
      <c r="WSE12" s="1739" t="n"/>
      <c r="WSF12" s="1739" t="n"/>
      <c r="WSG12" s="1739" t="n"/>
      <c r="WSH12" s="1739" t="n"/>
      <c r="WSI12" s="1739" t="n"/>
      <c r="WSJ12" s="1739" t="n"/>
      <c r="WSK12" s="1739" t="n"/>
      <c r="WSL12" s="1739" t="n"/>
      <c r="WSM12" s="1739" t="n"/>
      <c r="WSN12" s="1739" t="n"/>
      <c r="WSO12" s="1739" t="n"/>
      <c r="WSP12" s="1739" t="n"/>
      <c r="WSQ12" s="1739" t="n"/>
      <c r="WSR12" s="1739" t="n"/>
      <c r="WSS12" s="1739" t="n"/>
      <c r="WST12" s="1739" t="n"/>
      <c r="WSU12" s="1739" t="n"/>
      <c r="WSV12" s="1739" t="n"/>
      <c r="WSW12" s="1739" t="n"/>
      <c r="WSX12" s="1739" t="n"/>
      <c r="WSY12" s="1739" t="n"/>
      <c r="WSZ12" s="1739" t="n"/>
      <c r="WTA12" s="1739" t="n"/>
      <c r="WTB12" s="1739" t="n"/>
      <c r="WTC12" s="1739" t="n"/>
      <c r="WTD12" s="1739" t="n"/>
      <c r="WTE12" s="1739" t="n"/>
      <c r="WTF12" s="1739" t="n"/>
      <c r="WTG12" s="1739" t="n"/>
      <c r="WTH12" s="1739" t="n"/>
      <c r="WTI12" s="1739" t="n"/>
      <c r="WTJ12" s="1739" t="n"/>
      <c r="WTK12" s="1739" t="n"/>
      <c r="WTL12" s="1739" t="n"/>
      <c r="WTM12" s="1739" t="n"/>
      <c r="WTN12" s="1739" t="n"/>
      <c r="WTO12" s="1739" t="n"/>
      <c r="WTP12" s="1739" t="n"/>
      <c r="WTQ12" s="1739" t="n"/>
      <c r="WTR12" s="1739" t="n"/>
      <c r="WTS12" s="1739" t="n"/>
      <c r="WTT12" s="1739" t="n"/>
      <c r="WTU12" s="1739" t="n"/>
      <c r="WTV12" s="1739" t="n"/>
      <c r="WTW12" s="1739" t="n"/>
      <c r="WTX12" s="1739" t="n"/>
      <c r="WTY12" s="1739" t="n"/>
      <c r="WTZ12" s="1739" t="n"/>
      <c r="WUA12" s="1739" t="n"/>
      <c r="WUB12" s="1739" t="n"/>
      <c r="WUC12" s="1739" t="n"/>
      <c r="WUD12" s="1739" t="n"/>
      <c r="WUE12" s="1739" t="n"/>
      <c r="WUF12" s="1739" t="n"/>
      <c r="WUG12" s="1739" t="n"/>
      <c r="WUH12" s="1739" t="n"/>
      <c r="WUI12" s="1739" t="n"/>
      <c r="WUJ12" s="1739" t="n"/>
      <c r="WUK12" s="1739" t="n"/>
      <c r="WUL12" s="1739" t="n"/>
      <c r="WUM12" s="1739" t="n"/>
      <c r="WUN12" s="1739" t="n"/>
      <c r="WUO12" s="1739" t="n"/>
      <c r="WUP12" s="1739" t="n"/>
      <c r="WUQ12" s="1739" t="n"/>
      <c r="WUR12" s="1739" t="n"/>
      <c r="WUS12" s="1739" t="n"/>
      <c r="WUT12" s="1739" t="n"/>
      <c r="WUU12" s="1739" t="n"/>
      <c r="WUV12" s="1739" t="n"/>
      <c r="WUW12" s="1739" t="n"/>
      <c r="WUX12" s="1739" t="n"/>
      <c r="WUY12" s="1739" t="n"/>
      <c r="WUZ12" s="1739" t="n"/>
      <c r="WVA12" s="1739" t="n"/>
      <c r="WVB12" s="1739" t="n"/>
      <c r="WVC12" s="1739" t="n"/>
      <c r="WVD12" s="1739" t="n"/>
      <c r="WVE12" s="1739" t="n"/>
      <c r="WVF12" s="1739" t="n"/>
      <c r="WVG12" s="1739" t="n"/>
      <c r="WVH12" s="1739" t="n"/>
      <c r="WVI12" s="1739" t="n"/>
      <c r="WVJ12" s="1739" t="n"/>
      <c r="WVK12" s="1739" t="n"/>
      <c r="WVL12" s="1739" t="n"/>
      <c r="WVM12" s="1739" t="n"/>
      <c r="WVN12" s="1739" t="n"/>
      <c r="WVO12" s="1739" t="n"/>
      <c r="WVP12" s="1739" t="n"/>
      <c r="WVQ12" s="1739" t="n"/>
      <c r="WVR12" s="1739" t="n"/>
      <c r="WVS12" s="1739" t="n"/>
      <c r="WVT12" s="1739" t="n"/>
      <c r="WVU12" s="1739" t="n"/>
      <c r="WVV12" s="1739" t="n"/>
      <c r="WVW12" s="1739" t="n"/>
      <c r="WVX12" s="1739" t="n"/>
      <c r="WVY12" s="1739" t="n"/>
      <c r="WVZ12" s="1739" t="n"/>
      <c r="WWA12" s="1739" t="n"/>
      <c r="WWB12" s="1739" t="n"/>
      <c r="WWC12" s="1739" t="n"/>
      <c r="WWD12" s="1739" t="n"/>
      <c r="WWE12" s="1739" t="n"/>
      <c r="WWF12" s="1739" t="n"/>
      <c r="WWG12" s="1739" t="n"/>
      <c r="WWH12" s="1739" t="n"/>
      <c r="WWI12" s="1739" t="n"/>
      <c r="WWJ12" s="1739" t="n"/>
      <c r="WWK12" s="1739" t="n"/>
      <c r="WWL12" s="1739" t="n"/>
      <c r="WWM12" s="1739" t="n"/>
      <c r="WWN12" s="1739" t="n"/>
      <c r="WWO12" s="1739" t="n"/>
      <c r="WWP12" s="1739" t="n"/>
      <c r="WWQ12" s="1739" t="n"/>
      <c r="WWR12" s="1739" t="n"/>
      <c r="WWS12" s="1739" t="n"/>
      <c r="WWT12" s="1739" t="n"/>
      <c r="WWU12" s="1739" t="n"/>
      <c r="WWV12" s="1739" t="n"/>
      <c r="WWW12" s="1739" t="n"/>
      <c r="WWX12" s="1739" t="n"/>
      <c r="WWY12" s="1739" t="n"/>
      <c r="WWZ12" s="1739" t="n"/>
      <c r="WXA12" s="1739" t="n"/>
      <c r="WXB12" s="1739" t="n"/>
      <c r="WXC12" s="1739" t="n"/>
      <c r="WXD12" s="1739" t="n"/>
      <c r="WXE12" s="1739" t="n"/>
      <c r="WXF12" s="1739" t="n"/>
      <c r="WXG12" s="1739" t="n"/>
      <c r="WXH12" s="1739" t="n"/>
      <c r="WXI12" s="1739" t="n"/>
      <c r="WXJ12" s="1739" t="n"/>
      <c r="WXK12" s="1739" t="n"/>
      <c r="WXL12" s="1739" t="n"/>
      <c r="WXM12" s="1739" t="n"/>
      <c r="WXN12" s="1739" t="n"/>
      <c r="WXO12" s="1739" t="n"/>
      <c r="WXP12" s="1739" t="n"/>
      <c r="WXQ12" s="1739" t="n"/>
      <c r="WXR12" s="1739" t="n"/>
      <c r="WXS12" s="1739" t="n"/>
      <c r="WXT12" s="1739" t="n"/>
      <c r="WXU12" s="1739" t="n"/>
      <c r="WXV12" s="1739" t="n"/>
      <c r="WXW12" s="1739" t="n"/>
      <c r="WXX12" s="1739" t="n"/>
      <c r="WXY12" s="1739" t="n"/>
      <c r="WXZ12" s="1739" t="n"/>
      <c r="WYA12" s="1739" t="n"/>
      <c r="WYB12" s="1739" t="n"/>
      <c r="WYC12" s="1739" t="n"/>
      <c r="WYD12" s="1739" t="n"/>
      <c r="WYE12" s="1739" t="n"/>
      <c r="WYF12" s="1739" t="n"/>
      <c r="WYG12" s="1739" t="n"/>
      <c r="WYH12" s="1739" t="n"/>
      <c r="WYI12" s="1739" t="n"/>
      <c r="WYJ12" s="1739" t="n"/>
      <c r="WYK12" s="1739" t="n"/>
      <c r="WYL12" s="1739" t="n"/>
      <c r="WYM12" s="1739" t="n"/>
      <c r="WYN12" s="1739" t="n"/>
      <c r="WYO12" s="1739" t="n"/>
      <c r="WYP12" s="1739" t="n"/>
      <c r="WYQ12" s="1739" t="n"/>
      <c r="WYR12" s="1739" t="n"/>
      <c r="WYS12" s="1739" t="n"/>
      <c r="WYT12" s="1739" t="n"/>
      <c r="WYU12" s="1739" t="n"/>
      <c r="WYV12" s="1739" t="n"/>
      <c r="WYW12" s="1739" t="n"/>
      <c r="WYX12" s="1739" t="n"/>
      <c r="WYY12" s="1739" t="n"/>
      <c r="WYZ12" s="1739" t="n"/>
      <c r="WZA12" s="1739" t="n"/>
      <c r="WZB12" s="1739" t="n"/>
      <c r="WZC12" s="1739" t="n"/>
      <c r="WZD12" s="1739" t="n"/>
      <c r="WZE12" s="1739" t="n"/>
      <c r="WZF12" s="1739" t="n"/>
      <c r="WZG12" s="1739" t="n"/>
      <c r="WZH12" s="1739" t="n"/>
      <c r="WZI12" s="1739" t="n"/>
      <c r="WZJ12" s="1739" t="n"/>
      <c r="WZK12" s="1739" t="n"/>
      <c r="WZL12" s="1739" t="n"/>
      <c r="WZM12" s="1739" t="n"/>
      <c r="WZN12" s="1739" t="n"/>
      <c r="WZO12" s="1739" t="n"/>
      <c r="WZP12" s="1739" t="n"/>
      <c r="WZQ12" s="1739" t="n"/>
      <c r="WZR12" s="1739" t="n"/>
      <c r="WZS12" s="1739" t="n"/>
      <c r="WZT12" s="1739" t="n"/>
      <c r="WZU12" s="1739" t="n"/>
      <c r="WZV12" s="1739" t="n"/>
      <c r="WZW12" s="1739" t="n"/>
      <c r="WZX12" s="1739" t="n"/>
      <c r="WZY12" s="1739" t="n"/>
      <c r="WZZ12" s="1739" t="n"/>
      <c r="XAA12" s="1739" t="n"/>
      <c r="XAB12" s="1739" t="n"/>
      <c r="XAC12" s="1739" t="n"/>
      <c r="XAD12" s="1739" t="n"/>
      <c r="XAE12" s="1739" t="n"/>
      <c r="XAF12" s="1739" t="n"/>
      <c r="XAG12" s="1739" t="n"/>
      <c r="XAH12" s="1739" t="n"/>
      <c r="XAI12" s="1739" t="n"/>
      <c r="XAJ12" s="1739" t="n"/>
      <c r="XAK12" s="1739" t="n"/>
      <c r="XAL12" s="1739" t="n"/>
      <c r="XAM12" s="1739" t="n"/>
      <c r="XAN12" s="1739" t="n"/>
      <c r="XAO12" s="1739" t="n"/>
      <c r="XAP12" s="1739" t="n"/>
      <c r="XAQ12" s="1739" t="n"/>
      <c r="XAR12" s="1739" t="n"/>
      <c r="XAS12" s="1739" t="n"/>
      <c r="XAT12" s="1739" t="n"/>
      <c r="XAU12" s="1739" t="n"/>
      <c r="XAV12" s="1739" t="n"/>
      <c r="XAW12" s="1739" t="n"/>
      <c r="XAX12" s="1739" t="n"/>
      <c r="XAY12" s="1739" t="n"/>
      <c r="XAZ12" s="1739" t="n"/>
      <c r="XBA12" s="1739" t="n"/>
      <c r="XBB12" s="1739" t="n"/>
      <c r="XBC12" s="1739" t="n"/>
      <c r="XBD12" s="1739" t="n"/>
      <c r="XBE12" s="1739" t="n"/>
      <c r="XBF12" s="1739" t="n"/>
      <c r="XBG12" s="1739" t="n"/>
      <c r="XBH12" s="1739" t="n"/>
      <c r="XBI12" s="1739" t="n"/>
      <c r="XBJ12" s="1739" t="n"/>
      <c r="XBK12" s="1739" t="n"/>
      <c r="XBL12" s="1739" t="n"/>
      <c r="XBM12" s="1739" t="n"/>
      <c r="XBN12" s="1739" t="n"/>
      <c r="XBO12" s="1739" t="n"/>
      <c r="XBP12" s="1739" t="n"/>
      <c r="XBQ12" s="1739" t="n"/>
      <c r="XBR12" s="1739" t="n"/>
      <c r="XBS12" s="1739" t="n"/>
      <c r="XBT12" s="1739" t="n"/>
      <c r="XBU12" s="1739" t="n"/>
      <c r="XBV12" s="1739" t="n"/>
      <c r="XBW12" s="1739" t="n"/>
      <c r="XBX12" s="1739" t="n"/>
      <c r="XBY12" s="1739" t="n"/>
      <c r="XBZ12" s="1739" t="n"/>
      <c r="XCA12" s="1739" t="n"/>
      <c r="XCB12" s="1739" t="n"/>
      <c r="XCC12" s="1739" t="n"/>
      <c r="XCD12" s="1739" t="n"/>
      <c r="XCE12" s="1739" t="n"/>
      <c r="XCF12" s="1739" t="n"/>
      <c r="XCG12" s="1739" t="n"/>
      <c r="XCH12" s="1739" t="n"/>
      <c r="XCI12" s="1739" t="n"/>
      <c r="XCJ12" s="1739" t="n"/>
      <c r="XCK12" s="1739" t="n"/>
      <c r="XCL12" s="1739" t="n"/>
      <c r="XCM12" s="1739" t="n"/>
      <c r="XCN12" s="1739" t="n"/>
      <c r="XCO12" s="1739" t="n"/>
      <c r="XCP12" s="1739" t="n"/>
      <c r="XCQ12" s="1739" t="n"/>
      <c r="XCR12" s="1739" t="n"/>
      <c r="XCS12" s="1739" t="n"/>
      <c r="XCT12" s="1739" t="n"/>
      <c r="XCU12" s="1739" t="n"/>
      <c r="XCV12" s="1739" t="n"/>
      <c r="XCW12" s="1739" t="n"/>
      <c r="XCX12" s="1739" t="n"/>
      <c r="XCY12" s="1739" t="n"/>
      <c r="XCZ12" s="1739" t="n"/>
      <c r="XDA12" s="1739" t="n"/>
      <c r="XDB12" s="1739" t="n"/>
      <c r="XDC12" s="1739" t="n"/>
      <c r="XDD12" s="1739" t="n"/>
      <c r="XDE12" s="1739" t="n"/>
      <c r="XDF12" s="1739" t="n"/>
      <c r="XDG12" s="1739" t="n"/>
      <c r="XDH12" s="1739" t="n"/>
      <c r="XDI12" s="1739" t="n"/>
      <c r="XDJ12" s="1739" t="n"/>
      <c r="XDK12" s="1739" t="n"/>
      <c r="XDL12" s="1739" t="n"/>
      <c r="XDM12" s="1739" t="n"/>
      <c r="XDN12" s="1739" t="n"/>
      <c r="XDO12" s="1739" t="n"/>
      <c r="XDP12" s="1739" t="n"/>
      <c r="XDQ12" s="1739" t="n"/>
      <c r="XDR12" s="1739" t="n"/>
      <c r="XDS12" s="1739" t="n"/>
      <c r="XDT12" s="1739" t="n"/>
      <c r="XDU12" s="1739" t="n"/>
      <c r="XDV12" s="1739" t="n"/>
      <c r="XDW12" s="1739" t="n"/>
      <c r="XDX12" s="1739" t="n"/>
      <c r="XDY12" s="1739" t="n"/>
      <c r="XDZ12" s="1739" t="n"/>
      <c r="XEA12" s="1739" t="n"/>
      <c r="XEB12" s="1739" t="n"/>
      <c r="XEC12" s="1739" t="n"/>
      <c r="XED12" s="1739" t="n"/>
      <c r="XEE12" s="1739" t="n"/>
      <c r="XEF12" s="1739" t="n"/>
      <c r="XEG12" s="1739" t="n"/>
      <c r="XEH12" s="1739" t="n"/>
      <c r="XEI12" s="1739" t="n"/>
      <c r="XEJ12" s="1739" t="n"/>
      <c r="XEK12" s="1739" t="n"/>
      <c r="XEL12" s="1739" t="n"/>
      <c r="XEM12" s="1739" t="n"/>
      <c r="XEN12" s="1739" t="n"/>
      <c r="XEO12" s="1739" t="n"/>
      <c r="XEP12" s="1739" t="n"/>
      <c r="XEQ12" s="1739" t="n"/>
      <c r="XER12" s="1739" t="n"/>
      <c r="XES12" s="1739" t="n"/>
      <c r="XET12" s="1739" t="n"/>
      <c r="XEU12" s="1739" t="n"/>
      <c r="XEV12" s="1739" t="n"/>
      <c r="XEW12" s="1739" t="n"/>
      <c r="XEX12" s="1739" t="n"/>
      <c r="XEY12" s="1739" t="n"/>
      <c r="XEZ12" s="1739" t="n"/>
      <c r="XFA12" s="1739" t="n"/>
      <c r="XFB12" s="1739" t="n"/>
      <c r="XFC12" s="1739" t="n"/>
      <c r="XFD12" s="1739" t="n"/>
    </row>
    <row r="13" ht="15.75" customFormat="1" customHeight="1" s="942">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c r="AG13" s="1739" t="n"/>
      <c r="AH13" s="1739" t="n"/>
      <c r="AI13" s="1739" t="n"/>
      <c r="AJ13" s="1739" t="n"/>
      <c r="AK13" s="1739" t="n"/>
      <c r="AL13" s="1739" t="n"/>
      <c r="AM13" s="1739" t="n"/>
      <c r="AN13" s="1739" t="n"/>
      <c r="AO13" s="1739" t="n"/>
      <c r="AP13" s="1739" t="n"/>
      <c r="AQ13" s="1739" t="n"/>
      <c r="AR13" s="1739" t="n"/>
      <c r="AS13" s="1739" t="n"/>
      <c r="AT13" s="1739" t="n"/>
      <c r="AU13" s="1739" t="n"/>
      <c r="AV13" s="1739" t="n"/>
      <c r="AW13" s="1739" t="n"/>
      <c r="AX13" s="1739" t="n"/>
      <c r="AY13" s="1739" t="n"/>
      <c r="AZ13" s="1739" t="n"/>
      <c r="BA13" s="1739" t="n"/>
      <c r="BB13" s="1739" t="n"/>
      <c r="BC13" s="1739" t="n"/>
      <c r="BD13" s="1739" t="n"/>
      <c r="BE13" s="1739" t="n"/>
      <c r="BF13" s="1739" t="n"/>
      <c r="BG13" s="1739" t="n"/>
      <c r="BH13" s="1739" t="n"/>
      <c r="BI13" s="1739" t="n"/>
      <c r="BJ13" s="1739" t="n"/>
      <c r="BK13" s="1739" t="n"/>
      <c r="BL13" s="1739" t="n"/>
      <c r="BM13" s="1739" t="n"/>
      <c r="BN13" s="1739" t="n"/>
      <c r="BO13" s="1739" t="n"/>
      <c r="BP13" s="1739" t="n"/>
      <c r="BQ13" s="1739" t="n"/>
      <c r="BR13" s="1739" t="n"/>
      <c r="BS13" s="1739" t="n"/>
      <c r="BT13" s="1739" t="n"/>
      <c r="BU13" s="1739" t="n"/>
      <c r="BV13" s="1739" t="n"/>
      <c r="BW13" s="1739" t="n"/>
      <c r="BX13" s="1739" t="n"/>
      <c r="BY13" s="1739" t="n"/>
      <c r="BZ13" s="1739" t="n"/>
      <c r="CA13" s="1739" t="n"/>
      <c r="CB13" s="1739" t="n"/>
      <c r="CC13" s="1739" t="n"/>
      <c r="CD13" s="1739" t="n"/>
      <c r="CE13" s="1739" t="n"/>
      <c r="CF13" s="1739" t="n"/>
      <c r="CG13" s="1739" t="n"/>
      <c r="CH13" s="1739" t="n"/>
      <c r="CI13" s="1739" t="n"/>
      <c r="CJ13" s="1739" t="n"/>
      <c r="CK13" s="1739" t="n"/>
      <c r="CL13" s="1739" t="n"/>
      <c r="CM13" s="1739" t="n"/>
      <c r="CN13" s="1739" t="n"/>
      <c r="CO13" s="1739" t="n"/>
      <c r="CP13" s="1739" t="n"/>
      <c r="CQ13" s="1739" t="n"/>
      <c r="CR13" s="1739" t="n"/>
      <c r="CS13" s="1739" t="n"/>
      <c r="CT13" s="1739" t="n"/>
      <c r="CU13" s="1739" t="n"/>
      <c r="CV13" s="1739" t="n"/>
      <c r="CW13" s="1739" t="n"/>
      <c r="CX13" s="1739" t="n"/>
      <c r="CY13" s="1739" t="n"/>
      <c r="CZ13" s="1739" t="n"/>
      <c r="DA13" s="1739" t="n"/>
      <c r="DB13" s="1739" t="n"/>
      <c r="DC13" s="1739" t="n"/>
      <c r="DD13" s="1739" t="n"/>
      <c r="DE13" s="1739" t="n"/>
      <c r="DF13" s="1739" t="n"/>
      <c r="DG13" s="1739" t="n"/>
      <c r="DH13" s="1739" t="n"/>
      <c r="DI13" s="1739" t="n"/>
      <c r="DJ13" s="1739" t="n"/>
      <c r="DK13" s="1739" t="n"/>
      <c r="DL13" s="1739" t="n"/>
      <c r="DM13" s="1739" t="n"/>
      <c r="DN13" s="1739" t="n"/>
      <c r="DO13" s="1739" t="n"/>
      <c r="DP13" s="1739" t="n"/>
      <c r="DQ13" s="1739" t="n"/>
      <c r="DR13" s="1739" t="n"/>
      <c r="DS13" s="1739" t="n"/>
      <c r="DT13" s="1739" t="n"/>
      <c r="DU13" s="1739" t="n"/>
      <c r="DV13" s="1739" t="n"/>
      <c r="DW13" s="1739" t="n"/>
      <c r="DX13" s="1739" t="n"/>
      <c r="DY13" s="1739" t="n"/>
      <c r="DZ13" s="1739" t="n"/>
      <c r="EA13" s="1739" t="n"/>
      <c r="EB13" s="1739" t="n"/>
      <c r="EC13" s="1739" t="n"/>
      <c r="ED13" s="1739" t="n"/>
      <c r="EE13" s="1739" t="n"/>
      <c r="EF13" s="1739" t="n"/>
      <c r="EG13" s="1739" t="n"/>
      <c r="EH13" s="1739" t="n"/>
      <c r="EI13" s="1739" t="n"/>
      <c r="EJ13" s="1739" t="n"/>
      <c r="EK13" s="1739" t="n"/>
      <c r="EL13" s="1739" t="n"/>
      <c r="EM13" s="1739" t="n"/>
      <c r="EN13" s="1739" t="n"/>
      <c r="EO13" s="1739" t="n"/>
      <c r="EP13" s="1739" t="n"/>
      <c r="EQ13" s="1739" t="n"/>
      <c r="ER13" s="1739" t="n"/>
      <c r="ES13" s="1739" t="n"/>
      <c r="ET13" s="1739" t="n"/>
      <c r="EU13" s="1739" t="n"/>
      <c r="EV13" s="1739" t="n"/>
      <c r="EW13" s="1739" t="n"/>
      <c r="EX13" s="1739" t="n"/>
      <c r="EY13" s="1739" t="n"/>
      <c r="EZ13" s="1739" t="n"/>
      <c r="FA13" s="1739" t="n"/>
      <c r="FB13" s="1739" t="n"/>
      <c r="FC13" s="1739" t="n"/>
      <c r="FD13" s="1739" t="n"/>
      <c r="FE13" s="1739" t="n"/>
      <c r="FF13" s="1739" t="n"/>
      <c r="FG13" s="1739" t="n"/>
      <c r="FH13" s="1739" t="n"/>
      <c r="FI13" s="1739" t="n"/>
      <c r="FJ13" s="1739" t="n"/>
      <c r="FK13" s="1739" t="n"/>
      <c r="FL13" s="1739" t="n"/>
      <c r="FM13" s="1739" t="n"/>
      <c r="FN13" s="1739" t="n"/>
      <c r="FO13" s="1739" t="n"/>
      <c r="FP13" s="1739" t="n"/>
      <c r="FQ13" s="1739" t="n"/>
      <c r="FR13" s="1739" t="n"/>
      <c r="FS13" s="1739" t="n"/>
      <c r="FT13" s="1739" t="n"/>
      <c r="FU13" s="1739" t="n"/>
      <c r="FV13" s="1739" t="n"/>
      <c r="FW13" s="1739" t="n"/>
      <c r="FX13" s="1739" t="n"/>
      <c r="FY13" s="1739" t="n"/>
      <c r="FZ13" s="1739" t="n"/>
      <c r="GA13" s="1739" t="n"/>
      <c r="GB13" s="1739" t="n"/>
      <c r="GC13" s="1739" t="n"/>
      <c r="GD13" s="1739" t="n"/>
      <c r="GE13" s="1739" t="n"/>
      <c r="GF13" s="1739" t="n"/>
      <c r="GG13" s="1739" t="n"/>
      <c r="GH13" s="1739" t="n"/>
      <c r="GI13" s="1739" t="n"/>
      <c r="GJ13" s="1739" t="n"/>
      <c r="GK13" s="1739" t="n"/>
      <c r="GL13" s="1739" t="n"/>
      <c r="GM13" s="1739" t="n"/>
      <c r="GN13" s="1739" t="n"/>
      <c r="GO13" s="1739" t="n"/>
      <c r="GP13" s="1739" t="n"/>
      <c r="GQ13" s="1739" t="n"/>
      <c r="GR13" s="1739" t="n"/>
      <c r="GS13" s="1739" t="n"/>
      <c r="GT13" s="1739" t="n"/>
      <c r="GU13" s="1739" t="n"/>
      <c r="GV13" s="1739" t="n"/>
      <c r="GW13" s="1739" t="n"/>
      <c r="GX13" s="1739" t="n"/>
      <c r="GY13" s="1739" t="n"/>
      <c r="GZ13" s="1739" t="n"/>
      <c r="HA13" s="1739" t="n"/>
      <c r="HB13" s="1739" t="n"/>
      <c r="HC13" s="1739" t="n"/>
      <c r="HD13" s="1739" t="n"/>
      <c r="HE13" s="1739" t="n"/>
      <c r="HF13" s="1739" t="n"/>
      <c r="HG13" s="1739" t="n"/>
      <c r="HH13" s="1739" t="n"/>
      <c r="HI13" s="1739" t="n"/>
      <c r="HJ13" s="1739" t="n"/>
      <c r="HK13" s="1739" t="n"/>
      <c r="HL13" s="1739" t="n"/>
      <c r="HM13" s="1739" t="n"/>
      <c r="HN13" s="1739" t="n"/>
      <c r="HO13" s="1739" t="n"/>
      <c r="HP13" s="1739" t="n"/>
      <c r="HQ13" s="1739" t="n"/>
      <c r="HR13" s="1739" t="n"/>
      <c r="HS13" s="1739" t="n"/>
      <c r="HT13" s="1739" t="n"/>
      <c r="HU13" s="1739" t="n"/>
      <c r="HV13" s="1739" t="n"/>
      <c r="HW13" s="1739" t="n"/>
      <c r="HX13" s="1739" t="n"/>
      <c r="HY13" s="1739" t="n"/>
      <c r="HZ13" s="1739" t="n"/>
      <c r="IA13" s="1739" t="n"/>
      <c r="IB13" s="1739" t="n"/>
      <c r="IC13" s="1739" t="n"/>
      <c r="ID13" s="1739" t="n"/>
      <c r="IE13" s="1739" t="n"/>
      <c r="IF13" s="1739" t="n"/>
      <c r="IG13" s="1739" t="n"/>
      <c r="IH13" s="1739" t="n"/>
      <c r="II13" s="1739" t="n"/>
      <c r="IJ13" s="1739" t="n"/>
      <c r="IK13" s="1739" t="n"/>
      <c r="IL13" s="1739" t="n"/>
      <c r="IM13" s="1739" t="n"/>
      <c r="IN13" s="1739" t="n"/>
      <c r="IO13" s="1739" t="n"/>
      <c r="IP13" s="1739" t="n"/>
      <c r="IQ13" s="1739" t="n"/>
      <c r="IR13" s="1739" t="n"/>
      <c r="IS13" s="1739" t="n"/>
      <c r="IT13" s="1739" t="n"/>
      <c r="IU13" s="1739" t="n"/>
      <c r="IV13" s="1739" t="n"/>
      <c r="IW13" s="1739" t="n"/>
      <c r="IX13" s="1739" t="n"/>
      <c r="IY13" s="1739" t="n"/>
      <c r="IZ13" s="1739" t="n"/>
      <c r="JA13" s="1739" t="n"/>
      <c r="JB13" s="1739" t="n"/>
      <c r="JC13" s="1739" t="n"/>
      <c r="JD13" s="1739" t="n"/>
      <c r="JE13" s="1739" t="n"/>
      <c r="JF13" s="1739" t="n"/>
      <c r="JG13" s="1739" t="n"/>
      <c r="JH13" s="1739" t="n"/>
      <c r="JI13" s="1739" t="n"/>
      <c r="JJ13" s="1739" t="n"/>
      <c r="JK13" s="1739" t="n"/>
      <c r="JL13" s="1739" t="n"/>
      <c r="JM13" s="1739" t="n"/>
      <c r="JN13" s="1739" t="n"/>
      <c r="JO13" s="1739" t="n"/>
      <c r="JP13" s="1739" t="n"/>
      <c r="JQ13" s="1739" t="n"/>
      <c r="JR13" s="1739" t="n"/>
      <c r="JS13" s="1739" t="n"/>
      <c r="JT13" s="1739" t="n"/>
      <c r="JU13" s="1739" t="n"/>
      <c r="JV13" s="1739" t="n"/>
      <c r="JW13" s="1739" t="n"/>
      <c r="JX13" s="1739" t="n"/>
      <c r="JY13" s="1739" t="n"/>
      <c r="JZ13" s="1739" t="n"/>
      <c r="KA13" s="1739" t="n"/>
      <c r="KB13" s="1739" t="n"/>
      <c r="KC13" s="1739" t="n"/>
      <c r="KD13" s="1739" t="n"/>
      <c r="KE13" s="1739" t="n"/>
      <c r="KF13" s="1739" t="n"/>
      <c r="KG13" s="1739" t="n"/>
      <c r="KH13" s="1739" t="n"/>
      <c r="KI13" s="1739" t="n"/>
      <c r="KJ13" s="1739" t="n"/>
      <c r="KK13" s="1739" t="n"/>
      <c r="KL13" s="1739" t="n"/>
      <c r="KM13" s="1739" t="n"/>
      <c r="KN13" s="1739" t="n"/>
      <c r="KO13" s="1739" t="n"/>
      <c r="KP13" s="1739" t="n"/>
      <c r="KQ13" s="1739" t="n"/>
      <c r="KR13" s="1739" t="n"/>
      <c r="KS13" s="1739" t="n"/>
      <c r="KT13" s="1739" t="n"/>
      <c r="KU13" s="1739" t="n"/>
      <c r="KV13" s="1739" t="n"/>
      <c r="KW13" s="1739" t="n"/>
      <c r="KX13" s="1739" t="n"/>
      <c r="KY13" s="1739" t="n"/>
      <c r="KZ13" s="1739" t="n"/>
      <c r="LA13" s="1739" t="n"/>
      <c r="LB13" s="1739" t="n"/>
      <c r="LC13" s="1739" t="n"/>
      <c r="LD13" s="1739" t="n"/>
      <c r="LE13" s="1739" t="n"/>
      <c r="LF13" s="1739" t="n"/>
      <c r="LG13" s="1739" t="n"/>
      <c r="LH13" s="1739" t="n"/>
      <c r="LI13" s="1739" t="n"/>
      <c r="LJ13" s="1739" t="n"/>
      <c r="LK13" s="1739" t="n"/>
      <c r="LL13" s="1739" t="n"/>
      <c r="LM13" s="1739" t="n"/>
      <c r="LN13" s="1739" t="n"/>
      <c r="LO13" s="1739" t="n"/>
      <c r="LP13" s="1739" t="n"/>
      <c r="LQ13" s="1739" t="n"/>
      <c r="LR13" s="1739" t="n"/>
      <c r="LS13" s="1739" t="n"/>
      <c r="LT13" s="1739" t="n"/>
      <c r="LU13" s="1739" t="n"/>
      <c r="LV13" s="1739" t="n"/>
      <c r="LW13" s="1739" t="n"/>
      <c r="LX13" s="1739" t="n"/>
      <c r="LY13" s="1739" t="n"/>
      <c r="LZ13" s="1739" t="n"/>
      <c r="MA13" s="1739" t="n"/>
      <c r="MB13" s="1739" t="n"/>
      <c r="MC13" s="1739" t="n"/>
      <c r="MD13" s="1739" t="n"/>
      <c r="ME13" s="1739" t="n"/>
      <c r="MF13" s="1739" t="n"/>
      <c r="MG13" s="1739" t="n"/>
      <c r="MH13" s="1739" t="n"/>
      <c r="MI13" s="1739" t="n"/>
      <c r="MJ13" s="1739" t="n"/>
      <c r="MK13" s="1739" t="n"/>
      <c r="ML13" s="1739" t="n"/>
      <c r="MM13" s="1739" t="n"/>
      <c r="MN13" s="1739" t="n"/>
      <c r="MO13" s="1739" t="n"/>
      <c r="MP13" s="1739" t="n"/>
      <c r="MQ13" s="1739" t="n"/>
      <c r="MR13" s="1739" t="n"/>
      <c r="MS13" s="1739" t="n"/>
      <c r="MT13" s="1739" t="n"/>
      <c r="MU13" s="1739" t="n"/>
      <c r="MV13" s="1739" t="n"/>
      <c r="MW13" s="1739" t="n"/>
      <c r="MX13" s="1739" t="n"/>
      <c r="MY13" s="1739" t="n"/>
      <c r="MZ13" s="1739" t="n"/>
      <c r="NA13" s="1739" t="n"/>
      <c r="NB13" s="1739" t="n"/>
      <c r="NC13" s="1739" t="n"/>
      <c r="ND13" s="1739" t="n"/>
      <c r="NE13" s="1739" t="n"/>
      <c r="NF13" s="1739" t="n"/>
      <c r="NG13" s="1739" t="n"/>
      <c r="NH13" s="1739" t="n"/>
      <c r="NI13" s="1739" t="n"/>
      <c r="NJ13" s="1739" t="n"/>
      <c r="NK13" s="1739" t="n"/>
      <c r="NL13" s="1739" t="n"/>
      <c r="NM13" s="1739" t="n"/>
      <c r="NN13" s="1739" t="n"/>
      <c r="NO13" s="1739" t="n"/>
      <c r="NP13" s="1739" t="n"/>
      <c r="NQ13" s="1739" t="n"/>
      <c r="NR13" s="1739" t="n"/>
      <c r="NS13" s="1739" t="n"/>
      <c r="NT13" s="1739" t="n"/>
      <c r="NU13" s="1739" t="n"/>
      <c r="NV13" s="1739" t="n"/>
      <c r="NW13" s="1739" t="n"/>
      <c r="NX13" s="1739" t="n"/>
      <c r="NY13" s="1739" t="n"/>
      <c r="NZ13" s="1739" t="n"/>
      <c r="OA13" s="1739" t="n"/>
      <c r="OB13" s="1739" t="n"/>
      <c r="OC13" s="1739" t="n"/>
      <c r="OD13" s="1739" t="n"/>
      <c r="OE13" s="1739" t="n"/>
      <c r="OF13" s="1739" t="n"/>
      <c r="OG13" s="1739" t="n"/>
      <c r="OH13" s="1739" t="n"/>
      <c r="OI13" s="1739" t="n"/>
      <c r="OJ13" s="1739" t="n"/>
      <c r="OK13" s="1739" t="n"/>
      <c r="OL13" s="1739" t="n"/>
      <c r="OM13" s="1739" t="n"/>
      <c r="ON13" s="1739" t="n"/>
      <c r="OO13" s="1739" t="n"/>
      <c r="OP13" s="1739" t="n"/>
      <c r="OQ13" s="1739" t="n"/>
      <c r="OR13" s="1739" t="n"/>
      <c r="OS13" s="1739" t="n"/>
      <c r="OT13" s="1739" t="n"/>
      <c r="OU13" s="1739" t="n"/>
      <c r="OV13" s="1739" t="n"/>
      <c r="OW13" s="1739" t="n"/>
      <c r="OX13" s="1739" t="n"/>
      <c r="OY13" s="1739" t="n"/>
      <c r="OZ13" s="1739" t="n"/>
      <c r="PA13" s="1739" t="n"/>
      <c r="PB13" s="1739" t="n"/>
      <c r="PC13" s="1739" t="n"/>
      <c r="PD13" s="1739" t="n"/>
      <c r="PE13" s="1739" t="n"/>
      <c r="PF13" s="1739" t="n"/>
      <c r="PG13" s="1739" t="n"/>
      <c r="PH13" s="1739" t="n"/>
      <c r="PI13" s="1739" t="n"/>
      <c r="PJ13" s="1739" t="n"/>
      <c r="PK13" s="1739" t="n"/>
      <c r="PL13" s="1739" t="n"/>
      <c r="PM13" s="1739" t="n"/>
      <c r="PN13" s="1739" t="n"/>
      <c r="PO13" s="1739" t="n"/>
      <c r="PP13" s="1739" t="n"/>
      <c r="PQ13" s="1739" t="n"/>
      <c r="PR13" s="1739" t="n"/>
      <c r="PS13" s="1739" t="n"/>
      <c r="PT13" s="1739" t="n"/>
      <c r="PU13" s="1739" t="n"/>
      <c r="PV13" s="1739" t="n"/>
      <c r="PW13" s="1739" t="n"/>
      <c r="PX13" s="1739" t="n"/>
      <c r="PY13" s="1739" t="n"/>
      <c r="PZ13" s="1739" t="n"/>
      <c r="QA13" s="1739" t="n"/>
      <c r="QB13" s="1739" t="n"/>
      <c r="QC13" s="1739" t="n"/>
      <c r="QD13" s="1739" t="n"/>
      <c r="QE13" s="1739" t="n"/>
      <c r="QF13" s="1739" t="n"/>
      <c r="QG13" s="1739" t="n"/>
      <c r="QH13" s="1739" t="n"/>
      <c r="QI13" s="1739" t="n"/>
      <c r="QJ13" s="1739" t="n"/>
      <c r="QK13" s="1739" t="n"/>
      <c r="QL13" s="1739" t="n"/>
      <c r="QM13" s="1739" t="n"/>
      <c r="QN13" s="1739" t="n"/>
      <c r="QO13" s="1739" t="n"/>
      <c r="QP13" s="1739" t="n"/>
      <c r="QQ13" s="1739" t="n"/>
      <c r="QR13" s="1739" t="n"/>
      <c r="QS13" s="1739" t="n"/>
      <c r="QT13" s="1739" t="n"/>
      <c r="QU13" s="1739" t="n"/>
      <c r="QV13" s="1739" t="n"/>
      <c r="QW13" s="1739" t="n"/>
      <c r="QX13" s="1739" t="n"/>
      <c r="QY13" s="1739" t="n"/>
      <c r="QZ13" s="1739" t="n"/>
      <c r="RA13" s="1739" t="n"/>
      <c r="RB13" s="1739" t="n"/>
      <c r="RC13" s="1739" t="n"/>
      <c r="RD13" s="1739" t="n"/>
      <c r="RE13" s="1739" t="n"/>
      <c r="RF13" s="1739" t="n"/>
      <c r="RG13" s="1739" t="n"/>
      <c r="RH13" s="1739" t="n"/>
      <c r="RI13" s="1739" t="n"/>
      <c r="RJ13" s="1739" t="n"/>
      <c r="RK13" s="1739" t="n"/>
      <c r="RL13" s="1739" t="n"/>
      <c r="RM13" s="1739" t="n"/>
      <c r="RN13" s="1739" t="n"/>
      <c r="RO13" s="1739" t="n"/>
      <c r="RP13" s="1739" t="n"/>
      <c r="RQ13" s="1739" t="n"/>
      <c r="RR13" s="1739" t="n"/>
      <c r="RS13" s="1739" t="n"/>
      <c r="RT13" s="1739" t="n"/>
      <c r="RU13" s="1739" t="n"/>
      <c r="RV13" s="1739" t="n"/>
      <c r="RW13" s="1739" t="n"/>
      <c r="RX13" s="1739" t="n"/>
      <c r="RY13" s="1739" t="n"/>
      <c r="RZ13" s="1739" t="n"/>
      <c r="SA13" s="1739" t="n"/>
      <c r="SB13" s="1739" t="n"/>
      <c r="SC13" s="1739" t="n"/>
      <c r="SD13" s="1739" t="n"/>
      <c r="SE13" s="1739" t="n"/>
      <c r="SF13" s="1739" t="n"/>
      <c r="SG13" s="1739" t="n"/>
      <c r="SH13" s="1739" t="n"/>
      <c r="SI13" s="1739" t="n"/>
      <c r="SJ13" s="1739" t="n"/>
      <c r="SK13" s="1739" t="n"/>
      <c r="SL13" s="1739" t="n"/>
      <c r="SM13" s="1739" t="n"/>
      <c r="SN13" s="1739" t="n"/>
      <c r="SO13" s="1739" t="n"/>
      <c r="SP13" s="1739" t="n"/>
      <c r="SQ13" s="1739" t="n"/>
      <c r="SR13" s="1739" t="n"/>
      <c r="SS13" s="1739" t="n"/>
      <c r="ST13" s="1739" t="n"/>
      <c r="SU13" s="1739" t="n"/>
      <c r="SV13" s="1739" t="n"/>
      <c r="SW13" s="1739" t="n"/>
      <c r="SX13" s="1739" t="n"/>
      <c r="SY13" s="1739" t="n"/>
      <c r="SZ13" s="1739" t="n"/>
      <c r="TA13" s="1739" t="n"/>
      <c r="TB13" s="1739" t="n"/>
      <c r="TC13" s="1739" t="n"/>
      <c r="TD13" s="1739" t="n"/>
      <c r="TE13" s="1739" t="n"/>
      <c r="TF13" s="1739" t="n"/>
      <c r="TG13" s="1739" t="n"/>
      <c r="TH13" s="1739" t="n"/>
      <c r="TI13" s="1739" t="n"/>
      <c r="TJ13" s="1739" t="n"/>
      <c r="TK13" s="1739" t="n"/>
      <c r="TL13" s="1739" t="n"/>
      <c r="TM13" s="1739" t="n"/>
      <c r="TN13" s="1739" t="n"/>
      <c r="TO13" s="1739" t="n"/>
      <c r="TP13" s="1739" t="n"/>
      <c r="TQ13" s="1739" t="n"/>
      <c r="TR13" s="1739" t="n"/>
      <c r="TS13" s="1739" t="n"/>
      <c r="TT13" s="1739" t="n"/>
      <c r="TU13" s="1739" t="n"/>
      <c r="TV13" s="1739" t="n"/>
      <c r="TW13" s="1739" t="n"/>
      <c r="TX13" s="1739" t="n"/>
      <c r="TY13" s="1739" t="n"/>
      <c r="TZ13" s="1739" t="n"/>
      <c r="UA13" s="1739" t="n"/>
      <c r="UB13" s="1739" t="n"/>
      <c r="UC13" s="1739" t="n"/>
      <c r="UD13" s="1739" t="n"/>
      <c r="UE13" s="1739" t="n"/>
      <c r="UF13" s="1739" t="n"/>
      <c r="UG13" s="1739" t="n"/>
      <c r="UH13" s="1739" t="n"/>
      <c r="UI13" s="1739" t="n"/>
      <c r="UJ13" s="1739" t="n"/>
      <c r="UK13" s="1739" t="n"/>
      <c r="UL13" s="1739" t="n"/>
      <c r="UM13" s="1739" t="n"/>
      <c r="UN13" s="1739" t="n"/>
      <c r="UO13" s="1739" t="n"/>
      <c r="UP13" s="1739" t="n"/>
      <c r="UQ13" s="1739" t="n"/>
      <c r="UR13" s="1739" t="n"/>
      <c r="US13" s="1739" t="n"/>
      <c r="UT13" s="1739" t="n"/>
      <c r="UU13" s="1739" t="n"/>
      <c r="UV13" s="1739" t="n"/>
      <c r="UW13" s="1739" t="n"/>
      <c r="UX13" s="1739" t="n"/>
      <c r="UY13" s="1739" t="n"/>
      <c r="UZ13" s="1739" t="n"/>
      <c r="VA13" s="1739" t="n"/>
      <c r="VB13" s="1739" t="n"/>
      <c r="VC13" s="1739" t="n"/>
      <c r="VD13" s="1739" t="n"/>
      <c r="VE13" s="1739" t="n"/>
      <c r="VF13" s="1739" t="n"/>
      <c r="VG13" s="1739" t="n"/>
      <c r="VH13" s="1739" t="n"/>
      <c r="VI13" s="1739" t="n"/>
      <c r="VJ13" s="1739" t="n"/>
      <c r="VK13" s="1739" t="n"/>
      <c r="VL13" s="1739" t="n"/>
      <c r="VM13" s="1739" t="n"/>
      <c r="VN13" s="1739" t="n"/>
      <c r="VO13" s="1739" t="n"/>
      <c r="VP13" s="1739" t="n"/>
      <c r="VQ13" s="1739" t="n"/>
      <c r="VR13" s="1739" t="n"/>
      <c r="VS13" s="1739" t="n"/>
      <c r="VT13" s="1739" t="n"/>
      <c r="VU13" s="1739" t="n"/>
      <c r="VV13" s="1739" t="n"/>
      <c r="VW13" s="1739" t="n"/>
      <c r="VX13" s="1739" t="n"/>
      <c r="VY13" s="1739" t="n"/>
      <c r="VZ13" s="1739" t="n"/>
      <c r="WA13" s="1739" t="n"/>
      <c r="WB13" s="1739" t="n"/>
      <c r="WC13" s="1739" t="n"/>
      <c r="WD13" s="1739" t="n"/>
      <c r="WE13" s="1739" t="n"/>
      <c r="WF13" s="1739" t="n"/>
      <c r="WG13" s="1739" t="n"/>
      <c r="WH13" s="1739" t="n"/>
      <c r="WI13" s="1739" t="n"/>
      <c r="WJ13" s="1739" t="n"/>
      <c r="WK13" s="1739" t="n"/>
      <c r="WL13" s="1739" t="n"/>
      <c r="WM13" s="1739" t="n"/>
      <c r="WN13" s="1739" t="n"/>
      <c r="WO13" s="1739" t="n"/>
      <c r="WP13" s="1739" t="n"/>
      <c r="WQ13" s="1739" t="n"/>
      <c r="WR13" s="1739" t="n"/>
      <c r="WS13" s="1739" t="n"/>
      <c r="WT13" s="1739" t="n"/>
      <c r="WU13" s="1739" t="n"/>
      <c r="WV13" s="1739" t="n"/>
      <c r="WW13" s="1739" t="n"/>
      <c r="WX13" s="1739" t="n"/>
      <c r="WY13" s="1739" t="n"/>
      <c r="WZ13" s="1739" t="n"/>
      <c r="XA13" s="1739" t="n"/>
      <c r="XB13" s="1739" t="n"/>
      <c r="XC13" s="1739" t="n"/>
      <c r="XD13" s="1739" t="n"/>
      <c r="XE13" s="1739" t="n"/>
      <c r="XF13" s="1739" t="n"/>
      <c r="XG13" s="1739" t="n"/>
      <c r="XH13" s="1739" t="n"/>
      <c r="XI13" s="1739" t="n"/>
      <c r="XJ13" s="1739" t="n"/>
      <c r="XK13" s="1739" t="n"/>
      <c r="XL13" s="1739" t="n"/>
      <c r="XM13" s="1739" t="n"/>
      <c r="XN13" s="1739" t="n"/>
      <c r="XO13" s="1739" t="n"/>
      <c r="XP13" s="1739" t="n"/>
      <c r="XQ13" s="1739" t="n"/>
      <c r="XR13" s="1739" t="n"/>
      <c r="XS13" s="1739" t="n"/>
      <c r="XT13" s="1739" t="n"/>
      <c r="XU13" s="1739" t="n"/>
      <c r="XV13" s="1739" t="n"/>
      <c r="XW13" s="1739" t="n"/>
      <c r="XX13" s="1739" t="n"/>
      <c r="XY13" s="1739" t="n"/>
      <c r="XZ13" s="1739" t="n"/>
      <c r="YA13" s="1739" t="n"/>
      <c r="YB13" s="1739" t="n"/>
      <c r="YC13" s="1739" t="n"/>
      <c r="YD13" s="1739" t="n"/>
      <c r="YE13" s="1739" t="n"/>
      <c r="YF13" s="1739" t="n"/>
      <c r="YG13" s="1739" t="n"/>
      <c r="YH13" s="1739" t="n"/>
      <c r="YI13" s="1739" t="n"/>
      <c r="YJ13" s="1739" t="n"/>
      <c r="YK13" s="1739" t="n"/>
      <c r="YL13" s="1739" t="n"/>
      <c r="YM13" s="1739" t="n"/>
      <c r="YN13" s="1739" t="n"/>
      <c r="YO13" s="1739" t="n"/>
      <c r="YP13" s="1739" t="n"/>
      <c r="YQ13" s="1739" t="n"/>
      <c r="YR13" s="1739" t="n"/>
      <c r="YS13" s="1739" t="n"/>
      <c r="YT13" s="1739" t="n"/>
      <c r="YU13" s="1739" t="n"/>
      <c r="YV13" s="1739" t="n"/>
      <c r="YW13" s="1739" t="n"/>
      <c r="YX13" s="1739" t="n"/>
      <c r="YY13" s="1739" t="n"/>
      <c r="YZ13" s="1739" t="n"/>
      <c r="ZA13" s="1739" t="n"/>
      <c r="ZB13" s="1739" t="n"/>
      <c r="ZC13" s="1739" t="n"/>
      <c r="ZD13" s="1739" t="n"/>
      <c r="ZE13" s="1739" t="n"/>
      <c r="ZF13" s="1739" t="n"/>
      <c r="ZG13" s="1739" t="n"/>
      <c r="ZH13" s="1739" t="n"/>
      <c r="ZI13" s="1739" t="n"/>
      <c r="ZJ13" s="1739" t="n"/>
      <c r="ZK13" s="1739" t="n"/>
      <c r="ZL13" s="1739" t="n"/>
      <c r="ZM13" s="1739" t="n"/>
      <c r="ZN13" s="1739" t="n"/>
      <c r="ZO13" s="1739" t="n"/>
      <c r="ZP13" s="1739" t="n"/>
      <c r="ZQ13" s="1739" t="n"/>
      <c r="ZR13" s="1739" t="n"/>
      <c r="ZS13" s="1739" t="n"/>
      <c r="ZT13" s="1739" t="n"/>
      <c r="ZU13" s="1739" t="n"/>
      <c r="ZV13" s="1739" t="n"/>
      <c r="ZW13" s="1739" t="n"/>
      <c r="ZX13" s="1739" t="n"/>
      <c r="ZY13" s="1739" t="n"/>
      <c r="ZZ13" s="1739" t="n"/>
      <c r="AAA13" s="1739" t="n"/>
      <c r="AAB13" s="1739" t="n"/>
      <c r="AAC13" s="1739" t="n"/>
      <c r="AAD13" s="1739" t="n"/>
      <c r="AAE13" s="1739" t="n"/>
      <c r="AAF13" s="1739" t="n"/>
      <c r="AAG13" s="1739" t="n"/>
      <c r="AAH13" s="1739" t="n"/>
      <c r="AAI13" s="1739" t="n"/>
      <c r="AAJ13" s="1739" t="n"/>
      <c r="AAK13" s="1739" t="n"/>
      <c r="AAL13" s="1739" t="n"/>
      <c r="AAM13" s="1739" t="n"/>
      <c r="AAN13" s="1739" t="n"/>
      <c r="AAO13" s="1739" t="n"/>
      <c r="AAP13" s="1739" t="n"/>
      <c r="AAQ13" s="1739" t="n"/>
      <c r="AAR13" s="1739" t="n"/>
      <c r="AAS13" s="1739" t="n"/>
      <c r="AAT13" s="1739" t="n"/>
      <c r="AAU13" s="1739" t="n"/>
      <c r="AAV13" s="1739" t="n"/>
      <c r="AAW13" s="1739" t="n"/>
      <c r="AAX13" s="1739" t="n"/>
      <c r="AAY13" s="1739" t="n"/>
      <c r="AAZ13" s="1739" t="n"/>
      <c r="ABA13" s="1739" t="n"/>
      <c r="ABB13" s="1739" t="n"/>
      <c r="ABC13" s="1739" t="n"/>
      <c r="ABD13" s="1739" t="n"/>
      <c r="ABE13" s="1739" t="n"/>
      <c r="ABF13" s="1739" t="n"/>
      <c r="ABG13" s="1739" t="n"/>
      <c r="ABH13" s="1739" t="n"/>
      <c r="ABI13" s="1739" t="n"/>
      <c r="ABJ13" s="1739" t="n"/>
      <c r="ABK13" s="1739" t="n"/>
      <c r="ABL13" s="1739" t="n"/>
      <c r="ABM13" s="1739" t="n"/>
      <c r="ABN13" s="1739" t="n"/>
      <c r="ABO13" s="1739" t="n"/>
      <c r="ABP13" s="1739" t="n"/>
      <c r="ABQ13" s="1739" t="n"/>
      <c r="ABR13" s="1739" t="n"/>
      <c r="ABS13" s="1739" t="n"/>
      <c r="ABT13" s="1739" t="n"/>
      <c r="ABU13" s="1739" t="n"/>
      <c r="ABV13" s="1739" t="n"/>
      <c r="ABW13" s="1739" t="n"/>
      <c r="ABX13" s="1739" t="n"/>
      <c r="ABY13" s="1739" t="n"/>
      <c r="ABZ13" s="1739" t="n"/>
      <c r="ACA13" s="1739" t="n"/>
      <c r="ACB13" s="1739" t="n"/>
      <c r="ACC13" s="1739" t="n"/>
      <c r="ACD13" s="1739" t="n"/>
      <c r="ACE13" s="1739" t="n"/>
      <c r="ACF13" s="1739" t="n"/>
      <c r="ACG13" s="1739" t="n"/>
      <c r="ACH13" s="1739" t="n"/>
      <c r="ACI13" s="1739" t="n"/>
      <c r="ACJ13" s="1739" t="n"/>
      <c r="ACK13" s="1739" t="n"/>
      <c r="ACL13" s="1739" t="n"/>
      <c r="ACM13" s="1739" t="n"/>
      <c r="ACN13" s="1739" t="n"/>
      <c r="ACO13" s="1739" t="n"/>
      <c r="ACP13" s="1739" t="n"/>
      <c r="ACQ13" s="1739" t="n"/>
      <c r="ACR13" s="1739" t="n"/>
      <c r="ACS13" s="1739" t="n"/>
      <c r="ACT13" s="1739" t="n"/>
      <c r="ACU13" s="1739" t="n"/>
      <c r="ACV13" s="1739" t="n"/>
      <c r="ACW13" s="1739" t="n"/>
      <c r="ACX13" s="1739" t="n"/>
      <c r="ACY13" s="1739" t="n"/>
      <c r="ACZ13" s="1739" t="n"/>
      <c r="ADA13" s="1739" t="n"/>
      <c r="ADB13" s="1739" t="n"/>
      <c r="ADC13" s="1739" t="n"/>
      <c r="ADD13" s="1739" t="n"/>
      <c r="ADE13" s="1739" t="n"/>
      <c r="ADF13" s="1739" t="n"/>
      <c r="ADG13" s="1739" t="n"/>
      <c r="ADH13" s="1739" t="n"/>
      <c r="ADI13" s="1739" t="n"/>
      <c r="ADJ13" s="1739" t="n"/>
      <c r="ADK13" s="1739" t="n"/>
      <c r="ADL13" s="1739" t="n"/>
      <c r="ADM13" s="1739" t="n"/>
      <c r="ADN13" s="1739" t="n"/>
      <c r="ADO13" s="1739" t="n"/>
      <c r="ADP13" s="1739" t="n"/>
      <c r="ADQ13" s="1739" t="n"/>
      <c r="ADR13" s="1739" t="n"/>
      <c r="ADS13" s="1739" t="n"/>
      <c r="ADT13" s="1739" t="n"/>
      <c r="ADU13" s="1739" t="n"/>
      <c r="ADV13" s="1739" t="n"/>
      <c r="ADW13" s="1739" t="n"/>
      <c r="ADX13" s="1739" t="n"/>
      <c r="ADY13" s="1739" t="n"/>
      <c r="ADZ13" s="1739" t="n"/>
      <c r="AEA13" s="1739" t="n"/>
      <c r="AEB13" s="1739" t="n"/>
      <c r="AEC13" s="1739" t="n"/>
      <c r="AED13" s="1739" t="n"/>
      <c r="AEE13" s="1739" t="n"/>
      <c r="AEF13" s="1739" t="n"/>
      <c r="AEG13" s="1739" t="n"/>
      <c r="AEH13" s="1739" t="n"/>
      <c r="AEI13" s="1739" t="n"/>
      <c r="AEJ13" s="1739" t="n"/>
      <c r="AEK13" s="1739" t="n"/>
      <c r="AEL13" s="1739" t="n"/>
      <c r="AEM13" s="1739" t="n"/>
      <c r="AEN13" s="1739" t="n"/>
      <c r="AEO13" s="1739" t="n"/>
      <c r="AEP13" s="1739" t="n"/>
      <c r="AEQ13" s="1739" t="n"/>
      <c r="AER13" s="1739" t="n"/>
      <c r="AES13" s="1739" t="n"/>
      <c r="AET13" s="1739" t="n"/>
      <c r="AEU13" s="1739" t="n"/>
      <c r="AEV13" s="1739" t="n"/>
      <c r="AEW13" s="1739" t="n"/>
      <c r="AEX13" s="1739" t="n"/>
      <c r="AEY13" s="1739" t="n"/>
      <c r="AEZ13" s="1739" t="n"/>
      <c r="AFA13" s="1739" t="n"/>
      <c r="AFB13" s="1739" t="n"/>
      <c r="AFC13" s="1739" t="n"/>
      <c r="AFD13" s="1739" t="n"/>
      <c r="AFE13" s="1739" t="n"/>
      <c r="AFF13" s="1739" t="n"/>
      <c r="AFG13" s="1739" t="n"/>
      <c r="AFH13" s="1739" t="n"/>
      <c r="AFI13" s="1739" t="n"/>
      <c r="AFJ13" s="1739" t="n"/>
      <c r="AFK13" s="1739" t="n"/>
      <c r="AFL13" s="1739" t="n"/>
      <c r="AFM13" s="1739" t="n"/>
      <c r="AFN13" s="1739" t="n"/>
      <c r="AFO13" s="1739" t="n"/>
      <c r="AFP13" s="1739" t="n"/>
      <c r="AFQ13" s="1739" t="n"/>
      <c r="AFR13" s="1739" t="n"/>
      <c r="AFS13" s="1739" t="n"/>
      <c r="AFT13" s="1739" t="n"/>
      <c r="AFU13" s="1739" t="n"/>
      <c r="AFV13" s="1739" t="n"/>
      <c r="AFW13" s="1739" t="n"/>
      <c r="AFX13" s="1739" t="n"/>
      <c r="AFY13" s="1739" t="n"/>
      <c r="AFZ13" s="1739" t="n"/>
      <c r="AGA13" s="1739" t="n"/>
      <c r="AGB13" s="1739" t="n"/>
      <c r="AGC13" s="1739" t="n"/>
      <c r="AGD13" s="1739" t="n"/>
      <c r="AGE13" s="1739" t="n"/>
      <c r="AGF13" s="1739" t="n"/>
      <c r="AGG13" s="1739" t="n"/>
      <c r="AGH13" s="1739" t="n"/>
      <c r="AGI13" s="1739" t="n"/>
      <c r="AGJ13" s="1739" t="n"/>
      <c r="AGK13" s="1739" t="n"/>
      <c r="AGL13" s="1739" t="n"/>
      <c r="AGM13" s="1739" t="n"/>
      <c r="AGN13" s="1739" t="n"/>
      <c r="AGO13" s="1739" t="n"/>
      <c r="AGP13" s="1739" t="n"/>
      <c r="AGQ13" s="1739" t="n"/>
      <c r="AGR13" s="1739" t="n"/>
      <c r="AGS13" s="1739" t="n"/>
      <c r="AGT13" s="1739" t="n"/>
      <c r="AGU13" s="1739" t="n"/>
      <c r="AGV13" s="1739" t="n"/>
      <c r="AGW13" s="1739" t="n"/>
      <c r="AGX13" s="1739" t="n"/>
      <c r="AGY13" s="1739" t="n"/>
      <c r="AGZ13" s="1739" t="n"/>
      <c r="AHA13" s="1739" t="n"/>
      <c r="AHB13" s="1739" t="n"/>
      <c r="AHC13" s="1739" t="n"/>
      <c r="AHD13" s="1739" t="n"/>
      <c r="AHE13" s="1739" t="n"/>
      <c r="AHF13" s="1739" t="n"/>
      <c r="AHG13" s="1739" t="n"/>
      <c r="AHH13" s="1739" t="n"/>
      <c r="AHI13" s="1739" t="n"/>
      <c r="AHJ13" s="1739" t="n"/>
      <c r="AHK13" s="1739" t="n"/>
      <c r="AHL13" s="1739" t="n"/>
      <c r="AHM13" s="1739" t="n"/>
      <c r="AHN13" s="1739" t="n"/>
      <c r="AHO13" s="1739" t="n"/>
      <c r="AHP13" s="1739" t="n"/>
      <c r="AHQ13" s="1739" t="n"/>
      <c r="AHR13" s="1739" t="n"/>
      <c r="AHS13" s="1739" t="n"/>
      <c r="AHT13" s="1739" t="n"/>
      <c r="AHU13" s="1739" t="n"/>
      <c r="AHV13" s="1739" t="n"/>
      <c r="AHW13" s="1739" t="n"/>
      <c r="AHX13" s="1739" t="n"/>
      <c r="AHY13" s="1739" t="n"/>
      <c r="AHZ13" s="1739" t="n"/>
      <c r="AIA13" s="1739" t="n"/>
      <c r="AIB13" s="1739" t="n"/>
      <c r="AIC13" s="1739" t="n"/>
      <c r="AID13" s="1739" t="n"/>
      <c r="AIE13" s="1739" t="n"/>
      <c r="AIF13" s="1739" t="n"/>
      <c r="AIG13" s="1739" t="n"/>
      <c r="AIH13" s="1739" t="n"/>
      <c r="AII13" s="1739" t="n"/>
      <c r="AIJ13" s="1739" t="n"/>
      <c r="AIK13" s="1739" t="n"/>
      <c r="AIL13" s="1739" t="n"/>
      <c r="AIM13" s="1739" t="n"/>
      <c r="AIN13" s="1739" t="n"/>
      <c r="AIO13" s="1739" t="n"/>
      <c r="AIP13" s="1739" t="n"/>
      <c r="AIQ13" s="1739" t="n"/>
      <c r="AIR13" s="1739" t="n"/>
      <c r="AIS13" s="1739" t="n"/>
      <c r="AIT13" s="1739" t="n"/>
      <c r="AIU13" s="1739" t="n"/>
      <c r="AIV13" s="1739" t="n"/>
      <c r="AIW13" s="1739" t="n"/>
      <c r="AIX13" s="1739" t="n"/>
      <c r="AIY13" s="1739" t="n"/>
      <c r="AIZ13" s="1739" t="n"/>
      <c r="AJA13" s="1739" t="n"/>
      <c r="AJB13" s="1739" t="n"/>
      <c r="AJC13" s="1739" t="n"/>
      <c r="AJD13" s="1739" t="n"/>
      <c r="AJE13" s="1739" t="n"/>
      <c r="AJF13" s="1739" t="n"/>
      <c r="AJG13" s="1739" t="n"/>
      <c r="AJH13" s="1739" t="n"/>
      <c r="AJI13" s="1739" t="n"/>
      <c r="AJJ13" s="1739" t="n"/>
      <c r="AJK13" s="1739" t="n"/>
      <c r="AJL13" s="1739" t="n"/>
      <c r="AJM13" s="1739" t="n"/>
      <c r="AJN13" s="1739" t="n"/>
      <c r="AJO13" s="1739" t="n"/>
      <c r="AJP13" s="1739" t="n"/>
      <c r="AJQ13" s="1739" t="n"/>
      <c r="AJR13" s="1739" t="n"/>
      <c r="AJS13" s="1739" t="n"/>
      <c r="AJT13" s="1739" t="n"/>
      <c r="AJU13" s="1739" t="n"/>
      <c r="AJV13" s="1739" t="n"/>
      <c r="AJW13" s="1739" t="n"/>
      <c r="AJX13" s="1739" t="n"/>
      <c r="AJY13" s="1739" t="n"/>
      <c r="AJZ13" s="1739" t="n"/>
      <c r="AKA13" s="1739" t="n"/>
      <c r="AKB13" s="1739" t="n"/>
      <c r="AKC13" s="1739" t="n"/>
      <c r="AKD13" s="1739" t="n"/>
      <c r="AKE13" s="1739" t="n"/>
      <c r="AKF13" s="1739" t="n"/>
      <c r="AKG13" s="1739" t="n"/>
      <c r="AKH13" s="1739" t="n"/>
      <c r="AKI13" s="1739" t="n"/>
      <c r="AKJ13" s="1739" t="n"/>
      <c r="AKK13" s="1739" t="n"/>
      <c r="AKL13" s="1739" t="n"/>
      <c r="AKM13" s="1739" t="n"/>
      <c r="AKN13" s="1739" t="n"/>
      <c r="AKO13" s="1739" t="n"/>
      <c r="AKP13" s="1739" t="n"/>
      <c r="AKQ13" s="1739" t="n"/>
      <c r="AKR13" s="1739" t="n"/>
      <c r="AKS13" s="1739" t="n"/>
      <c r="AKT13" s="1739" t="n"/>
      <c r="AKU13" s="1739" t="n"/>
      <c r="AKV13" s="1739" t="n"/>
      <c r="AKW13" s="1739" t="n"/>
      <c r="AKX13" s="1739" t="n"/>
      <c r="AKY13" s="1739" t="n"/>
      <c r="AKZ13" s="1739" t="n"/>
      <c r="ALA13" s="1739" t="n"/>
      <c r="ALB13" s="1739" t="n"/>
      <c r="ALC13" s="1739" t="n"/>
      <c r="ALD13" s="1739" t="n"/>
      <c r="ALE13" s="1739" t="n"/>
      <c r="ALF13" s="1739" t="n"/>
      <c r="ALG13" s="1739" t="n"/>
      <c r="ALH13" s="1739" t="n"/>
      <c r="ALI13" s="1739" t="n"/>
      <c r="ALJ13" s="1739" t="n"/>
      <c r="ALK13" s="1739" t="n"/>
      <c r="ALL13" s="1739" t="n"/>
      <c r="ALM13" s="1739" t="n"/>
      <c r="ALN13" s="1739" t="n"/>
      <c r="ALO13" s="1739" t="n"/>
      <c r="ALP13" s="1739" t="n"/>
      <c r="ALQ13" s="1739" t="n"/>
      <c r="ALR13" s="1739" t="n"/>
      <c r="ALS13" s="1739" t="n"/>
      <c r="ALT13" s="1739" t="n"/>
      <c r="ALU13" s="1739" t="n"/>
      <c r="ALV13" s="1739" t="n"/>
      <c r="ALW13" s="1739" t="n"/>
      <c r="ALX13" s="1739" t="n"/>
      <c r="ALY13" s="1739" t="n"/>
      <c r="ALZ13" s="1739" t="n"/>
      <c r="AMA13" s="1739" t="n"/>
      <c r="AMB13" s="1739" t="n"/>
      <c r="AMC13" s="1739" t="n"/>
      <c r="AMD13" s="1739" t="n"/>
      <c r="AME13" s="1739" t="n"/>
      <c r="AMF13" s="1739" t="n"/>
      <c r="AMG13" s="1739" t="n"/>
      <c r="AMH13" s="1739" t="n"/>
      <c r="AMI13" s="1739" t="n"/>
      <c r="AMJ13" s="1739" t="n"/>
      <c r="AMK13" s="1739" t="n"/>
      <c r="AML13" s="1739" t="n"/>
      <c r="AMM13" s="1739" t="n"/>
      <c r="AMN13" s="1739" t="n"/>
      <c r="AMO13" s="1739" t="n"/>
      <c r="AMP13" s="1739" t="n"/>
      <c r="AMQ13" s="1739" t="n"/>
      <c r="AMR13" s="1739" t="n"/>
      <c r="AMS13" s="1739" t="n"/>
      <c r="AMT13" s="1739" t="n"/>
      <c r="AMU13" s="1739" t="n"/>
      <c r="AMV13" s="1739" t="n"/>
      <c r="AMW13" s="1739" t="n"/>
      <c r="AMX13" s="1739" t="n"/>
      <c r="AMY13" s="1739" t="n"/>
      <c r="AMZ13" s="1739" t="n"/>
      <c r="ANA13" s="1739" t="n"/>
      <c r="ANB13" s="1739" t="n"/>
      <c r="ANC13" s="1739" t="n"/>
      <c r="AND13" s="1739" t="n"/>
      <c r="ANE13" s="1739" t="n"/>
      <c r="ANF13" s="1739" t="n"/>
      <c r="ANG13" s="1739" t="n"/>
      <c r="ANH13" s="1739" t="n"/>
      <c r="ANI13" s="1739" t="n"/>
      <c r="ANJ13" s="1739" t="n"/>
      <c r="ANK13" s="1739" t="n"/>
      <c r="ANL13" s="1739" t="n"/>
      <c r="ANM13" s="1739" t="n"/>
      <c r="ANN13" s="1739" t="n"/>
      <c r="ANO13" s="1739" t="n"/>
      <c r="ANP13" s="1739" t="n"/>
      <c r="ANQ13" s="1739" t="n"/>
      <c r="ANR13" s="1739" t="n"/>
      <c r="ANS13" s="1739" t="n"/>
      <c r="ANT13" s="1739" t="n"/>
      <c r="ANU13" s="1739" t="n"/>
      <c r="ANV13" s="1739" t="n"/>
      <c r="ANW13" s="1739" t="n"/>
      <c r="ANX13" s="1739" t="n"/>
      <c r="ANY13" s="1739" t="n"/>
      <c r="ANZ13" s="1739" t="n"/>
      <c r="AOA13" s="1739" t="n"/>
      <c r="AOB13" s="1739" t="n"/>
      <c r="AOC13" s="1739" t="n"/>
      <c r="AOD13" s="1739" t="n"/>
      <c r="AOE13" s="1739" t="n"/>
      <c r="AOF13" s="1739" t="n"/>
      <c r="AOG13" s="1739" t="n"/>
      <c r="AOH13" s="1739" t="n"/>
      <c r="AOI13" s="1739" t="n"/>
      <c r="AOJ13" s="1739" t="n"/>
      <c r="AOK13" s="1739" t="n"/>
      <c r="AOL13" s="1739" t="n"/>
      <c r="AOM13" s="1739" t="n"/>
      <c r="AON13" s="1739" t="n"/>
      <c r="AOO13" s="1739" t="n"/>
      <c r="AOP13" s="1739" t="n"/>
      <c r="AOQ13" s="1739" t="n"/>
      <c r="AOR13" s="1739" t="n"/>
      <c r="AOS13" s="1739" t="n"/>
      <c r="AOT13" s="1739" t="n"/>
      <c r="AOU13" s="1739" t="n"/>
      <c r="AOV13" s="1739" t="n"/>
      <c r="AOW13" s="1739" t="n"/>
      <c r="AOX13" s="1739" t="n"/>
      <c r="AOY13" s="1739" t="n"/>
      <c r="AOZ13" s="1739" t="n"/>
      <c r="APA13" s="1739" t="n"/>
      <c r="APB13" s="1739" t="n"/>
      <c r="APC13" s="1739" t="n"/>
      <c r="APD13" s="1739" t="n"/>
      <c r="APE13" s="1739" t="n"/>
      <c r="APF13" s="1739" t="n"/>
      <c r="APG13" s="1739" t="n"/>
      <c r="APH13" s="1739" t="n"/>
      <c r="API13" s="1739" t="n"/>
      <c r="APJ13" s="1739" t="n"/>
      <c r="APK13" s="1739" t="n"/>
      <c r="APL13" s="1739" t="n"/>
      <c r="APM13" s="1739" t="n"/>
      <c r="APN13" s="1739" t="n"/>
      <c r="APO13" s="1739" t="n"/>
      <c r="APP13" s="1739" t="n"/>
      <c r="APQ13" s="1739" t="n"/>
      <c r="APR13" s="1739" t="n"/>
      <c r="APS13" s="1739" t="n"/>
      <c r="APT13" s="1739" t="n"/>
      <c r="APU13" s="1739" t="n"/>
      <c r="APV13" s="1739" t="n"/>
      <c r="APW13" s="1739" t="n"/>
      <c r="APX13" s="1739" t="n"/>
      <c r="APY13" s="1739" t="n"/>
      <c r="APZ13" s="1739" t="n"/>
      <c r="AQA13" s="1739" t="n"/>
      <c r="AQB13" s="1739" t="n"/>
      <c r="AQC13" s="1739" t="n"/>
      <c r="AQD13" s="1739" t="n"/>
      <c r="AQE13" s="1739" t="n"/>
      <c r="AQF13" s="1739" t="n"/>
      <c r="AQG13" s="1739" t="n"/>
      <c r="AQH13" s="1739" t="n"/>
      <c r="AQI13" s="1739" t="n"/>
      <c r="AQJ13" s="1739" t="n"/>
      <c r="AQK13" s="1739" t="n"/>
      <c r="AQL13" s="1739" t="n"/>
      <c r="AQM13" s="1739" t="n"/>
      <c r="AQN13" s="1739" t="n"/>
      <c r="AQO13" s="1739" t="n"/>
      <c r="AQP13" s="1739" t="n"/>
      <c r="AQQ13" s="1739" t="n"/>
      <c r="AQR13" s="1739" t="n"/>
      <c r="AQS13" s="1739" t="n"/>
      <c r="AQT13" s="1739" t="n"/>
      <c r="AQU13" s="1739" t="n"/>
      <c r="AQV13" s="1739" t="n"/>
      <c r="AQW13" s="1739" t="n"/>
      <c r="AQX13" s="1739" t="n"/>
      <c r="AQY13" s="1739" t="n"/>
      <c r="AQZ13" s="1739" t="n"/>
      <c r="ARA13" s="1739" t="n"/>
      <c r="ARB13" s="1739" t="n"/>
      <c r="ARC13" s="1739" t="n"/>
      <c r="ARD13" s="1739" t="n"/>
      <c r="ARE13" s="1739" t="n"/>
      <c r="ARF13" s="1739" t="n"/>
      <c r="ARG13" s="1739" t="n"/>
      <c r="ARH13" s="1739" t="n"/>
      <c r="ARI13" s="1739" t="n"/>
      <c r="ARJ13" s="1739" t="n"/>
      <c r="ARK13" s="1739" t="n"/>
      <c r="ARL13" s="1739" t="n"/>
      <c r="ARM13" s="1739" t="n"/>
      <c r="ARN13" s="1739" t="n"/>
      <c r="ARO13" s="1739" t="n"/>
      <c r="ARP13" s="1739" t="n"/>
      <c r="ARQ13" s="1739" t="n"/>
      <c r="ARR13" s="1739" t="n"/>
      <c r="ARS13" s="1739" t="n"/>
      <c r="ART13" s="1739" t="n"/>
      <c r="ARU13" s="1739" t="n"/>
      <c r="ARV13" s="1739" t="n"/>
      <c r="ARW13" s="1739" t="n"/>
      <c r="ARX13" s="1739" t="n"/>
      <c r="ARY13" s="1739" t="n"/>
      <c r="ARZ13" s="1739" t="n"/>
      <c r="ASA13" s="1739" t="n"/>
      <c r="ASB13" s="1739" t="n"/>
      <c r="ASC13" s="1739" t="n"/>
      <c r="ASD13" s="1739" t="n"/>
      <c r="ASE13" s="1739" t="n"/>
      <c r="ASF13" s="1739" t="n"/>
      <c r="ASG13" s="1739" t="n"/>
      <c r="ASH13" s="1739" t="n"/>
      <c r="ASI13" s="1739" t="n"/>
      <c r="ASJ13" s="1739" t="n"/>
      <c r="ASK13" s="1739" t="n"/>
      <c r="ASL13" s="1739" t="n"/>
      <c r="ASM13" s="1739" t="n"/>
      <c r="ASN13" s="1739" t="n"/>
      <c r="ASO13" s="1739" t="n"/>
      <c r="ASP13" s="1739" t="n"/>
      <c r="ASQ13" s="1739" t="n"/>
      <c r="ASR13" s="1739" t="n"/>
      <c r="ASS13" s="1739" t="n"/>
      <c r="AST13" s="1739" t="n"/>
      <c r="ASU13" s="1739" t="n"/>
      <c r="ASV13" s="1739" t="n"/>
      <c r="ASW13" s="1739" t="n"/>
      <c r="ASX13" s="1739" t="n"/>
      <c r="ASY13" s="1739" t="n"/>
      <c r="ASZ13" s="1739" t="n"/>
      <c r="ATA13" s="1739" t="n"/>
      <c r="ATB13" s="1739" t="n"/>
      <c r="ATC13" s="1739" t="n"/>
      <c r="ATD13" s="1739" t="n"/>
      <c r="ATE13" s="1739" t="n"/>
      <c r="ATF13" s="1739" t="n"/>
      <c r="ATG13" s="1739" t="n"/>
      <c r="ATH13" s="1739" t="n"/>
      <c r="ATI13" s="1739" t="n"/>
      <c r="ATJ13" s="1739" t="n"/>
      <c r="ATK13" s="1739" t="n"/>
      <c r="ATL13" s="1739" t="n"/>
      <c r="ATM13" s="1739" t="n"/>
      <c r="ATN13" s="1739" t="n"/>
      <c r="ATO13" s="1739" t="n"/>
      <c r="ATP13" s="1739" t="n"/>
      <c r="ATQ13" s="1739" t="n"/>
      <c r="ATR13" s="1739" t="n"/>
      <c r="ATS13" s="1739" t="n"/>
      <c r="ATT13" s="1739" t="n"/>
      <c r="ATU13" s="1739" t="n"/>
      <c r="ATV13" s="1739" t="n"/>
      <c r="ATW13" s="1739" t="n"/>
      <c r="ATX13" s="1739" t="n"/>
      <c r="ATY13" s="1739" t="n"/>
      <c r="ATZ13" s="1739" t="n"/>
      <c r="AUA13" s="1739" t="n"/>
      <c r="AUB13" s="1739" t="n"/>
      <c r="AUC13" s="1739" t="n"/>
      <c r="AUD13" s="1739" t="n"/>
      <c r="AUE13" s="1739" t="n"/>
      <c r="AUF13" s="1739" t="n"/>
      <c r="AUG13" s="1739" t="n"/>
      <c r="AUH13" s="1739" t="n"/>
      <c r="AUI13" s="1739" t="n"/>
      <c r="AUJ13" s="1739" t="n"/>
      <c r="AUK13" s="1739" t="n"/>
      <c r="AUL13" s="1739" t="n"/>
      <c r="AUM13" s="1739" t="n"/>
      <c r="AUN13" s="1739" t="n"/>
      <c r="AUO13" s="1739" t="n"/>
      <c r="AUP13" s="1739" t="n"/>
      <c r="AUQ13" s="1739" t="n"/>
      <c r="AUR13" s="1739" t="n"/>
      <c r="AUS13" s="1739" t="n"/>
      <c r="AUT13" s="1739" t="n"/>
      <c r="AUU13" s="1739" t="n"/>
      <c r="AUV13" s="1739" t="n"/>
      <c r="AUW13" s="1739" t="n"/>
      <c r="AUX13" s="1739" t="n"/>
      <c r="AUY13" s="1739" t="n"/>
      <c r="AUZ13" s="1739" t="n"/>
      <c r="AVA13" s="1739" t="n"/>
      <c r="AVB13" s="1739" t="n"/>
      <c r="AVC13" s="1739" t="n"/>
      <c r="AVD13" s="1739" t="n"/>
      <c r="AVE13" s="1739" t="n"/>
      <c r="AVF13" s="1739" t="n"/>
      <c r="AVG13" s="1739" t="n"/>
      <c r="AVH13" s="1739" t="n"/>
      <c r="AVI13" s="1739" t="n"/>
      <c r="AVJ13" s="1739" t="n"/>
      <c r="AVK13" s="1739" t="n"/>
      <c r="AVL13" s="1739" t="n"/>
      <c r="AVM13" s="1739" t="n"/>
      <c r="AVN13" s="1739" t="n"/>
      <c r="AVO13" s="1739" t="n"/>
      <c r="AVP13" s="1739" t="n"/>
      <c r="AVQ13" s="1739" t="n"/>
      <c r="AVR13" s="1739" t="n"/>
      <c r="AVS13" s="1739" t="n"/>
      <c r="AVT13" s="1739" t="n"/>
      <c r="AVU13" s="1739" t="n"/>
      <c r="AVV13" s="1739" t="n"/>
      <c r="AVW13" s="1739" t="n"/>
      <c r="AVX13" s="1739" t="n"/>
      <c r="AVY13" s="1739" t="n"/>
      <c r="AVZ13" s="1739" t="n"/>
      <c r="AWA13" s="1739" t="n"/>
      <c r="AWB13" s="1739" t="n"/>
      <c r="AWC13" s="1739" t="n"/>
      <c r="AWD13" s="1739" t="n"/>
      <c r="AWE13" s="1739" t="n"/>
      <c r="AWF13" s="1739" t="n"/>
      <c r="AWG13" s="1739" t="n"/>
      <c r="AWH13" s="1739" t="n"/>
      <c r="AWI13" s="1739" t="n"/>
      <c r="AWJ13" s="1739" t="n"/>
      <c r="AWK13" s="1739" t="n"/>
      <c r="AWL13" s="1739" t="n"/>
      <c r="AWM13" s="1739" t="n"/>
      <c r="AWN13" s="1739" t="n"/>
      <c r="AWO13" s="1739" t="n"/>
      <c r="AWP13" s="1739" t="n"/>
      <c r="AWQ13" s="1739" t="n"/>
      <c r="AWR13" s="1739" t="n"/>
      <c r="AWS13" s="1739" t="n"/>
      <c r="AWT13" s="1739" t="n"/>
      <c r="AWU13" s="1739" t="n"/>
      <c r="AWV13" s="1739" t="n"/>
      <c r="AWW13" s="1739" t="n"/>
      <c r="AWX13" s="1739" t="n"/>
      <c r="AWY13" s="1739" t="n"/>
      <c r="AWZ13" s="1739" t="n"/>
      <c r="AXA13" s="1739" t="n"/>
      <c r="AXB13" s="1739" t="n"/>
      <c r="AXC13" s="1739" t="n"/>
      <c r="AXD13" s="1739" t="n"/>
      <c r="AXE13" s="1739" t="n"/>
      <c r="AXF13" s="1739" t="n"/>
      <c r="AXG13" s="1739" t="n"/>
      <c r="AXH13" s="1739" t="n"/>
      <c r="AXI13" s="1739" t="n"/>
      <c r="AXJ13" s="1739" t="n"/>
      <c r="AXK13" s="1739" t="n"/>
      <c r="AXL13" s="1739" t="n"/>
      <c r="AXM13" s="1739" t="n"/>
      <c r="AXN13" s="1739" t="n"/>
      <c r="AXO13" s="1739" t="n"/>
      <c r="AXP13" s="1739" t="n"/>
      <c r="AXQ13" s="1739" t="n"/>
      <c r="AXR13" s="1739" t="n"/>
      <c r="AXS13" s="1739" t="n"/>
      <c r="AXT13" s="1739" t="n"/>
      <c r="AXU13" s="1739" t="n"/>
      <c r="AXV13" s="1739" t="n"/>
      <c r="AXW13" s="1739" t="n"/>
      <c r="AXX13" s="1739" t="n"/>
      <c r="AXY13" s="1739" t="n"/>
      <c r="AXZ13" s="1739" t="n"/>
      <c r="AYA13" s="1739" t="n"/>
      <c r="AYB13" s="1739" t="n"/>
      <c r="AYC13" s="1739" t="n"/>
      <c r="AYD13" s="1739" t="n"/>
      <c r="AYE13" s="1739" t="n"/>
      <c r="AYF13" s="1739" t="n"/>
      <c r="AYG13" s="1739" t="n"/>
      <c r="AYH13" s="1739" t="n"/>
      <c r="AYI13" s="1739" t="n"/>
      <c r="AYJ13" s="1739" t="n"/>
      <c r="AYK13" s="1739" t="n"/>
      <c r="AYL13" s="1739" t="n"/>
      <c r="AYM13" s="1739" t="n"/>
      <c r="AYN13" s="1739" t="n"/>
      <c r="AYO13" s="1739" t="n"/>
      <c r="AYP13" s="1739" t="n"/>
      <c r="AYQ13" s="1739" t="n"/>
      <c r="AYR13" s="1739" t="n"/>
      <c r="AYS13" s="1739" t="n"/>
      <c r="AYT13" s="1739" t="n"/>
      <c r="AYU13" s="1739" t="n"/>
      <c r="AYV13" s="1739" t="n"/>
      <c r="AYW13" s="1739" t="n"/>
      <c r="AYX13" s="1739" t="n"/>
      <c r="AYY13" s="1739" t="n"/>
      <c r="AYZ13" s="1739" t="n"/>
      <c r="AZA13" s="1739" t="n"/>
      <c r="AZB13" s="1739" t="n"/>
      <c r="AZC13" s="1739" t="n"/>
      <c r="AZD13" s="1739" t="n"/>
      <c r="AZE13" s="1739" t="n"/>
      <c r="AZF13" s="1739" t="n"/>
      <c r="AZG13" s="1739" t="n"/>
      <c r="AZH13" s="1739" t="n"/>
      <c r="AZI13" s="1739" t="n"/>
      <c r="AZJ13" s="1739" t="n"/>
      <c r="AZK13" s="1739" t="n"/>
      <c r="AZL13" s="1739" t="n"/>
      <c r="AZM13" s="1739" t="n"/>
      <c r="AZN13" s="1739" t="n"/>
      <c r="AZO13" s="1739" t="n"/>
      <c r="AZP13" s="1739" t="n"/>
      <c r="AZQ13" s="1739" t="n"/>
      <c r="AZR13" s="1739" t="n"/>
      <c r="AZS13" s="1739" t="n"/>
      <c r="AZT13" s="1739" t="n"/>
      <c r="AZU13" s="1739" t="n"/>
      <c r="AZV13" s="1739" t="n"/>
      <c r="AZW13" s="1739" t="n"/>
      <c r="AZX13" s="1739" t="n"/>
      <c r="AZY13" s="1739" t="n"/>
      <c r="AZZ13" s="1739" t="n"/>
      <c r="BAA13" s="1739" t="n"/>
      <c r="BAB13" s="1739" t="n"/>
      <c r="BAC13" s="1739" t="n"/>
      <c r="BAD13" s="1739" t="n"/>
      <c r="BAE13" s="1739" t="n"/>
      <c r="BAF13" s="1739" t="n"/>
      <c r="BAG13" s="1739" t="n"/>
      <c r="BAH13" s="1739" t="n"/>
      <c r="BAI13" s="1739" t="n"/>
      <c r="BAJ13" s="1739" t="n"/>
      <c r="BAK13" s="1739" t="n"/>
      <c r="BAL13" s="1739" t="n"/>
      <c r="BAM13" s="1739" t="n"/>
      <c r="BAN13" s="1739" t="n"/>
      <c r="BAO13" s="1739" t="n"/>
      <c r="BAP13" s="1739" t="n"/>
      <c r="BAQ13" s="1739" t="n"/>
      <c r="BAR13" s="1739" t="n"/>
      <c r="BAS13" s="1739" t="n"/>
      <c r="BAT13" s="1739" t="n"/>
      <c r="BAU13" s="1739" t="n"/>
      <c r="BAV13" s="1739" t="n"/>
      <c r="BAW13" s="1739" t="n"/>
      <c r="BAX13" s="1739" t="n"/>
      <c r="BAY13" s="1739" t="n"/>
      <c r="BAZ13" s="1739" t="n"/>
      <c r="BBA13" s="1739" t="n"/>
      <c r="BBB13" s="1739" t="n"/>
      <c r="BBC13" s="1739" t="n"/>
      <c r="BBD13" s="1739" t="n"/>
      <c r="BBE13" s="1739" t="n"/>
      <c r="BBF13" s="1739" t="n"/>
      <c r="BBG13" s="1739" t="n"/>
      <c r="BBH13" s="1739" t="n"/>
      <c r="BBI13" s="1739" t="n"/>
      <c r="BBJ13" s="1739" t="n"/>
      <c r="BBK13" s="1739" t="n"/>
      <c r="BBL13" s="1739" t="n"/>
      <c r="BBM13" s="1739" t="n"/>
      <c r="BBN13" s="1739" t="n"/>
      <c r="BBO13" s="1739" t="n"/>
      <c r="BBP13" s="1739" t="n"/>
      <c r="BBQ13" s="1739" t="n"/>
      <c r="BBR13" s="1739" t="n"/>
      <c r="BBS13" s="1739" t="n"/>
      <c r="BBT13" s="1739" t="n"/>
      <c r="BBU13" s="1739" t="n"/>
      <c r="BBV13" s="1739" t="n"/>
      <c r="BBW13" s="1739" t="n"/>
      <c r="BBX13" s="1739" t="n"/>
      <c r="BBY13" s="1739" t="n"/>
      <c r="BBZ13" s="1739" t="n"/>
      <c r="BCA13" s="1739" t="n"/>
      <c r="BCB13" s="1739" t="n"/>
      <c r="BCC13" s="1739" t="n"/>
      <c r="BCD13" s="1739" t="n"/>
      <c r="BCE13" s="1739" t="n"/>
      <c r="BCF13" s="1739" t="n"/>
      <c r="BCG13" s="1739" t="n"/>
      <c r="BCH13" s="1739" t="n"/>
      <c r="BCI13" s="1739" t="n"/>
      <c r="BCJ13" s="1739" t="n"/>
      <c r="BCK13" s="1739" t="n"/>
      <c r="BCL13" s="1739" t="n"/>
      <c r="BCM13" s="1739" t="n"/>
      <c r="BCN13" s="1739" t="n"/>
      <c r="BCO13" s="1739" t="n"/>
      <c r="BCP13" s="1739" t="n"/>
      <c r="BCQ13" s="1739" t="n"/>
      <c r="BCR13" s="1739" t="n"/>
      <c r="BCS13" s="1739" t="n"/>
      <c r="BCT13" s="1739" t="n"/>
      <c r="BCU13" s="1739" t="n"/>
      <c r="BCV13" s="1739" t="n"/>
      <c r="BCW13" s="1739" t="n"/>
      <c r="BCX13" s="1739" t="n"/>
      <c r="BCY13" s="1739" t="n"/>
      <c r="BCZ13" s="1739" t="n"/>
      <c r="BDA13" s="1739" t="n"/>
      <c r="BDB13" s="1739" t="n"/>
      <c r="BDC13" s="1739" t="n"/>
      <c r="BDD13" s="1739" t="n"/>
      <c r="BDE13" s="1739" t="n"/>
      <c r="BDF13" s="1739" t="n"/>
      <c r="BDG13" s="1739" t="n"/>
      <c r="BDH13" s="1739" t="n"/>
      <c r="BDI13" s="1739" t="n"/>
      <c r="BDJ13" s="1739" t="n"/>
      <c r="BDK13" s="1739" t="n"/>
      <c r="BDL13" s="1739" t="n"/>
      <c r="BDM13" s="1739" t="n"/>
      <c r="BDN13" s="1739" t="n"/>
      <c r="BDO13" s="1739" t="n"/>
      <c r="BDP13" s="1739" t="n"/>
      <c r="BDQ13" s="1739" t="n"/>
      <c r="BDR13" s="1739" t="n"/>
      <c r="BDS13" s="1739" t="n"/>
      <c r="BDT13" s="1739" t="n"/>
      <c r="BDU13" s="1739" t="n"/>
      <c r="BDV13" s="1739" t="n"/>
      <c r="BDW13" s="1739" t="n"/>
      <c r="BDX13" s="1739" t="n"/>
      <c r="BDY13" s="1739" t="n"/>
      <c r="BDZ13" s="1739" t="n"/>
      <c r="BEA13" s="1739" t="n"/>
      <c r="BEB13" s="1739" t="n"/>
      <c r="BEC13" s="1739" t="n"/>
      <c r="BED13" s="1739" t="n"/>
      <c r="BEE13" s="1739" t="n"/>
      <c r="BEF13" s="1739" t="n"/>
      <c r="BEG13" s="1739" t="n"/>
      <c r="BEH13" s="1739" t="n"/>
      <c r="BEI13" s="1739" t="n"/>
      <c r="BEJ13" s="1739" t="n"/>
      <c r="BEK13" s="1739" t="n"/>
      <c r="BEL13" s="1739" t="n"/>
      <c r="BEM13" s="1739" t="n"/>
      <c r="BEN13" s="1739" t="n"/>
      <c r="BEO13" s="1739" t="n"/>
      <c r="BEP13" s="1739" t="n"/>
      <c r="BEQ13" s="1739" t="n"/>
      <c r="BER13" s="1739" t="n"/>
      <c r="BES13" s="1739" t="n"/>
      <c r="BET13" s="1739" t="n"/>
      <c r="BEU13" s="1739" t="n"/>
      <c r="BEV13" s="1739" t="n"/>
      <c r="BEW13" s="1739" t="n"/>
      <c r="BEX13" s="1739" t="n"/>
      <c r="BEY13" s="1739" t="n"/>
      <c r="BEZ13" s="1739" t="n"/>
      <c r="BFA13" s="1739" t="n"/>
      <c r="BFB13" s="1739" t="n"/>
      <c r="BFC13" s="1739" t="n"/>
      <c r="BFD13" s="1739" t="n"/>
      <c r="BFE13" s="1739" t="n"/>
      <c r="BFF13" s="1739" t="n"/>
      <c r="BFG13" s="1739" t="n"/>
      <c r="BFH13" s="1739" t="n"/>
      <c r="BFI13" s="1739" t="n"/>
      <c r="BFJ13" s="1739" t="n"/>
      <c r="BFK13" s="1739" t="n"/>
      <c r="BFL13" s="1739" t="n"/>
      <c r="BFM13" s="1739" t="n"/>
      <c r="BFN13" s="1739" t="n"/>
      <c r="BFO13" s="1739" t="n"/>
      <c r="BFP13" s="1739" t="n"/>
      <c r="BFQ13" s="1739" t="n"/>
      <c r="BFR13" s="1739" t="n"/>
      <c r="BFS13" s="1739" t="n"/>
      <c r="BFT13" s="1739" t="n"/>
      <c r="BFU13" s="1739" t="n"/>
      <c r="BFV13" s="1739" t="n"/>
      <c r="BFW13" s="1739" t="n"/>
      <c r="BFX13" s="1739" t="n"/>
      <c r="BFY13" s="1739" t="n"/>
      <c r="BFZ13" s="1739" t="n"/>
      <c r="BGA13" s="1739" t="n"/>
      <c r="BGB13" s="1739" t="n"/>
      <c r="BGC13" s="1739" t="n"/>
      <c r="BGD13" s="1739" t="n"/>
      <c r="BGE13" s="1739" t="n"/>
      <c r="BGF13" s="1739" t="n"/>
      <c r="BGG13" s="1739" t="n"/>
      <c r="BGH13" s="1739" t="n"/>
      <c r="BGI13" s="1739" t="n"/>
      <c r="BGJ13" s="1739" t="n"/>
      <c r="BGK13" s="1739" t="n"/>
      <c r="BGL13" s="1739" t="n"/>
      <c r="BGM13" s="1739" t="n"/>
      <c r="BGN13" s="1739" t="n"/>
      <c r="BGO13" s="1739" t="n"/>
      <c r="BGP13" s="1739" t="n"/>
      <c r="BGQ13" s="1739" t="n"/>
      <c r="BGR13" s="1739" t="n"/>
      <c r="BGS13" s="1739" t="n"/>
      <c r="BGT13" s="1739" t="n"/>
      <c r="BGU13" s="1739" t="n"/>
      <c r="BGV13" s="1739" t="n"/>
      <c r="BGW13" s="1739" t="n"/>
      <c r="BGX13" s="1739" t="n"/>
      <c r="BGY13" s="1739" t="n"/>
      <c r="BGZ13" s="1739" t="n"/>
      <c r="BHA13" s="1739" t="n"/>
      <c r="BHB13" s="1739" t="n"/>
      <c r="BHC13" s="1739" t="n"/>
      <c r="BHD13" s="1739" t="n"/>
      <c r="BHE13" s="1739" t="n"/>
      <c r="BHF13" s="1739" t="n"/>
      <c r="BHG13" s="1739" t="n"/>
      <c r="BHH13" s="1739" t="n"/>
      <c r="BHI13" s="1739" t="n"/>
      <c r="BHJ13" s="1739" t="n"/>
      <c r="BHK13" s="1739" t="n"/>
      <c r="BHL13" s="1739" t="n"/>
      <c r="BHM13" s="1739" t="n"/>
      <c r="BHN13" s="1739" t="n"/>
      <c r="BHO13" s="1739" t="n"/>
      <c r="BHP13" s="1739" t="n"/>
      <c r="BHQ13" s="1739" t="n"/>
      <c r="BHR13" s="1739" t="n"/>
      <c r="BHS13" s="1739" t="n"/>
      <c r="BHT13" s="1739" t="n"/>
      <c r="BHU13" s="1739" t="n"/>
      <c r="BHV13" s="1739" t="n"/>
      <c r="BHW13" s="1739" t="n"/>
      <c r="BHX13" s="1739" t="n"/>
      <c r="BHY13" s="1739" t="n"/>
      <c r="BHZ13" s="1739" t="n"/>
      <c r="BIA13" s="1739" t="n"/>
      <c r="BIB13" s="1739" t="n"/>
      <c r="BIC13" s="1739" t="n"/>
      <c r="BID13" s="1739" t="n"/>
      <c r="BIE13" s="1739" t="n"/>
      <c r="BIF13" s="1739" t="n"/>
      <c r="BIG13" s="1739" t="n"/>
      <c r="BIH13" s="1739" t="n"/>
      <c r="BII13" s="1739" t="n"/>
      <c r="BIJ13" s="1739" t="n"/>
      <c r="BIK13" s="1739" t="n"/>
      <c r="BIL13" s="1739" t="n"/>
      <c r="BIM13" s="1739" t="n"/>
      <c r="BIN13" s="1739" t="n"/>
      <c r="BIO13" s="1739" t="n"/>
      <c r="BIP13" s="1739" t="n"/>
      <c r="BIQ13" s="1739" t="n"/>
      <c r="BIR13" s="1739" t="n"/>
      <c r="BIS13" s="1739" t="n"/>
      <c r="BIT13" s="1739" t="n"/>
      <c r="BIU13" s="1739" t="n"/>
      <c r="BIV13" s="1739" t="n"/>
      <c r="BIW13" s="1739" t="n"/>
      <c r="BIX13" s="1739" t="n"/>
      <c r="BIY13" s="1739" t="n"/>
      <c r="BIZ13" s="1739" t="n"/>
      <c r="BJA13" s="1739" t="n"/>
      <c r="BJB13" s="1739" t="n"/>
      <c r="BJC13" s="1739" t="n"/>
      <c r="BJD13" s="1739" t="n"/>
      <c r="BJE13" s="1739" t="n"/>
      <c r="BJF13" s="1739" t="n"/>
      <c r="BJG13" s="1739" t="n"/>
      <c r="BJH13" s="1739" t="n"/>
      <c r="BJI13" s="1739" t="n"/>
      <c r="BJJ13" s="1739" t="n"/>
      <c r="BJK13" s="1739" t="n"/>
      <c r="BJL13" s="1739" t="n"/>
      <c r="BJM13" s="1739" t="n"/>
      <c r="BJN13" s="1739" t="n"/>
      <c r="BJO13" s="1739" t="n"/>
      <c r="BJP13" s="1739" t="n"/>
      <c r="BJQ13" s="1739" t="n"/>
      <c r="BJR13" s="1739" t="n"/>
      <c r="BJS13" s="1739" t="n"/>
      <c r="BJT13" s="1739" t="n"/>
      <c r="BJU13" s="1739" t="n"/>
      <c r="BJV13" s="1739" t="n"/>
      <c r="BJW13" s="1739" t="n"/>
      <c r="BJX13" s="1739" t="n"/>
      <c r="BJY13" s="1739" t="n"/>
      <c r="BJZ13" s="1739" t="n"/>
      <c r="BKA13" s="1739" t="n"/>
      <c r="BKB13" s="1739" t="n"/>
      <c r="BKC13" s="1739" t="n"/>
      <c r="BKD13" s="1739" t="n"/>
      <c r="BKE13" s="1739" t="n"/>
      <c r="BKF13" s="1739" t="n"/>
      <c r="BKG13" s="1739" t="n"/>
      <c r="BKH13" s="1739" t="n"/>
      <c r="BKI13" s="1739" t="n"/>
      <c r="BKJ13" s="1739" t="n"/>
      <c r="BKK13" s="1739" t="n"/>
      <c r="BKL13" s="1739" t="n"/>
      <c r="BKM13" s="1739" t="n"/>
      <c r="BKN13" s="1739" t="n"/>
      <c r="BKO13" s="1739" t="n"/>
      <c r="BKP13" s="1739" t="n"/>
      <c r="BKQ13" s="1739" t="n"/>
      <c r="BKR13" s="1739" t="n"/>
      <c r="BKS13" s="1739" t="n"/>
      <c r="BKT13" s="1739" t="n"/>
      <c r="BKU13" s="1739" t="n"/>
      <c r="BKV13" s="1739" t="n"/>
      <c r="BKW13" s="1739" t="n"/>
      <c r="BKX13" s="1739" t="n"/>
      <c r="BKY13" s="1739" t="n"/>
      <c r="BKZ13" s="1739" t="n"/>
      <c r="BLA13" s="1739" t="n"/>
      <c r="BLB13" s="1739" t="n"/>
      <c r="BLC13" s="1739" t="n"/>
      <c r="BLD13" s="1739" t="n"/>
      <c r="BLE13" s="1739" t="n"/>
      <c r="BLF13" s="1739" t="n"/>
      <c r="BLG13" s="1739" t="n"/>
      <c r="BLH13" s="1739" t="n"/>
      <c r="BLI13" s="1739" t="n"/>
      <c r="BLJ13" s="1739" t="n"/>
      <c r="BLK13" s="1739" t="n"/>
      <c r="BLL13" s="1739" t="n"/>
      <c r="BLM13" s="1739" t="n"/>
      <c r="BLN13" s="1739" t="n"/>
      <c r="BLO13" s="1739" t="n"/>
      <c r="BLP13" s="1739" t="n"/>
      <c r="BLQ13" s="1739" t="n"/>
      <c r="BLR13" s="1739" t="n"/>
      <c r="BLS13" s="1739" t="n"/>
      <c r="BLT13" s="1739" t="n"/>
      <c r="BLU13" s="1739" t="n"/>
      <c r="BLV13" s="1739" t="n"/>
      <c r="BLW13" s="1739" t="n"/>
      <c r="BLX13" s="1739" t="n"/>
      <c r="BLY13" s="1739" t="n"/>
      <c r="BLZ13" s="1739" t="n"/>
      <c r="BMA13" s="1739" t="n"/>
      <c r="BMB13" s="1739" t="n"/>
      <c r="BMC13" s="1739" t="n"/>
      <c r="BMD13" s="1739" t="n"/>
      <c r="BME13" s="1739" t="n"/>
      <c r="BMF13" s="1739" t="n"/>
      <c r="BMG13" s="1739" t="n"/>
      <c r="BMH13" s="1739" t="n"/>
      <c r="BMI13" s="1739" t="n"/>
      <c r="BMJ13" s="1739" t="n"/>
      <c r="BMK13" s="1739" t="n"/>
      <c r="BML13" s="1739" t="n"/>
      <c r="BMM13" s="1739" t="n"/>
      <c r="BMN13" s="1739" t="n"/>
      <c r="BMO13" s="1739" t="n"/>
      <c r="BMP13" s="1739" t="n"/>
      <c r="BMQ13" s="1739" t="n"/>
      <c r="BMR13" s="1739" t="n"/>
      <c r="BMS13" s="1739" t="n"/>
      <c r="BMT13" s="1739" t="n"/>
      <c r="BMU13" s="1739" t="n"/>
      <c r="BMV13" s="1739" t="n"/>
      <c r="BMW13" s="1739" t="n"/>
      <c r="BMX13" s="1739" t="n"/>
      <c r="BMY13" s="1739" t="n"/>
      <c r="BMZ13" s="1739" t="n"/>
      <c r="BNA13" s="1739" t="n"/>
      <c r="BNB13" s="1739" t="n"/>
      <c r="BNC13" s="1739" t="n"/>
      <c r="BND13" s="1739" t="n"/>
      <c r="BNE13" s="1739" t="n"/>
      <c r="BNF13" s="1739" t="n"/>
      <c r="BNG13" s="1739" t="n"/>
      <c r="BNH13" s="1739" t="n"/>
      <c r="BNI13" s="1739" t="n"/>
      <c r="BNJ13" s="1739" t="n"/>
      <c r="BNK13" s="1739" t="n"/>
      <c r="BNL13" s="1739" t="n"/>
      <c r="BNM13" s="1739" t="n"/>
      <c r="BNN13" s="1739" t="n"/>
      <c r="BNO13" s="1739" t="n"/>
      <c r="BNP13" s="1739" t="n"/>
      <c r="BNQ13" s="1739" t="n"/>
      <c r="BNR13" s="1739" t="n"/>
      <c r="BNS13" s="1739" t="n"/>
      <c r="BNT13" s="1739" t="n"/>
      <c r="BNU13" s="1739" t="n"/>
      <c r="BNV13" s="1739" t="n"/>
      <c r="BNW13" s="1739" t="n"/>
      <c r="BNX13" s="1739" t="n"/>
      <c r="BNY13" s="1739" t="n"/>
      <c r="BNZ13" s="1739" t="n"/>
      <c r="BOA13" s="1739" t="n"/>
      <c r="BOB13" s="1739" t="n"/>
      <c r="BOC13" s="1739" t="n"/>
      <c r="BOD13" s="1739" t="n"/>
      <c r="BOE13" s="1739" t="n"/>
      <c r="BOF13" s="1739" t="n"/>
      <c r="BOG13" s="1739" t="n"/>
      <c r="BOH13" s="1739" t="n"/>
      <c r="BOI13" s="1739" t="n"/>
      <c r="BOJ13" s="1739" t="n"/>
      <c r="BOK13" s="1739" t="n"/>
      <c r="BOL13" s="1739" t="n"/>
      <c r="BOM13" s="1739" t="n"/>
      <c r="BON13" s="1739" t="n"/>
      <c r="BOO13" s="1739" t="n"/>
      <c r="BOP13" s="1739" t="n"/>
      <c r="BOQ13" s="1739" t="n"/>
      <c r="BOR13" s="1739" t="n"/>
      <c r="BOS13" s="1739" t="n"/>
      <c r="BOT13" s="1739" t="n"/>
      <c r="BOU13" s="1739" t="n"/>
      <c r="BOV13" s="1739" t="n"/>
      <c r="BOW13" s="1739" t="n"/>
      <c r="BOX13" s="1739" t="n"/>
      <c r="BOY13" s="1739" t="n"/>
      <c r="BOZ13" s="1739" t="n"/>
      <c r="BPA13" s="1739" t="n"/>
      <c r="BPB13" s="1739" t="n"/>
      <c r="BPC13" s="1739" t="n"/>
      <c r="BPD13" s="1739" t="n"/>
      <c r="BPE13" s="1739" t="n"/>
      <c r="BPF13" s="1739" t="n"/>
      <c r="BPG13" s="1739" t="n"/>
      <c r="BPH13" s="1739" t="n"/>
      <c r="BPI13" s="1739" t="n"/>
      <c r="BPJ13" s="1739" t="n"/>
      <c r="BPK13" s="1739" t="n"/>
      <c r="BPL13" s="1739" t="n"/>
      <c r="BPM13" s="1739" t="n"/>
      <c r="BPN13" s="1739" t="n"/>
      <c r="BPO13" s="1739" t="n"/>
      <c r="BPP13" s="1739" t="n"/>
      <c r="BPQ13" s="1739" t="n"/>
      <c r="BPR13" s="1739" t="n"/>
      <c r="BPS13" s="1739" t="n"/>
      <c r="BPT13" s="1739" t="n"/>
      <c r="BPU13" s="1739" t="n"/>
      <c r="BPV13" s="1739" t="n"/>
      <c r="BPW13" s="1739" t="n"/>
      <c r="BPX13" s="1739" t="n"/>
      <c r="BPY13" s="1739" t="n"/>
      <c r="BPZ13" s="1739" t="n"/>
      <c r="BQA13" s="1739" t="n"/>
      <c r="BQB13" s="1739" t="n"/>
      <c r="BQC13" s="1739" t="n"/>
      <c r="BQD13" s="1739" t="n"/>
      <c r="BQE13" s="1739" t="n"/>
      <c r="BQF13" s="1739" t="n"/>
      <c r="BQG13" s="1739" t="n"/>
      <c r="BQH13" s="1739" t="n"/>
      <c r="BQI13" s="1739" t="n"/>
      <c r="BQJ13" s="1739" t="n"/>
      <c r="BQK13" s="1739" t="n"/>
      <c r="BQL13" s="1739" t="n"/>
      <c r="BQM13" s="1739" t="n"/>
      <c r="BQN13" s="1739" t="n"/>
      <c r="BQO13" s="1739" t="n"/>
      <c r="BQP13" s="1739" t="n"/>
      <c r="BQQ13" s="1739" t="n"/>
      <c r="BQR13" s="1739" t="n"/>
      <c r="BQS13" s="1739" t="n"/>
      <c r="BQT13" s="1739" t="n"/>
      <c r="BQU13" s="1739" t="n"/>
      <c r="BQV13" s="1739" t="n"/>
      <c r="BQW13" s="1739" t="n"/>
      <c r="BQX13" s="1739" t="n"/>
      <c r="BQY13" s="1739" t="n"/>
      <c r="BQZ13" s="1739" t="n"/>
      <c r="BRA13" s="1739" t="n"/>
      <c r="BRB13" s="1739" t="n"/>
      <c r="BRC13" s="1739" t="n"/>
      <c r="BRD13" s="1739" t="n"/>
      <c r="BRE13" s="1739" t="n"/>
      <c r="BRF13" s="1739" t="n"/>
      <c r="BRG13" s="1739" t="n"/>
      <c r="BRH13" s="1739" t="n"/>
      <c r="BRI13" s="1739" t="n"/>
      <c r="BRJ13" s="1739" t="n"/>
      <c r="BRK13" s="1739" t="n"/>
      <c r="BRL13" s="1739" t="n"/>
      <c r="BRM13" s="1739" t="n"/>
      <c r="BRN13" s="1739" t="n"/>
      <c r="BRO13" s="1739" t="n"/>
      <c r="BRP13" s="1739" t="n"/>
      <c r="BRQ13" s="1739" t="n"/>
      <c r="BRR13" s="1739" t="n"/>
      <c r="BRS13" s="1739" t="n"/>
      <c r="BRT13" s="1739" t="n"/>
      <c r="BRU13" s="1739" t="n"/>
      <c r="BRV13" s="1739" t="n"/>
      <c r="BRW13" s="1739" t="n"/>
      <c r="BRX13" s="1739" t="n"/>
      <c r="BRY13" s="1739" t="n"/>
      <c r="BRZ13" s="1739" t="n"/>
      <c r="BSA13" s="1739" t="n"/>
      <c r="BSB13" s="1739" t="n"/>
      <c r="BSC13" s="1739" t="n"/>
      <c r="BSD13" s="1739" t="n"/>
      <c r="BSE13" s="1739" t="n"/>
      <c r="BSF13" s="1739" t="n"/>
      <c r="BSG13" s="1739" t="n"/>
      <c r="BSH13" s="1739" t="n"/>
      <c r="BSI13" s="1739" t="n"/>
      <c r="BSJ13" s="1739" t="n"/>
      <c r="BSK13" s="1739" t="n"/>
      <c r="BSL13" s="1739" t="n"/>
      <c r="BSM13" s="1739" t="n"/>
      <c r="BSN13" s="1739" t="n"/>
      <c r="BSO13" s="1739" t="n"/>
      <c r="BSP13" s="1739" t="n"/>
      <c r="BSQ13" s="1739" t="n"/>
      <c r="BSR13" s="1739" t="n"/>
      <c r="BSS13" s="1739" t="n"/>
      <c r="BST13" s="1739" t="n"/>
      <c r="BSU13" s="1739" t="n"/>
      <c r="BSV13" s="1739" t="n"/>
      <c r="BSW13" s="1739" t="n"/>
      <c r="BSX13" s="1739" t="n"/>
      <c r="BSY13" s="1739" t="n"/>
      <c r="BSZ13" s="1739" t="n"/>
      <c r="BTA13" s="1739" t="n"/>
      <c r="BTB13" s="1739" t="n"/>
      <c r="BTC13" s="1739" t="n"/>
      <c r="BTD13" s="1739" t="n"/>
      <c r="BTE13" s="1739" t="n"/>
      <c r="BTF13" s="1739" t="n"/>
      <c r="BTG13" s="1739" t="n"/>
      <c r="BTH13" s="1739" t="n"/>
      <c r="BTI13" s="1739" t="n"/>
      <c r="BTJ13" s="1739" t="n"/>
      <c r="BTK13" s="1739" t="n"/>
      <c r="BTL13" s="1739" t="n"/>
      <c r="BTM13" s="1739" t="n"/>
      <c r="BTN13" s="1739" t="n"/>
      <c r="BTO13" s="1739" t="n"/>
      <c r="BTP13" s="1739" t="n"/>
      <c r="BTQ13" s="1739" t="n"/>
      <c r="BTR13" s="1739" t="n"/>
      <c r="BTS13" s="1739" t="n"/>
      <c r="BTT13" s="1739" t="n"/>
      <c r="BTU13" s="1739" t="n"/>
      <c r="BTV13" s="1739" t="n"/>
      <c r="BTW13" s="1739" t="n"/>
      <c r="BTX13" s="1739" t="n"/>
      <c r="BTY13" s="1739" t="n"/>
      <c r="BTZ13" s="1739" t="n"/>
      <c r="BUA13" s="1739" t="n"/>
      <c r="BUB13" s="1739" t="n"/>
      <c r="BUC13" s="1739" t="n"/>
      <c r="BUD13" s="1739" t="n"/>
      <c r="BUE13" s="1739" t="n"/>
      <c r="BUF13" s="1739" t="n"/>
      <c r="BUG13" s="1739" t="n"/>
      <c r="BUH13" s="1739" t="n"/>
      <c r="BUI13" s="1739" t="n"/>
      <c r="BUJ13" s="1739" t="n"/>
      <c r="BUK13" s="1739" t="n"/>
      <c r="BUL13" s="1739" t="n"/>
      <c r="BUM13" s="1739" t="n"/>
      <c r="BUN13" s="1739" t="n"/>
      <c r="BUO13" s="1739" t="n"/>
      <c r="BUP13" s="1739" t="n"/>
      <c r="BUQ13" s="1739" t="n"/>
      <c r="BUR13" s="1739" t="n"/>
      <c r="BUS13" s="1739" t="n"/>
      <c r="BUT13" s="1739" t="n"/>
      <c r="BUU13" s="1739" t="n"/>
      <c r="BUV13" s="1739" t="n"/>
      <c r="BUW13" s="1739" t="n"/>
      <c r="BUX13" s="1739" t="n"/>
      <c r="BUY13" s="1739" t="n"/>
      <c r="BUZ13" s="1739" t="n"/>
      <c r="BVA13" s="1739" t="n"/>
      <c r="BVB13" s="1739" t="n"/>
      <c r="BVC13" s="1739" t="n"/>
      <c r="BVD13" s="1739" t="n"/>
      <c r="BVE13" s="1739" t="n"/>
      <c r="BVF13" s="1739" t="n"/>
      <c r="BVG13" s="1739" t="n"/>
      <c r="BVH13" s="1739" t="n"/>
      <c r="BVI13" s="1739" t="n"/>
      <c r="BVJ13" s="1739" t="n"/>
      <c r="BVK13" s="1739" t="n"/>
      <c r="BVL13" s="1739" t="n"/>
      <c r="BVM13" s="1739" t="n"/>
      <c r="BVN13" s="1739" t="n"/>
      <c r="BVO13" s="1739" t="n"/>
      <c r="BVP13" s="1739" t="n"/>
      <c r="BVQ13" s="1739" t="n"/>
      <c r="BVR13" s="1739" t="n"/>
      <c r="BVS13" s="1739" t="n"/>
      <c r="BVT13" s="1739" t="n"/>
      <c r="BVU13" s="1739" t="n"/>
      <c r="BVV13" s="1739" t="n"/>
      <c r="BVW13" s="1739" t="n"/>
      <c r="BVX13" s="1739" t="n"/>
      <c r="BVY13" s="1739" t="n"/>
      <c r="BVZ13" s="1739" t="n"/>
      <c r="BWA13" s="1739" t="n"/>
      <c r="BWB13" s="1739" t="n"/>
      <c r="BWC13" s="1739" t="n"/>
      <c r="BWD13" s="1739" t="n"/>
      <c r="BWE13" s="1739" t="n"/>
      <c r="BWF13" s="1739" t="n"/>
      <c r="BWG13" s="1739" t="n"/>
      <c r="BWH13" s="1739" t="n"/>
      <c r="BWI13" s="1739" t="n"/>
      <c r="BWJ13" s="1739" t="n"/>
      <c r="BWK13" s="1739" t="n"/>
      <c r="BWL13" s="1739" t="n"/>
      <c r="BWM13" s="1739" t="n"/>
      <c r="BWN13" s="1739" t="n"/>
      <c r="BWO13" s="1739" t="n"/>
      <c r="BWP13" s="1739" t="n"/>
      <c r="BWQ13" s="1739" t="n"/>
      <c r="BWR13" s="1739" t="n"/>
      <c r="BWS13" s="1739" t="n"/>
      <c r="BWT13" s="1739" t="n"/>
      <c r="BWU13" s="1739" t="n"/>
      <c r="BWV13" s="1739" t="n"/>
      <c r="BWW13" s="1739" t="n"/>
      <c r="BWX13" s="1739" t="n"/>
      <c r="BWY13" s="1739" t="n"/>
      <c r="BWZ13" s="1739" t="n"/>
      <c r="BXA13" s="1739" t="n"/>
      <c r="BXB13" s="1739" t="n"/>
      <c r="BXC13" s="1739" t="n"/>
      <c r="BXD13" s="1739" t="n"/>
      <c r="BXE13" s="1739" t="n"/>
      <c r="BXF13" s="1739" t="n"/>
      <c r="BXG13" s="1739" t="n"/>
      <c r="BXH13" s="1739" t="n"/>
      <c r="BXI13" s="1739" t="n"/>
      <c r="BXJ13" s="1739" t="n"/>
      <c r="BXK13" s="1739" t="n"/>
      <c r="BXL13" s="1739" t="n"/>
      <c r="BXM13" s="1739" t="n"/>
      <c r="BXN13" s="1739" t="n"/>
      <c r="BXO13" s="1739" t="n"/>
      <c r="BXP13" s="1739" t="n"/>
      <c r="BXQ13" s="1739" t="n"/>
      <c r="BXR13" s="1739" t="n"/>
      <c r="BXS13" s="1739" t="n"/>
      <c r="BXT13" s="1739" t="n"/>
      <c r="BXU13" s="1739" t="n"/>
      <c r="BXV13" s="1739" t="n"/>
      <c r="BXW13" s="1739" t="n"/>
      <c r="BXX13" s="1739" t="n"/>
      <c r="BXY13" s="1739" t="n"/>
      <c r="BXZ13" s="1739" t="n"/>
      <c r="BYA13" s="1739" t="n"/>
      <c r="BYB13" s="1739" t="n"/>
      <c r="BYC13" s="1739" t="n"/>
      <c r="BYD13" s="1739" t="n"/>
      <c r="BYE13" s="1739" t="n"/>
      <c r="BYF13" s="1739" t="n"/>
      <c r="BYG13" s="1739" t="n"/>
      <c r="BYH13" s="1739" t="n"/>
      <c r="BYI13" s="1739" t="n"/>
      <c r="BYJ13" s="1739" t="n"/>
      <c r="BYK13" s="1739" t="n"/>
      <c r="BYL13" s="1739" t="n"/>
      <c r="BYM13" s="1739" t="n"/>
      <c r="BYN13" s="1739" t="n"/>
      <c r="BYO13" s="1739" t="n"/>
      <c r="BYP13" s="1739" t="n"/>
      <c r="BYQ13" s="1739" t="n"/>
      <c r="BYR13" s="1739" t="n"/>
      <c r="BYS13" s="1739" t="n"/>
      <c r="BYT13" s="1739" t="n"/>
      <c r="BYU13" s="1739" t="n"/>
      <c r="BYV13" s="1739" t="n"/>
      <c r="BYW13" s="1739" t="n"/>
      <c r="BYX13" s="1739" t="n"/>
      <c r="BYY13" s="1739" t="n"/>
      <c r="BYZ13" s="1739" t="n"/>
      <c r="BZA13" s="1739" t="n"/>
      <c r="BZB13" s="1739" t="n"/>
      <c r="BZC13" s="1739" t="n"/>
      <c r="BZD13" s="1739" t="n"/>
      <c r="BZE13" s="1739" t="n"/>
      <c r="BZF13" s="1739" t="n"/>
      <c r="BZG13" s="1739" t="n"/>
      <c r="BZH13" s="1739" t="n"/>
      <c r="BZI13" s="1739" t="n"/>
      <c r="BZJ13" s="1739" t="n"/>
      <c r="BZK13" s="1739" t="n"/>
      <c r="BZL13" s="1739" t="n"/>
      <c r="BZM13" s="1739" t="n"/>
      <c r="BZN13" s="1739" t="n"/>
      <c r="BZO13" s="1739" t="n"/>
      <c r="BZP13" s="1739" t="n"/>
      <c r="BZQ13" s="1739" t="n"/>
      <c r="BZR13" s="1739" t="n"/>
      <c r="BZS13" s="1739" t="n"/>
      <c r="BZT13" s="1739" t="n"/>
      <c r="BZU13" s="1739" t="n"/>
      <c r="BZV13" s="1739" t="n"/>
      <c r="BZW13" s="1739" t="n"/>
      <c r="BZX13" s="1739" t="n"/>
      <c r="BZY13" s="1739" t="n"/>
      <c r="BZZ13" s="1739" t="n"/>
      <c r="CAA13" s="1739" t="n"/>
      <c r="CAB13" s="1739" t="n"/>
      <c r="CAC13" s="1739" t="n"/>
      <c r="CAD13" s="1739" t="n"/>
      <c r="CAE13" s="1739" t="n"/>
      <c r="CAF13" s="1739" t="n"/>
      <c r="CAG13" s="1739" t="n"/>
      <c r="CAH13" s="1739" t="n"/>
      <c r="CAI13" s="1739" t="n"/>
      <c r="CAJ13" s="1739" t="n"/>
      <c r="CAK13" s="1739" t="n"/>
      <c r="CAL13" s="1739" t="n"/>
      <c r="CAM13" s="1739" t="n"/>
      <c r="CAN13" s="1739" t="n"/>
      <c r="CAO13" s="1739" t="n"/>
      <c r="CAP13" s="1739" t="n"/>
      <c r="CAQ13" s="1739" t="n"/>
      <c r="CAR13" s="1739" t="n"/>
      <c r="CAS13" s="1739" t="n"/>
      <c r="CAT13" s="1739" t="n"/>
      <c r="CAU13" s="1739" t="n"/>
      <c r="CAV13" s="1739" t="n"/>
      <c r="CAW13" s="1739" t="n"/>
      <c r="CAX13" s="1739" t="n"/>
      <c r="CAY13" s="1739" t="n"/>
      <c r="CAZ13" s="1739" t="n"/>
      <c r="CBA13" s="1739" t="n"/>
      <c r="CBB13" s="1739" t="n"/>
      <c r="CBC13" s="1739" t="n"/>
      <c r="CBD13" s="1739" t="n"/>
      <c r="CBE13" s="1739" t="n"/>
      <c r="CBF13" s="1739" t="n"/>
      <c r="CBG13" s="1739" t="n"/>
      <c r="CBH13" s="1739" t="n"/>
      <c r="CBI13" s="1739" t="n"/>
      <c r="CBJ13" s="1739" t="n"/>
      <c r="CBK13" s="1739" t="n"/>
      <c r="CBL13" s="1739" t="n"/>
      <c r="CBM13" s="1739" t="n"/>
      <c r="CBN13" s="1739" t="n"/>
      <c r="CBO13" s="1739" t="n"/>
      <c r="CBP13" s="1739" t="n"/>
      <c r="CBQ13" s="1739" t="n"/>
      <c r="CBR13" s="1739" t="n"/>
      <c r="CBS13" s="1739" t="n"/>
      <c r="CBT13" s="1739" t="n"/>
      <c r="CBU13" s="1739" t="n"/>
      <c r="CBV13" s="1739" t="n"/>
      <c r="CBW13" s="1739" t="n"/>
      <c r="CBX13" s="1739" t="n"/>
      <c r="CBY13" s="1739" t="n"/>
      <c r="CBZ13" s="1739" t="n"/>
      <c r="CCA13" s="1739" t="n"/>
      <c r="CCB13" s="1739" t="n"/>
      <c r="CCC13" s="1739" t="n"/>
      <c r="CCD13" s="1739" t="n"/>
      <c r="CCE13" s="1739" t="n"/>
      <c r="CCF13" s="1739" t="n"/>
      <c r="CCG13" s="1739" t="n"/>
      <c r="CCH13" s="1739" t="n"/>
      <c r="CCI13" s="1739" t="n"/>
      <c r="CCJ13" s="1739" t="n"/>
      <c r="CCK13" s="1739" t="n"/>
      <c r="CCL13" s="1739" t="n"/>
      <c r="CCM13" s="1739" t="n"/>
      <c r="CCN13" s="1739" t="n"/>
      <c r="CCO13" s="1739" t="n"/>
      <c r="CCP13" s="1739" t="n"/>
      <c r="CCQ13" s="1739" t="n"/>
      <c r="CCR13" s="1739" t="n"/>
      <c r="CCS13" s="1739" t="n"/>
      <c r="CCT13" s="1739" t="n"/>
      <c r="CCU13" s="1739" t="n"/>
      <c r="CCV13" s="1739" t="n"/>
      <c r="CCW13" s="1739" t="n"/>
      <c r="CCX13" s="1739" t="n"/>
      <c r="CCY13" s="1739" t="n"/>
      <c r="CCZ13" s="1739" t="n"/>
      <c r="CDA13" s="1739" t="n"/>
      <c r="CDB13" s="1739" t="n"/>
      <c r="CDC13" s="1739" t="n"/>
      <c r="CDD13" s="1739" t="n"/>
      <c r="CDE13" s="1739" t="n"/>
      <c r="CDF13" s="1739" t="n"/>
      <c r="CDG13" s="1739" t="n"/>
      <c r="CDH13" s="1739" t="n"/>
      <c r="CDI13" s="1739" t="n"/>
      <c r="CDJ13" s="1739" t="n"/>
      <c r="CDK13" s="1739" t="n"/>
      <c r="CDL13" s="1739" t="n"/>
      <c r="CDM13" s="1739" t="n"/>
      <c r="CDN13" s="1739" t="n"/>
      <c r="CDO13" s="1739" t="n"/>
      <c r="CDP13" s="1739" t="n"/>
      <c r="CDQ13" s="1739" t="n"/>
      <c r="CDR13" s="1739" t="n"/>
      <c r="CDS13" s="1739" t="n"/>
      <c r="CDT13" s="1739" t="n"/>
      <c r="CDU13" s="1739" t="n"/>
      <c r="CDV13" s="1739" t="n"/>
      <c r="CDW13" s="1739" t="n"/>
      <c r="CDX13" s="1739" t="n"/>
      <c r="CDY13" s="1739" t="n"/>
      <c r="CDZ13" s="1739" t="n"/>
      <c r="CEA13" s="1739" t="n"/>
      <c r="CEB13" s="1739" t="n"/>
      <c r="CEC13" s="1739" t="n"/>
      <c r="CED13" s="1739" t="n"/>
      <c r="CEE13" s="1739" t="n"/>
      <c r="CEF13" s="1739" t="n"/>
      <c r="CEG13" s="1739" t="n"/>
      <c r="CEH13" s="1739" t="n"/>
      <c r="CEI13" s="1739" t="n"/>
      <c r="CEJ13" s="1739" t="n"/>
      <c r="CEK13" s="1739" t="n"/>
      <c r="CEL13" s="1739" t="n"/>
      <c r="CEM13" s="1739" t="n"/>
      <c r="CEN13" s="1739" t="n"/>
      <c r="CEO13" s="1739" t="n"/>
      <c r="CEP13" s="1739" t="n"/>
      <c r="CEQ13" s="1739" t="n"/>
      <c r="CER13" s="1739" t="n"/>
      <c r="CES13" s="1739" t="n"/>
      <c r="CET13" s="1739" t="n"/>
      <c r="CEU13" s="1739" t="n"/>
      <c r="CEV13" s="1739" t="n"/>
      <c r="CEW13" s="1739" t="n"/>
      <c r="CEX13" s="1739" t="n"/>
      <c r="CEY13" s="1739" t="n"/>
      <c r="CEZ13" s="1739" t="n"/>
      <c r="CFA13" s="1739" t="n"/>
      <c r="CFB13" s="1739" t="n"/>
      <c r="CFC13" s="1739" t="n"/>
      <c r="CFD13" s="1739" t="n"/>
      <c r="CFE13" s="1739" t="n"/>
      <c r="CFF13" s="1739" t="n"/>
      <c r="CFG13" s="1739" t="n"/>
      <c r="CFH13" s="1739" t="n"/>
      <c r="CFI13" s="1739" t="n"/>
      <c r="CFJ13" s="1739" t="n"/>
      <c r="CFK13" s="1739" t="n"/>
      <c r="CFL13" s="1739" t="n"/>
      <c r="CFM13" s="1739" t="n"/>
      <c r="CFN13" s="1739" t="n"/>
      <c r="CFO13" s="1739" t="n"/>
      <c r="CFP13" s="1739" t="n"/>
      <c r="CFQ13" s="1739" t="n"/>
      <c r="CFR13" s="1739" t="n"/>
      <c r="CFS13" s="1739" t="n"/>
      <c r="CFT13" s="1739" t="n"/>
      <c r="CFU13" s="1739" t="n"/>
      <c r="CFV13" s="1739" t="n"/>
      <c r="CFW13" s="1739" t="n"/>
      <c r="CFX13" s="1739" t="n"/>
      <c r="CFY13" s="1739" t="n"/>
      <c r="CFZ13" s="1739" t="n"/>
      <c r="CGA13" s="1739" t="n"/>
      <c r="CGB13" s="1739" t="n"/>
      <c r="CGC13" s="1739" t="n"/>
      <c r="CGD13" s="1739" t="n"/>
      <c r="CGE13" s="1739" t="n"/>
      <c r="CGF13" s="1739" t="n"/>
      <c r="CGG13" s="1739" t="n"/>
      <c r="CGH13" s="1739" t="n"/>
      <c r="CGI13" s="1739" t="n"/>
      <c r="CGJ13" s="1739" t="n"/>
      <c r="CGK13" s="1739" t="n"/>
      <c r="CGL13" s="1739" t="n"/>
      <c r="CGM13" s="1739" t="n"/>
      <c r="CGN13" s="1739" t="n"/>
      <c r="CGO13" s="1739" t="n"/>
      <c r="CGP13" s="1739" t="n"/>
      <c r="CGQ13" s="1739" t="n"/>
      <c r="CGR13" s="1739" t="n"/>
      <c r="CGS13" s="1739" t="n"/>
      <c r="CGT13" s="1739" t="n"/>
      <c r="CGU13" s="1739" t="n"/>
      <c r="CGV13" s="1739" t="n"/>
      <c r="CGW13" s="1739" t="n"/>
      <c r="CGX13" s="1739" t="n"/>
      <c r="CGY13" s="1739" t="n"/>
      <c r="CGZ13" s="1739" t="n"/>
      <c r="CHA13" s="1739" t="n"/>
      <c r="CHB13" s="1739" t="n"/>
      <c r="CHC13" s="1739" t="n"/>
      <c r="CHD13" s="1739" t="n"/>
      <c r="CHE13" s="1739" t="n"/>
      <c r="CHF13" s="1739" t="n"/>
      <c r="CHG13" s="1739" t="n"/>
      <c r="CHH13" s="1739" t="n"/>
      <c r="CHI13" s="1739" t="n"/>
      <c r="CHJ13" s="1739" t="n"/>
      <c r="CHK13" s="1739" t="n"/>
      <c r="CHL13" s="1739" t="n"/>
      <c r="CHM13" s="1739" t="n"/>
      <c r="CHN13" s="1739" t="n"/>
      <c r="CHO13" s="1739" t="n"/>
      <c r="CHP13" s="1739" t="n"/>
      <c r="CHQ13" s="1739" t="n"/>
      <c r="CHR13" s="1739" t="n"/>
      <c r="CHS13" s="1739" t="n"/>
      <c r="CHT13" s="1739" t="n"/>
      <c r="CHU13" s="1739" t="n"/>
      <c r="CHV13" s="1739" t="n"/>
      <c r="CHW13" s="1739" t="n"/>
      <c r="CHX13" s="1739" t="n"/>
      <c r="CHY13" s="1739" t="n"/>
      <c r="CHZ13" s="1739" t="n"/>
      <c r="CIA13" s="1739" t="n"/>
      <c r="CIB13" s="1739" t="n"/>
      <c r="CIC13" s="1739" t="n"/>
      <c r="CID13" s="1739" t="n"/>
      <c r="CIE13" s="1739" t="n"/>
      <c r="CIF13" s="1739" t="n"/>
      <c r="CIG13" s="1739" t="n"/>
      <c r="CIH13" s="1739" t="n"/>
      <c r="CII13" s="1739" t="n"/>
      <c r="CIJ13" s="1739" t="n"/>
      <c r="CIK13" s="1739" t="n"/>
      <c r="CIL13" s="1739" t="n"/>
      <c r="CIM13" s="1739" t="n"/>
      <c r="CIN13" s="1739" t="n"/>
      <c r="CIO13" s="1739" t="n"/>
      <c r="CIP13" s="1739" t="n"/>
      <c r="CIQ13" s="1739" t="n"/>
      <c r="CIR13" s="1739" t="n"/>
      <c r="CIS13" s="1739" t="n"/>
      <c r="CIT13" s="1739" t="n"/>
      <c r="CIU13" s="1739" t="n"/>
      <c r="CIV13" s="1739" t="n"/>
      <c r="CIW13" s="1739" t="n"/>
      <c r="CIX13" s="1739" t="n"/>
      <c r="CIY13" s="1739" t="n"/>
      <c r="CIZ13" s="1739" t="n"/>
      <c r="CJA13" s="1739" t="n"/>
      <c r="CJB13" s="1739" t="n"/>
      <c r="CJC13" s="1739" t="n"/>
      <c r="CJD13" s="1739" t="n"/>
      <c r="CJE13" s="1739" t="n"/>
      <c r="CJF13" s="1739" t="n"/>
      <c r="CJG13" s="1739" t="n"/>
      <c r="CJH13" s="1739" t="n"/>
      <c r="CJI13" s="1739" t="n"/>
      <c r="CJJ13" s="1739" t="n"/>
      <c r="CJK13" s="1739" t="n"/>
      <c r="CJL13" s="1739" t="n"/>
      <c r="CJM13" s="1739" t="n"/>
      <c r="CJN13" s="1739" t="n"/>
      <c r="CJO13" s="1739" t="n"/>
      <c r="CJP13" s="1739" t="n"/>
      <c r="CJQ13" s="1739" t="n"/>
      <c r="CJR13" s="1739" t="n"/>
      <c r="CJS13" s="1739" t="n"/>
      <c r="CJT13" s="1739" t="n"/>
      <c r="CJU13" s="1739" t="n"/>
      <c r="CJV13" s="1739" t="n"/>
      <c r="CJW13" s="1739" t="n"/>
      <c r="CJX13" s="1739" t="n"/>
      <c r="CJY13" s="1739" t="n"/>
      <c r="CJZ13" s="1739" t="n"/>
      <c r="CKA13" s="1739" t="n"/>
      <c r="CKB13" s="1739" t="n"/>
      <c r="CKC13" s="1739" t="n"/>
      <c r="CKD13" s="1739" t="n"/>
      <c r="CKE13" s="1739" t="n"/>
      <c r="CKF13" s="1739" t="n"/>
      <c r="CKG13" s="1739" t="n"/>
      <c r="CKH13" s="1739" t="n"/>
      <c r="CKI13" s="1739" t="n"/>
      <c r="CKJ13" s="1739" t="n"/>
      <c r="CKK13" s="1739" t="n"/>
      <c r="CKL13" s="1739" t="n"/>
      <c r="CKM13" s="1739" t="n"/>
      <c r="CKN13" s="1739" t="n"/>
      <c r="CKO13" s="1739" t="n"/>
      <c r="CKP13" s="1739" t="n"/>
      <c r="CKQ13" s="1739" t="n"/>
      <c r="CKR13" s="1739" t="n"/>
      <c r="CKS13" s="1739" t="n"/>
      <c r="CKT13" s="1739" t="n"/>
      <c r="CKU13" s="1739" t="n"/>
      <c r="CKV13" s="1739" t="n"/>
      <c r="CKW13" s="1739" t="n"/>
      <c r="CKX13" s="1739" t="n"/>
      <c r="CKY13" s="1739" t="n"/>
      <c r="CKZ13" s="1739" t="n"/>
      <c r="CLA13" s="1739" t="n"/>
      <c r="CLB13" s="1739" t="n"/>
      <c r="CLC13" s="1739" t="n"/>
      <c r="CLD13" s="1739" t="n"/>
      <c r="CLE13" s="1739" t="n"/>
      <c r="CLF13" s="1739" t="n"/>
      <c r="CLG13" s="1739" t="n"/>
      <c r="CLH13" s="1739" t="n"/>
      <c r="CLI13" s="1739" t="n"/>
      <c r="CLJ13" s="1739" t="n"/>
      <c r="CLK13" s="1739" t="n"/>
      <c r="CLL13" s="1739" t="n"/>
      <c r="CLM13" s="1739" t="n"/>
      <c r="CLN13" s="1739" t="n"/>
      <c r="CLO13" s="1739" t="n"/>
      <c r="CLP13" s="1739" t="n"/>
      <c r="CLQ13" s="1739" t="n"/>
      <c r="CLR13" s="1739" t="n"/>
      <c r="CLS13" s="1739" t="n"/>
      <c r="CLT13" s="1739" t="n"/>
      <c r="CLU13" s="1739" t="n"/>
      <c r="CLV13" s="1739" t="n"/>
      <c r="CLW13" s="1739" t="n"/>
      <c r="CLX13" s="1739" t="n"/>
      <c r="CLY13" s="1739" t="n"/>
      <c r="CLZ13" s="1739" t="n"/>
      <c r="CMA13" s="1739" t="n"/>
      <c r="CMB13" s="1739" t="n"/>
      <c r="CMC13" s="1739" t="n"/>
      <c r="CMD13" s="1739" t="n"/>
      <c r="CME13" s="1739" t="n"/>
      <c r="CMF13" s="1739" t="n"/>
      <c r="CMG13" s="1739" t="n"/>
      <c r="CMH13" s="1739" t="n"/>
      <c r="CMI13" s="1739" t="n"/>
      <c r="CMJ13" s="1739" t="n"/>
      <c r="CMK13" s="1739" t="n"/>
      <c r="CML13" s="1739" t="n"/>
      <c r="CMM13" s="1739" t="n"/>
      <c r="CMN13" s="1739" t="n"/>
      <c r="CMO13" s="1739" t="n"/>
      <c r="CMP13" s="1739" t="n"/>
      <c r="CMQ13" s="1739" t="n"/>
      <c r="CMR13" s="1739" t="n"/>
      <c r="CMS13" s="1739" t="n"/>
      <c r="CMT13" s="1739" t="n"/>
      <c r="CMU13" s="1739" t="n"/>
      <c r="CMV13" s="1739" t="n"/>
      <c r="CMW13" s="1739" t="n"/>
      <c r="CMX13" s="1739" t="n"/>
      <c r="CMY13" s="1739" t="n"/>
      <c r="CMZ13" s="1739" t="n"/>
      <c r="CNA13" s="1739" t="n"/>
      <c r="CNB13" s="1739" t="n"/>
      <c r="CNC13" s="1739" t="n"/>
      <c r="CND13" s="1739" t="n"/>
      <c r="CNE13" s="1739" t="n"/>
      <c r="CNF13" s="1739" t="n"/>
      <c r="CNG13" s="1739" t="n"/>
      <c r="CNH13" s="1739" t="n"/>
      <c r="CNI13" s="1739" t="n"/>
      <c r="CNJ13" s="1739" t="n"/>
      <c r="CNK13" s="1739" t="n"/>
      <c r="CNL13" s="1739" t="n"/>
      <c r="CNM13" s="1739" t="n"/>
      <c r="CNN13" s="1739" t="n"/>
      <c r="CNO13" s="1739" t="n"/>
      <c r="CNP13" s="1739" t="n"/>
      <c r="CNQ13" s="1739" t="n"/>
      <c r="CNR13" s="1739" t="n"/>
      <c r="CNS13" s="1739" t="n"/>
      <c r="CNT13" s="1739" t="n"/>
      <c r="CNU13" s="1739" t="n"/>
      <c r="CNV13" s="1739" t="n"/>
      <c r="CNW13" s="1739" t="n"/>
      <c r="CNX13" s="1739" t="n"/>
      <c r="CNY13" s="1739" t="n"/>
      <c r="CNZ13" s="1739" t="n"/>
      <c r="COA13" s="1739" t="n"/>
      <c r="COB13" s="1739" t="n"/>
      <c r="COC13" s="1739" t="n"/>
      <c r="COD13" s="1739" t="n"/>
      <c r="COE13" s="1739" t="n"/>
      <c r="COF13" s="1739" t="n"/>
      <c r="COG13" s="1739" t="n"/>
      <c r="COH13" s="1739" t="n"/>
      <c r="COI13" s="1739" t="n"/>
      <c r="COJ13" s="1739" t="n"/>
      <c r="COK13" s="1739" t="n"/>
      <c r="COL13" s="1739" t="n"/>
      <c r="COM13" s="1739" t="n"/>
      <c r="CON13" s="1739" t="n"/>
      <c r="COO13" s="1739" t="n"/>
      <c r="COP13" s="1739" t="n"/>
      <c r="COQ13" s="1739" t="n"/>
      <c r="COR13" s="1739" t="n"/>
      <c r="COS13" s="1739" t="n"/>
      <c r="COT13" s="1739" t="n"/>
      <c r="COU13" s="1739" t="n"/>
      <c r="COV13" s="1739" t="n"/>
      <c r="COW13" s="1739" t="n"/>
      <c r="COX13" s="1739" t="n"/>
      <c r="COY13" s="1739" t="n"/>
      <c r="COZ13" s="1739" t="n"/>
      <c r="CPA13" s="1739" t="n"/>
      <c r="CPB13" s="1739" t="n"/>
      <c r="CPC13" s="1739" t="n"/>
      <c r="CPD13" s="1739" t="n"/>
      <c r="CPE13" s="1739" t="n"/>
      <c r="CPF13" s="1739" t="n"/>
      <c r="CPG13" s="1739" t="n"/>
      <c r="CPH13" s="1739" t="n"/>
      <c r="CPI13" s="1739" t="n"/>
      <c r="CPJ13" s="1739" t="n"/>
      <c r="CPK13" s="1739" t="n"/>
      <c r="CPL13" s="1739" t="n"/>
      <c r="CPM13" s="1739" t="n"/>
      <c r="CPN13" s="1739" t="n"/>
      <c r="CPO13" s="1739" t="n"/>
      <c r="CPP13" s="1739" t="n"/>
      <c r="CPQ13" s="1739" t="n"/>
      <c r="CPR13" s="1739" t="n"/>
      <c r="CPS13" s="1739" t="n"/>
      <c r="CPT13" s="1739" t="n"/>
      <c r="CPU13" s="1739" t="n"/>
      <c r="CPV13" s="1739" t="n"/>
      <c r="CPW13" s="1739" t="n"/>
      <c r="CPX13" s="1739" t="n"/>
      <c r="CPY13" s="1739" t="n"/>
      <c r="CPZ13" s="1739" t="n"/>
      <c r="CQA13" s="1739" t="n"/>
      <c r="CQB13" s="1739" t="n"/>
      <c r="CQC13" s="1739" t="n"/>
      <c r="CQD13" s="1739" t="n"/>
      <c r="CQE13" s="1739" t="n"/>
      <c r="CQF13" s="1739" t="n"/>
      <c r="CQG13" s="1739" t="n"/>
      <c r="CQH13" s="1739" t="n"/>
      <c r="CQI13" s="1739" t="n"/>
      <c r="CQJ13" s="1739" t="n"/>
      <c r="CQK13" s="1739" t="n"/>
      <c r="CQL13" s="1739" t="n"/>
      <c r="CQM13" s="1739" t="n"/>
      <c r="CQN13" s="1739" t="n"/>
      <c r="CQO13" s="1739" t="n"/>
      <c r="CQP13" s="1739" t="n"/>
      <c r="CQQ13" s="1739" t="n"/>
      <c r="CQR13" s="1739" t="n"/>
      <c r="CQS13" s="1739" t="n"/>
      <c r="CQT13" s="1739" t="n"/>
      <c r="CQU13" s="1739" t="n"/>
      <c r="CQV13" s="1739" t="n"/>
      <c r="CQW13" s="1739" t="n"/>
      <c r="CQX13" s="1739" t="n"/>
      <c r="CQY13" s="1739" t="n"/>
      <c r="CQZ13" s="1739" t="n"/>
      <c r="CRA13" s="1739" t="n"/>
      <c r="CRB13" s="1739" t="n"/>
      <c r="CRC13" s="1739" t="n"/>
      <c r="CRD13" s="1739" t="n"/>
      <c r="CRE13" s="1739" t="n"/>
      <c r="CRF13" s="1739" t="n"/>
      <c r="CRG13" s="1739" t="n"/>
      <c r="CRH13" s="1739" t="n"/>
      <c r="CRI13" s="1739" t="n"/>
      <c r="CRJ13" s="1739" t="n"/>
      <c r="CRK13" s="1739" t="n"/>
      <c r="CRL13" s="1739" t="n"/>
      <c r="CRM13" s="1739" t="n"/>
      <c r="CRN13" s="1739" t="n"/>
      <c r="CRO13" s="1739" t="n"/>
      <c r="CRP13" s="1739" t="n"/>
      <c r="CRQ13" s="1739" t="n"/>
      <c r="CRR13" s="1739" t="n"/>
      <c r="CRS13" s="1739" t="n"/>
      <c r="CRT13" s="1739" t="n"/>
      <c r="CRU13" s="1739" t="n"/>
      <c r="CRV13" s="1739" t="n"/>
      <c r="CRW13" s="1739" t="n"/>
      <c r="CRX13" s="1739" t="n"/>
      <c r="CRY13" s="1739" t="n"/>
      <c r="CRZ13" s="1739" t="n"/>
      <c r="CSA13" s="1739" t="n"/>
      <c r="CSB13" s="1739" t="n"/>
      <c r="CSC13" s="1739" t="n"/>
      <c r="CSD13" s="1739" t="n"/>
      <c r="CSE13" s="1739" t="n"/>
      <c r="CSF13" s="1739" t="n"/>
      <c r="CSG13" s="1739" t="n"/>
      <c r="CSH13" s="1739" t="n"/>
      <c r="CSI13" s="1739" t="n"/>
      <c r="CSJ13" s="1739" t="n"/>
      <c r="CSK13" s="1739" t="n"/>
      <c r="CSL13" s="1739" t="n"/>
      <c r="CSM13" s="1739" t="n"/>
      <c r="CSN13" s="1739" t="n"/>
      <c r="CSO13" s="1739" t="n"/>
      <c r="CSP13" s="1739" t="n"/>
      <c r="CSQ13" s="1739" t="n"/>
      <c r="CSR13" s="1739" t="n"/>
      <c r="CSS13" s="1739" t="n"/>
      <c r="CST13" s="1739" t="n"/>
      <c r="CSU13" s="1739" t="n"/>
      <c r="CSV13" s="1739" t="n"/>
      <c r="CSW13" s="1739" t="n"/>
      <c r="CSX13" s="1739" t="n"/>
      <c r="CSY13" s="1739" t="n"/>
      <c r="CSZ13" s="1739" t="n"/>
      <c r="CTA13" s="1739" t="n"/>
      <c r="CTB13" s="1739" t="n"/>
      <c r="CTC13" s="1739" t="n"/>
      <c r="CTD13" s="1739" t="n"/>
      <c r="CTE13" s="1739" t="n"/>
      <c r="CTF13" s="1739" t="n"/>
      <c r="CTG13" s="1739" t="n"/>
      <c r="CTH13" s="1739" t="n"/>
      <c r="CTI13" s="1739" t="n"/>
      <c r="CTJ13" s="1739" t="n"/>
      <c r="CTK13" s="1739" t="n"/>
      <c r="CTL13" s="1739" t="n"/>
      <c r="CTM13" s="1739" t="n"/>
      <c r="CTN13" s="1739" t="n"/>
      <c r="CTO13" s="1739" t="n"/>
      <c r="CTP13" s="1739" t="n"/>
      <c r="CTQ13" s="1739" t="n"/>
      <c r="CTR13" s="1739" t="n"/>
      <c r="CTS13" s="1739" t="n"/>
      <c r="CTT13" s="1739" t="n"/>
      <c r="CTU13" s="1739" t="n"/>
      <c r="CTV13" s="1739" t="n"/>
      <c r="CTW13" s="1739" t="n"/>
      <c r="CTX13" s="1739" t="n"/>
      <c r="CTY13" s="1739" t="n"/>
      <c r="CTZ13" s="1739" t="n"/>
      <c r="CUA13" s="1739" t="n"/>
      <c r="CUB13" s="1739" t="n"/>
      <c r="CUC13" s="1739" t="n"/>
      <c r="CUD13" s="1739" t="n"/>
      <c r="CUE13" s="1739" t="n"/>
      <c r="CUF13" s="1739" t="n"/>
      <c r="CUG13" s="1739" t="n"/>
      <c r="CUH13" s="1739" t="n"/>
      <c r="CUI13" s="1739" t="n"/>
      <c r="CUJ13" s="1739" t="n"/>
      <c r="CUK13" s="1739" t="n"/>
      <c r="CUL13" s="1739" t="n"/>
      <c r="CUM13" s="1739" t="n"/>
      <c r="CUN13" s="1739" t="n"/>
      <c r="CUO13" s="1739" t="n"/>
      <c r="CUP13" s="1739" t="n"/>
      <c r="CUQ13" s="1739" t="n"/>
      <c r="CUR13" s="1739" t="n"/>
      <c r="CUS13" s="1739" t="n"/>
      <c r="CUT13" s="1739" t="n"/>
      <c r="CUU13" s="1739" t="n"/>
      <c r="CUV13" s="1739" t="n"/>
      <c r="CUW13" s="1739" t="n"/>
      <c r="CUX13" s="1739" t="n"/>
      <c r="CUY13" s="1739" t="n"/>
      <c r="CUZ13" s="1739" t="n"/>
      <c r="CVA13" s="1739" t="n"/>
      <c r="CVB13" s="1739" t="n"/>
      <c r="CVC13" s="1739" t="n"/>
      <c r="CVD13" s="1739" t="n"/>
      <c r="CVE13" s="1739" t="n"/>
      <c r="CVF13" s="1739" t="n"/>
      <c r="CVG13" s="1739" t="n"/>
      <c r="CVH13" s="1739" t="n"/>
      <c r="CVI13" s="1739" t="n"/>
      <c r="CVJ13" s="1739" t="n"/>
      <c r="CVK13" s="1739" t="n"/>
      <c r="CVL13" s="1739" t="n"/>
      <c r="CVM13" s="1739" t="n"/>
      <c r="CVN13" s="1739" t="n"/>
      <c r="CVO13" s="1739" t="n"/>
      <c r="CVP13" s="1739" t="n"/>
      <c r="CVQ13" s="1739" t="n"/>
      <c r="CVR13" s="1739" t="n"/>
      <c r="CVS13" s="1739" t="n"/>
      <c r="CVT13" s="1739" t="n"/>
      <c r="CVU13" s="1739" t="n"/>
      <c r="CVV13" s="1739" t="n"/>
      <c r="CVW13" s="1739" t="n"/>
      <c r="CVX13" s="1739" t="n"/>
      <c r="CVY13" s="1739" t="n"/>
      <c r="CVZ13" s="1739" t="n"/>
      <c r="CWA13" s="1739" t="n"/>
      <c r="CWB13" s="1739" t="n"/>
      <c r="CWC13" s="1739" t="n"/>
      <c r="CWD13" s="1739" t="n"/>
      <c r="CWE13" s="1739" t="n"/>
      <c r="CWF13" s="1739" t="n"/>
      <c r="CWG13" s="1739" t="n"/>
      <c r="CWH13" s="1739" t="n"/>
      <c r="CWI13" s="1739" t="n"/>
      <c r="CWJ13" s="1739" t="n"/>
      <c r="CWK13" s="1739" t="n"/>
      <c r="CWL13" s="1739" t="n"/>
      <c r="CWM13" s="1739" t="n"/>
      <c r="CWN13" s="1739" t="n"/>
      <c r="CWO13" s="1739" t="n"/>
      <c r="CWP13" s="1739" t="n"/>
      <c r="CWQ13" s="1739" t="n"/>
      <c r="CWR13" s="1739" t="n"/>
      <c r="CWS13" s="1739" t="n"/>
      <c r="CWT13" s="1739" t="n"/>
      <c r="CWU13" s="1739" t="n"/>
      <c r="CWV13" s="1739" t="n"/>
      <c r="CWW13" s="1739" t="n"/>
      <c r="CWX13" s="1739" t="n"/>
      <c r="CWY13" s="1739" t="n"/>
      <c r="CWZ13" s="1739" t="n"/>
      <c r="CXA13" s="1739" t="n"/>
      <c r="CXB13" s="1739" t="n"/>
      <c r="CXC13" s="1739" t="n"/>
      <c r="CXD13" s="1739" t="n"/>
      <c r="CXE13" s="1739" t="n"/>
      <c r="CXF13" s="1739" t="n"/>
      <c r="CXG13" s="1739" t="n"/>
      <c r="CXH13" s="1739" t="n"/>
      <c r="CXI13" s="1739" t="n"/>
      <c r="CXJ13" s="1739" t="n"/>
      <c r="CXK13" s="1739" t="n"/>
      <c r="CXL13" s="1739" t="n"/>
      <c r="CXM13" s="1739" t="n"/>
      <c r="CXN13" s="1739" t="n"/>
      <c r="CXO13" s="1739" t="n"/>
      <c r="CXP13" s="1739" t="n"/>
      <c r="CXQ13" s="1739" t="n"/>
      <c r="CXR13" s="1739" t="n"/>
      <c r="CXS13" s="1739" t="n"/>
      <c r="CXT13" s="1739" t="n"/>
      <c r="CXU13" s="1739" t="n"/>
      <c r="CXV13" s="1739" t="n"/>
      <c r="CXW13" s="1739" t="n"/>
      <c r="CXX13" s="1739" t="n"/>
      <c r="CXY13" s="1739" t="n"/>
      <c r="CXZ13" s="1739" t="n"/>
      <c r="CYA13" s="1739" t="n"/>
      <c r="CYB13" s="1739" t="n"/>
      <c r="CYC13" s="1739" t="n"/>
      <c r="CYD13" s="1739" t="n"/>
      <c r="CYE13" s="1739" t="n"/>
      <c r="CYF13" s="1739" t="n"/>
      <c r="CYG13" s="1739" t="n"/>
      <c r="CYH13" s="1739" t="n"/>
      <c r="CYI13" s="1739" t="n"/>
      <c r="CYJ13" s="1739" t="n"/>
      <c r="CYK13" s="1739" t="n"/>
      <c r="CYL13" s="1739" t="n"/>
      <c r="CYM13" s="1739" t="n"/>
      <c r="CYN13" s="1739" t="n"/>
      <c r="CYO13" s="1739" t="n"/>
      <c r="CYP13" s="1739" t="n"/>
      <c r="CYQ13" s="1739" t="n"/>
      <c r="CYR13" s="1739" t="n"/>
      <c r="CYS13" s="1739" t="n"/>
      <c r="CYT13" s="1739" t="n"/>
      <c r="CYU13" s="1739" t="n"/>
      <c r="CYV13" s="1739" t="n"/>
      <c r="CYW13" s="1739" t="n"/>
      <c r="CYX13" s="1739" t="n"/>
      <c r="CYY13" s="1739" t="n"/>
      <c r="CYZ13" s="1739" t="n"/>
      <c r="CZA13" s="1739" t="n"/>
      <c r="CZB13" s="1739" t="n"/>
      <c r="CZC13" s="1739" t="n"/>
      <c r="CZD13" s="1739" t="n"/>
      <c r="CZE13" s="1739" t="n"/>
      <c r="CZF13" s="1739" t="n"/>
      <c r="CZG13" s="1739" t="n"/>
      <c r="CZH13" s="1739" t="n"/>
      <c r="CZI13" s="1739" t="n"/>
      <c r="CZJ13" s="1739" t="n"/>
      <c r="CZK13" s="1739" t="n"/>
      <c r="CZL13" s="1739" t="n"/>
      <c r="CZM13" s="1739" t="n"/>
      <c r="CZN13" s="1739" t="n"/>
      <c r="CZO13" s="1739" t="n"/>
      <c r="CZP13" s="1739" t="n"/>
      <c r="CZQ13" s="1739" t="n"/>
      <c r="CZR13" s="1739" t="n"/>
      <c r="CZS13" s="1739" t="n"/>
      <c r="CZT13" s="1739" t="n"/>
      <c r="CZU13" s="1739" t="n"/>
      <c r="CZV13" s="1739" t="n"/>
      <c r="CZW13" s="1739" t="n"/>
      <c r="CZX13" s="1739" t="n"/>
      <c r="CZY13" s="1739" t="n"/>
      <c r="CZZ13" s="1739" t="n"/>
      <c r="DAA13" s="1739" t="n"/>
      <c r="DAB13" s="1739" t="n"/>
      <c r="DAC13" s="1739" t="n"/>
      <c r="DAD13" s="1739" t="n"/>
      <c r="DAE13" s="1739" t="n"/>
      <c r="DAF13" s="1739" t="n"/>
      <c r="DAG13" s="1739" t="n"/>
      <c r="DAH13" s="1739" t="n"/>
      <c r="DAI13" s="1739" t="n"/>
      <c r="DAJ13" s="1739" t="n"/>
      <c r="DAK13" s="1739" t="n"/>
      <c r="DAL13" s="1739" t="n"/>
      <c r="DAM13" s="1739" t="n"/>
      <c r="DAN13" s="1739" t="n"/>
      <c r="DAO13" s="1739" t="n"/>
      <c r="DAP13" s="1739" t="n"/>
      <c r="DAQ13" s="1739" t="n"/>
      <c r="DAR13" s="1739" t="n"/>
      <c r="DAS13" s="1739" t="n"/>
      <c r="DAT13" s="1739" t="n"/>
      <c r="DAU13" s="1739" t="n"/>
      <c r="DAV13" s="1739" t="n"/>
      <c r="DAW13" s="1739" t="n"/>
      <c r="DAX13" s="1739" t="n"/>
      <c r="DAY13" s="1739" t="n"/>
      <c r="DAZ13" s="1739" t="n"/>
      <c r="DBA13" s="1739" t="n"/>
      <c r="DBB13" s="1739" t="n"/>
      <c r="DBC13" s="1739" t="n"/>
      <c r="DBD13" s="1739" t="n"/>
      <c r="DBE13" s="1739" t="n"/>
      <c r="DBF13" s="1739" t="n"/>
      <c r="DBG13" s="1739" t="n"/>
      <c r="DBH13" s="1739" t="n"/>
      <c r="DBI13" s="1739" t="n"/>
      <c r="DBJ13" s="1739" t="n"/>
      <c r="DBK13" s="1739" t="n"/>
      <c r="DBL13" s="1739" t="n"/>
      <c r="DBM13" s="1739" t="n"/>
      <c r="DBN13" s="1739" t="n"/>
      <c r="DBO13" s="1739" t="n"/>
      <c r="DBP13" s="1739" t="n"/>
      <c r="DBQ13" s="1739" t="n"/>
      <c r="DBR13" s="1739" t="n"/>
      <c r="DBS13" s="1739" t="n"/>
      <c r="DBT13" s="1739" t="n"/>
      <c r="DBU13" s="1739" t="n"/>
      <c r="DBV13" s="1739" t="n"/>
      <c r="DBW13" s="1739" t="n"/>
      <c r="DBX13" s="1739" t="n"/>
      <c r="DBY13" s="1739" t="n"/>
      <c r="DBZ13" s="1739" t="n"/>
      <c r="DCA13" s="1739" t="n"/>
      <c r="DCB13" s="1739" t="n"/>
      <c r="DCC13" s="1739" t="n"/>
      <c r="DCD13" s="1739" t="n"/>
      <c r="DCE13" s="1739" t="n"/>
      <c r="DCF13" s="1739" t="n"/>
      <c r="DCG13" s="1739" t="n"/>
      <c r="DCH13" s="1739" t="n"/>
      <c r="DCI13" s="1739" t="n"/>
      <c r="DCJ13" s="1739" t="n"/>
      <c r="DCK13" s="1739" t="n"/>
      <c r="DCL13" s="1739" t="n"/>
      <c r="DCM13" s="1739" t="n"/>
      <c r="DCN13" s="1739" t="n"/>
      <c r="DCO13" s="1739" t="n"/>
      <c r="DCP13" s="1739" t="n"/>
      <c r="DCQ13" s="1739" t="n"/>
      <c r="DCR13" s="1739" t="n"/>
      <c r="DCS13" s="1739" t="n"/>
      <c r="DCT13" s="1739" t="n"/>
      <c r="DCU13" s="1739" t="n"/>
      <c r="DCV13" s="1739" t="n"/>
      <c r="DCW13" s="1739" t="n"/>
      <c r="DCX13" s="1739" t="n"/>
      <c r="DCY13" s="1739" t="n"/>
      <c r="DCZ13" s="1739" t="n"/>
      <c r="DDA13" s="1739" t="n"/>
      <c r="DDB13" s="1739" t="n"/>
      <c r="DDC13" s="1739" t="n"/>
      <c r="DDD13" s="1739" t="n"/>
      <c r="DDE13" s="1739" t="n"/>
      <c r="DDF13" s="1739" t="n"/>
      <c r="DDG13" s="1739" t="n"/>
      <c r="DDH13" s="1739" t="n"/>
      <c r="DDI13" s="1739" t="n"/>
      <c r="DDJ13" s="1739" t="n"/>
      <c r="DDK13" s="1739" t="n"/>
      <c r="DDL13" s="1739" t="n"/>
      <c r="DDM13" s="1739" t="n"/>
      <c r="DDN13" s="1739" t="n"/>
      <c r="DDO13" s="1739" t="n"/>
      <c r="DDP13" s="1739" t="n"/>
      <c r="DDQ13" s="1739" t="n"/>
      <c r="DDR13" s="1739" t="n"/>
      <c r="DDS13" s="1739" t="n"/>
      <c r="DDT13" s="1739" t="n"/>
      <c r="DDU13" s="1739" t="n"/>
      <c r="DDV13" s="1739" t="n"/>
      <c r="DDW13" s="1739" t="n"/>
      <c r="DDX13" s="1739" t="n"/>
      <c r="DDY13" s="1739" t="n"/>
      <c r="DDZ13" s="1739" t="n"/>
      <c r="DEA13" s="1739" t="n"/>
      <c r="DEB13" s="1739" t="n"/>
      <c r="DEC13" s="1739" t="n"/>
      <c r="DED13" s="1739" t="n"/>
      <c r="DEE13" s="1739" t="n"/>
      <c r="DEF13" s="1739" t="n"/>
      <c r="DEG13" s="1739" t="n"/>
      <c r="DEH13" s="1739" t="n"/>
      <c r="DEI13" s="1739" t="n"/>
      <c r="DEJ13" s="1739" t="n"/>
      <c r="DEK13" s="1739" t="n"/>
      <c r="DEL13" s="1739" t="n"/>
      <c r="DEM13" s="1739" t="n"/>
      <c r="DEN13" s="1739" t="n"/>
      <c r="DEO13" s="1739" t="n"/>
      <c r="DEP13" s="1739" t="n"/>
      <c r="DEQ13" s="1739" t="n"/>
      <c r="DER13" s="1739" t="n"/>
      <c r="DES13" s="1739" t="n"/>
      <c r="DET13" s="1739" t="n"/>
      <c r="DEU13" s="1739" t="n"/>
      <c r="DEV13" s="1739" t="n"/>
      <c r="DEW13" s="1739" t="n"/>
      <c r="DEX13" s="1739" t="n"/>
      <c r="DEY13" s="1739" t="n"/>
      <c r="DEZ13" s="1739" t="n"/>
      <c r="DFA13" s="1739" t="n"/>
      <c r="DFB13" s="1739" t="n"/>
      <c r="DFC13" s="1739" t="n"/>
      <c r="DFD13" s="1739" t="n"/>
      <c r="DFE13" s="1739" t="n"/>
      <c r="DFF13" s="1739" t="n"/>
      <c r="DFG13" s="1739" t="n"/>
      <c r="DFH13" s="1739" t="n"/>
      <c r="DFI13" s="1739" t="n"/>
      <c r="DFJ13" s="1739" t="n"/>
      <c r="DFK13" s="1739" t="n"/>
      <c r="DFL13" s="1739" t="n"/>
      <c r="DFM13" s="1739" t="n"/>
      <c r="DFN13" s="1739" t="n"/>
      <c r="DFO13" s="1739" t="n"/>
      <c r="DFP13" s="1739" t="n"/>
      <c r="DFQ13" s="1739" t="n"/>
      <c r="DFR13" s="1739" t="n"/>
      <c r="DFS13" s="1739" t="n"/>
      <c r="DFT13" s="1739" t="n"/>
      <c r="DFU13" s="1739" t="n"/>
      <c r="DFV13" s="1739" t="n"/>
      <c r="DFW13" s="1739" t="n"/>
      <c r="DFX13" s="1739" t="n"/>
      <c r="DFY13" s="1739" t="n"/>
      <c r="DFZ13" s="1739" t="n"/>
      <c r="DGA13" s="1739" t="n"/>
      <c r="DGB13" s="1739" t="n"/>
      <c r="DGC13" s="1739" t="n"/>
      <c r="DGD13" s="1739" t="n"/>
      <c r="DGE13" s="1739" t="n"/>
      <c r="DGF13" s="1739" t="n"/>
      <c r="DGG13" s="1739" t="n"/>
      <c r="DGH13" s="1739" t="n"/>
      <c r="DGI13" s="1739" t="n"/>
      <c r="DGJ13" s="1739" t="n"/>
      <c r="DGK13" s="1739" t="n"/>
      <c r="DGL13" s="1739" t="n"/>
      <c r="DGM13" s="1739" t="n"/>
      <c r="DGN13" s="1739" t="n"/>
      <c r="DGO13" s="1739" t="n"/>
      <c r="DGP13" s="1739" t="n"/>
      <c r="DGQ13" s="1739" t="n"/>
      <c r="DGR13" s="1739" t="n"/>
      <c r="DGS13" s="1739" t="n"/>
      <c r="DGT13" s="1739" t="n"/>
      <c r="DGU13" s="1739" t="n"/>
      <c r="DGV13" s="1739" t="n"/>
      <c r="DGW13" s="1739" t="n"/>
      <c r="DGX13" s="1739" t="n"/>
      <c r="DGY13" s="1739" t="n"/>
      <c r="DGZ13" s="1739" t="n"/>
      <c r="DHA13" s="1739" t="n"/>
      <c r="DHB13" s="1739" t="n"/>
      <c r="DHC13" s="1739" t="n"/>
      <c r="DHD13" s="1739" t="n"/>
      <c r="DHE13" s="1739" t="n"/>
      <c r="DHF13" s="1739" t="n"/>
      <c r="DHG13" s="1739" t="n"/>
      <c r="DHH13" s="1739" t="n"/>
      <c r="DHI13" s="1739" t="n"/>
      <c r="DHJ13" s="1739" t="n"/>
      <c r="DHK13" s="1739" t="n"/>
      <c r="DHL13" s="1739" t="n"/>
      <c r="DHM13" s="1739" t="n"/>
      <c r="DHN13" s="1739" t="n"/>
      <c r="DHO13" s="1739" t="n"/>
      <c r="DHP13" s="1739" t="n"/>
      <c r="DHQ13" s="1739" t="n"/>
      <c r="DHR13" s="1739" t="n"/>
      <c r="DHS13" s="1739" t="n"/>
      <c r="DHT13" s="1739" t="n"/>
      <c r="DHU13" s="1739" t="n"/>
      <c r="DHV13" s="1739" t="n"/>
      <c r="DHW13" s="1739" t="n"/>
      <c r="DHX13" s="1739" t="n"/>
      <c r="DHY13" s="1739" t="n"/>
      <c r="DHZ13" s="1739" t="n"/>
      <c r="DIA13" s="1739" t="n"/>
      <c r="DIB13" s="1739" t="n"/>
      <c r="DIC13" s="1739" t="n"/>
      <c r="DID13" s="1739" t="n"/>
      <c r="DIE13" s="1739" t="n"/>
      <c r="DIF13" s="1739" t="n"/>
      <c r="DIG13" s="1739" t="n"/>
      <c r="DIH13" s="1739" t="n"/>
      <c r="DII13" s="1739" t="n"/>
      <c r="DIJ13" s="1739" t="n"/>
      <c r="DIK13" s="1739" t="n"/>
      <c r="DIL13" s="1739" t="n"/>
      <c r="DIM13" s="1739" t="n"/>
      <c r="DIN13" s="1739" t="n"/>
      <c r="DIO13" s="1739" t="n"/>
      <c r="DIP13" s="1739" t="n"/>
      <c r="DIQ13" s="1739" t="n"/>
      <c r="DIR13" s="1739" t="n"/>
      <c r="DIS13" s="1739" t="n"/>
      <c r="DIT13" s="1739" t="n"/>
      <c r="DIU13" s="1739" t="n"/>
      <c r="DIV13" s="1739" t="n"/>
      <c r="DIW13" s="1739" t="n"/>
      <c r="DIX13" s="1739" t="n"/>
      <c r="DIY13" s="1739" t="n"/>
      <c r="DIZ13" s="1739" t="n"/>
      <c r="DJA13" s="1739" t="n"/>
      <c r="DJB13" s="1739" t="n"/>
      <c r="DJC13" s="1739" t="n"/>
      <c r="DJD13" s="1739" t="n"/>
      <c r="DJE13" s="1739" t="n"/>
      <c r="DJF13" s="1739" t="n"/>
      <c r="DJG13" s="1739" t="n"/>
      <c r="DJH13" s="1739" t="n"/>
      <c r="DJI13" s="1739" t="n"/>
      <c r="DJJ13" s="1739" t="n"/>
      <c r="DJK13" s="1739" t="n"/>
      <c r="DJL13" s="1739" t="n"/>
      <c r="DJM13" s="1739" t="n"/>
      <c r="DJN13" s="1739" t="n"/>
      <c r="DJO13" s="1739" t="n"/>
      <c r="DJP13" s="1739" t="n"/>
      <c r="DJQ13" s="1739" t="n"/>
      <c r="DJR13" s="1739" t="n"/>
      <c r="DJS13" s="1739" t="n"/>
      <c r="DJT13" s="1739" t="n"/>
      <c r="DJU13" s="1739" t="n"/>
      <c r="DJV13" s="1739" t="n"/>
      <c r="DJW13" s="1739" t="n"/>
      <c r="DJX13" s="1739" t="n"/>
      <c r="DJY13" s="1739" t="n"/>
      <c r="DJZ13" s="1739" t="n"/>
      <c r="DKA13" s="1739" t="n"/>
      <c r="DKB13" s="1739" t="n"/>
      <c r="DKC13" s="1739" t="n"/>
      <c r="DKD13" s="1739" t="n"/>
      <c r="DKE13" s="1739" t="n"/>
      <c r="DKF13" s="1739" t="n"/>
      <c r="DKG13" s="1739" t="n"/>
      <c r="DKH13" s="1739" t="n"/>
      <c r="DKI13" s="1739" t="n"/>
      <c r="DKJ13" s="1739" t="n"/>
      <c r="DKK13" s="1739" t="n"/>
      <c r="DKL13" s="1739" t="n"/>
      <c r="DKM13" s="1739" t="n"/>
      <c r="DKN13" s="1739" t="n"/>
      <c r="DKO13" s="1739" t="n"/>
      <c r="DKP13" s="1739" t="n"/>
      <c r="DKQ13" s="1739" t="n"/>
      <c r="DKR13" s="1739" t="n"/>
      <c r="DKS13" s="1739" t="n"/>
      <c r="DKT13" s="1739" t="n"/>
      <c r="DKU13" s="1739" t="n"/>
      <c r="DKV13" s="1739" t="n"/>
      <c r="DKW13" s="1739" t="n"/>
      <c r="DKX13" s="1739" t="n"/>
      <c r="DKY13" s="1739" t="n"/>
      <c r="DKZ13" s="1739" t="n"/>
      <c r="DLA13" s="1739" t="n"/>
      <c r="DLB13" s="1739" t="n"/>
      <c r="DLC13" s="1739" t="n"/>
      <c r="DLD13" s="1739" t="n"/>
      <c r="DLE13" s="1739" t="n"/>
      <c r="DLF13" s="1739" t="n"/>
      <c r="DLG13" s="1739" t="n"/>
      <c r="DLH13" s="1739" t="n"/>
      <c r="DLI13" s="1739" t="n"/>
      <c r="DLJ13" s="1739" t="n"/>
      <c r="DLK13" s="1739" t="n"/>
      <c r="DLL13" s="1739" t="n"/>
      <c r="DLM13" s="1739" t="n"/>
      <c r="DLN13" s="1739" t="n"/>
      <c r="DLO13" s="1739" t="n"/>
      <c r="DLP13" s="1739" t="n"/>
      <c r="DLQ13" s="1739" t="n"/>
      <c r="DLR13" s="1739" t="n"/>
      <c r="DLS13" s="1739" t="n"/>
      <c r="DLT13" s="1739" t="n"/>
      <c r="DLU13" s="1739" t="n"/>
      <c r="DLV13" s="1739" t="n"/>
      <c r="DLW13" s="1739" t="n"/>
      <c r="DLX13" s="1739" t="n"/>
      <c r="DLY13" s="1739" t="n"/>
      <c r="DLZ13" s="1739" t="n"/>
      <c r="DMA13" s="1739" t="n"/>
      <c r="DMB13" s="1739" t="n"/>
      <c r="DMC13" s="1739" t="n"/>
      <c r="DMD13" s="1739" t="n"/>
      <c r="DME13" s="1739" t="n"/>
      <c r="DMF13" s="1739" t="n"/>
      <c r="DMG13" s="1739" t="n"/>
      <c r="DMH13" s="1739" t="n"/>
      <c r="DMI13" s="1739" t="n"/>
      <c r="DMJ13" s="1739" t="n"/>
      <c r="DMK13" s="1739" t="n"/>
      <c r="DML13" s="1739" t="n"/>
      <c r="DMM13" s="1739" t="n"/>
      <c r="DMN13" s="1739" t="n"/>
      <c r="DMO13" s="1739" t="n"/>
      <c r="DMP13" s="1739" t="n"/>
      <c r="DMQ13" s="1739" t="n"/>
      <c r="DMR13" s="1739" t="n"/>
      <c r="DMS13" s="1739" t="n"/>
      <c r="DMT13" s="1739" t="n"/>
      <c r="DMU13" s="1739" t="n"/>
      <c r="DMV13" s="1739" t="n"/>
      <c r="DMW13" s="1739" t="n"/>
      <c r="DMX13" s="1739" t="n"/>
      <c r="DMY13" s="1739" t="n"/>
      <c r="DMZ13" s="1739" t="n"/>
      <c r="DNA13" s="1739" t="n"/>
      <c r="DNB13" s="1739" t="n"/>
      <c r="DNC13" s="1739" t="n"/>
      <c r="DND13" s="1739" t="n"/>
      <c r="DNE13" s="1739" t="n"/>
      <c r="DNF13" s="1739" t="n"/>
      <c r="DNG13" s="1739" t="n"/>
      <c r="DNH13" s="1739" t="n"/>
      <c r="DNI13" s="1739" t="n"/>
      <c r="DNJ13" s="1739" t="n"/>
      <c r="DNK13" s="1739" t="n"/>
      <c r="DNL13" s="1739" t="n"/>
      <c r="DNM13" s="1739" t="n"/>
      <c r="DNN13" s="1739" t="n"/>
      <c r="DNO13" s="1739" t="n"/>
      <c r="DNP13" s="1739" t="n"/>
      <c r="DNQ13" s="1739" t="n"/>
      <c r="DNR13" s="1739" t="n"/>
      <c r="DNS13" s="1739" t="n"/>
      <c r="DNT13" s="1739" t="n"/>
      <c r="DNU13" s="1739" t="n"/>
      <c r="DNV13" s="1739" t="n"/>
      <c r="DNW13" s="1739" t="n"/>
      <c r="DNX13" s="1739" t="n"/>
      <c r="DNY13" s="1739" t="n"/>
      <c r="DNZ13" s="1739" t="n"/>
      <c r="DOA13" s="1739" t="n"/>
      <c r="DOB13" s="1739" t="n"/>
      <c r="DOC13" s="1739" t="n"/>
      <c r="DOD13" s="1739" t="n"/>
      <c r="DOE13" s="1739" t="n"/>
      <c r="DOF13" s="1739" t="n"/>
      <c r="DOG13" s="1739" t="n"/>
      <c r="DOH13" s="1739" t="n"/>
      <c r="DOI13" s="1739" t="n"/>
      <c r="DOJ13" s="1739" t="n"/>
      <c r="DOK13" s="1739" t="n"/>
      <c r="DOL13" s="1739" t="n"/>
      <c r="DOM13" s="1739" t="n"/>
      <c r="DON13" s="1739" t="n"/>
      <c r="DOO13" s="1739" t="n"/>
      <c r="DOP13" s="1739" t="n"/>
      <c r="DOQ13" s="1739" t="n"/>
      <c r="DOR13" s="1739" t="n"/>
      <c r="DOS13" s="1739" t="n"/>
      <c r="DOT13" s="1739" t="n"/>
      <c r="DOU13" s="1739" t="n"/>
      <c r="DOV13" s="1739" t="n"/>
      <c r="DOW13" s="1739" t="n"/>
      <c r="DOX13" s="1739" t="n"/>
      <c r="DOY13" s="1739" t="n"/>
      <c r="DOZ13" s="1739" t="n"/>
      <c r="DPA13" s="1739" t="n"/>
      <c r="DPB13" s="1739" t="n"/>
      <c r="DPC13" s="1739" t="n"/>
      <c r="DPD13" s="1739" t="n"/>
      <c r="DPE13" s="1739" t="n"/>
      <c r="DPF13" s="1739" t="n"/>
      <c r="DPG13" s="1739" t="n"/>
      <c r="DPH13" s="1739" t="n"/>
      <c r="DPI13" s="1739" t="n"/>
      <c r="DPJ13" s="1739" t="n"/>
      <c r="DPK13" s="1739" t="n"/>
      <c r="DPL13" s="1739" t="n"/>
      <c r="DPM13" s="1739" t="n"/>
      <c r="DPN13" s="1739" t="n"/>
      <c r="DPO13" s="1739" t="n"/>
      <c r="DPP13" s="1739" t="n"/>
      <c r="DPQ13" s="1739" t="n"/>
      <c r="DPR13" s="1739" t="n"/>
      <c r="DPS13" s="1739" t="n"/>
      <c r="DPT13" s="1739" t="n"/>
      <c r="DPU13" s="1739" t="n"/>
      <c r="DPV13" s="1739" t="n"/>
      <c r="DPW13" s="1739" t="n"/>
      <c r="DPX13" s="1739" t="n"/>
      <c r="DPY13" s="1739" t="n"/>
      <c r="DPZ13" s="1739" t="n"/>
      <c r="DQA13" s="1739" t="n"/>
      <c r="DQB13" s="1739" t="n"/>
      <c r="DQC13" s="1739" t="n"/>
      <c r="DQD13" s="1739" t="n"/>
      <c r="DQE13" s="1739" t="n"/>
      <c r="DQF13" s="1739" t="n"/>
      <c r="DQG13" s="1739" t="n"/>
      <c r="DQH13" s="1739" t="n"/>
      <c r="DQI13" s="1739" t="n"/>
      <c r="DQJ13" s="1739" t="n"/>
      <c r="DQK13" s="1739" t="n"/>
      <c r="DQL13" s="1739" t="n"/>
      <c r="DQM13" s="1739" t="n"/>
      <c r="DQN13" s="1739" t="n"/>
      <c r="DQO13" s="1739" t="n"/>
      <c r="DQP13" s="1739" t="n"/>
      <c r="DQQ13" s="1739" t="n"/>
      <c r="DQR13" s="1739" t="n"/>
      <c r="DQS13" s="1739" t="n"/>
      <c r="DQT13" s="1739" t="n"/>
      <c r="DQU13" s="1739" t="n"/>
      <c r="DQV13" s="1739" t="n"/>
      <c r="DQW13" s="1739" t="n"/>
      <c r="DQX13" s="1739" t="n"/>
      <c r="DQY13" s="1739" t="n"/>
      <c r="DQZ13" s="1739" t="n"/>
      <c r="DRA13" s="1739" t="n"/>
      <c r="DRB13" s="1739" t="n"/>
      <c r="DRC13" s="1739" t="n"/>
      <c r="DRD13" s="1739" t="n"/>
      <c r="DRE13" s="1739" t="n"/>
      <c r="DRF13" s="1739" t="n"/>
      <c r="DRG13" s="1739" t="n"/>
      <c r="DRH13" s="1739" t="n"/>
      <c r="DRI13" s="1739" t="n"/>
      <c r="DRJ13" s="1739" t="n"/>
      <c r="DRK13" s="1739" t="n"/>
      <c r="DRL13" s="1739" t="n"/>
      <c r="DRM13" s="1739" t="n"/>
      <c r="DRN13" s="1739" t="n"/>
      <c r="DRO13" s="1739" t="n"/>
      <c r="DRP13" s="1739" t="n"/>
      <c r="DRQ13" s="1739" t="n"/>
      <c r="DRR13" s="1739" t="n"/>
      <c r="DRS13" s="1739" t="n"/>
      <c r="DRT13" s="1739" t="n"/>
      <c r="DRU13" s="1739" t="n"/>
      <c r="DRV13" s="1739" t="n"/>
      <c r="DRW13" s="1739" t="n"/>
      <c r="DRX13" s="1739" t="n"/>
      <c r="DRY13" s="1739" t="n"/>
      <c r="DRZ13" s="1739" t="n"/>
      <c r="DSA13" s="1739" t="n"/>
      <c r="DSB13" s="1739" t="n"/>
      <c r="DSC13" s="1739" t="n"/>
      <c r="DSD13" s="1739" t="n"/>
      <c r="DSE13" s="1739" t="n"/>
      <c r="DSF13" s="1739" t="n"/>
      <c r="DSG13" s="1739" t="n"/>
      <c r="DSH13" s="1739" t="n"/>
      <c r="DSI13" s="1739" t="n"/>
      <c r="DSJ13" s="1739" t="n"/>
      <c r="DSK13" s="1739" t="n"/>
      <c r="DSL13" s="1739" t="n"/>
      <c r="DSM13" s="1739" t="n"/>
      <c r="DSN13" s="1739" t="n"/>
      <c r="DSO13" s="1739" t="n"/>
      <c r="DSP13" s="1739" t="n"/>
      <c r="DSQ13" s="1739" t="n"/>
      <c r="DSR13" s="1739" t="n"/>
      <c r="DSS13" s="1739" t="n"/>
      <c r="DST13" s="1739" t="n"/>
      <c r="DSU13" s="1739" t="n"/>
      <c r="DSV13" s="1739" t="n"/>
      <c r="DSW13" s="1739" t="n"/>
      <c r="DSX13" s="1739" t="n"/>
      <c r="DSY13" s="1739" t="n"/>
      <c r="DSZ13" s="1739" t="n"/>
      <c r="DTA13" s="1739" t="n"/>
      <c r="DTB13" s="1739" t="n"/>
      <c r="DTC13" s="1739" t="n"/>
      <c r="DTD13" s="1739" t="n"/>
      <c r="DTE13" s="1739" t="n"/>
      <c r="DTF13" s="1739" t="n"/>
      <c r="DTG13" s="1739" t="n"/>
      <c r="DTH13" s="1739" t="n"/>
      <c r="DTI13" s="1739" t="n"/>
      <c r="DTJ13" s="1739" t="n"/>
      <c r="DTK13" s="1739" t="n"/>
      <c r="DTL13" s="1739" t="n"/>
      <c r="DTM13" s="1739" t="n"/>
      <c r="DTN13" s="1739" t="n"/>
      <c r="DTO13" s="1739" t="n"/>
      <c r="DTP13" s="1739" t="n"/>
      <c r="DTQ13" s="1739" t="n"/>
      <c r="DTR13" s="1739" t="n"/>
      <c r="DTS13" s="1739" t="n"/>
      <c r="DTT13" s="1739" t="n"/>
      <c r="DTU13" s="1739" t="n"/>
      <c r="DTV13" s="1739" t="n"/>
      <c r="DTW13" s="1739" t="n"/>
      <c r="DTX13" s="1739" t="n"/>
      <c r="DTY13" s="1739" t="n"/>
      <c r="DTZ13" s="1739" t="n"/>
      <c r="DUA13" s="1739" t="n"/>
      <c r="DUB13" s="1739" t="n"/>
      <c r="DUC13" s="1739" t="n"/>
      <c r="DUD13" s="1739" t="n"/>
      <c r="DUE13" s="1739" t="n"/>
      <c r="DUF13" s="1739" t="n"/>
      <c r="DUG13" s="1739" t="n"/>
      <c r="DUH13" s="1739" t="n"/>
      <c r="DUI13" s="1739" t="n"/>
      <c r="DUJ13" s="1739" t="n"/>
      <c r="DUK13" s="1739" t="n"/>
      <c r="DUL13" s="1739" t="n"/>
      <c r="DUM13" s="1739" t="n"/>
      <c r="DUN13" s="1739" t="n"/>
      <c r="DUO13" s="1739" t="n"/>
      <c r="DUP13" s="1739" t="n"/>
      <c r="DUQ13" s="1739" t="n"/>
      <c r="DUR13" s="1739" t="n"/>
      <c r="DUS13" s="1739" t="n"/>
      <c r="DUT13" s="1739" t="n"/>
      <c r="DUU13" s="1739" t="n"/>
      <c r="DUV13" s="1739" t="n"/>
      <c r="DUW13" s="1739" t="n"/>
      <c r="DUX13" s="1739" t="n"/>
      <c r="DUY13" s="1739" t="n"/>
      <c r="DUZ13" s="1739" t="n"/>
      <c r="DVA13" s="1739" t="n"/>
      <c r="DVB13" s="1739" t="n"/>
      <c r="DVC13" s="1739" t="n"/>
      <c r="DVD13" s="1739" t="n"/>
      <c r="DVE13" s="1739" t="n"/>
      <c r="DVF13" s="1739" t="n"/>
      <c r="DVG13" s="1739" t="n"/>
      <c r="DVH13" s="1739" t="n"/>
      <c r="DVI13" s="1739" t="n"/>
      <c r="DVJ13" s="1739" t="n"/>
      <c r="DVK13" s="1739" t="n"/>
      <c r="DVL13" s="1739" t="n"/>
      <c r="DVM13" s="1739" t="n"/>
      <c r="DVN13" s="1739" t="n"/>
      <c r="DVO13" s="1739" t="n"/>
      <c r="DVP13" s="1739" t="n"/>
      <c r="DVQ13" s="1739" t="n"/>
      <c r="DVR13" s="1739" t="n"/>
      <c r="DVS13" s="1739" t="n"/>
      <c r="DVT13" s="1739" t="n"/>
      <c r="DVU13" s="1739" t="n"/>
      <c r="DVV13" s="1739" t="n"/>
      <c r="DVW13" s="1739" t="n"/>
      <c r="DVX13" s="1739" t="n"/>
      <c r="DVY13" s="1739" t="n"/>
      <c r="DVZ13" s="1739" t="n"/>
      <c r="DWA13" s="1739" t="n"/>
      <c r="DWB13" s="1739" t="n"/>
      <c r="DWC13" s="1739" t="n"/>
      <c r="DWD13" s="1739" t="n"/>
      <c r="DWE13" s="1739" t="n"/>
      <c r="DWF13" s="1739" t="n"/>
      <c r="DWG13" s="1739" t="n"/>
      <c r="DWH13" s="1739" t="n"/>
      <c r="DWI13" s="1739" t="n"/>
      <c r="DWJ13" s="1739" t="n"/>
      <c r="DWK13" s="1739" t="n"/>
      <c r="DWL13" s="1739" t="n"/>
      <c r="DWM13" s="1739" t="n"/>
      <c r="DWN13" s="1739" t="n"/>
      <c r="DWO13" s="1739" t="n"/>
      <c r="DWP13" s="1739" t="n"/>
      <c r="DWQ13" s="1739" t="n"/>
      <c r="DWR13" s="1739" t="n"/>
      <c r="DWS13" s="1739" t="n"/>
      <c r="DWT13" s="1739" t="n"/>
      <c r="DWU13" s="1739" t="n"/>
      <c r="DWV13" s="1739" t="n"/>
      <c r="DWW13" s="1739" t="n"/>
      <c r="DWX13" s="1739" t="n"/>
      <c r="DWY13" s="1739" t="n"/>
      <c r="DWZ13" s="1739" t="n"/>
      <c r="DXA13" s="1739" t="n"/>
      <c r="DXB13" s="1739" t="n"/>
      <c r="DXC13" s="1739" t="n"/>
      <c r="DXD13" s="1739" t="n"/>
      <c r="DXE13" s="1739" t="n"/>
      <c r="DXF13" s="1739" t="n"/>
      <c r="DXG13" s="1739" t="n"/>
      <c r="DXH13" s="1739" t="n"/>
      <c r="DXI13" s="1739" t="n"/>
      <c r="DXJ13" s="1739" t="n"/>
      <c r="DXK13" s="1739" t="n"/>
      <c r="DXL13" s="1739" t="n"/>
      <c r="DXM13" s="1739" t="n"/>
      <c r="DXN13" s="1739" t="n"/>
      <c r="DXO13" s="1739" t="n"/>
      <c r="DXP13" s="1739" t="n"/>
      <c r="DXQ13" s="1739" t="n"/>
      <c r="DXR13" s="1739" t="n"/>
      <c r="DXS13" s="1739" t="n"/>
      <c r="DXT13" s="1739" t="n"/>
      <c r="DXU13" s="1739" t="n"/>
      <c r="DXV13" s="1739" t="n"/>
      <c r="DXW13" s="1739" t="n"/>
      <c r="DXX13" s="1739" t="n"/>
      <c r="DXY13" s="1739" t="n"/>
      <c r="DXZ13" s="1739" t="n"/>
      <c r="DYA13" s="1739" t="n"/>
      <c r="DYB13" s="1739" t="n"/>
      <c r="DYC13" s="1739" t="n"/>
      <c r="DYD13" s="1739" t="n"/>
      <c r="DYE13" s="1739" t="n"/>
      <c r="DYF13" s="1739" t="n"/>
      <c r="DYG13" s="1739" t="n"/>
      <c r="DYH13" s="1739" t="n"/>
      <c r="DYI13" s="1739" t="n"/>
      <c r="DYJ13" s="1739" t="n"/>
      <c r="DYK13" s="1739" t="n"/>
      <c r="DYL13" s="1739" t="n"/>
      <c r="DYM13" s="1739" t="n"/>
      <c r="DYN13" s="1739" t="n"/>
      <c r="DYO13" s="1739" t="n"/>
      <c r="DYP13" s="1739" t="n"/>
      <c r="DYQ13" s="1739" t="n"/>
      <c r="DYR13" s="1739" t="n"/>
      <c r="DYS13" s="1739" t="n"/>
      <c r="DYT13" s="1739" t="n"/>
      <c r="DYU13" s="1739" t="n"/>
      <c r="DYV13" s="1739" t="n"/>
      <c r="DYW13" s="1739" t="n"/>
      <c r="DYX13" s="1739" t="n"/>
      <c r="DYY13" s="1739" t="n"/>
      <c r="DYZ13" s="1739" t="n"/>
      <c r="DZA13" s="1739" t="n"/>
      <c r="DZB13" s="1739" t="n"/>
      <c r="DZC13" s="1739" t="n"/>
      <c r="DZD13" s="1739" t="n"/>
      <c r="DZE13" s="1739" t="n"/>
      <c r="DZF13" s="1739" t="n"/>
      <c r="DZG13" s="1739" t="n"/>
      <c r="DZH13" s="1739" t="n"/>
      <c r="DZI13" s="1739" t="n"/>
      <c r="DZJ13" s="1739" t="n"/>
      <c r="DZK13" s="1739" t="n"/>
      <c r="DZL13" s="1739" t="n"/>
      <c r="DZM13" s="1739" t="n"/>
      <c r="DZN13" s="1739" t="n"/>
      <c r="DZO13" s="1739" t="n"/>
      <c r="DZP13" s="1739" t="n"/>
      <c r="DZQ13" s="1739" t="n"/>
      <c r="DZR13" s="1739" t="n"/>
      <c r="DZS13" s="1739" t="n"/>
      <c r="DZT13" s="1739" t="n"/>
      <c r="DZU13" s="1739" t="n"/>
      <c r="DZV13" s="1739" t="n"/>
      <c r="DZW13" s="1739" t="n"/>
      <c r="DZX13" s="1739" t="n"/>
      <c r="DZY13" s="1739" t="n"/>
      <c r="DZZ13" s="1739" t="n"/>
      <c r="EAA13" s="1739" t="n"/>
      <c r="EAB13" s="1739" t="n"/>
      <c r="EAC13" s="1739" t="n"/>
      <c r="EAD13" s="1739" t="n"/>
      <c r="EAE13" s="1739" t="n"/>
      <c r="EAF13" s="1739" t="n"/>
      <c r="EAG13" s="1739" t="n"/>
      <c r="EAH13" s="1739" t="n"/>
      <c r="EAI13" s="1739" t="n"/>
      <c r="EAJ13" s="1739" t="n"/>
      <c r="EAK13" s="1739" t="n"/>
      <c r="EAL13" s="1739" t="n"/>
      <c r="EAM13" s="1739" t="n"/>
      <c r="EAN13" s="1739" t="n"/>
      <c r="EAO13" s="1739" t="n"/>
      <c r="EAP13" s="1739" t="n"/>
      <c r="EAQ13" s="1739" t="n"/>
      <c r="EAR13" s="1739" t="n"/>
      <c r="EAS13" s="1739" t="n"/>
      <c r="EAT13" s="1739" t="n"/>
      <c r="EAU13" s="1739" t="n"/>
      <c r="EAV13" s="1739" t="n"/>
      <c r="EAW13" s="1739" t="n"/>
      <c r="EAX13" s="1739" t="n"/>
      <c r="EAY13" s="1739" t="n"/>
      <c r="EAZ13" s="1739" t="n"/>
      <c r="EBA13" s="1739" t="n"/>
      <c r="EBB13" s="1739" t="n"/>
      <c r="EBC13" s="1739" t="n"/>
      <c r="EBD13" s="1739" t="n"/>
      <c r="EBE13" s="1739" t="n"/>
      <c r="EBF13" s="1739" t="n"/>
      <c r="EBG13" s="1739" t="n"/>
      <c r="EBH13" s="1739" t="n"/>
      <c r="EBI13" s="1739" t="n"/>
      <c r="EBJ13" s="1739" t="n"/>
      <c r="EBK13" s="1739" t="n"/>
      <c r="EBL13" s="1739" t="n"/>
      <c r="EBM13" s="1739" t="n"/>
      <c r="EBN13" s="1739" t="n"/>
      <c r="EBO13" s="1739" t="n"/>
      <c r="EBP13" s="1739" t="n"/>
      <c r="EBQ13" s="1739" t="n"/>
      <c r="EBR13" s="1739" t="n"/>
      <c r="EBS13" s="1739" t="n"/>
      <c r="EBT13" s="1739" t="n"/>
      <c r="EBU13" s="1739" t="n"/>
      <c r="EBV13" s="1739" t="n"/>
      <c r="EBW13" s="1739" t="n"/>
      <c r="EBX13" s="1739" t="n"/>
      <c r="EBY13" s="1739" t="n"/>
      <c r="EBZ13" s="1739" t="n"/>
      <c r="ECA13" s="1739" t="n"/>
      <c r="ECB13" s="1739" t="n"/>
      <c r="ECC13" s="1739" t="n"/>
      <c r="ECD13" s="1739" t="n"/>
      <c r="ECE13" s="1739" t="n"/>
      <c r="ECF13" s="1739" t="n"/>
      <c r="ECG13" s="1739" t="n"/>
      <c r="ECH13" s="1739" t="n"/>
      <c r="ECI13" s="1739" t="n"/>
      <c r="ECJ13" s="1739" t="n"/>
      <c r="ECK13" s="1739" t="n"/>
      <c r="ECL13" s="1739" t="n"/>
      <c r="ECM13" s="1739" t="n"/>
      <c r="ECN13" s="1739" t="n"/>
      <c r="ECO13" s="1739" t="n"/>
      <c r="ECP13" s="1739" t="n"/>
      <c r="ECQ13" s="1739" t="n"/>
      <c r="ECR13" s="1739" t="n"/>
      <c r="ECS13" s="1739" t="n"/>
      <c r="ECT13" s="1739" t="n"/>
      <c r="ECU13" s="1739" t="n"/>
      <c r="ECV13" s="1739" t="n"/>
      <c r="ECW13" s="1739" t="n"/>
      <c r="ECX13" s="1739" t="n"/>
      <c r="ECY13" s="1739" t="n"/>
      <c r="ECZ13" s="1739" t="n"/>
      <c r="EDA13" s="1739" t="n"/>
      <c r="EDB13" s="1739" t="n"/>
      <c r="EDC13" s="1739" t="n"/>
      <c r="EDD13" s="1739" t="n"/>
      <c r="EDE13" s="1739" t="n"/>
      <c r="EDF13" s="1739" t="n"/>
      <c r="EDG13" s="1739" t="n"/>
      <c r="EDH13" s="1739" t="n"/>
      <c r="EDI13" s="1739" t="n"/>
      <c r="EDJ13" s="1739" t="n"/>
      <c r="EDK13" s="1739" t="n"/>
      <c r="EDL13" s="1739" t="n"/>
      <c r="EDM13" s="1739" t="n"/>
      <c r="EDN13" s="1739" t="n"/>
      <c r="EDO13" s="1739" t="n"/>
      <c r="EDP13" s="1739" t="n"/>
      <c r="EDQ13" s="1739" t="n"/>
      <c r="EDR13" s="1739" t="n"/>
      <c r="EDS13" s="1739" t="n"/>
      <c r="EDT13" s="1739" t="n"/>
      <c r="EDU13" s="1739" t="n"/>
      <c r="EDV13" s="1739" t="n"/>
      <c r="EDW13" s="1739" t="n"/>
      <c r="EDX13" s="1739" t="n"/>
      <c r="EDY13" s="1739" t="n"/>
      <c r="EDZ13" s="1739" t="n"/>
      <c r="EEA13" s="1739" t="n"/>
      <c r="EEB13" s="1739" t="n"/>
      <c r="EEC13" s="1739" t="n"/>
      <c r="EED13" s="1739" t="n"/>
      <c r="EEE13" s="1739" t="n"/>
      <c r="EEF13" s="1739" t="n"/>
      <c r="EEG13" s="1739" t="n"/>
      <c r="EEH13" s="1739" t="n"/>
      <c r="EEI13" s="1739" t="n"/>
      <c r="EEJ13" s="1739" t="n"/>
      <c r="EEK13" s="1739" t="n"/>
      <c r="EEL13" s="1739" t="n"/>
      <c r="EEM13" s="1739" t="n"/>
      <c r="EEN13" s="1739" t="n"/>
      <c r="EEO13" s="1739" t="n"/>
      <c r="EEP13" s="1739" t="n"/>
      <c r="EEQ13" s="1739" t="n"/>
      <c r="EER13" s="1739" t="n"/>
      <c r="EES13" s="1739" t="n"/>
      <c r="EET13" s="1739" t="n"/>
      <c r="EEU13" s="1739" t="n"/>
      <c r="EEV13" s="1739" t="n"/>
      <c r="EEW13" s="1739" t="n"/>
      <c r="EEX13" s="1739" t="n"/>
      <c r="EEY13" s="1739" t="n"/>
      <c r="EEZ13" s="1739" t="n"/>
      <c r="EFA13" s="1739" t="n"/>
      <c r="EFB13" s="1739" t="n"/>
      <c r="EFC13" s="1739" t="n"/>
      <c r="EFD13" s="1739" t="n"/>
      <c r="EFE13" s="1739" t="n"/>
      <c r="EFF13" s="1739" t="n"/>
      <c r="EFG13" s="1739" t="n"/>
      <c r="EFH13" s="1739" t="n"/>
      <c r="EFI13" s="1739" t="n"/>
      <c r="EFJ13" s="1739" t="n"/>
      <c r="EFK13" s="1739" t="n"/>
      <c r="EFL13" s="1739" t="n"/>
      <c r="EFM13" s="1739" t="n"/>
      <c r="EFN13" s="1739" t="n"/>
      <c r="EFO13" s="1739" t="n"/>
      <c r="EFP13" s="1739" t="n"/>
      <c r="EFQ13" s="1739" t="n"/>
      <c r="EFR13" s="1739" t="n"/>
      <c r="EFS13" s="1739" t="n"/>
      <c r="EFT13" s="1739" t="n"/>
      <c r="EFU13" s="1739" t="n"/>
      <c r="EFV13" s="1739" t="n"/>
      <c r="EFW13" s="1739" t="n"/>
      <c r="EFX13" s="1739" t="n"/>
      <c r="EFY13" s="1739" t="n"/>
      <c r="EFZ13" s="1739" t="n"/>
      <c r="EGA13" s="1739" t="n"/>
      <c r="EGB13" s="1739" t="n"/>
      <c r="EGC13" s="1739" t="n"/>
      <c r="EGD13" s="1739" t="n"/>
      <c r="EGE13" s="1739" t="n"/>
      <c r="EGF13" s="1739" t="n"/>
      <c r="EGG13" s="1739" t="n"/>
      <c r="EGH13" s="1739" t="n"/>
      <c r="EGI13" s="1739" t="n"/>
      <c r="EGJ13" s="1739" t="n"/>
      <c r="EGK13" s="1739" t="n"/>
      <c r="EGL13" s="1739" t="n"/>
      <c r="EGM13" s="1739" t="n"/>
      <c r="EGN13" s="1739" t="n"/>
      <c r="EGO13" s="1739" t="n"/>
      <c r="EGP13" s="1739" t="n"/>
      <c r="EGQ13" s="1739" t="n"/>
      <c r="EGR13" s="1739" t="n"/>
      <c r="EGS13" s="1739" t="n"/>
      <c r="EGT13" s="1739" t="n"/>
      <c r="EGU13" s="1739" t="n"/>
      <c r="EGV13" s="1739" t="n"/>
      <c r="EGW13" s="1739" t="n"/>
      <c r="EGX13" s="1739" t="n"/>
      <c r="EGY13" s="1739" t="n"/>
      <c r="EGZ13" s="1739" t="n"/>
      <c r="EHA13" s="1739" t="n"/>
      <c r="EHB13" s="1739" t="n"/>
      <c r="EHC13" s="1739" t="n"/>
      <c r="EHD13" s="1739" t="n"/>
      <c r="EHE13" s="1739" t="n"/>
      <c r="EHF13" s="1739" t="n"/>
      <c r="EHG13" s="1739" t="n"/>
      <c r="EHH13" s="1739" t="n"/>
      <c r="EHI13" s="1739" t="n"/>
      <c r="EHJ13" s="1739" t="n"/>
      <c r="EHK13" s="1739" t="n"/>
      <c r="EHL13" s="1739" t="n"/>
      <c r="EHM13" s="1739" t="n"/>
      <c r="EHN13" s="1739" t="n"/>
      <c r="EHO13" s="1739" t="n"/>
      <c r="EHP13" s="1739" t="n"/>
      <c r="EHQ13" s="1739" t="n"/>
      <c r="EHR13" s="1739" t="n"/>
      <c r="EHS13" s="1739" t="n"/>
      <c r="EHT13" s="1739" t="n"/>
      <c r="EHU13" s="1739" t="n"/>
      <c r="EHV13" s="1739" t="n"/>
      <c r="EHW13" s="1739" t="n"/>
      <c r="EHX13" s="1739" t="n"/>
      <c r="EHY13" s="1739" t="n"/>
      <c r="EHZ13" s="1739" t="n"/>
      <c r="EIA13" s="1739" t="n"/>
      <c r="EIB13" s="1739" t="n"/>
      <c r="EIC13" s="1739" t="n"/>
      <c r="EID13" s="1739" t="n"/>
      <c r="EIE13" s="1739" t="n"/>
      <c r="EIF13" s="1739" t="n"/>
      <c r="EIG13" s="1739" t="n"/>
      <c r="EIH13" s="1739" t="n"/>
      <c r="EII13" s="1739" t="n"/>
      <c r="EIJ13" s="1739" t="n"/>
      <c r="EIK13" s="1739" t="n"/>
      <c r="EIL13" s="1739" t="n"/>
      <c r="EIM13" s="1739" t="n"/>
      <c r="EIN13" s="1739" t="n"/>
      <c r="EIO13" s="1739" t="n"/>
      <c r="EIP13" s="1739" t="n"/>
      <c r="EIQ13" s="1739" t="n"/>
      <c r="EIR13" s="1739" t="n"/>
      <c r="EIS13" s="1739" t="n"/>
      <c r="EIT13" s="1739" t="n"/>
      <c r="EIU13" s="1739" t="n"/>
      <c r="EIV13" s="1739" t="n"/>
      <c r="EIW13" s="1739" t="n"/>
      <c r="EIX13" s="1739" t="n"/>
      <c r="EIY13" s="1739" t="n"/>
      <c r="EIZ13" s="1739" t="n"/>
      <c r="EJA13" s="1739" t="n"/>
      <c r="EJB13" s="1739" t="n"/>
      <c r="EJC13" s="1739" t="n"/>
      <c r="EJD13" s="1739" t="n"/>
      <c r="EJE13" s="1739" t="n"/>
      <c r="EJF13" s="1739" t="n"/>
      <c r="EJG13" s="1739" t="n"/>
      <c r="EJH13" s="1739" t="n"/>
      <c r="EJI13" s="1739" t="n"/>
      <c r="EJJ13" s="1739" t="n"/>
      <c r="EJK13" s="1739" t="n"/>
      <c r="EJL13" s="1739" t="n"/>
      <c r="EJM13" s="1739" t="n"/>
      <c r="EJN13" s="1739" t="n"/>
      <c r="EJO13" s="1739" t="n"/>
      <c r="EJP13" s="1739" t="n"/>
      <c r="EJQ13" s="1739" t="n"/>
      <c r="EJR13" s="1739" t="n"/>
      <c r="EJS13" s="1739" t="n"/>
      <c r="EJT13" s="1739" t="n"/>
      <c r="EJU13" s="1739" t="n"/>
      <c r="EJV13" s="1739" t="n"/>
      <c r="EJW13" s="1739" t="n"/>
      <c r="EJX13" s="1739" t="n"/>
      <c r="EJY13" s="1739" t="n"/>
      <c r="EJZ13" s="1739" t="n"/>
      <c r="EKA13" s="1739" t="n"/>
      <c r="EKB13" s="1739" t="n"/>
      <c r="EKC13" s="1739" t="n"/>
      <c r="EKD13" s="1739" t="n"/>
      <c r="EKE13" s="1739" t="n"/>
      <c r="EKF13" s="1739" t="n"/>
      <c r="EKG13" s="1739" t="n"/>
      <c r="EKH13" s="1739" t="n"/>
      <c r="EKI13" s="1739" t="n"/>
      <c r="EKJ13" s="1739" t="n"/>
      <c r="EKK13" s="1739" t="n"/>
      <c r="EKL13" s="1739" t="n"/>
      <c r="EKM13" s="1739" t="n"/>
      <c r="EKN13" s="1739" t="n"/>
      <c r="EKO13" s="1739" t="n"/>
      <c r="EKP13" s="1739" t="n"/>
      <c r="EKQ13" s="1739" t="n"/>
      <c r="EKR13" s="1739" t="n"/>
      <c r="EKS13" s="1739" t="n"/>
      <c r="EKT13" s="1739" t="n"/>
      <c r="EKU13" s="1739" t="n"/>
      <c r="EKV13" s="1739" t="n"/>
      <c r="EKW13" s="1739" t="n"/>
      <c r="EKX13" s="1739" t="n"/>
      <c r="EKY13" s="1739" t="n"/>
      <c r="EKZ13" s="1739" t="n"/>
      <c r="ELA13" s="1739" t="n"/>
      <c r="ELB13" s="1739" t="n"/>
      <c r="ELC13" s="1739" t="n"/>
      <c r="ELD13" s="1739" t="n"/>
      <c r="ELE13" s="1739" t="n"/>
      <c r="ELF13" s="1739" t="n"/>
      <c r="ELG13" s="1739" t="n"/>
      <c r="ELH13" s="1739" t="n"/>
      <c r="ELI13" s="1739" t="n"/>
      <c r="ELJ13" s="1739" t="n"/>
      <c r="ELK13" s="1739" t="n"/>
      <c r="ELL13" s="1739" t="n"/>
      <c r="ELM13" s="1739" t="n"/>
      <c r="ELN13" s="1739" t="n"/>
      <c r="ELO13" s="1739" t="n"/>
      <c r="ELP13" s="1739" t="n"/>
      <c r="ELQ13" s="1739" t="n"/>
      <c r="ELR13" s="1739" t="n"/>
      <c r="ELS13" s="1739" t="n"/>
      <c r="ELT13" s="1739" t="n"/>
      <c r="ELU13" s="1739" t="n"/>
      <c r="ELV13" s="1739" t="n"/>
      <c r="ELW13" s="1739" t="n"/>
      <c r="ELX13" s="1739" t="n"/>
      <c r="ELY13" s="1739" t="n"/>
      <c r="ELZ13" s="1739" t="n"/>
      <c r="EMA13" s="1739" t="n"/>
      <c r="EMB13" s="1739" t="n"/>
      <c r="EMC13" s="1739" t="n"/>
      <c r="EMD13" s="1739" t="n"/>
      <c r="EME13" s="1739" t="n"/>
      <c r="EMF13" s="1739" t="n"/>
      <c r="EMG13" s="1739" t="n"/>
      <c r="EMH13" s="1739" t="n"/>
      <c r="EMI13" s="1739" t="n"/>
      <c r="EMJ13" s="1739" t="n"/>
      <c r="EMK13" s="1739" t="n"/>
      <c r="EML13" s="1739" t="n"/>
      <c r="EMM13" s="1739" t="n"/>
      <c r="EMN13" s="1739" t="n"/>
      <c r="EMO13" s="1739" t="n"/>
      <c r="EMP13" s="1739" t="n"/>
      <c r="EMQ13" s="1739" t="n"/>
      <c r="EMR13" s="1739" t="n"/>
      <c r="EMS13" s="1739" t="n"/>
      <c r="EMT13" s="1739" t="n"/>
      <c r="EMU13" s="1739" t="n"/>
      <c r="EMV13" s="1739" t="n"/>
      <c r="EMW13" s="1739" t="n"/>
      <c r="EMX13" s="1739" t="n"/>
      <c r="EMY13" s="1739" t="n"/>
      <c r="EMZ13" s="1739" t="n"/>
      <c r="ENA13" s="1739" t="n"/>
      <c r="ENB13" s="1739" t="n"/>
      <c r="ENC13" s="1739" t="n"/>
      <c r="END13" s="1739" t="n"/>
      <c r="ENE13" s="1739" t="n"/>
      <c r="ENF13" s="1739" t="n"/>
      <c r="ENG13" s="1739" t="n"/>
      <c r="ENH13" s="1739" t="n"/>
      <c r="ENI13" s="1739" t="n"/>
      <c r="ENJ13" s="1739" t="n"/>
      <c r="ENK13" s="1739" t="n"/>
      <c r="ENL13" s="1739" t="n"/>
      <c r="ENM13" s="1739" t="n"/>
      <c r="ENN13" s="1739" t="n"/>
      <c r="ENO13" s="1739" t="n"/>
      <c r="ENP13" s="1739" t="n"/>
      <c r="ENQ13" s="1739" t="n"/>
      <c r="ENR13" s="1739" t="n"/>
      <c r="ENS13" s="1739" t="n"/>
      <c r="ENT13" s="1739" t="n"/>
      <c r="ENU13" s="1739" t="n"/>
      <c r="ENV13" s="1739" t="n"/>
      <c r="ENW13" s="1739" t="n"/>
      <c r="ENX13" s="1739" t="n"/>
      <c r="ENY13" s="1739" t="n"/>
      <c r="ENZ13" s="1739" t="n"/>
      <c r="EOA13" s="1739" t="n"/>
      <c r="EOB13" s="1739" t="n"/>
      <c r="EOC13" s="1739" t="n"/>
      <c r="EOD13" s="1739" t="n"/>
      <c r="EOE13" s="1739" t="n"/>
      <c r="EOF13" s="1739" t="n"/>
      <c r="EOG13" s="1739" t="n"/>
      <c r="EOH13" s="1739" t="n"/>
      <c r="EOI13" s="1739" t="n"/>
      <c r="EOJ13" s="1739" t="n"/>
      <c r="EOK13" s="1739" t="n"/>
      <c r="EOL13" s="1739" t="n"/>
      <c r="EOM13" s="1739" t="n"/>
      <c r="EON13" s="1739" t="n"/>
      <c r="EOO13" s="1739" t="n"/>
      <c r="EOP13" s="1739" t="n"/>
      <c r="EOQ13" s="1739" t="n"/>
      <c r="EOR13" s="1739" t="n"/>
      <c r="EOS13" s="1739" t="n"/>
      <c r="EOT13" s="1739" t="n"/>
      <c r="EOU13" s="1739" t="n"/>
      <c r="EOV13" s="1739" t="n"/>
      <c r="EOW13" s="1739" t="n"/>
      <c r="EOX13" s="1739" t="n"/>
      <c r="EOY13" s="1739" t="n"/>
      <c r="EOZ13" s="1739" t="n"/>
      <c r="EPA13" s="1739" t="n"/>
      <c r="EPB13" s="1739" t="n"/>
      <c r="EPC13" s="1739" t="n"/>
      <c r="EPD13" s="1739" t="n"/>
      <c r="EPE13" s="1739" t="n"/>
      <c r="EPF13" s="1739" t="n"/>
      <c r="EPG13" s="1739" t="n"/>
      <c r="EPH13" s="1739" t="n"/>
      <c r="EPI13" s="1739" t="n"/>
      <c r="EPJ13" s="1739" t="n"/>
      <c r="EPK13" s="1739" t="n"/>
      <c r="EPL13" s="1739" t="n"/>
      <c r="EPM13" s="1739" t="n"/>
      <c r="EPN13" s="1739" t="n"/>
      <c r="EPO13" s="1739" t="n"/>
      <c r="EPP13" s="1739" t="n"/>
      <c r="EPQ13" s="1739" t="n"/>
      <c r="EPR13" s="1739" t="n"/>
      <c r="EPS13" s="1739" t="n"/>
      <c r="EPT13" s="1739" t="n"/>
      <c r="EPU13" s="1739" t="n"/>
      <c r="EPV13" s="1739" t="n"/>
      <c r="EPW13" s="1739" t="n"/>
      <c r="EPX13" s="1739" t="n"/>
      <c r="EPY13" s="1739" t="n"/>
      <c r="EPZ13" s="1739" t="n"/>
      <c r="EQA13" s="1739" t="n"/>
      <c r="EQB13" s="1739" t="n"/>
      <c r="EQC13" s="1739" t="n"/>
      <c r="EQD13" s="1739" t="n"/>
      <c r="EQE13" s="1739" t="n"/>
      <c r="EQF13" s="1739" t="n"/>
      <c r="EQG13" s="1739" t="n"/>
      <c r="EQH13" s="1739" t="n"/>
      <c r="EQI13" s="1739" t="n"/>
      <c r="EQJ13" s="1739" t="n"/>
      <c r="EQK13" s="1739" t="n"/>
      <c r="EQL13" s="1739" t="n"/>
      <c r="EQM13" s="1739" t="n"/>
      <c r="EQN13" s="1739" t="n"/>
      <c r="EQO13" s="1739" t="n"/>
      <c r="EQP13" s="1739" t="n"/>
      <c r="EQQ13" s="1739" t="n"/>
      <c r="EQR13" s="1739" t="n"/>
      <c r="EQS13" s="1739" t="n"/>
      <c r="EQT13" s="1739" t="n"/>
      <c r="EQU13" s="1739" t="n"/>
      <c r="EQV13" s="1739" t="n"/>
      <c r="EQW13" s="1739" t="n"/>
      <c r="EQX13" s="1739" t="n"/>
      <c r="EQY13" s="1739" t="n"/>
      <c r="EQZ13" s="1739" t="n"/>
      <c r="ERA13" s="1739" t="n"/>
      <c r="ERB13" s="1739" t="n"/>
      <c r="ERC13" s="1739" t="n"/>
      <c r="ERD13" s="1739" t="n"/>
      <c r="ERE13" s="1739" t="n"/>
      <c r="ERF13" s="1739" t="n"/>
      <c r="ERG13" s="1739" t="n"/>
      <c r="ERH13" s="1739" t="n"/>
      <c r="ERI13" s="1739" t="n"/>
      <c r="ERJ13" s="1739" t="n"/>
      <c r="ERK13" s="1739" t="n"/>
      <c r="ERL13" s="1739" t="n"/>
      <c r="ERM13" s="1739" t="n"/>
      <c r="ERN13" s="1739" t="n"/>
      <c r="ERO13" s="1739" t="n"/>
      <c r="ERP13" s="1739" t="n"/>
      <c r="ERQ13" s="1739" t="n"/>
      <c r="ERR13" s="1739" t="n"/>
      <c r="ERS13" s="1739" t="n"/>
      <c r="ERT13" s="1739" t="n"/>
      <c r="ERU13" s="1739" t="n"/>
      <c r="ERV13" s="1739" t="n"/>
      <c r="ERW13" s="1739" t="n"/>
      <c r="ERX13" s="1739" t="n"/>
      <c r="ERY13" s="1739" t="n"/>
      <c r="ERZ13" s="1739" t="n"/>
      <c r="ESA13" s="1739" t="n"/>
      <c r="ESB13" s="1739" t="n"/>
      <c r="ESC13" s="1739" t="n"/>
      <c r="ESD13" s="1739" t="n"/>
      <c r="ESE13" s="1739" t="n"/>
      <c r="ESF13" s="1739" t="n"/>
      <c r="ESG13" s="1739" t="n"/>
      <c r="ESH13" s="1739" t="n"/>
      <c r="ESI13" s="1739" t="n"/>
      <c r="ESJ13" s="1739" t="n"/>
      <c r="ESK13" s="1739" t="n"/>
      <c r="ESL13" s="1739" t="n"/>
      <c r="ESM13" s="1739" t="n"/>
      <c r="ESN13" s="1739" t="n"/>
      <c r="ESO13" s="1739" t="n"/>
      <c r="ESP13" s="1739" t="n"/>
      <c r="ESQ13" s="1739" t="n"/>
      <c r="ESR13" s="1739" t="n"/>
      <c r="ESS13" s="1739" t="n"/>
      <c r="EST13" s="1739" t="n"/>
      <c r="ESU13" s="1739" t="n"/>
      <c r="ESV13" s="1739" t="n"/>
      <c r="ESW13" s="1739" t="n"/>
      <c r="ESX13" s="1739" t="n"/>
      <c r="ESY13" s="1739" t="n"/>
      <c r="ESZ13" s="1739" t="n"/>
      <c r="ETA13" s="1739" t="n"/>
      <c r="ETB13" s="1739" t="n"/>
      <c r="ETC13" s="1739" t="n"/>
      <c r="ETD13" s="1739" t="n"/>
      <c r="ETE13" s="1739" t="n"/>
      <c r="ETF13" s="1739" t="n"/>
      <c r="ETG13" s="1739" t="n"/>
      <c r="ETH13" s="1739" t="n"/>
      <c r="ETI13" s="1739" t="n"/>
      <c r="ETJ13" s="1739" t="n"/>
      <c r="ETK13" s="1739" t="n"/>
      <c r="ETL13" s="1739" t="n"/>
      <c r="ETM13" s="1739" t="n"/>
      <c r="ETN13" s="1739" t="n"/>
      <c r="ETO13" s="1739" t="n"/>
      <c r="ETP13" s="1739" t="n"/>
      <c r="ETQ13" s="1739" t="n"/>
      <c r="ETR13" s="1739" t="n"/>
      <c r="ETS13" s="1739" t="n"/>
      <c r="ETT13" s="1739" t="n"/>
      <c r="ETU13" s="1739" t="n"/>
      <c r="ETV13" s="1739" t="n"/>
      <c r="ETW13" s="1739" t="n"/>
      <c r="ETX13" s="1739" t="n"/>
      <c r="ETY13" s="1739" t="n"/>
      <c r="ETZ13" s="1739" t="n"/>
      <c r="EUA13" s="1739" t="n"/>
      <c r="EUB13" s="1739" t="n"/>
      <c r="EUC13" s="1739" t="n"/>
      <c r="EUD13" s="1739" t="n"/>
      <c r="EUE13" s="1739" t="n"/>
      <c r="EUF13" s="1739" t="n"/>
      <c r="EUG13" s="1739" t="n"/>
      <c r="EUH13" s="1739" t="n"/>
      <c r="EUI13" s="1739" t="n"/>
      <c r="EUJ13" s="1739" t="n"/>
      <c r="EUK13" s="1739" t="n"/>
      <c r="EUL13" s="1739" t="n"/>
      <c r="EUM13" s="1739" t="n"/>
      <c r="EUN13" s="1739" t="n"/>
      <c r="EUO13" s="1739" t="n"/>
      <c r="EUP13" s="1739" t="n"/>
      <c r="EUQ13" s="1739" t="n"/>
      <c r="EUR13" s="1739" t="n"/>
      <c r="EUS13" s="1739" t="n"/>
      <c r="EUT13" s="1739" t="n"/>
      <c r="EUU13" s="1739" t="n"/>
      <c r="EUV13" s="1739" t="n"/>
      <c r="EUW13" s="1739" t="n"/>
      <c r="EUX13" s="1739" t="n"/>
      <c r="EUY13" s="1739" t="n"/>
      <c r="EUZ13" s="1739" t="n"/>
      <c r="EVA13" s="1739" t="n"/>
      <c r="EVB13" s="1739" t="n"/>
      <c r="EVC13" s="1739" t="n"/>
      <c r="EVD13" s="1739" t="n"/>
      <c r="EVE13" s="1739" t="n"/>
      <c r="EVF13" s="1739" t="n"/>
      <c r="EVG13" s="1739" t="n"/>
      <c r="EVH13" s="1739" t="n"/>
      <c r="EVI13" s="1739" t="n"/>
      <c r="EVJ13" s="1739" t="n"/>
      <c r="EVK13" s="1739" t="n"/>
      <c r="EVL13" s="1739" t="n"/>
      <c r="EVM13" s="1739" t="n"/>
      <c r="EVN13" s="1739" t="n"/>
      <c r="EVO13" s="1739" t="n"/>
      <c r="EVP13" s="1739" t="n"/>
      <c r="EVQ13" s="1739" t="n"/>
      <c r="EVR13" s="1739" t="n"/>
      <c r="EVS13" s="1739" t="n"/>
      <c r="EVT13" s="1739" t="n"/>
      <c r="EVU13" s="1739" t="n"/>
      <c r="EVV13" s="1739" t="n"/>
      <c r="EVW13" s="1739" t="n"/>
      <c r="EVX13" s="1739" t="n"/>
      <c r="EVY13" s="1739" t="n"/>
      <c r="EVZ13" s="1739" t="n"/>
      <c r="EWA13" s="1739" t="n"/>
      <c r="EWB13" s="1739" t="n"/>
      <c r="EWC13" s="1739" t="n"/>
      <c r="EWD13" s="1739" t="n"/>
      <c r="EWE13" s="1739" t="n"/>
      <c r="EWF13" s="1739" t="n"/>
      <c r="EWG13" s="1739" t="n"/>
      <c r="EWH13" s="1739" t="n"/>
      <c r="EWI13" s="1739" t="n"/>
      <c r="EWJ13" s="1739" t="n"/>
      <c r="EWK13" s="1739" t="n"/>
      <c r="EWL13" s="1739" t="n"/>
      <c r="EWM13" s="1739" t="n"/>
      <c r="EWN13" s="1739" t="n"/>
      <c r="EWO13" s="1739" t="n"/>
      <c r="EWP13" s="1739" t="n"/>
      <c r="EWQ13" s="1739" t="n"/>
      <c r="EWR13" s="1739" t="n"/>
      <c r="EWS13" s="1739" t="n"/>
      <c r="EWT13" s="1739" t="n"/>
      <c r="EWU13" s="1739" t="n"/>
      <c r="EWV13" s="1739" t="n"/>
      <c r="EWW13" s="1739" t="n"/>
      <c r="EWX13" s="1739" t="n"/>
      <c r="EWY13" s="1739" t="n"/>
      <c r="EWZ13" s="1739" t="n"/>
      <c r="EXA13" s="1739" t="n"/>
      <c r="EXB13" s="1739" t="n"/>
      <c r="EXC13" s="1739" t="n"/>
      <c r="EXD13" s="1739" t="n"/>
      <c r="EXE13" s="1739" t="n"/>
      <c r="EXF13" s="1739" t="n"/>
      <c r="EXG13" s="1739" t="n"/>
      <c r="EXH13" s="1739" t="n"/>
      <c r="EXI13" s="1739" t="n"/>
      <c r="EXJ13" s="1739" t="n"/>
      <c r="EXK13" s="1739" t="n"/>
      <c r="EXL13" s="1739" t="n"/>
      <c r="EXM13" s="1739" t="n"/>
      <c r="EXN13" s="1739" t="n"/>
      <c r="EXO13" s="1739" t="n"/>
      <c r="EXP13" s="1739" t="n"/>
      <c r="EXQ13" s="1739" t="n"/>
      <c r="EXR13" s="1739" t="n"/>
      <c r="EXS13" s="1739" t="n"/>
      <c r="EXT13" s="1739" t="n"/>
      <c r="EXU13" s="1739" t="n"/>
      <c r="EXV13" s="1739" t="n"/>
      <c r="EXW13" s="1739" t="n"/>
      <c r="EXX13" s="1739" t="n"/>
      <c r="EXY13" s="1739" t="n"/>
      <c r="EXZ13" s="1739" t="n"/>
      <c r="EYA13" s="1739" t="n"/>
      <c r="EYB13" s="1739" t="n"/>
      <c r="EYC13" s="1739" t="n"/>
      <c r="EYD13" s="1739" t="n"/>
      <c r="EYE13" s="1739" t="n"/>
      <c r="EYF13" s="1739" t="n"/>
      <c r="EYG13" s="1739" t="n"/>
      <c r="EYH13" s="1739" t="n"/>
      <c r="EYI13" s="1739" t="n"/>
      <c r="EYJ13" s="1739" t="n"/>
      <c r="EYK13" s="1739" t="n"/>
      <c r="EYL13" s="1739" t="n"/>
      <c r="EYM13" s="1739" t="n"/>
      <c r="EYN13" s="1739" t="n"/>
      <c r="EYO13" s="1739" t="n"/>
      <c r="EYP13" s="1739" t="n"/>
      <c r="EYQ13" s="1739" t="n"/>
      <c r="EYR13" s="1739" t="n"/>
      <c r="EYS13" s="1739" t="n"/>
      <c r="EYT13" s="1739" t="n"/>
      <c r="EYU13" s="1739" t="n"/>
      <c r="EYV13" s="1739" t="n"/>
      <c r="EYW13" s="1739" t="n"/>
      <c r="EYX13" s="1739" t="n"/>
      <c r="EYY13" s="1739" t="n"/>
      <c r="EYZ13" s="1739" t="n"/>
      <c r="EZA13" s="1739" t="n"/>
      <c r="EZB13" s="1739" t="n"/>
      <c r="EZC13" s="1739" t="n"/>
      <c r="EZD13" s="1739" t="n"/>
      <c r="EZE13" s="1739" t="n"/>
      <c r="EZF13" s="1739" t="n"/>
      <c r="EZG13" s="1739" t="n"/>
      <c r="EZH13" s="1739" t="n"/>
      <c r="EZI13" s="1739" t="n"/>
      <c r="EZJ13" s="1739" t="n"/>
      <c r="EZK13" s="1739" t="n"/>
      <c r="EZL13" s="1739" t="n"/>
      <c r="EZM13" s="1739" t="n"/>
      <c r="EZN13" s="1739" t="n"/>
      <c r="EZO13" s="1739" t="n"/>
      <c r="EZP13" s="1739" t="n"/>
      <c r="EZQ13" s="1739" t="n"/>
      <c r="EZR13" s="1739" t="n"/>
      <c r="EZS13" s="1739" t="n"/>
      <c r="EZT13" s="1739" t="n"/>
      <c r="EZU13" s="1739" t="n"/>
      <c r="EZV13" s="1739" t="n"/>
      <c r="EZW13" s="1739" t="n"/>
      <c r="EZX13" s="1739" t="n"/>
      <c r="EZY13" s="1739" t="n"/>
      <c r="EZZ13" s="1739" t="n"/>
      <c r="FAA13" s="1739" t="n"/>
      <c r="FAB13" s="1739" t="n"/>
      <c r="FAC13" s="1739" t="n"/>
      <c r="FAD13" s="1739" t="n"/>
      <c r="FAE13" s="1739" t="n"/>
      <c r="FAF13" s="1739" t="n"/>
      <c r="FAG13" s="1739" t="n"/>
      <c r="FAH13" s="1739" t="n"/>
      <c r="FAI13" s="1739" t="n"/>
      <c r="FAJ13" s="1739" t="n"/>
      <c r="FAK13" s="1739" t="n"/>
      <c r="FAL13" s="1739" t="n"/>
      <c r="FAM13" s="1739" t="n"/>
      <c r="FAN13" s="1739" t="n"/>
      <c r="FAO13" s="1739" t="n"/>
      <c r="FAP13" s="1739" t="n"/>
      <c r="FAQ13" s="1739" t="n"/>
      <c r="FAR13" s="1739" t="n"/>
      <c r="FAS13" s="1739" t="n"/>
      <c r="FAT13" s="1739" t="n"/>
      <c r="FAU13" s="1739" t="n"/>
      <c r="FAV13" s="1739" t="n"/>
      <c r="FAW13" s="1739" t="n"/>
      <c r="FAX13" s="1739" t="n"/>
      <c r="FAY13" s="1739" t="n"/>
      <c r="FAZ13" s="1739" t="n"/>
      <c r="FBA13" s="1739" t="n"/>
      <c r="FBB13" s="1739" t="n"/>
      <c r="FBC13" s="1739" t="n"/>
      <c r="FBD13" s="1739" t="n"/>
      <c r="FBE13" s="1739" t="n"/>
      <c r="FBF13" s="1739" t="n"/>
      <c r="FBG13" s="1739" t="n"/>
      <c r="FBH13" s="1739" t="n"/>
      <c r="FBI13" s="1739" t="n"/>
      <c r="FBJ13" s="1739" t="n"/>
      <c r="FBK13" s="1739" t="n"/>
      <c r="FBL13" s="1739" t="n"/>
      <c r="FBM13" s="1739" t="n"/>
      <c r="FBN13" s="1739" t="n"/>
      <c r="FBO13" s="1739" t="n"/>
      <c r="FBP13" s="1739" t="n"/>
      <c r="FBQ13" s="1739" t="n"/>
      <c r="FBR13" s="1739" t="n"/>
      <c r="FBS13" s="1739" t="n"/>
      <c r="FBT13" s="1739" t="n"/>
      <c r="FBU13" s="1739" t="n"/>
      <c r="FBV13" s="1739" t="n"/>
      <c r="FBW13" s="1739" t="n"/>
      <c r="FBX13" s="1739" t="n"/>
      <c r="FBY13" s="1739" t="n"/>
      <c r="FBZ13" s="1739" t="n"/>
      <c r="FCA13" s="1739" t="n"/>
      <c r="FCB13" s="1739" t="n"/>
      <c r="FCC13" s="1739" t="n"/>
      <c r="FCD13" s="1739" t="n"/>
      <c r="FCE13" s="1739" t="n"/>
      <c r="FCF13" s="1739" t="n"/>
      <c r="FCG13" s="1739" t="n"/>
      <c r="FCH13" s="1739" t="n"/>
      <c r="FCI13" s="1739" t="n"/>
      <c r="FCJ13" s="1739" t="n"/>
      <c r="FCK13" s="1739" t="n"/>
      <c r="FCL13" s="1739" t="n"/>
      <c r="FCM13" s="1739" t="n"/>
      <c r="FCN13" s="1739" t="n"/>
      <c r="FCO13" s="1739" t="n"/>
      <c r="FCP13" s="1739" t="n"/>
      <c r="FCQ13" s="1739" t="n"/>
      <c r="FCR13" s="1739" t="n"/>
      <c r="FCS13" s="1739" t="n"/>
      <c r="FCT13" s="1739" t="n"/>
      <c r="FCU13" s="1739" t="n"/>
      <c r="FCV13" s="1739" t="n"/>
      <c r="FCW13" s="1739" t="n"/>
      <c r="FCX13" s="1739" t="n"/>
      <c r="FCY13" s="1739" t="n"/>
      <c r="FCZ13" s="1739" t="n"/>
      <c r="FDA13" s="1739" t="n"/>
      <c r="FDB13" s="1739" t="n"/>
      <c r="FDC13" s="1739" t="n"/>
      <c r="FDD13" s="1739" t="n"/>
      <c r="FDE13" s="1739" t="n"/>
      <c r="FDF13" s="1739" t="n"/>
      <c r="FDG13" s="1739" t="n"/>
      <c r="FDH13" s="1739" t="n"/>
      <c r="FDI13" s="1739" t="n"/>
      <c r="FDJ13" s="1739" t="n"/>
      <c r="FDK13" s="1739" t="n"/>
      <c r="FDL13" s="1739" t="n"/>
      <c r="FDM13" s="1739" t="n"/>
      <c r="FDN13" s="1739" t="n"/>
      <c r="FDO13" s="1739" t="n"/>
      <c r="FDP13" s="1739" t="n"/>
      <c r="FDQ13" s="1739" t="n"/>
      <c r="FDR13" s="1739" t="n"/>
      <c r="FDS13" s="1739" t="n"/>
      <c r="FDT13" s="1739" t="n"/>
      <c r="FDU13" s="1739" t="n"/>
      <c r="FDV13" s="1739" t="n"/>
      <c r="FDW13" s="1739" t="n"/>
      <c r="FDX13" s="1739" t="n"/>
      <c r="FDY13" s="1739" t="n"/>
      <c r="FDZ13" s="1739" t="n"/>
      <c r="FEA13" s="1739" t="n"/>
      <c r="FEB13" s="1739" t="n"/>
      <c r="FEC13" s="1739" t="n"/>
      <c r="FED13" s="1739" t="n"/>
      <c r="FEE13" s="1739" t="n"/>
      <c r="FEF13" s="1739" t="n"/>
      <c r="FEG13" s="1739" t="n"/>
      <c r="FEH13" s="1739" t="n"/>
      <c r="FEI13" s="1739" t="n"/>
      <c r="FEJ13" s="1739" t="n"/>
      <c r="FEK13" s="1739" t="n"/>
      <c r="FEL13" s="1739" t="n"/>
      <c r="FEM13" s="1739" t="n"/>
      <c r="FEN13" s="1739" t="n"/>
      <c r="FEO13" s="1739" t="n"/>
      <c r="FEP13" s="1739" t="n"/>
      <c r="FEQ13" s="1739" t="n"/>
      <c r="FER13" s="1739" t="n"/>
      <c r="FES13" s="1739" t="n"/>
      <c r="FET13" s="1739" t="n"/>
      <c r="FEU13" s="1739" t="n"/>
      <c r="FEV13" s="1739" t="n"/>
      <c r="FEW13" s="1739" t="n"/>
      <c r="FEX13" s="1739" t="n"/>
      <c r="FEY13" s="1739" t="n"/>
      <c r="FEZ13" s="1739" t="n"/>
      <c r="FFA13" s="1739" t="n"/>
      <c r="FFB13" s="1739" t="n"/>
      <c r="FFC13" s="1739" t="n"/>
      <c r="FFD13" s="1739" t="n"/>
      <c r="FFE13" s="1739" t="n"/>
      <c r="FFF13" s="1739" t="n"/>
      <c r="FFG13" s="1739" t="n"/>
      <c r="FFH13" s="1739" t="n"/>
      <c r="FFI13" s="1739" t="n"/>
      <c r="FFJ13" s="1739" t="n"/>
      <c r="FFK13" s="1739" t="n"/>
      <c r="FFL13" s="1739" t="n"/>
      <c r="FFM13" s="1739" t="n"/>
      <c r="FFN13" s="1739" t="n"/>
      <c r="FFO13" s="1739" t="n"/>
      <c r="FFP13" s="1739" t="n"/>
      <c r="FFQ13" s="1739" t="n"/>
      <c r="FFR13" s="1739" t="n"/>
      <c r="FFS13" s="1739" t="n"/>
      <c r="FFT13" s="1739" t="n"/>
      <c r="FFU13" s="1739" t="n"/>
      <c r="FFV13" s="1739" t="n"/>
      <c r="FFW13" s="1739" t="n"/>
      <c r="FFX13" s="1739" t="n"/>
      <c r="FFY13" s="1739" t="n"/>
      <c r="FFZ13" s="1739" t="n"/>
      <c r="FGA13" s="1739" t="n"/>
      <c r="FGB13" s="1739" t="n"/>
      <c r="FGC13" s="1739" t="n"/>
      <c r="FGD13" s="1739" t="n"/>
      <c r="FGE13" s="1739" t="n"/>
      <c r="FGF13" s="1739" t="n"/>
      <c r="FGG13" s="1739" t="n"/>
      <c r="FGH13" s="1739" t="n"/>
      <c r="FGI13" s="1739" t="n"/>
      <c r="FGJ13" s="1739" t="n"/>
      <c r="FGK13" s="1739" t="n"/>
      <c r="FGL13" s="1739" t="n"/>
      <c r="FGM13" s="1739" t="n"/>
      <c r="FGN13" s="1739" t="n"/>
      <c r="FGO13" s="1739" t="n"/>
      <c r="FGP13" s="1739" t="n"/>
      <c r="FGQ13" s="1739" t="n"/>
      <c r="FGR13" s="1739" t="n"/>
      <c r="FGS13" s="1739" t="n"/>
      <c r="FGT13" s="1739" t="n"/>
      <c r="FGU13" s="1739" t="n"/>
      <c r="FGV13" s="1739" t="n"/>
      <c r="FGW13" s="1739" t="n"/>
      <c r="FGX13" s="1739" t="n"/>
      <c r="FGY13" s="1739" t="n"/>
      <c r="FGZ13" s="1739" t="n"/>
      <c r="FHA13" s="1739" t="n"/>
      <c r="FHB13" s="1739" t="n"/>
      <c r="FHC13" s="1739" t="n"/>
      <c r="FHD13" s="1739" t="n"/>
      <c r="FHE13" s="1739" t="n"/>
      <c r="FHF13" s="1739" t="n"/>
      <c r="FHG13" s="1739" t="n"/>
      <c r="FHH13" s="1739" t="n"/>
      <c r="FHI13" s="1739" t="n"/>
      <c r="FHJ13" s="1739" t="n"/>
      <c r="FHK13" s="1739" t="n"/>
      <c r="FHL13" s="1739" t="n"/>
      <c r="FHM13" s="1739" t="n"/>
      <c r="FHN13" s="1739" t="n"/>
      <c r="FHO13" s="1739" t="n"/>
      <c r="FHP13" s="1739" t="n"/>
      <c r="FHQ13" s="1739" t="n"/>
      <c r="FHR13" s="1739" t="n"/>
      <c r="FHS13" s="1739" t="n"/>
      <c r="FHT13" s="1739" t="n"/>
      <c r="FHU13" s="1739" t="n"/>
      <c r="FHV13" s="1739" t="n"/>
      <c r="FHW13" s="1739" t="n"/>
      <c r="FHX13" s="1739" t="n"/>
      <c r="FHY13" s="1739" t="n"/>
      <c r="FHZ13" s="1739" t="n"/>
      <c r="FIA13" s="1739" t="n"/>
      <c r="FIB13" s="1739" t="n"/>
      <c r="FIC13" s="1739" t="n"/>
      <c r="FID13" s="1739" t="n"/>
      <c r="FIE13" s="1739" t="n"/>
      <c r="FIF13" s="1739" t="n"/>
      <c r="FIG13" s="1739" t="n"/>
      <c r="FIH13" s="1739" t="n"/>
      <c r="FII13" s="1739" t="n"/>
      <c r="FIJ13" s="1739" t="n"/>
      <c r="FIK13" s="1739" t="n"/>
      <c r="FIL13" s="1739" t="n"/>
      <c r="FIM13" s="1739" t="n"/>
      <c r="FIN13" s="1739" t="n"/>
      <c r="FIO13" s="1739" t="n"/>
      <c r="FIP13" s="1739" t="n"/>
      <c r="FIQ13" s="1739" t="n"/>
      <c r="FIR13" s="1739" t="n"/>
      <c r="FIS13" s="1739" t="n"/>
      <c r="FIT13" s="1739" t="n"/>
      <c r="FIU13" s="1739" t="n"/>
      <c r="FIV13" s="1739" t="n"/>
      <c r="FIW13" s="1739" t="n"/>
      <c r="FIX13" s="1739" t="n"/>
      <c r="FIY13" s="1739" t="n"/>
      <c r="FIZ13" s="1739" t="n"/>
      <c r="FJA13" s="1739" t="n"/>
      <c r="FJB13" s="1739" t="n"/>
      <c r="FJC13" s="1739" t="n"/>
      <c r="FJD13" s="1739" t="n"/>
      <c r="FJE13" s="1739" t="n"/>
      <c r="FJF13" s="1739" t="n"/>
      <c r="FJG13" s="1739" t="n"/>
      <c r="FJH13" s="1739" t="n"/>
      <c r="FJI13" s="1739" t="n"/>
      <c r="FJJ13" s="1739" t="n"/>
      <c r="FJK13" s="1739" t="n"/>
      <c r="FJL13" s="1739" t="n"/>
      <c r="FJM13" s="1739" t="n"/>
      <c r="FJN13" s="1739" t="n"/>
      <c r="FJO13" s="1739" t="n"/>
      <c r="FJP13" s="1739" t="n"/>
      <c r="FJQ13" s="1739" t="n"/>
      <c r="FJR13" s="1739" t="n"/>
      <c r="FJS13" s="1739" t="n"/>
      <c r="FJT13" s="1739" t="n"/>
      <c r="FJU13" s="1739" t="n"/>
      <c r="FJV13" s="1739" t="n"/>
      <c r="FJW13" s="1739" t="n"/>
      <c r="FJX13" s="1739" t="n"/>
      <c r="FJY13" s="1739" t="n"/>
      <c r="FJZ13" s="1739" t="n"/>
      <c r="FKA13" s="1739" t="n"/>
      <c r="FKB13" s="1739" t="n"/>
      <c r="FKC13" s="1739" t="n"/>
      <c r="FKD13" s="1739" t="n"/>
      <c r="FKE13" s="1739" t="n"/>
      <c r="FKF13" s="1739" t="n"/>
      <c r="FKG13" s="1739" t="n"/>
      <c r="FKH13" s="1739" t="n"/>
      <c r="FKI13" s="1739" t="n"/>
      <c r="FKJ13" s="1739" t="n"/>
      <c r="FKK13" s="1739" t="n"/>
      <c r="FKL13" s="1739" t="n"/>
      <c r="FKM13" s="1739" t="n"/>
      <c r="FKN13" s="1739" t="n"/>
      <c r="FKO13" s="1739" t="n"/>
      <c r="FKP13" s="1739" t="n"/>
      <c r="FKQ13" s="1739" t="n"/>
      <c r="FKR13" s="1739" t="n"/>
      <c r="FKS13" s="1739" t="n"/>
      <c r="FKT13" s="1739" t="n"/>
      <c r="FKU13" s="1739" t="n"/>
      <c r="FKV13" s="1739" t="n"/>
      <c r="FKW13" s="1739" t="n"/>
      <c r="FKX13" s="1739" t="n"/>
      <c r="FKY13" s="1739" t="n"/>
      <c r="FKZ13" s="1739" t="n"/>
      <c r="FLA13" s="1739" t="n"/>
      <c r="FLB13" s="1739" t="n"/>
      <c r="FLC13" s="1739" t="n"/>
      <c r="FLD13" s="1739" t="n"/>
      <c r="FLE13" s="1739" t="n"/>
      <c r="FLF13" s="1739" t="n"/>
      <c r="FLG13" s="1739" t="n"/>
      <c r="FLH13" s="1739" t="n"/>
      <c r="FLI13" s="1739" t="n"/>
      <c r="FLJ13" s="1739" t="n"/>
      <c r="FLK13" s="1739" t="n"/>
      <c r="FLL13" s="1739" t="n"/>
      <c r="FLM13" s="1739" t="n"/>
      <c r="FLN13" s="1739" t="n"/>
      <c r="FLO13" s="1739" t="n"/>
      <c r="FLP13" s="1739" t="n"/>
      <c r="FLQ13" s="1739" t="n"/>
      <c r="FLR13" s="1739" t="n"/>
      <c r="FLS13" s="1739" t="n"/>
      <c r="FLT13" s="1739" t="n"/>
      <c r="FLU13" s="1739" t="n"/>
      <c r="FLV13" s="1739" t="n"/>
      <c r="FLW13" s="1739" t="n"/>
      <c r="FLX13" s="1739" t="n"/>
      <c r="FLY13" s="1739" t="n"/>
      <c r="FLZ13" s="1739" t="n"/>
      <c r="FMA13" s="1739" t="n"/>
      <c r="FMB13" s="1739" t="n"/>
      <c r="FMC13" s="1739" t="n"/>
      <c r="FMD13" s="1739" t="n"/>
      <c r="FME13" s="1739" t="n"/>
      <c r="FMF13" s="1739" t="n"/>
      <c r="FMG13" s="1739" t="n"/>
      <c r="FMH13" s="1739" t="n"/>
      <c r="FMI13" s="1739" t="n"/>
      <c r="FMJ13" s="1739" t="n"/>
      <c r="FMK13" s="1739" t="n"/>
      <c r="FML13" s="1739" t="n"/>
      <c r="FMM13" s="1739" t="n"/>
      <c r="FMN13" s="1739" t="n"/>
      <c r="FMO13" s="1739" t="n"/>
      <c r="FMP13" s="1739" t="n"/>
      <c r="FMQ13" s="1739" t="n"/>
      <c r="FMR13" s="1739" t="n"/>
      <c r="FMS13" s="1739" t="n"/>
      <c r="FMT13" s="1739" t="n"/>
      <c r="FMU13" s="1739" t="n"/>
      <c r="FMV13" s="1739" t="n"/>
      <c r="FMW13" s="1739" t="n"/>
      <c r="FMX13" s="1739" t="n"/>
      <c r="FMY13" s="1739" t="n"/>
      <c r="FMZ13" s="1739" t="n"/>
      <c r="FNA13" s="1739" t="n"/>
      <c r="FNB13" s="1739" t="n"/>
      <c r="FNC13" s="1739" t="n"/>
      <c r="FND13" s="1739" t="n"/>
      <c r="FNE13" s="1739" t="n"/>
      <c r="FNF13" s="1739" t="n"/>
      <c r="FNG13" s="1739" t="n"/>
      <c r="FNH13" s="1739" t="n"/>
      <c r="FNI13" s="1739" t="n"/>
      <c r="FNJ13" s="1739" t="n"/>
      <c r="FNK13" s="1739" t="n"/>
      <c r="FNL13" s="1739" t="n"/>
      <c r="FNM13" s="1739" t="n"/>
      <c r="FNN13" s="1739" t="n"/>
      <c r="FNO13" s="1739" t="n"/>
      <c r="FNP13" s="1739" t="n"/>
      <c r="FNQ13" s="1739" t="n"/>
      <c r="FNR13" s="1739" t="n"/>
      <c r="FNS13" s="1739" t="n"/>
      <c r="FNT13" s="1739" t="n"/>
      <c r="FNU13" s="1739" t="n"/>
      <c r="FNV13" s="1739" t="n"/>
      <c r="FNW13" s="1739" t="n"/>
      <c r="FNX13" s="1739" t="n"/>
      <c r="FNY13" s="1739" t="n"/>
      <c r="FNZ13" s="1739" t="n"/>
      <c r="FOA13" s="1739" t="n"/>
      <c r="FOB13" s="1739" t="n"/>
      <c r="FOC13" s="1739" t="n"/>
      <c r="FOD13" s="1739" t="n"/>
      <c r="FOE13" s="1739" t="n"/>
      <c r="FOF13" s="1739" t="n"/>
      <c r="FOG13" s="1739" t="n"/>
      <c r="FOH13" s="1739" t="n"/>
      <c r="FOI13" s="1739" t="n"/>
      <c r="FOJ13" s="1739" t="n"/>
      <c r="FOK13" s="1739" t="n"/>
      <c r="FOL13" s="1739" t="n"/>
      <c r="FOM13" s="1739" t="n"/>
      <c r="FON13" s="1739" t="n"/>
      <c r="FOO13" s="1739" t="n"/>
      <c r="FOP13" s="1739" t="n"/>
      <c r="FOQ13" s="1739" t="n"/>
      <c r="FOR13" s="1739" t="n"/>
      <c r="FOS13" s="1739" t="n"/>
      <c r="FOT13" s="1739" t="n"/>
      <c r="FOU13" s="1739" t="n"/>
      <c r="FOV13" s="1739" t="n"/>
      <c r="FOW13" s="1739" t="n"/>
      <c r="FOX13" s="1739" t="n"/>
      <c r="FOY13" s="1739" t="n"/>
      <c r="FOZ13" s="1739" t="n"/>
      <c r="FPA13" s="1739" t="n"/>
      <c r="FPB13" s="1739" t="n"/>
      <c r="FPC13" s="1739" t="n"/>
      <c r="FPD13" s="1739" t="n"/>
      <c r="FPE13" s="1739" t="n"/>
      <c r="FPF13" s="1739" t="n"/>
      <c r="FPG13" s="1739" t="n"/>
      <c r="FPH13" s="1739" t="n"/>
      <c r="FPI13" s="1739" t="n"/>
      <c r="FPJ13" s="1739" t="n"/>
      <c r="FPK13" s="1739" t="n"/>
      <c r="FPL13" s="1739" t="n"/>
      <c r="FPM13" s="1739" t="n"/>
      <c r="FPN13" s="1739" t="n"/>
      <c r="FPO13" s="1739" t="n"/>
      <c r="FPP13" s="1739" t="n"/>
      <c r="FPQ13" s="1739" t="n"/>
      <c r="FPR13" s="1739" t="n"/>
      <c r="FPS13" s="1739" t="n"/>
      <c r="FPT13" s="1739" t="n"/>
      <c r="FPU13" s="1739" t="n"/>
      <c r="FPV13" s="1739" t="n"/>
      <c r="FPW13" s="1739" t="n"/>
      <c r="FPX13" s="1739" t="n"/>
      <c r="FPY13" s="1739" t="n"/>
      <c r="FPZ13" s="1739" t="n"/>
      <c r="FQA13" s="1739" t="n"/>
      <c r="FQB13" s="1739" t="n"/>
      <c r="FQC13" s="1739" t="n"/>
      <c r="FQD13" s="1739" t="n"/>
      <c r="FQE13" s="1739" t="n"/>
      <c r="FQF13" s="1739" t="n"/>
      <c r="FQG13" s="1739" t="n"/>
      <c r="FQH13" s="1739" t="n"/>
      <c r="FQI13" s="1739" t="n"/>
      <c r="FQJ13" s="1739" t="n"/>
      <c r="FQK13" s="1739" t="n"/>
      <c r="FQL13" s="1739" t="n"/>
      <c r="FQM13" s="1739" t="n"/>
      <c r="FQN13" s="1739" t="n"/>
      <c r="FQO13" s="1739" t="n"/>
      <c r="FQP13" s="1739" t="n"/>
      <c r="FQQ13" s="1739" t="n"/>
      <c r="FQR13" s="1739" t="n"/>
      <c r="FQS13" s="1739" t="n"/>
      <c r="FQT13" s="1739" t="n"/>
      <c r="FQU13" s="1739" t="n"/>
      <c r="FQV13" s="1739" t="n"/>
      <c r="FQW13" s="1739" t="n"/>
      <c r="FQX13" s="1739" t="n"/>
      <c r="FQY13" s="1739" t="n"/>
      <c r="FQZ13" s="1739" t="n"/>
      <c r="FRA13" s="1739" t="n"/>
      <c r="FRB13" s="1739" t="n"/>
      <c r="FRC13" s="1739" t="n"/>
      <c r="FRD13" s="1739" t="n"/>
      <c r="FRE13" s="1739" t="n"/>
      <c r="FRF13" s="1739" t="n"/>
      <c r="FRG13" s="1739" t="n"/>
      <c r="FRH13" s="1739" t="n"/>
      <c r="FRI13" s="1739" t="n"/>
      <c r="FRJ13" s="1739" t="n"/>
      <c r="FRK13" s="1739" t="n"/>
      <c r="FRL13" s="1739" t="n"/>
      <c r="FRM13" s="1739" t="n"/>
      <c r="FRN13" s="1739" t="n"/>
      <c r="FRO13" s="1739" t="n"/>
      <c r="FRP13" s="1739" t="n"/>
      <c r="FRQ13" s="1739" t="n"/>
      <c r="FRR13" s="1739" t="n"/>
      <c r="FRS13" s="1739" t="n"/>
      <c r="FRT13" s="1739" t="n"/>
      <c r="FRU13" s="1739" t="n"/>
      <c r="FRV13" s="1739" t="n"/>
      <c r="FRW13" s="1739" t="n"/>
      <c r="FRX13" s="1739" t="n"/>
      <c r="FRY13" s="1739" t="n"/>
      <c r="FRZ13" s="1739" t="n"/>
      <c r="FSA13" s="1739" t="n"/>
      <c r="FSB13" s="1739" t="n"/>
      <c r="FSC13" s="1739" t="n"/>
      <c r="FSD13" s="1739" t="n"/>
      <c r="FSE13" s="1739" t="n"/>
      <c r="FSF13" s="1739" t="n"/>
      <c r="FSG13" s="1739" t="n"/>
      <c r="FSH13" s="1739" t="n"/>
      <c r="FSI13" s="1739" t="n"/>
      <c r="FSJ13" s="1739" t="n"/>
      <c r="FSK13" s="1739" t="n"/>
      <c r="FSL13" s="1739" t="n"/>
      <c r="FSM13" s="1739" t="n"/>
      <c r="FSN13" s="1739" t="n"/>
      <c r="FSO13" s="1739" t="n"/>
      <c r="FSP13" s="1739" t="n"/>
      <c r="FSQ13" s="1739" t="n"/>
      <c r="FSR13" s="1739" t="n"/>
      <c r="FSS13" s="1739" t="n"/>
      <c r="FST13" s="1739" t="n"/>
      <c r="FSU13" s="1739" t="n"/>
      <c r="FSV13" s="1739" t="n"/>
      <c r="FSW13" s="1739" t="n"/>
      <c r="FSX13" s="1739" t="n"/>
      <c r="FSY13" s="1739" t="n"/>
      <c r="FSZ13" s="1739" t="n"/>
      <c r="FTA13" s="1739" t="n"/>
      <c r="FTB13" s="1739" t="n"/>
      <c r="FTC13" s="1739" t="n"/>
      <c r="FTD13" s="1739" t="n"/>
      <c r="FTE13" s="1739" t="n"/>
      <c r="FTF13" s="1739" t="n"/>
      <c r="FTG13" s="1739" t="n"/>
      <c r="FTH13" s="1739" t="n"/>
      <c r="FTI13" s="1739" t="n"/>
      <c r="FTJ13" s="1739" t="n"/>
      <c r="FTK13" s="1739" t="n"/>
      <c r="FTL13" s="1739" t="n"/>
      <c r="FTM13" s="1739" t="n"/>
      <c r="FTN13" s="1739" t="n"/>
      <c r="FTO13" s="1739" t="n"/>
      <c r="FTP13" s="1739" t="n"/>
      <c r="FTQ13" s="1739" t="n"/>
      <c r="FTR13" s="1739" t="n"/>
      <c r="FTS13" s="1739" t="n"/>
      <c r="FTT13" s="1739" t="n"/>
      <c r="FTU13" s="1739" t="n"/>
      <c r="FTV13" s="1739" t="n"/>
      <c r="FTW13" s="1739" t="n"/>
      <c r="FTX13" s="1739" t="n"/>
      <c r="FTY13" s="1739" t="n"/>
      <c r="FTZ13" s="1739" t="n"/>
      <c r="FUA13" s="1739" t="n"/>
      <c r="FUB13" s="1739" t="n"/>
      <c r="FUC13" s="1739" t="n"/>
      <c r="FUD13" s="1739" t="n"/>
      <c r="FUE13" s="1739" t="n"/>
      <c r="FUF13" s="1739" t="n"/>
      <c r="FUG13" s="1739" t="n"/>
      <c r="FUH13" s="1739" t="n"/>
      <c r="FUI13" s="1739" t="n"/>
      <c r="FUJ13" s="1739" t="n"/>
      <c r="FUK13" s="1739" t="n"/>
      <c r="FUL13" s="1739" t="n"/>
      <c r="FUM13" s="1739" t="n"/>
      <c r="FUN13" s="1739" t="n"/>
      <c r="FUO13" s="1739" t="n"/>
      <c r="FUP13" s="1739" t="n"/>
      <c r="FUQ13" s="1739" t="n"/>
      <c r="FUR13" s="1739" t="n"/>
      <c r="FUS13" s="1739" t="n"/>
      <c r="FUT13" s="1739" t="n"/>
      <c r="FUU13" s="1739" t="n"/>
      <c r="FUV13" s="1739" t="n"/>
      <c r="FUW13" s="1739" t="n"/>
      <c r="FUX13" s="1739" t="n"/>
      <c r="FUY13" s="1739" t="n"/>
      <c r="FUZ13" s="1739" t="n"/>
      <c r="FVA13" s="1739" t="n"/>
      <c r="FVB13" s="1739" t="n"/>
      <c r="FVC13" s="1739" t="n"/>
      <c r="FVD13" s="1739" t="n"/>
      <c r="FVE13" s="1739" t="n"/>
      <c r="FVF13" s="1739" t="n"/>
      <c r="FVG13" s="1739" t="n"/>
      <c r="FVH13" s="1739" t="n"/>
      <c r="FVI13" s="1739" t="n"/>
      <c r="FVJ13" s="1739" t="n"/>
      <c r="FVK13" s="1739" t="n"/>
      <c r="FVL13" s="1739" t="n"/>
      <c r="FVM13" s="1739" t="n"/>
      <c r="FVN13" s="1739" t="n"/>
      <c r="FVO13" s="1739" t="n"/>
      <c r="FVP13" s="1739" t="n"/>
      <c r="FVQ13" s="1739" t="n"/>
      <c r="FVR13" s="1739" t="n"/>
      <c r="FVS13" s="1739" t="n"/>
      <c r="FVT13" s="1739" t="n"/>
      <c r="FVU13" s="1739" t="n"/>
      <c r="FVV13" s="1739" t="n"/>
      <c r="FVW13" s="1739" t="n"/>
      <c r="FVX13" s="1739" t="n"/>
      <c r="FVY13" s="1739" t="n"/>
      <c r="FVZ13" s="1739" t="n"/>
      <c r="FWA13" s="1739" t="n"/>
      <c r="FWB13" s="1739" t="n"/>
      <c r="FWC13" s="1739" t="n"/>
      <c r="FWD13" s="1739" t="n"/>
      <c r="FWE13" s="1739" t="n"/>
      <c r="FWF13" s="1739" t="n"/>
      <c r="FWG13" s="1739" t="n"/>
      <c r="FWH13" s="1739" t="n"/>
      <c r="FWI13" s="1739" t="n"/>
      <c r="FWJ13" s="1739" t="n"/>
      <c r="FWK13" s="1739" t="n"/>
      <c r="FWL13" s="1739" t="n"/>
      <c r="FWM13" s="1739" t="n"/>
      <c r="FWN13" s="1739" t="n"/>
      <c r="FWO13" s="1739" t="n"/>
      <c r="FWP13" s="1739" t="n"/>
      <c r="FWQ13" s="1739" t="n"/>
      <c r="FWR13" s="1739" t="n"/>
      <c r="FWS13" s="1739" t="n"/>
      <c r="FWT13" s="1739" t="n"/>
      <c r="FWU13" s="1739" t="n"/>
      <c r="FWV13" s="1739" t="n"/>
      <c r="FWW13" s="1739" t="n"/>
      <c r="FWX13" s="1739" t="n"/>
      <c r="FWY13" s="1739" t="n"/>
      <c r="FWZ13" s="1739" t="n"/>
      <c r="FXA13" s="1739" t="n"/>
      <c r="FXB13" s="1739" t="n"/>
      <c r="FXC13" s="1739" t="n"/>
      <c r="FXD13" s="1739" t="n"/>
      <c r="FXE13" s="1739" t="n"/>
      <c r="FXF13" s="1739" t="n"/>
      <c r="FXG13" s="1739" t="n"/>
      <c r="FXH13" s="1739" t="n"/>
      <c r="FXI13" s="1739" t="n"/>
      <c r="FXJ13" s="1739" t="n"/>
      <c r="FXK13" s="1739" t="n"/>
      <c r="FXL13" s="1739" t="n"/>
      <c r="FXM13" s="1739" t="n"/>
      <c r="FXN13" s="1739" t="n"/>
      <c r="FXO13" s="1739" t="n"/>
      <c r="FXP13" s="1739" t="n"/>
      <c r="FXQ13" s="1739" t="n"/>
      <c r="FXR13" s="1739" t="n"/>
      <c r="FXS13" s="1739" t="n"/>
      <c r="FXT13" s="1739" t="n"/>
      <c r="FXU13" s="1739" t="n"/>
      <c r="FXV13" s="1739" t="n"/>
      <c r="FXW13" s="1739" t="n"/>
      <c r="FXX13" s="1739" t="n"/>
      <c r="FXY13" s="1739" t="n"/>
      <c r="FXZ13" s="1739" t="n"/>
      <c r="FYA13" s="1739" t="n"/>
      <c r="FYB13" s="1739" t="n"/>
      <c r="FYC13" s="1739" t="n"/>
      <c r="FYD13" s="1739" t="n"/>
      <c r="FYE13" s="1739" t="n"/>
      <c r="FYF13" s="1739" t="n"/>
      <c r="FYG13" s="1739" t="n"/>
      <c r="FYH13" s="1739" t="n"/>
      <c r="FYI13" s="1739" t="n"/>
      <c r="FYJ13" s="1739" t="n"/>
      <c r="FYK13" s="1739" t="n"/>
      <c r="FYL13" s="1739" t="n"/>
      <c r="FYM13" s="1739" t="n"/>
      <c r="FYN13" s="1739" t="n"/>
      <c r="FYO13" s="1739" t="n"/>
      <c r="FYP13" s="1739" t="n"/>
      <c r="FYQ13" s="1739" t="n"/>
      <c r="FYR13" s="1739" t="n"/>
      <c r="FYS13" s="1739" t="n"/>
      <c r="FYT13" s="1739" t="n"/>
      <c r="FYU13" s="1739" t="n"/>
      <c r="FYV13" s="1739" t="n"/>
      <c r="FYW13" s="1739" t="n"/>
      <c r="FYX13" s="1739" t="n"/>
      <c r="FYY13" s="1739" t="n"/>
      <c r="FYZ13" s="1739" t="n"/>
      <c r="FZA13" s="1739" t="n"/>
      <c r="FZB13" s="1739" t="n"/>
      <c r="FZC13" s="1739" t="n"/>
      <c r="FZD13" s="1739" t="n"/>
      <c r="FZE13" s="1739" t="n"/>
      <c r="FZF13" s="1739" t="n"/>
      <c r="FZG13" s="1739" t="n"/>
      <c r="FZH13" s="1739" t="n"/>
      <c r="FZI13" s="1739" t="n"/>
      <c r="FZJ13" s="1739" t="n"/>
      <c r="FZK13" s="1739" t="n"/>
      <c r="FZL13" s="1739" t="n"/>
      <c r="FZM13" s="1739" t="n"/>
      <c r="FZN13" s="1739" t="n"/>
      <c r="FZO13" s="1739" t="n"/>
      <c r="FZP13" s="1739" t="n"/>
      <c r="FZQ13" s="1739" t="n"/>
      <c r="FZR13" s="1739" t="n"/>
      <c r="FZS13" s="1739" t="n"/>
      <c r="FZT13" s="1739" t="n"/>
      <c r="FZU13" s="1739" t="n"/>
      <c r="FZV13" s="1739" t="n"/>
      <c r="FZW13" s="1739" t="n"/>
      <c r="FZX13" s="1739" t="n"/>
      <c r="FZY13" s="1739" t="n"/>
      <c r="FZZ13" s="1739" t="n"/>
      <c r="GAA13" s="1739" t="n"/>
      <c r="GAB13" s="1739" t="n"/>
      <c r="GAC13" s="1739" t="n"/>
      <c r="GAD13" s="1739" t="n"/>
      <c r="GAE13" s="1739" t="n"/>
      <c r="GAF13" s="1739" t="n"/>
      <c r="GAG13" s="1739" t="n"/>
      <c r="GAH13" s="1739" t="n"/>
      <c r="GAI13" s="1739" t="n"/>
      <c r="GAJ13" s="1739" t="n"/>
      <c r="GAK13" s="1739" t="n"/>
      <c r="GAL13" s="1739" t="n"/>
      <c r="GAM13" s="1739" t="n"/>
      <c r="GAN13" s="1739" t="n"/>
      <c r="GAO13" s="1739" t="n"/>
      <c r="GAP13" s="1739" t="n"/>
      <c r="GAQ13" s="1739" t="n"/>
      <c r="GAR13" s="1739" t="n"/>
      <c r="GAS13" s="1739" t="n"/>
      <c r="GAT13" s="1739" t="n"/>
      <c r="GAU13" s="1739" t="n"/>
      <c r="GAV13" s="1739" t="n"/>
      <c r="GAW13" s="1739" t="n"/>
      <c r="GAX13" s="1739" t="n"/>
      <c r="GAY13" s="1739" t="n"/>
      <c r="GAZ13" s="1739" t="n"/>
      <c r="GBA13" s="1739" t="n"/>
      <c r="GBB13" s="1739" t="n"/>
      <c r="GBC13" s="1739" t="n"/>
      <c r="GBD13" s="1739" t="n"/>
      <c r="GBE13" s="1739" t="n"/>
      <c r="GBF13" s="1739" t="n"/>
      <c r="GBG13" s="1739" t="n"/>
      <c r="GBH13" s="1739" t="n"/>
      <c r="GBI13" s="1739" t="n"/>
      <c r="GBJ13" s="1739" t="n"/>
      <c r="GBK13" s="1739" t="n"/>
      <c r="GBL13" s="1739" t="n"/>
      <c r="GBM13" s="1739" t="n"/>
      <c r="GBN13" s="1739" t="n"/>
      <c r="GBO13" s="1739" t="n"/>
      <c r="GBP13" s="1739" t="n"/>
      <c r="GBQ13" s="1739" t="n"/>
      <c r="GBR13" s="1739" t="n"/>
      <c r="GBS13" s="1739" t="n"/>
      <c r="GBT13" s="1739" t="n"/>
      <c r="GBU13" s="1739" t="n"/>
      <c r="GBV13" s="1739" t="n"/>
      <c r="GBW13" s="1739" t="n"/>
      <c r="GBX13" s="1739" t="n"/>
      <c r="GBY13" s="1739" t="n"/>
      <c r="GBZ13" s="1739" t="n"/>
      <c r="GCA13" s="1739" t="n"/>
      <c r="GCB13" s="1739" t="n"/>
      <c r="GCC13" s="1739" t="n"/>
      <c r="GCD13" s="1739" t="n"/>
      <c r="GCE13" s="1739" t="n"/>
      <c r="GCF13" s="1739" t="n"/>
      <c r="GCG13" s="1739" t="n"/>
      <c r="GCH13" s="1739" t="n"/>
      <c r="GCI13" s="1739" t="n"/>
      <c r="GCJ13" s="1739" t="n"/>
      <c r="GCK13" s="1739" t="n"/>
      <c r="GCL13" s="1739" t="n"/>
      <c r="GCM13" s="1739" t="n"/>
      <c r="GCN13" s="1739" t="n"/>
      <c r="GCO13" s="1739" t="n"/>
      <c r="GCP13" s="1739" t="n"/>
      <c r="GCQ13" s="1739" t="n"/>
      <c r="GCR13" s="1739" t="n"/>
      <c r="GCS13" s="1739" t="n"/>
      <c r="GCT13" s="1739" t="n"/>
      <c r="GCU13" s="1739" t="n"/>
      <c r="GCV13" s="1739" t="n"/>
      <c r="GCW13" s="1739" t="n"/>
      <c r="GCX13" s="1739" t="n"/>
      <c r="GCY13" s="1739" t="n"/>
      <c r="GCZ13" s="1739" t="n"/>
      <c r="GDA13" s="1739" t="n"/>
      <c r="GDB13" s="1739" t="n"/>
      <c r="GDC13" s="1739" t="n"/>
      <c r="GDD13" s="1739" t="n"/>
      <c r="GDE13" s="1739" t="n"/>
      <c r="GDF13" s="1739" t="n"/>
      <c r="GDG13" s="1739" t="n"/>
      <c r="GDH13" s="1739" t="n"/>
      <c r="GDI13" s="1739" t="n"/>
      <c r="GDJ13" s="1739" t="n"/>
      <c r="GDK13" s="1739" t="n"/>
      <c r="GDL13" s="1739" t="n"/>
      <c r="GDM13" s="1739" t="n"/>
      <c r="GDN13" s="1739" t="n"/>
      <c r="GDO13" s="1739" t="n"/>
      <c r="GDP13" s="1739" t="n"/>
      <c r="GDQ13" s="1739" t="n"/>
      <c r="GDR13" s="1739" t="n"/>
      <c r="GDS13" s="1739" t="n"/>
      <c r="GDT13" s="1739" t="n"/>
      <c r="GDU13" s="1739" t="n"/>
      <c r="GDV13" s="1739" t="n"/>
      <c r="GDW13" s="1739" t="n"/>
      <c r="GDX13" s="1739" t="n"/>
      <c r="GDY13" s="1739" t="n"/>
      <c r="GDZ13" s="1739" t="n"/>
      <c r="GEA13" s="1739" t="n"/>
      <c r="GEB13" s="1739" t="n"/>
      <c r="GEC13" s="1739" t="n"/>
      <c r="GED13" s="1739" t="n"/>
      <c r="GEE13" s="1739" t="n"/>
      <c r="GEF13" s="1739" t="n"/>
      <c r="GEG13" s="1739" t="n"/>
      <c r="GEH13" s="1739" t="n"/>
      <c r="GEI13" s="1739" t="n"/>
      <c r="GEJ13" s="1739" t="n"/>
      <c r="GEK13" s="1739" t="n"/>
      <c r="GEL13" s="1739" t="n"/>
      <c r="GEM13" s="1739" t="n"/>
      <c r="GEN13" s="1739" t="n"/>
      <c r="GEO13" s="1739" t="n"/>
      <c r="GEP13" s="1739" t="n"/>
      <c r="GEQ13" s="1739" t="n"/>
      <c r="GER13" s="1739" t="n"/>
      <c r="GES13" s="1739" t="n"/>
      <c r="GET13" s="1739" t="n"/>
      <c r="GEU13" s="1739" t="n"/>
      <c r="GEV13" s="1739" t="n"/>
      <c r="GEW13" s="1739" t="n"/>
      <c r="GEX13" s="1739" t="n"/>
      <c r="GEY13" s="1739" t="n"/>
      <c r="GEZ13" s="1739" t="n"/>
      <c r="GFA13" s="1739" t="n"/>
      <c r="GFB13" s="1739" t="n"/>
      <c r="GFC13" s="1739" t="n"/>
      <c r="GFD13" s="1739" t="n"/>
      <c r="GFE13" s="1739" t="n"/>
      <c r="GFF13" s="1739" t="n"/>
      <c r="GFG13" s="1739" t="n"/>
      <c r="GFH13" s="1739" t="n"/>
      <c r="GFI13" s="1739" t="n"/>
      <c r="GFJ13" s="1739" t="n"/>
      <c r="GFK13" s="1739" t="n"/>
      <c r="GFL13" s="1739" t="n"/>
      <c r="GFM13" s="1739" t="n"/>
      <c r="GFN13" s="1739" t="n"/>
      <c r="GFO13" s="1739" t="n"/>
      <c r="GFP13" s="1739" t="n"/>
      <c r="GFQ13" s="1739" t="n"/>
      <c r="GFR13" s="1739" t="n"/>
      <c r="GFS13" s="1739" t="n"/>
      <c r="GFT13" s="1739" t="n"/>
      <c r="GFU13" s="1739" t="n"/>
      <c r="GFV13" s="1739" t="n"/>
      <c r="GFW13" s="1739" t="n"/>
      <c r="GFX13" s="1739" t="n"/>
      <c r="GFY13" s="1739" t="n"/>
      <c r="GFZ13" s="1739" t="n"/>
      <c r="GGA13" s="1739" t="n"/>
      <c r="GGB13" s="1739" t="n"/>
      <c r="GGC13" s="1739" t="n"/>
      <c r="GGD13" s="1739" t="n"/>
      <c r="GGE13" s="1739" t="n"/>
      <c r="GGF13" s="1739" t="n"/>
      <c r="GGG13" s="1739" t="n"/>
      <c r="GGH13" s="1739" t="n"/>
      <c r="GGI13" s="1739" t="n"/>
      <c r="GGJ13" s="1739" t="n"/>
      <c r="GGK13" s="1739" t="n"/>
      <c r="GGL13" s="1739" t="n"/>
      <c r="GGM13" s="1739" t="n"/>
      <c r="GGN13" s="1739" t="n"/>
      <c r="GGO13" s="1739" t="n"/>
      <c r="GGP13" s="1739" t="n"/>
      <c r="GGQ13" s="1739" t="n"/>
      <c r="GGR13" s="1739" t="n"/>
      <c r="GGS13" s="1739" t="n"/>
      <c r="GGT13" s="1739" t="n"/>
      <c r="GGU13" s="1739" t="n"/>
      <c r="GGV13" s="1739" t="n"/>
      <c r="GGW13" s="1739" t="n"/>
      <c r="GGX13" s="1739" t="n"/>
      <c r="GGY13" s="1739" t="n"/>
      <c r="GGZ13" s="1739" t="n"/>
      <c r="GHA13" s="1739" t="n"/>
      <c r="GHB13" s="1739" t="n"/>
      <c r="GHC13" s="1739" t="n"/>
      <c r="GHD13" s="1739" t="n"/>
      <c r="GHE13" s="1739" t="n"/>
      <c r="GHF13" s="1739" t="n"/>
      <c r="GHG13" s="1739" t="n"/>
      <c r="GHH13" s="1739" t="n"/>
      <c r="GHI13" s="1739" t="n"/>
      <c r="GHJ13" s="1739" t="n"/>
      <c r="GHK13" s="1739" t="n"/>
      <c r="GHL13" s="1739" t="n"/>
      <c r="GHM13" s="1739" t="n"/>
      <c r="GHN13" s="1739" t="n"/>
      <c r="GHO13" s="1739" t="n"/>
      <c r="GHP13" s="1739" t="n"/>
      <c r="GHQ13" s="1739" t="n"/>
      <c r="GHR13" s="1739" t="n"/>
      <c r="GHS13" s="1739" t="n"/>
      <c r="GHT13" s="1739" t="n"/>
      <c r="GHU13" s="1739" t="n"/>
      <c r="GHV13" s="1739" t="n"/>
      <c r="GHW13" s="1739" t="n"/>
      <c r="GHX13" s="1739" t="n"/>
      <c r="GHY13" s="1739" t="n"/>
      <c r="GHZ13" s="1739" t="n"/>
      <c r="GIA13" s="1739" t="n"/>
      <c r="GIB13" s="1739" t="n"/>
      <c r="GIC13" s="1739" t="n"/>
      <c r="GID13" s="1739" t="n"/>
      <c r="GIE13" s="1739" t="n"/>
      <c r="GIF13" s="1739" t="n"/>
      <c r="GIG13" s="1739" t="n"/>
      <c r="GIH13" s="1739" t="n"/>
      <c r="GII13" s="1739" t="n"/>
      <c r="GIJ13" s="1739" t="n"/>
      <c r="GIK13" s="1739" t="n"/>
      <c r="GIL13" s="1739" t="n"/>
      <c r="GIM13" s="1739" t="n"/>
      <c r="GIN13" s="1739" t="n"/>
      <c r="GIO13" s="1739" t="n"/>
      <c r="GIP13" s="1739" t="n"/>
      <c r="GIQ13" s="1739" t="n"/>
      <c r="GIR13" s="1739" t="n"/>
      <c r="GIS13" s="1739" t="n"/>
      <c r="GIT13" s="1739" t="n"/>
      <c r="GIU13" s="1739" t="n"/>
      <c r="GIV13" s="1739" t="n"/>
      <c r="GIW13" s="1739" t="n"/>
      <c r="GIX13" s="1739" t="n"/>
      <c r="GIY13" s="1739" t="n"/>
      <c r="GIZ13" s="1739" t="n"/>
      <c r="GJA13" s="1739" t="n"/>
      <c r="GJB13" s="1739" t="n"/>
      <c r="GJC13" s="1739" t="n"/>
      <c r="GJD13" s="1739" t="n"/>
      <c r="GJE13" s="1739" t="n"/>
      <c r="GJF13" s="1739" t="n"/>
      <c r="GJG13" s="1739" t="n"/>
      <c r="GJH13" s="1739" t="n"/>
      <c r="GJI13" s="1739" t="n"/>
      <c r="GJJ13" s="1739" t="n"/>
      <c r="GJK13" s="1739" t="n"/>
      <c r="GJL13" s="1739" t="n"/>
      <c r="GJM13" s="1739" t="n"/>
      <c r="GJN13" s="1739" t="n"/>
      <c r="GJO13" s="1739" t="n"/>
      <c r="GJP13" s="1739" t="n"/>
      <c r="GJQ13" s="1739" t="n"/>
      <c r="GJR13" s="1739" t="n"/>
      <c r="GJS13" s="1739" t="n"/>
      <c r="GJT13" s="1739" t="n"/>
      <c r="GJU13" s="1739" t="n"/>
      <c r="GJV13" s="1739" t="n"/>
      <c r="GJW13" s="1739" t="n"/>
      <c r="GJX13" s="1739" t="n"/>
      <c r="GJY13" s="1739" t="n"/>
      <c r="GJZ13" s="1739" t="n"/>
      <c r="GKA13" s="1739" t="n"/>
      <c r="GKB13" s="1739" t="n"/>
      <c r="GKC13" s="1739" t="n"/>
      <c r="GKD13" s="1739" t="n"/>
      <c r="GKE13" s="1739" t="n"/>
      <c r="GKF13" s="1739" t="n"/>
      <c r="GKG13" s="1739" t="n"/>
      <c r="GKH13" s="1739" t="n"/>
      <c r="GKI13" s="1739" t="n"/>
      <c r="GKJ13" s="1739" t="n"/>
      <c r="GKK13" s="1739" t="n"/>
      <c r="GKL13" s="1739" t="n"/>
      <c r="GKM13" s="1739" t="n"/>
      <c r="GKN13" s="1739" t="n"/>
      <c r="GKO13" s="1739" t="n"/>
      <c r="GKP13" s="1739" t="n"/>
      <c r="GKQ13" s="1739" t="n"/>
      <c r="GKR13" s="1739" t="n"/>
      <c r="GKS13" s="1739" t="n"/>
      <c r="GKT13" s="1739" t="n"/>
      <c r="GKU13" s="1739" t="n"/>
      <c r="GKV13" s="1739" t="n"/>
      <c r="GKW13" s="1739" t="n"/>
      <c r="GKX13" s="1739" t="n"/>
      <c r="GKY13" s="1739" t="n"/>
      <c r="GKZ13" s="1739" t="n"/>
      <c r="GLA13" s="1739" t="n"/>
      <c r="GLB13" s="1739" t="n"/>
      <c r="GLC13" s="1739" t="n"/>
      <c r="GLD13" s="1739" t="n"/>
      <c r="GLE13" s="1739" t="n"/>
      <c r="GLF13" s="1739" t="n"/>
      <c r="GLG13" s="1739" t="n"/>
      <c r="GLH13" s="1739" t="n"/>
      <c r="GLI13" s="1739" t="n"/>
      <c r="GLJ13" s="1739" t="n"/>
      <c r="GLK13" s="1739" t="n"/>
      <c r="GLL13" s="1739" t="n"/>
      <c r="GLM13" s="1739" t="n"/>
      <c r="GLN13" s="1739" t="n"/>
      <c r="GLO13" s="1739" t="n"/>
      <c r="GLP13" s="1739" t="n"/>
      <c r="GLQ13" s="1739" t="n"/>
      <c r="GLR13" s="1739" t="n"/>
      <c r="GLS13" s="1739" t="n"/>
      <c r="GLT13" s="1739" t="n"/>
      <c r="GLU13" s="1739" t="n"/>
      <c r="GLV13" s="1739" t="n"/>
      <c r="GLW13" s="1739" t="n"/>
      <c r="GLX13" s="1739" t="n"/>
      <c r="GLY13" s="1739" t="n"/>
      <c r="GLZ13" s="1739" t="n"/>
      <c r="GMA13" s="1739" t="n"/>
      <c r="GMB13" s="1739" t="n"/>
      <c r="GMC13" s="1739" t="n"/>
      <c r="GMD13" s="1739" t="n"/>
      <c r="GME13" s="1739" t="n"/>
      <c r="GMF13" s="1739" t="n"/>
      <c r="GMG13" s="1739" t="n"/>
      <c r="GMH13" s="1739" t="n"/>
      <c r="GMI13" s="1739" t="n"/>
      <c r="GMJ13" s="1739" t="n"/>
      <c r="GMK13" s="1739" t="n"/>
      <c r="GML13" s="1739" t="n"/>
      <c r="GMM13" s="1739" t="n"/>
      <c r="GMN13" s="1739" t="n"/>
      <c r="GMO13" s="1739" t="n"/>
      <c r="GMP13" s="1739" t="n"/>
      <c r="GMQ13" s="1739" t="n"/>
      <c r="GMR13" s="1739" t="n"/>
      <c r="GMS13" s="1739" t="n"/>
      <c r="GMT13" s="1739" t="n"/>
      <c r="GMU13" s="1739" t="n"/>
      <c r="GMV13" s="1739" t="n"/>
      <c r="GMW13" s="1739" t="n"/>
      <c r="GMX13" s="1739" t="n"/>
      <c r="GMY13" s="1739" t="n"/>
      <c r="GMZ13" s="1739" t="n"/>
      <c r="GNA13" s="1739" t="n"/>
      <c r="GNB13" s="1739" t="n"/>
      <c r="GNC13" s="1739" t="n"/>
      <c r="GND13" s="1739" t="n"/>
      <c r="GNE13" s="1739" t="n"/>
      <c r="GNF13" s="1739" t="n"/>
      <c r="GNG13" s="1739" t="n"/>
      <c r="GNH13" s="1739" t="n"/>
      <c r="GNI13" s="1739" t="n"/>
      <c r="GNJ13" s="1739" t="n"/>
      <c r="GNK13" s="1739" t="n"/>
      <c r="GNL13" s="1739" t="n"/>
      <c r="GNM13" s="1739" t="n"/>
      <c r="GNN13" s="1739" t="n"/>
      <c r="GNO13" s="1739" t="n"/>
      <c r="GNP13" s="1739" t="n"/>
      <c r="GNQ13" s="1739" t="n"/>
      <c r="GNR13" s="1739" t="n"/>
      <c r="GNS13" s="1739" t="n"/>
      <c r="GNT13" s="1739" t="n"/>
      <c r="GNU13" s="1739" t="n"/>
      <c r="GNV13" s="1739" t="n"/>
      <c r="GNW13" s="1739" t="n"/>
      <c r="GNX13" s="1739" t="n"/>
      <c r="GNY13" s="1739" t="n"/>
      <c r="GNZ13" s="1739" t="n"/>
      <c r="GOA13" s="1739" t="n"/>
      <c r="GOB13" s="1739" t="n"/>
      <c r="GOC13" s="1739" t="n"/>
      <c r="GOD13" s="1739" t="n"/>
      <c r="GOE13" s="1739" t="n"/>
      <c r="GOF13" s="1739" t="n"/>
      <c r="GOG13" s="1739" t="n"/>
      <c r="GOH13" s="1739" t="n"/>
      <c r="GOI13" s="1739" t="n"/>
      <c r="GOJ13" s="1739" t="n"/>
      <c r="GOK13" s="1739" t="n"/>
      <c r="GOL13" s="1739" t="n"/>
      <c r="GOM13" s="1739" t="n"/>
      <c r="GON13" s="1739" t="n"/>
      <c r="GOO13" s="1739" t="n"/>
      <c r="GOP13" s="1739" t="n"/>
      <c r="GOQ13" s="1739" t="n"/>
      <c r="GOR13" s="1739" t="n"/>
      <c r="GOS13" s="1739" t="n"/>
      <c r="GOT13" s="1739" t="n"/>
      <c r="GOU13" s="1739" t="n"/>
      <c r="GOV13" s="1739" t="n"/>
      <c r="GOW13" s="1739" t="n"/>
      <c r="GOX13" s="1739" t="n"/>
      <c r="GOY13" s="1739" t="n"/>
      <c r="GOZ13" s="1739" t="n"/>
      <c r="GPA13" s="1739" t="n"/>
      <c r="GPB13" s="1739" t="n"/>
      <c r="GPC13" s="1739" t="n"/>
      <c r="GPD13" s="1739" t="n"/>
      <c r="GPE13" s="1739" t="n"/>
      <c r="GPF13" s="1739" t="n"/>
      <c r="GPG13" s="1739" t="n"/>
      <c r="GPH13" s="1739" t="n"/>
      <c r="GPI13" s="1739" t="n"/>
      <c r="GPJ13" s="1739" t="n"/>
      <c r="GPK13" s="1739" t="n"/>
      <c r="GPL13" s="1739" t="n"/>
      <c r="GPM13" s="1739" t="n"/>
      <c r="GPN13" s="1739" t="n"/>
      <c r="GPO13" s="1739" t="n"/>
      <c r="GPP13" s="1739" t="n"/>
      <c r="GPQ13" s="1739" t="n"/>
      <c r="GPR13" s="1739" t="n"/>
      <c r="GPS13" s="1739" t="n"/>
      <c r="GPT13" s="1739" t="n"/>
      <c r="GPU13" s="1739" t="n"/>
      <c r="GPV13" s="1739" t="n"/>
      <c r="GPW13" s="1739" t="n"/>
      <c r="GPX13" s="1739" t="n"/>
      <c r="GPY13" s="1739" t="n"/>
      <c r="GPZ13" s="1739" t="n"/>
      <c r="GQA13" s="1739" t="n"/>
      <c r="GQB13" s="1739" t="n"/>
      <c r="GQC13" s="1739" t="n"/>
      <c r="GQD13" s="1739" t="n"/>
      <c r="GQE13" s="1739" t="n"/>
      <c r="GQF13" s="1739" t="n"/>
      <c r="GQG13" s="1739" t="n"/>
      <c r="GQH13" s="1739" t="n"/>
      <c r="GQI13" s="1739" t="n"/>
      <c r="GQJ13" s="1739" t="n"/>
      <c r="GQK13" s="1739" t="n"/>
      <c r="GQL13" s="1739" t="n"/>
      <c r="GQM13" s="1739" t="n"/>
      <c r="GQN13" s="1739" t="n"/>
      <c r="GQO13" s="1739" t="n"/>
      <c r="GQP13" s="1739" t="n"/>
      <c r="GQQ13" s="1739" t="n"/>
      <c r="GQR13" s="1739" t="n"/>
      <c r="GQS13" s="1739" t="n"/>
      <c r="GQT13" s="1739" t="n"/>
      <c r="GQU13" s="1739" t="n"/>
      <c r="GQV13" s="1739" t="n"/>
      <c r="GQW13" s="1739" t="n"/>
      <c r="GQX13" s="1739" t="n"/>
      <c r="GQY13" s="1739" t="n"/>
      <c r="GQZ13" s="1739" t="n"/>
      <c r="GRA13" s="1739" t="n"/>
      <c r="GRB13" s="1739" t="n"/>
      <c r="GRC13" s="1739" t="n"/>
      <c r="GRD13" s="1739" t="n"/>
      <c r="GRE13" s="1739" t="n"/>
      <c r="GRF13" s="1739" t="n"/>
      <c r="GRG13" s="1739" t="n"/>
      <c r="GRH13" s="1739" t="n"/>
      <c r="GRI13" s="1739" t="n"/>
      <c r="GRJ13" s="1739" t="n"/>
      <c r="GRK13" s="1739" t="n"/>
      <c r="GRL13" s="1739" t="n"/>
      <c r="GRM13" s="1739" t="n"/>
      <c r="GRN13" s="1739" t="n"/>
      <c r="GRO13" s="1739" t="n"/>
      <c r="GRP13" s="1739" t="n"/>
      <c r="GRQ13" s="1739" t="n"/>
      <c r="GRR13" s="1739" t="n"/>
      <c r="GRS13" s="1739" t="n"/>
      <c r="GRT13" s="1739" t="n"/>
      <c r="GRU13" s="1739" t="n"/>
      <c r="GRV13" s="1739" t="n"/>
      <c r="GRW13" s="1739" t="n"/>
      <c r="GRX13" s="1739" t="n"/>
      <c r="GRY13" s="1739" t="n"/>
      <c r="GRZ13" s="1739" t="n"/>
      <c r="GSA13" s="1739" t="n"/>
      <c r="GSB13" s="1739" t="n"/>
      <c r="GSC13" s="1739" t="n"/>
      <c r="GSD13" s="1739" t="n"/>
      <c r="GSE13" s="1739" t="n"/>
      <c r="GSF13" s="1739" t="n"/>
      <c r="GSG13" s="1739" t="n"/>
      <c r="GSH13" s="1739" t="n"/>
      <c r="GSI13" s="1739" t="n"/>
      <c r="GSJ13" s="1739" t="n"/>
      <c r="GSK13" s="1739" t="n"/>
      <c r="GSL13" s="1739" t="n"/>
      <c r="GSM13" s="1739" t="n"/>
      <c r="GSN13" s="1739" t="n"/>
      <c r="GSO13" s="1739" t="n"/>
      <c r="GSP13" s="1739" t="n"/>
      <c r="GSQ13" s="1739" t="n"/>
      <c r="GSR13" s="1739" t="n"/>
      <c r="GSS13" s="1739" t="n"/>
      <c r="GST13" s="1739" t="n"/>
      <c r="GSU13" s="1739" t="n"/>
      <c r="GSV13" s="1739" t="n"/>
      <c r="GSW13" s="1739" t="n"/>
      <c r="GSX13" s="1739" t="n"/>
      <c r="GSY13" s="1739" t="n"/>
      <c r="GSZ13" s="1739" t="n"/>
      <c r="GTA13" s="1739" t="n"/>
      <c r="GTB13" s="1739" t="n"/>
      <c r="GTC13" s="1739" t="n"/>
      <c r="GTD13" s="1739" t="n"/>
      <c r="GTE13" s="1739" t="n"/>
      <c r="GTF13" s="1739" t="n"/>
      <c r="GTG13" s="1739" t="n"/>
      <c r="GTH13" s="1739" t="n"/>
      <c r="GTI13" s="1739" t="n"/>
      <c r="GTJ13" s="1739" t="n"/>
      <c r="GTK13" s="1739" t="n"/>
      <c r="GTL13" s="1739" t="n"/>
      <c r="GTM13" s="1739" t="n"/>
      <c r="GTN13" s="1739" t="n"/>
      <c r="GTO13" s="1739" t="n"/>
      <c r="GTP13" s="1739" t="n"/>
      <c r="GTQ13" s="1739" t="n"/>
      <c r="GTR13" s="1739" t="n"/>
      <c r="GTS13" s="1739" t="n"/>
      <c r="GTT13" s="1739" t="n"/>
      <c r="GTU13" s="1739" t="n"/>
      <c r="GTV13" s="1739" t="n"/>
      <c r="GTW13" s="1739" t="n"/>
      <c r="GTX13" s="1739" t="n"/>
      <c r="GTY13" s="1739" t="n"/>
      <c r="GTZ13" s="1739" t="n"/>
      <c r="GUA13" s="1739" t="n"/>
      <c r="GUB13" s="1739" t="n"/>
      <c r="GUC13" s="1739" t="n"/>
      <c r="GUD13" s="1739" t="n"/>
      <c r="GUE13" s="1739" t="n"/>
      <c r="GUF13" s="1739" t="n"/>
      <c r="GUG13" s="1739" t="n"/>
      <c r="GUH13" s="1739" t="n"/>
      <c r="GUI13" s="1739" t="n"/>
      <c r="GUJ13" s="1739" t="n"/>
      <c r="GUK13" s="1739" t="n"/>
      <c r="GUL13" s="1739" t="n"/>
      <c r="GUM13" s="1739" t="n"/>
      <c r="GUN13" s="1739" t="n"/>
      <c r="GUO13" s="1739" t="n"/>
      <c r="GUP13" s="1739" t="n"/>
      <c r="GUQ13" s="1739" t="n"/>
      <c r="GUR13" s="1739" t="n"/>
      <c r="GUS13" s="1739" t="n"/>
      <c r="GUT13" s="1739" t="n"/>
      <c r="GUU13" s="1739" t="n"/>
      <c r="GUV13" s="1739" t="n"/>
      <c r="GUW13" s="1739" t="n"/>
      <c r="GUX13" s="1739" t="n"/>
      <c r="GUY13" s="1739" t="n"/>
      <c r="GUZ13" s="1739" t="n"/>
      <c r="GVA13" s="1739" t="n"/>
      <c r="GVB13" s="1739" t="n"/>
      <c r="GVC13" s="1739" t="n"/>
      <c r="GVD13" s="1739" t="n"/>
      <c r="GVE13" s="1739" t="n"/>
      <c r="GVF13" s="1739" t="n"/>
      <c r="GVG13" s="1739" t="n"/>
      <c r="GVH13" s="1739" t="n"/>
      <c r="GVI13" s="1739" t="n"/>
      <c r="GVJ13" s="1739" t="n"/>
      <c r="GVK13" s="1739" t="n"/>
      <c r="GVL13" s="1739" t="n"/>
      <c r="GVM13" s="1739" t="n"/>
      <c r="GVN13" s="1739" t="n"/>
      <c r="GVO13" s="1739" t="n"/>
      <c r="GVP13" s="1739" t="n"/>
      <c r="GVQ13" s="1739" t="n"/>
      <c r="GVR13" s="1739" t="n"/>
      <c r="GVS13" s="1739" t="n"/>
      <c r="GVT13" s="1739" t="n"/>
      <c r="GVU13" s="1739" t="n"/>
      <c r="GVV13" s="1739" t="n"/>
      <c r="GVW13" s="1739" t="n"/>
      <c r="GVX13" s="1739" t="n"/>
      <c r="GVY13" s="1739" t="n"/>
      <c r="GVZ13" s="1739" t="n"/>
      <c r="GWA13" s="1739" t="n"/>
      <c r="GWB13" s="1739" t="n"/>
      <c r="GWC13" s="1739" t="n"/>
      <c r="GWD13" s="1739" t="n"/>
      <c r="GWE13" s="1739" t="n"/>
      <c r="GWF13" s="1739" t="n"/>
      <c r="GWG13" s="1739" t="n"/>
      <c r="GWH13" s="1739" t="n"/>
      <c r="GWI13" s="1739" t="n"/>
      <c r="GWJ13" s="1739" t="n"/>
      <c r="GWK13" s="1739" t="n"/>
      <c r="GWL13" s="1739" t="n"/>
      <c r="GWM13" s="1739" t="n"/>
      <c r="GWN13" s="1739" t="n"/>
      <c r="GWO13" s="1739" t="n"/>
      <c r="GWP13" s="1739" t="n"/>
      <c r="GWQ13" s="1739" t="n"/>
      <c r="GWR13" s="1739" t="n"/>
      <c r="GWS13" s="1739" t="n"/>
      <c r="GWT13" s="1739" t="n"/>
      <c r="GWU13" s="1739" t="n"/>
      <c r="GWV13" s="1739" t="n"/>
      <c r="GWW13" s="1739" t="n"/>
      <c r="GWX13" s="1739" t="n"/>
      <c r="GWY13" s="1739" t="n"/>
      <c r="GWZ13" s="1739" t="n"/>
      <c r="GXA13" s="1739" t="n"/>
      <c r="GXB13" s="1739" t="n"/>
      <c r="GXC13" s="1739" t="n"/>
      <c r="GXD13" s="1739" t="n"/>
      <c r="GXE13" s="1739" t="n"/>
      <c r="GXF13" s="1739" t="n"/>
      <c r="GXG13" s="1739" t="n"/>
      <c r="GXH13" s="1739" t="n"/>
      <c r="GXI13" s="1739" t="n"/>
      <c r="GXJ13" s="1739" t="n"/>
      <c r="GXK13" s="1739" t="n"/>
      <c r="GXL13" s="1739" t="n"/>
      <c r="GXM13" s="1739" t="n"/>
      <c r="GXN13" s="1739" t="n"/>
      <c r="GXO13" s="1739" t="n"/>
      <c r="GXP13" s="1739" t="n"/>
      <c r="GXQ13" s="1739" t="n"/>
      <c r="GXR13" s="1739" t="n"/>
      <c r="GXS13" s="1739" t="n"/>
      <c r="GXT13" s="1739" t="n"/>
      <c r="GXU13" s="1739" t="n"/>
      <c r="GXV13" s="1739" t="n"/>
      <c r="GXW13" s="1739" t="n"/>
      <c r="GXX13" s="1739" t="n"/>
      <c r="GXY13" s="1739" t="n"/>
      <c r="GXZ13" s="1739" t="n"/>
      <c r="GYA13" s="1739" t="n"/>
      <c r="GYB13" s="1739" t="n"/>
      <c r="GYC13" s="1739" t="n"/>
      <c r="GYD13" s="1739" t="n"/>
      <c r="GYE13" s="1739" t="n"/>
      <c r="GYF13" s="1739" t="n"/>
      <c r="GYG13" s="1739" t="n"/>
      <c r="GYH13" s="1739" t="n"/>
      <c r="GYI13" s="1739" t="n"/>
      <c r="GYJ13" s="1739" t="n"/>
      <c r="GYK13" s="1739" t="n"/>
      <c r="GYL13" s="1739" t="n"/>
      <c r="GYM13" s="1739" t="n"/>
      <c r="GYN13" s="1739" t="n"/>
      <c r="GYO13" s="1739" t="n"/>
      <c r="GYP13" s="1739" t="n"/>
      <c r="GYQ13" s="1739" t="n"/>
      <c r="GYR13" s="1739" t="n"/>
      <c r="GYS13" s="1739" t="n"/>
      <c r="GYT13" s="1739" t="n"/>
      <c r="GYU13" s="1739" t="n"/>
      <c r="GYV13" s="1739" t="n"/>
      <c r="GYW13" s="1739" t="n"/>
      <c r="GYX13" s="1739" t="n"/>
      <c r="GYY13" s="1739" t="n"/>
      <c r="GYZ13" s="1739" t="n"/>
      <c r="GZA13" s="1739" t="n"/>
      <c r="GZB13" s="1739" t="n"/>
      <c r="GZC13" s="1739" t="n"/>
      <c r="GZD13" s="1739" t="n"/>
      <c r="GZE13" s="1739" t="n"/>
      <c r="GZF13" s="1739" t="n"/>
      <c r="GZG13" s="1739" t="n"/>
      <c r="GZH13" s="1739" t="n"/>
      <c r="GZI13" s="1739" t="n"/>
      <c r="GZJ13" s="1739" t="n"/>
      <c r="GZK13" s="1739" t="n"/>
      <c r="GZL13" s="1739" t="n"/>
      <c r="GZM13" s="1739" t="n"/>
      <c r="GZN13" s="1739" t="n"/>
      <c r="GZO13" s="1739" t="n"/>
      <c r="GZP13" s="1739" t="n"/>
      <c r="GZQ13" s="1739" t="n"/>
      <c r="GZR13" s="1739" t="n"/>
      <c r="GZS13" s="1739" t="n"/>
      <c r="GZT13" s="1739" t="n"/>
      <c r="GZU13" s="1739" t="n"/>
      <c r="GZV13" s="1739" t="n"/>
      <c r="GZW13" s="1739" t="n"/>
      <c r="GZX13" s="1739" t="n"/>
      <c r="GZY13" s="1739" t="n"/>
      <c r="GZZ13" s="1739" t="n"/>
      <c r="HAA13" s="1739" t="n"/>
      <c r="HAB13" s="1739" t="n"/>
      <c r="HAC13" s="1739" t="n"/>
      <c r="HAD13" s="1739" t="n"/>
      <c r="HAE13" s="1739" t="n"/>
      <c r="HAF13" s="1739" t="n"/>
      <c r="HAG13" s="1739" t="n"/>
      <c r="HAH13" s="1739" t="n"/>
      <c r="HAI13" s="1739" t="n"/>
      <c r="HAJ13" s="1739" t="n"/>
      <c r="HAK13" s="1739" t="n"/>
      <c r="HAL13" s="1739" t="n"/>
      <c r="HAM13" s="1739" t="n"/>
      <c r="HAN13" s="1739" t="n"/>
      <c r="HAO13" s="1739" t="n"/>
      <c r="HAP13" s="1739" t="n"/>
      <c r="HAQ13" s="1739" t="n"/>
      <c r="HAR13" s="1739" t="n"/>
      <c r="HAS13" s="1739" t="n"/>
      <c r="HAT13" s="1739" t="n"/>
      <c r="HAU13" s="1739" t="n"/>
      <c r="HAV13" s="1739" t="n"/>
      <c r="HAW13" s="1739" t="n"/>
      <c r="HAX13" s="1739" t="n"/>
      <c r="HAY13" s="1739" t="n"/>
      <c r="HAZ13" s="1739" t="n"/>
      <c r="HBA13" s="1739" t="n"/>
      <c r="HBB13" s="1739" t="n"/>
      <c r="HBC13" s="1739" t="n"/>
      <c r="HBD13" s="1739" t="n"/>
      <c r="HBE13" s="1739" t="n"/>
      <c r="HBF13" s="1739" t="n"/>
      <c r="HBG13" s="1739" t="n"/>
      <c r="HBH13" s="1739" t="n"/>
      <c r="HBI13" s="1739" t="n"/>
      <c r="HBJ13" s="1739" t="n"/>
      <c r="HBK13" s="1739" t="n"/>
      <c r="HBL13" s="1739" t="n"/>
      <c r="HBM13" s="1739" t="n"/>
      <c r="HBN13" s="1739" t="n"/>
      <c r="HBO13" s="1739" t="n"/>
      <c r="HBP13" s="1739" t="n"/>
      <c r="HBQ13" s="1739" t="n"/>
      <c r="HBR13" s="1739" t="n"/>
      <c r="HBS13" s="1739" t="n"/>
      <c r="HBT13" s="1739" t="n"/>
      <c r="HBU13" s="1739" t="n"/>
      <c r="HBV13" s="1739" t="n"/>
      <c r="HBW13" s="1739" t="n"/>
      <c r="HBX13" s="1739" t="n"/>
      <c r="HBY13" s="1739" t="n"/>
      <c r="HBZ13" s="1739" t="n"/>
      <c r="HCA13" s="1739" t="n"/>
      <c r="HCB13" s="1739" t="n"/>
      <c r="HCC13" s="1739" t="n"/>
      <c r="HCD13" s="1739" t="n"/>
      <c r="HCE13" s="1739" t="n"/>
      <c r="HCF13" s="1739" t="n"/>
      <c r="HCG13" s="1739" t="n"/>
      <c r="HCH13" s="1739" t="n"/>
      <c r="HCI13" s="1739" t="n"/>
      <c r="HCJ13" s="1739" t="n"/>
      <c r="HCK13" s="1739" t="n"/>
      <c r="HCL13" s="1739" t="n"/>
      <c r="HCM13" s="1739" t="n"/>
      <c r="HCN13" s="1739" t="n"/>
      <c r="HCO13" s="1739" t="n"/>
      <c r="HCP13" s="1739" t="n"/>
      <c r="HCQ13" s="1739" t="n"/>
      <c r="HCR13" s="1739" t="n"/>
      <c r="HCS13" s="1739" t="n"/>
      <c r="HCT13" s="1739" t="n"/>
      <c r="HCU13" s="1739" t="n"/>
      <c r="HCV13" s="1739" t="n"/>
      <c r="HCW13" s="1739" t="n"/>
      <c r="HCX13" s="1739" t="n"/>
      <c r="HCY13" s="1739" t="n"/>
      <c r="HCZ13" s="1739" t="n"/>
      <c r="HDA13" s="1739" t="n"/>
      <c r="HDB13" s="1739" t="n"/>
      <c r="HDC13" s="1739" t="n"/>
      <c r="HDD13" s="1739" t="n"/>
      <c r="HDE13" s="1739" t="n"/>
      <c r="HDF13" s="1739" t="n"/>
      <c r="HDG13" s="1739" t="n"/>
      <c r="HDH13" s="1739" t="n"/>
      <c r="HDI13" s="1739" t="n"/>
      <c r="HDJ13" s="1739" t="n"/>
      <c r="HDK13" s="1739" t="n"/>
      <c r="HDL13" s="1739" t="n"/>
      <c r="HDM13" s="1739" t="n"/>
      <c r="HDN13" s="1739" t="n"/>
      <c r="HDO13" s="1739" t="n"/>
      <c r="HDP13" s="1739" t="n"/>
      <c r="HDQ13" s="1739" t="n"/>
      <c r="HDR13" s="1739" t="n"/>
      <c r="HDS13" s="1739" t="n"/>
      <c r="HDT13" s="1739" t="n"/>
      <c r="HDU13" s="1739" t="n"/>
      <c r="HDV13" s="1739" t="n"/>
      <c r="HDW13" s="1739" t="n"/>
      <c r="HDX13" s="1739" t="n"/>
      <c r="HDY13" s="1739" t="n"/>
      <c r="HDZ13" s="1739" t="n"/>
      <c r="HEA13" s="1739" t="n"/>
      <c r="HEB13" s="1739" t="n"/>
      <c r="HEC13" s="1739" t="n"/>
      <c r="HED13" s="1739" t="n"/>
      <c r="HEE13" s="1739" t="n"/>
      <c r="HEF13" s="1739" t="n"/>
      <c r="HEG13" s="1739" t="n"/>
      <c r="HEH13" s="1739" t="n"/>
      <c r="HEI13" s="1739" t="n"/>
      <c r="HEJ13" s="1739" t="n"/>
      <c r="HEK13" s="1739" t="n"/>
      <c r="HEL13" s="1739" t="n"/>
      <c r="HEM13" s="1739" t="n"/>
      <c r="HEN13" s="1739" t="n"/>
      <c r="HEO13" s="1739" t="n"/>
      <c r="HEP13" s="1739" t="n"/>
      <c r="HEQ13" s="1739" t="n"/>
      <c r="HER13" s="1739" t="n"/>
      <c r="HES13" s="1739" t="n"/>
      <c r="HET13" s="1739" t="n"/>
      <c r="HEU13" s="1739" t="n"/>
      <c r="HEV13" s="1739" t="n"/>
      <c r="HEW13" s="1739" t="n"/>
      <c r="HEX13" s="1739" t="n"/>
      <c r="HEY13" s="1739" t="n"/>
      <c r="HEZ13" s="1739" t="n"/>
      <c r="HFA13" s="1739" t="n"/>
      <c r="HFB13" s="1739" t="n"/>
      <c r="HFC13" s="1739" t="n"/>
      <c r="HFD13" s="1739" t="n"/>
      <c r="HFE13" s="1739" t="n"/>
      <c r="HFF13" s="1739" t="n"/>
      <c r="HFG13" s="1739" t="n"/>
      <c r="HFH13" s="1739" t="n"/>
      <c r="HFI13" s="1739" t="n"/>
      <c r="HFJ13" s="1739" t="n"/>
      <c r="HFK13" s="1739" t="n"/>
      <c r="HFL13" s="1739" t="n"/>
      <c r="HFM13" s="1739" t="n"/>
      <c r="HFN13" s="1739" t="n"/>
      <c r="HFO13" s="1739" t="n"/>
      <c r="HFP13" s="1739" t="n"/>
      <c r="HFQ13" s="1739" t="n"/>
      <c r="HFR13" s="1739" t="n"/>
      <c r="HFS13" s="1739" t="n"/>
      <c r="HFT13" s="1739" t="n"/>
      <c r="HFU13" s="1739" t="n"/>
      <c r="HFV13" s="1739" t="n"/>
      <c r="HFW13" s="1739" t="n"/>
      <c r="HFX13" s="1739" t="n"/>
      <c r="HFY13" s="1739" t="n"/>
      <c r="HFZ13" s="1739" t="n"/>
      <c r="HGA13" s="1739" t="n"/>
      <c r="HGB13" s="1739" t="n"/>
      <c r="HGC13" s="1739" t="n"/>
      <c r="HGD13" s="1739" t="n"/>
      <c r="HGE13" s="1739" t="n"/>
      <c r="HGF13" s="1739" t="n"/>
      <c r="HGG13" s="1739" t="n"/>
      <c r="HGH13" s="1739" t="n"/>
      <c r="HGI13" s="1739" t="n"/>
      <c r="HGJ13" s="1739" t="n"/>
      <c r="HGK13" s="1739" t="n"/>
      <c r="HGL13" s="1739" t="n"/>
      <c r="HGM13" s="1739" t="n"/>
      <c r="HGN13" s="1739" t="n"/>
      <c r="HGO13" s="1739" t="n"/>
      <c r="HGP13" s="1739" t="n"/>
      <c r="HGQ13" s="1739" t="n"/>
      <c r="HGR13" s="1739" t="n"/>
      <c r="HGS13" s="1739" t="n"/>
      <c r="HGT13" s="1739" t="n"/>
      <c r="HGU13" s="1739" t="n"/>
      <c r="HGV13" s="1739" t="n"/>
      <c r="HGW13" s="1739" t="n"/>
      <c r="HGX13" s="1739" t="n"/>
      <c r="HGY13" s="1739" t="n"/>
      <c r="HGZ13" s="1739" t="n"/>
      <c r="HHA13" s="1739" t="n"/>
      <c r="HHB13" s="1739" t="n"/>
      <c r="HHC13" s="1739" t="n"/>
      <c r="HHD13" s="1739" t="n"/>
      <c r="HHE13" s="1739" t="n"/>
      <c r="HHF13" s="1739" t="n"/>
      <c r="HHG13" s="1739" t="n"/>
      <c r="HHH13" s="1739" t="n"/>
      <c r="HHI13" s="1739" t="n"/>
      <c r="HHJ13" s="1739" t="n"/>
      <c r="HHK13" s="1739" t="n"/>
      <c r="HHL13" s="1739" t="n"/>
      <c r="HHM13" s="1739" t="n"/>
      <c r="HHN13" s="1739" t="n"/>
      <c r="HHO13" s="1739" t="n"/>
      <c r="HHP13" s="1739" t="n"/>
      <c r="HHQ13" s="1739" t="n"/>
      <c r="HHR13" s="1739" t="n"/>
      <c r="HHS13" s="1739" t="n"/>
      <c r="HHT13" s="1739" t="n"/>
      <c r="HHU13" s="1739" t="n"/>
      <c r="HHV13" s="1739" t="n"/>
      <c r="HHW13" s="1739" t="n"/>
      <c r="HHX13" s="1739" t="n"/>
      <c r="HHY13" s="1739" t="n"/>
      <c r="HHZ13" s="1739" t="n"/>
      <c r="HIA13" s="1739" t="n"/>
      <c r="HIB13" s="1739" t="n"/>
      <c r="HIC13" s="1739" t="n"/>
      <c r="HID13" s="1739" t="n"/>
      <c r="HIE13" s="1739" t="n"/>
      <c r="HIF13" s="1739" t="n"/>
      <c r="HIG13" s="1739" t="n"/>
      <c r="HIH13" s="1739" t="n"/>
      <c r="HII13" s="1739" t="n"/>
      <c r="HIJ13" s="1739" t="n"/>
      <c r="HIK13" s="1739" t="n"/>
      <c r="HIL13" s="1739" t="n"/>
      <c r="HIM13" s="1739" t="n"/>
      <c r="HIN13" s="1739" t="n"/>
      <c r="HIO13" s="1739" t="n"/>
      <c r="HIP13" s="1739" t="n"/>
      <c r="HIQ13" s="1739" t="n"/>
      <c r="HIR13" s="1739" t="n"/>
      <c r="HIS13" s="1739" t="n"/>
      <c r="HIT13" s="1739" t="n"/>
      <c r="HIU13" s="1739" t="n"/>
      <c r="HIV13" s="1739" t="n"/>
      <c r="HIW13" s="1739" t="n"/>
      <c r="HIX13" s="1739" t="n"/>
      <c r="HIY13" s="1739" t="n"/>
      <c r="HIZ13" s="1739" t="n"/>
      <c r="HJA13" s="1739" t="n"/>
      <c r="HJB13" s="1739" t="n"/>
      <c r="HJC13" s="1739" t="n"/>
      <c r="HJD13" s="1739" t="n"/>
      <c r="HJE13" s="1739" t="n"/>
      <c r="HJF13" s="1739" t="n"/>
      <c r="HJG13" s="1739" t="n"/>
      <c r="HJH13" s="1739" t="n"/>
      <c r="HJI13" s="1739" t="n"/>
      <c r="HJJ13" s="1739" t="n"/>
      <c r="HJK13" s="1739" t="n"/>
      <c r="HJL13" s="1739" t="n"/>
      <c r="HJM13" s="1739" t="n"/>
      <c r="HJN13" s="1739" t="n"/>
      <c r="HJO13" s="1739" t="n"/>
      <c r="HJP13" s="1739" t="n"/>
      <c r="HJQ13" s="1739" t="n"/>
      <c r="HJR13" s="1739" t="n"/>
      <c r="HJS13" s="1739" t="n"/>
      <c r="HJT13" s="1739" t="n"/>
      <c r="HJU13" s="1739" t="n"/>
      <c r="HJV13" s="1739" t="n"/>
      <c r="HJW13" s="1739" t="n"/>
      <c r="HJX13" s="1739" t="n"/>
      <c r="HJY13" s="1739" t="n"/>
      <c r="HJZ13" s="1739" t="n"/>
      <c r="HKA13" s="1739" t="n"/>
      <c r="HKB13" s="1739" t="n"/>
      <c r="HKC13" s="1739" t="n"/>
      <c r="HKD13" s="1739" t="n"/>
      <c r="HKE13" s="1739" t="n"/>
      <c r="HKF13" s="1739" t="n"/>
      <c r="HKG13" s="1739" t="n"/>
      <c r="HKH13" s="1739" t="n"/>
      <c r="HKI13" s="1739" t="n"/>
      <c r="HKJ13" s="1739" t="n"/>
      <c r="HKK13" s="1739" t="n"/>
      <c r="HKL13" s="1739" t="n"/>
      <c r="HKM13" s="1739" t="n"/>
      <c r="HKN13" s="1739" t="n"/>
      <c r="HKO13" s="1739" t="n"/>
      <c r="HKP13" s="1739" t="n"/>
      <c r="HKQ13" s="1739" t="n"/>
      <c r="HKR13" s="1739" t="n"/>
      <c r="HKS13" s="1739" t="n"/>
      <c r="HKT13" s="1739" t="n"/>
      <c r="HKU13" s="1739" t="n"/>
      <c r="HKV13" s="1739" t="n"/>
      <c r="HKW13" s="1739" t="n"/>
      <c r="HKX13" s="1739" t="n"/>
      <c r="HKY13" s="1739" t="n"/>
      <c r="HKZ13" s="1739" t="n"/>
      <c r="HLA13" s="1739" t="n"/>
      <c r="HLB13" s="1739" t="n"/>
      <c r="HLC13" s="1739" t="n"/>
      <c r="HLD13" s="1739" t="n"/>
      <c r="HLE13" s="1739" t="n"/>
      <c r="HLF13" s="1739" t="n"/>
      <c r="HLG13" s="1739" t="n"/>
      <c r="HLH13" s="1739" t="n"/>
      <c r="HLI13" s="1739" t="n"/>
      <c r="HLJ13" s="1739" t="n"/>
      <c r="HLK13" s="1739" t="n"/>
      <c r="HLL13" s="1739" t="n"/>
      <c r="HLM13" s="1739" t="n"/>
      <c r="HLN13" s="1739" t="n"/>
      <c r="HLO13" s="1739" t="n"/>
      <c r="HLP13" s="1739" t="n"/>
      <c r="HLQ13" s="1739" t="n"/>
      <c r="HLR13" s="1739" t="n"/>
      <c r="HLS13" s="1739" t="n"/>
      <c r="HLT13" s="1739" t="n"/>
      <c r="HLU13" s="1739" t="n"/>
      <c r="HLV13" s="1739" t="n"/>
      <c r="HLW13" s="1739" t="n"/>
      <c r="HLX13" s="1739" t="n"/>
      <c r="HLY13" s="1739" t="n"/>
      <c r="HLZ13" s="1739" t="n"/>
      <c r="HMA13" s="1739" t="n"/>
      <c r="HMB13" s="1739" t="n"/>
      <c r="HMC13" s="1739" t="n"/>
      <c r="HMD13" s="1739" t="n"/>
      <c r="HME13" s="1739" t="n"/>
      <c r="HMF13" s="1739" t="n"/>
      <c r="HMG13" s="1739" t="n"/>
      <c r="HMH13" s="1739" t="n"/>
      <c r="HMI13" s="1739" t="n"/>
      <c r="HMJ13" s="1739" t="n"/>
      <c r="HMK13" s="1739" t="n"/>
      <c r="HML13" s="1739" t="n"/>
      <c r="HMM13" s="1739" t="n"/>
      <c r="HMN13" s="1739" t="n"/>
      <c r="HMO13" s="1739" t="n"/>
      <c r="HMP13" s="1739" t="n"/>
      <c r="HMQ13" s="1739" t="n"/>
      <c r="HMR13" s="1739" t="n"/>
      <c r="HMS13" s="1739" t="n"/>
      <c r="HMT13" s="1739" t="n"/>
      <c r="HMU13" s="1739" t="n"/>
      <c r="HMV13" s="1739" t="n"/>
      <c r="HMW13" s="1739" t="n"/>
      <c r="HMX13" s="1739" t="n"/>
      <c r="HMY13" s="1739" t="n"/>
      <c r="HMZ13" s="1739" t="n"/>
      <c r="HNA13" s="1739" t="n"/>
      <c r="HNB13" s="1739" t="n"/>
      <c r="HNC13" s="1739" t="n"/>
      <c r="HND13" s="1739" t="n"/>
      <c r="HNE13" s="1739" t="n"/>
      <c r="HNF13" s="1739" t="n"/>
      <c r="HNG13" s="1739" t="n"/>
      <c r="HNH13" s="1739" t="n"/>
      <c r="HNI13" s="1739" t="n"/>
      <c r="HNJ13" s="1739" t="n"/>
      <c r="HNK13" s="1739" t="n"/>
      <c r="HNL13" s="1739" t="n"/>
      <c r="HNM13" s="1739" t="n"/>
      <c r="HNN13" s="1739" t="n"/>
      <c r="HNO13" s="1739" t="n"/>
      <c r="HNP13" s="1739" t="n"/>
      <c r="HNQ13" s="1739" t="n"/>
      <c r="HNR13" s="1739" t="n"/>
      <c r="HNS13" s="1739" t="n"/>
      <c r="HNT13" s="1739" t="n"/>
      <c r="HNU13" s="1739" t="n"/>
      <c r="HNV13" s="1739" t="n"/>
      <c r="HNW13" s="1739" t="n"/>
      <c r="HNX13" s="1739" t="n"/>
      <c r="HNY13" s="1739" t="n"/>
      <c r="HNZ13" s="1739" t="n"/>
      <c r="HOA13" s="1739" t="n"/>
      <c r="HOB13" s="1739" t="n"/>
      <c r="HOC13" s="1739" t="n"/>
      <c r="HOD13" s="1739" t="n"/>
      <c r="HOE13" s="1739" t="n"/>
      <c r="HOF13" s="1739" t="n"/>
      <c r="HOG13" s="1739" t="n"/>
      <c r="HOH13" s="1739" t="n"/>
      <c r="HOI13" s="1739" t="n"/>
      <c r="HOJ13" s="1739" t="n"/>
      <c r="HOK13" s="1739" t="n"/>
      <c r="HOL13" s="1739" t="n"/>
      <c r="HOM13" s="1739" t="n"/>
      <c r="HON13" s="1739" t="n"/>
      <c r="HOO13" s="1739" t="n"/>
      <c r="HOP13" s="1739" t="n"/>
      <c r="HOQ13" s="1739" t="n"/>
      <c r="HOR13" s="1739" t="n"/>
      <c r="HOS13" s="1739" t="n"/>
      <c r="HOT13" s="1739" t="n"/>
      <c r="HOU13" s="1739" t="n"/>
      <c r="HOV13" s="1739" t="n"/>
      <c r="HOW13" s="1739" t="n"/>
      <c r="HOX13" s="1739" t="n"/>
      <c r="HOY13" s="1739" t="n"/>
      <c r="HOZ13" s="1739" t="n"/>
      <c r="HPA13" s="1739" t="n"/>
      <c r="HPB13" s="1739" t="n"/>
      <c r="HPC13" s="1739" t="n"/>
      <c r="HPD13" s="1739" t="n"/>
      <c r="HPE13" s="1739" t="n"/>
      <c r="HPF13" s="1739" t="n"/>
      <c r="HPG13" s="1739" t="n"/>
      <c r="HPH13" s="1739" t="n"/>
      <c r="HPI13" s="1739" t="n"/>
      <c r="HPJ13" s="1739" t="n"/>
      <c r="HPK13" s="1739" t="n"/>
      <c r="HPL13" s="1739" t="n"/>
      <c r="HPM13" s="1739" t="n"/>
      <c r="HPN13" s="1739" t="n"/>
      <c r="HPO13" s="1739" t="n"/>
      <c r="HPP13" s="1739" t="n"/>
      <c r="HPQ13" s="1739" t="n"/>
      <c r="HPR13" s="1739" t="n"/>
      <c r="HPS13" s="1739" t="n"/>
      <c r="HPT13" s="1739" t="n"/>
      <c r="HPU13" s="1739" t="n"/>
      <c r="HPV13" s="1739" t="n"/>
      <c r="HPW13" s="1739" t="n"/>
      <c r="HPX13" s="1739" t="n"/>
      <c r="HPY13" s="1739" t="n"/>
      <c r="HPZ13" s="1739" t="n"/>
      <c r="HQA13" s="1739" t="n"/>
      <c r="HQB13" s="1739" t="n"/>
      <c r="HQC13" s="1739" t="n"/>
      <c r="HQD13" s="1739" t="n"/>
      <c r="HQE13" s="1739" t="n"/>
      <c r="HQF13" s="1739" t="n"/>
      <c r="HQG13" s="1739" t="n"/>
      <c r="HQH13" s="1739" t="n"/>
      <c r="HQI13" s="1739" t="n"/>
      <c r="HQJ13" s="1739" t="n"/>
      <c r="HQK13" s="1739" t="n"/>
      <c r="HQL13" s="1739" t="n"/>
      <c r="HQM13" s="1739" t="n"/>
      <c r="HQN13" s="1739" t="n"/>
      <c r="HQO13" s="1739" t="n"/>
      <c r="HQP13" s="1739" t="n"/>
      <c r="HQQ13" s="1739" t="n"/>
      <c r="HQR13" s="1739" t="n"/>
      <c r="HQS13" s="1739" t="n"/>
      <c r="HQT13" s="1739" t="n"/>
      <c r="HQU13" s="1739" t="n"/>
      <c r="HQV13" s="1739" t="n"/>
      <c r="HQW13" s="1739" t="n"/>
      <c r="HQX13" s="1739" t="n"/>
      <c r="HQY13" s="1739" t="n"/>
      <c r="HQZ13" s="1739" t="n"/>
      <c r="HRA13" s="1739" t="n"/>
      <c r="HRB13" s="1739" t="n"/>
      <c r="HRC13" s="1739" t="n"/>
      <c r="HRD13" s="1739" t="n"/>
      <c r="HRE13" s="1739" t="n"/>
      <c r="HRF13" s="1739" t="n"/>
      <c r="HRG13" s="1739" t="n"/>
      <c r="HRH13" s="1739" t="n"/>
      <c r="HRI13" s="1739" t="n"/>
      <c r="HRJ13" s="1739" t="n"/>
      <c r="HRK13" s="1739" t="n"/>
      <c r="HRL13" s="1739" t="n"/>
      <c r="HRM13" s="1739" t="n"/>
      <c r="HRN13" s="1739" t="n"/>
      <c r="HRO13" s="1739" t="n"/>
      <c r="HRP13" s="1739" t="n"/>
      <c r="HRQ13" s="1739" t="n"/>
      <c r="HRR13" s="1739" t="n"/>
      <c r="HRS13" s="1739" t="n"/>
      <c r="HRT13" s="1739" t="n"/>
      <c r="HRU13" s="1739" t="n"/>
      <c r="HRV13" s="1739" t="n"/>
      <c r="HRW13" s="1739" t="n"/>
      <c r="HRX13" s="1739" t="n"/>
      <c r="HRY13" s="1739" t="n"/>
      <c r="HRZ13" s="1739" t="n"/>
      <c r="HSA13" s="1739" t="n"/>
      <c r="HSB13" s="1739" t="n"/>
      <c r="HSC13" s="1739" t="n"/>
      <c r="HSD13" s="1739" t="n"/>
      <c r="HSE13" s="1739" t="n"/>
      <c r="HSF13" s="1739" t="n"/>
      <c r="HSG13" s="1739" t="n"/>
      <c r="HSH13" s="1739" t="n"/>
      <c r="HSI13" s="1739" t="n"/>
      <c r="HSJ13" s="1739" t="n"/>
      <c r="HSK13" s="1739" t="n"/>
      <c r="HSL13" s="1739" t="n"/>
      <c r="HSM13" s="1739" t="n"/>
      <c r="HSN13" s="1739" t="n"/>
      <c r="HSO13" s="1739" t="n"/>
      <c r="HSP13" s="1739" t="n"/>
      <c r="HSQ13" s="1739" t="n"/>
      <c r="HSR13" s="1739" t="n"/>
      <c r="HSS13" s="1739" t="n"/>
      <c r="HST13" s="1739" t="n"/>
      <c r="HSU13" s="1739" t="n"/>
      <c r="HSV13" s="1739" t="n"/>
      <c r="HSW13" s="1739" t="n"/>
      <c r="HSX13" s="1739" t="n"/>
      <c r="HSY13" s="1739" t="n"/>
      <c r="HSZ13" s="1739" t="n"/>
      <c r="HTA13" s="1739" t="n"/>
      <c r="HTB13" s="1739" t="n"/>
      <c r="HTC13" s="1739" t="n"/>
      <c r="HTD13" s="1739" t="n"/>
      <c r="HTE13" s="1739" t="n"/>
      <c r="HTF13" s="1739" t="n"/>
      <c r="HTG13" s="1739" t="n"/>
      <c r="HTH13" s="1739" t="n"/>
      <c r="HTI13" s="1739" t="n"/>
      <c r="HTJ13" s="1739" t="n"/>
      <c r="HTK13" s="1739" t="n"/>
      <c r="HTL13" s="1739" t="n"/>
      <c r="HTM13" s="1739" t="n"/>
      <c r="HTN13" s="1739" t="n"/>
      <c r="HTO13" s="1739" t="n"/>
      <c r="HTP13" s="1739" t="n"/>
      <c r="HTQ13" s="1739" t="n"/>
      <c r="HTR13" s="1739" t="n"/>
      <c r="HTS13" s="1739" t="n"/>
      <c r="HTT13" s="1739" t="n"/>
      <c r="HTU13" s="1739" t="n"/>
      <c r="HTV13" s="1739" t="n"/>
      <c r="HTW13" s="1739" t="n"/>
      <c r="HTX13" s="1739" t="n"/>
      <c r="HTY13" s="1739" t="n"/>
      <c r="HTZ13" s="1739" t="n"/>
      <c r="HUA13" s="1739" t="n"/>
      <c r="HUB13" s="1739" t="n"/>
      <c r="HUC13" s="1739" t="n"/>
      <c r="HUD13" s="1739" t="n"/>
      <c r="HUE13" s="1739" t="n"/>
      <c r="HUF13" s="1739" t="n"/>
      <c r="HUG13" s="1739" t="n"/>
      <c r="HUH13" s="1739" t="n"/>
      <c r="HUI13" s="1739" t="n"/>
      <c r="HUJ13" s="1739" t="n"/>
      <c r="HUK13" s="1739" t="n"/>
      <c r="HUL13" s="1739" t="n"/>
      <c r="HUM13" s="1739" t="n"/>
      <c r="HUN13" s="1739" t="n"/>
      <c r="HUO13" s="1739" t="n"/>
      <c r="HUP13" s="1739" t="n"/>
      <c r="HUQ13" s="1739" t="n"/>
      <c r="HUR13" s="1739" t="n"/>
      <c r="HUS13" s="1739" t="n"/>
      <c r="HUT13" s="1739" t="n"/>
      <c r="HUU13" s="1739" t="n"/>
      <c r="HUV13" s="1739" t="n"/>
      <c r="HUW13" s="1739" t="n"/>
      <c r="HUX13" s="1739" t="n"/>
      <c r="HUY13" s="1739" t="n"/>
      <c r="HUZ13" s="1739" t="n"/>
      <c r="HVA13" s="1739" t="n"/>
      <c r="HVB13" s="1739" t="n"/>
      <c r="HVC13" s="1739" t="n"/>
      <c r="HVD13" s="1739" t="n"/>
      <c r="HVE13" s="1739" t="n"/>
      <c r="HVF13" s="1739" t="n"/>
      <c r="HVG13" s="1739" t="n"/>
      <c r="HVH13" s="1739" t="n"/>
      <c r="HVI13" s="1739" t="n"/>
      <c r="HVJ13" s="1739" t="n"/>
      <c r="HVK13" s="1739" t="n"/>
      <c r="HVL13" s="1739" t="n"/>
      <c r="HVM13" s="1739" t="n"/>
      <c r="HVN13" s="1739" t="n"/>
      <c r="HVO13" s="1739" t="n"/>
      <c r="HVP13" s="1739" t="n"/>
      <c r="HVQ13" s="1739" t="n"/>
      <c r="HVR13" s="1739" t="n"/>
      <c r="HVS13" s="1739" t="n"/>
      <c r="HVT13" s="1739" t="n"/>
      <c r="HVU13" s="1739" t="n"/>
      <c r="HVV13" s="1739" t="n"/>
      <c r="HVW13" s="1739" t="n"/>
      <c r="HVX13" s="1739" t="n"/>
      <c r="HVY13" s="1739" t="n"/>
      <c r="HVZ13" s="1739" t="n"/>
      <c r="HWA13" s="1739" t="n"/>
      <c r="HWB13" s="1739" t="n"/>
      <c r="HWC13" s="1739" t="n"/>
      <c r="HWD13" s="1739" t="n"/>
      <c r="HWE13" s="1739" t="n"/>
      <c r="HWF13" s="1739" t="n"/>
      <c r="HWG13" s="1739" t="n"/>
      <c r="HWH13" s="1739" t="n"/>
      <c r="HWI13" s="1739" t="n"/>
      <c r="HWJ13" s="1739" t="n"/>
      <c r="HWK13" s="1739" t="n"/>
      <c r="HWL13" s="1739" t="n"/>
      <c r="HWM13" s="1739" t="n"/>
      <c r="HWN13" s="1739" t="n"/>
      <c r="HWO13" s="1739" t="n"/>
      <c r="HWP13" s="1739" t="n"/>
      <c r="HWQ13" s="1739" t="n"/>
      <c r="HWR13" s="1739" t="n"/>
      <c r="HWS13" s="1739" t="n"/>
      <c r="HWT13" s="1739" t="n"/>
      <c r="HWU13" s="1739" t="n"/>
      <c r="HWV13" s="1739" t="n"/>
      <c r="HWW13" s="1739" t="n"/>
      <c r="HWX13" s="1739" t="n"/>
      <c r="HWY13" s="1739" t="n"/>
      <c r="HWZ13" s="1739" t="n"/>
      <c r="HXA13" s="1739" t="n"/>
      <c r="HXB13" s="1739" t="n"/>
      <c r="HXC13" s="1739" t="n"/>
      <c r="HXD13" s="1739" t="n"/>
      <c r="HXE13" s="1739" t="n"/>
      <c r="HXF13" s="1739" t="n"/>
      <c r="HXG13" s="1739" t="n"/>
      <c r="HXH13" s="1739" t="n"/>
      <c r="HXI13" s="1739" t="n"/>
      <c r="HXJ13" s="1739" t="n"/>
      <c r="HXK13" s="1739" t="n"/>
      <c r="HXL13" s="1739" t="n"/>
      <c r="HXM13" s="1739" t="n"/>
      <c r="HXN13" s="1739" t="n"/>
      <c r="HXO13" s="1739" t="n"/>
      <c r="HXP13" s="1739" t="n"/>
      <c r="HXQ13" s="1739" t="n"/>
      <c r="HXR13" s="1739" t="n"/>
      <c r="HXS13" s="1739" t="n"/>
      <c r="HXT13" s="1739" t="n"/>
      <c r="HXU13" s="1739" t="n"/>
      <c r="HXV13" s="1739" t="n"/>
      <c r="HXW13" s="1739" t="n"/>
      <c r="HXX13" s="1739" t="n"/>
      <c r="HXY13" s="1739" t="n"/>
      <c r="HXZ13" s="1739" t="n"/>
      <c r="HYA13" s="1739" t="n"/>
      <c r="HYB13" s="1739" t="n"/>
      <c r="HYC13" s="1739" t="n"/>
      <c r="HYD13" s="1739" t="n"/>
      <c r="HYE13" s="1739" t="n"/>
      <c r="HYF13" s="1739" t="n"/>
      <c r="HYG13" s="1739" t="n"/>
      <c r="HYH13" s="1739" t="n"/>
      <c r="HYI13" s="1739" t="n"/>
      <c r="HYJ13" s="1739" t="n"/>
      <c r="HYK13" s="1739" t="n"/>
      <c r="HYL13" s="1739" t="n"/>
      <c r="HYM13" s="1739" t="n"/>
      <c r="HYN13" s="1739" t="n"/>
      <c r="HYO13" s="1739" t="n"/>
      <c r="HYP13" s="1739" t="n"/>
      <c r="HYQ13" s="1739" t="n"/>
      <c r="HYR13" s="1739" t="n"/>
      <c r="HYS13" s="1739" t="n"/>
      <c r="HYT13" s="1739" t="n"/>
      <c r="HYU13" s="1739" t="n"/>
      <c r="HYV13" s="1739" t="n"/>
      <c r="HYW13" s="1739" t="n"/>
      <c r="HYX13" s="1739" t="n"/>
      <c r="HYY13" s="1739" t="n"/>
      <c r="HYZ13" s="1739" t="n"/>
      <c r="HZA13" s="1739" t="n"/>
      <c r="HZB13" s="1739" t="n"/>
      <c r="HZC13" s="1739" t="n"/>
      <c r="HZD13" s="1739" t="n"/>
      <c r="HZE13" s="1739" t="n"/>
      <c r="HZF13" s="1739" t="n"/>
      <c r="HZG13" s="1739" t="n"/>
      <c r="HZH13" s="1739" t="n"/>
      <c r="HZI13" s="1739" t="n"/>
      <c r="HZJ13" s="1739" t="n"/>
      <c r="HZK13" s="1739" t="n"/>
      <c r="HZL13" s="1739" t="n"/>
      <c r="HZM13" s="1739" t="n"/>
      <c r="HZN13" s="1739" t="n"/>
      <c r="HZO13" s="1739" t="n"/>
      <c r="HZP13" s="1739" t="n"/>
      <c r="HZQ13" s="1739" t="n"/>
      <c r="HZR13" s="1739" t="n"/>
      <c r="HZS13" s="1739" t="n"/>
      <c r="HZT13" s="1739" t="n"/>
      <c r="HZU13" s="1739" t="n"/>
      <c r="HZV13" s="1739" t="n"/>
      <c r="HZW13" s="1739" t="n"/>
      <c r="HZX13" s="1739" t="n"/>
      <c r="HZY13" s="1739" t="n"/>
      <c r="HZZ13" s="1739" t="n"/>
      <c r="IAA13" s="1739" t="n"/>
      <c r="IAB13" s="1739" t="n"/>
      <c r="IAC13" s="1739" t="n"/>
      <c r="IAD13" s="1739" t="n"/>
      <c r="IAE13" s="1739" t="n"/>
      <c r="IAF13" s="1739" t="n"/>
      <c r="IAG13" s="1739" t="n"/>
      <c r="IAH13" s="1739" t="n"/>
      <c r="IAI13" s="1739" t="n"/>
      <c r="IAJ13" s="1739" t="n"/>
      <c r="IAK13" s="1739" t="n"/>
      <c r="IAL13" s="1739" t="n"/>
      <c r="IAM13" s="1739" t="n"/>
      <c r="IAN13" s="1739" t="n"/>
      <c r="IAO13" s="1739" t="n"/>
      <c r="IAP13" s="1739" t="n"/>
      <c r="IAQ13" s="1739" t="n"/>
      <c r="IAR13" s="1739" t="n"/>
      <c r="IAS13" s="1739" t="n"/>
      <c r="IAT13" s="1739" t="n"/>
      <c r="IAU13" s="1739" t="n"/>
      <c r="IAV13" s="1739" t="n"/>
      <c r="IAW13" s="1739" t="n"/>
      <c r="IAX13" s="1739" t="n"/>
      <c r="IAY13" s="1739" t="n"/>
      <c r="IAZ13" s="1739" t="n"/>
      <c r="IBA13" s="1739" t="n"/>
      <c r="IBB13" s="1739" t="n"/>
      <c r="IBC13" s="1739" t="n"/>
      <c r="IBD13" s="1739" t="n"/>
      <c r="IBE13" s="1739" t="n"/>
      <c r="IBF13" s="1739" t="n"/>
      <c r="IBG13" s="1739" t="n"/>
      <c r="IBH13" s="1739" t="n"/>
      <c r="IBI13" s="1739" t="n"/>
      <c r="IBJ13" s="1739" t="n"/>
      <c r="IBK13" s="1739" t="n"/>
      <c r="IBL13" s="1739" t="n"/>
      <c r="IBM13" s="1739" t="n"/>
      <c r="IBN13" s="1739" t="n"/>
      <c r="IBO13" s="1739" t="n"/>
      <c r="IBP13" s="1739" t="n"/>
      <c r="IBQ13" s="1739" t="n"/>
      <c r="IBR13" s="1739" t="n"/>
      <c r="IBS13" s="1739" t="n"/>
      <c r="IBT13" s="1739" t="n"/>
      <c r="IBU13" s="1739" t="n"/>
      <c r="IBV13" s="1739" t="n"/>
      <c r="IBW13" s="1739" t="n"/>
      <c r="IBX13" s="1739" t="n"/>
      <c r="IBY13" s="1739" t="n"/>
      <c r="IBZ13" s="1739" t="n"/>
      <c r="ICA13" s="1739" t="n"/>
      <c r="ICB13" s="1739" t="n"/>
      <c r="ICC13" s="1739" t="n"/>
      <c r="ICD13" s="1739" t="n"/>
      <c r="ICE13" s="1739" t="n"/>
      <c r="ICF13" s="1739" t="n"/>
      <c r="ICG13" s="1739" t="n"/>
      <c r="ICH13" s="1739" t="n"/>
      <c r="ICI13" s="1739" t="n"/>
      <c r="ICJ13" s="1739" t="n"/>
      <c r="ICK13" s="1739" t="n"/>
      <c r="ICL13" s="1739" t="n"/>
      <c r="ICM13" s="1739" t="n"/>
      <c r="ICN13" s="1739" t="n"/>
      <c r="ICO13" s="1739" t="n"/>
      <c r="ICP13" s="1739" t="n"/>
      <c r="ICQ13" s="1739" t="n"/>
      <c r="ICR13" s="1739" t="n"/>
      <c r="ICS13" s="1739" t="n"/>
      <c r="ICT13" s="1739" t="n"/>
      <c r="ICU13" s="1739" t="n"/>
      <c r="ICV13" s="1739" t="n"/>
      <c r="ICW13" s="1739" t="n"/>
      <c r="ICX13" s="1739" t="n"/>
      <c r="ICY13" s="1739" t="n"/>
      <c r="ICZ13" s="1739" t="n"/>
      <c r="IDA13" s="1739" t="n"/>
      <c r="IDB13" s="1739" t="n"/>
      <c r="IDC13" s="1739" t="n"/>
      <c r="IDD13" s="1739" t="n"/>
      <c r="IDE13" s="1739" t="n"/>
      <c r="IDF13" s="1739" t="n"/>
      <c r="IDG13" s="1739" t="n"/>
      <c r="IDH13" s="1739" t="n"/>
      <c r="IDI13" s="1739" t="n"/>
      <c r="IDJ13" s="1739" t="n"/>
      <c r="IDK13" s="1739" t="n"/>
      <c r="IDL13" s="1739" t="n"/>
      <c r="IDM13" s="1739" t="n"/>
      <c r="IDN13" s="1739" t="n"/>
      <c r="IDO13" s="1739" t="n"/>
      <c r="IDP13" s="1739" t="n"/>
      <c r="IDQ13" s="1739" t="n"/>
      <c r="IDR13" s="1739" t="n"/>
      <c r="IDS13" s="1739" t="n"/>
      <c r="IDT13" s="1739" t="n"/>
      <c r="IDU13" s="1739" t="n"/>
      <c r="IDV13" s="1739" t="n"/>
      <c r="IDW13" s="1739" t="n"/>
      <c r="IDX13" s="1739" t="n"/>
      <c r="IDY13" s="1739" t="n"/>
      <c r="IDZ13" s="1739" t="n"/>
      <c r="IEA13" s="1739" t="n"/>
      <c r="IEB13" s="1739" t="n"/>
      <c r="IEC13" s="1739" t="n"/>
      <c r="IED13" s="1739" t="n"/>
      <c r="IEE13" s="1739" t="n"/>
      <c r="IEF13" s="1739" t="n"/>
      <c r="IEG13" s="1739" t="n"/>
      <c r="IEH13" s="1739" t="n"/>
      <c r="IEI13" s="1739" t="n"/>
      <c r="IEJ13" s="1739" t="n"/>
      <c r="IEK13" s="1739" t="n"/>
      <c r="IEL13" s="1739" t="n"/>
      <c r="IEM13" s="1739" t="n"/>
      <c r="IEN13" s="1739" t="n"/>
      <c r="IEO13" s="1739" t="n"/>
      <c r="IEP13" s="1739" t="n"/>
      <c r="IEQ13" s="1739" t="n"/>
      <c r="IER13" s="1739" t="n"/>
      <c r="IES13" s="1739" t="n"/>
      <c r="IET13" s="1739" t="n"/>
      <c r="IEU13" s="1739" t="n"/>
      <c r="IEV13" s="1739" t="n"/>
      <c r="IEW13" s="1739" t="n"/>
      <c r="IEX13" s="1739" t="n"/>
      <c r="IEY13" s="1739" t="n"/>
      <c r="IEZ13" s="1739" t="n"/>
      <c r="IFA13" s="1739" t="n"/>
      <c r="IFB13" s="1739" t="n"/>
      <c r="IFC13" s="1739" t="n"/>
      <c r="IFD13" s="1739" t="n"/>
      <c r="IFE13" s="1739" t="n"/>
      <c r="IFF13" s="1739" t="n"/>
      <c r="IFG13" s="1739" t="n"/>
      <c r="IFH13" s="1739" t="n"/>
      <c r="IFI13" s="1739" t="n"/>
      <c r="IFJ13" s="1739" t="n"/>
      <c r="IFK13" s="1739" t="n"/>
      <c r="IFL13" s="1739" t="n"/>
      <c r="IFM13" s="1739" t="n"/>
      <c r="IFN13" s="1739" t="n"/>
      <c r="IFO13" s="1739" t="n"/>
      <c r="IFP13" s="1739" t="n"/>
      <c r="IFQ13" s="1739" t="n"/>
      <c r="IFR13" s="1739" t="n"/>
      <c r="IFS13" s="1739" t="n"/>
      <c r="IFT13" s="1739" t="n"/>
      <c r="IFU13" s="1739" t="n"/>
      <c r="IFV13" s="1739" t="n"/>
      <c r="IFW13" s="1739" t="n"/>
      <c r="IFX13" s="1739" t="n"/>
      <c r="IFY13" s="1739" t="n"/>
      <c r="IFZ13" s="1739" t="n"/>
      <c r="IGA13" s="1739" t="n"/>
      <c r="IGB13" s="1739" t="n"/>
      <c r="IGC13" s="1739" t="n"/>
      <c r="IGD13" s="1739" t="n"/>
      <c r="IGE13" s="1739" t="n"/>
      <c r="IGF13" s="1739" t="n"/>
      <c r="IGG13" s="1739" t="n"/>
      <c r="IGH13" s="1739" t="n"/>
      <c r="IGI13" s="1739" t="n"/>
      <c r="IGJ13" s="1739" t="n"/>
      <c r="IGK13" s="1739" t="n"/>
      <c r="IGL13" s="1739" t="n"/>
      <c r="IGM13" s="1739" t="n"/>
      <c r="IGN13" s="1739" t="n"/>
      <c r="IGO13" s="1739" t="n"/>
      <c r="IGP13" s="1739" t="n"/>
      <c r="IGQ13" s="1739" t="n"/>
      <c r="IGR13" s="1739" t="n"/>
      <c r="IGS13" s="1739" t="n"/>
      <c r="IGT13" s="1739" t="n"/>
      <c r="IGU13" s="1739" t="n"/>
      <c r="IGV13" s="1739" t="n"/>
      <c r="IGW13" s="1739" t="n"/>
      <c r="IGX13" s="1739" t="n"/>
      <c r="IGY13" s="1739" t="n"/>
      <c r="IGZ13" s="1739" t="n"/>
      <c r="IHA13" s="1739" t="n"/>
      <c r="IHB13" s="1739" t="n"/>
      <c r="IHC13" s="1739" t="n"/>
      <c r="IHD13" s="1739" t="n"/>
      <c r="IHE13" s="1739" t="n"/>
      <c r="IHF13" s="1739" t="n"/>
      <c r="IHG13" s="1739" t="n"/>
      <c r="IHH13" s="1739" t="n"/>
      <c r="IHI13" s="1739" t="n"/>
      <c r="IHJ13" s="1739" t="n"/>
      <c r="IHK13" s="1739" t="n"/>
      <c r="IHL13" s="1739" t="n"/>
      <c r="IHM13" s="1739" t="n"/>
      <c r="IHN13" s="1739" t="n"/>
      <c r="IHO13" s="1739" t="n"/>
      <c r="IHP13" s="1739" t="n"/>
      <c r="IHQ13" s="1739" t="n"/>
      <c r="IHR13" s="1739" t="n"/>
      <c r="IHS13" s="1739" t="n"/>
      <c r="IHT13" s="1739" t="n"/>
      <c r="IHU13" s="1739" t="n"/>
      <c r="IHV13" s="1739" t="n"/>
      <c r="IHW13" s="1739" t="n"/>
      <c r="IHX13" s="1739" t="n"/>
      <c r="IHY13" s="1739" t="n"/>
      <c r="IHZ13" s="1739" t="n"/>
      <c r="IIA13" s="1739" t="n"/>
      <c r="IIB13" s="1739" t="n"/>
      <c r="IIC13" s="1739" t="n"/>
      <c r="IID13" s="1739" t="n"/>
      <c r="IIE13" s="1739" t="n"/>
      <c r="IIF13" s="1739" t="n"/>
      <c r="IIG13" s="1739" t="n"/>
      <c r="IIH13" s="1739" t="n"/>
      <c r="III13" s="1739" t="n"/>
      <c r="IIJ13" s="1739" t="n"/>
      <c r="IIK13" s="1739" t="n"/>
      <c r="IIL13" s="1739" t="n"/>
      <c r="IIM13" s="1739" t="n"/>
      <c r="IIN13" s="1739" t="n"/>
      <c r="IIO13" s="1739" t="n"/>
      <c r="IIP13" s="1739" t="n"/>
      <c r="IIQ13" s="1739" t="n"/>
      <c r="IIR13" s="1739" t="n"/>
      <c r="IIS13" s="1739" t="n"/>
      <c r="IIT13" s="1739" t="n"/>
      <c r="IIU13" s="1739" t="n"/>
      <c r="IIV13" s="1739" t="n"/>
      <c r="IIW13" s="1739" t="n"/>
      <c r="IIX13" s="1739" t="n"/>
      <c r="IIY13" s="1739" t="n"/>
      <c r="IIZ13" s="1739" t="n"/>
      <c r="IJA13" s="1739" t="n"/>
      <c r="IJB13" s="1739" t="n"/>
      <c r="IJC13" s="1739" t="n"/>
      <c r="IJD13" s="1739" t="n"/>
      <c r="IJE13" s="1739" t="n"/>
      <c r="IJF13" s="1739" t="n"/>
      <c r="IJG13" s="1739" t="n"/>
      <c r="IJH13" s="1739" t="n"/>
      <c r="IJI13" s="1739" t="n"/>
      <c r="IJJ13" s="1739" t="n"/>
      <c r="IJK13" s="1739" t="n"/>
      <c r="IJL13" s="1739" t="n"/>
      <c r="IJM13" s="1739" t="n"/>
      <c r="IJN13" s="1739" t="n"/>
      <c r="IJO13" s="1739" t="n"/>
      <c r="IJP13" s="1739" t="n"/>
      <c r="IJQ13" s="1739" t="n"/>
      <c r="IJR13" s="1739" t="n"/>
      <c r="IJS13" s="1739" t="n"/>
      <c r="IJT13" s="1739" t="n"/>
      <c r="IJU13" s="1739" t="n"/>
      <c r="IJV13" s="1739" t="n"/>
      <c r="IJW13" s="1739" t="n"/>
      <c r="IJX13" s="1739" t="n"/>
      <c r="IJY13" s="1739" t="n"/>
      <c r="IJZ13" s="1739" t="n"/>
      <c r="IKA13" s="1739" t="n"/>
      <c r="IKB13" s="1739" t="n"/>
      <c r="IKC13" s="1739" t="n"/>
      <c r="IKD13" s="1739" t="n"/>
      <c r="IKE13" s="1739" t="n"/>
      <c r="IKF13" s="1739" t="n"/>
      <c r="IKG13" s="1739" t="n"/>
      <c r="IKH13" s="1739" t="n"/>
      <c r="IKI13" s="1739" t="n"/>
      <c r="IKJ13" s="1739" t="n"/>
      <c r="IKK13" s="1739" t="n"/>
      <c r="IKL13" s="1739" t="n"/>
      <c r="IKM13" s="1739" t="n"/>
      <c r="IKN13" s="1739" t="n"/>
      <c r="IKO13" s="1739" t="n"/>
      <c r="IKP13" s="1739" t="n"/>
      <c r="IKQ13" s="1739" t="n"/>
      <c r="IKR13" s="1739" t="n"/>
      <c r="IKS13" s="1739" t="n"/>
      <c r="IKT13" s="1739" t="n"/>
      <c r="IKU13" s="1739" t="n"/>
      <c r="IKV13" s="1739" t="n"/>
      <c r="IKW13" s="1739" t="n"/>
      <c r="IKX13" s="1739" t="n"/>
      <c r="IKY13" s="1739" t="n"/>
      <c r="IKZ13" s="1739" t="n"/>
      <c r="ILA13" s="1739" t="n"/>
      <c r="ILB13" s="1739" t="n"/>
      <c r="ILC13" s="1739" t="n"/>
      <c r="ILD13" s="1739" t="n"/>
      <c r="ILE13" s="1739" t="n"/>
      <c r="ILF13" s="1739" t="n"/>
      <c r="ILG13" s="1739" t="n"/>
      <c r="ILH13" s="1739" t="n"/>
      <c r="ILI13" s="1739" t="n"/>
      <c r="ILJ13" s="1739" t="n"/>
      <c r="ILK13" s="1739" t="n"/>
      <c r="ILL13" s="1739" t="n"/>
      <c r="ILM13" s="1739" t="n"/>
      <c r="ILN13" s="1739" t="n"/>
      <c r="ILO13" s="1739" t="n"/>
      <c r="ILP13" s="1739" t="n"/>
      <c r="ILQ13" s="1739" t="n"/>
      <c r="ILR13" s="1739" t="n"/>
      <c r="ILS13" s="1739" t="n"/>
      <c r="ILT13" s="1739" t="n"/>
      <c r="ILU13" s="1739" t="n"/>
      <c r="ILV13" s="1739" t="n"/>
      <c r="ILW13" s="1739" t="n"/>
      <c r="ILX13" s="1739" t="n"/>
      <c r="ILY13" s="1739" t="n"/>
      <c r="ILZ13" s="1739" t="n"/>
      <c r="IMA13" s="1739" t="n"/>
      <c r="IMB13" s="1739" t="n"/>
      <c r="IMC13" s="1739" t="n"/>
      <c r="IMD13" s="1739" t="n"/>
      <c r="IME13" s="1739" t="n"/>
      <c r="IMF13" s="1739" t="n"/>
      <c r="IMG13" s="1739" t="n"/>
      <c r="IMH13" s="1739" t="n"/>
      <c r="IMI13" s="1739" t="n"/>
      <c r="IMJ13" s="1739" t="n"/>
      <c r="IMK13" s="1739" t="n"/>
      <c r="IML13" s="1739" t="n"/>
      <c r="IMM13" s="1739" t="n"/>
      <c r="IMN13" s="1739" t="n"/>
      <c r="IMO13" s="1739" t="n"/>
      <c r="IMP13" s="1739" t="n"/>
      <c r="IMQ13" s="1739" t="n"/>
      <c r="IMR13" s="1739" t="n"/>
      <c r="IMS13" s="1739" t="n"/>
      <c r="IMT13" s="1739" t="n"/>
      <c r="IMU13" s="1739" t="n"/>
      <c r="IMV13" s="1739" t="n"/>
      <c r="IMW13" s="1739" t="n"/>
      <c r="IMX13" s="1739" t="n"/>
      <c r="IMY13" s="1739" t="n"/>
      <c r="IMZ13" s="1739" t="n"/>
      <c r="INA13" s="1739" t="n"/>
      <c r="INB13" s="1739" t="n"/>
      <c r="INC13" s="1739" t="n"/>
      <c r="IND13" s="1739" t="n"/>
      <c r="INE13" s="1739" t="n"/>
      <c r="INF13" s="1739" t="n"/>
      <c r="ING13" s="1739" t="n"/>
      <c r="INH13" s="1739" t="n"/>
      <c r="INI13" s="1739" t="n"/>
      <c r="INJ13" s="1739" t="n"/>
      <c r="INK13" s="1739" t="n"/>
      <c r="INL13" s="1739" t="n"/>
      <c r="INM13" s="1739" t="n"/>
      <c r="INN13" s="1739" t="n"/>
      <c r="INO13" s="1739" t="n"/>
      <c r="INP13" s="1739" t="n"/>
      <c r="INQ13" s="1739" t="n"/>
      <c r="INR13" s="1739" t="n"/>
      <c r="INS13" s="1739" t="n"/>
      <c r="INT13" s="1739" t="n"/>
      <c r="INU13" s="1739" t="n"/>
      <c r="INV13" s="1739" t="n"/>
      <c r="INW13" s="1739" t="n"/>
      <c r="INX13" s="1739" t="n"/>
      <c r="INY13" s="1739" t="n"/>
      <c r="INZ13" s="1739" t="n"/>
      <c r="IOA13" s="1739" t="n"/>
      <c r="IOB13" s="1739" t="n"/>
      <c r="IOC13" s="1739" t="n"/>
      <c r="IOD13" s="1739" t="n"/>
      <c r="IOE13" s="1739" t="n"/>
      <c r="IOF13" s="1739" t="n"/>
      <c r="IOG13" s="1739" t="n"/>
      <c r="IOH13" s="1739" t="n"/>
      <c r="IOI13" s="1739" t="n"/>
      <c r="IOJ13" s="1739" t="n"/>
      <c r="IOK13" s="1739" t="n"/>
      <c r="IOL13" s="1739" t="n"/>
      <c r="IOM13" s="1739" t="n"/>
      <c r="ION13" s="1739" t="n"/>
      <c r="IOO13" s="1739" t="n"/>
      <c r="IOP13" s="1739" t="n"/>
      <c r="IOQ13" s="1739" t="n"/>
      <c r="IOR13" s="1739" t="n"/>
      <c r="IOS13" s="1739" t="n"/>
      <c r="IOT13" s="1739" t="n"/>
      <c r="IOU13" s="1739" t="n"/>
      <c r="IOV13" s="1739" t="n"/>
      <c r="IOW13" s="1739" t="n"/>
      <c r="IOX13" s="1739" t="n"/>
      <c r="IOY13" s="1739" t="n"/>
      <c r="IOZ13" s="1739" t="n"/>
      <c r="IPA13" s="1739" t="n"/>
      <c r="IPB13" s="1739" t="n"/>
      <c r="IPC13" s="1739" t="n"/>
      <c r="IPD13" s="1739" t="n"/>
      <c r="IPE13" s="1739" t="n"/>
      <c r="IPF13" s="1739" t="n"/>
      <c r="IPG13" s="1739" t="n"/>
      <c r="IPH13" s="1739" t="n"/>
      <c r="IPI13" s="1739" t="n"/>
      <c r="IPJ13" s="1739" t="n"/>
      <c r="IPK13" s="1739" t="n"/>
      <c r="IPL13" s="1739" t="n"/>
      <c r="IPM13" s="1739" t="n"/>
      <c r="IPN13" s="1739" t="n"/>
      <c r="IPO13" s="1739" t="n"/>
      <c r="IPP13" s="1739" t="n"/>
      <c r="IPQ13" s="1739" t="n"/>
      <c r="IPR13" s="1739" t="n"/>
      <c r="IPS13" s="1739" t="n"/>
      <c r="IPT13" s="1739" t="n"/>
      <c r="IPU13" s="1739" t="n"/>
      <c r="IPV13" s="1739" t="n"/>
      <c r="IPW13" s="1739" t="n"/>
      <c r="IPX13" s="1739" t="n"/>
      <c r="IPY13" s="1739" t="n"/>
      <c r="IPZ13" s="1739" t="n"/>
      <c r="IQA13" s="1739" t="n"/>
      <c r="IQB13" s="1739" t="n"/>
      <c r="IQC13" s="1739" t="n"/>
      <c r="IQD13" s="1739" t="n"/>
      <c r="IQE13" s="1739" t="n"/>
      <c r="IQF13" s="1739" t="n"/>
      <c r="IQG13" s="1739" t="n"/>
      <c r="IQH13" s="1739" t="n"/>
      <c r="IQI13" s="1739" t="n"/>
      <c r="IQJ13" s="1739" t="n"/>
      <c r="IQK13" s="1739" t="n"/>
      <c r="IQL13" s="1739" t="n"/>
      <c r="IQM13" s="1739" t="n"/>
      <c r="IQN13" s="1739" t="n"/>
      <c r="IQO13" s="1739" t="n"/>
      <c r="IQP13" s="1739" t="n"/>
      <c r="IQQ13" s="1739" t="n"/>
      <c r="IQR13" s="1739" t="n"/>
      <c r="IQS13" s="1739" t="n"/>
      <c r="IQT13" s="1739" t="n"/>
      <c r="IQU13" s="1739" t="n"/>
      <c r="IQV13" s="1739" t="n"/>
      <c r="IQW13" s="1739" t="n"/>
      <c r="IQX13" s="1739" t="n"/>
      <c r="IQY13" s="1739" t="n"/>
      <c r="IQZ13" s="1739" t="n"/>
      <c r="IRA13" s="1739" t="n"/>
      <c r="IRB13" s="1739" t="n"/>
      <c r="IRC13" s="1739" t="n"/>
      <c r="IRD13" s="1739" t="n"/>
      <c r="IRE13" s="1739" t="n"/>
      <c r="IRF13" s="1739" t="n"/>
      <c r="IRG13" s="1739" t="n"/>
      <c r="IRH13" s="1739" t="n"/>
      <c r="IRI13" s="1739" t="n"/>
      <c r="IRJ13" s="1739" t="n"/>
      <c r="IRK13" s="1739" t="n"/>
      <c r="IRL13" s="1739" t="n"/>
      <c r="IRM13" s="1739" t="n"/>
      <c r="IRN13" s="1739" t="n"/>
      <c r="IRO13" s="1739" t="n"/>
      <c r="IRP13" s="1739" t="n"/>
      <c r="IRQ13" s="1739" t="n"/>
      <c r="IRR13" s="1739" t="n"/>
      <c r="IRS13" s="1739" t="n"/>
      <c r="IRT13" s="1739" t="n"/>
      <c r="IRU13" s="1739" t="n"/>
      <c r="IRV13" s="1739" t="n"/>
      <c r="IRW13" s="1739" t="n"/>
      <c r="IRX13" s="1739" t="n"/>
      <c r="IRY13" s="1739" t="n"/>
      <c r="IRZ13" s="1739" t="n"/>
      <c r="ISA13" s="1739" t="n"/>
      <c r="ISB13" s="1739" t="n"/>
      <c r="ISC13" s="1739" t="n"/>
      <c r="ISD13" s="1739" t="n"/>
      <c r="ISE13" s="1739" t="n"/>
      <c r="ISF13" s="1739" t="n"/>
      <c r="ISG13" s="1739" t="n"/>
      <c r="ISH13" s="1739" t="n"/>
      <c r="ISI13" s="1739" t="n"/>
      <c r="ISJ13" s="1739" t="n"/>
      <c r="ISK13" s="1739" t="n"/>
      <c r="ISL13" s="1739" t="n"/>
      <c r="ISM13" s="1739" t="n"/>
      <c r="ISN13" s="1739" t="n"/>
      <c r="ISO13" s="1739" t="n"/>
      <c r="ISP13" s="1739" t="n"/>
      <c r="ISQ13" s="1739" t="n"/>
      <c r="ISR13" s="1739" t="n"/>
      <c r="ISS13" s="1739" t="n"/>
      <c r="IST13" s="1739" t="n"/>
      <c r="ISU13" s="1739" t="n"/>
      <c r="ISV13" s="1739" t="n"/>
      <c r="ISW13" s="1739" t="n"/>
      <c r="ISX13" s="1739" t="n"/>
      <c r="ISY13" s="1739" t="n"/>
      <c r="ISZ13" s="1739" t="n"/>
      <c r="ITA13" s="1739" t="n"/>
      <c r="ITB13" s="1739" t="n"/>
      <c r="ITC13" s="1739" t="n"/>
      <c r="ITD13" s="1739" t="n"/>
      <c r="ITE13" s="1739" t="n"/>
      <c r="ITF13" s="1739" t="n"/>
      <c r="ITG13" s="1739" t="n"/>
      <c r="ITH13" s="1739" t="n"/>
      <c r="ITI13" s="1739" t="n"/>
      <c r="ITJ13" s="1739" t="n"/>
      <c r="ITK13" s="1739" t="n"/>
      <c r="ITL13" s="1739" t="n"/>
      <c r="ITM13" s="1739" t="n"/>
      <c r="ITN13" s="1739" t="n"/>
      <c r="ITO13" s="1739" t="n"/>
      <c r="ITP13" s="1739" t="n"/>
      <c r="ITQ13" s="1739" t="n"/>
      <c r="ITR13" s="1739" t="n"/>
      <c r="ITS13" s="1739" t="n"/>
      <c r="ITT13" s="1739" t="n"/>
      <c r="ITU13" s="1739" t="n"/>
      <c r="ITV13" s="1739" t="n"/>
      <c r="ITW13" s="1739" t="n"/>
      <c r="ITX13" s="1739" t="n"/>
      <c r="ITY13" s="1739" t="n"/>
      <c r="ITZ13" s="1739" t="n"/>
      <c r="IUA13" s="1739" t="n"/>
      <c r="IUB13" s="1739" t="n"/>
      <c r="IUC13" s="1739" t="n"/>
      <c r="IUD13" s="1739" t="n"/>
      <c r="IUE13" s="1739" t="n"/>
      <c r="IUF13" s="1739" t="n"/>
      <c r="IUG13" s="1739" t="n"/>
      <c r="IUH13" s="1739" t="n"/>
      <c r="IUI13" s="1739" t="n"/>
      <c r="IUJ13" s="1739" t="n"/>
      <c r="IUK13" s="1739" t="n"/>
      <c r="IUL13" s="1739" t="n"/>
      <c r="IUM13" s="1739" t="n"/>
      <c r="IUN13" s="1739" t="n"/>
      <c r="IUO13" s="1739" t="n"/>
      <c r="IUP13" s="1739" t="n"/>
      <c r="IUQ13" s="1739" t="n"/>
      <c r="IUR13" s="1739" t="n"/>
      <c r="IUS13" s="1739" t="n"/>
      <c r="IUT13" s="1739" t="n"/>
      <c r="IUU13" s="1739" t="n"/>
      <c r="IUV13" s="1739" t="n"/>
      <c r="IUW13" s="1739" t="n"/>
      <c r="IUX13" s="1739" t="n"/>
      <c r="IUY13" s="1739" t="n"/>
      <c r="IUZ13" s="1739" t="n"/>
      <c r="IVA13" s="1739" t="n"/>
      <c r="IVB13" s="1739" t="n"/>
      <c r="IVC13" s="1739" t="n"/>
      <c r="IVD13" s="1739" t="n"/>
      <c r="IVE13" s="1739" t="n"/>
      <c r="IVF13" s="1739" t="n"/>
      <c r="IVG13" s="1739" t="n"/>
      <c r="IVH13" s="1739" t="n"/>
      <c r="IVI13" s="1739" t="n"/>
      <c r="IVJ13" s="1739" t="n"/>
      <c r="IVK13" s="1739" t="n"/>
      <c r="IVL13" s="1739" t="n"/>
      <c r="IVM13" s="1739" t="n"/>
      <c r="IVN13" s="1739" t="n"/>
      <c r="IVO13" s="1739" t="n"/>
      <c r="IVP13" s="1739" t="n"/>
      <c r="IVQ13" s="1739" t="n"/>
      <c r="IVR13" s="1739" t="n"/>
      <c r="IVS13" s="1739" t="n"/>
      <c r="IVT13" s="1739" t="n"/>
      <c r="IVU13" s="1739" t="n"/>
      <c r="IVV13" s="1739" t="n"/>
      <c r="IVW13" s="1739" t="n"/>
      <c r="IVX13" s="1739" t="n"/>
      <c r="IVY13" s="1739" t="n"/>
      <c r="IVZ13" s="1739" t="n"/>
      <c r="IWA13" s="1739" t="n"/>
      <c r="IWB13" s="1739" t="n"/>
      <c r="IWC13" s="1739" t="n"/>
      <c r="IWD13" s="1739" t="n"/>
      <c r="IWE13" s="1739" t="n"/>
      <c r="IWF13" s="1739" t="n"/>
      <c r="IWG13" s="1739" t="n"/>
      <c r="IWH13" s="1739" t="n"/>
      <c r="IWI13" s="1739" t="n"/>
      <c r="IWJ13" s="1739" t="n"/>
      <c r="IWK13" s="1739" t="n"/>
      <c r="IWL13" s="1739" t="n"/>
      <c r="IWM13" s="1739" t="n"/>
      <c r="IWN13" s="1739" t="n"/>
      <c r="IWO13" s="1739" t="n"/>
      <c r="IWP13" s="1739" t="n"/>
      <c r="IWQ13" s="1739" t="n"/>
      <c r="IWR13" s="1739" t="n"/>
      <c r="IWS13" s="1739" t="n"/>
      <c r="IWT13" s="1739" t="n"/>
      <c r="IWU13" s="1739" t="n"/>
      <c r="IWV13" s="1739" t="n"/>
      <c r="IWW13" s="1739" t="n"/>
      <c r="IWX13" s="1739" t="n"/>
      <c r="IWY13" s="1739" t="n"/>
      <c r="IWZ13" s="1739" t="n"/>
      <c r="IXA13" s="1739" t="n"/>
      <c r="IXB13" s="1739" t="n"/>
      <c r="IXC13" s="1739" t="n"/>
      <c r="IXD13" s="1739" t="n"/>
      <c r="IXE13" s="1739" t="n"/>
      <c r="IXF13" s="1739" t="n"/>
      <c r="IXG13" s="1739" t="n"/>
      <c r="IXH13" s="1739" t="n"/>
      <c r="IXI13" s="1739" t="n"/>
      <c r="IXJ13" s="1739" t="n"/>
      <c r="IXK13" s="1739" t="n"/>
      <c r="IXL13" s="1739" t="n"/>
      <c r="IXM13" s="1739" t="n"/>
      <c r="IXN13" s="1739" t="n"/>
      <c r="IXO13" s="1739" t="n"/>
      <c r="IXP13" s="1739" t="n"/>
      <c r="IXQ13" s="1739" t="n"/>
      <c r="IXR13" s="1739" t="n"/>
      <c r="IXS13" s="1739" t="n"/>
      <c r="IXT13" s="1739" t="n"/>
      <c r="IXU13" s="1739" t="n"/>
      <c r="IXV13" s="1739" t="n"/>
      <c r="IXW13" s="1739" t="n"/>
      <c r="IXX13" s="1739" t="n"/>
      <c r="IXY13" s="1739" t="n"/>
      <c r="IXZ13" s="1739" t="n"/>
      <c r="IYA13" s="1739" t="n"/>
      <c r="IYB13" s="1739" t="n"/>
      <c r="IYC13" s="1739" t="n"/>
      <c r="IYD13" s="1739" t="n"/>
      <c r="IYE13" s="1739" t="n"/>
      <c r="IYF13" s="1739" t="n"/>
      <c r="IYG13" s="1739" t="n"/>
      <c r="IYH13" s="1739" t="n"/>
      <c r="IYI13" s="1739" t="n"/>
      <c r="IYJ13" s="1739" t="n"/>
      <c r="IYK13" s="1739" t="n"/>
      <c r="IYL13" s="1739" t="n"/>
      <c r="IYM13" s="1739" t="n"/>
      <c r="IYN13" s="1739" t="n"/>
      <c r="IYO13" s="1739" t="n"/>
      <c r="IYP13" s="1739" t="n"/>
      <c r="IYQ13" s="1739" t="n"/>
      <c r="IYR13" s="1739" t="n"/>
      <c r="IYS13" s="1739" t="n"/>
      <c r="IYT13" s="1739" t="n"/>
      <c r="IYU13" s="1739" t="n"/>
      <c r="IYV13" s="1739" t="n"/>
      <c r="IYW13" s="1739" t="n"/>
      <c r="IYX13" s="1739" t="n"/>
      <c r="IYY13" s="1739" t="n"/>
      <c r="IYZ13" s="1739" t="n"/>
      <c r="IZA13" s="1739" t="n"/>
      <c r="IZB13" s="1739" t="n"/>
      <c r="IZC13" s="1739" t="n"/>
      <c r="IZD13" s="1739" t="n"/>
      <c r="IZE13" s="1739" t="n"/>
      <c r="IZF13" s="1739" t="n"/>
      <c r="IZG13" s="1739" t="n"/>
      <c r="IZH13" s="1739" t="n"/>
      <c r="IZI13" s="1739" t="n"/>
      <c r="IZJ13" s="1739" t="n"/>
      <c r="IZK13" s="1739" t="n"/>
      <c r="IZL13" s="1739" t="n"/>
      <c r="IZM13" s="1739" t="n"/>
      <c r="IZN13" s="1739" t="n"/>
      <c r="IZO13" s="1739" t="n"/>
      <c r="IZP13" s="1739" t="n"/>
      <c r="IZQ13" s="1739" t="n"/>
      <c r="IZR13" s="1739" t="n"/>
      <c r="IZS13" s="1739" t="n"/>
      <c r="IZT13" s="1739" t="n"/>
      <c r="IZU13" s="1739" t="n"/>
      <c r="IZV13" s="1739" t="n"/>
      <c r="IZW13" s="1739" t="n"/>
      <c r="IZX13" s="1739" t="n"/>
      <c r="IZY13" s="1739" t="n"/>
      <c r="IZZ13" s="1739" t="n"/>
      <c r="JAA13" s="1739" t="n"/>
      <c r="JAB13" s="1739" t="n"/>
      <c r="JAC13" s="1739" t="n"/>
      <c r="JAD13" s="1739" t="n"/>
      <c r="JAE13" s="1739" t="n"/>
      <c r="JAF13" s="1739" t="n"/>
      <c r="JAG13" s="1739" t="n"/>
      <c r="JAH13" s="1739" t="n"/>
      <c r="JAI13" s="1739" t="n"/>
      <c r="JAJ13" s="1739" t="n"/>
      <c r="JAK13" s="1739" t="n"/>
      <c r="JAL13" s="1739" t="n"/>
      <c r="JAM13" s="1739" t="n"/>
      <c r="JAN13" s="1739" t="n"/>
      <c r="JAO13" s="1739" t="n"/>
      <c r="JAP13" s="1739" t="n"/>
      <c r="JAQ13" s="1739" t="n"/>
      <c r="JAR13" s="1739" t="n"/>
      <c r="JAS13" s="1739" t="n"/>
      <c r="JAT13" s="1739" t="n"/>
      <c r="JAU13" s="1739" t="n"/>
      <c r="JAV13" s="1739" t="n"/>
      <c r="JAW13" s="1739" t="n"/>
      <c r="JAX13" s="1739" t="n"/>
      <c r="JAY13" s="1739" t="n"/>
      <c r="JAZ13" s="1739" t="n"/>
      <c r="JBA13" s="1739" t="n"/>
      <c r="JBB13" s="1739" t="n"/>
      <c r="JBC13" s="1739" t="n"/>
      <c r="JBD13" s="1739" t="n"/>
      <c r="JBE13" s="1739" t="n"/>
      <c r="JBF13" s="1739" t="n"/>
      <c r="JBG13" s="1739" t="n"/>
      <c r="JBH13" s="1739" t="n"/>
      <c r="JBI13" s="1739" t="n"/>
      <c r="JBJ13" s="1739" t="n"/>
      <c r="JBK13" s="1739" t="n"/>
      <c r="JBL13" s="1739" t="n"/>
      <c r="JBM13" s="1739" t="n"/>
      <c r="JBN13" s="1739" t="n"/>
      <c r="JBO13" s="1739" t="n"/>
      <c r="JBP13" s="1739" t="n"/>
      <c r="JBQ13" s="1739" t="n"/>
      <c r="JBR13" s="1739" t="n"/>
      <c r="JBS13" s="1739" t="n"/>
      <c r="JBT13" s="1739" t="n"/>
      <c r="JBU13" s="1739" t="n"/>
      <c r="JBV13" s="1739" t="n"/>
      <c r="JBW13" s="1739" t="n"/>
      <c r="JBX13" s="1739" t="n"/>
      <c r="JBY13" s="1739" t="n"/>
      <c r="JBZ13" s="1739" t="n"/>
      <c r="JCA13" s="1739" t="n"/>
      <c r="JCB13" s="1739" t="n"/>
      <c r="JCC13" s="1739" t="n"/>
      <c r="JCD13" s="1739" t="n"/>
      <c r="JCE13" s="1739" t="n"/>
      <c r="JCF13" s="1739" t="n"/>
      <c r="JCG13" s="1739" t="n"/>
      <c r="JCH13" s="1739" t="n"/>
      <c r="JCI13" s="1739" t="n"/>
      <c r="JCJ13" s="1739" t="n"/>
      <c r="JCK13" s="1739" t="n"/>
      <c r="JCL13" s="1739" t="n"/>
      <c r="JCM13" s="1739" t="n"/>
      <c r="JCN13" s="1739" t="n"/>
      <c r="JCO13" s="1739" t="n"/>
      <c r="JCP13" s="1739" t="n"/>
      <c r="JCQ13" s="1739" t="n"/>
      <c r="JCR13" s="1739" t="n"/>
      <c r="JCS13" s="1739" t="n"/>
      <c r="JCT13" s="1739" t="n"/>
      <c r="JCU13" s="1739" t="n"/>
      <c r="JCV13" s="1739" t="n"/>
      <c r="JCW13" s="1739" t="n"/>
      <c r="JCX13" s="1739" t="n"/>
      <c r="JCY13" s="1739" t="n"/>
      <c r="JCZ13" s="1739" t="n"/>
      <c r="JDA13" s="1739" t="n"/>
      <c r="JDB13" s="1739" t="n"/>
      <c r="JDC13" s="1739" t="n"/>
      <c r="JDD13" s="1739" t="n"/>
      <c r="JDE13" s="1739" t="n"/>
      <c r="JDF13" s="1739" t="n"/>
      <c r="JDG13" s="1739" t="n"/>
      <c r="JDH13" s="1739" t="n"/>
      <c r="JDI13" s="1739" t="n"/>
      <c r="JDJ13" s="1739" t="n"/>
      <c r="JDK13" s="1739" t="n"/>
      <c r="JDL13" s="1739" t="n"/>
      <c r="JDM13" s="1739" t="n"/>
      <c r="JDN13" s="1739" t="n"/>
      <c r="JDO13" s="1739" t="n"/>
      <c r="JDP13" s="1739" t="n"/>
      <c r="JDQ13" s="1739" t="n"/>
      <c r="JDR13" s="1739" t="n"/>
      <c r="JDS13" s="1739" t="n"/>
      <c r="JDT13" s="1739" t="n"/>
      <c r="JDU13" s="1739" t="n"/>
      <c r="JDV13" s="1739" t="n"/>
      <c r="JDW13" s="1739" t="n"/>
      <c r="JDX13" s="1739" t="n"/>
      <c r="JDY13" s="1739" t="n"/>
      <c r="JDZ13" s="1739" t="n"/>
      <c r="JEA13" s="1739" t="n"/>
      <c r="JEB13" s="1739" t="n"/>
      <c r="JEC13" s="1739" t="n"/>
      <c r="JED13" s="1739" t="n"/>
      <c r="JEE13" s="1739" t="n"/>
      <c r="JEF13" s="1739" t="n"/>
      <c r="JEG13" s="1739" t="n"/>
      <c r="JEH13" s="1739" t="n"/>
      <c r="JEI13" s="1739" t="n"/>
      <c r="JEJ13" s="1739" t="n"/>
      <c r="JEK13" s="1739" t="n"/>
      <c r="JEL13" s="1739" t="n"/>
      <c r="JEM13" s="1739" t="n"/>
      <c r="JEN13" s="1739" t="n"/>
      <c r="JEO13" s="1739" t="n"/>
      <c r="JEP13" s="1739" t="n"/>
      <c r="JEQ13" s="1739" t="n"/>
      <c r="JER13" s="1739" t="n"/>
      <c r="JES13" s="1739" t="n"/>
      <c r="JET13" s="1739" t="n"/>
      <c r="JEU13" s="1739" t="n"/>
      <c r="JEV13" s="1739" t="n"/>
      <c r="JEW13" s="1739" t="n"/>
      <c r="JEX13" s="1739" t="n"/>
      <c r="JEY13" s="1739" t="n"/>
      <c r="JEZ13" s="1739" t="n"/>
      <c r="JFA13" s="1739" t="n"/>
      <c r="JFB13" s="1739" t="n"/>
      <c r="JFC13" s="1739" t="n"/>
      <c r="JFD13" s="1739" t="n"/>
      <c r="JFE13" s="1739" t="n"/>
      <c r="JFF13" s="1739" t="n"/>
      <c r="JFG13" s="1739" t="n"/>
      <c r="JFH13" s="1739" t="n"/>
      <c r="JFI13" s="1739" t="n"/>
      <c r="JFJ13" s="1739" t="n"/>
      <c r="JFK13" s="1739" t="n"/>
      <c r="JFL13" s="1739" t="n"/>
      <c r="JFM13" s="1739" t="n"/>
      <c r="JFN13" s="1739" t="n"/>
      <c r="JFO13" s="1739" t="n"/>
      <c r="JFP13" s="1739" t="n"/>
      <c r="JFQ13" s="1739" t="n"/>
      <c r="JFR13" s="1739" t="n"/>
      <c r="JFS13" s="1739" t="n"/>
      <c r="JFT13" s="1739" t="n"/>
      <c r="JFU13" s="1739" t="n"/>
      <c r="JFV13" s="1739" t="n"/>
      <c r="JFW13" s="1739" t="n"/>
      <c r="JFX13" s="1739" t="n"/>
      <c r="JFY13" s="1739" t="n"/>
      <c r="JFZ13" s="1739" t="n"/>
      <c r="JGA13" s="1739" t="n"/>
      <c r="JGB13" s="1739" t="n"/>
      <c r="JGC13" s="1739" t="n"/>
      <c r="JGD13" s="1739" t="n"/>
      <c r="JGE13" s="1739" t="n"/>
      <c r="JGF13" s="1739" t="n"/>
      <c r="JGG13" s="1739" t="n"/>
      <c r="JGH13" s="1739" t="n"/>
      <c r="JGI13" s="1739" t="n"/>
      <c r="JGJ13" s="1739" t="n"/>
      <c r="JGK13" s="1739" t="n"/>
      <c r="JGL13" s="1739" t="n"/>
      <c r="JGM13" s="1739" t="n"/>
      <c r="JGN13" s="1739" t="n"/>
      <c r="JGO13" s="1739" t="n"/>
      <c r="JGP13" s="1739" t="n"/>
      <c r="JGQ13" s="1739" t="n"/>
      <c r="JGR13" s="1739" t="n"/>
      <c r="JGS13" s="1739" t="n"/>
      <c r="JGT13" s="1739" t="n"/>
      <c r="JGU13" s="1739" t="n"/>
      <c r="JGV13" s="1739" t="n"/>
      <c r="JGW13" s="1739" t="n"/>
      <c r="JGX13" s="1739" t="n"/>
      <c r="JGY13" s="1739" t="n"/>
      <c r="JGZ13" s="1739" t="n"/>
      <c r="JHA13" s="1739" t="n"/>
      <c r="JHB13" s="1739" t="n"/>
      <c r="JHC13" s="1739" t="n"/>
      <c r="JHD13" s="1739" t="n"/>
      <c r="JHE13" s="1739" t="n"/>
      <c r="JHF13" s="1739" t="n"/>
      <c r="JHG13" s="1739" t="n"/>
      <c r="JHH13" s="1739" t="n"/>
      <c r="JHI13" s="1739" t="n"/>
      <c r="JHJ13" s="1739" t="n"/>
      <c r="JHK13" s="1739" t="n"/>
      <c r="JHL13" s="1739" t="n"/>
      <c r="JHM13" s="1739" t="n"/>
      <c r="JHN13" s="1739" t="n"/>
      <c r="JHO13" s="1739" t="n"/>
      <c r="JHP13" s="1739" t="n"/>
      <c r="JHQ13" s="1739" t="n"/>
      <c r="JHR13" s="1739" t="n"/>
      <c r="JHS13" s="1739" t="n"/>
      <c r="JHT13" s="1739" t="n"/>
      <c r="JHU13" s="1739" t="n"/>
      <c r="JHV13" s="1739" t="n"/>
      <c r="JHW13" s="1739" t="n"/>
      <c r="JHX13" s="1739" t="n"/>
      <c r="JHY13" s="1739" t="n"/>
      <c r="JHZ13" s="1739" t="n"/>
      <c r="JIA13" s="1739" t="n"/>
      <c r="JIB13" s="1739" t="n"/>
      <c r="JIC13" s="1739" t="n"/>
      <c r="JID13" s="1739" t="n"/>
      <c r="JIE13" s="1739" t="n"/>
      <c r="JIF13" s="1739" t="n"/>
      <c r="JIG13" s="1739" t="n"/>
      <c r="JIH13" s="1739" t="n"/>
      <c r="JII13" s="1739" t="n"/>
      <c r="JIJ13" s="1739" t="n"/>
      <c r="JIK13" s="1739" t="n"/>
      <c r="JIL13" s="1739" t="n"/>
      <c r="JIM13" s="1739" t="n"/>
      <c r="JIN13" s="1739" t="n"/>
      <c r="JIO13" s="1739" t="n"/>
      <c r="JIP13" s="1739" t="n"/>
      <c r="JIQ13" s="1739" t="n"/>
      <c r="JIR13" s="1739" t="n"/>
      <c r="JIS13" s="1739" t="n"/>
      <c r="JIT13" s="1739" t="n"/>
      <c r="JIU13" s="1739" t="n"/>
      <c r="JIV13" s="1739" t="n"/>
      <c r="JIW13" s="1739" t="n"/>
      <c r="JIX13" s="1739" t="n"/>
      <c r="JIY13" s="1739" t="n"/>
      <c r="JIZ13" s="1739" t="n"/>
      <c r="JJA13" s="1739" t="n"/>
      <c r="JJB13" s="1739" t="n"/>
      <c r="JJC13" s="1739" t="n"/>
      <c r="JJD13" s="1739" t="n"/>
      <c r="JJE13" s="1739" t="n"/>
      <c r="JJF13" s="1739" t="n"/>
      <c r="JJG13" s="1739" t="n"/>
      <c r="JJH13" s="1739" t="n"/>
      <c r="JJI13" s="1739" t="n"/>
      <c r="JJJ13" s="1739" t="n"/>
      <c r="JJK13" s="1739" t="n"/>
      <c r="JJL13" s="1739" t="n"/>
      <c r="JJM13" s="1739" t="n"/>
      <c r="JJN13" s="1739" t="n"/>
      <c r="JJO13" s="1739" t="n"/>
      <c r="JJP13" s="1739" t="n"/>
      <c r="JJQ13" s="1739" t="n"/>
      <c r="JJR13" s="1739" t="n"/>
      <c r="JJS13" s="1739" t="n"/>
      <c r="JJT13" s="1739" t="n"/>
      <c r="JJU13" s="1739" t="n"/>
      <c r="JJV13" s="1739" t="n"/>
      <c r="JJW13" s="1739" t="n"/>
      <c r="JJX13" s="1739" t="n"/>
      <c r="JJY13" s="1739" t="n"/>
      <c r="JJZ13" s="1739" t="n"/>
      <c r="JKA13" s="1739" t="n"/>
      <c r="JKB13" s="1739" t="n"/>
      <c r="JKC13" s="1739" t="n"/>
      <c r="JKD13" s="1739" t="n"/>
      <c r="JKE13" s="1739" t="n"/>
      <c r="JKF13" s="1739" t="n"/>
      <c r="JKG13" s="1739" t="n"/>
      <c r="JKH13" s="1739" t="n"/>
      <c r="JKI13" s="1739" t="n"/>
      <c r="JKJ13" s="1739" t="n"/>
      <c r="JKK13" s="1739" t="n"/>
      <c r="JKL13" s="1739" t="n"/>
      <c r="JKM13" s="1739" t="n"/>
      <c r="JKN13" s="1739" t="n"/>
      <c r="JKO13" s="1739" t="n"/>
      <c r="JKP13" s="1739" t="n"/>
      <c r="JKQ13" s="1739" t="n"/>
      <c r="JKR13" s="1739" t="n"/>
      <c r="JKS13" s="1739" t="n"/>
      <c r="JKT13" s="1739" t="n"/>
      <c r="JKU13" s="1739" t="n"/>
      <c r="JKV13" s="1739" t="n"/>
      <c r="JKW13" s="1739" t="n"/>
      <c r="JKX13" s="1739" t="n"/>
      <c r="JKY13" s="1739" t="n"/>
      <c r="JKZ13" s="1739" t="n"/>
      <c r="JLA13" s="1739" t="n"/>
      <c r="JLB13" s="1739" t="n"/>
      <c r="JLC13" s="1739" t="n"/>
      <c r="JLD13" s="1739" t="n"/>
      <c r="JLE13" s="1739" t="n"/>
      <c r="JLF13" s="1739" t="n"/>
      <c r="JLG13" s="1739" t="n"/>
      <c r="JLH13" s="1739" t="n"/>
      <c r="JLI13" s="1739" t="n"/>
      <c r="JLJ13" s="1739" t="n"/>
      <c r="JLK13" s="1739" t="n"/>
      <c r="JLL13" s="1739" t="n"/>
      <c r="JLM13" s="1739" t="n"/>
      <c r="JLN13" s="1739" t="n"/>
      <c r="JLO13" s="1739" t="n"/>
      <c r="JLP13" s="1739" t="n"/>
      <c r="JLQ13" s="1739" t="n"/>
      <c r="JLR13" s="1739" t="n"/>
      <c r="JLS13" s="1739" t="n"/>
      <c r="JLT13" s="1739" t="n"/>
      <c r="JLU13" s="1739" t="n"/>
      <c r="JLV13" s="1739" t="n"/>
      <c r="JLW13" s="1739" t="n"/>
      <c r="JLX13" s="1739" t="n"/>
      <c r="JLY13" s="1739" t="n"/>
      <c r="JLZ13" s="1739" t="n"/>
      <c r="JMA13" s="1739" t="n"/>
      <c r="JMB13" s="1739" t="n"/>
      <c r="JMC13" s="1739" t="n"/>
      <c r="JMD13" s="1739" t="n"/>
      <c r="JME13" s="1739" t="n"/>
      <c r="JMF13" s="1739" t="n"/>
      <c r="JMG13" s="1739" t="n"/>
      <c r="JMH13" s="1739" t="n"/>
      <c r="JMI13" s="1739" t="n"/>
      <c r="JMJ13" s="1739" t="n"/>
      <c r="JMK13" s="1739" t="n"/>
      <c r="JML13" s="1739" t="n"/>
      <c r="JMM13" s="1739" t="n"/>
      <c r="JMN13" s="1739" t="n"/>
      <c r="JMO13" s="1739" t="n"/>
      <c r="JMP13" s="1739" t="n"/>
      <c r="JMQ13" s="1739" t="n"/>
      <c r="JMR13" s="1739" t="n"/>
      <c r="JMS13" s="1739" t="n"/>
      <c r="JMT13" s="1739" t="n"/>
      <c r="JMU13" s="1739" t="n"/>
      <c r="JMV13" s="1739" t="n"/>
      <c r="JMW13" s="1739" t="n"/>
      <c r="JMX13" s="1739" t="n"/>
      <c r="JMY13" s="1739" t="n"/>
      <c r="JMZ13" s="1739" t="n"/>
      <c r="JNA13" s="1739" t="n"/>
      <c r="JNB13" s="1739" t="n"/>
      <c r="JNC13" s="1739" t="n"/>
      <c r="JND13" s="1739" t="n"/>
      <c r="JNE13" s="1739" t="n"/>
      <c r="JNF13" s="1739" t="n"/>
      <c r="JNG13" s="1739" t="n"/>
      <c r="JNH13" s="1739" t="n"/>
      <c r="JNI13" s="1739" t="n"/>
      <c r="JNJ13" s="1739" t="n"/>
      <c r="JNK13" s="1739" t="n"/>
      <c r="JNL13" s="1739" t="n"/>
      <c r="JNM13" s="1739" t="n"/>
      <c r="JNN13" s="1739" t="n"/>
      <c r="JNO13" s="1739" t="n"/>
      <c r="JNP13" s="1739" t="n"/>
      <c r="JNQ13" s="1739" t="n"/>
      <c r="JNR13" s="1739" t="n"/>
      <c r="JNS13" s="1739" t="n"/>
      <c r="JNT13" s="1739" t="n"/>
      <c r="JNU13" s="1739" t="n"/>
      <c r="JNV13" s="1739" t="n"/>
      <c r="JNW13" s="1739" t="n"/>
      <c r="JNX13" s="1739" t="n"/>
      <c r="JNY13" s="1739" t="n"/>
      <c r="JNZ13" s="1739" t="n"/>
      <c r="JOA13" s="1739" t="n"/>
      <c r="JOB13" s="1739" t="n"/>
      <c r="JOC13" s="1739" t="n"/>
      <c r="JOD13" s="1739" t="n"/>
      <c r="JOE13" s="1739" t="n"/>
      <c r="JOF13" s="1739" t="n"/>
      <c r="JOG13" s="1739" t="n"/>
      <c r="JOH13" s="1739" t="n"/>
      <c r="JOI13" s="1739" t="n"/>
      <c r="JOJ13" s="1739" t="n"/>
      <c r="JOK13" s="1739" t="n"/>
      <c r="JOL13" s="1739" t="n"/>
      <c r="JOM13" s="1739" t="n"/>
      <c r="JON13" s="1739" t="n"/>
      <c r="JOO13" s="1739" t="n"/>
      <c r="JOP13" s="1739" t="n"/>
      <c r="JOQ13" s="1739" t="n"/>
      <c r="JOR13" s="1739" t="n"/>
      <c r="JOS13" s="1739" t="n"/>
      <c r="JOT13" s="1739" t="n"/>
      <c r="JOU13" s="1739" t="n"/>
      <c r="JOV13" s="1739" t="n"/>
      <c r="JOW13" s="1739" t="n"/>
      <c r="JOX13" s="1739" t="n"/>
      <c r="JOY13" s="1739" t="n"/>
      <c r="JOZ13" s="1739" t="n"/>
      <c r="JPA13" s="1739" t="n"/>
      <c r="JPB13" s="1739" t="n"/>
      <c r="JPC13" s="1739" t="n"/>
      <c r="JPD13" s="1739" t="n"/>
      <c r="JPE13" s="1739" t="n"/>
      <c r="JPF13" s="1739" t="n"/>
      <c r="JPG13" s="1739" t="n"/>
      <c r="JPH13" s="1739" t="n"/>
      <c r="JPI13" s="1739" t="n"/>
      <c r="JPJ13" s="1739" t="n"/>
      <c r="JPK13" s="1739" t="n"/>
      <c r="JPL13" s="1739" t="n"/>
      <c r="JPM13" s="1739" t="n"/>
      <c r="JPN13" s="1739" t="n"/>
      <c r="JPO13" s="1739" t="n"/>
      <c r="JPP13" s="1739" t="n"/>
      <c r="JPQ13" s="1739" t="n"/>
      <c r="JPR13" s="1739" t="n"/>
      <c r="JPS13" s="1739" t="n"/>
      <c r="JPT13" s="1739" t="n"/>
      <c r="JPU13" s="1739" t="n"/>
      <c r="JPV13" s="1739" t="n"/>
      <c r="JPW13" s="1739" t="n"/>
      <c r="JPX13" s="1739" t="n"/>
      <c r="JPY13" s="1739" t="n"/>
      <c r="JPZ13" s="1739" t="n"/>
      <c r="JQA13" s="1739" t="n"/>
      <c r="JQB13" s="1739" t="n"/>
      <c r="JQC13" s="1739" t="n"/>
      <c r="JQD13" s="1739" t="n"/>
      <c r="JQE13" s="1739" t="n"/>
      <c r="JQF13" s="1739" t="n"/>
      <c r="JQG13" s="1739" t="n"/>
      <c r="JQH13" s="1739" t="n"/>
      <c r="JQI13" s="1739" t="n"/>
      <c r="JQJ13" s="1739" t="n"/>
      <c r="JQK13" s="1739" t="n"/>
      <c r="JQL13" s="1739" t="n"/>
      <c r="JQM13" s="1739" t="n"/>
      <c r="JQN13" s="1739" t="n"/>
      <c r="JQO13" s="1739" t="n"/>
      <c r="JQP13" s="1739" t="n"/>
      <c r="JQQ13" s="1739" t="n"/>
      <c r="JQR13" s="1739" t="n"/>
      <c r="JQS13" s="1739" t="n"/>
      <c r="JQT13" s="1739" t="n"/>
      <c r="JQU13" s="1739" t="n"/>
      <c r="JQV13" s="1739" t="n"/>
      <c r="JQW13" s="1739" t="n"/>
      <c r="JQX13" s="1739" t="n"/>
      <c r="JQY13" s="1739" t="n"/>
      <c r="JQZ13" s="1739" t="n"/>
      <c r="JRA13" s="1739" t="n"/>
      <c r="JRB13" s="1739" t="n"/>
      <c r="JRC13" s="1739" t="n"/>
      <c r="JRD13" s="1739" t="n"/>
      <c r="JRE13" s="1739" t="n"/>
      <c r="JRF13" s="1739" t="n"/>
      <c r="JRG13" s="1739" t="n"/>
      <c r="JRH13" s="1739" t="n"/>
      <c r="JRI13" s="1739" t="n"/>
      <c r="JRJ13" s="1739" t="n"/>
      <c r="JRK13" s="1739" t="n"/>
      <c r="JRL13" s="1739" t="n"/>
      <c r="JRM13" s="1739" t="n"/>
      <c r="JRN13" s="1739" t="n"/>
      <c r="JRO13" s="1739" t="n"/>
      <c r="JRP13" s="1739" t="n"/>
      <c r="JRQ13" s="1739" t="n"/>
      <c r="JRR13" s="1739" t="n"/>
      <c r="JRS13" s="1739" t="n"/>
      <c r="JRT13" s="1739" t="n"/>
      <c r="JRU13" s="1739" t="n"/>
      <c r="JRV13" s="1739" t="n"/>
      <c r="JRW13" s="1739" t="n"/>
      <c r="JRX13" s="1739" t="n"/>
      <c r="JRY13" s="1739" t="n"/>
      <c r="JRZ13" s="1739" t="n"/>
      <c r="JSA13" s="1739" t="n"/>
      <c r="JSB13" s="1739" t="n"/>
      <c r="JSC13" s="1739" t="n"/>
      <c r="JSD13" s="1739" t="n"/>
      <c r="JSE13" s="1739" t="n"/>
      <c r="JSF13" s="1739" t="n"/>
      <c r="JSG13" s="1739" t="n"/>
      <c r="JSH13" s="1739" t="n"/>
      <c r="JSI13" s="1739" t="n"/>
      <c r="JSJ13" s="1739" t="n"/>
      <c r="JSK13" s="1739" t="n"/>
      <c r="JSL13" s="1739" t="n"/>
      <c r="JSM13" s="1739" t="n"/>
      <c r="JSN13" s="1739" t="n"/>
      <c r="JSO13" s="1739" t="n"/>
      <c r="JSP13" s="1739" t="n"/>
      <c r="JSQ13" s="1739" t="n"/>
      <c r="JSR13" s="1739" t="n"/>
      <c r="JSS13" s="1739" t="n"/>
      <c r="JST13" s="1739" t="n"/>
      <c r="JSU13" s="1739" t="n"/>
      <c r="JSV13" s="1739" t="n"/>
      <c r="JSW13" s="1739" t="n"/>
      <c r="JSX13" s="1739" t="n"/>
      <c r="JSY13" s="1739" t="n"/>
      <c r="JSZ13" s="1739" t="n"/>
      <c r="JTA13" s="1739" t="n"/>
      <c r="JTB13" s="1739" t="n"/>
      <c r="JTC13" s="1739" t="n"/>
      <c r="JTD13" s="1739" t="n"/>
      <c r="JTE13" s="1739" t="n"/>
      <c r="JTF13" s="1739" t="n"/>
      <c r="JTG13" s="1739" t="n"/>
      <c r="JTH13" s="1739" t="n"/>
      <c r="JTI13" s="1739" t="n"/>
      <c r="JTJ13" s="1739" t="n"/>
      <c r="JTK13" s="1739" t="n"/>
      <c r="JTL13" s="1739" t="n"/>
      <c r="JTM13" s="1739" t="n"/>
      <c r="JTN13" s="1739" t="n"/>
      <c r="JTO13" s="1739" t="n"/>
      <c r="JTP13" s="1739" t="n"/>
      <c r="JTQ13" s="1739" t="n"/>
      <c r="JTR13" s="1739" t="n"/>
      <c r="JTS13" s="1739" t="n"/>
      <c r="JTT13" s="1739" t="n"/>
      <c r="JTU13" s="1739" t="n"/>
      <c r="JTV13" s="1739" t="n"/>
      <c r="JTW13" s="1739" t="n"/>
      <c r="JTX13" s="1739" t="n"/>
      <c r="JTY13" s="1739" t="n"/>
      <c r="JTZ13" s="1739" t="n"/>
      <c r="JUA13" s="1739" t="n"/>
      <c r="JUB13" s="1739" t="n"/>
      <c r="JUC13" s="1739" t="n"/>
      <c r="JUD13" s="1739" t="n"/>
      <c r="JUE13" s="1739" t="n"/>
      <c r="JUF13" s="1739" t="n"/>
      <c r="JUG13" s="1739" t="n"/>
      <c r="JUH13" s="1739" t="n"/>
      <c r="JUI13" s="1739" t="n"/>
      <c r="JUJ13" s="1739" t="n"/>
      <c r="JUK13" s="1739" t="n"/>
      <c r="JUL13" s="1739" t="n"/>
      <c r="JUM13" s="1739" t="n"/>
      <c r="JUN13" s="1739" t="n"/>
      <c r="JUO13" s="1739" t="n"/>
      <c r="JUP13" s="1739" t="n"/>
      <c r="JUQ13" s="1739" t="n"/>
      <c r="JUR13" s="1739" t="n"/>
      <c r="JUS13" s="1739" t="n"/>
      <c r="JUT13" s="1739" t="n"/>
      <c r="JUU13" s="1739" t="n"/>
      <c r="JUV13" s="1739" t="n"/>
      <c r="JUW13" s="1739" t="n"/>
      <c r="JUX13" s="1739" t="n"/>
      <c r="JUY13" s="1739" t="n"/>
      <c r="JUZ13" s="1739" t="n"/>
      <c r="JVA13" s="1739" t="n"/>
      <c r="JVB13" s="1739" t="n"/>
      <c r="JVC13" s="1739" t="n"/>
      <c r="JVD13" s="1739" t="n"/>
      <c r="JVE13" s="1739" t="n"/>
      <c r="JVF13" s="1739" t="n"/>
      <c r="JVG13" s="1739" t="n"/>
      <c r="JVH13" s="1739" t="n"/>
      <c r="JVI13" s="1739" t="n"/>
      <c r="JVJ13" s="1739" t="n"/>
      <c r="JVK13" s="1739" t="n"/>
      <c r="JVL13" s="1739" t="n"/>
      <c r="JVM13" s="1739" t="n"/>
      <c r="JVN13" s="1739" t="n"/>
      <c r="JVO13" s="1739" t="n"/>
      <c r="JVP13" s="1739" t="n"/>
      <c r="JVQ13" s="1739" t="n"/>
      <c r="JVR13" s="1739" t="n"/>
      <c r="JVS13" s="1739" t="n"/>
      <c r="JVT13" s="1739" t="n"/>
      <c r="JVU13" s="1739" t="n"/>
      <c r="JVV13" s="1739" t="n"/>
      <c r="JVW13" s="1739" t="n"/>
      <c r="JVX13" s="1739" t="n"/>
      <c r="JVY13" s="1739" t="n"/>
      <c r="JVZ13" s="1739" t="n"/>
      <c r="JWA13" s="1739" t="n"/>
      <c r="JWB13" s="1739" t="n"/>
      <c r="JWC13" s="1739" t="n"/>
      <c r="JWD13" s="1739" t="n"/>
      <c r="JWE13" s="1739" t="n"/>
      <c r="JWF13" s="1739" t="n"/>
      <c r="JWG13" s="1739" t="n"/>
      <c r="JWH13" s="1739" t="n"/>
      <c r="JWI13" s="1739" t="n"/>
      <c r="JWJ13" s="1739" t="n"/>
      <c r="JWK13" s="1739" t="n"/>
      <c r="JWL13" s="1739" t="n"/>
      <c r="JWM13" s="1739" t="n"/>
      <c r="JWN13" s="1739" t="n"/>
      <c r="JWO13" s="1739" t="n"/>
      <c r="JWP13" s="1739" t="n"/>
      <c r="JWQ13" s="1739" t="n"/>
      <c r="JWR13" s="1739" t="n"/>
      <c r="JWS13" s="1739" t="n"/>
      <c r="JWT13" s="1739" t="n"/>
      <c r="JWU13" s="1739" t="n"/>
      <c r="JWV13" s="1739" t="n"/>
      <c r="JWW13" s="1739" t="n"/>
      <c r="JWX13" s="1739" t="n"/>
      <c r="JWY13" s="1739" t="n"/>
      <c r="JWZ13" s="1739" t="n"/>
      <c r="JXA13" s="1739" t="n"/>
      <c r="JXB13" s="1739" t="n"/>
      <c r="JXC13" s="1739" t="n"/>
      <c r="JXD13" s="1739" t="n"/>
      <c r="JXE13" s="1739" t="n"/>
      <c r="JXF13" s="1739" t="n"/>
      <c r="JXG13" s="1739" t="n"/>
      <c r="JXH13" s="1739" t="n"/>
      <c r="JXI13" s="1739" t="n"/>
      <c r="JXJ13" s="1739" t="n"/>
      <c r="JXK13" s="1739" t="n"/>
      <c r="JXL13" s="1739" t="n"/>
      <c r="JXM13" s="1739" t="n"/>
      <c r="JXN13" s="1739" t="n"/>
      <c r="JXO13" s="1739" t="n"/>
      <c r="JXP13" s="1739" t="n"/>
      <c r="JXQ13" s="1739" t="n"/>
      <c r="JXR13" s="1739" t="n"/>
      <c r="JXS13" s="1739" t="n"/>
      <c r="JXT13" s="1739" t="n"/>
      <c r="JXU13" s="1739" t="n"/>
      <c r="JXV13" s="1739" t="n"/>
      <c r="JXW13" s="1739" t="n"/>
      <c r="JXX13" s="1739" t="n"/>
      <c r="JXY13" s="1739" t="n"/>
      <c r="JXZ13" s="1739" t="n"/>
      <c r="JYA13" s="1739" t="n"/>
      <c r="JYB13" s="1739" t="n"/>
      <c r="JYC13" s="1739" t="n"/>
      <c r="JYD13" s="1739" t="n"/>
      <c r="JYE13" s="1739" t="n"/>
      <c r="JYF13" s="1739" t="n"/>
      <c r="JYG13" s="1739" t="n"/>
      <c r="JYH13" s="1739" t="n"/>
      <c r="JYI13" s="1739" t="n"/>
      <c r="JYJ13" s="1739" t="n"/>
      <c r="JYK13" s="1739" t="n"/>
      <c r="JYL13" s="1739" t="n"/>
      <c r="JYM13" s="1739" t="n"/>
      <c r="JYN13" s="1739" t="n"/>
      <c r="JYO13" s="1739" t="n"/>
      <c r="JYP13" s="1739" t="n"/>
      <c r="JYQ13" s="1739" t="n"/>
      <c r="JYR13" s="1739" t="n"/>
      <c r="JYS13" s="1739" t="n"/>
      <c r="JYT13" s="1739" t="n"/>
      <c r="JYU13" s="1739" t="n"/>
      <c r="JYV13" s="1739" t="n"/>
      <c r="JYW13" s="1739" t="n"/>
      <c r="JYX13" s="1739" t="n"/>
      <c r="JYY13" s="1739" t="n"/>
      <c r="JYZ13" s="1739" t="n"/>
      <c r="JZA13" s="1739" t="n"/>
      <c r="JZB13" s="1739" t="n"/>
      <c r="JZC13" s="1739" t="n"/>
      <c r="JZD13" s="1739" t="n"/>
      <c r="JZE13" s="1739" t="n"/>
      <c r="JZF13" s="1739" t="n"/>
      <c r="JZG13" s="1739" t="n"/>
      <c r="JZH13" s="1739" t="n"/>
      <c r="JZI13" s="1739" t="n"/>
      <c r="JZJ13" s="1739" t="n"/>
      <c r="JZK13" s="1739" t="n"/>
      <c r="JZL13" s="1739" t="n"/>
      <c r="JZM13" s="1739" t="n"/>
      <c r="JZN13" s="1739" t="n"/>
      <c r="JZO13" s="1739" t="n"/>
      <c r="JZP13" s="1739" t="n"/>
      <c r="JZQ13" s="1739" t="n"/>
      <c r="JZR13" s="1739" t="n"/>
      <c r="JZS13" s="1739" t="n"/>
      <c r="JZT13" s="1739" t="n"/>
      <c r="JZU13" s="1739" t="n"/>
      <c r="JZV13" s="1739" t="n"/>
      <c r="JZW13" s="1739" t="n"/>
      <c r="JZX13" s="1739" t="n"/>
      <c r="JZY13" s="1739" t="n"/>
      <c r="JZZ13" s="1739" t="n"/>
      <c r="KAA13" s="1739" t="n"/>
      <c r="KAB13" s="1739" t="n"/>
      <c r="KAC13" s="1739" t="n"/>
      <c r="KAD13" s="1739" t="n"/>
      <c r="KAE13" s="1739" t="n"/>
      <c r="KAF13" s="1739" t="n"/>
      <c r="KAG13" s="1739" t="n"/>
      <c r="KAH13" s="1739" t="n"/>
      <c r="KAI13" s="1739" t="n"/>
      <c r="KAJ13" s="1739" t="n"/>
      <c r="KAK13" s="1739" t="n"/>
      <c r="KAL13" s="1739" t="n"/>
      <c r="KAM13" s="1739" t="n"/>
      <c r="KAN13" s="1739" t="n"/>
      <c r="KAO13" s="1739" t="n"/>
      <c r="KAP13" s="1739" t="n"/>
      <c r="KAQ13" s="1739" t="n"/>
      <c r="KAR13" s="1739" t="n"/>
      <c r="KAS13" s="1739" t="n"/>
      <c r="KAT13" s="1739" t="n"/>
      <c r="KAU13" s="1739" t="n"/>
      <c r="KAV13" s="1739" t="n"/>
      <c r="KAW13" s="1739" t="n"/>
      <c r="KAX13" s="1739" t="n"/>
      <c r="KAY13" s="1739" t="n"/>
      <c r="KAZ13" s="1739" t="n"/>
      <c r="KBA13" s="1739" t="n"/>
      <c r="KBB13" s="1739" t="n"/>
      <c r="KBC13" s="1739" t="n"/>
      <c r="KBD13" s="1739" t="n"/>
      <c r="KBE13" s="1739" t="n"/>
      <c r="KBF13" s="1739" t="n"/>
      <c r="KBG13" s="1739" t="n"/>
      <c r="KBH13" s="1739" t="n"/>
      <c r="KBI13" s="1739" t="n"/>
      <c r="KBJ13" s="1739" t="n"/>
      <c r="KBK13" s="1739" t="n"/>
      <c r="KBL13" s="1739" t="n"/>
      <c r="KBM13" s="1739" t="n"/>
      <c r="KBN13" s="1739" t="n"/>
      <c r="KBO13" s="1739" t="n"/>
      <c r="KBP13" s="1739" t="n"/>
      <c r="KBQ13" s="1739" t="n"/>
      <c r="KBR13" s="1739" t="n"/>
      <c r="KBS13" s="1739" t="n"/>
      <c r="KBT13" s="1739" t="n"/>
      <c r="KBU13" s="1739" t="n"/>
      <c r="KBV13" s="1739" t="n"/>
      <c r="KBW13" s="1739" t="n"/>
      <c r="KBX13" s="1739" t="n"/>
      <c r="KBY13" s="1739" t="n"/>
      <c r="KBZ13" s="1739" t="n"/>
      <c r="KCA13" s="1739" t="n"/>
      <c r="KCB13" s="1739" t="n"/>
      <c r="KCC13" s="1739" t="n"/>
      <c r="KCD13" s="1739" t="n"/>
      <c r="KCE13" s="1739" t="n"/>
      <c r="KCF13" s="1739" t="n"/>
      <c r="KCG13" s="1739" t="n"/>
      <c r="KCH13" s="1739" t="n"/>
      <c r="KCI13" s="1739" t="n"/>
      <c r="KCJ13" s="1739" t="n"/>
      <c r="KCK13" s="1739" t="n"/>
      <c r="KCL13" s="1739" t="n"/>
      <c r="KCM13" s="1739" t="n"/>
      <c r="KCN13" s="1739" t="n"/>
      <c r="KCO13" s="1739" t="n"/>
      <c r="KCP13" s="1739" t="n"/>
      <c r="KCQ13" s="1739" t="n"/>
      <c r="KCR13" s="1739" t="n"/>
      <c r="KCS13" s="1739" t="n"/>
      <c r="KCT13" s="1739" t="n"/>
      <c r="KCU13" s="1739" t="n"/>
      <c r="KCV13" s="1739" t="n"/>
      <c r="KCW13" s="1739" t="n"/>
      <c r="KCX13" s="1739" t="n"/>
      <c r="KCY13" s="1739" t="n"/>
      <c r="KCZ13" s="1739" t="n"/>
      <c r="KDA13" s="1739" t="n"/>
      <c r="KDB13" s="1739" t="n"/>
      <c r="KDC13" s="1739" t="n"/>
      <c r="KDD13" s="1739" t="n"/>
      <c r="KDE13" s="1739" t="n"/>
      <c r="KDF13" s="1739" t="n"/>
      <c r="KDG13" s="1739" t="n"/>
      <c r="KDH13" s="1739" t="n"/>
      <c r="KDI13" s="1739" t="n"/>
      <c r="KDJ13" s="1739" t="n"/>
      <c r="KDK13" s="1739" t="n"/>
      <c r="KDL13" s="1739" t="n"/>
      <c r="KDM13" s="1739" t="n"/>
      <c r="KDN13" s="1739" t="n"/>
      <c r="KDO13" s="1739" t="n"/>
      <c r="KDP13" s="1739" t="n"/>
      <c r="KDQ13" s="1739" t="n"/>
      <c r="KDR13" s="1739" t="n"/>
      <c r="KDS13" s="1739" t="n"/>
      <c r="KDT13" s="1739" t="n"/>
      <c r="KDU13" s="1739" t="n"/>
      <c r="KDV13" s="1739" t="n"/>
      <c r="KDW13" s="1739" t="n"/>
      <c r="KDX13" s="1739" t="n"/>
      <c r="KDY13" s="1739" t="n"/>
      <c r="KDZ13" s="1739" t="n"/>
      <c r="KEA13" s="1739" t="n"/>
      <c r="KEB13" s="1739" t="n"/>
      <c r="KEC13" s="1739" t="n"/>
      <c r="KED13" s="1739" t="n"/>
      <c r="KEE13" s="1739" t="n"/>
      <c r="KEF13" s="1739" t="n"/>
      <c r="KEG13" s="1739" t="n"/>
      <c r="KEH13" s="1739" t="n"/>
      <c r="KEI13" s="1739" t="n"/>
      <c r="KEJ13" s="1739" t="n"/>
      <c r="KEK13" s="1739" t="n"/>
      <c r="KEL13" s="1739" t="n"/>
      <c r="KEM13" s="1739" t="n"/>
      <c r="KEN13" s="1739" t="n"/>
      <c r="KEO13" s="1739" t="n"/>
      <c r="KEP13" s="1739" t="n"/>
      <c r="KEQ13" s="1739" t="n"/>
      <c r="KER13" s="1739" t="n"/>
      <c r="KES13" s="1739" t="n"/>
      <c r="KET13" s="1739" t="n"/>
      <c r="KEU13" s="1739" t="n"/>
      <c r="KEV13" s="1739" t="n"/>
      <c r="KEW13" s="1739" t="n"/>
      <c r="KEX13" s="1739" t="n"/>
      <c r="KEY13" s="1739" t="n"/>
      <c r="KEZ13" s="1739" t="n"/>
      <c r="KFA13" s="1739" t="n"/>
      <c r="KFB13" s="1739" t="n"/>
      <c r="KFC13" s="1739" t="n"/>
      <c r="KFD13" s="1739" t="n"/>
      <c r="KFE13" s="1739" t="n"/>
      <c r="KFF13" s="1739" t="n"/>
      <c r="KFG13" s="1739" t="n"/>
      <c r="KFH13" s="1739" t="n"/>
      <c r="KFI13" s="1739" t="n"/>
      <c r="KFJ13" s="1739" t="n"/>
      <c r="KFK13" s="1739" t="n"/>
      <c r="KFL13" s="1739" t="n"/>
      <c r="KFM13" s="1739" t="n"/>
      <c r="KFN13" s="1739" t="n"/>
      <c r="KFO13" s="1739" t="n"/>
      <c r="KFP13" s="1739" t="n"/>
      <c r="KFQ13" s="1739" t="n"/>
      <c r="KFR13" s="1739" t="n"/>
      <c r="KFS13" s="1739" t="n"/>
      <c r="KFT13" s="1739" t="n"/>
      <c r="KFU13" s="1739" t="n"/>
      <c r="KFV13" s="1739" t="n"/>
      <c r="KFW13" s="1739" t="n"/>
      <c r="KFX13" s="1739" t="n"/>
      <c r="KFY13" s="1739" t="n"/>
      <c r="KFZ13" s="1739" t="n"/>
      <c r="KGA13" s="1739" t="n"/>
      <c r="KGB13" s="1739" t="n"/>
      <c r="KGC13" s="1739" t="n"/>
      <c r="KGD13" s="1739" t="n"/>
      <c r="KGE13" s="1739" t="n"/>
      <c r="KGF13" s="1739" t="n"/>
      <c r="KGG13" s="1739" t="n"/>
      <c r="KGH13" s="1739" t="n"/>
      <c r="KGI13" s="1739" t="n"/>
      <c r="KGJ13" s="1739" t="n"/>
      <c r="KGK13" s="1739" t="n"/>
      <c r="KGL13" s="1739" t="n"/>
      <c r="KGM13" s="1739" t="n"/>
      <c r="KGN13" s="1739" t="n"/>
      <c r="KGO13" s="1739" t="n"/>
      <c r="KGP13" s="1739" t="n"/>
      <c r="KGQ13" s="1739" t="n"/>
      <c r="KGR13" s="1739" t="n"/>
      <c r="KGS13" s="1739" t="n"/>
      <c r="KGT13" s="1739" t="n"/>
      <c r="KGU13" s="1739" t="n"/>
      <c r="KGV13" s="1739" t="n"/>
      <c r="KGW13" s="1739" t="n"/>
      <c r="KGX13" s="1739" t="n"/>
      <c r="KGY13" s="1739" t="n"/>
      <c r="KGZ13" s="1739" t="n"/>
      <c r="KHA13" s="1739" t="n"/>
      <c r="KHB13" s="1739" t="n"/>
      <c r="KHC13" s="1739" t="n"/>
      <c r="KHD13" s="1739" t="n"/>
      <c r="KHE13" s="1739" t="n"/>
      <c r="KHF13" s="1739" t="n"/>
      <c r="KHG13" s="1739" t="n"/>
      <c r="KHH13" s="1739" t="n"/>
      <c r="KHI13" s="1739" t="n"/>
      <c r="KHJ13" s="1739" t="n"/>
      <c r="KHK13" s="1739" t="n"/>
      <c r="KHL13" s="1739" t="n"/>
      <c r="KHM13" s="1739" t="n"/>
      <c r="KHN13" s="1739" t="n"/>
      <c r="KHO13" s="1739" t="n"/>
      <c r="KHP13" s="1739" t="n"/>
      <c r="KHQ13" s="1739" t="n"/>
      <c r="KHR13" s="1739" t="n"/>
      <c r="KHS13" s="1739" t="n"/>
      <c r="KHT13" s="1739" t="n"/>
      <c r="KHU13" s="1739" t="n"/>
      <c r="KHV13" s="1739" t="n"/>
      <c r="KHW13" s="1739" t="n"/>
      <c r="KHX13" s="1739" t="n"/>
      <c r="KHY13" s="1739" t="n"/>
      <c r="KHZ13" s="1739" t="n"/>
      <c r="KIA13" s="1739" t="n"/>
      <c r="KIB13" s="1739" t="n"/>
      <c r="KIC13" s="1739" t="n"/>
      <c r="KID13" s="1739" t="n"/>
      <c r="KIE13" s="1739" t="n"/>
      <c r="KIF13" s="1739" t="n"/>
      <c r="KIG13" s="1739" t="n"/>
      <c r="KIH13" s="1739" t="n"/>
      <c r="KII13" s="1739" t="n"/>
      <c r="KIJ13" s="1739" t="n"/>
      <c r="KIK13" s="1739" t="n"/>
      <c r="KIL13" s="1739" t="n"/>
      <c r="KIM13" s="1739" t="n"/>
      <c r="KIN13" s="1739" t="n"/>
      <c r="KIO13" s="1739" t="n"/>
      <c r="KIP13" s="1739" t="n"/>
      <c r="KIQ13" s="1739" t="n"/>
      <c r="KIR13" s="1739" t="n"/>
      <c r="KIS13" s="1739" t="n"/>
      <c r="KIT13" s="1739" t="n"/>
      <c r="KIU13" s="1739" t="n"/>
      <c r="KIV13" s="1739" t="n"/>
      <c r="KIW13" s="1739" t="n"/>
      <c r="KIX13" s="1739" t="n"/>
      <c r="KIY13" s="1739" t="n"/>
      <c r="KIZ13" s="1739" t="n"/>
      <c r="KJA13" s="1739" t="n"/>
      <c r="KJB13" s="1739" t="n"/>
      <c r="KJC13" s="1739" t="n"/>
      <c r="KJD13" s="1739" t="n"/>
      <c r="KJE13" s="1739" t="n"/>
      <c r="KJF13" s="1739" t="n"/>
      <c r="KJG13" s="1739" t="n"/>
      <c r="KJH13" s="1739" t="n"/>
      <c r="KJI13" s="1739" t="n"/>
      <c r="KJJ13" s="1739" t="n"/>
      <c r="KJK13" s="1739" t="n"/>
      <c r="KJL13" s="1739" t="n"/>
      <c r="KJM13" s="1739" t="n"/>
      <c r="KJN13" s="1739" t="n"/>
      <c r="KJO13" s="1739" t="n"/>
      <c r="KJP13" s="1739" t="n"/>
      <c r="KJQ13" s="1739" t="n"/>
      <c r="KJR13" s="1739" t="n"/>
      <c r="KJS13" s="1739" t="n"/>
      <c r="KJT13" s="1739" t="n"/>
      <c r="KJU13" s="1739" t="n"/>
      <c r="KJV13" s="1739" t="n"/>
      <c r="KJW13" s="1739" t="n"/>
      <c r="KJX13" s="1739" t="n"/>
      <c r="KJY13" s="1739" t="n"/>
      <c r="KJZ13" s="1739" t="n"/>
      <c r="KKA13" s="1739" t="n"/>
      <c r="KKB13" s="1739" t="n"/>
      <c r="KKC13" s="1739" t="n"/>
      <c r="KKD13" s="1739" t="n"/>
      <c r="KKE13" s="1739" t="n"/>
      <c r="KKF13" s="1739" t="n"/>
      <c r="KKG13" s="1739" t="n"/>
      <c r="KKH13" s="1739" t="n"/>
      <c r="KKI13" s="1739" t="n"/>
      <c r="KKJ13" s="1739" t="n"/>
      <c r="KKK13" s="1739" t="n"/>
      <c r="KKL13" s="1739" t="n"/>
      <c r="KKM13" s="1739" t="n"/>
      <c r="KKN13" s="1739" t="n"/>
      <c r="KKO13" s="1739" t="n"/>
      <c r="KKP13" s="1739" t="n"/>
      <c r="KKQ13" s="1739" t="n"/>
      <c r="KKR13" s="1739" t="n"/>
      <c r="KKS13" s="1739" t="n"/>
      <c r="KKT13" s="1739" t="n"/>
      <c r="KKU13" s="1739" t="n"/>
      <c r="KKV13" s="1739" t="n"/>
      <c r="KKW13" s="1739" t="n"/>
      <c r="KKX13" s="1739" t="n"/>
      <c r="KKY13" s="1739" t="n"/>
      <c r="KKZ13" s="1739" t="n"/>
      <c r="KLA13" s="1739" t="n"/>
      <c r="KLB13" s="1739" t="n"/>
      <c r="KLC13" s="1739" t="n"/>
      <c r="KLD13" s="1739" t="n"/>
      <c r="KLE13" s="1739" t="n"/>
      <c r="KLF13" s="1739" t="n"/>
      <c r="KLG13" s="1739" t="n"/>
      <c r="KLH13" s="1739" t="n"/>
      <c r="KLI13" s="1739" t="n"/>
      <c r="KLJ13" s="1739" t="n"/>
      <c r="KLK13" s="1739" t="n"/>
      <c r="KLL13" s="1739" t="n"/>
      <c r="KLM13" s="1739" t="n"/>
      <c r="KLN13" s="1739" t="n"/>
      <c r="KLO13" s="1739" t="n"/>
      <c r="KLP13" s="1739" t="n"/>
      <c r="KLQ13" s="1739" t="n"/>
      <c r="KLR13" s="1739" t="n"/>
      <c r="KLS13" s="1739" t="n"/>
      <c r="KLT13" s="1739" t="n"/>
      <c r="KLU13" s="1739" t="n"/>
      <c r="KLV13" s="1739" t="n"/>
      <c r="KLW13" s="1739" t="n"/>
      <c r="KLX13" s="1739" t="n"/>
      <c r="KLY13" s="1739" t="n"/>
      <c r="KLZ13" s="1739" t="n"/>
      <c r="KMA13" s="1739" t="n"/>
      <c r="KMB13" s="1739" t="n"/>
      <c r="KMC13" s="1739" t="n"/>
      <c r="KMD13" s="1739" t="n"/>
      <c r="KME13" s="1739" t="n"/>
      <c r="KMF13" s="1739" t="n"/>
      <c r="KMG13" s="1739" t="n"/>
      <c r="KMH13" s="1739" t="n"/>
      <c r="KMI13" s="1739" t="n"/>
      <c r="KMJ13" s="1739" t="n"/>
      <c r="KMK13" s="1739" t="n"/>
      <c r="KML13" s="1739" t="n"/>
      <c r="KMM13" s="1739" t="n"/>
      <c r="KMN13" s="1739" t="n"/>
      <c r="KMO13" s="1739" t="n"/>
      <c r="KMP13" s="1739" t="n"/>
      <c r="KMQ13" s="1739" t="n"/>
      <c r="KMR13" s="1739" t="n"/>
      <c r="KMS13" s="1739" t="n"/>
      <c r="KMT13" s="1739" t="n"/>
      <c r="KMU13" s="1739" t="n"/>
      <c r="KMV13" s="1739" t="n"/>
      <c r="KMW13" s="1739" t="n"/>
      <c r="KMX13" s="1739" t="n"/>
      <c r="KMY13" s="1739" t="n"/>
      <c r="KMZ13" s="1739" t="n"/>
      <c r="KNA13" s="1739" t="n"/>
      <c r="KNB13" s="1739" t="n"/>
      <c r="KNC13" s="1739" t="n"/>
      <c r="KND13" s="1739" t="n"/>
      <c r="KNE13" s="1739" t="n"/>
      <c r="KNF13" s="1739" t="n"/>
      <c r="KNG13" s="1739" t="n"/>
      <c r="KNH13" s="1739" t="n"/>
      <c r="KNI13" s="1739" t="n"/>
      <c r="KNJ13" s="1739" t="n"/>
      <c r="KNK13" s="1739" t="n"/>
      <c r="KNL13" s="1739" t="n"/>
      <c r="KNM13" s="1739" t="n"/>
      <c r="KNN13" s="1739" t="n"/>
      <c r="KNO13" s="1739" t="n"/>
      <c r="KNP13" s="1739" t="n"/>
      <c r="KNQ13" s="1739" t="n"/>
      <c r="KNR13" s="1739" t="n"/>
      <c r="KNS13" s="1739" t="n"/>
      <c r="KNT13" s="1739" t="n"/>
      <c r="KNU13" s="1739" t="n"/>
      <c r="KNV13" s="1739" t="n"/>
      <c r="KNW13" s="1739" t="n"/>
      <c r="KNX13" s="1739" t="n"/>
      <c r="KNY13" s="1739" t="n"/>
      <c r="KNZ13" s="1739" t="n"/>
      <c r="KOA13" s="1739" t="n"/>
      <c r="KOB13" s="1739" t="n"/>
      <c r="KOC13" s="1739" t="n"/>
      <c r="KOD13" s="1739" t="n"/>
      <c r="KOE13" s="1739" t="n"/>
      <c r="KOF13" s="1739" t="n"/>
      <c r="KOG13" s="1739" t="n"/>
      <c r="KOH13" s="1739" t="n"/>
      <c r="KOI13" s="1739" t="n"/>
      <c r="KOJ13" s="1739" t="n"/>
      <c r="KOK13" s="1739" t="n"/>
      <c r="KOL13" s="1739" t="n"/>
      <c r="KOM13" s="1739" t="n"/>
      <c r="KON13" s="1739" t="n"/>
      <c r="KOO13" s="1739" t="n"/>
      <c r="KOP13" s="1739" t="n"/>
      <c r="KOQ13" s="1739" t="n"/>
      <c r="KOR13" s="1739" t="n"/>
      <c r="KOS13" s="1739" t="n"/>
      <c r="KOT13" s="1739" t="n"/>
      <c r="KOU13" s="1739" t="n"/>
      <c r="KOV13" s="1739" t="n"/>
      <c r="KOW13" s="1739" t="n"/>
      <c r="KOX13" s="1739" t="n"/>
      <c r="KOY13" s="1739" t="n"/>
      <c r="KOZ13" s="1739" t="n"/>
      <c r="KPA13" s="1739" t="n"/>
      <c r="KPB13" s="1739" t="n"/>
      <c r="KPC13" s="1739" t="n"/>
      <c r="KPD13" s="1739" t="n"/>
      <c r="KPE13" s="1739" t="n"/>
      <c r="KPF13" s="1739" t="n"/>
      <c r="KPG13" s="1739" t="n"/>
      <c r="KPH13" s="1739" t="n"/>
      <c r="KPI13" s="1739" t="n"/>
      <c r="KPJ13" s="1739" t="n"/>
      <c r="KPK13" s="1739" t="n"/>
      <c r="KPL13" s="1739" t="n"/>
      <c r="KPM13" s="1739" t="n"/>
      <c r="KPN13" s="1739" t="n"/>
      <c r="KPO13" s="1739" t="n"/>
      <c r="KPP13" s="1739" t="n"/>
      <c r="KPQ13" s="1739" t="n"/>
      <c r="KPR13" s="1739" t="n"/>
      <c r="KPS13" s="1739" t="n"/>
      <c r="KPT13" s="1739" t="n"/>
      <c r="KPU13" s="1739" t="n"/>
      <c r="KPV13" s="1739" t="n"/>
      <c r="KPW13" s="1739" t="n"/>
      <c r="KPX13" s="1739" t="n"/>
      <c r="KPY13" s="1739" t="n"/>
      <c r="KPZ13" s="1739" t="n"/>
      <c r="KQA13" s="1739" t="n"/>
      <c r="KQB13" s="1739" t="n"/>
      <c r="KQC13" s="1739" t="n"/>
      <c r="KQD13" s="1739" t="n"/>
      <c r="KQE13" s="1739" t="n"/>
      <c r="KQF13" s="1739" t="n"/>
      <c r="KQG13" s="1739" t="n"/>
      <c r="KQH13" s="1739" t="n"/>
      <c r="KQI13" s="1739" t="n"/>
      <c r="KQJ13" s="1739" t="n"/>
      <c r="KQK13" s="1739" t="n"/>
      <c r="KQL13" s="1739" t="n"/>
      <c r="KQM13" s="1739" t="n"/>
      <c r="KQN13" s="1739" t="n"/>
      <c r="KQO13" s="1739" t="n"/>
      <c r="KQP13" s="1739" t="n"/>
      <c r="KQQ13" s="1739" t="n"/>
      <c r="KQR13" s="1739" t="n"/>
      <c r="KQS13" s="1739" t="n"/>
      <c r="KQT13" s="1739" t="n"/>
      <c r="KQU13" s="1739" t="n"/>
      <c r="KQV13" s="1739" t="n"/>
      <c r="KQW13" s="1739" t="n"/>
      <c r="KQX13" s="1739" t="n"/>
      <c r="KQY13" s="1739" t="n"/>
      <c r="KQZ13" s="1739" t="n"/>
      <c r="KRA13" s="1739" t="n"/>
      <c r="KRB13" s="1739" t="n"/>
      <c r="KRC13" s="1739" t="n"/>
      <c r="KRD13" s="1739" t="n"/>
      <c r="KRE13" s="1739" t="n"/>
      <c r="KRF13" s="1739" t="n"/>
      <c r="KRG13" s="1739" t="n"/>
      <c r="KRH13" s="1739" t="n"/>
      <c r="KRI13" s="1739" t="n"/>
      <c r="KRJ13" s="1739" t="n"/>
      <c r="KRK13" s="1739" t="n"/>
      <c r="KRL13" s="1739" t="n"/>
      <c r="KRM13" s="1739" t="n"/>
      <c r="KRN13" s="1739" t="n"/>
      <c r="KRO13" s="1739" t="n"/>
      <c r="KRP13" s="1739" t="n"/>
      <c r="KRQ13" s="1739" t="n"/>
      <c r="KRR13" s="1739" t="n"/>
      <c r="KRS13" s="1739" t="n"/>
      <c r="KRT13" s="1739" t="n"/>
      <c r="KRU13" s="1739" t="n"/>
      <c r="KRV13" s="1739" t="n"/>
      <c r="KRW13" s="1739" t="n"/>
      <c r="KRX13" s="1739" t="n"/>
      <c r="KRY13" s="1739" t="n"/>
      <c r="KRZ13" s="1739" t="n"/>
      <c r="KSA13" s="1739" t="n"/>
      <c r="KSB13" s="1739" t="n"/>
      <c r="KSC13" s="1739" t="n"/>
      <c r="KSD13" s="1739" t="n"/>
      <c r="KSE13" s="1739" t="n"/>
      <c r="KSF13" s="1739" t="n"/>
      <c r="KSG13" s="1739" t="n"/>
      <c r="KSH13" s="1739" t="n"/>
      <c r="KSI13" s="1739" t="n"/>
      <c r="KSJ13" s="1739" t="n"/>
      <c r="KSK13" s="1739" t="n"/>
      <c r="KSL13" s="1739" t="n"/>
      <c r="KSM13" s="1739" t="n"/>
      <c r="KSN13" s="1739" t="n"/>
      <c r="KSO13" s="1739" t="n"/>
      <c r="KSP13" s="1739" t="n"/>
      <c r="KSQ13" s="1739" t="n"/>
      <c r="KSR13" s="1739" t="n"/>
      <c r="KSS13" s="1739" t="n"/>
      <c r="KST13" s="1739" t="n"/>
      <c r="KSU13" s="1739" t="n"/>
      <c r="KSV13" s="1739" t="n"/>
      <c r="KSW13" s="1739" t="n"/>
      <c r="KSX13" s="1739" t="n"/>
      <c r="KSY13" s="1739" t="n"/>
      <c r="KSZ13" s="1739" t="n"/>
      <c r="KTA13" s="1739" t="n"/>
      <c r="KTB13" s="1739" t="n"/>
      <c r="KTC13" s="1739" t="n"/>
      <c r="KTD13" s="1739" t="n"/>
      <c r="KTE13" s="1739" t="n"/>
      <c r="KTF13" s="1739" t="n"/>
      <c r="KTG13" s="1739" t="n"/>
      <c r="KTH13" s="1739" t="n"/>
      <c r="KTI13" s="1739" t="n"/>
      <c r="KTJ13" s="1739" t="n"/>
      <c r="KTK13" s="1739" t="n"/>
      <c r="KTL13" s="1739" t="n"/>
      <c r="KTM13" s="1739" t="n"/>
      <c r="KTN13" s="1739" t="n"/>
      <c r="KTO13" s="1739" t="n"/>
      <c r="KTP13" s="1739" t="n"/>
      <c r="KTQ13" s="1739" t="n"/>
      <c r="KTR13" s="1739" t="n"/>
      <c r="KTS13" s="1739" t="n"/>
      <c r="KTT13" s="1739" t="n"/>
      <c r="KTU13" s="1739" t="n"/>
      <c r="KTV13" s="1739" t="n"/>
      <c r="KTW13" s="1739" t="n"/>
      <c r="KTX13" s="1739" t="n"/>
      <c r="KTY13" s="1739" t="n"/>
      <c r="KTZ13" s="1739" t="n"/>
      <c r="KUA13" s="1739" t="n"/>
      <c r="KUB13" s="1739" t="n"/>
      <c r="KUC13" s="1739" t="n"/>
      <c r="KUD13" s="1739" t="n"/>
      <c r="KUE13" s="1739" t="n"/>
      <c r="KUF13" s="1739" t="n"/>
      <c r="KUG13" s="1739" t="n"/>
      <c r="KUH13" s="1739" t="n"/>
      <c r="KUI13" s="1739" t="n"/>
      <c r="KUJ13" s="1739" t="n"/>
      <c r="KUK13" s="1739" t="n"/>
      <c r="KUL13" s="1739" t="n"/>
      <c r="KUM13" s="1739" t="n"/>
      <c r="KUN13" s="1739" t="n"/>
      <c r="KUO13" s="1739" t="n"/>
      <c r="KUP13" s="1739" t="n"/>
      <c r="KUQ13" s="1739" t="n"/>
      <c r="KUR13" s="1739" t="n"/>
      <c r="KUS13" s="1739" t="n"/>
      <c r="KUT13" s="1739" t="n"/>
      <c r="KUU13" s="1739" t="n"/>
      <c r="KUV13" s="1739" t="n"/>
      <c r="KUW13" s="1739" t="n"/>
      <c r="KUX13" s="1739" t="n"/>
      <c r="KUY13" s="1739" t="n"/>
      <c r="KUZ13" s="1739" t="n"/>
      <c r="KVA13" s="1739" t="n"/>
      <c r="KVB13" s="1739" t="n"/>
      <c r="KVC13" s="1739" t="n"/>
      <c r="KVD13" s="1739" t="n"/>
      <c r="KVE13" s="1739" t="n"/>
      <c r="KVF13" s="1739" t="n"/>
      <c r="KVG13" s="1739" t="n"/>
      <c r="KVH13" s="1739" t="n"/>
      <c r="KVI13" s="1739" t="n"/>
      <c r="KVJ13" s="1739" t="n"/>
      <c r="KVK13" s="1739" t="n"/>
      <c r="KVL13" s="1739" t="n"/>
      <c r="KVM13" s="1739" t="n"/>
      <c r="KVN13" s="1739" t="n"/>
      <c r="KVO13" s="1739" t="n"/>
      <c r="KVP13" s="1739" t="n"/>
      <c r="KVQ13" s="1739" t="n"/>
      <c r="KVR13" s="1739" t="n"/>
      <c r="KVS13" s="1739" t="n"/>
      <c r="KVT13" s="1739" t="n"/>
      <c r="KVU13" s="1739" t="n"/>
      <c r="KVV13" s="1739" t="n"/>
      <c r="KVW13" s="1739" t="n"/>
      <c r="KVX13" s="1739" t="n"/>
      <c r="KVY13" s="1739" t="n"/>
      <c r="KVZ13" s="1739" t="n"/>
      <c r="KWA13" s="1739" t="n"/>
      <c r="KWB13" s="1739" t="n"/>
      <c r="KWC13" s="1739" t="n"/>
      <c r="KWD13" s="1739" t="n"/>
      <c r="KWE13" s="1739" t="n"/>
      <c r="KWF13" s="1739" t="n"/>
      <c r="KWG13" s="1739" t="n"/>
      <c r="KWH13" s="1739" t="n"/>
      <c r="KWI13" s="1739" t="n"/>
      <c r="KWJ13" s="1739" t="n"/>
      <c r="KWK13" s="1739" t="n"/>
      <c r="KWL13" s="1739" t="n"/>
      <c r="KWM13" s="1739" t="n"/>
      <c r="KWN13" s="1739" t="n"/>
      <c r="KWO13" s="1739" t="n"/>
      <c r="KWP13" s="1739" t="n"/>
      <c r="KWQ13" s="1739" t="n"/>
      <c r="KWR13" s="1739" t="n"/>
      <c r="KWS13" s="1739" t="n"/>
      <c r="KWT13" s="1739" t="n"/>
      <c r="KWU13" s="1739" t="n"/>
      <c r="KWV13" s="1739" t="n"/>
      <c r="KWW13" s="1739" t="n"/>
      <c r="KWX13" s="1739" t="n"/>
      <c r="KWY13" s="1739" t="n"/>
      <c r="KWZ13" s="1739" t="n"/>
      <c r="KXA13" s="1739" t="n"/>
      <c r="KXB13" s="1739" t="n"/>
      <c r="KXC13" s="1739" t="n"/>
      <c r="KXD13" s="1739" t="n"/>
      <c r="KXE13" s="1739" t="n"/>
      <c r="KXF13" s="1739" t="n"/>
      <c r="KXG13" s="1739" t="n"/>
      <c r="KXH13" s="1739" t="n"/>
      <c r="KXI13" s="1739" t="n"/>
      <c r="KXJ13" s="1739" t="n"/>
      <c r="KXK13" s="1739" t="n"/>
      <c r="KXL13" s="1739" t="n"/>
      <c r="KXM13" s="1739" t="n"/>
      <c r="KXN13" s="1739" t="n"/>
      <c r="KXO13" s="1739" t="n"/>
      <c r="KXP13" s="1739" t="n"/>
      <c r="KXQ13" s="1739" t="n"/>
      <c r="KXR13" s="1739" t="n"/>
      <c r="KXS13" s="1739" t="n"/>
      <c r="KXT13" s="1739" t="n"/>
      <c r="KXU13" s="1739" t="n"/>
      <c r="KXV13" s="1739" t="n"/>
      <c r="KXW13" s="1739" t="n"/>
      <c r="KXX13" s="1739" t="n"/>
      <c r="KXY13" s="1739" t="n"/>
      <c r="KXZ13" s="1739" t="n"/>
      <c r="KYA13" s="1739" t="n"/>
      <c r="KYB13" s="1739" t="n"/>
      <c r="KYC13" s="1739" t="n"/>
      <c r="KYD13" s="1739" t="n"/>
      <c r="KYE13" s="1739" t="n"/>
      <c r="KYF13" s="1739" t="n"/>
      <c r="KYG13" s="1739" t="n"/>
      <c r="KYH13" s="1739" t="n"/>
      <c r="KYI13" s="1739" t="n"/>
      <c r="KYJ13" s="1739" t="n"/>
      <c r="KYK13" s="1739" t="n"/>
      <c r="KYL13" s="1739" t="n"/>
      <c r="KYM13" s="1739" t="n"/>
      <c r="KYN13" s="1739" t="n"/>
      <c r="KYO13" s="1739" t="n"/>
      <c r="KYP13" s="1739" t="n"/>
      <c r="KYQ13" s="1739" t="n"/>
      <c r="KYR13" s="1739" t="n"/>
      <c r="KYS13" s="1739" t="n"/>
      <c r="KYT13" s="1739" t="n"/>
      <c r="KYU13" s="1739" t="n"/>
      <c r="KYV13" s="1739" t="n"/>
      <c r="KYW13" s="1739" t="n"/>
      <c r="KYX13" s="1739" t="n"/>
      <c r="KYY13" s="1739" t="n"/>
      <c r="KYZ13" s="1739" t="n"/>
      <c r="KZA13" s="1739" t="n"/>
      <c r="KZB13" s="1739" t="n"/>
      <c r="KZC13" s="1739" t="n"/>
      <c r="KZD13" s="1739" t="n"/>
      <c r="KZE13" s="1739" t="n"/>
      <c r="KZF13" s="1739" t="n"/>
      <c r="KZG13" s="1739" t="n"/>
      <c r="KZH13" s="1739" t="n"/>
      <c r="KZI13" s="1739" t="n"/>
      <c r="KZJ13" s="1739" t="n"/>
      <c r="KZK13" s="1739" t="n"/>
      <c r="KZL13" s="1739" t="n"/>
      <c r="KZM13" s="1739" t="n"/>
      <c r="KZN13" s="1739" t="n"/>
      <c r="KZO13" s="1739" t="n"/>
      <c r="KZP13" s="1739" t="n"/>
      <c r="KZQ13" s="1739" t="n"/>
      <c r="KZR13" s="1739" t="n"/>
      <c r="KZS13" s="1739" t="n"/>
      <c r="KZT13" s="1739" t="n"/>
      <c r="KZU13" s="1739" t="n"/>
      <c r="KZV13" s="1739" t="n"/>
      <c r="KZW13" s="1739" t="n"/>
      <c r="KZX13" s="1739" t="n"/>
      <c r="KZY13" s="1739" t="n"/>
      <c r="KZZ13" s="1739" t="n"/>
      <c r="LAA13" s="1739" t="n"/>
      <c r="LAB13" s="1739" t="n"/>
      <c r="LAC13" s="1739" t="n"/>
      <c r="LAD13" s="1739" t="n"/>
      <c r="LAE13" s="1739" t="n"/>
      <c r="LAF13" s="1739" t="n"/>
      <c r="LAG13" s="1739" t="n"/>
      <c r="LAH13" s="1739" t="n"/>
      <c r="LAI13" s="1739" t="n"/>
      <c r="LAJ13" s="1739" t="n"/>
      <c r="LAK13" s="1739" t="n"/>
      <c r="LAL13" s="1739" t="n"/>
      <c r="LAM13" s="1739" t="n"/>
      <c r="LAN13" s="1739" t="n"/>
      <c r="LAO13" s="1739" t="n"/>
      <c r="LAP13" s="1739" t="n"/>
      <c r="LAQ13" s="1739" t="n"/>
      <c r="LAR13" s="1739" t="n"/>
      <c r="LAS13" s="1739" t="n"/>
      <c r="LAT13" s="1739" t="n"/>
      <c r="LAU13" s="1739" t="n"/>
      <c r="LAV13" s="1739" t="n"/>
      <c r="LAW13" s="1739" t="n"/>
      <c r="LAX13" s="1739" t="n"/>
      <c r="LAY13" s="1739" t="n"/>
      <c r="LAZ13" s="1739" t="n"/>
      <c r="LBA13" s="1739" t="n"/>
      <c r="LBB13" s="1739" t="n"/>
      <c r="LBC13" s="1739" t="n"/>
      <c r="LBD13" s="1739" t="n"/>
      <c r="LBE13" s="1739" t="n"/>
      <c r="LBF13" s="1739" t="n"/>
      <c r="LBG13" s="1739" t="n"/>
      <c r="LBH13" s="1739" t="n"/>
      <c r="LBI13" s="1739" t="n"/>
      <c r="LBJ13" s="1739" t="n"/>
      <c r="LBK13" s="1739" t="n"/>
      <c r="LBL13" s="1739" t="n"/>
      <c r="LBM13" s="1739" t="n"/>
      <c r="LBN13" s="1739" t="n"/>
      <c r="LBO13" s="1739" t="n"/>
      <c r="LBP13" s="1739" t="n"/>
      <c r="LBQ13" s="1739" t="n"/>
      <c r="LBR13" s="1739" t="n"/>
      <c r="LBS13" s="1739" t="n"/>
      <c r="LBT13" s="1739" t="n"/>
      <c r="LBU13" s="1739" t="n"/>
      <c r="LBV13" s="1739" t="n"/>
      <c r="LBW13" s="1739" t="n"/>
      <c r="LBX13" s="1739" t="n"/>
      <c r="LBY13" s="1739" t="n"/>
      <c r="LBZ13" s="1739" t="n"/>
      <c r="LCA13" s="1739" t="n"/>
      <c r="LCB13" s="1739" t="n"/>
      <c r="LCC13" s="1739" t="n"/>
      <c r="LCD13" s="1739" t="n"/>
      <c r="LCE13" s="1739" t="n"/>
      <c r="LCF13" s="1739" t="n"/>
      <c r="LCG13" s="1739" t="n"/>
      <c r="LCH13" s="1739" t="n"/>
      <c r="LCI13" s="1739" t="n"/>
      <c r="LCJ13" s="1739" t="n"/>
      <c r="LCK13" s="1739" t="n"/>
      <c r="LCL13" s="1739" t="n"/>
      <c r="LCM13" s="1739" t="n"/>
      <c r="LCN13" s="1739" t="n"/>
      <c r="LCO13" s="1739" t="n"/>
      <c r="LCP13" s="1739" t="n"/>
      <c r="LCQ13" s="1739" t="n"/>
      <c r="LCR13" s="1739" t="n"/>
      <c r="LCS13" s="1739" t="n"/>
      <c r="LCT13" s="1739" t="n"/>
      <c r="LCU13" s="1739" t="n"/>
      <c r="LCV13" s="1739" t="n"/>
      <c r="LCW13" s="1739" t="n"/>
      <c r="LCX13" s="1739" t="n"/>
      <c r="LCY13" s="1739" t="n"/>
      <c r="LCZ13" s="1739" t="n"/>
      <c r="LDA13" s="1739" t="n"/>
      <c r="LDB13" s="1739" t="n"/>
      <c r="LDC13" s="1739" t="n"/>
      <c r="LDD13" s="1739" t="n"/>
      <c r="LDE13" s="1739" t="n"/>
      <c r="LDF13" s="1739" t="n"/>
      <c r="LDG13" s="1739" t="n"/>
      <c r="LDH13" s="1739" t="n"/>
      <c r="LDI13" s="1739" t="n"/>
      <c r="LDJ13" s="1739" t="n"/>
      <c r="LDK13" s="1739" t="n"/>
      <c r="LDL13" s="1739" t="n"/>
      <c r="LDM13" s="1739" t="n"/>
      <c r="LDN13" s="1739" t="n"/>
      <c r="LDO13" s="1739" t="n"/>
      <c r="LDP13" s="1739" t="n"/>
      <c r="LDQ13" s="1739" t="n"/>
      <c r="LDR13" s="1739" t="n"/>
      <c r="LDS13" s="1739" t="n"/>
      <c r="LDT13" s="1739" t="n"/>
      <c r="LDU13" s="1739" t="n"/>
      <c r="LDV13" s="1739" t="n"/>
      <c r="LDW13" s="1739" t="n"/>
      <c r="LDX13" s="1739" t="n"/>
      <c r="LDY13" s="1739" t="n"/>
      <c r="LDZ13" s="1739" t="n"/>
      <c r="LEA13" s="1739" t="n"/>
      <c r="LEB13" s="1739" t="n"/>
      <c r="LEC13" s="1739" t="n"/>
      <c r="LED13" s="1739" t="n"/>
      <c r="LEE13" s="1739" t="n"/>
      <c r="LEF13" s="1739" t="n"/>
      <c r="LEG13" s="1739" t="n"/>
      <c r="LEH13" s="1739" t="n"/>
      <c r="LEI13" s="1739" t="n"/>
      <c r="LEJ13" s="1739" t="n"/>
      <c r="LEK13" s="1739" t="n"/>
      <c r="LEL13" s="1739" t="n"/>
      <c r="LEM13" s="1739" t="n"/>
      <c r="LEN13" s="1739" t="n"/>
      <c r="LEO13" s="1739" t="n"/>
      <c r="LEP13" s="1739" t="n"/>
      <c r="LEQ13" s="1739" t="n"/>
      <c r="LER13" s="1739" t="n"/>
      <c r="LES13" s="1739" t="n"/>
      <c r="LET13" s="1739" t="n"/>
      <c r="LEU13" s="1739" t="n"/>
      <c r="LEV13" s="1739" t="n"/>
      <c r="LEW13" s="1739" t="n"/>
      <c r="LEX13" s="1739" t="n"/>
      <c r="LEY13" s="1739" t="n"/>
      <c r="LEZ13" s="1739" t="n"/>
      <c r="LFA13" s="1739" t="n"/>
      <c r="LFB13" s="1739" t="n"/>
      <c r="LFC13" s="1739" t="n"/>
      <c r="LFD13" s="1739" t="n"/>
      <c r="LFE13" s="1739" t="n"/>
      <c r="LFF13" s="1739" t="n"/>
      <c r="LFG13" s="1739" t="n"/>
      <c r="LFH13" s="1739" t="n"/>
      <c r="LFI13" s="1739" t="n"/>
      <c r="LFJ13" s="1739" t="n"/>
      <c r="LFK13" s="1739" t="n"/>
      <c r="LFL13" s="1739" t="n"/>
      <c r="LFM13" s="1739" t="n"/>
      <c r="LFN13" s="1739" t="n"/>
      <c r="LFO13" s="1739" t="n"/>
      <c r="LFP13" s="1739" t="n"/>
      <c r="LFQ13" s="1739" t="n"/>
      <c r="LFR13" s="1739" t="n"/>
      <c r="LFS13" s="1739" t="n"/>
      <c r="LFT13" s="1739" t="n"/>
      <c r="LFU13" s="1739" t="n"/>
      <c r="LFV13" s="1739" t="n"/>
      <c r="LFW13" s="1739" t="n"/>
      <c r="LFX13" s="1739" t="n"/>
      <c r="LFY13" s="1739" t="n"/>
      <c r="LFZ13" s="1739" t="n"/>
      <c r="LGA13" s="1739" t="n"/>
      <c r="LGB13" s="1739" t="n"/>
      <c r="LGC13" s="1739" t="n"/>
      <c r="LGD13" s="1739" t="n"/>
      <c r="LGE13" s="1739" t="n"/>
      <c r="LGF13" s="1739" t="n"/>
      <c r="LGG13" s="1739" t="n"/>
      <c r="LGH13" s="1739" t="n"/>
      <c r="LGI13" s="1739" t="n"/>
      <c r="LGJ13" s="1739" t="n"/>
      <c r="LGK13" s="1739" t="n"/>
      <c r="LGL13" s="1739" t="n"/>
      <c r="LGM13" s="1739" t="n"/>
      <c r="LGN13" s="1739" t="n"/>
      <c r="LGO13" s="1739" t="n"/>
      <c r="LGP13" s="1739" t="n"/>
      <c r="LGQ13" s="1739" t="n"/>
      <c r="LGR13" s="1739" t="n"/>
      <c r="LGS13" s="1739" t="n"/>
      <c r="LGT13" s="1739" t="n"/>
      <c r="LGU13" s="1739" t="n"/>
      <c r="LGV13" s="1739" t="n"/>
      <c r="LGW13" s="1739" t="n"/>
      <c r="LGX13" s="1739" t="n"/>
      <c r="LGY13" s="1739" t="n"/>
      <c r="LGZ13" s="1739" t="n"/>
      <c r="LHA13" s="1739" t="n"/>
      <c r="LHB13" s="1739" t="n"/>
      <c r="LHC13" s="1739" t="n"/>
      <c r="LHD13" s="1739" t="n"/>
      <c r="LHE13" s="1739" t="n"/>
      <c r="LHF13" s="1739" t="n"/>
      <c r="LHG13" s="1739" t="n"/>
      <c r="LHH13" s="1739" t="n"/>
      <c r="LHI13" s="1739" t="n"/>
      <c r="LHJ13" s="1739" t="n"/>
      <c r="LHK13" s="1739" t="n"/>
      <c r="LHL13" s="1739" t="n"/>
      <c r="LHM13" s="1739" t="n"/>
      <c r="LHN13" s="1739" t="n"/>
      <c r="LHO13" s="1739" t="n"/>
      <c r="LHP13" s="1739" t="n"/>
      <c r="LHQ13" s="1739" t="n"/>
      <c r="LHR13" s="1739" t="n"/>
      <c r="LHS13" s="1739" t="n"/>
      <c r="LHT13" s="1739" t="n"/>
      <c r="LHU13" s="1739" t="n"/>
      <c r="LHV13" s="1739" t="n"/>
      <c r="LHW13" s="1739" t="n"/>
      <c r="LHX13" s="1739" t="n"/>
      <c r="LHY13" s="1739" t="n"/>
      <c r="LHZ13" s="1739" t="n"/>
      <c r="LIA13" s="1739" t="n"/>
      <c r="LIB13" s="1739" t="n"/>
      <c r="LIC13" s="1739" t="n"/>
      <c r="LID13" s="1739" t="n"/>
      <c r="LIE13" s="1739" t="n"/>
      <c r="LIF13" s="1739" t="n"/>
      <c r="LIG13" s="1739" t="n"/>
      <c r="LIH13" s="1739" t="n"/>
      <c r="LII13" s="1739" t="n"/>
      <c r="LIJ13" s="1739" t="n"/>
      <c r="LIK13" s="1739" t="n"/>
      <c r="LIL13" s="1739" t="n"/>
      <c r="LIM13" s="1739" t="n"/>
      <c r="LIN13" s="1739" t="n"/>
      <c r="LIO13" s="1739" t="n"/>
      <c r="LIP13" s="1739" t="n"/>
      <c r="LIQ13" s="1739" t="n"/>
      <c r="LIR13" s="1739" t="n"/>
      <c r="LIS13" s="1739" t="n"/>
      <c r="LIT13" s="1739" t="n"/>
      <c r="LIU13" s="1739" t="n"/>
      <c r="LIV13" s="1739" t="n"/>
      <c r="LIW13" s="1739" t="n"/>
      <c r="LIX13" s="1739" t="n"/>
      <c r="LIY13" s="1739" t="n"/>
      <c r="LIZ13" s="1739" t="n"/>
      <c r="LJA13" s="1739" t="n"/>
      <c r="LJB13" s="1739" t="n"/>
      <c r="LJC13" s="1739" t="n"/>
      <c r="LJD13" s="1739" t="n"/>
      <c r="LJE13" s="1739" t="n"/>
      <c r="LJF13" s="1739" t="n"/>
      <c r="LJG13" s="1739" t="n"/>
      <c r="LJH13" s="1739" t="n"/>
      <c r="LJI13" s="1739" t="n"/>
      <c r="LJJ13" s="1739" t="n"/>
      <c r="LJK13" s="1739" t="n"/>
      <c r="LJL13" s="1739" t="n"/>
      <c r="LJM13" s="1739" t="n"/>
      <c r="LJN13" s="1739" t="n"/>
      <c r="LJO13" s="1739" t="n"/>
      <c r="LJP13" s="1739" t="n"/>
      <c r="LJQ13" s="1739" t="n"/>
      <c r="LJR13" s="1739" t="n"/>
      <c r="LJS13" s="1739" t="n"/>
      <c r="LJT13" s="1739" t="n"/>
      <c r="LJU13" s="1739" t="n"/>
      <c r="LJV13" s="1739" t="n"/>
      <c r="LJW13" s="1739" t="n"/>
      <c r="LJX13" s="1739" t="n"/>
      <c r="LJY13" s="1739" t="n"/>
      <c r="LJZ13" s="1739" t="n"/>
      <c r="LKA13" s="1739" t="n"/>
      <c r="LKB13" s="1739" t="n"/>
      <c r="LKC13" s="1739" t="n"/>
      <c r="LKD13" s="1739" t="n"/>
      <c r="LKE13" s="1739" t="n"/>
      <c r="LKF13" s="1739" t="n"/>
      <c r="LKG13" s="1739" t="n"/>
      <c r="LKH13" s="1739" t="n"/>
      <c r="LKI13" s="1739" t="n"/>
      <c r="LKJ13" s="1739" t="n"/>
      <c r="LKK13" s="1739" t="n"/>
      <c r="LKL13" s="1739" t="n"/>
      <c r="LKM13" s="1739" t="n"/>
      <c r="LKN13" s="1739" t="n"/>
      <c r="LKO13" s="1739" t="n"/>
      <c r="LKP13" s="1739" t="n"/>
      <c r="LKQ13" s="1739" t="n"/>
      <c r="LKR13" s="1739" t="n"/>
      <c r="LKS13" s="1739" t="n"/>
      <c r="LKT13" s="1739" t="n"/>
      <c r="LKU13" s="1739" t="n"/>
      <c r="LKV13" s="1739" t="n"/>
      <c r="LKW13" s="1739" t="n"/>
      <c r="LKX13" s="1739" t="n"/>
      <c r="LKY13" s="1739" t="n"/>
      <c r="LKZ13" s="1739" t="n"/>
      <c r="LLA13" s="1739" t="n"/>
      <c r="LLB13" s="1739" t="n"/>
      <c r="LLC13" s="1739" t="n"/>
      <c r="LLD13" s="1739" t="n"/>
      <c r="LLE13" s="1739" t="n"/>
      <c r="LLF13" s="1739" t="n"/>
      <c r="LLG13" s="1739" t="n"/>
      <c r="LLH13" s="1739" t="n"/>
      <c r="LLI13" s="1739" t="n"/>
      <c r="LLJ13" s="1739" t="n"/>
      <c r="LLK13" s="1739" t="n"/>
      <c r="LLL13" s="1739" t="n"/>
      <c r="LLM13" s="1739" t="n"/>
      <c r="LLN13" s="1739" t="n"/>
      <c r="LLO13" s="1739" t="n"/>
      <c r="LLP13" s="1739" t="n"/>
      <c r="LLQ13" s="1739" t="n"/>
      <c r="LLR13" s="1739" t="n"/>
      <c r="LLS13" s="1739" t="n"/>
      <c r="LLT13" s="1739" t="n"/>
      <c r="LLU13" s="1739" t="n"/>
      <c r="LLV13" s="1739" t="n"/>
      <c r="LLW13" s="1739" t="n"/>
      <c r="LLX13" s="1739" t="n"/>
      <c r="LLY13" s="1739" t="n"/>
      <c r="LLZ13" s="1739" t="n"/>
      <c r="LMA13" s="1739" t="n"/>
      <c r="LMB13" s="1739" t="n"/>
      <c r="LMC13" s="1739" t="n"/>
      <c r="LMD13" s="1739" t="n"/>
      <c r="LME13" s="1739" t="n"/>
      <c r="LMF13" s="1739" t="n"/>
      <c r="LMG13" s="1739" t="n"/>
      <c r="LMH13" s="1739" t="n"/>
      <c r="LMI13" s="1739" t="n"/>
      <c r="LMJ13" s="1739" t="n"/>
      <c r="LMK13" s="1739" t="n"/>
      <c r="LML13" s="1739" t="n"/>
      <c r="LMM13" s="1739" t="n"/>
      <c r="LMN13" s="1739" t="n"/>
      <c r="LMO13" s="1739" t="n"/>
      <c r="LMP13" s="1739" t="n"/>
      <c r="LMQ13" s="1739" t="n"/>
      <c r="LMR13" s="1739" t="n"/>
      <c r="LMS13" s="1739" t="n"/>
      <c r="LMT13" s="1739" t="n"/>
      <c r="LMU13" s="1739" t="n"/>
      <c r="LMV13" s="1739" t="n"/>
      <c r="LMW13" s="1739" t="n"/>
      <c r="LMX13" s="1739" t="n"/>
      <c r="LMY13" s="1739" t="n"/>
      <c r="LMZ13" s="1739" t="n"/>
      <c r="LNA13" s="1739" t="n"/>
      <c r="LNB13" s="1739" t="n"/>
      <c r="LNC13" s="1739" t="n"/>
      <c r="LND13" s="1739" t="n"/>
      <c r="LNE13" s="1739" t="n"/>
      <c r="LNF13" s="1739" t="n"/>
      <c r="LNG13" s="1739" t="n"/>
      <c r="LNH13" s="1739" t="n"/>
      <c r="LNI13" s="1739" t="n"/>
      <c r="LNJ13" s="1739" t="n"/>
      <c r="LNK13" s="1739" t="n"/>
      <c r="LNL13" s="1739" t="n"/>
      <c r="LNM13" s="1739" t="n"/>
      <c r="LNN13" s="1739" t="n"/>
      <c r="LNO13" s="1739" t="n"/>
      <c r="LNP13" s="1739" t="n"/>
      <c r="LNQ13" s="1739" t="n"/>
      <c r="LNR13" s="1739" t="n"/>
      <c r="LNS13" s="1739" t="n"/>
      <c r="LNT13" s="1739" t="n"/>
      <c r="LNU13" s="1739" t="n"/>
      <c r="LNV13" s="1739" t="n"/>
      <c r="LNW13" s="1739" t="n"/>
      <c r="LNX13" s="1739" t="n"/>
      <c r="LNY13" s="1739" t="n"/>
      <c r="LNZ13" s="1739" t="n"/>
      <c r="LOA13" s="1739" t="n"/>
      <c r="LOB13" s="1739" t="n"/>
      <c r="LOC13" s="1739" t="n"/>
      <c r="LOD13" s="1739" t="n"/>
      <c r="LOE13" s="1739" t="n"/>
      <c r="LOF13" s="1739" t="n"/>
      <c r="LOG13" s="1739" t="n"/>
      <c r="LOH13" s="1739" t="n"/>
      <c r="LOI13" s="1739" t="n"/>
      <c r="LOJ13" s="1739" t="n"/>
      <c r="LOK13" s="1739" t="n"/>
      <c r="LOL13" s="1739" t="n"/>
      <c r="LOM13" s="1739" t="n"/>
      <c r="LON13" s="1739" t="n"/>
      <c r="LOO13" s="1739" t="n"/>
      <c r="LOP13" s="1739" t="n"/>
      <c r="LOQ13" s="1739" t="n"/>
      <c r="LOR13" s="1739" t="n"/>
      <c r="LOS13" s="1739" t="n"/>
      <c r="LOT13" s="1739" t="n"/>
      <c r="LOU13" s="1739" t="n"/>
      <c r="LOV13" s="1739" t="n"/>
      <c r="LOW13" s="1739" t="n"/>
      <c r="LOX13" s="1739" t="n"/>
      <c r="LOY13" s="1739" t="n"/>
      <c r="LOZ13" s="1739" t="n"/>
      <c r="LPA13" s="1739" t="n"/>
      <c r="LPB13" s="1739" t="n"/>
      <c r="LPC13" s="1739" t="n"/>
      <c r="LPD13" s="1739" t="n"/>
      <c r="LPE13" s="1739" t="n"/>
      <c r="LPF13" s="1739" t="n"/>
      <c r="LPG13" s="1739" t="n"/>
      <c r="LPH13" s="1739" t="n"/>
      <c r="LPI13" s="1739" t="n"/>
      <c r="LPJ13" s="1739" t="n"/>
      <c r="LPK13" s="1739" t="n"/>
      <c r="LPL13" s="1739" t="n"/>
      <c r="LPM13" s="1739" t="n"/>
      <c r="LPN13" s="1739" t="n"/>
      <c r="LPO13" s="1739" t="n"/>
      <c r="LPP13" s="1739" t="n"/>
      <c r="LPQ13" s="1739" t="n"/>
      <c r="LPR13" s="1739" t="n"/>
      <c r="LPS13" s="1739" t="n"/>
      <c r="LPT13" s="1739" t="n"/>
      <c r="LPU13" s="1739" t="n"/>
      <c r="LPV13" s="1739" t="n"/>
      <c r="LPW13" s="1739" t="n"/>
      <c r="LPX13" s="1739" t="n"/>
      <c r="LPY13" s="1739" t="n"/>
      <c r="LPZ13" s="1739" t="n"/>
      <c r="LQA13" s="1739" t="n"/>
      <c r="LQB13" s="1739" t="n"/>
      <c r="LQC13" s="1739" t="n"/>
      <c r="LQD13" s="1739" t="n"/>
      <c r="LQE13" s="1739" t="n"/>
      <c r="LQF13" s="1739" t="n"/>
      <c r="LQG13" s="1739" t="n"/>
      <c r="LQH13" s="1739" t="n"/>
      <c r="LQI13" s="1739" t="n"/>
      <c r="LQJ13" s="1739" t="n"/>
      <c r="LQK13" s="1739" t="n"/>
      <c r="LQL13" s="1739" t="n"/>
      <c r="LQM13" s="1739" t="n"/>
      <c r="LQN13" s="1739" t="n"/>
      <c r="LQO13" s="1739" t="n"/>
      <c r="LQP13" s="1739" t="n"/>
      <c r="LQQ13" s="1739" t="n"/>
      <c r="LQR13" s="1739" t="n"/>
      <c r="LQS13" s="1739" t="n"/>
      <c r="LQT13" s="1739" t="n"/>
      <c r="LQU13" s="1739" t="n"/>
      <c r="LQV13" s="1739" t="n"/>
      <c r="LQW13" s="1739" t="n"/>
      <c r="LQX13" s="1739" t="n"/>
      <c r="LQY13" s="1739" t="n"/>
      <c r="LQZ13" s="1739" t="n"/>
      <c r="LRA13" s="1739" t="n"/>
      <c r="LRB13" s="1739" t="n"/>
      <c r="LRC13" s="1739" t="n"/>
      <c r="LRD13" s="1739" t="n"/>
      <c r="LRE13" s="1739" t="n"/>
      <c r="LRF13" s="1739" t="n"/>
      <c r="LRG13" s="1739" t="n"/>
      <c r="LRH13" s="1739" t="n"/>
      <c r="LRI13" s="1739" t="n"/>
      <c r="LRJ13" s="1739" t="n"/>
      <c r="LRK13" s="1739" t="n"/>
      <c r="LRL13" s="1739" t="n"/>
      <c r="LRM13" s="1739" t="n"/>
      <c r="LRN13" s="1739" t="n"/>
      <c r="LRO13" s="1739" t="n"/>
      <c r="LRP13" s="1739" t="n"/>
      <c r="LRQ13" s="1739" t="n"/>
      <c r="LRR13" s="1739" t="n"/>
      <c r="LRS13" s="1739" t="n"/>
      <c r="LRT13" s="1739" t="n"/>
      <c r="LRU13" s="1739" t="n"/>
      <c r="LRV13" s="1739" t="n"/>
      <c r="LRW13" s="1739" t="n"/>
      <c r="LRX13" s="1739" t="n"/>
      <c r="LRY13" s="1739" t="n"/>
      <c r="LRZ13" s="1739" t="n"/>
      <c r="LSA13" s="1739" t="n"/>
      <c r="LSB13" s="1739" t="n"/>
      <c r="LSC13" s="1739" t="n"/>
      <c r="LSD13" s="1739" t="n"/>
      <c r="LSE13" s="1739" t="n"/>
      <c r="LSF13" s="1739" t="n"/>
      <c r="LSG13" s="1739" t="n"/>
      <c r="LSH13" s="1739" t="n"/>
      <c r="LSI13" s="1739" t="n"/>
      <c r="LSJ13" s="1739" t="n"/>
      <c r="LSK13" s="1739" t="n"/>
      <c r="LSL13" s="1739" t="n"/>
      <c r="LSM13" s="1739" t="n"/>
      <c r="LSN13" s="1739" t="n"/>
      <c r="LSO13" s="1739" t="n"/>
      <c r="LSP13" s="1739" t="n"/>
      <c r="LSQ13" s="1739" t="n"/>
      <c r="LSR13" s="1739" t="n"/>
      <c r="LSS13" s="1739" t="n"/>
      <c r="LST13" s="1739" t="n"/>
      <c r="LSU13" s="1739" t="n"/>
      <c r="LSV13" s="1739" t="n"/>
      <c r="LSW13" s="1739" t="n"/>
      <c r="LSX13" s="1739" t="n"/>
      <c r="LSY13" s="1739" t="n"/>
      <c r="LSZ13" s="1739" t="n"/>
      <c r="LTA13" s="1739" t="n"/>
      <c r="LTB13" s="1739" t="n"/>
      <c r="LTC13" s="1739" t="n"/>
      <c r="LTD13" s="1739" t="n"/>
      <c r="LTE13" s="1739" t="n"/>
      <c r="LTF13" s="1739" t="n"/>
      <c r="LTG13" s="1739" t="n"/>
      <c r="LTH13" s="1739" t="n"/>
      <c r="LTI13" s="1739" t="n"/>
      <c r="LTJ13" s="1739" t="n"/>
      <c r="LTK13" s="1739" t="n"/>
      <c r="LTL13" s="1739" t="n"/>
      <c r="LTM13" s="1739" t="n"/>
      <c r="LTN13" s="1739" t="n"/>
      <c r="LTO13" s="1739" t="n"/>
      <c r="LTP13" s="1739" t="n"/>
      <c r="LTQ13" s="1739" t="n"/>
      <c r="LTR13" s="1739" t="n"/>
      <c r="LTS13" s="1739" t="n"/>
      <c r="LTT13" s="1739" t="n"/>
      <c r="LTU13" s="1739" t="n"/>
      <c r="LTV13" s="1739" t="n"/>
      <c r="LTW13" s="1739" t="n"/>
      <c r="LTX13" s="1739" t="n"/>
      <c r="LTY13" s="1739" t="n"/>
      <c r="LTZ13" s="1739" t="n"/>
      <c r="LUA13" s="1739" t="n"/>
      <c r="LUB13" s="1739" t="n"/>
      <c r="LUC13" s="1739" t="n"/>
      <c r="LUD13" s="1739" t="n"/>
      <c r="LUE13" s="1739" t="n"/>
      <c r="LUF13" s="1739" t="n"/>
      <c r="LUG13" s="1739" t="n"/>
      <c r="LUH13" s="1739" t="n"/>
      <c r="LUI13" s="1739" t="n"/>
      <c r="LUJ13" s="1739" t="n"/>
      <c r="LUK13" s="1739" t="n"/>
      <c r="LUL13" s="1739" t="n"/>
      <c r="LUM13" s="1739" t="n"/>
      <c r="LUN13" s="1739" t="n"/>
      <c r="LUO13" s="1739" t="n"/>
      <c r="LUP13" s="1739" t="n"/>
      <c r="LUQ13" s="1739" t="n"/>
      <c r="LUR13" s="1739" t="n"/>
      <c r="LUS13" s="1739" t="n"/>
      <c r="LUT13" s="1739" t="n"/>
      <c r="LUU13" s="1739" t="n"/>
      <c r="LUV13" s="1739" t="n"/>
      <c r="LUW13" s="1739" t="n"/>
      <c r="LUX13" s="1739" t="n"/>
      <c r="LUY13" s="1739" t="n"/>
      <c r="LUZ13" s="1739" t="n"/>
      <c r="LVA13" s="1739" t="n"/>
      <c r="LVB13" s="1739" t="n"/>
      <c r="LVC13" s="1739" t="n"/>
      <c r="LVD13" s="1739" t="n"/>
      <c r="LVE13" s="1739" t="n"/>
      <c r="LVF13" s="1739" t="n"/>
      <c r="LVG13" s="1739" t="n"/>
      <c r="LVH13" s="1739" t="n"/>
      <c r="LVI13" s="1739" t="n"/>
      <c r="LVJ13" s="1739" t="n"/>
      <c r="LVK13" s="1739" t="n"/>
      <c r="LVL13" s="1739" t="n"/>
      <c r="LVM13" s="1739" t="n"/>
      <c r="LVN13" s="1739" t="n"/>
      <c r="LVO13" s="1739" t="n"/>
      <c r="LVP13" s="1739" t="n"/>
      <c r="LVQ13" s="1739" t="n"/>
      <c r="LVR13" s="1739" t="n"/>
      <c r="LVS13" s="1739" t="n"/>
      <c r="LVT13" s="1739" t="n"/>
      <c r="LVU13" s="1739" t="n"/>
      <c r="LVV13" s="1739" t="n"/>
      <c r="LVW13" s="1739" t="n"/>
      <c r="LVX13" s="1739" t="n"/>
      <c r="LVY13" s="1739" t="n"/>
      <c r="LVZ13" s="1739" t="n"/>
      <c r="LWA13" s="1739" t="n"/>
      <c r="LWB13" s="1739" t="n"/>
      <c r="LWC13" s="1739" t="n"/>
      <c r="LWD13" s="1739" t="n"/>
      <c r="LWE13" s="1739" t="n"/>
      <c r="LWF13" s="1739" t="n"/>
      <c r="LWG13" s="1739" t="n"/>
      <c r="LWH13" s="1739" t="n"/>
      <c r="LWI13" s="1739" t="n"/>
      <c r="LWJ13" s="1739" t="n"/>
      <c r="LWK13" s="1739" t="n"/>
      <c r="LWL13" s="1739" t="n"/>
      <c r="LWM13" s="1739" t="n"/>
      <c r="LWN13" s="1739" t="n"/>
      <c r="LWO13" s="1739" t="n"/>
      <c r="LWP13" s="1739" t="n"/>
      <c r="LWQ13" s="1739" t="n"/>
      <c r="LWR13" s="1739" t="n"/>
      <c r="LWS13" s="1739" t="n"/>
      <c r="LWT13" s="1739" t="n"/>
      <c r="LWU13" s="1739" t="n"/>
      <c r="LWV13" s="1739" t="n"/>
      <c r="LWW13" s="1739" t="n"/>
      <c r="LWX13" s="1739" t="n"/>
      <c r="LWY13" s="1739" t="n"/>
      <c r="LWZ13" s="1739" t="n"/>
      <c r="LXA13" s="1739" t="n"/>
      <c r="LXB13" s="1739" t="n"/>
      <c r="LXC13" s="1739" t="n"/>
      <c r="LXD13" s="1739" t="n"/>
      <c r="LXE13" s="1739" t="n"/>
      <c r="LXF13" s="1739" t="n"/>
      <c r="LXG13" s="1739" t="n"/>
      <c r="LXH13" s="1739" t="n"/>
      <c r="LXI13" s="1739" t="n"/>
      <c r="LXJ13" s="1739" t="n"/>
      <c r="LXK13" s="1739" t="n"/>
      <c r="LXL13" s="1739" t="n"/>
      <c r="LXM13" s="1739" t="n"/>
      <c r="LXN13" s="1739" t="n"/>
      <c r="LXO13" s="1739" t="n"/>
      <c r="LXP13" s="1739" t="n"/>
      <c r="LXQ13" s="1739" t="n"/>
      <c r="LXR13" s="1739" t="n"/>
      <c r="LXS13" s="1739" t="n"/>
      <c r="LXT13" s="1739" t="n"/>
      <c r="LXU13" s="1739" t="n"/>
      <c r="LXV13" s="1739" t="n"/>
      <c r="LXW13" s="1739" t="n"/>
      <c r="LXX13" s="1739" t="n"/>
      <c r="LXY13" s="1739" t="n"/>
      <c r="LXZ13" s="1739" t="n"/>
      <c r="LYA13" s="1739" t="n"/>
      <c r="LYB13" s="1739" t="n"/>
      <c r="LYC13" s="1739" t="n"/>
      <c r="LYD13" s="1739" t="n"/>
      <c r="LYE13" s="1739" t="n"/>
      <c r="LYF13" s="1739" t="n"/>
      <c r="LYG13" s="1739" t="n"/>
      <c r="LYH13" s="1739" t="n"/>
      <c r="LYI13" s="1739" t="n"/>
      <c r="LYJ13" s="1739" t="n"/>
      <c r="LYK13" s="1739" t="n"/>
      <c r="LYL13" s="1739" t="n"/>
      <c r="LYM13" s="1739" t="n"/>
      <c r="LYN13" s="1739" t="n"/>
      <c r="LYO13" s="1739" t="n"/>
      <c r="LYP13" s="1739" t="n"/>
      <c r="LYQ13" s="1739" t="n"/>
      <c r="LYR13" s="1739" t="n"/>
      <c r="LYS13" s="1739" t="n"/>
      <c r="LYT13" s="1739" t="n"/>
      <c r="LYU13" s="1739" t="n"/>
      <c r="LYV13" s="1739" t="n"/>
      <c r="LYW13" s="1739" t="n"/>
      <c r="LYX13" s="1739" t="n"/>
      <c r="LYY13" s="1739" t="n"/>
      <c r="LYZ13" s="1739" t="n"/>
      <c r="LZA13" s="1739" t="n"/>
      <c r="LZB13" s="1739" t="n"/>
      <c r="LZC13" s="1739" t="n"/>
      <c r="LZD13" s="1739" t="n"/>
      <c r="LZE13" s="1739" t="n"/>
      <c r="LZF13" s="1739" t="n"/>
      <c r="LZG13" s="1739" t="n"/>
      <c r="LZH13" s="1739" t="n"/>
      <c r="LZI13" s="1739" t="n"/>
      <c r="LZJ13" s="1739" t="n"/>
      <c r="LZK13" s="1739" t="n"/>
      <c r="LZL13" s="1739" t="n"/>
      <c r="LZM13" s="1739" t="n"/>
      <c r="LZN13" s="1739" t="n"/>
      <c r="LZO13" s="1739" t="n"/>
      <c r="LZP13" s="1739" t="n"/>
      <c r="LZQ13" s="1739" t="n"/>
      <c r="LZR13" s="1739" t="n"/>
      <c r="LZS13" s="1739" t="n"/>
      <c r="LZT13" s="1739" t="n"/>
      <c r="LZU13" s="1739" t="n"/>
      <c r="LZV13" s="1739" t="n"/>
      <c r="LZW13" s="1739" t="n"/>
      <c r="LZX13" s="1739" t="n"/>
      <c r="LZY13" s="1739" t="n"/>
      <c r="LZZ13" s="1739" t="n"/>
      <c r="MAA13" s="1739" t="n"/>
      <c r="MAB13" s="1739" t="n"/>
      <c r="MAC13" s="1739" t="n"/>
      <c r="MAD13" s="1739" t="n"/>
      <c r="MAE13" s="1739" t="n"/>
      <c r="MAF13" s="1739" t="n"/>
      <c r="MAG13" s="1739" t="n"/>
      <c r="MAH13" s="1739" t="n"/>
      <c r="MAI13" s="1739" t="n"/>
      <c r="MAJ13" s="1739" t="n"/>
      <c r="MAK13" s="1739" t="n"/>
      <c r="MAL13" s="1739" t="n"/>
      <c r="MAM13" s="1739" t="n"/>
      <c r="MAN13" s="1739" t="n"/>
      <c r="MAO13" s="1739" t="n"/>
      <c r="MAP13" s="1739" t="n"/>
      <c r="MAQ13" s="1739" t="n"/>
      <c r="MAR13" s="1739" t="n"/>
      <c r="MAS13" s="1739" t="n"/>
      <c r="MAT13" s="1739" t="n"/>
      <c r="MAU13" s="1739" t="n"/>
      <c r="MAV13" s="1739" t="n"/>
      <c r="MAW13" s="1739" t="n"/>
      <c r="MAX13" s="1739" t="n"/>
      <c r="MAY13" s="1739" t="n"/>
      <c r="MAZ13" s="1739" t="n"/>
      <c r="MBA13" s="1739" t="n"/>
      <c r="MBB13" s="1739" t="n"/>
      <c r="MBC13" s="1739" t="n"/>
      <c r="MBD13" s="1739" t="n"/>
      <c r="MBE13" s="1739" t="n"/>
      <c r="MBF13" s="1739" t="n"/>
      <c r="MBG13" s="1739" t="n"/>
      <c r="MBH13" s="1739" t="n"/>
      <c r="MBI13" s="1739" t="n"/>
      <c r="MBJ13" s="1739" t="n"/>
      <c r="MBK13" s="1739" t="n"/>
      <c r="MBL13" s="1739" t="n"/>
      <c r="MBM13" s="1739" t="n"/>
      <c r="MBN13" s="1739" t="n"/>
      <c r="MBO13" s="1739" t="n"/>
      <c r="MBP13" s="1739" t="n"/>
      <c r="MBQ13" s="1739" t="n"/>
      <c r="MBR13" s="1739" t="n"/>
      <c r="MBS13" s="1739" t="n"/>
      <c r="MBT13" s="1739" t="n"/>
      <c r="MBU13" s="1739" t="n"/>
      <c r="MBV13" s="1739" t="n"/>
      <c r="MBW13" s="1739" t="n"/>
      <c r="MBX13" s="1739" t="n"/>
      <c r="MBY13" s="1739" t="n"/>
      <c r="MBZ13" s="1739" t="n"/>
      <c r="MCA13" s="1739" t="n"/>
      <c r="MCB13" s="1739" t="n"/>
      <c r="MCC13" s="1739" t="n"/>
      <c r="MCD13" s="1739" t="n"/>
      <c r="MCE13" s="1739" t="n"/>
      <c r="MCF13" s="1739" t="n"/>
      <c r="MCG13" s="1739" t="n"/>
      <c r="MCH13" s="1739" t="n"/>
      <c r="MCI13" s="1739" t="n"/>
      <c r="MCJ13" s="1739" t="n"/>
      <c r="MCK13" s="1739" t="n"/>
      <c r="MCL13" s="1739" t="n"/>
      <c r="MCM13" s="1739" t="n"/>
      <c r="MCN13" s="1739" t="n"/>
      <c r="MCO13" s="1739" t="n"/>
      <c r="MCP13" s="1739" t="n"/>
      <c r="MCQ13" s="1739" t="n"/>
      <c r="MCR13" s="1739" t="n"/>
      <c r="MCS13" s="1739" t="n"/>
      <c r="MCT13" s="1739" t="n"/>
      <c r="MCU13" s="1739" t="n"/>
      <c r="MCV13" s="1739" t="n"/>
      <c r="MCW13" s="1739" t="n"/>
      <c r="MCX13" s="1739" t="n"/>
      <c r="MCY13" s="1739" t="n"/>
      <c r="MCZ13" s="1739" t="n"/>
      <c r="MDA13" s="1739" t="n"/>
      <c r="MDB13" s="1739" t="n"/>
      <c r="MDC13" s="1739" t="n"/>
      <c r="MDD13" s="1739" t="n"/>
      <c r="MDE13" s="1739" t="n"/>
      <c r="MDF13" s="1739" t="n"/>
      <c r="MDG13" s="1739" t="n"/>
      <c r="MDH13" s="1739" t="n"/>
      <c r="MDI13" s="1739" t="n"/>
      <c r="MDJ13" s="1739" t="n"/>
      <c r="MDK13" s="1739" t="n"/>
      <c r="MDL13" s="1739" t="n"/>
      <c r="MDM13" s="1739" t="n"/>
      <c r="MDN13" s="1739" t="n"/>
      <c r="MDO13" s="1739" t="n"/>
      <c r="MDP13" s="1739" t="n"/>
      <c r="MDQ13" s="1739" t="n"/>
      <c r="MDR13" s="1739" t="n"/>
      <c r="MDS13" s="1739" t="n"/>
      <c r="MDT13" s="1739" t="n"/>
      <c r="MDU13" s="1739" t="n"/>
      <c r="MDV13" s="1739" t="n"/>
      <c r="MDW13" s="1739" t="n"/>
      <c r="MDX13" s="1739" t="n"/>
      <c r="MDY13" s="1739" t="n"/>
      <c r="MDZ13" s="1739" t="n"/>
      <c r="MEA13" s="1739" t="n"/>
      <c r="MEB13" s="1739" t="n"/>
      <c r="MEC13" s="1739" t="n"/>
      <c r="MED13" s="1739" t="n"/>
      <c r="MEE13" s="1739" t="n"/>
      <c r="MEF13" s="1739" t="n"/>
      <c r="MEG13" s="1739" t="n"/>
      <c r="MEH13" s="1739" t="n"/>
      <c r="MEI13" s="1739" t="n"/>
      <c r="MEJ13" s="1739" t="n"/>
      <c r="MEK13" s="1739" t="n"/>
      <c r="MEL13" s="1739" t="n"/>
      <c r="MEM13" s="1739" t="n"/>
      <c r="MEN13" s="1739" t="n"/>
      <c r="MEO13" s="1739" t="n"/>
      <c r="MEP13" s="1739" t="n"/>
      <c r="MEQ13" s="1739" t="n"/>
      <c r="MER13" s="1739" t="n"/>
      <c r="MES13" s="1739" t="n"/>
      <c r="MET13" s="1739" t="n"/>
      <c r="MEU13" s="1739" t="n"/>
      <c r="MEV13" s="1739" t="n"/>
      <c r="MEW13" s="1739" t="n"/>
      <c r="MEX13" s="1739" t="n"/>
      <c r="MEY13" s="1739" t="n"/>
      <c r="MEZ13" s="1739" t="n"/>
      <c r="MFA13" s="1739" t="n"/>
      <c r="MFB13" s="1739" t="n"/>
      <c r="MFC13" s="1739" t="n"/>
      <c r="MFD13" s="1739" t="n"/>
      <c r="MFE13" s="1739" t="n"/>
      <c r="MFF13" s="1739" t="n"/>
      <c r="MFG13" s="1739" t="n"/>
      <c r="MFH13" s="1739" t="n"/>
      <c r="MFI13" s="1739" t="n"/>
      <c r="MFJ13" s="1739" t="n"/>
      <c r="MFK13" s="1739" t="n"/>
      <c r="MFL13" s="1739" t="n"/>
      <c r="MFM13" s="1739" t="n"/>
      <c r="MFN13" s="1739" t="n"/>
      <c r="MFO13" s="1739" t="n"/>
      <c r="MFP13" s="1739" t="n"/>
      <c r="MFQ13" s="1739" t="n"/>
      <c r="MFR13" s="1739" t="n"/>
      <c r="MFS13" s="1739" t="n"/>
      <c r="MFT13" s="1739" t="n"/>
      <c r="MFU13" s="1739" t="n"/>
      <c r="MFV13" s="1739" t="n"/>
      <c r="MFW13" s="1739" t="n"/>
      <c r="MFX13" s="1739" t="n"/>
      <c r="MFY13" s="1739" t="n"/>
      <c r="MFZ13" s="1739" t="n"/>
      <c r="MGA13" s="1739" t="n"/>
      <c r="MGB13" s="1739" t="n"/>
      <c r="MGC13" s="1739" t="n"/>
      <c r="MGD13" s="1739" t="n"/>
      <c r="MGE13" s="1739" t="n"/>
      <c r="MGF13" s="1739" t="n"/>
      <c r="MGG13" s="1739" t="n"/>
      <c r="MGH13" s="1739" t="n"/>
      <c r="MGI13" s="1739" t="n"/>
      <c r="MGJ13" s="1739" t="n"/>
      <c r="MGK13" s="1739" t="n"/>
      <c r="MGL13" s="1739" t="n"/>
      <c r="MGM13" s="1739" t="n"/>
      <c r="MGN13" s="1739" t="n"/>
      <c r="MGO13" s="1739" t="n"/>
      <c r="MGP13" s="1739" t="n"/>
      <c r="MGQ13" s="1739" t="n"/>
      <c r="MGR13" s="1739" t="n"/>
      <c r="MGS13" s="1739" t="n"/>
      <c r="MGT13" s="1739" t="n"/>
      <c r="MGU13" s="1739" t="n"/>
      <c r="MGV13" s="1739" t="n"/>
      <c r="MGW13" s="1739" t="n"/>
      <c r="MGX13" s="1739" t="n"/>
      <c r="MGY13" s="1739" t="n"/>
      <c r="MGZ13" s="1739" t="n"/>
      <c r="MHA13" s="1739" t="n"/>
      <c r="MHB13" s="1739" t="n"/>
      <c r="MHC13" s="1739" t="n"/>
      <c r="MHD13" s="1739" t="n"/>
      <c r="MHE13" s="1739" t="n"/>
      <c r="MHF13" s="1739" t="n"/>
      <c r="MHG13" s="1739" t="n"/>
      <c r="MHH13" s="1739" t="n"/>
      <c r="MHI13" s="1739" t="n"/>
      <c r="MHJ13" s="1739" t="n"/>
      <c r="MHK13" s="1739" t="n"/>
      <c r="MHL13" s="1739" t="n"/>
      <c r="MHM13" s="1739" t="n"/>
      <c r="MHN13" s="1739" t="n"/>
      <c r="MHO13" s="1739" t="n"/>
      <c r="MHP13" s="1739" t="n"/>
      <c r="MHQ13" s="1739" t="n"/>
      <c r="MHR13" s="1739" t="n"/>
      <c r="MHS13" s="1739" t="n"/>
      <c r="MHT13" s="1739" t="n"/>
      <c r="MHU13" s="1739" t="n"/>
      <c r="MHV13" s="1739" t="n"/>
      <c r="MHW13" s="1739" t="n"/>
      <c r="MHX13" s="1739" t="n"/>
      <c r="MHY13" s="1739" t="n"/>
      <c r="MHZ13" s="1739" t="n"/>
      <c r="MIA13" s="1739" t="n"/>
      <c r="MIB13" s="1739" t="n"/>
      <c r="MIC13" s="1739" t="n"/>
      <c r="MID13" s="1739" t="n"/>
      <c r="MIE13" s="1739" t="n"/>
      <c r="MIF13" s="1739" t="n"/>
      <c r="MIG13" s="1739" t="n"/>
      <c r="MIH13" s="1739" t="n"/>
      <c r="MII13" s="1739" t="n"/>
      <c r="MIJ13" s="1739" t="n"/>
      <c r="MIK13" s="1739" t="n"/>
      <c r="MIL13" s="1739" t="n"/>
      <c r="MIM13" s="1739" t="n"/>
      <c r="MIN13" s="1739" t="n"/>
      <c r="MIO13" s="1739" t="n"/>
      <c r="MIP13" s="1739" t="n"/>
      <c r="MIQ13" s="1739" t="n"/>
      <c r="MIR13" s="1739" t="n"/>
      <c r="MIS13" s="1739" t="n"/>
      <c r="MIT13" s="1739" t="n"/>
      <c r="MIU13" s="1739" t="n"/>
      <c r="MIV13" s="1739" t="n"/>
      <c r="MIW13" s="1739" t="n"/>
      <c r="MIX13" s="1739" t="n"/>
      <c r="MIY13" s="1739" t="n"/>
      <c r="MIZ13" s="1739" t="n"/>
      <c r="MJA13" s="1739" t="n"/>
      <c r="MJB13" s="1739" t="n"/>
      <c r="MJC13" s="1739" t="n"/>
      <c r="MJD13" s="1739" t="n"/>
      <c r="MJE13" s="1739" t="n"/>
      <c r="MJF13" s="1739" t="n"/>
      <c r="MJG13" s="1739" t="n"/>
      <c r="MJH13" s="1739" t="n"/>
      <c r="MJI13" s="1739" t="n"/>
      <c r="MJJ13" s="1739" t="n"/>
      <c r="MJK13" s="1739" t="n"/>
      <c r="MJL13" s="1739" t="n"/>
      <c r="MJM13" s="1739" t="n"/>
      <c r="MJN13" s="1739" t="n"/>
      <c r="MJO13" s="1739" t="n"/>
      <c r="MJP13" s="1739" t="n"/>
      <c r="MJQ13" s="1739" t="n"/>
      <c r="MJR13" s="1739" t="n"/>
      <c r="MJS13" s="1739" t="n"/>
      <c r="MJT13" s="1739" t="n"/>
      <c r="MJU13" s="1739" t="n"/>
      <c r="MJV13" s="1739" t="n"/>
      <c r="MJW13" s="1739" t="n"/>
      <c r="MJX13" s="1739" t="n"/>
      <c r="MJY13" s="1739" t="n"/>
      <c r="MJZ13" s="1739" t="n"/>
      <c r="MKA13" s="1739" t="n"/>
      <c r="MKB13" s="1739" t="n"/>
      <c r="MKC13" s="1739" t="n"/>
      <c r="MKD13" s="1739" t="n"/>
      <c r="MKE13" s="1739" t="n"/>
      <c r="MKF13" s="1739" t="n"/>
      <c r="MKG13" s="1739" t="n"/>
      <c r="MKH13" s="1739" t="n"/>
      <c r="MKI13" s="1739" t="n"/>
      <c r="MKJ13" s="1739" t="n"/>
      <c r="MKK13" s="1739" t="n"/>
      <c r="MKL13" s="1739" t="n"/>
      <c r="MKM13" s="1739" t="n"/>
      <c r="MKN13" s="1739" t="n"/>
      <c r="MKO13" s="1739" t="n"/>
      <c r="MKP13" s="1739" t="n"/>
      <c r="MKQ13" s="1739" t="n"/>
      <c r="MKR13" s="1739" t="n"/>
      <c r="MKS13" s="1739" t="n"/>
      <c r="MKT13" s="1739" t="n"/>
      <c r="MKU13" s="1739" t="n"/>
      <c r="MKV13" s="1739" t="n"/>
      <c r="MKW13" s="1739" t="n"/>
      <c r="MKX13" s="1739" t="n"/>
      <c r="MKY13" s="1739" t="n"/>
      <c r="MKZ13" s="1739" t="n"/>
      <c r="MLA13" s="1739" t="n"/>
      <c r="MLB13" s="1739" t="n"/>
      <c r="MLC13" s="1739" t="n"/>
      <c r="MLD13" s="1739" t="n"/>
      <c r="MLE13" s="1739" t="n"/>
      <c r="MLF13" s="1739" t="n"/>
      <c r="MLG13" s="1739" t="n"/>
      <c r="MLH13" s="1739" t="n"/>
      <c r="MLI13" s="1739" t="n"/>
      <c r="MLJ13" s="1739" t="n"/>
      <c r="MLK13" s="1739" t="n"/>
      <c r="MLL13" s="1739" t="n"/>
      <c r="MLM13" s="1739" t="n"/>
      <c r="MLN13" s="1739" t="n"/>
      <c r="MLO13" s="1739" t="n"/>
      <c r="MLP13" s="1739" t="n"/>
      <c r="MLQ13" s="1739" t="n"/>
      <c r="MLR13" s="1739" t="n"/>
      <c r="MLS13" s="1739" t="n"/>
      <c r="MLT13" s="1739" t="n"/>
      <c r="MLU13" s="1739" t="n"/>
      <c r="MLV13" s="1739" t="n"/>
      <c r="MLW13" s="1739" t="n"/>
      <c r="MLX13" s="1739" t="n"/>
      <c r="MLY13" s="1739" t="n"/>
      <c r="MLZ13" s="1739" t="n"/>
      <c r="MMA13" s="1739" t="n"/>
      <c r="MMB13" s="1739" t="n"/>
      <c r="MMC13" s="1739" t="n"/>
      <c r="MMD13" s="1739" t="n"/>
      <c r="MME13" s="1739" t="n"/>
      <c r="MMF13" s="1739" t="n"/>
      <c r="MMG13" s="1739" t="n"/>
      <c r="MMH13" s="1739" t="n"/>
      <c r="MMI13" s="1739" t="n"/>
      <c r="MMJ13" s="1739" t="n"/>
      <c r="MMK13" s="1739" t="n"/>
      <c r="MML13" s="1739" t="n"/>
      <c r="MMM13" s="1739" t="n"/>
      <c r="MMN13" s="1739" t="n"/>
      <c r="MMO13" s="1739" t="n"/>
      <c r="MMP13" s="1739" t="n"/>
      <c r="MMQ13" s="1739" t="n"/>
      <c r="MMR13" s="1739" t="n"/>
      <c r="MMS13" s="1739" t="n"/>
      <c r="MMT13" s="1739" t="n"/>
      <c r="MMU13" s="1739" t="n"/>
      <c r="MMV13" s="1739" t="n"/>
      <c r="MMW13" s="1739" t="n"/>
      <c r="MMX13" s="1739" t="n"/>
      <c r="MMY13" s="1739" t="n"/>
      <c r="MMZ13" s="1739" t="n"/>
      <c r="MNA13" s="1739" t="n"/>
      <c r="MNB13" s="1739" t="n"/>
      <c r="MNC13" s="1739" t="n"/>
      <c r="MND13" s="1739" t="n"/>
      <c r="MNE13" s="1739" t="n"/>
      <c r="MNF13" s="1739" t="n"/>
      <c r="MNG13" s="1739" t="n"/>
      <c r="MNH13" s="1739" t="n"/>
      <c r="MNI13" s="1739" t="n"/>
      <c r="MNJ13" s="1739" t="n"/>
      <c r="MNK13" s="1739" t="n"/>
      <c r="MNL13" s="1739" t="n"/>
      <c r="MNM13" s="1739" t="n"/>
      <c r="MNN13" s="1739" t="n"/>
      <c r="MNO13" s="1739" t="n"/>
      <c r="MNP13" s="1739" t="n"/>
      <c r="MNQ13" s="1739" t="n"/>
      <c r="MNR13" s="1739" t="n"/>
      <c r="MNS13" s="1739" t="n"/>
      <c r="MNT13" s="1739" t="n"/>
      <c r="MNU13" s="1739" t="n"/>
      <c r="MNV13" s="1739" t="n"/>
      <c r="MNW13" s="1739" t="n"/>
      <c r="MNX13" s="1739" t="n"/>
      <c r="MNY13" s="1739" t="n"/>
      <c r="MNZ13" s="1739" t="n"/>
      <c r="MOA13" s="1739" t="n"/>
      <c r="MOB13" s="1739" t="n"/>
      <c r="MOC13" s="1739" t="n"/>
      <c r="MOD13" s="1739" t="n"/>
      <c r="MOE13" s="1739" t="n"/>
      <c r="MOF13" s="1739" t="n"/>
      <c r="MOG13" s="1739" t="n"/>
      <c r="MOH13" s="1739" t="n"/>
      <c r="MOI13" s="1739" t="n"/>
      <c r="MOJ13" s="1739" t="n"/>
      <c r="MOK13" s="1739" t="n"/>
      <c r="MOL13" s="1739" t="n"/>
      <c r="MOM13" s="1739" t="n"/>
      <c r="MON13" s="1739" t="n"/>
      <c r="MOO13" s="1739" t="n"/>
      <c r="MOP13" s="1739" t="n"/>
      <c r="MOQ13" s="1739" t="n"/>
      <c r="MOR13" s="1739" t="n"/>
      <c r="MOS13" s="1739" t="n"/>
      <c r="MOT13" s="1739" t="n"/>
      <c r="MOU13" s="1739" t="n"/>
      <c r="MOV13" s="1739" t="n"/>
      <c r="MOW13" s="1739" t="n"/>
      <c r="MOX13" s="1739" t="n"/>
      <c r="MOY13" s="1739" t="n"/>
      <c r="MOZ13" s="1739" t="n"/>
      <c r="MPA13" s="1739" t="n"/>
      <c r="MPB13" s="1739" t="n"/>
      <c r="MPC13" s="1739" t="n"/>
      <c r="MPD13" s="1739" t="n"/>
      <c r="MPE13" s="1739" t="n"/>
      <c r="MPF13" s="1739" t="n"/>
      <c r="MPG13" s="1739" t="n"/>
      <c r="MPH13" s="1739" t="n"/>
      <c r="MPI13" s="1739" t="n"/>
      <c r="MPJ13" s="1739" t="n"/>
      <c r="MPK13" s="1739" t="n"/>
      <c r="MPL13" s="1739" t="n"/>
      <c r="MPM13" s="1739" t="n"/>
      <c r="MPN13" s="1739" t="n"/>
      <c r="MPO13" s="1739" t="n"/>
      <c r="MPP13" s="1739" t="n"/>
      <c r="MPQ13" s="1739" t="n"/>
      <c r="MPR13" s="1739" t="n"/>
      <c r="MPS13" s="1739" t="n"/>
      <c r="MPT13" s="1739" t="n"/>
      <c r="MPU13" s="1739" t="n"/>
      <c r="MPV13" s="1739" t="n"/>
      <c r="MPW13" s="1739" t="n"/>
      <c r="MPX13" s="1739" t="n"/>
      <c r="MPY13" s="1739" t="n"/>
      <c r="MPZ13" s="1739" t="n"/>
      <c r="MQA13" s="1739" t="n"/>
      <c r="MQB13" s="1739" t="n"/>
      <c r="MQC13" s="1739" t="n"/>
      <c r="MQD13" s="1739" t="n"/>
      <c r="MQE13" s="1739" t="n"/>
      <c r="MQF13" s="1739" t="n"/>
      <c r="MQG13" s="1739" t="n"/>
      <c r="MQH13" s="1739" t="n"/>
      <c r="MQI13" s="1739" t="n"/>
      <c r="MQJ13" s="1739" t="n"/>
      <c r="MQK13" s="1739" t="n"/>
      <c r="MQL13" s="1739" t="n"/>
      <c r="MQM13" s="1739" t="n"/>
      <c r="MQN13" s="1739" t="n"/>
      <c r="MQO13" s="1739" t="n"/>
      <c r="MQP13" s="1739" t="n"/>
      <c r="MQQ13" s="1739" t="n"/>
      <c r="MQR13" s="1739" t="n"/>
      <c r="MQS13" s="1739" t="n"/>
      <c r="MQT13" s="1739" t="n"/>
      <c r="MQU13" s="1739" t="n"/>
      <c r="MQV13" s="1739" t="n"/>
      <c r="MQW13" s="1739" t="n"/>
      <c r="MQX13" s="1739" t="n"/>
      <c r="MQY13" s="1739" t="n"/>
      <c r="MQZ13" s="1739" t="n"/>
      <c r="MRA13" s="1739" t="n"/>
      <c r="MRB13" s="1739" t="n"/>
      <c r="MRC13" s="1739" t="n"/>
      <c r="MRD13" s="1739" t="n"/>
      <c r="MRE13" s="1739" t="n"/>
      <c r="MRF13" s="1739" t="n"/>
      <c r="MRG13" s="1739" t="n"/>
      <c r="MRH13" s="1739" t="n"/>
      <c r="MRI13" s="1739" t="n"/>
      <c r="MRJ13" s="1739" t="n"/>
      <c r="MRK13" s="1739" t="n"/>
      <c r="MRL13" s="1739" t="n"/>
      <c r="MRM13" s="1739" t="n"/>
      <c r="MRN13" s="1739" t="n"/>
      <c r="MRO13" s="1739" t="n"/>
      <c r="MRP13" s="1739" t="n"/>
      <c r="MRQ13" s="1739" t="n"/>
      <c r="MRR13" s="1739" t="n"/>
      <c r="MRS13" s="1739" t="n"/>
      <c r="MRT13" s="1739" t="n"/>
      <c r="MRU13" s="1739" t="n"/>
      <c r="MRV13" s="1739" t="n"/>
      <c r="MRW13" s="1739" t="n"/>
      <c r="MRX13" s="1739" t="n"/>
      <c r="MRY13" s="1739" t="n"/>
      <c r="MRZ13" s="1739" t="n"/>
      <c r="MSA13" s="1739" t="n"/>
      <c r="MSB13" s="1739" t="n"/>
      <c r="MSC13" s="1739" t="n"/>
      <c r="MSD13" s="1739" t="n"/>
      <c r="MSE13" s="1739" t="n"/>
      <c r="MSF13" s="1739" t="n"/>
      <c r="MSG13" s="1739" t="n"/>
      <c r="MSH13" s="1739" t="n"/>
      <c r="MSI13" s="1739" t="n"/>
      <c r="MSJ13" s="1739" t="n"/>
      <c r="MSK13" s="1739" t="n"/>
      <c r="MSL13" s="1739" t="n"/>
      <c r="MSM13" s="1739" t="n"/>
      <c r="MSN13" s="1739" t="n"/>
      <c r="MSO13" s="1739" t="n"/>
      <c r="MSP13" s="1739" t="n"/>
      <c r="MSQ13" s="1739" t="n"/>
      <c r="MSR13" s="1739" t="n"/>
      <c r="MSS13" s="1739" t="n"/>
      <c r="MST13" s="1739" t="n"/>
      <c r="MSU13" s="1739" t="n"/>
      <c r="MSV13" s="1739" t="n"/>
      <c r="MSW13" s="1739" t="n"/>
      <c r="MSX13" s="1739" t="n"/>
      <c r="MSY13" s="1739" t="n"/>
      <c r="MSZ13" s="1739" t="n"/>
      <c r="MTA13" s="1739" t="n"/>
      <c r="MTB13" s="1739" t="n"/>
      <c r="MTC13" s="1739" t="n"/>
      <c r="MTD13" s="1739" t="n"/>
      <c r="MTE13" s="1739" t="n"/>
      <c r="MTF13" s="1739" t="n"/>
      <c r="MTG13" s="1739" t="n"/>
      <c r="MTH13" s="1739" t="n"/>
      <c r="MTI13" s="1739" t="n"/>
      <c r="MTJ13" s="1739" t="n"/>
      <c r="MTK13" s="1739" t="n"/>
      <c r="MTL13" s="1739" t="n"/>
      <c r="MTM13" s="1739" t="n"/>
      <c r="MTN13" s="1739" t="n"/>
      <c r="MTO13" s="1739" t="n"/>
      <c r="MTP13" s="1739" t="n"/>
      <c r="MTQ13" s="1739" t="n"/>
      <c r="MTR13" s="1739" t="n"/>
      <c r="MTS13" s="1739" t="n"/>
      <c r="MTT13" s="1739" t="n"/>
      <c r="MTU13" s="1739" t="n"/>
      <c r="MTV13" s="1739" t="n"/>
      <c r="MTW13" s="1739" t="n"/>
      <c r="MTX13" s="1739" t="n"/>
      <c r="MTY13" s="1739" t="n"/>
      <c r="MTZ13" s="1739" t="n"/>
      <c r="MUA13" s="1739" t="n"/>
      <c r="MUB13" s="1739" t="n"/>
      <c r="MUC13" s="1739" t="n"/>
      <c r="MUD13" s="1739" t="n"/>
      <c r="MUE13" s="1739" t="n"/>
      <c r="MUF13" s="1739" t="n"/>
      <c r="MUG13" s="1739" t="n"/>
      <c r="MUH13" s="1739" t="n"/>
      <c r="MUI13" s="1739" t="n"/>
      <c r="MUJ13" s="1739" t="n"/>
      <c r="MUK13" s="1739" t="n"/>
      <c r="MUL13" s="1739" t="n"/>
      <c r="MUM13" s="1739" t="n"/>
      <c r="MUN13" s="1739" t="n"/>
      <c r="MUO13" s="1739" t="n"/>
      <c r="MUP13" s="1739" t="n"/>
      <c r="MUQ13" s="1739" t="n"/>
      <c r="MUR13" s="1739" t="n"/>
      <c r="MUS13" s="1739" t="n"/>
      <c r="MUT13" s="1739" t="n"/>
      <c r="MUU13" s="1739" t="n"/>
      <c r="MUV13" s="1739" t="n"/>
      <c r="MUW13" s="1739" t="n"/>
      <c r="MUX13" s="1739" t="n"/>
      <c r="MUY13" s="1739" t="n"/>
      <c r="MUZ13" s="1739" t="n"/>
      <c r="MVA13" s="1739" t="n"/>
      <c r="MVB13" s="1739" t="n"/>
      <c r="MVC13" s="1739" t="n"/>
      <c r="MVD13" s="1739" t="n"/>
      <c r="MVE13" s="1739" t="n"/>
      <c r="MVF13" s="1739" t="n"/>
      <c r="MVG13" s="1739" t="n"/>
      <c r="MVH13" s="1739" t="n"/>
      <c r="MVI13" s="1739" t="n"/>
      <c r="MVJ13" s="1739" t="n"/>
      <c r="MVK13" s="1739" t="n"/>
      <c r="MVL13" s="1739" t="n"/>
      <c r="MVM13" s="1739" t="n"/>
      <c r="MVN13" s="1739" t="n"/>
      <c r="MVO13" s="1739" t="n"/>
      <c r="MVP13" s="1739" t="n"/>
      <c r="MVQ13" s="1739" t="n"/>
      <c r="MVR13" s="1739" t="n"/>
      <c r="MVS13" s="1739" t="n"/>
      <c r="MVT13" s="1739" t="n"/>
      <c r="MVU13" s="1739" t="n"/>
      <c r="MVV13" s="1739" t="n"/>
      <c r="MVW13" s="1739" t="n"/>
      <c r="MVX13" s="1739" t="n"/>
      <c r="MVY13" s="1739" t="n"/>
      <c r="MVZ13" s="1739" t="n"/>
      <c r="MWA13" s="1739" t="n"/>
      <c r="MWB13" s="1739" t="n"/>
      <c r="MWC13" s="1739" t="n"/>
      <c r="MWD13" s="1739" t="n"/>
      <c r="MWE13" s="1739" t="n"/>
      <c r="MWF13" s="1739" t="n"/>
      <c r="MWG13" s="1739" t="n"/>
      <c r="MWH13" s="1739" t="n"/>
      <c r="MWI13" s="1739" t="n"/>
      <c r="MWJ13" s="1739" t="n"/>
      <c r="MWK13" s="1739" t="n"/>
      <c r="MWL13" s="1739" t="n"/>
      <c r="MWM13" s="1739" t="n"/>
      <c r="MWN13" s="1739" t="n"/>
      <c r="MWO13" s="1739" t="n"/>
      <c r="MWP13" s="1739" t="n"/>
      <c r="MWQ13" s="1739" t="n"/>
      <c r="MWR13" s="1739" t="n"/>
      <c r="MWS13" s="1739" t="n"/>
      <c r="MWT13" s="1739" t="n"/>
      <c r="MWU13" s="1739" t="n"/>
      <c r="MWV13" s="1739" t="n"/>
      <c r="MWW13" s="1739" t="n"/>
      <c r="MWX13" s="1739" t="n"/>
      <c r="MWY13" s="1739" t="n"/>
      <c r="MWZ13" s="1739" t="n"/>
      <c r="MXA13" s="1739" t="n"/>
      <c r="MXB13" s="1739" t="n"/>
      <c r="MXC13" s="1739" t="n"/>
      <c r="MXD13" s="1739" t="n"/>
      <c r="MXE13" s="1739" t="n"/>
      <c r="MXF13" s="1739" t="n"/>
      <c r="MXG13" s="1739" t="n"/>
      <c r="MXH13" s="1739" t="n"/>
      <c r="MXI13" s="1739" t="n"/>
      <c r="MXJ13" s="1739" t="n"/>
      <c r="MXK13" s="1739" t="n"/>
      <c r="MXL13" s="1739" t="n"/>
      <c r="MXM13" s="1739" t="n"/>
      <c r="MXN13" s="1739" t="n"/>
      <c r="MXO13" s="1739" t="n"/>
      <c r="MXP13" s="1739" t="n"/>
      <c r="MXQ13" s="1739" t="n"/>
      <c r="MXR13" s="1739" t="n"/>
      <c r="MXS13" s="1739" t="n"/>
      <c r="MXT13" s="1739" t="n"/>
      <c r="MXU13" s="1739" t="n"/>
      <c r="MXV13" s="1739" t="n"/>
      <c r="MXW13" s="1739" t="n"/>
      <c r="MXX13" s="1739" t="n"/>
      <c r="MXY13" s="1739" t="n"/>
      <c r="MXZ13" s="1739" t="n"/>
      <c r="MYA13" s="1739" t="n"/>
      <c r="MYB13" s="1739" t="n"/>
      <c r="MYC13" s="1739" t="n"/>
      <c r="MYD13" s="1739" t="n"/>
      <c r="MYE13" s="1739" t="n"/>
      <c r="MYF13" s="1739" t="n"/>
      <c r="MYG13" s="1739" t="n"/>
      <c r="MYH13" s="1739" t="n"/>
      <c r="MYI13" s="1739" t="n"/>
      <c r="MYJ13" s="1739" t="n"/>
      <c r="MYK13" s="1739" t="n"/>
      <c r="MYL13" s="1739" t="n"/>
      <c r="MYM13" s="1739" t="n"/>
      <c r="MYN13" s="1739" t="n"/>
      <c r="MYO13" s="1739" t="n"/>
      <c r="MYP13" s="1739" t="n"/>
      <c r="MYQ13" s="1739" t="n"/>
      <c r="MYR13" s="1739" t="n"/>
      <c r="MYS13" s="1739" t="n"/>
      <c r="MYT13" s="1739" t="n"/>
      <c r="MYU13" s="1739" t="n"/>
      <c r="MYV13" s="1739" t="n"/>
      <c r="MYW13" s="1739" t="n"/>
      <c r="MYX13" s="1739" t="n"/>
      <c r="MYY13" s="1739" t="n"/>
      <c r="MYZ13" s="1739" t="n"/>
      <c r="MZA13" s="1739" t="n"/>
      <c r="MZB13" s="1739" t="n"/>
      <c r="MZC13" s="1739" t="n"/>
      <c r="MZD13" s="1739" t="n"/>
      <c r="MZE13" s="1739" t="n"/>
      <c r="MZF13" s="1739" t="n"/>
      <c r="MZG13" s="1739" t="n"/>
      <c r="MZH13" s="1739" t="n"/>
      <c r="MZI13" s="1739" t="n"/>
      <c r="MZJ13" s="1739" t="n"/>
      <c r="MZK13" s="1739" t="n"/>
      <c r="MZL13" s="1739" t="n"/>
      <c r="MZM13" s="1739" t="n"/>
      <c r="MZN13" s="1739" t="n"/>
      <c r="MZO13" s="1739" t="n"/>
      <c r="MZP13" s="1739" t="n"/>
      <c r="MZQ13" s="1739" t="n"/>
      <c r="MZR13" s="1739" t="n"/>
      <c r="MZS13" s="1739" t="n"/>
      <c r="MZT13" s="1739" t="n"/>
      <c r="MZU13" s="1739" t="n"/>
      <c r="MZV13" s="1739" t="n"/>
      <c r="MZW13" s="1739" t="n"/>
      <c r="MZX13" s="1739" t="n"/>
      <c r="MZY13" s="1739" t="n"/>
      <c r="MZZ13" s="1739" t="n"/>
      <c r="NAA13" s="1739" t="n"/>
      <c r="NAB13" s="1739" t="n"/>
      <c r="NAC13" s="1739" t="n"/>
      <c r="NAD13" s="1739" t="n"/>
      <c r="NAE13" s="1739" t="n"/>
      <c r="NAF13" s="1739" t="n"/>
      <c r="NAG13" s="1739" t="n"/>
      <c r="NAH13" s="1739" t="n"/>
      <c r="NAI13" s="1739" t="n"/>
      <c r="NAJ13" s="1739" t="n"/>
      <c r="NAK13" s="1739" t="n"/>
      <c r="NAL13" s="1739" t="n"/>
      <c r="NAM13" s="1739" t="n"/>
      <c r="NAN13" s="1739" t="n"/>
      <c r="NAO13" s="1739" t="n"/>
      <c r="NAP13" s="1739" t="n"/>
      <c r="NAQ13" s="1739" t="n"/>
      <c r="NAR13" s="1739" t="n"/>
      <c r="NAS13" s="1739" t="n"/>
      <c r="NAT13" s="1739" t="n"/>
      <c r="NAU13" s="1739" t="n"/>
      <c r="NAV13" s="1739" t="n"/>
      <c r="NAW13" s="1739" t="n"/>
      <c r="NAX13" s="1739" t="n"/>
      <c r="NAY13" s="1739" t="n"/>
      <c r="NAZ13" s="1739" t="n"/>
      <c r="NBA13" s="1739" t="n"/>
      <c r="NBB13" s="1739" t="n"/>
      <c r="NBC13" s="1739" t="n"/>
      <c r="NBD13" s="1739" t="n"/>
      <c r="NBE13" s="1739" t="n"/>
      <c r="NBF13" s="1739" t="n"/>
      <c r="NBG13" s="1739" t="n"/>
      <c r="NBH13" s="1739" t="n"/>
      <c r="NBI13" s="1739" t="n"/>
      <c r="NBJ13" s="1739" t="n"/>
      <c r="NBK13" s="1739" t="n"/>
      <c r="NBL13" s="1739" t="n"/>
      <c r="NBM13" s="1739" t="n"/>
      <c r="NBN13" s="1739" t="n"/>
      <c r="NBO13" s="1739" t="n"/>
      <c r="NBP13" s="1739" t="n"/>
      <c r="NBQ13" s="1739" t="n"/>
      <c r="NBR13" s="1739" t="n"/>
      <c r="NBS13" s="1739" t="n"/>
      <c r="NBT13" s="1739" t="n"/>
      <c r="NBU13" s="1739" t="n"/>
      <c r="NBV13" s="1739" t="n"/>
      <c r="NBW13" s="1739" t="n"/>
      <c r="NBX13" s="1739" t="n"/>
      <c r="NBY13" s="1739" t="n"/>
      <c r="NBZ13" s="1739" t="n"/>
      <c r="NCA13" s="1739" t="n"/>
      <c r="NCB13" s="1739" t="n"/>
      <c r="NCC13" s="1739" t="n"/>
      <c r="NCD13" s="1739" t="n"/>
      <c r="NCE13" s="1739" t="n"/>
      <c r="NCF13" s="1739" t="n"/>
      <c r="NCG13" s="1739" t="n"/>
      <c r="NCH13" s="1739" t="n"/>
      <c r="NCI13" s="1739" t="n"/>
      <c r="NCJ13" s="1739" t="n"/>
      <c r="NCK13" s="1739" t="n"/>
      <c r="NCL13" s="1739" t="n"/>
      <c r="NCM13" s="1739" t="n"/>
      <c r="NCN13" s="1739" t="n"/>
      <c r="NCO13" s="1739" t="n"/>
      <c r="NCP13" s="1739" t="n"/>
      <c r="NCQ13" s="1739" t="n"/>
      <c r="NCR13" s="1739" t="n"/>
      <c r="NCS13" s="1739" t="n"/>
      <c r="NCT13" s="1739" t="n"/>
      <c r="NCU13" s="1739" t="n"/>
      <c r="NCV13" s="1739" t="n"/>
      <c r="NCW13" s="1739" t="n"/>
      <c r="NCX13" s="1739" t="n"/>
      <c r="NCY13" s="1739" t="n"/>
      <c r="NCZ13" s="1739" t="n"/>
      <c r="NDA13" s="1739" t="n"/>
      <c r="NDB13" s="1739" t="n"/>
      <c r="NDC13" s="1739" t="n"/>
      <c r="NDD13" s="1739" t="n"/>
      <c r="NDE13" s="1739" t="n"/>
      <c r="NDF13" s="1739" t="n"/>
      <c r="NDG13" s="1739" t="n"/>
      <c r="NDH13" s="1739" t="n"/>
      <c r="NDI13" s="1739" t="n"/>
      <c r="NDJ13" s="1739" t="n"/>
      <c r="NDK13" s="1739" t="n"/>
      <c r="NDL13" s="1739" t="n"/>
      <c r="NDM13" s="1739" t="n"/>
      <c r="NDN13" s="1739" t="n"/>
      <c r="NDO13" s="1739" t="n"/>
      <c r="NDP13" s="1739" t="n"/>
      <c r="NDQ13" s="1739" t="n"/>
      <c r="NDR13" s="1739" t="n"/>
      <c r="NDS13" s="1739" t="n"/>
      <c r="NDT13" s="1739" t="n"/>
      <c r="NDU13" s="1739" t="n"/>
      <c r="NDV13" s="1739" t="n"/>
      <c r="NDW13" s="1739" t="n"/>
      <c r="NDX13" s="1739" t="n"/>
      <c r="NDY13" s="1739" t="n"/>
      <c r="NDZ13" s="1739" t="n"/>
      <c r="NEA13" s="1739" t="n"/>
      <c r="NEB13" s="1739" t="n"/>
      <c r="NEC13" s="1739" t="n"/>
      <c r="NED13" s="1739" t="n"/>
      <c r="NEE13" s="1739" t="n"/>
      <c r="NEF13" s="1739" t="n"/>
      <c r="NEG13" s="1739" t="n"/>
      <c r="NEH13" s="1739" t="n"/>
      <c r="NEI13" s="1739" t="n"/>
      <c r="NEJ13" s="1739" t="n"/>
      <c r="NEK13" s="1739" t="n"/>
      <c r="NEL13" s="1739" t="n"/>
      <c r="NEM13" s="1739" t="n"/>
      <c r="NEN13" s="1739" t="n"/>
      <c r="NEO13" s="1739" t="n"/>
      <c r="NEP13" s="1739" t="n"/>
      <c r="NEQ13" s="1739" t="n"/>
      <c r="NER13" s="1739" t="n"/>
      <c r="NES13" s="1739" t="n"/>
      <c r="NET13" s="1739" t="n"/>
      <c r="NEU13" s="1739" t="n"/>
      <c r="NEV13" s="1739" t="n"/>
      <c r="NEW13" s="1739" t="n"/>
      <c r="NEX13" s="1739" t="n"/>
      <c r="NEY13" s="1739" t="n"/>
      <c r="NEZ13" s="1739" t="n"/>
      <c r="NFA13" s="1739" t="n"/>
      <c r="NFB13" s="1739" t="n"/>
      <c r="NFC13" s="1739" t="n"/>
      <c r="NFD13" s="1739" t="n"/>
      <c r="NFE13" s="1739" t="n"/>
      <c r="NFF13" s="1739" t="n"/>
      <c r="NFG13" s="1739" t="n"/>
      <c r="NFH13" s="1739" t="n"/>
      <c r="NFI13" s="1739" t="n"/>
      <c r="NFJ13" s="1739" t="n"/>
      <c r="NFK13" s="1739" t="n"/>
      <c r="NFL13" s="1739" t="n"/>
      <c r="NFM13" s="1739" t="n"/>
      <c r="NFN13" s="1739" t="n"/>
      <c r="NFO13" s="1739" t="n"/>
      <c r="NFP13" s="1739" t="n"/>
      <c r="NFQ13" s="1739" t="n"/>
      <c r="NFR13" s="1739" t="n"/>
      <c r="NFS13" s="1739" t="n"/>
      <c r="NFT13" s="1739" t="n"/>
      <c r="NFU13" s="1739" t="n"/>
      <c r="NFV13" s="1739" t="n"/>
      <c r="NFW13" s="1739" t="n"/>
      <c r="NFX13" s="1739" t="n"/>
      <c r="NFY13" s="1739" t="n"/>
      <c r="NFZ13" s="1739" t="n"/>
      <c r="NGA13" s="1739" t="n"/>
      <c r="NGB13" s="1739" t="n"/>
      <c r="NGC13" s="1739" t="n"/>
      <c r="NGD13" s="1739" t="n"/>
      <c r="NGE13" s="1739" t="n"/>
      <c r="NGF13" s="1739" t="n"/>
      <c r="NGG13" s="1739" t="n"/>
      <c r="NGH13" s="1739" t="n"/>
      <c r="NGI13" s="1739" t="n"/>
      <c r="NGJ13" s="1739" t="n"/>
      <c r="NGK13" s="1739" t="n"/>
      <c r="NGL13" s="1739" t="n"/>
      <c r="NGM13" s="1739" t="n"/>
      <c r="NGN13" s="1739" t="n"/>
      <c r="NGO13" s="1739" t="n"/>
      <c r="NGP13" s="1739" t="n"/>
      <c r="NGQ13" s="1739" t="n"/>
      <c r="NGR13" s="1739" t="n"/>
      <c r="NGS13" s="1739" t="n"/>
      <c r="NGT13" s="1739" t="n"/>
      <c r="NGU13" s="1739" t="n"/>
      <c r="NGV13" s="1739" t="n"/>
      <c r="NGW13" s="1739" t="n"/>
      <c r="NGX13" s="1739" t="n"/>
      <c r="NGY13" s="1739" t="n"/>
      <c r="NGZ13" s="1739" t="n"/>
      <c r="NHA13" s="1739" t="n"/>
      <c r="NHB13" s="1739" t="n"/>
      <c r="NHC13" s="1739" t="n"/>
      <c r="NHD13" s="1739" t="n"/>
      <c r="NHE13" s="1739" t="n"/>
      <c r="NHF13" s="1739" t="n"/>
      <c r="NHG13" s="1739" t="n"/>
      <c r="NHH13" s="1739" t="n"/>
      <c r="NHI13" s="1739" t="n"/>
      <c r="NHJ13" s="1739" t="n"/>
      <c r="NHK13" s="1739" t="n"/>
      <c r="NHL13" s="1739" t="n"/>
      <c r="NHM13" s="1739" t="n"/>
      <c r="NHN13" s="1739" t="n"/>
      <c r="NHO13" s="1739" t="n"/>
      <c r="NHP13" s="1739" t="n"/>
      <c r="NHQ13" s="1739" t="n"/>
      <c r="NHR13" s="1739" t="n"/>
      <c r="NHS13" s="1739" t="n"/>
      <c r="NHT13" s="1739" t="n"/>
      <c r="NHU13" s="1739" t="n"/>
      <c r="NHV13" s="1739" t="n"/>
      <c r="NHW13" s="1739" t="n"/>
      <c r="NHX13" s="1739" t="n"/>
      <c r="NHY13" s="1739" t="n"/>
      <c r="NHZ13" s="1739" t="n"/>
      <c r="NIA13" s="1739" t="n"/>
      <c r="NIB13" s="1739" t="n"/>
      <c r="NIC13" s="1739" t="n"/>
      <c r="NID13" s="1739" t="n"/>
      <c r="NIE13" s="1739" t="n"/>
      <c r="NIF13" s="1739" t="n"/>
      <c r="NIG13" s="1739" t="n"/>
      <c r="NIH13" s="1739" t="n"/>
      <c r="NII13" s="1739" t="n"/>
      <c r="NIJ13" s="1739" t="n"/>
      <c r="NIK13" s="1739" t="n"/>
      <c r="NIL13" s="1739" t="n"/>
      <c r="NIM13" s="1739" t="n"/>
      <c r="NIN13" s="1739" t="n"/>
      <c r="NIO13" s="1739" t="n"/>
      <c r="NIP13" s="1739" t="n"/>
      <c r="NIQ13" s="1739" t="n"/>
      <c r="NIR13" s="1739" t="n"/>
      <c r="NIS13" s="1739" t="n"/>
      <c r="NIT13" s="1739" t="n"/>
      <c r="NIU13" s="1739" t="n"/>
      <c r="NIV13" s="1739" t="n"/>
      <c r="NIW13" s="1739" t="n"/>
      <c r="NIX13" s="1739" t="n"/>
      <c r="NIY13" s="1739" t="n"/>
      <c r="NIZ13" s="1739" t="n"/>
      <c r="NJA13" s="1739" t="n"/>
      <c r="NJB13" s="1739" t="n"/>
      <c r="NJC13" s="1739" t="n"/>
      <c r="NJD13" s="1739" t="n"/>
      <c r="NJE13" s="1739" t="n"/>
      <c r="NJF13" s="1739" t="n"/>
      <c r="NJG13" s="1739" t="n"/>
      <c r="NJH13" s="1739" t="n"/>
      <c r="NJI13" s="1739" t="n"/>
      <c r="NJJ13" s="1739" t="n"/>
      <c r="NJK13" s="1739" t="n"/>
      <c r="NJL13" s="1739" t="n"/>
      <c r="NJM13" s="1739" t="n"/>
      <c r="NJN13" s="1739" t="n"/>
      <c r="NJO13" s="1739" t="n"/>
      <c r="NJP13" s="1739" t="n"/>
      <c r="NJQ13" s="1739" t="n"/>
      <c r="NJR13" s="1739" t="n"/>
      <c r="NJS13" s="1739" t="n"/>
      <c r="NJT13" s="1739" t="n"/>
      <c r="NJU13" s="1739" t="n"/>
      <c r="NJV13" s="1739" t="n"/>
      <c r="NJW13" s="1739" t="n"/>
      <c r="NJX13" s="1739" t="n"/>
      <c r="NJY13" s="1739" t="n"/>
      <c r="NJZ13" s="1739" t="n"/>
      <c r="NKA13" s="1739" t="n"/>
      <c r="NKB13" s="1739" t="n"/>
      <c r="NKC13" s="1739" t="n"/>
      <c r="NKD13" s="1739" t="n"/>
      <c r="NKE13" s="1739" t="n"/>
      <c r="NKF13" s="1739" t="n"/>
      <c r="NKG13" s="1739" t="n"/>
      <c r="NKH13" s="1739" t="n"/>
      <c r="NKI13" s="1739" t="n"/>
      <c r="NKJ13" s="1739" t="n"/>
      <c r="NKK13" s="1739" t="n"/>
      <c r="NKL13" s="1739" t="n"/>
      <c r="NKM13" s="1739" t="n"/>
      <c r="NKN13" s="1739" t="n"/>
      <c r="NKO13" s="1739" t="n"/>
      <c r="NKP13" s="1739" t="n"/>
      <c r="NKQ13" s="1739" t="n"/>
      <c r="NKR13" s="1739" t="n"/>
      <c r="NKS13" s="1739" t="n"/>
      <c r="NKT13" s="1739" t="n"/>
      <c r="NKU13" s="1739" t="n"/>
      <c r="NKV13" s="1739" t="n"/>
      <c r="NKW13" s="1739" t="n"/>
      <c r="NKX13" s="1739" t="n"/>
      <c r="NKY13" s="1739" t="n"/>
      <c r="NKZ13" s="1739" t="n"/>
      <c r="NLA13" s="1739" t="n"/>
      <c r="NLB13" s="1739" t="n"/>
      <c r="NLC13" s="1739" t="n"/>
      <c r="NLD13" s="1739" t="n"/>
      <c r="NLE13" s="1739" t="n"/>
      <c r="NLF13" s="1739" t="n"/>
      <c r="NLG13" s="1739" t="n"/>
      <c r="NLH13" s="1739" t="n"/>
      <c r="NLI13" s="1739" t="n"/>
      <c r="NLJ13" s="1739" t="n"/>
      <c r="NLK13" s="1739" t="n"/>
      <c r="NLL13" s="1739" t="n"/>
      <c r="NLM13" s="1739" t="n"/>
      <c r="NLN13" s="1739" t="n"/>
      <c r="NLO13" s="1739" t="n"/>
      <c r="NLP13" s="1739" t="n"/>
      <c r="NLQ13" s="1739" t="n"/>
      <c r="NLR13" s="1739" t="n"/>
      <c r="NLS13" s="1739" t="n"/>
      <c r="NLT13" s="1739" t="n"/>
      <c r="NLU13" s="1739" t="n"/>
      <c r="NLV13" s="1739" t="n"/>
      <c r="NLW13" s="1739" t="n"/>
      <c r="NLX13" s="1739" t="n"/>
      <c r="NLY13" s="1739" t="n"/>
      <c r="NLZ13" s="1739" t="n"/>
      <c r="NMA13" s="1739" t="n"/>
      <c r="NMB13" s="1739" t="n"/>
      <c r="NMC13" s="1739" t="n"/>
      <c r="NMD13" s="1739" t="n"/>
      <c r="NME13" s="1739" t="n"/>
      <c r="NMF13" s="1739" t="n"/>
      <c r="NMG13" s="1739" t="n"/>
      <c r="NMH13" s="1739" t="n"/>
      <c r="NMI13" s="1739" t="n"/>
      <c r="NMJ13" s="1739" t="n"/>
      <c r="NMK13" s="1739" t="n"/>
      <c r="NML13" s="1739" t="n"/>
      <c r="NMM13" s="1739" t="n"/>
      <c r="NMN13" s="1739" t="n"/>
      <c r="NMO13" s="1739" t="n"/>
      <c r="NMP13" s="1739" t="n"/>
      <c r="NMQ13" s="1739" t="n"/>
      <c r="NMR13" s="1739" t="n"/>
      <c r="NMS13" s="1739" t="n"/>
      <c r="NMT13" s="1739" t="n"/>
      <c r="NMU13" s="1739" t="n"/>
      <c r="NMV13" s="1739" t="n"/>
      <c r="NMW13" s="1739" t="n"/>
      <c r="NMX13" s="1739" t="n"/>
      <c r="NMY13" s="1739" t="n"/>
      <c r="NMZ13" s="1739" t="n"/>
      <c r="NNA13" s="1739" t="n"/>
      <c r="NNB13" s="1739" t="n"/>
      <c r="NNC13" s="1739" t="n"/>
      <c r="NND13" s="1739" t="n"/>
      <c r="NNE13" s="1739" t="n"/>
      <c r="NNF13" s="1739" t="n"/>
      <c r="NNG13" s="1739" t="n"/>
      <c r="NNH13" s="1739" t="n"/>
      <c r="NNI13" s="1739" t="n"/>
      <c r="NNJ13" s="1739" t="n"/>
      <c r="NNK13" s="1739" t="n"/>
      <c r="NNL13" s="1739" t="n"/>
      <c r="NNM13" s="1739" t="n"/>
      <c r="NNN13" s="1739" t="n"/>
      <c r="NNO13" s="1739" t="n"/>
      <c r="NNP13" s="1739" t="n"/>
      <c r="NNQ13" s="1739" t="n"/>
      <c r="NNR13" s="1739" t="n"/>
      <c r="NNS13" s="1739" t="n"/>
      <c r="NNT13" s="1739" t="n"/>
      <c r="NNU13" s="1739" t="n"/>
      <c r="NNV13" s="1739" t="n"/>
      <c r="NNW13" s="1739" t="n"/>
      <c r="NNX13" s="1739" t="n"/>
      <c r="NNY13" s="1739" t="n"/>
      <c r="NNZ13" s="1739" t="n"/>
      <c r="NOA13" s="1739" t="n"/>
      <c r="NOB13" s="1739" t="n"/>
      <c r="NOC13" s="1739" t="n"/>
      <c r="NOD13" s="1739" t="n"/>
      <c r="NOE13" s="1739" t="n"/>
      <c r="NOF13" s="1739" t="n"/>
      <c r="NOG13" s="1739" t="n"/>
      <c r="NOH13" s="1739" t="n"/>
      <c r="NOI13" s="1739" t="n"/>
      <c r="NOJ13" s="1739" t="n"/>
      <c r="NOK13" s="1739" t="n"/>
      <c r="NOL13" s="1739" t="n"/>
      <c r="NOM13" s="1739" t="n"/>
      <c r="NON13" s="1739" t="n"/>
      <c r="NOO13" s="1739" t="n"/>
      <c r="NOP13" s="1739" t="n"/>
      <c r="NOQ13" s="1739" t="n"/>
      <c r="NOR13" s="1739" t="n"/>
      <c r="NOS13" s="1739" t="n"/>
      <c r="NOT13" s="1739" t="n"/>
      <c r="NOU13" s="1739" t="n"/>
      <c r="NOV13" s="1739" t="n"/>
      <c r="NOW13" s="1739" t="n"/>
      <c r="NOX13" s="1739" t="n"/>
      <c r="NOY13" s="1739" t="n"/>
      <c r="NOZ13" s="1739" t="n"/>
      <c r="NPA13" s="1739" t="n"/>
      <c r="NPB13" s="1739" t="n"/>
      <c r="NPC13" s="1739" t="n"/>
      <c r="NPD13" s="1739" t="n"/>
      <c r="NPE13" s="1739" t="n"/>
      <c r="NPF13" s="1739" t="n"/>
      <c r="NPG13" s="1739" t="n"/>
      <c r="NPH13" s="1739" t="n"/>
      <c r="NPI13" s="1739" t="n"/>
      <c r="NPJ13" s="1739" t="n"/>
      <c r="NPK13" s="1739" t="n"/>
      <c r="NPL13" s="1739" t="n"/>
      <c r="NPM13" s="1739" t="n"/>
      <c r="NPN13" s="1739" t="n"/>
      <c r="NPO13" s="1739" t="n"/>
      <c r="NPP13" s="1739" t="n"/>
      <c r="NPQ13" s="1739" t="n"/>
      <c r="NPR13" s="1739" t="n"/>
      <c r="NPS13" s="1739" t="n"/>
      <c r="NPT13" s="1739" t="n"/>
      <c r="NPU13" s="1739" t="n"/>
      <c r="NPV13" s="1739" t="n"/>
      <c r="NPW13" s="1739" t="n"/>
      <c r="NPX13" s="1739" t="n"/>
      <c r="NPY13" s="1739" t="n"/>
      <c r="NPZ13" s="1739" t="n"/>
      <c r="NQA13" s="1739" t="n"/>
      <c r="NQB13" s="1739" t="n"/>
      <c r="NQC13" s="1739" t="n"/>
      <c r="NQD13" s="1739" t="n"/>
      <c r="NQE13" s="1739" t="n"/>
      <c r="NQF13" s="1739" t="n"/>
      <c r="NQG13" s="1739" t="n"/>
      <c r="NQH13" s="1739" t="n"/>
      <c r="NQI13" s="1739" t="n"/>
      <c r="NQJ13" s="1739" t="n"/>
      <c r="NQK13" s="1739" t="n"/>
      <c r="NQL13" s="1739" t="n"/>
      <c r="NQM13" s="1739" t="n"/>
      <c r="NQN13" s="1739" t="n"/>
      <c r="NQO13" s="1739" t="n"/>
      <c r="NQP13" s="1739" t="n"/>
      <c r="NQQ13" s="1739" t="n"/>
      <c r="NQR13" s="1739" t="n"/>
      <c r="NQS13" s="1739" t="n"/>
      <c r="NQT13" s="1739" t="n"/>
      <c r="NQU13" s="1739" t="n"/>
      <c r="NQV13" s="1739" t="n"/>
      <c r="NQW13" s="1739" t="n"/>
      <c r="NQX13" s="1739" t="n"/>
      <c r="NQY13" s="1739" t="n"/>
      <c r="NQZ13" s="1739" t="n"/>
      <c r="NRA13" s="1739" t="n"/>
      <c r="NRB13" s="1739" t="n"/>
      <c r="NRC13" s="1739" t="n"/>
      <c r="NRD13" s="1739" t="n"/>
      <c r="NRE13" s="1739" t="n"/>
      <c r="NRF13" s="1739" t="n"/>
      <c r="NRG13" s="1739" t="n"/>
      <c r="NRH13" s="1739" t="n"/>
      <c r="NRI13" s="1739" t="n"/>
      <c r="NRJ13" s="1739" t="n"/>
      <c r="NRK13" s="1739" t="n"/>
      <c r="NRL13" s="1739" t="n"/>
      <c r="NRM13" s="1739" t="n"/>
      <c r="NRN13" s="1739" t="n"/>
      <c r="NRO13" s="1739" t="n"/>
      <c r="NRP13" s="1739" t="n"/>
      <c r="NRQ13" s="1739" t="n"/>
      <c r="NRR13" s="1739" t="n"/>
      <c r="NRS13" s="1739" t="n"/>
      <c r="NRT13" s="1739" t="n"/>
      <c r="NRU13" s="1739" t="n"/>
      <c r="NRV13" s="1739" t="n"/>
      <c r="NRW13" s="1739" t="n"/>
      <c r="NRX13" s="1739" t="n"/>
      <c r="NRY13" s="1739" t="n"/>
      <c r="NRZ13" s="1739" t="n"/>
      <c r="NSA13" s="1739" t="n"/>
      <c r="NSB13" s="1739" t="n"/>
      <c r="NSC13" s="1739" t="n"/>
      <c r="NSD13" s="1739" t="n"/>
      <c r="NSE13" s="1739" t="n"/>
      <c r="NSF13" s="1739" t="n"/>
      <c r="NSG13" s="1739" t="n"/>
      <c r="NSH13" s="1739" t="n"/>
      <c r="NSI13" s="1739" t="n"/>
      <c r="NSJ13" s="1739" t="n"/>
      <c r="NSK13" s="1739" t="n"/>
      <c r="NSL13" s="1739" t="n"/>
      <c r="NSM13" s="1739" t="n"/>
      <c r="NSN13" s="1739" t="n"/>
      <c r="NSO13" s="1739" t="n"/>
      <c r="NSP13" s="1739" t="n"/>
      <c r="NSQ13" s="1739" t="n"/>
      <c r="NSR13" s="1739" t="n"/>
      <c r="NSS13" s="1739" t="n"/>
      <c r="NST13" s="1739" t="n"/>
      <c r="NSU13" s="1739" t="n"/>
      <c r="NSV13" s="1739" t="n"/>
      <c r="NSW13" s="1739" t="n"/>
      <c r="NSX13" s="1739" t="n"/>
      <c r="NSY13" s="1739" t="n"/>
      <c r="NSZ13" s="1739" t="n"/>
      <c r="NTA13" s="1739" t="n"/>
      <c r="NTB13" s="1739" t="n"/>
      <c r="NTC13" s="1739" t="n"/>
      <c r="NTD13" s="1739" t="n"/>
      <c r="NTE13" s="1739" t="n"/>
      <c r="NTF13" s="1739" t="n"/>
      <c r="NTG13" s="1739" t="n"/>
      <c r="NTH13" s="1739" t="n"/>
      <c r="NTI13" s="1739" t="n"/>
      <c r="NTJ13" s="1739" t="n"/>
      <c r="NTK13" s="1739" t="n"/>
      <c r="NTL13" s="1739" t="n"/>
      <c r="NTM13" s="1739" t="n"/>
      <c r="NTN13" s="1739" t="n"/>
      <c r="NTO13" s="1739" t="n"/>
      <c r="NTP13" s="1739" t="n"/>
      <c r="NTQ13" s="1739" t="n"/>
      <c r="NTR13" s="1739" t="n"/>
      <c r="NTS13" s="1739" t="n"/>
      <c r="NTT13" s="1739" t="n"/>
      <c r="NTU13" s="1739" t="n"/>
      <c r="NTV13" s="1739" t="n"/>
      <c r="NTW13" s="1739" t="n"/>
      <c r="NTX13" s="1739" t="n"/>
      <c r="NTY13" s="1739" t="n"/>
      <c r="NTZ13" s="1739" t="n"/>
      <c r="NUA13" s="1739" t="n"/>
      <c r="NUB13" s="1739" t="n"/>
      <c r="NUC13" s="1739" t="n"/>
      <c r="NUD13" s="1739" t="n"/>
      <c r="NUE13" s="1739" t="n"/>
      <c r="NUF13" s="1739" t="n"/>
      <c r="NUG13" s="1739" t="n"/>
      <c r="NUH13" s="1739" t="n"/>
      <c r="NUI13" s="1739" t="n"/>
      <c r="NUJ13" s="1739" t="n"/>
      <c r="NUK13" s="1739" t="n"/>
      <c r="NUL13" s="1739" t="n"/>
      <c r="NUM13" s="1739" t="n"/>
      <c r="NUN13" s="1739" t="n"/>
      <c r="NUO13" s="1739" t="n"/>
      <c r="NUP13" s="1739" t="n"/>
      <c r="NUQ13" s="1739" t="n"/>
      <c r="NUR13" s="1739" t="n"/>
      <c r="NUS13" s="1739" t="n"/>
      <c r="NUT13" s="1739" t="n"/>
      <c r="NUU13" s="1739" t="n"/>
      <c r="NUV13" s="1739" t="n"/>
      <c r="NUW13" s="1739" t="n"/>
      <c r="NUX13" s="1739" t="n"/>
      <c r="NUY13" s="1739" t="n"/>
      <c r="NUZ13" s="1739" t="n"/>
      <c r="NVA13" s="1739" t="n"/>
      <c r="NVB13" s="1739" t="n"/>
      <c r="NVC13" s="1739" t="n"/>
      <c r="NVD13" s="1739" t="n"/>
      <c r="NVE13" s="1739" t="n"/>
      <c r="NVF13" s="1739" t="n"/>
      <c r="NVG13" s="1739" t="n"/>
      <c r="NVH13" s="1739" t="n"/>
      <c r="NVI13" s="1739" t="n"/>
      <c r="NVJ13" s="1739" t="n"/>
      <c r="NVK13" s="1739" t="n"/>
      <c r="NVL13" s="1739" t="n"/>
      <c r="NVM13" s="1739" t="n"/>
      <c r="NVN13" s="1739" t="n"/>
      <c r="NVO13" s="1739" t="n"/>
      <c r="NVP13" s="1739" t="n"/>
      <c r="NVQ13" s="1739" t="n"/>
      <c r="NVR13" s="1739" t="n"/>
      <c r="NVS13" s="1739" t="n"/>
      <c r="NVT13" s="1739" t="n"/>
      <c r="NVU13" s="1739" t="n"/>
      <c r="NVV13" s="1739" t="n"/>
      <c r="NVW13" s="1739" t="n"/>
      <c r="NVX13" s="1739" t="n"/>
      <c r="NVY13" s="1739" t="n"/>
      <c r="NVZ13" s="1739" t="n"/>
      <c r="NWA13" s="1739" t="n"/>
      <c r="NWB13" s="1739" t="n"/>
      <c r="NWC13" s="1739" t="n"/>
      <c r="NWD13" s="1739" t="n"/>
      <c r="NWE13" s="1739" t="n"/>
      <c r="NWF13" s="1739" t="n"/>
      <c r="NWG13" s="1739" t="n"/>
      <c r="NWH13" s="1739" t="n"/>
      <c r="NWI13" s="1739" t="n"/>
      <c r="NWJ13" s="1739" t="n"/>
      <c r="NWK13" s="1739" t="n"/>
      <c r="NWL13" s="1739" t="n"/>
      <c r="NWM13" s="1739" t="n"/>
      <c r="NWN13" s="1739" t="n"/>
      <c r="NWO13" s="1739" t="n"/>
      <c r="NWP13" s="1739" t="n"/>
      <c r="NWQ13" s="1739" t="n"/>
      <c r="NWR13" s="1739" t="n"/>
      <c r="NWS13" s="1739" t="n"/>
      <c r="NWT13" s="1739" t="n"/>
      <c r="NWU13" s="1739" t="n"/>
      <c r="NWV13" s="1739" t="n"/>
      <c r="NWW13" s="1739" t="n"/>
      <c r="NWX13" s="1739" t="n"/>
      <c r="NWY13" s="1739" t="n"/>
      <c r="NWZ13" s="1739" t="n"/>
      <c r="NXA13" s="1739" t="n"/>
      <c r="NXB13" s="1739" t="n"/>
      <c r="NXC13" s="1739" t="n"/>
      <c r="NXD13" s="1739" t="n"/>
      <c r="NXE13" s="1739" t="n"/>
      <c r="NXF13" s="1739" t="n"/>
      <c r="NXG13" s="1739" t="n"/>
      <c r="NXH13" s="1739" t="n"/>
      <c r="NXI13" s="1739" t="n"/>
      <c r="NXJ13" s="1739" t="n"/>
      <c r="NXK13" s="1739" t="n"/>
      <c r="NXL13" s="1739" t="n"/>
      <c r="NXM13" s="1739" t="n"/>
      <c r="NXN13" s="1739" t="n"/>
      <c r="NXO13" s="1739" t="n"/>
      <c r="NXP13" s="1739" t="n"/>
      <c r="NXQ13" s="1739" t="n"/>
      <c r="NXR13" s="1739" t="n"/>
      <c r="NXS13" s="1739" t="n"/>
      <c r="NXT13" s="1739" t="n"/>
      <c r="NXU13" s="1739" t="n"/>
      <c r="NXV13" s="1739" t="n"/>
      <c r="NXW13" s="1739" t="n"/>
      <c r="NXX13" s="1739" t="n"/>
      <c r="NXY13" s="1739" t="n"/>
      <c r="NXZ13" s="1739" t="n"/>
      <c r="NYA13" s="1739" t="n"/>
      <c r="NYB13" s="1739" t="n"/>
      <c r="NYC13" s="1739" t="n"/>
      <c r="NYD13" s="1739" t="n"/>
      <c r="NYE13" s="1739" t="n"/>
      <c r="NYF13" s="1739" t="n"/>
      <c r="NYG13" s="1739" t="n"/>
      <c r="NYH13" s="1739" t="n"/>
      <c r="NYI13" s="1739" t="n"/>
      <c r="NYJ13" s="1739" t="n"/>
      <c r="NYK13" s="1739" t="n"/>
      <c r="NYL13" s="1739" t="n"/>
      <c r="NYM13" s="1739" t="n"/>
      <c r="NYN13" s="1739" t="n"/>
      <c r="NYO13" s="1739" t="n"/>
      <c r="NYP13" s="1739" t="n"/>
      <c r="NYQ13" s="1739" t="n"/>
      <c r="NYR13" s="1739" t="n"/>
      <c r="NYS13" s="1739" t="n"/>
      <c r="NYT13" s="1739" t="n"/>
      <c r="NYU13" s="1739" t="n"/>
      <c r="NYV13" s="1739" t="n"/>
      <c r="NYW13" s="1739" t="n"/>
      <c r="NYX13" s="1739" t="n"/>
      <c r="NYY13" s="1739" t="n"/>
      <c r="NYZ13" s="1739" t="n"/>
      <c r="NZA13" s="1739" t="n"/>
      <c r="NZB13" s="1739" t="n"/>
      <c r="NZC13" s="1739" t="n"/>
      <c r="NZD13" s="1739" t="n"/>
      <c r="NZE13" s="1739" t="n"/>
      <c r="NZF13" s="1739" t="n"/>
      <c r="NZG13" s="1739" t="n"/>
      <c r="NZH13" s="1739" t="n"/>
      <c r="NZI13" s="1739" t="n"/>
      <c r="NZJ13" s="1739" t="n"/>
      <c r="NZK13" s="1739" t="n"/>
      <c r="NZL13" s="1739" t="n"/>
      <c r="NZM13" s="1739" t="n"/>
      <c r="NZN13" s="1739" t="n"/>
      <c r="NZO13" s="1739" t="n"/>
      <c r="NZP13" s="1739" t="n"/>
      <c r="NZQ13" s="1739" t="n"/>
      <c r="NZR13" s="1739" t="n"/>
      <c r="NZS13" s="1739" t="n"/>
      <c r="NZT13" s="1739" t="n"/>
      <c r="NZU13" s="1739" t="n"/>
      <c r="NZV13" s="1739" t="n"/>
      <c r="NZW13" s="1739" t="n"/>
      <c r="NZX13" s="1739" t="n"/>
      <c r="NZY13" s="1739" t="n"/>
      <c r="NZZ13" s="1739" t="n"/>
      <c r="OAA13" s="1739" t="n"/>
      <c r="OAB13" s="1739" t="n"/>
      <c r="OAC13" s="1739" t="n"/>
      <c r="OAD13" s="1739" t="n"/>
      <c r="OAE13" s="1739" t="n"/>
      <c r="OAF13" s="1739" t="n"/>
      <c r="OAG13" s="1739" t="n"/>
      <c r="OAH13" s="1739" t="n"/>
      <c r="OAI13" s="1739" t="n"/>
      <c r="OAJ13" s="1739" t="n"/>
      <c r="OAK13" s="1739" t="n"/>
      <c r="OAL13" s="1739" t="n"/>
      <c r="OAM13" s="1739" t="n"/>
      <c r="OAN13" s="1739" t="n"/>
      <c r="OAO13" s="1739" t="n"/>
      <c r="OAP13" s="1739" t="n"/>
      <c r="OAQ13" s="1739" t="n"/>
      <c r="OAR13" s="1739" t="n"/>
      <c r="OAS13" s="1739" t="n"/>
      <c r="OAT13" s="1739" t="n"/>
      <c r="OAU13" s="1739" t="n"/>
      <c r="OAV13" s="1739" t="n"/>
      <c r="OAW13" s="1739" t="n"/>
      <c r="OAX13" s="1739" t="n"/>
      <c r="OAY13" s="1739" t="n"/>
      <c r="OAZ13" s="1739" t="n"/>
      <c r="OBA13" s="1739" t="n"/>
      <c r="OBB13" s="1739" t="n"/>
      <c r="OBC13" s="1739" t="n"/>
      <c r="OBD13" s="1739" t="n"/>
      <c r="OBE13" s="1739" t="n"/>
      <c r="OBF13" s="1739" t="n"/>
      <c r="OBG13" s="1739" t="n"/>
      <c r="OBH13" s="1739" t="n"/>
      <c r="OBI13" s="1739" t="n"/>
      <c r="OBJ13" s="1739" t="n"/>
      <c r="OBK13" s="1739" t="n"/>
      <c r="OBL13" s="1739" t="n"/>
      <c r="OBM13" s="1739" t="n"/>
      <c r="OBN13" s="1739" t="n"/>
      <c r="OBO13" s="1739" t="n"/>
      <c r="OBP13" s="1739" t="n"/>
      <c r="OBQ13" s="1739" t="n"/>
      <c r="OBR13" s="1739" t="n"/>
      <c r="OBS13" s="1739" t="n"/>
      <c r="OBT13" s="1739" t="n"/>
      <c r="OBU13" s="1739" t="n"/>
      <c r="OBV13" s="1739" t="n"/>
      <c r="OBW13" s="1739" t="n"/>
      <c r="OBX13" s="1739" t="n"/>
      <c r="OBY13" s="1739" t="n"/>
      <c r="OBZ13" s="1739" t="n"/>
      <c r="OCA13" s="1739" t="n"/>
      <c r="OCB13" s="1739" t="n"/>
      <c r="OCC13" s="1739" t="n"/>
      <c r="OCD13" s="1739" t="n"/>
      <c r="OCE13" s="1739" t="n"/>
      <c r="OCF13" s="1739" t="n"/>
      <c r="OCG13" s="1739" t="n"/>
      <c r="OCH13" s="1739" t="n"/>
      <c r="OCI13" s="1739" t="n"/>
      <c r="OCJ13" s="1739" t="n"/>
      <c r="OCK13" s="1739" t="n"/>
      <c r="OCL13" s="1739" t="n"/>
      <c r="OCM13" s="1739" t="n"/>
      <c r="OCN13" s="1739" t="n"/>
      <c r="OCO13" s="1739" t="n"/>
      <c r="OCP13" s="1739" t="n"/>
      <c r="OCQ13" s="1739" t="n"/>
      <c r="OCR13" s="1739" t="n"/>
      <c r="OCS13" s="1739" t="n"/>
      <c r="OCT13" s="1739" t="n"/>
      <c r="OCU13" s="1739" t="n"/>
      <c r="OCV13" s="1739" t="n"/>
      <c r="OCW13" s="1739" t="n"/>
      <c r="OCX13" s="1739" t="n"/>
      <c r="OCY13" s="1739" t="n"/>
      <c r="OCZ13" s="1739" t="n"/>
      <c r="ODA13" s="1739" t="n"/>
      <c r="ODB13" s="1739" t="n"/>
      <c r="ODC13" s="1739" t="n"/>
      <c r="ODD13" s="1739" t="n"/>
      <c r="ODE13" s="1739" t="n"/>
      <c r="ODF13" s="1739" t="n"/>
      <c r="ODG13" s="1739" t="n"/>
      <c r="ODH13" s="1739" t="n"/>
      <c r="ODI13" s="1739" t="n"/>
      <c r="ODJ13" s="1739" t="n"/>
      <c r="ODK13" s="1739" t="n"/>
      <c r="ODL13" s="1739" t="n"/>
      <c r="ODM13" s="1739" t="n"/>
      <c r="ODN13" s="1739" t="n"/>
      <c r="ODO13" s="1739" t="n"/>
      <c r="ODP13" s="1739" t="n"/>
      <c r="ODQ13" s="1739" t="n"/>
      <c r="ODR13" s="1739" t="n"/>
      <c r="ODS13" s="1739" t="n"/>
      <c r="ODT13" s="1739" t="n"/>
      <c r="ODU13" s="1739" t="n"/>
      <c r="ODV13" s="1739" t="n"/>
      <c r="ODW13" s="1739" t="n"/>
      <c r="ODX13" s="1739" t="n"/>
      <c r="ODY13" s="1739" t="n"/>
      <c r="ODZ13" s="1739" t="n"/>
      <c r="OEA13" s="1739" t="n"/>
      <c r="OEB13" s="1739" t="n"/>
      <c r="OEC13" s="1739" t="n"/>
      <c r="OED13" s="1739" t="n"/>
      <c r="OEE13" s="1739" t="n"/>
      <c r="OEF13" s="1739" t="n"/>
      <c r="OEG13" s="1739" t="n"/>
      <c r="OEH13" s="1739" t="n"/>
      <c r="OEI13" s="1739" t="n"/>
      <c r="OEJ13" s="1739" t="n"/>
      <c r="OEK13" s="1739" t="n"/>
      <c r="OEL13" s="1739" t="n"/>
      <c r="OEM13" s="1739" t="n"/>
      <c r="OEN13" s="1739" t="n"/>
      <c r="OEO13" s="1739" t="n"/>
      <c r="OEP13" s="1739" t="n"/>
      <c r="OEQ13" s="1739" t="n"/>
      <c r="OER13" s="1739" t="n"/>
      <c r="OES13" s="1739" t="n"/>
      <c r="OET13" s="1739" t="n"/>
      <c r="OEU13" s="1739" t="n"/>
      <c r="OEV13" s="1739" t="n"/>
      <c r="OEW13" s="1739" t="n"/>
      <c r="OEX13" s="1739" t="n"/>
      <c r="OEY13" s="1739" t="n"/>
      <c r="OEZ13" s="1739" t="n"/>
      <c r="OFA13" s="1739" t="n"/>
      <c r="OFB13" s="1739" t="n"/>
      <c r="OFC13" s="1739" t="n"/>
      <c r="OFD13" s="1739" t="n"/>
      <c r="OFE13" s="1739" t="n"/>
      <c r="OFF13" s="1739" t="n"/>
      <c r="OFG13" s="1739" t="n"/>
      <c r="OFH13" s="1739" t="n"/>
      <c r="OFI13" s="1739" t="n"/>
      <c r="OFJ13" s="1739" t="n"/>
      <c r="OFK13" s="1739" t="n"/>
      <c r="OFL13" s="1739" t="n"/>
      <c r="OFM13" s="1739" t="n"/>
      <c r="OFN13" s="1739" t="n"/>
      <c r="OFO13" s="1739" t="n"/>
      <c r="OFP13" s="1739" t="n"/>
      <c r="OFQ13" s="1739" t="n"/>
      <c r="OFR13" s="1739" t="n"/>
      <c r="OFS13" s="1739" t="n"/>
      <c r="OFT13" s="1739" t="n"/>
      <c r="OFU13" s="1739" t="n"/>
      <c r="OFV13" s="1739" t="n"/>
      <c r="OFW13" s="1739" t="n"/>
      <c r="OFX13" s="1739" t="n"/>
      <c r="OFY13" s="1739" t="n"/>
      <c r="OFZ13" s="1739" t="n"/>
      <c r="OGA13" s="1739" t="n"/>
      <c r="OGB13" s="1739" t="n"/>
      <c r="OGC13" s="1739" t="n"/>
      <c r="OGD13" s="1739" t="n"/>
      <c r="OGE13" s="1739" t="n"/>
      <c r="OGF13" s="1739" t="n"/>
      <c r="OGG13" s="1739" t="n"/>
      <c r="OGH13" s="1739" t="n"/>
      <c r="OGI13" s="1739" t="n"/>
      <c r="OGJ13" s="1739" t="n"/>
      <c r="OGK13" s="1739" t="n"/>
      <c r="OGL13" s="1739" t="n"/>
      <c r="OGM13" s="1739" t="n"/>
      <c r="OGN13" s="1739" t="n"/>
      <c r="OGO13" s="1739" t="n"/>
      <c r="OGP13" s="1739" t="n"/>
      <c r="OGQ13" s="1739" t="n"/>
      <c r="OGR13" s="1739" t="n"/>
      <c r="OGS13" s="1739" t="n"/>
      <c r="OGT13" s="1739" t="n"/>
      <c r="OGU13" s="1739" t="n"/>
      <c r="OGV13" s="1739" t="n"/>
      <c r="OGW13" s="1739" t="n"/>
      <c r="OGX13" s="1739" t="n"/>
      <c r="OGY13" s="1739" t="n"/>
      <c r="OGZ13" s="1739" t="n"/>
      <c r="OHA13" s="1739" t="n"/>
      <c r="OHB13" s="1739" t="n"/>
      <c r="OHC13" s="1739" t="n"/>
      <c r="OHD13" s="1739" t="n"/>
      <c r="OHE13" s="1739" t="n"/>
      <c r="OHF13" s="1739" t="n"/>
      <c r="OHG13" s="1739" t="n"/>
      <c r="OHH13" s="1739" t="n"/>
      <c r="OHI13" s="1739" t="n"/>
      <c r="OHJ13" s="1739" t="n"/>
      <c r="OHK13" s="1739" t="n"/>
      <c r="OHL13" s="1739" t="n"/>
      <c r="OHM13" s="1739" t="n"/>
      <c r="OHN13" s="1739" t="n"/>
      <c r="OHO13" s="1739" t="n"/>
      <c r="OHP13" s="1739" t="n"/>
      <c r="OHQ13" s="1739" t="n"/>
      <c r="OHR13" s="1739" t="n"/>
      <c r="OHS13" s="1739" t="n"/>
      <c r="OHT13" s="1739" t="n"/>
      <c r="OHU13" s="1739" t="n"/>
      <c r="OHV13" s="1739" t="n"/>
      <c r="OHW13" s="1739" t="n"/>
      <c r="OHX13" s="1739" t="n"/>
      <c r="OHY13" s="1739" t="n"/>
      <c r="OHZ13" s="1739" t="n"/>
      <c r="OIA13" s="1739" t="n"/>
      <c r="OIB13" s="1739" t="n"/>
      <c r="OIC13" s="1739" t="n"/>
      <c r="OID13" s="1739" t="n"/>
      <c r="OIE13" s="1739" t="n"/>
      <c r="OIF13" s="1739" t="n"/>
      <c r="OIG13" s="1739" t="n"/>
      <c r="OIH13" s="1739" t="n"/>
      <c r="OII13" s="1739" t="n"/>
      <c r="OIJ13" s="1739" t="n"/>
      <c r="OIK13" s="1739" t="n"/>
      <c r="OIL13" s="1739" t="n"/>
      <c r="OIM13" s="1739" t="n"/>
      <c r="OIN13" s="1739" t="n"/>
      <c r="OIO13" s="1739" t="n"/>
      <c r="OIP13" s="1739" t="n"/>
      <c r="OIQ13" s="1739" t="n"/>
      <c r="OIR13" s="1739" t="n"/>
      <c r="OIS13" s="1739" t="n"/>
      <c r="OIT13" s="1739" t="n"/>
      <c r="OIU13" s="1739" t="n"/>
      <c r="OIV13" s="1739" t="n"/>
      <c r="OIW13" s="1739" t="n"/>
      <c r="OIX13" s="1739" t="n"/>
      <c r="OIY13" s="1739" t="n"/>
      <c r="OIZ13" s="1739" t="n"/>
      <c r="OJA13" s="1739" t="n"/>
      <c r="OJB13" s="1739" t="n"/>
      <c r="OJC13" s="1739" t="n"/>
      <c r="OJD13" s="1739" t="n"/>
      <c r="OJE13" s="1739" t="n"/>
      <c r="OJF13" s="1739" t="n"/>
      <c r="OJG13" s="1739" t="n"/>
      <c r="OJH13" s="1739" t="n"/>
      <c r="OJI13" s="1739" t="n"/>
      <c r="OJJ13" s="1739" t="n"/>
      <c r="OJK13" s="1739" t="n"/>
      <c r="OJL13" s="1739" t="n"/>
      <c r="OJM13" s="1739" t="n"/>
      <c r="OJN13" s="1739" t="n"/>
      <c r="OJO13" s="1739" t="n"/>
      <c r="OJP13" s="1739" t="n"/>
      <c r="OJQ13" s="1739" t="n"/>
      <c r="OJR13" s="1739" t="n"/>
      <c r="OJS13" s="1739" t="n"/>
      <c r="OJT13" s="1739" t="n"/>
      <c r="OJU13" s="1739" t="n"/>
      <c r="OJV13" s="1739" t="n"/>
      <c r="OJW13" s="1739" t="n"/>
      <c r="OJX13" s="1739" t="n"/>
      <c r="OJY13" s="1739" t="n"/>
      <c r="OJZ13" s="1739" t="n"/>
      <c r="OKA13" s="1739" t="n"/>
      <c r="OKB13" s="1739" t="n"/>
      <c r="OKC13" s="1739" t="n"/>
      <c r="OKD13" s="1739" t="n"/>
      <c r="OKE13" s="1739" t="n"/>
      <c r="OKF13" s="1739" t="n"/>
      <c r="OKG13" s="1739" t="n"/>
      <c r="OKH13" s="1739" t="n"/>
      <c r="OKI13" s="1739" t="n"/>
      <c r="OKJ13" s="1739" t="n"/>
      <c r="OKK13" s="1739" t="n"/>
      <c r="OKL13" s="1739" t="n"/>
      <c r="OKM13" s="1739" t="n"/>
      <c r="OKN13" s="1739" t="n"/>
      <c r="OKO13" s="1739" t="n"/>
      <c r="OKP13" s="1739" t="n"/>
      <c r="OKQ13" s="1739" t="n"/>
      <c r="OKR13" s="1739" t="n"/>
      <c r="OKS13" s="1739" t="n"/>
      <c r="OKT13" s="1739" t="n"/>
      <c r="OKU13" s="1739" t="n"/>
      <c r="OKV13" s="1739" t="n"/>
      <c r="OKW13" s="1739" t="n"/>
      <c r="OKX13" s="1739" t="n"/>
      <c r="OKY13" s="1739" t="n"/>
      <c r="OKZ13" s="1739" t="n"/>
      <c r="OLA13" s="1739" t="n"/>
      <c r="OLB13" s="1739" t="n"/>
      <c r="OLC13" s="1739" t="n"/>
      <c r="OLD13" s="1739" t="n"/>
      <c r="OLE13" s="1739" t="n"/>
      <c r="OLF13" s="1739" t="n"/>
      <c r="OLG13" s="1739" t="n"/>
      <c r="OLH13" s="1739" t="n"/>
      <c r="OLI13" s="1739" t="n"/>
      <c r="OLJ13" s="1739" t="n"/>
      <c r="OLK13" s="1739" t="n"/>
      <c r="OLL13" s="1739" t="n"/>
      <c r="OLM13" s="1739" t="n"/>
      <c r="OLN13" s="1739" t="n"/>
      <c r="OLO13" s="1739" t="n"/>
      <c r="OLP13" s="1739" t="n"/>
      <c r="OLQ13" s="1739" t="n"/>
      <c r="OLR13" s="1739" t="n"/>
      <c r="OLS13" s="1739" t="n"/>
      <c r="OLT13" s="1739" t="n"/>
      <c r="OLU13" s="1739" t="n"/>
      <c r="OLV13" s="1739" t="n"/>
      <c r="OLW13" s="1739" t="n"/>
      <c r="OLX13" s="1739" t="n"/>
      <c r="OLY13" s="1739" t="n"/>
      <c r="OLZ13" s="1739" t="n"/>
      <c r="OMA13" s="1739" t="n"/>
      <c r="OMB13" s="1739" t="n"/>
      <c r="OMC13" s="1739" t="n"/>
      <c r="OMD13" s="1739" t="n"/>
      <c r="OME13" s="1739" t="n"/>
      <c r="OMF13" s="1739" t="n"/>
      <c r="OMG13" s="1739" t="n"/>
      <c r="OMH13" s="1739" t="n"/>
      <c r="OMI13" s="1739" t="n"/>
      <c r="OMJ13" s="1739" t="n"/>
      <c r="OMK13" s="1739" t="n"/>
      <c r="OML13" s="1739" t="n"/>
      <c r="OMM13" s="1739" t="n"/>
      <c r="OMN13" s="1739" t="n"/>
      <c r="OMO13" s="1739" t="n"/>
      <c r="OMP13" s="1739" t="n"/>
      <c r="OMQ13" s="1739" t="n"/>
      <c r="OMR13" s="1739" t="n"/>
      <c r="OMS13" s="1739" t="n"/>
      <c r="OMT13" s="1739" t="n"/>
      <c r="OMU13" s="1739" t="n"/>
      <c r="OMV13" s="1739" t="n"/>
      <c r="OMW13" s="1739" t="n"/>
      <c r="OMX13" s="1739" t="n"/>
      <c r="OMY13" s="1739" t="n"/>
      <c r="OMZ13" s="1739" t="n"/>
      <c r="ONA13" s="1739" t="n"/>
      <c r="ONB13" s="1739" t="n"/>
      <c r="ONC13" s="1739" t="n"/>
      <c r="OND13" s="1739" t="n"/>
      <c r="ONE13" s="1739" t="n"/>
      <c r="ONF13" s="1739" t="n"/>
      <c r="ONG13" s="1739" t="n"/>
      <c r="ONH13" s="1739" t="n"/>
      <c r="ONI13" s="1739" t="n"/>
      <c r="ONJ13" s="1739" t="n"/>
      <c r="ONK13" s="1739" t="n"/>
      <c r="ONL13" s="1739" t="n"/>
      <c r="ONM13" s="1739" t="n"/>
      <c r="ONN13" s="1739" t="n"/>
      <c r="ONO13" s="1739" t="n"/>
      <c r="ONP13" s="1739" t="n"/>
      <c r="ONQ13" s="1739" t="n"/>
      <c r="ONR13" s="1739" t="n"/>
      <c r="ONS13" s="1739" t="n"/>
      <c r="ONT13" s="1739" t="n"/>
      <c r="ONU13" s="1739" t="n"/>
      <c r="ONV13" s="1739" t="n"/>
      <c r="ONW13" s="1739" t="n"/>
      <c r="ONX13" s="1739" t="n"/>
      <c r="ONY13" s="1739" t="n"/>
      <c r="ONZ13" s="1739" t="n"/>
      <c r="OOA13" s="1739" t="n"/>
      <c r="OOB13" s="1739" t="n"/>
      <c r="OOC13" s="1739" t="n"/>
      <c r="OOD13" s="1739" t="n"/>
      <c r="OOE13" s="1739" t="n"/>
      <c r="OOF13" s="1739" t="n"/>
      <c r="OOG13" s="1739" t="n"/>
      <c r="OOH13" s="1739" t="n"/>
      <c r="OOI13" s="1739" t="n"/>
      <c r="OOJ13" s="1739" t="n"/>
      <c r="OOK13" s="1739" t="n"/>
      <c r="OOL13" s="1739" t="n"/>
      <c r="OOM13" s="1739" t="n"/>
      <c r="OON13" s="1739" t="n"/>
      <c r="OOO13" s="1739" t="n"/>
      <c r="OOP13" s="1739" t="n"/>
      <c r="OOQ13" s="1739" t="n"/>
      <c r="OOR13" s="1739" t="n"/>
      <c r="OOS13" s="1739" t="n"/>
      <c r="OOT13" s="1739" t="n"/>
      <c r="OOU13" s="1739" t="n"/>
      <c r="OOV13" s="1739" t="n"/>
      <c r="OOW13" s="1739" t="n"/>
      <c r="OOX13" s="1739" t="n"/>
      <c r="OOY13" s="1739" t="n"/>
      <c r="OOZ13" s="1739" t="n"/>
      <c r="OPA13" s="1739" t="n"/>
      <c r="OPB13" s="1739" t="n"/>
      <c r="OPC13" s="1739" t="n"/>
      <c r="OPD13" s="1739" t="n"/>
      <c r="OPE13" s="1739" t="n"/>
      <c r="OPF13" s="1739" t="n"/>
      <c r="OPG13" s="1739" t="n"/>
      <c r="OPH13" s="1739" t="n"/>
      <c r="OPI13" s="1739" t="n"/>
      <c r="OPJ13" s="1739" t="n"/>
      <c r="OPK13" s="1739" t="n"/>
      <c r="OPL13" s="1739" t="n"/>
      <c r="OPM13" s="1739" t="n"/>
      <c r="OPN13" s="1739" t="n"/>
      <c r="OPO13" s="1739" t="n"/>
      <c r="OPP13" s="1739" t="n"/>
      <c r="OPQ13" s="1739" t="n"/>
      <c r="OPR13" s="1739" t="n"/>
      <c r="OPS13" s="1739" t="n"/>
      <c r="OPT13" s="1739" t="n"/>
      <c r="OPU13" s="1739" t="n"/>
      <c r="OPV13" s="1739" t="n"/>
      <c r="OPW13" s="1739" t="n"/>
      <c r="OPX13" s="1739" t="n"/>
      <c r="OPY13" s="1739" t="n"/>
      <c r="OPZ13" s="1739" t="n"/>
      <c r="OQA13" s="1739" t="n"/>
      <c r="OQB13" s="1739" t="n"/>
      <c r="OQC13" s="1739" t="n"/>
      <c r="OQD13" s="1739" t="n"/>
      <c r="OQE13" s="1739" t="n"/>
      <c r="OQF13" s="1739" t="n"/>
      <c r="OQG13" s="1739" t="n"/>
      <c r="OQH13" s="1739" t="n"/>
      <c r="OQI13" s="1739" t="n"/>
      <c r="OQJ13" s="1739" t="n"/>
      <c r="OQK13" s="1739" t="n"/>
      <c r="OQL13" s="1739" t="n"/>
      <c r="OQM13" s="1739" t="n"/>
      <c r="OQN13" s="1739" t="n"/>
      <c r="OQO13" s="1739" t="n"/>
      <c r="OQP13" s="1739" t="n"/>
      <c r="OQQ13" s="1739" t="n"/>
      <c r="OQR13" s="1739" t="n"/>
      <c r="OQS13" s="1739" t="n"/>
      <c r="OQT13" s="1739" t="n"/>
      <c r="OQU13" s="1739" t="n"/>
      <c r="OQV13" s="1739" t="n"/>
      <c r="OQW13" s="1739" t="n"/>
      <c r="OQX13" s="1739" t="n"/>
      <c r="OQY13" s="1739" t="n"/>
      <c r="OQZ13" s="1739" t="n"/>
      <c r="ORA13" s="1739" t="n"/>
      <c r="ORB13" s="1739" t="n"/>
      <c r="ORC13" s="1739" t="n"/>
      <c r="ORD13" s="1739" t="n"/>
      <c r="ORE13" s="1739" t="n"/>
      <c r="ORF13" s="1739" t="n"/>
      <c r="ORG13" s="1739" t="n"/>
      <c r="ORH13" s="1739" t="n"/>
      <c r="ORI13" s="1739" t="n"/>
      <c r="ORJ13" s="1739" t="n"/>
      <c r="ORK13" s="1739" t="n"/>
      <c r="ORL13" s="1739" t="n"/>
      <c r="ORM13" s="1739" t="n"/>
      <c r="ORN13" s="1739" t="n"/>
      <c r="ORO13" s="1739" t="n"/>
      <c r="ORP13" s="1739" t="n"/>
      <c r="ORQ13" s="1739" t="n"/>
      <c r="ORR13" s="1739" t="n"/>
      <c r="ORS13" s="1739" t="n"/>
      <c r="ORT13" s="1739" t="n"/>
      <c r="ORU13" s="1739" t="n"/>
      <c r="ORV13" s="1739" t="n"/>
      <c r="ORW13" s="1739" t="n"/>
      <c r="ORX13" s="1739" t="n"/>
      <c r="ORY13" s="1739" t="n"/>
      <c r="ORZ13" s="1739" t="n"/>
      <c r="OSA13" s="1739" t="n"/>
      <c r="OSB13" s="1739" t="n"/>
      <c r="OSC13" s="1739" t="n"/>
      <c r="OSD13" s="1739" t="n"/>
      <c r="OSE13" s="1739" t="n"/>
      <c r="OSF13" s="1739" t="n"/>
      <c r="OSG13" s="1739" t="n"/>
      <c r="OSH13" s="1739" t="n"/>
      <c r="OSI13" s="1739" t="n"/>
      <c r="OSJ13" s="1739" t="n"/>
      <c r="OSK13" s="1739" t="n"/>
      <c r="OSL13" s="1739" t="n"/>
      <c r="OSM13" s="1739" t="n"/>
      <c r="OSN13" s="1739" t="n"/>
      <c r="OSO13" s="1739" t="n"/>
      <c r="OSP13" s="1739" t="n"/>
      <c r="OSQ13" s="1739" t="n"/>
      <c r="OSR13" s="1739" t="n"/>
      <c r="OSS13" s="1739" t="n"/>
      <c r="OST13" s="1739" t="n"/>
      <c r="OSU13" s="1739" t="n"/>
      <c r="OSV13" s="1739" t="n"/>
      <c r="OSW13" s="1739" t="n"/>
      <c r="OSX13" s="1739" t="n"/>
      <c r="OSY13" s="1739" t="n"/>
      <c r="OSZ13" s="1739" t="n"/>
      <c r="OTA13" s="1739" t="n"/>
      <c r="OTB13" s="1739" t="n"/>
      <c r="OTC13" s="1739" t="n"/>
      <c r="OTD13" s="1739" t="n"/>
      <c r="OTE13" s="1739" t="n"/>
      <c r="OTF13" s="1739" t="n"/>
      <c r="OTG13" s="1739" t="n"/>
      <c r="OTH13" s="1739" t="n"/>
      <c r="OTI13" s="1739" t="n"/>
      <c r="OTJ13" s="1739" t="n"/>
      <c r="OTK13" s="1739" t="n"/>
      <c r="OTL13" s="1739" t="n"/>
      <c r="OTM13" s="1739" t="n"/>
      <c r="OTN13" s="1739" t="n"/>
      <c r="OTO13" s="1739" t="n"/>
      <c r="OTP13" s="1739" t="n"/>
      <c r="OTQ13" s="1739" t="n"/>
      <c r="OTR13" s="1739" t="n"/>
      <c r="OTS13" s="1739" t="n"/>
      <c r="OTT13" s="1739" t="n"/>
      <c r="OTU13" s="1739" t="n"/>
      <c r="OTV13" s="1739" t="n"/>
      <c r="OTW13" s="1739" t="n"/>
      <c r="OTX13" s="1739" t="n"/>
      <c r="OTY13" s="1739" t="n"/>
      <c r="OTZ13" s="1739" t="n"/>
      <c r="OUA13" s="1739" t="n"/>
      <c r="OUB13" s="1739" t="n"/>
      <c r="OUC13" s="1739" t="n"/>
      <c r="OUD13" s="1739" t="n"/>
      <c r="OUE13" s="1739" t="n"/>
      <c r="OUF13" s="1739" t="n"/>
      <c r="OUG13" s="1739" t="n"/>
      <c r="OUH13" s="1739" t="n"/>
      <c r="OUI13" s="1739" t="n"/>
      <c r="OUJ13" s="1739" t="n"/>
      <c r="OUK13" s="1739" t="n"/>
      <c r="OUL13" s="1739" t="n"/>
      <c r="OUM13" s="1739" t="n"/>
      <c r="OUN13" s="1739" t="n"/>
      <c r="OUO13" s="1739" t="n"/>
      <c r="OUP13" s="1739" t="n"/>
      <c r="OUQ13" s="1739" t="n"/>
      <c r="OUR13" s="1739" t="n"/>
      <c r="OUS13" s="1739" t="n"/>
      <c r="OUT13" s="1739" t="n"/>
      <c r="OUU13" s="1739" t="n"/>
      <c r="OUV13" s="1739" t="n"/>
      <c r="OUW13" s="1739" t="n"/>
      <c r="OUX13" s="1739" t="n"/>
      <c r="OUY13" s="1739" t="n"/>
      <c r="OUZ13" s="1739" t="n"/>
      <c r="OVA13" s="1739" t="n"/>
      <c r="OVB13" s="1739" t="n"/>
      <c r="OVC13" s="1739" t="n"/>
      <c r="OVD13" s="1739" t="n"/>
      <c r="OVE13" s="1739" t="n"/>
      <c r="OVF13" s="1739" t="n"/>
      <c r="OVG13" s="1739" t="n"/>
      <c r="OVH13" s="1739" t="n"/>
      <c r="OVI13" s="1739" t="n"/>
      <c r="OVJ13" s="1739" t="n"/>
      <c r="OVK13" s="1739" t="n"/>
      <c r="OVL13" s="1739" t="n"/>
      <c r="OVM13" s="1739" t="n"/>
      <c r="OVN13" s="1739" t="n"/>
      <c r="OVO13" s="1739" t="n"/>
      <c r="OVP13" s="1739" t="n"/>
      <c r="OVQ13" s="1739" t="n"/>
      <c r="OVR13" s="1739" t="n"/>
      <c r="OVS13" s="1739" t="n"/>
      <c r="OVT13" s="1739" t="n"/>
      <c r="OVU13" s="1739" t="n"/>
      <c r="OVV13" s="1739" t="n"/>
      <c r="OVW13" s="1739" t="n"/>
      <c r="OVX13" s="1739" t="n"/>
      <c r="OVY13" s="1739" t="n"/>
      <c r="OVZ13" s="1739" t="n"/>
      <c r="OWA13" s="1739" t="n"/>
      <c r="OWB13" s="1739" t="n"/>
      <c r="OWC13" s="1739" t="n"/>
      <c r="OWD13" s="1739" t="n"/>
      <c r="OWE13" s="1739" t="n"/>
      <c r="OWF13" s="1739" t="n"/>
      <c r="OWG13" s="1739" t="n"/>
      <c r="OWH13" s="1739" t="n"/>
      <c r="OWI13" s="1739" t="n"/>
      <c r="OWJ13" s="1739" t="n"/>
      <c r="OWK13" s="1739" t="n"/>
      <c r="OWL13" s="1739" t="n"/>
      <c r="OWM13" s="1739" t="n"/>
      <c r="OWN13" s="1739" t="n"/>
      <c r="OWO13" s="1739" t="n"/>
      <c r="OWP13" s="1739" t="n"/>
      <c r="OWQ13" s="1739" t="n"/>
      <c r="OWR13" s="1739" t="n"/>
      <c r="OWS13" s="1739" t="n"/>
      <c r="OWT13" s="1739" t="n"/>
      <c r="OWU13" s="1739" t="n"/>
      <c r="OWV13" s="1739" t="n"/>
      <c r="OWW13" s="1739" t="n"/>
      <c r="OWX13" s="1739" t="n"/>
      <c r="OWY13" s="1739" t="n"/>
      <c r="OWZ13" s="1739" t="n"/>
      <c r="OXA13" s="1739" t="n"/>
      <c r="OXB13" s="1739" t="n"/>
      <c r="OXC13" s="1739" t="n"/>
      <c r="OXD13" s="1739" t="n"/>
      <c r="OXE13" s="1739" t="n"/>
      <c r="OXF13" s="1739" t="n"/>
      <c r="OXG13" s="1739" t="n"/>
      <c r="OXH13" s="1739" t="n"/>
      <c r="OXI13" s="1739" t="n"/>
      <c r="OXJ13" s="1739" t="n"/>
      <c r="OXK13" s="1739" t="n"/>
      <c r="OXL13" s="1739" t="n"/>
      <c r="OXM13" s="1739" t="n"/>
      <c r="OXN13" s="1739" t="n"/>
      <c r="OXO13" s="1739" t="n"/>
      <c r="OXP13" s="1739" t="n"/>
      <c r="OXQ13" s="1739" t="n"/>
      <c r="OXR13" s="1739" t="n"/>
      <c r="OXS13" s="1739" t="n"/>
      <c r="OXT13" s="1739" t="n"/>
      <c r="OXU13" s="1739" t="n"/>
      <c r="OXV13" s="1739" t="n"/>
      <c r="OXW13" s="1739" t="n"/>
      <c r="OXX13" s="1739" t="n"/>
      <c r="OXY13" s="1739" t="n"/>
      <c r="OXZ13" s="1739" t="n"/>
      <c r="OYA13" s="1739" t="n"/>
      <c r="OYB13" s="1739" t="n"/>
      <c r="OYC13" s="1739" t="n"/>
      <c r="OYD13" s="1739" t="n"/>
      <c r="OYE13" s="1739" t="n"/>
      <c r="OYF13" s="1739" t="n"/>
      <c r="OYG13" s="1739" t="n"/>
      <c r="OYH13" s="1739" t="n"/>
      <c r="OYI13" s="1739" t="n"/>
      <c r="OYJ13" s="1739" t="n"/>
      <c r="OYK13" s="1739" t="n"/>
      <c r="OYL13" s="1739" t="n"/>
      <c r="OYM13" s="1739" t="n"/>
      <c r="OYN13" s="1739" t="n"/>
      <c r="OYO13" s="1739" t="n"/>
      <c r="OYP13" s="1739" t="n"/>
      <c r="OYQ13" s="1739" t="n"/>
      <c r="OYR13" s="1739" t="n"/>
      <c r="OYS13" s="1739" t="n"/>
      <c r="OYT13" s="1739" t="n"/>
      <c r="OYU13" s="1739" t="n"/>
      <c r="OYV13" s="1739" t="n"/>
      <c r="OYW13" s="1739" t="n"/>
      <c r="OYX13" s="1739" t="n"/>
      <c r="OYY13" s="1739" t="n"/>
      <c r="OYZ13" s="1739" t="n"/>
      <c r="OZA13" s="1739" t="n"/>
      <c r="OZB13" s="1739" t="n"/>
      <c r="OZC13" s="1739" t="n"/>
      <c r="OZD13" s="1739" t="n"/>
      <c r="OZE13" s="1739" t="n"/>
      <c r="OZF13" s="1739" t="n"/>
      <c r="OZG13" s="1739" t="n"/>
      <c r="OZH13" s="1739" t="n"/>
      <c r="OZI13" s="1739" t="n"/>
      <c r="OZJ13" s="1739" t="n"/>
      <c r="OZK13" s="1739" t="n"/>
      <c r="OZL13" s="1739" t="n"/>
      <c r="OZM13" s="1739" t="n"/>
      <c r="OZN13" s="1739" t="n"/>
      <c r="OZO13" s="1739" t="n"/>
      <c r="OZP13" s="1739" t="n"/>
      <c r="OZQ13" s="1739" t="n"/>
      <c r="OZR13" s="1739" t="n"/>
      <c r="OZS13" s="1739" t="n"/>
      <c r="OZT13" s="1739" t="n"/>
      <c r="OZU13" s="1739" t="n"/>
      <c r="OZV13" s="1739" t="n"/>
      <c r="OZW13" s="1739" t="n"/>
      <c r="OZX13" s="1739" t="n"/>
      <c r="OZY13" s="1739" t="n"/>
      <c r="OZZ13" s="1739" t="n"/>
      <c r="PAA13" s="1739" t="n"/>
      <c r="PAB13" s="1739" t="n"/>
      <c r="PAC13" s="1739" t="n"/>
      <c r="PAD13" s="1739" t="n"/>
      <c r="PAE13" s="1739" t="n"/>
      <c r="PAF13" s="1739" t="n"/>
      <c r="PAG13" s="1739" t="n"/>
      <c r="PAH13" s="1739" t="n"/>
      <c r="PAI13" s="1739" t="n"/>
      <c r="PAJ13" s="1739" t="n"/>
      <c r="PAK13" s="1739" t="n"/>
      <c r="PAL13" s="1739" t="n"/>
      <c r="PAM13" s="1739" t="n"/>
      <c r="PAN13" s="1739" t="n"/>
      <c r="PAO13" s="1739" t="n"/>
      <c r="PAP13" s="1739" t="n"/>
      <c r="PAQ13" s="1739" t="n"/>
      <c r="PAR13" s="1739" t="n"/>
      <c r="PAS13" s="1739" t="n"/>
      <c r="PAT13" s="1739" t="n"/>
      <c r="PAU13" s="1739" t="n"/>
      <c r="PAV13" s="1739" t="n"/>
      <c r="PAW13" s="1739" t="n"/>
      <c r="PAX13" s="1739" t="n"/>
      <c r="PAY13" s="1739" t="n"/>
      <c r="PAZ13" s="1739" t="n"/>
      <c r="PBA13" s="1739" t="n"/>
      <c r="PBB13" s="1739" t="n"/>
      <c r="PBC13" s="1739" t="n"/>
      <c r="PBD13" s="1739" t="n"/>
      <c r="PBE13" s="1739" t="n"/>
      <c r="PBF13" s="1739" t="n"/>
      <c r="PBG13" s="1739" t="n"/>
      <c r="PBH13" s="1739" t="n"/>
      <c r="PBI13" s="1739" t="n"/>
      <c r="PBJ13" s="1739" t="n"/>
      <c r="PBK13" s="1739" t="n"/>
      <c r="PBL13" s="1739" t="n"/>
      <c r="PBM13" s="1739" t="n"/>
      <c r="PBN13" s="1739" t="n"/>
      <c r="PBO13" s="1739" t="n"/>
      <c r="PBP13" s="1739" t="n"/>
      <c r="PBQ13" s="1739" t="n"/>
      <c r="PBR13" s="1739" t="n"/>
      <c r="PBS13" s="1739" t="n"/>
      <c r="PBT13" s="1739" t="n"/>
      <c r="PBU13" s="1739" t="n"/>
      <c r="PBV13" s="1739" t="n"/>
      <c r="PBW13" s="1739" t="n"/>
      <c r="PBX13" s="1739" t="n"/>
      <c r="PBY13" s="1739" t="n"/>
      <c r="PBZ13" s="1739" t="n"/>
      <c r="PCA13" s="1739" t="n"/>
      <c r="PCB13" s="1739" t="n"/>
      <c r="PCC13" s="1739" t="n"/>
      <c r="PCD13" s="1739" t="n"/>
      <c r="PCE13" s="1739" t="n"/>
      <c r="PCF13" s="1739" t="n"/>
      <c r="PCG13" s="1739" t="n"/>
      <c r="PCH13" s="1739" t="n"/>
      <c r="PCI13" s="1739" t="n"/>
      <c r="PCJ13" s="1739" t="n"/>
      <c r="PCK13" s="1739" t="n"/>
      <c r="PCL13" s="1739" t="n"/>
      <c r="PCM13" s="1739" t="n"/>
      <c r="PCN13" s="1739" t="n"/>
      <c r="PCO13" s="1739" t="n"/>
      <c r="PCP13" s="1739" t="n"/>
      <c r="PCQ13" s="1739" t="n"/>
      <c r="PCR13" s="1739" t="n"/>
      <c r="PCS13" s="1739" t="n"/>
      <c r="PCT13" s="1739" t="n"/>
      <c r="PCU13" s="1739" t="n"/>
      <c r="PCV13" s="1739" t="n"/>
      <c r="PCW13" s="1739" t="n"/>
      <c r="PCX13" s="1739" t="n"/>
      <c r="PCY13" s="1739" t="n"/>
      <c r="PCZ13" s="1739" t="n"/>
      <c r="PDA13" s="1739" t="n"/>
      <c r="PDB13" s="1739" t="n"/>
      <c r="PDC13" s="1739" t="n"/>
      <c r="PDD13" s="1739" t="n"/>
      <c r="PDE13" s="1739" t="n"/>
      <c r="PDF13" s="1739" t="n"/>
      <c r="PDG13" s="1739" t="n"/>
      <c r="PDH13" s="1739" t="n"/>
      <c r="PDI13" s="1739" t="n"/>
      <c r="PDJ13" s="1739" t="n"/>
      <c r="PDK13" s="1739" t="n"/>
      <c r="PDL13" s="1739" t="n"/>
      <c r="PDM13" s="1739" t="n"/>
      <c r="PDN13" s="1739" t="n"/>
      <c r="PDO13" s="1739" t="n"/>
      <c r="PDP13" s="1739" t="n"/>
      <c r="PDQ13" s="1739" t="n"/>
      <c r="PDR13" s="1739" t="n"/>
      <c r="PDS13" s="1739" t="n"/>
      <c r="PDT13" s="1739" t="n"/>
      <c r="PDU13" s="1739" t="n"/>
      <c r="PDV13" s="1739" t="n"/>
      <c r="PDW13" s="1739" t="n"/>
      <c r="PDX13" s="1739" t="n"/>
      <c r="PDY13" s="1739" t="n"/>
      <c r="PDZ13" s="1739" t="n"/>
      <c r="PEA13" s="1739" t="n"/>
      <c r="PEB13" s="1739" t="n"/>
      <c r="PEC13" s="1739" t="n"/>
      <c r="PED13" s="1739" t="n"/>
      <c r="PEE13" s="1739" t="n"/>
      <c r="PEF13" s="1739" t="n"/>
      <c r="PEG13" s="1739" t="n"/>
      <c r="PEH13" s="1739" t="n"/>
      <c r="PEI13" s="1739" t="n"/>
      <c r="PEJ13" s="1739" t="n"/>
      <c r="PEK13" s="1739" t="n"/>
      <c r="PEL13" s="1739" t="n"/>
      <c r="PEM13" s="1739" t="n"/>
      <c r="PEN13" s="1739" t="n"/>
      <c r="PEO13" s="1739" t="n"/>
      <c r="PEP13" s="1739" t="n"/>
      <c r="PEQ13" s="1739" t="n"/>
      <c r="PER13" s="1739" t="n"/>
      <c r="PES13" s="1739" t="n"/>
      <c r="PET13" s="1739" t="n"/>
      <c r="PEU13" s="1739" t="n"/>
      <c r="PEV13" s="1739" t="n"/>
      <c r="PEW13" s="1739" t="n"/>
      <c r="PEX13" s="1739" t="n"/>
      <c r="PEY13" s="1739" t="n"/>
      <c r="PEZ13" s="1739" t="n"/>
      <c r="PFA13" s="1739" t="n"/>
      <c r="PFB13" s="1739" t="n"/>
      <c r="PFC13" s="1739" t="n"/>
      <c r="PFD13" s="1739" t="n"/>
      <c r="PFE13" s="1739" t="n"/>
      <c r="PFF13" s="1739" t="n"/>
      <c r="PFG13" s="1739" t="n"/>
      <c r="PFH13" s="1739" t="n"/>
      <c r="PFI13" s="1739" t="n"/>
      <c r="PFJ13" s="1739" t="n"/>
      <c r="PFK13" s="1739" t="n"/>
      <c r="PFL13" s="1739" t="n"/>
      <c r="PFM13" s="1739" t="n"/>
      <c r="PFN13" s="1739" t="n"/>
      <c r="PFO13" s="1739" t="n"/>
      <c r="PFP13" s="1739" t="n"/>
      <c r="PFQ13" s="1739" t="n"/>
      <c r="PFR13" s="1739" t="n"/>
      <c r="PFS13" s="1739" t="n"/>
      <c r="PFT13" s="1739" t="n"/>
      <c r="PFU13" s="1739" t="n"/>
      <c r="PFV13" s="1739" t="n"/>
      <c r="PFW13" s="1739" t="n"/>
      <c r="PFX13" s="1739" t="n"/>
      <c r="PFY13" s="1739" t="n"/>
      <c r="PFZ13" s="1739" t="n"/>
      <c r="PGA13" s="1739" t="n"/>
      <c r="PGB13" s="1739" t="n"/>
      <c r="PGC13" s="1739" t="n"/>
      <c r="PGD13" s="1739" t="n"/>
      <c r="PGE13" s="1739" t="n"/>
      <c r="PGF13" s="1739" t="n"/>
      <c r="PGG13" s="1739" t="n"/>
      <c r="PGH13" s="1739" t="n"/>
      <c r="PGI13" s="1739" t="n"/>
      <c r="PGJ13" s="1739" t="n"/>
      <c r="PGK13" s="1739" t="n"/>
      <c r="PGL13" s="1739" t="n"/>
      <c r="PGM13" s="1739" t="n"/>
      <c r="PGN13" s="1739" t="n"/>
      <c r="PGO13" s="1739" t="n"/>
      <c r="PGP13" s="1739" t="n"/>
      <c r="PGQ13" s="1739" t="n"/>
      <c r="PGR13" s="1739" t="n"/>
      <c r="PGS13" s="1739" t="n"/>
      <c r="PGT13" s="1739" t="n"/>
      <c r="PGU13" s="1739" t="n"/>
      <c r="PGV13" s="1739" t="n"/>
      <c r="PGW13" s="1739" t="n"/>
      <c r="PGX13" s="1739" t="n"/>
      <c r="PGY13" s="1739" t="n"/>
      <c r="PGZ13" s="1739" t="n"/>
      <c r="PHA13" s="1739" t="n"/>
      <c r="PHB13" s="1739" t="n"/>
      <c r="PHC13" s="1739" t="n"/>
      <c r="PHD13" s="1739" t="n"/>
      <c r="PHE13" s="1739" t="n"/>
      <c r="PHF13" s="1739" t="n"/>
      <c r="PHG13" s="1739" t="n"/>
      <c r="PHH13" s="1739" t="n"/>
      <c r="PHI13" s="1739" t="n"/>
      <c r="PHJ13" s="1739" t="n"/>
      <c r="PHK13" s="1739" t="n"/>
      <c r="PHL13" s="1739" t="n"/>
      <c r="PHM13" s="1739" t="n"/>
      <c r="PHN13" s="1739" t="n"/>
      <c r="PHO13" s="1739" t="n"/>
      <c r="PHP13" s="1739" t="n"/>
      <c r="PHQ13" s="1739" t="n"/>
      <c r="PHR13" s="1739" t="n"/>
      <c r="PHS13" s="1739" t="n"/>
      <c r="PHT13" s="1739" t="n"/>
      <c r="PHU13" s="1739" t="n"/>
      <c r="PHV13" s="1739" t="n"/>
      <c r="PHW13" s="1739" t="n"/>
      <c r="PHX13" s="1739" t="n"/>
      <c r="PHY13" s="1739" t="n"/>
      <c r="PHZ13" s="1739" t="n"/>
      <c r="PIA13" s="1739" t="n"/>
      <c r="PIB13" s="1739" t="n"/>
      <c r="PIC13" s="1739" t="n"/>
      <c r="PID13" s="1739" t="n"/>
      <c r="PIE13" s="1739" t="n"/>
      <c r="PIF13" s="1739" t="n"/>
      <c r="PIG13" s="1739" t="n"/>
      <c r="PIH13" s="1739" t="n"/>
      <c r="PII13" s="1739" t="n"/>
      <c r="PIJ13" s="1739" t="n"/>
      <c r="PIK13" s="1739" t="n"/>
      <c r="PIL13" s="1739" t="n"/>
      <c r="PIM13" s="1739" t="n"/>
      <c r="PIN13" s="1739" t="n"/>
      <c r="PIO13" s="1739" t="n"/>
      <c r="PIP13" s="1739" t="n"/>
      <c r="PIQ13" s="1739" t="n"/>
      <c r="PIR13" s="1739" t="n"/>
      <c r="PIS13" s="1739" t="n"/>
      <c r="PIT13" s="1739" t="n"/>
      <c r="PIU13" s="1739" t="n"/>
      <c r="PIV13" s="1739" t="n"/>
      <c r="PIW13" s="1739" t="n"/>
      <c r="PIX13" s="1739" t="n"/>
      <c r="PIY13" s="1739" t="n"/>
      <c r="PIZ13" s="1739" t="n"/>
      <c r="PJA13" s="1739" t="n"/>
      <c r="PJB13" s="1739" t="n"/>
      <c r="PJC13" s="1739" t="n"/>
      <c r="PJD13" s="1739" t="n"/>
      <c r="PJE13" s="1739" t="n"/>
      <c r="PJF13" s="1739" t="n"/>
      <c r="PJG13" s="1739" t="n"/>
      <c r="PJH13" s="1739" t="n"/>
      <c r="PJI13" s="1739" t="n"/>
      <c r="PJJ13" s="1739" t="n"/>
      <c r="PJK13" s="1739" t="n"/>
      <c r="PJL13" s="1739" t="n"/>
      <c r="PJM13" s="1739" t="n"/>
      <c r="PJN13" s="1739" t="n"/>
      <c r="PJO13" s="1739" t="n"/>
      <c r="PJP13" s="1739" t="n"/>
      <c r="PJQ13" s="1739" t="n"/>
      <c r="PJR13" s="1739" t="n"/>
      <c r="PJS13" s="1739" t="n"/>
      <c r="PJT13" s="1739" t="n"/>
      <c r="PJU13" s="1739" t="n"/>
      <c r="PJV13" s="1739" t="n"/>
      <c r="PJW13" s="1739" t="n"/>
      <c r="PJX13" s="1739" t="n"/>
      <c r="PJY13" s="1739" t="n"/>
      <c r="PJZ13" s="1739" t="n"/>
      <c r="PKA13" s="1739" t="n"/>
      <c r="PKB13" s="1739" t="n"/>
      <c r="PKC13" s="1739" t="n"/>
      <c r="PKD13" s="1739" t="n"/>
      <c r="PKE13" s="1739" t="n"/>
      <c r="PKF13" s="1739" t="n"/>
      <c r="PKG13" s="1739" t="n"/>
      <c r="PKH13" s="1739" t="n"/>
      <c r="PKI13" s="1739" t="n"/>
      <c r="PKJ13" s="1739" t="n"/>
      <c r="PKK13" s="1739" t="n"/>
      <c r="PKL13" s="1739" t="n"/>
      <c r="PKM13" s="1739" t="n"/>
      <c r="PKN13" s="1739" t="n"/>
      <c r="PKO13" s="1739" t="n"/>
      <c r="PKP13" s="1739" t="n"/>
      <c r="PKQ13" s="1739" t="n"/>
      <c r="PKR13" s="1739" t="n"/>
      <c r="PKS13" s="1739" t="n"/>
      <c r="PKT13" s="1739" t="n"/>
      <c r="PKU13" s="1739" t="n"/>
      <c r="PKV13" s="1739" t="n"/>
      <c r="PKW13" s="1739" t="n"/>
      <c r="PKX13" s="1739" t="n"/>
      <c r="PKY13" s="1739" t="n"/>
      <c r="PKZ13" s="1739" t="n"/>
      <c r="PLA13" s="1739" t="n"/>
      <c r="PLB13" s="1739" t="n"/>
      <c r="PLC13" s="1739" t="n"/>
      <c r="PLD13" s="1739" t="n"/>
      <c r="PLE13" s="1739" t="n"/>
      <c r="PLF13" s="1739" t="n"/>
      <c r="PLG13" s="1739" t="n"/>
      <c r="PLH13" s="1739" t="n"/>
      <c r="PLI13" s="1739" t="n"/>
      <c r="PLJ13" s="1739" t="n"/>
      <c r="PLK13" s="1739" t="n"/>
      <c r="PLL13" s="1739" t="n"/>
      <c r="PLM13" s="1739" t="n"/>
      <c r="PLN13" s="1739" t="n"/>
      <c r="PLO13" s="1739" t="n"/>
      <c r="PLP13" s="1739" t="n"/>
      <c r="PLQ13" s="1739" t="n"/>
      <c r="PLR13" s="1739" t="n"/>
      <c r="PLS13" s="1739" t="n"/>
      <c r="PLT13" s="1739" t="n"/>
      <c r="PLU13" s="1739" t="n"/>
      <c r="PLV13" s="1739" t="n"/>
      <c r="PLW13" s="1739" t="n"/>
      <c r="PLX13" s="1739" t="n"/>
      <c r="PLY13" s="1739" t="n"/>
      <c r="PLZ13" s="1739" t="n"/>
      <c r="PMA13" s="1739" t="n"/>
      <c r="PMB13" s="1739" t="n"/>
      <c r="PMC13" s="1739" t="n"/>
      <c r="PMD13" s="1739" t="n"/>
      <c r="PME13" s="1739" t="n"/>
      <c r="PMF13" s="1739" t="n"/>
      <c r="PMG13" s="1739" t="n"/>
      <c r="PMH13" s="1739" t="n"/>
      <c r="PMI13" s="1739" t="n"/>
      <c r="PMJ13" s="1739" t="n"/>
      <c r="PMK13" s="1739" t="n"/>
      <c r="PML13" s="1739" t="n"/>
      <c r="PMM13" s="1739" t="n"/>
      <c r="PMN13" s="1739" t="n"/>
      <c r="PMO13" s="1739" t="n"/>
      <c r="PMP13" s="1739" t="n"/>
      <c r="PMQ13" s="1739" t="n"/>
      <c r="PMR13" s="1739" t="n"/>
      <c r="PMS13" s="1739" t="n"/>
      <c r="PMT13" s="1739" t="n"/>
      <c r="PMU13" s="1739" t="n"/>
      <c r="PMV13" s="1739" t="n"/>
      <c r="PMW13" s="1739" t="n"/>
      <c r="PMX13" s="1739" t="n"/>
      <c r="PMY13" s="1739" t="n"/>
      <c r="PMZ13" s="1739" t="n"/>
      <c r="PNA13" s="1739" t="n"/>
      <c r="PNB13" s="1739" t="n"/>
      <c r="PNC13" s="1739" t="n"/>
      <c r="PND13" s="1739" t="n"/>
      <c r="PNE13" s="1739" t="n"/>
      <c r="PNF13" s="1739" t="n"/>
      <c r="PNG13" s="1739" t="n"/>
      <c r="PNH13" s="1739" t="n"/>
      <c r="PNI13" s="1739" t="n"/>
      <c r="PNJ13" s="1739" t="n"/>
      <c r="PNK13" s="1739" t="n"/>
      <c r="PNL13" s="1739" t="n"/>
      <c r="PNM13" s="1739" t="n"/>
      <c r="PNN13" s="1739" t="n"/>
      <c r="PNO13" s="1739" t="n"/>
      <c r="PNP13" s="1739" t="n"/>
      <c r="PNQ13" s="1739" t="n"/>
      <c r="PNR13" s="1739" t="n"/>
      <c r="PNS13" s="1739" t="n"/>
      <c r="PNT13" s="1739" t="n"/>
      <c r="PNU13" s="1739" t="n"/>
      <c r="PNV13" s="1739" t="n"/>
      <c r="PNW13" s="1739" t="n"/>
      <c r="PNX13" s="1739" t="n"/>
      <c r="PNY13" s="1739" t="n"/>
      <c r="PNZ13" s="1739" t="n"/>
      <c r="POA13" s="1739" t="n"/>
      <c r="POB13" s="1739" t="n"/>
      <c r="POC13" s="1739" t="n"/>
      <c r="POD13" s="1739" t="n"/>
      <c r="POE13" s="1739" t="n"/>
      <c r="POF13" s="1739" t="n"/>
      <c r="POG13" s="1739" t="n"/>
      <c r="POH13" s="1739" t="n"/>
      <c r="POI13" s="1739" t="n"/>
      <c r="POJ13" s="1739" t="n"/>
      <c r="POK13" s="1739" t="n"/>
      <c r="POL13" s="1739" t="n"/>
      <c r="POM13" s="1739" t="n"/>
      <c r="PON13" s="1739" t="n"/>
      <c r="POO13" s="1739" t="n"/>
      <c r="POP13" s="1739" t="n"/>
      <c r="POQ13" s="1739" t="n"/>
      <c r="POR13" s="1739" t="n"/>
      <c r="POS13" s="1739" t="n"/>
      <c r="POT13" s="1739" t="n"/>
      <c r="POU13" s="1739" t="n"/>
      <c r="POV13" s="1739" t="n"/>
      <c r="POW13" s="1739" t="n"/>
      <c r="POX13" s="1739" t="n"/>
      <c r="POY13" s="1739" t="n"/>
      <c r="POZ13" s="1739" t="n"/>
      <c r="PPA13" s="1739" t="n"/>
      <c r="PPB13" s="1739" t="n"/>
      <c r="PPC13" s="1739" t="n"/>
      <c r="PPD13" s="1739" t="n"/>
      <c r="PPE13" s="1739" t="n"/>
      <c r="PPF13" s="1739" t="n"/>
      <c r="PPG13" s="1739" t="n"/>
      <c r="PPH13" s="1739" t="n"/>
      <c r="PPI13" s="1739" t="n"/>
      <c r="PPJ13" s="1739" t="n"/>
      <c r="PPK13" s="1739" t="n"/>
      <c r="PPL13" s="1739" t="n"/>
      <c r="PPM13" s="1739" t="n"/>
      <c r="PPN13" s="1739" t="n"/>
      <c r="PPO13" s="1739" t="n"/>
      <c r="PPP13" s="1739" t="n"/>
      <c r="PPQ13" s="1739" t="n"/>
      <c r="PPR13" s="1739" t="n"/>
      <c r="PPS13" s="1739" t="n"/>
      <c r="PPT13" s="1739" t="n"/>
      <c r="PPU13" s="1739" t="n"/>
      <c r="PPV13" s="1739" t="n"/>
      <c r="PPW13" s="1739" t="n"/>
      <c r="PPX13" s="1739" t="n"/>
      <c r="PPY13" s="1739" t="n"/>
      <c r="PPZ13" s="1739" t="n"/>
      <c r="PQA13" s="1739" t="n"/>
      <c r="PQB13" s="1739" t="n"/>
      <c r="PQC13" s="1739" t="n"/>
      <c r="PQD13" s="1739" t="n"/>
      <c r="PQE13" s="1739" t="n"/>
      <c r="PQF13" s="1739" t="n"/>
      <c r="PQG13" s="1739" t="n"/>
      <c r="PQH13" s="1739" t="n"/>
      <c r="PQI13" s="1739" t="n"/>
      <c r="PQJ13" s="1739" t="n"/>
      <c r="PQK13" s="1739" t="n"/>
      <c r="PQL13" s="1739" t="n"/>
      <c r="PQM13" s="1739" t="n"/>
      <c r="PQN13" s="1739" t="n"/>
      <c r="PQO13" s="1739" t="n"/>
      <c r="PQP13" s="1739" t="n"/>
      <c r="PQQ13" s="1739" t="n"/>
      <c r="PQR13" s="1739" t="n"/>
      <c r="PQS13" s="1739" t="n"/>
      <c r="PQT13" s="1739" t="n"/>
      <c r="PQU13" s="1739" t="n"/>
      <c r="PQV13" s="1739" t="n"/>
      <c r="PQW13" s="1739" t="n"/>
      <c r="PQX13" s="1739" t="n"/>
      <c r="PQY13" s="1739" t="n"/>
      <c r="PQZ13" s="1739" t="n"/>
      <c r="PRA13" s="1739" t="n"/>
      <c r="PRB13" s="1739" t="n"/>
      <c r="PRC13" s="1739" t="n"/>
      <c r="PRD13" s="1739" t="n"/>
      <c r="PRE13" s="1739" t="n"/>
      <c r="PRF13" s="1739" t="n"/>
      <c r="PRG13" s="1739" t="n"/>
      <c r="PRH13" s="1739" t="n"/>
      <c r="PRI13" s="1739" t="n"/>
      <c r="PRJ13" s="1739" t="n"/>
      <c r="PRK13" s="1739" t="n"/>
      <c r="PRL13" s="1739" t="n"/>
      <c r="PRM13" s="1739" t="n"/>
      <c r="PRN13" s="1739" t="n"/>
      <c r="PRO13" s="1739" t="n"/>
      <c r="PRP13" s="1739" t="n"/>
      <c r="PRQ13" s="1739" t="n"/>
      <c r="PRR13" s="1739" t="n"/>
      <c r="PRS13" s="1739" t="n"/>
      <c r="PRT13" s="1739" t="n"/>
      <c r="PRU13" s="1739" t="n"/>
      <c r="PRV13" s="1739" t="n"/>
      <c r="PRW13" s="1739" t="n"/>
      <c r="PRX13" s="1739" t="n"/>
      <c r="PRY13" s="1739" t="n"/>
      <c r="PRZ13" s="1739" t="n"/>
      <c r="PSA13" s="1739" t="n"/>
      <c r="PSB13" s="1739" t="n"/>
      <c r="PSC13" s="1739" t="n"/>
      <c r="PSD13" s="1739" t="n"/>
      <c r="PSE13" s="1739" t="n"/>
      <c r="PSF13" s="1739" t="n"/>
      <c r="PSG13" s="1739" t="n"/>
      <c r="PSH13" s="1739" t="n"/>
      <c r="PSI13" s="1739" t="n"/>
      <c r="PSJ13" s="1739" t="n"/>
      <c r="PSK13" s="1739" t="n"/>
      <c r="PSL13" s="1739" t="n"/>
      <c r="PSM13" s="1739" t="n"/>
      <c r="PSN13" s="1739" t="n"/>
      <c r="PSO13" s="1739" t="n"/>
      <c r="PSP13" s="1739" t="n"/>
      <c r="PSQ13" s="1739" t="n"/>
      <c r="PSR13" s="1739" t="n"/>
      <c r="PSS13" s="1739" t="n"/>
      <c r="PST13" s="1739" t="n"/>
      <c r="PSU13" s="1739" t="n"/>
      <c r="PSV13" s="1739" t="n"/>
      <c r="PSW13" s="1739" t="n"/>
      <c r="PSX13" s="1739" t="n"/>
      <c r="PSY13" s="1739" t="n"/>
      <c r="PSZ13" s="1739" t="n"/>
      <c r="PTA13" s="1739" t="n"/>
      <c r="PTB13" s="1739" t="n"/>
      <c r="PTC13" s="1739" t="n"/>
      <c r="PTD13" s="1739" t="n"/>
      <c r="PTE13" s="1739" t="n"/>
      <c r="PTF13" s="1739" t="n"/>
      <c r="PTG13" s="1739" t="n"/>
      <c r="PTH13" s="1739" t="n"/>
      <c r="PTI13" s="1739" t="n"/>
      <c r="PTJ13" s="1739" t="n"/>
      <c r="PTK13" s="1739" t="n"/>
      <c r="PTL13" s="1739" t="n"/>
      <c r="PTM13" s="1739" t="n"/>
      <c r="PTN13" s="1739" t="n"/>
      <c r="PTO13" s="1739" t="n"/>
      <c r="PTP13" s="1739" t="n"/>
      <c r="PTQ13" s="1739" t="n"/>
      <c r="PTR13" s="1739" t="n"/>
      <c r="PTS13" s="1739" t="n"/>
      <c r="PTT13" s="1739" t="n"/>
      <c r="PTU13" s="1739" t="n"/>
      <c r="PTV13" s="1739" t="n"/>
      <c r="PTW13" s="1739" t="n"/>
      <c r="PTX13" s="1739" t="n"/>
      <c r="PTY13" s="1739" t="n"/>
      <c r="PTZ13" s="1739" t="n"/>
      <c r="PUA13" s="1739" t="n"/>
      <c r="PUB13" s="1739" t="n"/>
      <c r="PUC13" s="1739" t="n"/>
      <c r="PUD13" s="1739" t="n"/>
      <c r="PUE13" s="1739" t="n"/>
      <c r="PUF13" s="1739" t="n"/>
      <c r="PUG13" s="1739" t="n"/>
      <c r="PUH13" s="1739" t="n"/>
      <c r="PUI13" s="1739" t="n"/>
      <c r="PUJ13" s="1739" t="n"/>
      <c r="PUK13" s="1739" t="n"/>
      <c r="PUL13" s="1739" t="n"/>
      <c r="PUM13" s="1739" t="n"/>
      <c r="PUN13" s="1739" t="n"/>
      <c r="PUO13" s="1739" t="n"/>
      <c r="PUP13" s="1739" t="n"/>
      <c r="PUQ13" s="1739" t="n"/>
      <c r="PUR13" s="1739" t="n"/>
      <c r="PUS13" s="1739" t="n"/>
      <c r="PUT13" s="1739" t="n"/>
      <c r="PUU13" s="1739" t="n"/>
      <c r="PUV13" s="1739" t="n"/>
      <c r="PUW13" s="1739" t="n"/>
      <c r="PUX13" s="1739" t="n"/>
      <c r="PUY13" s="1739" t="n"/>
      <c r="PUZ13" s="1739" t="n"/>
      <c r="PVA13" s="1739" t="n"/>
      <c r="PVB13" s="1739" t="n"/>
      <c r="PVC13" s="1739" t="n"/>
      <c r="PVD13" s="1739" t="n"/>
      <c r="PVE13" s="1739" t="n"/>
      <c r="PVF13" s="1739" t="n"/>
      <c r="PVG13" s="1739" t="n"/>
      <c r="PVH13" s="1739" t="n"/>
      <c r="PVI13" s="1739" t="n"/>
      <c r="PVJ13" s="1739" t="n"/>
      <c r="PVK13" s="1739" t="n"/>
      <c r="PVL13" s="1739" t="n"/>
      <c r="PVM13" s="1739" t="n"/>
      <c r="PVN13" s="1739" t="n"/>
      <c r="PVO13" s="1739" t="n"/>
      <c r="PVP13" s="1739" t="n"/>
      <c r="PVQ13" s="1739" t="n"/>
      <c r="PVR13" s="1739" t="n"/>
      <c r="PVS13" s="1739" t="n"/>
      <c r="PVT13" s="1739" t="n"/>
      <c r="PVU13" s="1739" t="n"/>
      <c r="PVV13" s="1739" t="n"/>
      <c r="PVW13" s="1739" t="n"/>
      <c r="PVX13" s="1739" t="n"/>
      <c r="PVY13" s="1739" t="n"/>
      <c r="PVZ13" s="1739" t="n"/>
      <c r="PWA13" s="1739" t="n"/>
      <c r="PWB13" s="1739" t="n"/>
      <c r="PWC13" s="1739" t="n"/>
      <c r="PWD13" s="1739" t="n"/>
      <c r="PWE13" s="1739" t="n"/>
      <c r="PWF13" s="1739" t="n"/>
      <c r="PWG13" s="1739" t="n"/>
      <c r="PWH13" s="1739" t="n"/>
      <c r="PWI13" s="1739" t="n"/>
      <c r="PWJ13" s="1739" t="n"/>
      <c r="PWK13" s="1739" t="n"/>
      <c r="PWL13" s="1739" t="n"/>
      <c r="PWM13" s="1739" t="n"/>
      <c r="PWN13" s="1739" t="n"/>
      <c r="PWO13" s="1739" t="n"/>
      <c r="PWP13" s="1739" t="n"/>
      <c r="PWQ13" s="1739" t="n"/>
      <c r="PWR13" s="1739" t="n"/>
      <c r="PWS13" s="1739" t="n"/>
      <c r="PWT13" s="1739" t="n"/>
      <c r="PWU13" s="1739" t="n"/>
      <c r="PWV13" s="1739" t="n"/>
      <c r="PWW13" s="1739" t="n"/>
      <c r="PWX13" s="1739" t="n"/>
      <c r="PWY13" s="1739" t="n"/>
      <c r="PWZ13" s="1739" t="n"/>
      <c r="PXA13" s="1739" t="n"/>
      <c r="PXB13" s="1739" t="n"/>
      <c r="PXC13" s="1739" t="n"/>
      <c r="PXD13" s="1739" t="n"/>
      <c r="PXE13" s="1739" t="n"/>
      <c r="PXF13" s="1739" t="n"/>
      <c r="PXG13" s="1739" t="n"/>
      <c r="PXH13" s="1739" t="n"/>
      <c r="PXI13" s="1739" t="n"/>
      <c r="PXJ13" s="1739" t="n"/>
      <c r="PXK13" s="1739" t="n"/>
      <c r="PXL13" s="1739" t="n"/>
      <c r="PXM13" s="1739" t="n"/>
      <c r="PXN13" s="1739" t="n"/>
      <c r="PXO13" s="1739" t="n"/>
      <c r="PXP13" s="1739" t="n"/>
      <c r="PXQ13" s="1739" t="n"/>
      <c r="PXR13" s="1739" t="n"/>
      <c r="PXS13" s="1739" t="n"/>
      <c r="PXT13" s="1739" t="n"/>
      <c r="PXU13" s="1739" t="n"/>
      <c r="PXV13" s="1739" t="n"/>
      <c r="PXW13" s="1739" t="n"/>
      <c r="PXX13" s="1739" t="n"/>
      <c r="PXY13" s="1739" t="n"/>
      <c r="PXZ13" s="1739" t="n"/>
      <c r="PYA13" s="1739" t="n"/>
      <c r="PYB13" s="1739" t="n"/>
      <c r="PYC13" s="1739" t="n"/>
      <c r="PYD13" s="1739" t="n"/>
      <c r="PYE13" s="1739" t="n"/>
      <c r="PYF13" s="1739" t="n"/>
      <c r="PYG13" s="1739" t="n"/>
      <c r="PYH13" s="1739" t="n"/>
      <c r="PYI13" s="1739" t="n"/>
      <c r="PYJ13" s="1739" t="n"/>
      <c r="PYK13" s="1739" t="n"/>
      <c r="PYL13" s="1739" t="n"/>
      <c r="PYM13" s="1739" t="n"/>
      <c r="PYN13" s="1739" t="n"/>
      <c r="PYO13" s="1739" t="n"/>
      <c r="PYP13" s="1739" t="n"/>
      <c r="PYQ13" s="1739" t="n"/>
      <c r="PYR13" s="1739" t="n"/>
      <c r="PYS13" s="1739" t="n"/>
      <c r="PYT13" s="1739" t="n"/>
      <c r="PYU13" s="1739" t="n"/>
      <c r="PYV13" s="1739" t="n"/>
      <c r="PYW13" s="1739" t="n"/>
      <c r="PYX13" s="1739" t="n"/>
      <c r="PYY13" s="1739" t="n"/>
      <c r="PYZ13" s="1739" t="n"/>
      <c r="PZA13" s="1739" t="n"/>
      <c r="PZB13" s="1739" t="n"/>
      <c r="PZC13" s="1739" t="n"/>
      <c r="PZD13" s="1739" t="n"/>
      <c r="PZE13" s="1739" t="n"/>
      <c r="PZF13" s="1739" t="n"/>
      <c r="PZG13" s="1739" t="n"/>
      <c r="PZH13" s="1739" t="n"/>
      <c r="PZI13" s="1739" t="n"/>
      <c r="PZJ13" s="1739" t="n"/>
      <c r="PZK13" s="1739" t="n"/>
      <c r="PZL13" s="1739" t="n"/>
      <c r="PZM13" s="1739" t="n"/>
      <c r="PZN13" s="1739" t="n"/>
      <c r="PZO13" s="1739" t="n"/>
      <c r="PZP13" s="1739" t="n"/>
      <c r="PZQ13" s="1739" t="n"/>
      <c r="PZR13" s="1739" t="n"/>
      <c r="PZS13" s="1739" t="n"/>
      <c r="PZT13" s="1739" t="n"/>
      <c r="PZU13" s="1739" t="n"/>
      <c r="PZV13" s="1739" t="n"/>
      <c r="PZW13" s="1739" t="n"/>
      <c r="PZX13" s="1739" t="n"/>
      <c r="PZY13" s="1739" t="n"/>
      <c r="PZZ13" s="1739" t="n"/>
      <c r="QAA13" s="1739" t="n"/>
      <c r="QAB13" s="1739" t="n"/>
      <c r="QAC13" s="1739" t="n"/>
      <c r="QAD13" s="1739" t="n"/>
      <c r="QAE13" s="1739" t="n"/>
      <c r="QAF13" s="1739" t="n"/>
      <c r="QAG13" s="1739" t="n"/>
      <c r="QAH13" s="1739" t="n"/>
      <c r="QAI13" s="1739" t="n"/>
      <c r="QAJ13" s="1739" t="n"/>
      <c r="QAK13" s="1739" t="n"/>
      <c r="QAL13" s="1739" t="n"/>
      <c r="QAM13" s="1739" t="n"/>
      <c r="QAN13" s="1739" t="n"/>
      <c r="QAO13" s="1739" t="n"/>
      <c r="QAP13" s="1739" t="n"/>
      <c r="QAQ13" s="1739" t="n"/>
      <c r="QAR13" s="1739" t="n"/>
      <c r="QAS13" s="1739" t="n"/>
      <c r="QAT13" s="1739" t="n"/>
      <c r="QAU13" s="1739" t="n"/>
      <c r="QAV13" s="1739" t="n"/>
      <c r="QAW13" s="1739" t="n"/>
      <c r="QAX13" s="1739" t="n"/>
      <c r="QAY13" s="1739" t="n"/>
      <c r="QAZ13" s="1739" t="n"/>
      <c r="QBA13" s="1739" t="n"/>
      <c r="QBB13" s="1739" t="n"/>
      <c r="QBC13" s="1739" t="n"/>
      <c r="QBD13" s="1739" t="n"/>
      <c r="QBE13" s="1739" t="n"/>
      <c r="QBF13" s="1739" t="n"/>
      <c r="QBG13" s="1739" t="n"/>
      <c r="QBH13" s="1739" t="n"/>
      <c r="QBI13" s="1739" t="n"/>
      <c r="QBJ13" s="1739" t="n"/>
      <c r="QBK13" s="1739" t="n"/>
      <c r="QBL13" s="1739" t="n"/>
      <c r="QBM13" s="1739" t="n"/>
      <c r="QBN13" s="1739" t="n"/>
      <c r="QBO13" s="1739" t="n"/>
      <c r="QBP13" s="1739" t="n"/>
      <c r="QBQ13" s="1739" t="n"/>
      <c r="QBR13" s="1739" t="n"/>
      <c r="QBS13" s="1739" t="n"/>
      <c r="QBT13" s="1739" t="n"/>
      <c r="QBU13" s="1739" t="n"/>
      <c r="QBV13" s="1739" t="n"/>
      <c r="QBW13" s="1739" t="n"/>
      <c r="QBX13" s="1739" t="n"/>
      <c r="QBY13" s="1739" t="n"/>
      <c r="QBZ13" s="1739" t="n"/>
      <c r="QCA13" s="1739" t="n"/>
      <c r="QCB13" s="1739" t="n"/>
      <c r="QCC13" s="1739" t="n"/>
      <c r="QCD13" s="1739" t="n"/>
      <c r="QCE13" s="1739" t="n"/>
      <c r="QCF13" s="1739" t="n"/>
      <c r="QCG13" s="1739" t="n"/>
      <c r="QCH13" s="1739" t="n"/>
      <c r="QCI13" s="1739" t="n"/>
      <c r="QCJ13" s="1739" t="n"/>
      <c r="QCK13" s="1739" t="n"/>
      <c r="QCL13" s="1739" t="n"/>
      <c r="QCM13" s="1739" t="n"/>
      <c r="QCN13" s="1739" t="n"/>
      <c r="QCO13" s="1739" t="n"/>
      <c r="QCP13" s="1739" t="n"/>
      <c r="QCQ13" s="1739" t="n"/>
      <c r="QCR13" s="1739" t="n"/>
      <c r="QCS13" s="1739" t="n"/>
      <c r="QCT13" s="1739" t="n"/>
      <c r="QCU13" s="1739" t="n"/>
      <c r="QCV13" s="1739" t="n"/>
      <c r="QCW13" s="1739" t="n"/>
      <c r="QCX13" s="1739" t="n"/>
      <c r="QCY13" s="1739" t="n"/>
      <c r="QCZ13" s="1739" t="n"/>
      <c r="QDA13" s="1739" t="n"/>
      <c r="QDB13" s="1739" t="n"/>
      <c r="QDC13" s="1739" t="n"/>
      <c r="QDD13" s="1739" t="n"/>
      <c r="QDE13" s="1739" t="n"/>
      <c r="QDF13" s="1739" t="n"/>
      <c r="QDG13" s="1739" t="n"/>
      <c r="QDH13" s="1739" t="n"/>
      <c r="QDI13" s="1739" t="n"/>
      <c r="QDJ13" s="1739" t="n"/>
      <c r="QDK13" s="1739" t="n"/>
      <c r="QDL13" s="1739" t="n"/>
      <c r="QDM13" s="1739" t="n"/>
      <c r="QDN13" s="1739" t="n"/>
      <c r="QDO13" s="1739" t="n"/>
      <c r="QDP13" s="1739" t="n"/>
      <c r="QDQ13" s="1739" t="n"/>
      <c r="QDR13" s="1739" t="n"/>
      <c r="QDS13" s="1739" t="n"/>
      <c r="QDT13" s="1739" t="n"/>
      <c r="QDU13" s="1739" t="n"/>
      <c r="QDV13" s="1739" t="n"/>
      <c r="QDW13" s="1739" t="n"/>
      <c r="QDX13" s="1739" t="n"/>
      <c r="QDY13" s="1739" t="n"/>
      <c r="QDZ13" s="1739" t="n"/>
      <c r="QEA13" s="1739" t="n"/>
      <c r="QEB13" s="1739" t="n"/>
      <c r="QEC13" s="1739" t="n"/>
      <c r="QED13" s="1739" t="n"/>
      <c r="QEE13" s="1739" t="n"/>
      <c r="QEF13" s="1739" t="n"/>
      <c r="QEG13" s="1739" t="n"/>
      <c r="QEH13" s="1739" t="n"/>
      <c r="QEI13" s="1739" t="n"/>
      <c r="QEJ13" s="1739" t="n"/>
      <c r="QEK13" s="1739" t="n"/>
      <c r="QEL13" s="1739" t="n"/>
      <c r="QEM13" s="1739" t="n"/>
      <c r="QEN13" s="1739" t="n"/>
      <c r="QEO13" s="1739" t="n"/>
      <c r="QEP13" s="1739" t="n"/>
      <c r="QEQ13" s="1739" t="n"/>
      <c r="QER13" s="1739" t="n"/>
      <c r="QES13" s="1739" t="n"/>
      <c r="QET13" s="1739" t="n"/>
      <c r="QEU13" s="1739" t="n"/>
      <c r="QEV13" s="1739" t="n"/>
      <c r="QEW13" s="1739" t="n"/>
      <c r="QEX13" s="1739" t="n"/>
      <c r="QEY13" s="1739" t="n"/>
      <c r="QEZ13" s="1739" t="n"/>
      <c r="QFA13" s="1739" t="n"/>
      <c r="QFB13" s="1739" t="n"/>
      <c r="QFC13" s="1739" t="n"/>
      <c r="QFD13" s="1739" t="n"/>
      <c r="QFE13" s="1739" t="n"/>
      <c r="QFF13" s="1739" t="n"/>
      <c r="QFG13" s="1739" t="n"/>
      <c r="QFH13" s="1739" t="n"/>
      <c r="QFI13" s="1739" t="n"/>
      <c r="QFJ13" s="1739" t="n"/>
      <c r="QFK13" s="1739" t="n"/>
      <c r="QFL13" s="1739" t="n"/>
      <c r="QFM13" s="1739" t="n"/>
      <c r="QFN13" s="1739" t="n"/>
      <c r="QFO13" s="1739" t="n"/>
      <c r="QFP13" s="1739" t="n"/>
      <c r="QFQ13" s="1739" t="n"/>
      <c r="QFR13" s="1739" t="n"/>
      <c r="QFS13" s="1739" t="n"/>
      <c r="QFT13" s="1739" t="n"/>
      <c r="QFU13" s="1739" t="n"/>
      <c r="QFV13" s="1739" t="n"/>
      <c r="QFW13" s="1739" t="n"/>
      <c r="QFX13" s="1739" t="n"/>
      <c r="QFY13" s="1739" t="n"/>
      <c r="QFZ13" s="1739" t="n"/>
      <c r="QGA13" s="1739" t="n"/>
      <c r="QGB13" s="1739" t="n"/>
      <c r="QGC13" s="1739" t="n"/>
      <c r="QGD13" s="1739" t="n"/>
      <c r="QGE13" s="1739" t="n"/>
      <c r="QGF13" s="1739" t="n"/>
      <c r="QGG13" s="1739" t="n"/>
      <c r="QGH13" s="1739" t="n"/>
      <c r="QGI13" s="1739" t="n"/>
      <c r="QGJ13" s="1739" t="n"/>
      <c r="QGK13" s="1739" t="n"/>
      <c r="QGL13" s="1739" t="n"/>
      <c r="QGM13" s="1739" t="n"/>
      <c r="QGN13" s="1739" t="n"/>
      <c r="QGO13" s="1739" t="n"/>
      <c r="QGP13" s="1739" t="n"/>
      <c r="QGQ13" s="1739" t="n"/>
      <c r="QGR13" s="1739" t="n"/>
      <c r="QGS13" s="1739" t="n"/>
      <c r="QGT13" s="1739" t="n"/>
      <c r="QGU13" s="1739" t="n"/>
      <c r="QGV13" s="1739" t="n"/>
      <c r="QGW13" s="1739" t="n"/>
      <c r="QGX13" s="1739" t="n"/>
      <c r="QGY13" s="1739" t="n"/>
      <c r="QGZ13" s="1739" t="n"/>
      <c r="QHA13" s="1739" t="n"/>
      <c r="QHB13" s="1739" t="n"/>
      <c r="QHC13" s="1739" t="n"/>
      <c r="QHD13" s="1739" t="n"/>
      <c r="QHE13" s="1739" t="n"/>
      <c r="QHF13" s="1739" t="n"/>
      <c r="QHG13" s="1739" t="n"/>
      <c r="QHH13" s="1739" t="n"/>
      <c r="QHI13" s="1739" t="n"/>
      <c r="QHJ13" s="1739" t="n"/>
      <c r="QHK13" s="1739" t="n"/>
      <c r="QHL13" s="1739" t="n"/>
      <c r="QHM13" s="1739" t="n"/>
      <c r="QHN13" s="1739" t="n"/>
      <c r="QHO13" s="1739" t="n"/>
      <c r="QHP13" s="1739" t="n"/>
      <c r="QHQ13" s="1739" t="n"/>
      <c r="QHR13" s="1739" t="n"/>
      <c r="QHS13" s="1739" t="n"/>
      <c r="QHT13" s="1739" t="n"/>
      <c r="QHU13" s="1739" t="n"/>
      <c r="QHV13" s="1739" t="n"/>
      <c r="QHW13" s="1739" t="n"/>
      <c r="QHX13" s="1739" t="n"/>
      <c r="QHY13" s="1739" t="n"/>
      <c r="QHZ13" s="1739" t="n"/>
      <c r="QIA13" s="1739" t="n"/>
      <c r="QIB13" s="1739" t="n"/>
      <c r="QIC13" s="1739" t="n"/>
      <c r="QID13" s="1739" t="n"/>
      <c r="QIE13" s="1739" t="n"/>
      <c r="QIF13" s="1739" t="n"/>
      <c r="QIG13" s="1739" t="n"/>
      <c r="QIH13" s="1739" t="n"/>
      <c r="QII13" s="1739" t="n"/>
      <c r="QIJ13" s="1739" t="n"/>
      <c r="QIK13" s="1739" t="n"/>
      <c r="QIL13" s="1739" t="n"/>
      <c r="QIM13" s="1739" t="n"/>
      <c r="QIN13" s="1739" t="n"/>
      <c r="QIO13" s="1739" t="n"/>
      <c r="QIP13" s="1739" t="n"/>
      <c r="QIQ13" s="1739" t="n"/>
      <c r="QIR13" s="1739" t="n"/>
      <c r="QIS13" s="1739" t="n"/>
      <c r="QIT13" s="1739" t="n"/>
      <c r="QIU13" s="1739" t="n"/>
      <c r="QIV13" s="1739" t="n"/>
      <c r="QIW13" s="1739" t="n"/>
      <c r="QIX13" s="1739" t="n"/>
      <c r="QIY13" s="1739" t="n"/>
      <c r="QIZ13" s="1739" t="n"/>
      <c r="QJA13" s="1739" t="n"/>
      <c r="QJB13" s="1739" t="n"/>
      <c r="QJC13" s="1739" t="n"/>
      <c r="QJD13" s="1739" t="n"/>
      <c r="QJE13" s="1739" t="n"/>
      <c r="QJF13" s="1739" t="n"/>
      <c r="QJG13" s="1739" t="n"/>
      <c r="QJH13" s="1739" t="n"/>
      <c r="QJI13" s="1739" t="n"/>
      <c r="QJJ13" s="1739" t="n"/>
      <c r="QJK13" s="1739" t="n"/>
      <c r="QJL13" s="1739" t="n"/>
      <c r="QJM13" s="1739" t="n"/>
      <c r="QJN13" s="1739" t="n"/>
      <c r="QJO13" s="1739" t="n"/>
      <c r="QJP13" s="1739" t="n"/>
      <c r="QJQ13" s="1739" t="n"/>
      <c r="QJR13" s="1739" t="n"/>
      <c r="QJS13" s="1739" t="n"/>
      <c r="QJT13" s="1739" t="n"/>
      <c r="QJU13" s="1739" t="n"/>
      <c r="QJV13" s="1739" t="n"/>
      <c r="QJW13" s="1739" t="n"/>
      <c r="QJX13" s="1739" t="n"/>
      <c r="QJY13" s="1739" t="n"/>
      <c r="QJZ13" s="1739" t="n"/>
      <c r="QKA13" s="1739" t="n"/>
      <c r="QKB13" s="1739" t="n"/>
      <c r="QKC13" s="1739" t="n"/>
      <c r="QKD13" s="1739" t="n"/>
      <c r="QKE13" s="1739" t="n"/>
      <c r="QKF13" s="1739" t="n"/>
      <c r="QKG13" s="1739" t="n"/>
      <c r="QKH13" s="1739" t="n"/>
      <c r="QKI13" s="1739" t="n"/>
      <c r="QKJ13" s="1739" t="n"/>
      <c r="QKK13" s="1739" t="n"/>
      <c r="QKL13" s="1739" t="n"/>
      <c r="QKM13" s="1739" t="n"/>
      <c r="QKN13" s="1739" t="n"/>
      <c r="QKO13" s="1739" t="n"/>
      <c r="QKP13" s="1739" t="n"/>
      <c r="QKQ13" s="1739" t="n"/>
      <c r="QKR13" s="1739" t="n"/>
      <c r="QKS13" s="1739" t="n"/>
      <c r="QKT13" s="1739" t="n"/>
      <c r="QKU13" s="1739" t="n"/>
      <c r="QKV13" s="1739" t="n"/>
      <c r="QKW13" s="1739" t="n"/>
      <c r="QKX13" s="1739" t="n"/>
      <c r="QKY13" s="1739" t="n"/>
      <c r="QKZ13" s="1739" t="n"/>
      <c r="QLA13" s="1739" t="n"/>
      <c r="QLB13" s="1739" t="n"/>
      <c r="QLC13" s="1739" t="n"/>
      <c r="QLD13" s="1739" t="n"/>
      <c r="QLE13" s="1739" t="n"/>
      <c r="QLF13" s="1739" t="n"/>
      <c r="QLG13" s="1739" t="n"/>
      <c r="QLH13" s="1739" t="n"/>
      <c r="QLI13" s="1739" t="n"/>
      <c r="QLJ13" s="1739" t="n"/>
      <c r="QLK13" s="1739" t="n"/>
      <c r="QLL13" s="1739" t="n"/>
      <c r="QLM13" s="1739" t="n"/>
      <c r="QLN13" s="1739" t="n"/>
      <c r="QLO13" s="1739" t="n"/>
      <c r="QLP13" s="1739" t="n"/>
      <c r="QLQ13" s="1739" t="n"/>
      <c r="QLR13" s="1739" t="n"/>
      <c r="QLS13" s="1739" t="n"/>
      <c r="QLT13" s="1739" t="n"/>
      <c r="QLU13" s="1739" t="n"/>
      <c r="QLV13" s="1739" t="n"/>
      <c r="QLW13" s="1739" t="n"/>
      <c r="QLX13" s="1739" t="n"/>
      <c r="QLY13" s="1739" t="n"/>
      <c r="QLZ13" s="1739" t="n"/>
      <c r="QMA13" s="1739" t="n"/>
      <c r="QMB13" s="1739" t="n"/>
      <c r="QMC13" s="1739" t="n"/>
      <c r="QMD13" s="1739" t="n"/>
      <c r="QME13" s="1739" t="n"/>
      <c r="QMF13" s="1739" t="n"/>
      <c r="QMG13" s="1739" t="n"/>
      <c r="QMH13" s="1739" t="n"/>
      <c r="QMI13" s="1739" t="n"/>
      <c r="QMJ13" s="1739" t="n"/>
      <c r="QMK13" s="1739" t="n"/>
      <c r="QML13" s="1739" t="n"/>
      <c r="QMM13" s="1739" t="n"/>
      <c r="QMN13" s="1739" t="n"/>
      <c r="QMO13" s="1739" t="n"/>
      <c r="QMP13" s="1739" t="n"/>
      <c r="QMQ13" s="1739" t="n"/>
      <c r="QMR13" s="1739" t="n"/>
      <c r="QMS13" s="1739" t="n"/>
      <c r="QMT13" s="1739" t="n"/>
      <c r="QMU13" s="1739" t="n"/>
      <c r="QMV13" s="1739" t="n"/>
      <c r="QMW13" s="1739" t="n"/>
      <c r="QMX13" s="1739" t="n"/>
      <c r="QMY13" s="1739" t="n"/>
      <c r="QMZ13" s="1739" t="n"/>
      <c r="QNA13" s="1739" t="n"/>
      <c r="QNB13" s="1739" t="n"/>
      <c r="QNC13" s="1739" t="n"/>
      <c r="QND13" s="1739" t="n"/>
      <c r="QNE13" s="1739" t="n"/>
      <c r="QNF13" s="1739" t="n"/>
      <c r="QNG13" s="1739" t="n"/>
      <c r="QNH13" s="1739" t="n"/>
      <c r="QNI13" s="1739" t="n"/>
      <c r="QNJ13" s="1739" t="n"/>
      <c r="QNK13" s="1739" t="n"/>
      <c r="QNL13" s="1739" t="n"/>
      <c r="QNM13" s="1739" t="n"/>
      <c r="QNN13" s="1739" t="n"/>
      <c r="QNO13" s="1739" t="n"/>
      <c r="QNP13" s="1739" t="n"/>
      <c r="QNQ13" s="1739" t="n"/>
      <c r="QNR13" s="1739" t="n"/>
      <c r="QNS13" s="1739" t="n"/>
      <c r="QNT13" s="1739" t="n"/>
      <c r="QNU13" s="1739" t="n"/>
      <c r="QNV13" s="1739" t="n"/>
      <c r="QNW13" s="1739" t="n"/>
      <c r="QNX13" s="1739" t="n"/>
      <c r="QNY13" s="1739" t="n"/>
      <c r="QNZ13" s="1739" t="n"/>
      <c r="QOA13" s="1739" t="n"/>
      <c r="QOB13" s="1739" t="n"/>
      <c r="QOC13" s="1739" t="n"/>
      <c r="QOD13" s="1739" t="n"/>
      <c r="QOE13" s="1739" t="n"/>
      <c r="QOF13" s="1739" t="n"/>
      <c r="QOG13" s="1739" t="n"/>
      <c r="QOH13" s="1739" t="n"/>
      <c r="QOI13" s="1739" t="n"/>
      <c r="QOJ13" s="1739" t="n"/>
      <c r="QOK13" s="1739" t="n"/>
      <c r="QOL13" s="1739" t="n"/>
      <c r="QOM13" s="1739" t="n"/>
      <c r="QON13" s="1739" t="n"/>
      <c r="QOO13" s="1739" t="n"/>
      <c r="QOP13" s="1739" t="n"/>
      <c r="QOQ13" s="1739" t="n"/>
      <c r="QOR13" s="1739" t="n"/>
      <c r="QOS13" s="1739" t="n"/>
      <c r="QOT13" s="1739" t="n"/>
      <c r="QOU13" s="1739" t="n"/>
      <c r="QOV13" s="1739" t="n"/>
      <c r="QOW13" s="1739" t="n"/>
      <c r="QOX13" s="1739" t="n"/>
      <c r="QOY13" s="1739" t="n"/>
      <c r="QOZ13" s="1739" t="n"/>
      <c r="QPA13" s="1739" t="n"/>
      <c r="QPB13" s="1739" t="n"/>
      <c r="QPC13" s="1739" t="n"/>
      <c r="QPD13" s="1739" t="n"/>
      <c r="QPE13" s="1739" t="n"/>
      <c r="QPF13" s="1739" t="n"/>
      <c r="QPG13" s="1739" t="n"/>
      <c r="QPH13" s="1739" t="n"/>
      <c r="QPI13" s="1739" t="n"/>
      <c r="QPJ13" s="1739" t="n"/>
      <c r="QPK13" s="1739" t="n"/>
      <c r="QPL13" s="1739" t="n"/>
      <c r="QPM13" s="1739" t="n"/>
      <c r="QPN13" s="1739" t="n"/>
      <c r="QPO13" s="1739" t="n"/>
      <c r="QPP13" s="1739" t="n"/>
      <c r="QPQ13" s="1739" t="n"/>
      <c r="QPR13" s="1739" t="n"/>
      <c r="QPS13" s="1739" t="n"/>
      <c r="QPT13" s="1739" t="n"/>
      <c r="QPU13" s="1739" t="n"/>
      <c r="QPV13" s="1739" t="n"/>
      <c r="QPW13" s="1739" t="n"/>
      <c r="QPX13" s="1739" t="n"/>
      <c r="QPY13" s="1739" t="n"/>
      <c r="QPZ13" s="1739" t="n"/>
      <c r="QQA13" s="1739" t="n"/>
      <c r="QQB13" s="1739" t="n"/>
      <c r="QQC13" s="1739" t="n"/>
      <c r="QQD13" s="1739" t="n"/>
      <c r="QQE13" s="1739" t="n"/>
      <c r="QQF13" s="1739" t="n"/>
      <c r="QQG13" s="1739" t="n"/>
      <c r="QQH13" s="1739" t="n"/>
      <c r="QQI13" s="1739" t="n"/>
      <c r="QQJ13" s="1739" t="n"/>
      <c r="QQK13" s="1739" t="n"/>
      <c r="QQL13" s="1739" t="n"/>
      <c r="QQM13" s="1739" t="n"/>
      <c r="QQN13" s="1739" t="n"/>
      <c r="QQO13" s="1739" t="n"/>
      <c r="QQP13" s="1739" t="n"/>
      <c r="QQQ13" s="1739" t="n"/>
      <c r="QQR13" s="1739" t="n"/>
      <c r="QQS13" s="1739" t="n"/>
      <c r="QQT13" s="1739" t="n"/>
      <c r="QQU13" s="1739" t="n"/>
      <c r="QQV13" s="1739" t="n"/>
      <c r="QQW13" s="1739" t="n"/>
      <c r="QQX13" s="1739" t="n"/>
      <c r="QQY13" s="1739" t="n"/>
      <c r="QQZ13" s="1739" t="n"/>
      <c r="QRA13" s="1739" t="n"/>
      <c r="QRB13" s="1739" t="n"/>
      <c r="QRC13" s="1739" t="n"/>
      <c r="QRD13" s="1739" t="n"/>
      <c r="QRE13" s="1739" t="n"/>
      <c r="QRF13" s="1739" t="n"/>
      <c r="QRG13" s="1739" t="n"/>
      <c r="QRH13" s="1739" t="n"/>
      <c r="QRI13" s="1739" t="n"/>
      <c r="QRJ13" s="1739" t="n"/>
      <c r="QRK13" s="1739" t="n"/>
      <c r="QRL13" s="1739" t="n"/>
      <c r="QRM13" s="1739" t="n"/>
      <c r="QRN13" s="1739" t="n"/>
      <c r="QRO13" s="1739" t="n"/>
      <c r="QRP13" s="1739" t="n"/>
      <c r="QRQ13" s="1739" t="n"/>
      <c r="QRR13" s="1739" t="n"/>
      <c r="QRS13" s="1739" t="n"/>
      <c r="QRT13" s="1739" t="n"/>
      <c r="QRU13" s="1739" t="n"/>
      <c r="QRV13" s="1739" t="n"/>
      <c r="QRW13" s="1739" t="n"/>
      <c r="QRX13" s="1739" t="n"/>
      <c r="QRY13" s="1739" t="n"/>
      <c r="QRZ13" s="1739" t="n"/>
      <c r="QSA13" s="1739" t="n"/>
      <c r="QSB13" s="1739" t="n"/>
      <c r="QSC13" s="1739" t="n"/>
      <c r="QSD13" s="1739" t="n"/>
      <c r="QSE13" s="1739" t="n"/>
      <c r="QSF13" s="1739" t="n"/>
      <c r="QSG13" s="1739" t="n"/>
      <c r="QSH13" s="1739" t="n"/>
      <c r="QSI13" s="1739" t="n"/>
      <c r="QSJ13" s="1739" t="n"/>
      <c r="QSK13" s="1739" t="n"/>
      <c r="QSL13" s="1739" t="n"/>
      <c r="QSM13" s="1739" t="n"/>
      <c r="QSN13" s="1739" t="n"/>
      <c r="QSO13" s="1739" t="n"/>
      <c r="QSP13" s="1739" t="n"/>
      <c r="QSQ13" s="1739" t="n"/>
      <c r="QSR13" s="1739" t="n"/>
      <c r="QSS13" s="1739" t="n"/>
      <c r="QST13" s="1739" t="n"/>
      <c r="QSU13" s="1739" t="n"/>
      <c r="QSV13" s="1739" t="n"/>
      <c r="QSW13" s="1739" t="n"/>
      <c r="QSX13" s="1739" t="n"/>
      <c r="QSY13" s="1739" t="n"/>
      <c r="QSZ13" s="1739" t="n"/>
      <c r="QTA13" s="1739" t="n"/>
      <c r="QTB13" s="1739" t="n"/>
      <c r="QTC13" s="1739" t="n"/>
      <c r="QTD13" s="1739" t="n"/>
      <c r="QTE13" s="1739" t="n"/>
      <c r="QTF13" s="1739" t="n"/>
      <c r="QTG13" s="1739" t="n"/>
      <c r="QTH13" s="1739" t="n"/>
      <c r="QTI13" s="1739" t="n"/>
      <c r="QTJ13" s="1739" t="n"/>
      <c r="QTK13" s="1739" t="n"/>
      <c r="QTL13" s="1739" t="n"/>
      <c r="QTM13" s="1739" t="n"/>
      <c r="QTN13" s="1739" t="n"/>
      <c r="QTO13" s="1739" t="n"/>
      <c r="QTP13" s="1739" t="n"/>
      <c r="QTQ13" s="1739" t="n"/>
      <c r="QTR13" s="1739" t="n"/>
      <c r="QTS13" s="1739" t="n"/>
      <c r="QTT13" s="1739" t="n"/>
      <c r="QTU13" s="1739" t="n"/>
      <c r="QTV13" s="1739" t="n"/>
      <c r="QTW13" s="1739" t="n"/>
      <c r="QTX13" s="1739" t="n"/>
      <c r="QTY13" s="1739" t="n"/>
      <c r="QTZ13" s="1739" t="n"/>
      <c r="QUA13" s="1739" t="n"/>
      <c r="QUB13" s="1739" t="n"/>
      <c r="QUC13" s="1739" t="n"/>
      <c r="QUD13" s="1739" t="n"/>
      <c r="QUE13" s="1739" t="n"/>
      <c r="QUF13" s="1739" t="n"/>
      <c r="QUG13" s="1739" t="n"/>
      <c r="QUH13" s="1739" t="n"/>
      <c r="QUI13" s="1739" t="n"/>
      <c r="QUJ13" s="1739" t="n"/>
      <c r="QUK13" s="1739" t="n"/>
      <c r="QUL13" s="1739" t="n"/>
      <c r="QUM13" s="1739" t="n"/>
      <c r="QUN13" s="1739" t="n"/>
      <c r="QUO13" s="1739" t="n"/>
      <c r="QUP13" s="1739" t="n"/>
      <c r="QUQ13" s="1739" t="n"/>
      <c r="QUR13" s="1739" t="n"/>
      <c r="QUS13" s="1739" t="n"/>
      <c r="QUT13" s="1739" t="n"/>
      <c r="QUU13" s="1739" t="n"/>
      <c r="QUV13" s="1739" t="n"/>
      <c r="QUW13" s="1739" t="n"/>
      <c r="QUX13" s="1739" t="n"/>
      <c r="QUY13" s="1739" t="n"/>
      <c r="QUZ13" s="1739" t="n"/>
      <c r="QVA13" s="1739" t="n"/>
      <c r="QVB13" s="1739" t="n"/>
      <c r="QVC13" s="1739" t="n"/>
      <c r="QVD13" s="1739" t="n"/>
      <c r="QVE13" s="1739" t="n"/>
      <c r="QVF13" s="1739" t="n"/>
      <c r="QVG13" s="1739" t="n"/>
      <c r="QVH13" s="1739" t="n"/>
      <c r="QVI13" s="1739" t="n"/>
      <c r="QVJ13" s="1739" t="n"/>
      <c r="QVK13" s="1739" t="n"/>
      <c r="QVL13" s="1739" t="n"/>
      <c r="QVM13" s="1739" t="n"/>
      <c r="QVN13" s="1739" t="n"/>
      <c r="QVO13" s="1739" t="n"/>
      <c r="QVP13" s="1739" t="n"/>
      <c r="QVQ13" s="1739" t="n"/>
      <c r="QVR13" s="1739" t="n"/>
      <c r="QVS13" s="1739" t="n"/>
      <c r="QVT13" s="1739" t="n"/>
      <c r="QVU13" s="1739" t="n"/>
      <c r="QVV13" s="1739" t="n"/>
      <c r="QVW13" s="1739" t="n"/>
      <c r="QVX13" s="1739" t="n"/>
      <c r="QVY13" s="1739" t="n"/>
      <c r="QVZ13" s="1739" t="n"/>
      <c r="QWA13" s="1739" t="n"/>
      <c r="QWB13" s="1739" t="n"/>
      <c r="QWC13" s="1739" t="n"/>
      <c r="QWD13" s="1739" t="n"/>
      <c r="QWE13" s="1739" t="n"/>
      <c r="QWF13" s="1739" t="n"/>
      <c r="QWG13" s="1739" t="n"/>
      <c r="QWH13" s="1739" t="n"/>
      <c r="QWI13" s="1739" t="n"/>
      <c r="QWJ13" s="1739" t="n"/>
      <c r="QWK13" s="1739" t="n"/>
      <c r="QWL13" s="1739" t="n"/>
      <c r="QWM13" s="1739" t="n"/>
      <c r="QWN13" s="1739" t="n"/>
      <c r="QWO13" s="1739" t="n"/>
      <c r="QWP13" s="1739" t="n"/>
      <c r="QWQ13" s="1739" t="n"/>
      <c r="QWR13" s="1739" t="n"/>
      <c r="QWS13" s="1739" t="n"/>
      <c r="QWT13" s="1739" t="n"/>
      <c r="QWU13" s="1739" t="n"/>
      <c r="QWV13" s="1739" t="n"/>
      <c r="QWW13" s="1739" t="n"/>
      <c r="QWX13" s="1739" t="n"/>
      <c r="QWY13" s="1739" t="n"/>
      <c r="QWZ13" s="1739" t="n"/>
      <c r="QXA13" s="1739" t="n"/>
      <c r="QXB13" s="1739" t="n"/>
      <c r="QXC13" s="1739" t="n"/>
      <c r="QXD13" s="1739" t="n"/>
      <c r="QXE13" s="1739" t="n"/>
      <c r="QXF13" s="1739" t="n"/>
      <c r="QXG13" s="1739" t="n"/>
      <c r="QXH13" s="1739" t="n"/>
      <c r="QXI13" s="1739" t="n"/>
      <c r="QXJ13" s="1739" t="n"/>
      <c r="QXK13" s="1739" t="n"/>
      <c r="QXL13" s="1739" t="n"/>
      <c r="QXM13" s="1739" t="n"/>
      <c r="QXN13" s="1739" t="n"/>
      <c r="QXO13" s="1739" t="n"/>
      <c r="QXP13" s="1739" t="n"/>
      <c r="QXQ13" s="1739" t="n"/>
      <c r="QXR13" s="1739" t="n"/>
      <c r="QXS13" s="1739" t="n"/>
      <c r="QXT13" s="1739" t="n"/>
      <c r="QXU13" s="1739" t="n"/>
      <c r="QXV13" s="1739" t="n"/>
      <c r="QXW13" s="1739" t="n"/>
      <c r="QXX13" s="1739" t="n"/>
      <c r="QXY13" s="1739" t="n"/>
      <c r="QXZ13" s="1739" t="n"/>
      <c r="QYA13" s="1739" t="n"/>
      <c r="QYB13" s="1739" t="n"/>
      <c r="QYC13" s="1739" t="n"/>
      <c r="QYD13" s="1739" t="n"/>
      <c r="QYE13" s="1739" t="n"/>
      <c r="QYF13" s="1739" t="n"/>
      <c r="QYG13" s="1739" t="n"/>
      <c r="QYH13" s="1739" t="n"/>
      <c r="QYI13" s="1739" t="n"/>
      <c r="QYJ13" s="1739" t="n"/>
      <c r="QYK13" s="1739" t="n"/>
      <c r="QYL13" s="1739" t="n"/>
      <c r="QYM13" s="1739" t="n"/>
      <c r="QYN13" s="1739" t="n"/>
      <c r="QYO13" s="1739" t="n"/>
      <c r="QYP13" s="1739" t="n"/>
      <c r="QYQ13" s="1739" t="n"/>
      <c r="QYR13" s="1739" t="n"/>
      <c r="QYS13" s="1739" t="n"/>
      <c r="QYT13" s="1739" t="n"/>
      <c r="QYU13" s="1739" t="n"/>
      <c r="QYV13" s="1739" t="n"/>
      <c r="QYW13" s="1739" t="n"/>
      <c r="QYX13" s="1739" t="n"/>
      <c r="QYY13" s="1739" t="n"/>
      <c r="QYZ13" s="1739" t="n"/>
      <c r="QZA13" s="1739" t="n"/>
      <c r="QZB13" s="1739" t="n"/>
      <c r="QZC13" s="1739" t="n"/>
      <c r="QZD13" s="1739" t="n"/>
      <c r="QZE13" s="1739" t="n"/>
      <c r="QZF13" s="1739" t="n"/>
      <c r="QZG13" s="1739" t="n"/>
      <c r="QZH13" s="1739" t="n"/>
      <c r="QZI13" s="1739" t="n"/>
      <c r="QZJ13" s="1739" t="n"/>
      <c r="QZK13" s="1739" t="n"/>
      <c r="QZL13" s="1739" t="n"/>
      <c r="QZM13" s="1739" t="n"/>
      <c r="QZN13" s="1739" t="n"/>
      <c r="QZO13" s="1739" t="n"/>
      <c r="QZP13" s="1739" t="n"/>
      <c r="QZQ13" s="1739" t="n"/>
      <c r="QZR13" s="1739" t="n"/>
      <c r="QZS13" s="1739" t="n"/>
      <c r="QZT13" s="1739" t="n"/>
      <c r="QZU13" s="1739" t="n"/>
      <c r="QZV13" s="1739" t="n"/>
      <c r="QZW13" s="1739" t="n"/>
      <c r="QZX13" s="1739" t="n"/>
      <c r="QZY13" s="1739" t="n"/>
      <c r="QZZ13" s="1739" t="n"/>
      <c r="RAA13" s="1739" t="n"/>
      <c r="RAB13" s="1739" t="n"/>
      <c r="RAC13" s="1739" t="n"/>
      <c r="RAD13" s="1739" t="n"/>
      <c r="RAE13" s="1739" t="n"/>
      <c r="RAF13" s="1739" t="n"/>
      <c r="RAG13" s="1739" t="n"/>
      <c r="RAH13" s="1739" t="n"/>
      <c r="RAI13" s="1739" t="n"/>
      <c r="RAJ13" s="1739" t="n"/>
      <c r="RAK13" s="1739" t="n"/>
      <c r="RAL13" s="1739" t="n"/>
      <c r="RAM13" s="1739" t="n"/>
      <c r="RAN13" s="1739" t="n"/>
      <c r="RAO13" s="1739" t="n"/>
      <c r="RAP13" s="1739" t="n"/>
      <c r="RAQ13" s="1739" t="n"/>
      <c r="RAR13" s="1739" t="n"/>
      <c r="RAS13" s="1739" t="n"/>
      <c r="RAT13" s="1739" t="n"/>
      <c r="RAU13" s="1739" t="n"/>
      <c r="RAV13" s="1739" t="n"/>
      <c r="RAW13" s="1739" t="n"/>
      <c r="RAX13" s="1739" t="n"/>
      <c r="RAY13" s="1739" t="n"/>
      <c r="RAZ13" s="1739" t="n"/>
      <c r="RBA13" s="1739" t="n"/>
      <c r="RBB13" s="1739" t="n"/>
      <c r="RBC13" s="1739" t="n"/>
      <c r="RBD13" s="1739" t="n"/>
      <c r="RBE13" s="1739" t="n"/>
      <c r="RBF13" s="1739" t="n"/>
      <c r="RBG13" s="1739" t="n"/>
      <c r="RBH13" s="1739" t="n"/>
      <c r="RBI13" s="1739" t="n"/>
      <c r="RBJ13" s="1739" t="n"/>
      <c r="RBK13" s="1739" t="n"/>
      <c r="RBL13" s="1739" t="n"/>
      <c r="RBM13" s="1739" t="n"/>
      <c r="RBN13" s="1739" t="n"/>
      <c r="RBO13" s="1739" t="n"/>
      <c r="RBP13" s="1739" t="n"/>
      <c r="RBQ13" s="1739" t="n"/>
      <c r="RBR13" s="1739" t="n"/>
      <c r="RBS13" s="1739" t="n"/>
      <c r="RBT13" s="1739" t="n"/>
      <c r="RBU13" s="1739" t="n"/>
      <c r="RBV13" s="1739" t="n"/>
      <c r="RBW13" s="1739" t="n"/>
      <c r="RBX13" s="1739" t="n"/>
      <c r="RBY13" s="1739" t="n"/>
      <c r="RBZ13" s="1739" t="n"/>
      <c r="RCA13" s="1739" t="n"/>
      <c r="RCB13" s="1739" t="n"/>
      <c r="RCC13" s="1739" t="n"/>
      <c r="RCD13" s="1739" t="n"/>
      <c r="RCE13" s="1739" t="n"/>
      <c r="RCF13" s="1739" t="n"/>
      <c r="RCG13" s="1739" t="n"/>
      <c r="RCH13" s="1739" t="n"/>
      <c r="RCI13" s="1739" t="n"/>
      <c r="RCJ13" s="1739" t="n"/>
      <c r="RCK13" s="1739" t="n"/>
      <c r="RCL13" s="1739" t="n"/>
      <c r="RCM13" s="1739" t="n"/>
      <c r="RCN13" s="1739" t="n"/>
      <c r="RCO13" s="1739" t="n"/>
      <c r="RCP13" s="1739" t="n"/>
      <c r="RCQ13" s="1739" t="n"/>
      <c r="RCR13" s="1739" t="n"/>
      <c r="RCS13" s="1739" t="n"/>
      <c r="RCT13" s="1739" t="n"/>
      <c r="RCU13" s="1739" t="n"/>
      <c r="RCV13" s="1739" t="n"/>
      <c r="RCW13" s="1739" t="n"/>
      <c r="RCX13" s="1739" t="n"/>
      <c r="RCY13" s="1739" t="n"/>
      <c r="RCZ13" s="1739" t="n"/>
      <c r="RDA13" s="1739" t="n"/>
      <c r="RDB13" s="1739" t="n"/>
      <c r="RDC13" s="1739" t="n"/>
      <c r="RDD13" s="1739" t="n"/>
      <c r="RDE13" s="1739" t="n"/>
      <c r="RDF13" s="1739" t="n"/>
      <c r="RDG13" s="1739" t="n"/>
      <c r="RDH13" s="1739" t="n"/>
      <c r="RDI13" s="1739" t="n"/>
      <c r="RDJ13" s="1739" t="n"/>
      <c r="RDK13" s="1739" t="n"/>
      <c r="RDL13" s="1739" t="n"/>
      <c r="RDM13" s="1739" t="n"/>
      <c r="RDN13" s="1739" t="n"/>
      <c r="RDO13" s="1739" t="n"/>
      <c r="RDP13" s="1739" t="n"/>
      <c r="RDQ13" s="1739" t="n"/>
      <c r="RDR13" s="1739" t="n"/>
      <c r="RDS13" s="1739" t="n"/>
      <c r="RDT13" s="1739" t="n"/>
      <c r="RDU13" s="1739" t="n"/>
      <c r="RDV13" s="1739" t="n"/>
      <c r="RDW13" s="1739" t="n"/>
      <c r="RDX13" s="1739" t="n"/>
      <c r="RDY13" s="1739" t="n"/>
      <c r="RDZ13" s="1739" t="n"/>
      <c r="REA13" s="1739" t="n"/>
      <c r="REB13" s="1739" t="n"/>
      <c r="REC13" s="1739" t="n"/>
      <c r="RED13" s="1739" t="n"/>
      <c r="REE13" s="1739" t="n"/>
      <c r="REF13" s="1739" t="n"/>
      <c r="REG13" s="1739" t="n"/>
      <c r="REH13" s="1739" t="n"/>
      <c r="REI13" s="1739" t="n"/>
      <c r="REJ13" s="1739" t="n"/>
      <c r="REK13" s="1739" t="n"/>
      <c r="REL13" s="1739" t="n"/>
      <c r="REM13" s="1739" t="n"/>
      <c r="REN13" s="1739" t="n"/>
      <c r="REO13" s="1739" t="n"/>
      <c r="REP13" s="1739" t="n"/>
      <c r="REQ13" s="1739" t="n"/>
      <c r="RER13" s="1739" t="n"/>
      <c r="RES13" s="1739" t="n"/>
      <c r="RET13" s="1739" t="n"/>
      <c r="REU13" s="1739" t="n"/>
      <c r="REV13" s="1739" t="n"/>
      <c r="REW13" s="1739" t="n"/>
      <c r="REX13" s="1739" t="n"/>
      <c r="REY13" s="1739" t="n"/>
      <c r="REZ13" s="1739" t="n"/>
      <c r="RFA13" s="1739" t="n"/>
      <c r="RFB13" s="1739" t="n"/>
      <c r="RFC13" s="1739" t="n"/>
      <c r="RFD13" s="1739" t="n"/>
      <c r="RFE13" s="1739" t="n"/>
      <c r="RFF13" s="1739" t="n"/>
      <c r="RFG13" s="1739" t="n"/>
      <c r="RFH13" s="1739" t="n"/>
      <c r="RFI13" s="1739" t="n"/>
      <c r="RFJ13" s="1739" t="n"/>
      <c r="RFK13" s="1739" t="n"/>
      <c r="RFL13" s="1739" t="n"/>
      <c r="RFM13" s="1739" t="n"/>
      <c r="RFN13" s="1739" t="n"/>
      <c r="RFO13" s="1739" t="n"/>
      <c r="RFP13" s="1739" t="n"/>
      <c r="RFQ13" s="1739" t="n"/>
      <c r="RFR13" s="1739" t="n"/>
      <c r="RFS13" s="1739" t="n"/>
      <c r="RFT13" s="1739" t="n"/>
      <c r="RFU13" s="1739" t="n"/>
      <c r="RFV13" s="1739" t="n"/>
      <c r="RFW13" s="1739" t="n"/>
      <c r="RFX13" s="1739" t="n"/>
      <c r="RFY13" s="1739" t="n"/>
      <c r="RFZ13" s="1739" t="n"/>
      <c r="RGA13" s="1739" t="n"/>
      <c r="RGB13" s="1739" t="n"/>
      <c r="RGC13" s="1739" t="n"/>
      <c r="RGD13" s="1739" t="n"/>
      <c r="RGE13" s="1739" t="n"/>
      <c r="RGF13" s="1739" t="n"/>
      <c r="RGG13" s="1739" t="n"/>
      <c r="RGH13" s="1739" t="n"/>
      <c r="RGI13" s="1739" t="n"/>
      <c r="RGJ13" s="1739" t="n"/>
      <c r="RGK13" s="1739" t="n"/>
      <c r="RGL13" s="1739" t="n"/>
      <c r="RGM13" s="1739" t="n"/>
      <c r="RGN13" s="1739" t="n"/>
      <c r="RGO13" s="1739" t="n"/>
      <c r="RGP13" s="1739" t="n"/>
      <c r="RGQ13" s="1739" t="n"/>
      <c r="RGR13" s="1739" t="n"/>
      <c r="RGS13" s="1739" t="n"/>
      <c r="RGT13" s="1739" t="n"/>
      <c r="RGU13" s="1739" t="n"/>
      <c r="RGV13" s="1739" t="n"/>
      <c r="RGW13" s="1739" t="n"/>
      <c r="RGX13" s="1739" t="n"/>
      <c r="RGY13" s="1739" t="n"/>
      <c r="RGZ13" s="1739" t="n"/>
      <c r="RHA13" s="1739" t="n"/>
      <c r="RHB13" s="1739" t="n"/>
      <c r="RHC13" s="1739" t="n"/>
      <c r="RHD13" s="1739" t="n"/>
      <c r="RHE13" s="1739" t="n"/>
      <c r="RHF13" s="1739" t="n"/>
      <c r="RHG13" s="1739" t="n"/>
      <c r="RHH13" s="1739" t="n"/>
      <c r="RHI13" s="1739" t="n"/>
      <c r="RHJ13" s="1739" t="n"/>
      <c r="RHK13" s="1739" t="n"/>
      <c r="RHL13" s="1739" t="n"/>
      <c r="RHM13" s="1739" t="n"/>
      <c r="RHN13" s="1739" t="n"/>
      <c r="RHO13" s="1739" t="n"/>
      <c r="RHP13" s="1739" t="n"/>
      <c r="RHQ13" s="1739" t="n"/>
      <c r="RHR13" s="1739" t="n"/>
      <c r="RHS13" s="1739" t="n"/>
      <c r="RHT13" s="1739" t="n"/>
      <c r="RHU13" s="1739" t="n"/>
      <c r="RHV13" s="1739" t="n"/>
      <c r="RHW13" s="1739" t="n"/>
      <c r="RHX13" s="1739" t="n"/>
      <c r="RHY13" s="1739" t="n"/>
      <c r="RHZ13" s="1739" t="n"/>
      <c r="RIA13" s="1739" t="n"/>
      <c r="RIB13" s="1739" t="n"/>
      <c r="RIC13" s="1739" t="n"/>
      <c r="RID13" s="1739" t="n"/>
      <c r="RIE13" s="1739" t="n"/>
      <c r="RIF13" s="1739" t="n"/>
      <c r="RIG13" s="1739" t="n"/>
      <c r="RIH13" s="1739" t="n"/>
      <c r="RII13" s="1739" t="n"/>
      <c r="RIJ13" s="1739" t="n"/>
      <c r="RIK13" s="1739" t="n"/>
      <c r="RIL13" s="1739" t="n"/>
      <c r="RIM13" s="1739" t="n"/>
      <c r="RIN13" s="1739" t="n"/>
      <c r="RIO13" s="1739" t="n"/>
      <c r="RIP13" s="1739" t="n"/>
      <c r="RIQ13" s="1739" t="n"/>
      <c r="RIR13" s="1739" t="n"/>
      <c r="RIS13" s="1739" t="n"/>
      <c r="RIT13" s="1739" t="n"/>
      <c r="RIU13" s="1739" t="n"/>
      <c r="RIV13" s="1739" t="n"/>
      <c r="RIW13" s="1739" t="n"/>
      <c r="RIX13" s="1739" t="n"/>
      <c r="RIY13" s="1739" t="n"/>
      <c r="RIZ13" s="1739" t="n"/>
      <c r="RJA13" s="1739" t="n"/>
      <c r="RJB13" s="1739" t="n"/>
      <c r="RJC13" s="1739" t="n"/>
      <c r="RJD13" s="1739" t="n"/>
      <c r="RJE13" s="1739" t="n"/>
      <c r="RJF13" s="1739" t="n"/>
      <c r="RJG13" s="1739" t="n"/>
      <c r="RJH13" s="1739" t="n"/>
      <c r="RJI13" s="1739" t="n"/>
      <c r="RJJ13" s="1739" t="n"/>
      <c r="RJK13" s="1739" t="n"/>
      <c r="RJL13" s="1739" t="n"/>
      <c r="RJM13" s="1739" t="n"/>
      <c r="RJN13" s="1739" t="n"/>
      <c r="RJO13" s="1739" t="n"/>
      <c r="RJP13" s="1739" t="n"/>
      <c r="RJQ13" s="1739" t="n"/>
      <c r="RJR13" s="1739" t="n"/>
      <c r="RJS13" s="1739" t="n"/>
      <c r="RJT13" s="1739" t="n"/>
      <c r="RJU13" s="1739" t="n"/>
      <c r="RJV13" s="1739" t="n"/>
      <c r="RJW13" s="1739" t="n"/>
      <c r="RJX13" s="1739" t="n"/>
      <c r="RJY13" s="1739" t="n"/>
      <c r="RJZ13" s="1739" t="n"/>
      <c r="RKA13" s="1739" t="n"/>
      <c r="RKB13" s="1739" t="n"/>
      <c r="RKC13" s="1739" t="n"/>
      <c r="RKD13" s="1739" t="n"/>
      <c r="RKE13" s="1739" t="n"/>
      <c r="RKF13" s="1739" t="n"/>
      <c r="RKG13" s="1739" t="n"/>
      <c r="RKH13" s="1739" t="n"/>
      <c r="RKI13" s="1739" t="n"/>
      <c r="RKJ13" s="1739" t="n"/>
      <c r="RKK13" s="1739" t="n"/>
      <c r="RKL13" s="1739" t="n"/>
      <c r="RKM13" s="1739" t="n"/>
      <c r="RKN13" s="1739" t="n"/>
      <c r="RKO13" s="1739" t="n"/>
      <c r="RKP13" s="1739" t="n"/>
      <c r="RKQ13" s="1739" t="n"/>
      <c r="RKR13" s="1739" t="n"/>
      <c r="RKS13" s="1739" t="n"/>
      <c r="RKT13" s="1739" t="n"/>
      <c r="RKU13" s="1739" t="n"/>
      <c r="RKV13" s="1739" t="n"/>
      <c r="RKW13" s="1739" t="n"/>
      <c r="RKX13" s="1739" t="n"/>
      <c r="RKY13" s="1739" t="n"/>
      <c r="RKZ13" s="1739" t="n"/>
      <c r="RLA13" s="1739" t="n"/>
      <c r="RLB13" s="1739" t="n"/>
      <c r="RLC13" s="1739" t="n"/>
      <c r="RLD13" s="1739" t="n"/>
      <c r="RLE13" s="1739" t="n"/>
      <c r="RLF13" s="1739" t="n"/>
      <c r="RLG13" s="1739" t="n"/>
      <c r="RLH13" s="1739" t="n"/>
      <c r="RLI13" s="1739" t="n"/>
      <c r="RLJ13" s="1739" t="n"/>
      <c r="RLK13" s="1739" t="n"/>
      <c r="RLL13" s="1739" t="n"/>
      <c r="RLM13" s="1739" t="n"/>
      <c r="RLN13" s="1739" t="n"/>
      <c r="RLO13" s="1739" t="n"/>
      <c r="RLP13" s="1739" t="n"/>
      <c r="RLQ13" s="1739" t="n"/>
      <c r="RLR13" s="1739" t="n"/>
      <c r="RLS13" s="1739" t="n"/>
      <c r="RLT13" s="1739" t="n"/>
      <c r="RLU13" s="1739" t="n"/>
      <c r="RLV13" s="1739" t="n"/>
      <c r="RLW13" s="1739" t="n"/>
      <c r="RLX13" s="1739" t="n"/>
      <c r="RLY13" s="1739" t="n"/>
      <c r="RLZ13" s="1739" t="n"/>
      <c r="RMA13" s="1739" t="n"/>
      <c r="RMB13" s="1739" t="n"/>
      <c r="RMC13" s="1739" t="n"/>
      <c r="RMD13" s="1739" t="n"/>
      <c r="RME13" s="1739" t="n"/>
      <c r="RMF13" s="1739" t="n"/>
      <c r="RMG13" s="1739" t="n"/>
      <c r="RMH13" s="1739" t="n"/>
      <c r="RMI13" s="1739" t="n"/>
      <c r="RMJ13" s="1739" t="n"/>
      <c r="RMK13" s="1739" t="n"/>
      <c r="RML13" s="1739" t="n"/>
      <c r="RMM13" s="1739" t="n"/>
      <c r="RMN13" s="1739" t="n"/>
      <c r="RMO13" s="1739" t="n"/>
      <c r="RMP13" s="1739" t="n"/>
      <c r="RMQ13" s="1739" t="n"/>
      <c r="RMR13" s="1739" t="n"/>
      <c r="RMS13" s="1739" t="n"/>
      <c r="RMT13" s="1739" t="n"/>
      <c r="RMU13" s="1739" t="n"/>
      <c r="RMV13" s="1739" t="n"/>
      <c r="RMW13" s="1739" t="n"/>
      <c r="RMX13" s="1739" t="n"/>
      <c r="RMY13" s="1739" t="n"/>
      <c r="RMZ13" s="1739" t="n"/>
      <c r="RNA13" s="1739" t="n"/>
      <c r="RNB13" s="1739" t="n"/>
      <c r="RNC13" s="1739" t="n"/>
      <c r="RND13" s="1739" t="n"/>
      <c r="RNE13" s="1739" t="n"/>
      <c r="RNF13" s="1739" t="n"/>
      <c r="RNG13" s="1739" t="n"/>
      <c r="RNH13" s="1739" t="n"/>
      <c r="RNI13" s="1739" t="n"/>
      <c r="RNJ13" s="1739" t="n"/>
      <c r="RNK13" s="1739" t="n"/>
      <c r="RNL13" s="1739" t="n"/>
      <c r="RNM13" s="1739" t="n"/>
      <c r="RNN13" s="1739" t="n"/>
      <c r="RNO13" s="1739" t="n"/>
      <c r="RNP13" s="1739" t="n"/>
      <c r="RNQ13" s="1739" t="n"/>
      <c r="RNR13" s="1739" t="n"/>
      <c r="RNS13" s="1739" t="n"/>
      <c r="RNT13" s="1739" t="n"/>
      <c r="RNU13" s="1739" t="n"/>
      <c r="RNV13" s="1739" t="n"/>
      <c r="RNW13" s="1739" t="n"/>
      <c r="RNX13" s="1739" t="n"/>
      <c r="RNY13" s="1739" t="n"/>
      <c r="RNZ13" s="1739" t="n"/>
      <c r="ROA13" s="1739" t="n"/>
      <c r="ROB13" s="1739" t="n"/>
      <c r="ROC13" s="1739" t="n"/>
      <c r="ROD13" s="1739" t="n"/>
      <c r="ROE13" s="1739" t="n"/>
      <c r="ROF13" s="1739" t="n"/>
      <c r="ROG13" s="1739" t="n"/>
      <c r="ROH13" s="1739" t="n"/>
      <c r="ROI13" s="1739" t="n"/>
      <c r="ROJ13" s="1739" t="n"/>
      <c r="ROK13" s="1739" t="n"/>
      <c r="ROL13" s="1739" t="n"/>
      <c r="ROM13" s="1739" t="n"/>
      <c r="RON13" s="1739" t="n"/>
      <c r="ROO13" s="1739" t="n"/>
      <c r="ROP13" s="1739" t="n"/>
      <c r="ROQ13" s="1739" t="n"/>
      <c r="ROR13" s="1739" t="n"/>
      <c r="ROS13" s="1739" t="n"/>
      <c r="ROT13" s="1739" t="n"/>
      <c r="ROU13" s="1739" t="n"/>
      <c r="ROV13" s="1739" t="n"/>
      <c r="ROW13" s="1739" t="n"/>
      <c r="ROX13" s="1739" t="n"/>
      <c r="ROY13" s="1739" t="n"/>
      <c r="ROZ13" s="1739" t="n"/>
      <c r="RPA13" s="1739" t="n"/>
      <c r="RPB13" s="1739" t="n"/>
      <c r="RPC13" s="1739" t="n"/>
      <c r="RPD13" s="1739" t="n"/>
      <c r="RPE13" s="1739" t="n"/>
      <c r="RPF13" s="1739" t="n"/>
      <c r="RPG13" s="1739" t="n"/>
      <c r="RPH13" s="1739" t="n"/>
      <c r="RPI13" s="1739" t="n"/>
      <c r="RPJ13" s="1739" t="n"/>
      <c r="RPK13" s="1739" t="n"/>
      <c r="RPL13" s="1739" t="n"/>
      <c r="RPM13" s="1739" t="n"/>
      <c r="RPN13" s="1739" t="n"/>
      <c r="RPO13" s="1739" t="n"/>
      <c r="RPP13" s="1739" t="n"/>
      <c r="RPQ13" s="1739" t="n"/>
      <c r="RPR13" s="1739" t="n"/>
      <c r="RPS13" s="1739" t="n"/>
      <c r="RPT13" s="1739" t="n"/>
      <c r="RPU13" s="1739" t="n"/>
      <c r="RPV13" s="1739" t="n"/>
      <c r="RPW13" s="1739" t="n"/>
      <c r="RPX13" s="1739" t="n"/>
      <c r="RPY13" s="1739" t="n"/>
      <c r="RPZ13" s="1739" t="n"/>
      <c r="RQA13" s="1739" t="n"/>
      <c r="RQB13" s="1739" t="n"/>
      <c r="RQC13" s="1739" t="n"/>
      <c r="RQD13" s="1739" t="n"/>
      <c r="RQE13" s="1739" t="n"/>
      <c r="RQF13" s="1739" t="n"/>
      <c r="RQG13" s="1739" t="n"/>
      <c r="RQH13" s="1739" t="n"/>
      <c r="RQI13" s="1739" t="n"/>
      <c r="RQJ13" s="1739" t="n"/>
      <c r="RQK13" s="1739" t="n"/>
      <c r="RQL13" s="1739" t="n"/>
      <c r="RQM13" s="1739" t="n"/>
      <c r="RQN13" s="1739" t="n"/>
      <c r="RQO13" s="1739" t="n"/>
      <c r="RQP13" s="1739" t="n"/>
      <c r="RQQ13" s="1739" t="n"/>
      <c r="RQR13" s="1739" t="n"/>
      <c r="RQS13" s="1739" t="n"/>
      <c r="RQT13" s="1739" t="n"/>
      <c r="RQU13" s="1739" t="n"/>
      <c r="RQV13" s="1739" t="n"/>
      <c r="RQW13" s="1739" t="n"/>
      <c r="RQX13" s="1739" t="n"/>
      <c r="RQY13" s="1739" t="n"/>
      <c r="RQZ13" s="1739" t="n"/>
      <c r="RRA13" s="1739" t="n"/>
      <c r="RRB13" s="1739" t="n"/>
      <c r="RRC13" s="1739" t="n"/>
      <c r="RRD13" s="1739" t="n"/>
      <c r="RRE13" s="1739" t="n"/>
      <c r="RRF13" s="1739" t="n"/>
      <c r="RRG13" s="1739" t="n"/>
      <c r="RRH13" s="1739" t="n"/>
      <c r="RRI13" s="1739" t="n"/>
      <c r="RRJ13" s="1739" t="n"/>
      <c r="RRK13" s="1739" t="n"/>
      <c r="RRL13" s="1739" t="n"/>
      <c r="RRM13" s="1739" t="n"/>
      <c r="RRN13" s="1739" t="n"/>
      <c r="RRO13" s="1739" t="n"/>
      <c r="RRP13" s="1739" t="n"/>
      <c r="RRQ13" s="1739" t="n"/>
      <c r="RRR13" s="1739" t="n"/>
      <c r="RRS13" s="1739" t="n"/>
      <c r="RRT13" s="1739" t="n"/>
      <c r="RRU13" s="1739" t="n"/>
      <c r="RRV13" s="1739" t="n"/>
      <c r="RRW13" s="1739" t="n"/>
      <c r="RRX13" s="1739" t="n"/>
      <c r="RRY13" s="1739" t="n"/>
      <c r="RRZ13" s="1739" t="n"/>
      <c r="RSA13" s="1739" t="n"/>
      <c r="RSB13" s="1739" t="n"/>
      <c r="RSC13" s="1739" t="n"/>
      <c r="RSD13" s="1739" t="n"/>
      <c r="RSE13" s="1739" t="n"/>
      <c r="RSF13" s="1739" t="n"/>
      <c r="RSG13" s="1739" t="n"/>
      <c r="RSH13" s="1739" t="n"/>
      <c r="RSI13" s="1739" t="n"/>
      <c r="RSJ13" s="1739" t="n"/>
      <c r="RSK13" s="1739" t="n"/>
      <c r="RSL13" s="1739" t="n"/>
      <c r="RSM13" s="1739" t="n"/>
      <c r="RSN13" s="1739" t="n"/>
      <c r="RSO13" s="1739" t="n"/>
      <c r="RSP13" s="1739" t="n"/>
      <c r="RSQ13" s="1739" t="n"/>
      <c r="RSR13" s="1739" t="n"/>
      <c r="RSS13" s="1739" t="n"/>
      <c r="RST13" s="1739" t="n"/>
      <c r="RSU13" s="1739" t="n"/>
      <c r="RSV13" s="1739" t="n"/>
      <c r="RSW13" s="1739" t="n"/>
      <c r="RSX13" s="1739" t="n"/>
      <c r="RSY13" s="1739" t="n"/>
      <c r="RSZ13" s="1739" t="n"/>
      <c r="RTA13" s="1739" t="n"/>
      <c r="RTB13" s="1739" t="n"/>
      <c r="RTC13" s="1739" t="n"/>
      <c r="RTD13" s="1739" t="n"/>
      <c r="RTE13" s="1739" t="n"/>
      <c r="RTF13" s="1739" t="n"/>
      <c r="RTG13" s="1739" t="n"/>
      <c r="RTH13" s="1739" t="n"/>
      <c r="RTI13" s="1739" t="n"/>
      <c r="RTJ13" s="1739" t="n"/>
      <c r="RTK13" s="1739" t="n"/>
      <c r="RTL13" s="1739" t="n"/>
      <c r="RTM13" s="1739" t="n"/>
      <c r="RTN13" s="1739" t="n"/>
      <c r="RTO13" s="1739" t="n"/>
      <c r="RTP13" s="1739" t="n"/>
      <c r="RTQ13" s="1739" t="n"/>
      <c r="RTR13" s="1739" t="n"/>
      <c r="RTS13" s="1739" t="n"/>
      <c r="RTT13" s="1739" t="n"/>
      <c r="RTU13" s="1739" t="n"/>
      <c r="RTV13" s="1739" t="n"/>
      <c r="RTW13" s="1739" t="n"/>
      <c r="RTX13" s="1739" t="n"/>
      <c r="RTY13" s="1739" t="n"/>
      <c r="RTZ13" s="1739" t="n"/>
      <c r="RUA13" s="1739" t="n"/>
      <c r="RUB13" s="1739" t="n"/>
      <c r="RUC13" s="1739" t="n"/>
      <c r="RUD13" s="1739" t="n"/>
      <c r="RUE13" s="1739" t="n"/>
      <c r="RUF13" s="1739" t="n"/>
      <c r="RUG13" s="1739" t="n"/>
      <c r="RUH13" s="1739" t="n"/>
      <c r="RUI13" s="1739" t="n"/>
      <c r="RUJ13" s="1739" t="n"/>
      <c r="RUK13" s="1739" t="n"/>
      <c r="RUL13" s="1739" t="n"/>
      <c r="RUM13" s="1739" t="n"/>
      <c r="RUN13" s="1739" t="n"/>
      <c r="RUO13" s="1739" t="n"/>
      <c r="RUP13" s="1739" t="n"/>
      <c r="RUQ13" s="1739" t="n"/>
      <c r="RUR13" s="1739" t="n"/>
      <c r="RUS13" s="1739" t="n"/>
      <c r="RUT13" s="1739" t="n"/>
      <c r="RUU13" s="1739" t="n"/>
      <c r="RUV13" s="1739" t="n"/>
      <c r="RUW13" s="1739" t="n"/>
      <c r="RUX13" s="1739" t="n"/>
      <c r="RUY13" s="1739" t="n"/>
      <c r="RUZ13" s="1739" t="n"/>
      <c r="RVA13" s="1739" t="n"/>
      <c r="RVB13" s="1739" t="n"/>
      <c r="RVC13" s="1739" t="n"/>
      <c r="RVD13" s="1739" t="n"/>
      <c r="RVE13" s="1739" t="n"/>
      <c r="RVF13" s="1739" t="n"/>
      <c r="RVG13" s="1739" t="n"/>
      <c r="RVH13" s="1739" t="n"/>
      <c r="RVI13" s="1739" t="n"/>
      <c r="RVJ13" s="1739" t="n"/>
      <c r="RVK13" s="1739" t="n"/>
      <c r="RVL13" s="1739" t="n"/>
      <c r="RVM13" s="1739" t="n"/>
      <c r="RVN13" s="1739" t="n"/>
      <c r="RVO13" s="1739" t="n"/>
      <c r="RVP13" s="1739" t="n"/>
      <c r="RVQ13" s="1739" t="n"/>
      <c r="RVR13" s="1739" t="n"/>
      <c r="RVS13" s="1739" t="n"/>
      <c r="RVT13" s="1739" t="n"/>
      <c r="RVU13" s="1739" t="n"/>
      <c r="RVV13" s="1739" t="n"/>
      <c r="RVW13" s="1739" t="n"/>
      <c r="RVX13" s="1739" t="n"/>
      <c r="RVY13" s="1739" t="n"/>
      <c r="RVZ13" s="1739" t="n"/>
      <c r="RWA13" s="1739" t="n"/>
      <c r="RWB13" s="1739" t="n"/>
      <c r="RWC13" s="1739" t="n"/>
      <c r="RWD13" s="1739" t="n"/>
      <c r="RWE13" s="1739" t="n"/>
      <c r="RWF13" s="1739" t="n"/>
      <c r="RWG13" s="1739" t="n"/>
      <c r="RWH13" s="1739" t="n"/>
      <c r="RWI13" s="1739" t="n"/>
      <c r="RWJ13" s="1739" t="n"/>
      <c r="RWK13" s="1739" t="n"/>
      <c r="RWL13" s="1739" t="n"/>
      <c r="RWM13" s="1739" t="n"/>
      <c r="RWN13" s="1739" t="n"/>
      <c r="RWO13" s="1739" t="n"/>
      <c r="RWP13" s="1739" t="n"/>
      <c r="RWQ13" s="1739" t="n"/>
      <c r="RWR13" s="1739" t="n"/>
      <c r="RWS13" s="1739" t="n"/>
      <c r="RWT13" s="1739" t="n"/>
      <c r="RWU13" s="1739" t="n"/>
      <c r="RWV13" s="1739" t="n"/>
      <c r="RWW13" s="1739" t="n"/>
      <c r="RWX13" s="1739" t="n"/>
      <c r="RWY13" s="1739" t="n"/>
      <c r="RWZ13" s="1739" t="n"/>
      <c r="RXA13" s="1739" t="n"/>
      <c r="RXB13" s="1739" t="n"/>
      <c r="RXC13" s="1739" t="n"/>
      <c r="RXD13" s="1739" t="n"/>
      <c r="RXE13" s="1739" t="n"/>
      <c r="RXF13" s="1739" t="n"/>
      <c r="RXG13" s="1739" t="n"/>
      <c r="RXH13" s="1739" t="n"/>
      <c r="RXI13" s="1739" t="n"/>
      <c r="RXJ13" s="1739" t="n"/>
      <c r="RXK13" s="1739" t="n"/>
      <c r="RXL13" s="1739" t="n"/>
      <c r="RXM13" s="1739" t="n"/>
      <c r="RXN13" s="1739" t="n"/>
      <c r="RXO13" s="1739" t="n"/>
      <c r="RXP13" s="1739" t="n"/>
      <c r="RXQ13" s="1739" t="n"/>
      <c r="RXR13" s="1739" t="n"/>
      <c r="RXS13" s="1739" t="n"/>
      <c r="RXT13" s="1739" t="n"/>
      <c r="RXU13" s="1739" t="n"/>
      <c r="RXV13" s="1739" t="n"/>
      <c r="RXW13" s="1739" t="n"/>
      <c r="RXX13" s="1739" t="n"/>
      <c r="RXY13" s="1739" t="n"/>
      <c r="RXZ13" s="1739" t="n"/>
      <c r="RYA13" s="1739" t="n"/>
      <c r="RYB13" s="1739" t="n"/>
      <c r="RYC13" s="1739" t="n"/>
      <c r="RYD13" s="1739" t="n"/>
      <c r="RYE13" s="1739" t="n"/>
      <c r="RYF13" s="1739" t="n"/>
      <c r="RYG13" s="1739" t="n"/>
      <c r="RYH13" s="1739" t="n"/>
      <c r="RYI13" s="1739" t="n"/>
      <c r="RYJ13" s="1739" t="n"/>
      <c r="RYK13" s="1739" t="n"/>
      <c r="RYL13" s="1739" t="n"/>
      <c r="RYM13" s="1739" t="n"/>
      <c r="RYN13" s="1739" t="n"/>
      <c r="RYO13" s="1739" t="n"/>
      <c r="RYP13" s="1739" t="n"/>
      <c r="RYQ13" s="1739" t="n"/>
      <c r="RYR13" s="1739" t="n"/>
      <c r="RYS13" s="1739" t="n"/>
      <c r="RYT13" s="1739" t="n"/>
      <c r="RYU13" s="1739" t="n"/>
      <c r="RYV13" s="1739" t="n"/>
      <c r="RYW13" s="1739" t="n"/>
      <c r="RYX13" s="1739" t="n"/>
      <c r="RYY13" s="1739" t="n"/>
      <c r="RYZ13" s="1739" t="n"/>
      <c r="RZA13" s="1739" t="n"/>
      <c r="RZB13" s="1739" t="n"/>
      <c r="RZC13" s="1739" t="n"/>
      <c r="RZD13" s="1739" t="n"/>
      <c r="RZE13" s="1739" t="n"/>
      <c r="RZF13" s="1739" t="n"/>
      <c r="RZG13" s="1739" t="n"/>
      <c r="RZH13" s="1739" t="n"/>
      <c r="RZI13" s="1739" t="n"/>
      <c r="RZJ13" s="1739" t="n"/>
      <c r="RZK13" s="1739" t="n"/>
      <c r="RZL13" s="1739" t="n"/>
      <c r="RZM13" s="1739" t="n"/>
      <c r="RZN13" s="1739" t="n"/>
      <c r="RZO13" s="1739" t="n"/>
      <c r="RZP13" s="1739" t="n"/>
      <c r="RZQ13" s="1739" t="n"/>
      <c r="RZR13" s="1739" t="n"/>
      <c r="RZS13" s="1739" t="n"/>
      <c r="RZT13" s="1739" t="n"/>
      <c r="RZU13" s="1739" t="n"/>
      <c r="RZV13" s="1739" t="n"/>
      <c r="RZW13" s="1739" t="n"/>
      <c r="RZX13" s="1739" t="n"/>
      <c r="RZY13" s="1739" t="n"/>
      <c r="RZZ13" s="1739" t="n"/>
      <c r="SAA13" s="1739" t="n"/>
      <c r="SAB13" s="1739" t="n"/>
      <c r="SAC13" s="1739" t="n"/>
      <c r="SAD13" s="1739" t="n"/>
      <c r="SAE13" s="1739" t="n"/>
      <c r="SAF13" s="1739" t="n"/>
      <c r="SAG13" s="1739" t="n"/>
      <c r="SAH13" s="1739" t="n"/>
      <c r="SAI13" s="1739" t="n"/>
      <c r="SAJ13" s="1739" t="n"/>
      <c r="SAK13" s="1739" t="n"/>
      <c r="SAL13" s="1739" t="n"/>
      <c r="SAM13" s="1739" t="n"/>
      <c r="SAN13" s="1739" t="n"/>
      <c r="SAO13" s="1739" t="n"/>
      <c r="SAP13" s="1739" t="n"/>
      <c r="SAQ13" s="1739" t="n"/>
      <c r="SAR13" s="1739" t="n"/>
      <c r="SAS13" s="1739" t="n"/>
      <c r="SAT13" s="1739" t="n"/>
      <c r="SAU13" s="1739" t="n"/>
      <c r="SAV13" s="1739" t="n"/>
      <c r="SAW13" s="1739" t="n"/>
      <c r="SAX13" s="1739" t="n"/>
      <c r="SAY13" s="1739" t="n"/>
      <c r="SAZ13" s="1739" t="n"/>
      <c r="SBA13" s="1739" t="n"/>
      <c r="SBB13" s="1739" t="n"/>
      <c r="SBC13" s="1739" t="n"/>
      <c r="SBD13" s="1739" t="n"/>
      <c r="SBE13" s="1739" t="n"/>
      <c r="SBF13" s="1739" t="n"/>
      <c r="SBG13" s="1739" t="n"/>
      <c r="SBH13" s="1739" t="n"/>
      <c r="SBI13" s="1739" t="n"/>
      <c r="SBJ13" s="1739" t="n"/>
      <c r="SBK13" s="1739" t="n"/>
      <c r="SBL13" s="1739" t="n"/>
      <c r="SBM13" s="1739" t="n"/>
      <c r="SBN13" s="1739" t="n"/>
      <c r="SBO13" s="1739" t="n"/>
      <c r="SBP13" s="1739" t="n"/>
      <c r="SBQ13" s="1739" t="n"/>
      <c r="SBR13" s="1739" t="n"/>
      <c r="SBS13" s="1739" t="n"/>
      <c r="SBT13" s="1739" t="n"/>
      <c r="SBU13" s="1739" t="n"/>
      <c r="SBV13" s="1739" t="n"/>
      <c r="SBW13" s="1739" t="n"/>
      <c r="SBX13" s="1739" t="n"/>
      <c r="SBY13" s="1739" t="n"/>
      <c r="SBZ13" s="1739" t="n"/>
      <c r="SCA13" s="1739" t="n"/>
      <c r="SCB13" s="1739" t="n"/>
      <c r="SCC13" s="1739" t="n"/>
      <c r="SCD13" s="1739" t="n"/>
      <c r="SCE13" s="1739" t="n"/>
      <c r="SCF13" s="1739" t="n"/>
      <c r="SCG13" s="1739" t="n"/>
      <c r="SCH13" s="1739" t="n"/>
      <c r="SCI13" s="1739" t="n"/>
      <c r="SCJ13" s="1739" t="n"/>
      <c r="SCK13" s="1739" t="n"/>
      <c r="SCL13" s="1739" t="n"/>
      <c r="SCM13" s="1739" t="n"/>
      <c r="SCN13" s="1739" t="n"/>
      <c r="SCO13" s="1739" t="n"/>
      <c r="SCP13" s="1739" t="n"/>
      <c r="SCQ13" s="1739" t="n"/>
      <c r="SCR13" s="1739" t="n"/>
      <c r="SCS13" s="1739" t="n"/>
      <c r="SCT13" s="1739" t="n"/>
      <c r="SCU13" s="1739" t="n"/>
      <c r="SCV13" s="1739" t="n"/>
      <c r="SCW13" s="1739" t="n"/>
      <c r="SCX13" s="1739" t="n"/>
      <c r="SCY13" s="1739" t="n"/>
      <c r="SCZ13" s="1739" t="n"/>
      <c r="SDA13" s="1739" t="n"/>
      <c r="SDB13" s="1739" t="n"/>
      <c r="SDC13" s="1739" t="n"/>
      <c r="SDD13" s="1739" t="n"/>
      <c r="SDE13" s="1739" t="n"/>
      <c r="SDF13" s="1739" t="n"/>
      <c r="SDG13" s="1739" t="n"/>
      <c r="SDH13" s="1739" t="n"/>
      <c r="SDI13" s="1739" t="n"/>
      <c r="SDJ13" s="1739" t="n"/>
      <c r="SDK13" s="1739" t="n"/>
      <c r="SDL13" s="1739" t="n"/>
      <c r="SDM13" s="1739" t="n"/>
      <c r="SDN13" s="1739" t="n"/>
      <c r="SDO13" s="1739" t="n"/>
      <c r="SDP13" s="1739" t="n"/>
      <c r="SDQ13" s="1739" t="n"/>
      <c r="SDR13" s="1739" t="n"/>
      <c r="SDS13" s="1739" t="n"/>
      <c r="SDT13" s="1739" t="n"/>
      <c r="SDU13" s="1739" t="n"/>
      <c r="SDV13" s="1739" t="n"/>
      <c r="SDW13" s="1739" t="n"/>
      <c r="SDX13" s="1739" t="n"/>
      <c r="SDY13" s="1739" t="n"/>
      <c r="SDZ13" s="1739" t="n"/>
      <c r="SEA13" s="1739" t="n"/>
      <c r="SEB13" s="1739" t="n"/>
      <c r="SEC13" s="1739" t="n"/>
      <c r="SED13" s="1739" t="n"/>
      <c r="SEE13" s="1739" t="n"/>
      <c r="SEF13" s="1739" t="n"/>
      <c r="SEG13" s="1739" t="n"/>
      <c r="SEH13" s="1739" t="n"/>
      <c r="SEI13" s="1739" t="n"/>
      <c r="SEJ13" s="1739" t="n"/>
      <c r="SEK13" s="1739" t="n"/>
      <c r="SEL13" s="1739" t="n"/>
      <c r="SEM13" s="1739" t="n"/>
      <c r="SEN13" s="1739" t="n"/>
      <c r="SEO13" s="1739" t="n"/>
      <c r="SEP13" s="1739" t="n"/>
      <c r="SEQ13" s="1739" t="n"/>
      <c r="SER13" s="1739" t="n"/>
      <c r="SES13" s="1739" t="n"/>
      <c r="SET13" s="1739" t="n"/>
      <c r="SEU13" s="1739" t="n"/>
      <c r="SEV13" s="1739" t="n"/>
      <c r="SEW13" s="1739" t="n"/>
      <c r="SEX13" s="1739" t="n"/>
      <c r="SEY13" s="1739" t="n"/>
      <c r="SEZ13" s="1739" t="n"/>
      <c r="SFA13" s="1739" t="n"/>
      <c r="SFB13" s="1739" t="n"/>
      <c r="SFC13" s="1739" t="n"/>
      <c r="SFD13" s="1739" t="n"/>
      <c r="SFE13" s="1739" t="n"/>
      <c r="SFF13" s="1739" t="n"/>
      <c r="SFG13" s="1739" t="n"/>
      <c r="SFH13" s="1739" t="n"/>
      <c r="SFI13" s="1739" t="n"/>
      <c r="SFJ13" s="1739" t="n"/>
      <c r="SFK13" s="1739" t="n"/>
      <c r="SFL13" s="1739" t="n"/>
      <c r="SFM13" s="1739" t="n"/>
      <c r="SFN13" s="1739" t="n"/>
      <c r="SFO13" s="1739" t="n"/>
      <c r="SFP13" s="1739" t="n"/>
      <c r="SFQ13" s="1739" t="n"/>
      <c r="SFR13" s="1739" t="n"/>
      <c r="SFS13" s="1739" t="n"/>
      <c r="SFT13" s="1739" t="n"/>
      <c r="SFU13" s="1739" t="n"/>
      <c r="SFV13" s="1739" t="n"/>
      <c r="SFW13" s="1739" t="n"/>
      <c r="SFX13" s="1739" t="n"/>
      <c r="SFY13" s="1739" t="n"/>
      <c r="SFZ13" s="1739" t="n"/>
      <c r="SGA13" s="1739" t="n"/>
      <c r="SGB13" s="1739" t="n"/>
      <c r="SGC13" s="1739" t="n"/>
      <c r="SGD13" s="1739" t="n"/>
      <c r="SGE13" s="1739" t="n"/>
      <c r="SGF13" s="1739" t="n"/>
      <c r="SGG13" s="1739" t="n"/>
      <c r="SGH13" s="1739" t="n"/>
      <c r="SGI13" s="1739" t="n"/>
      <c r="SGJ13" s="1739" t="n"/>
      <c r="SGK13" s="1739" t="n"/>
      <c r="SGL13" s="1739" t="n"/>
      <c r="SGM13" s="1739" t="n"/>
      <c r="SGN13" s="1739" t="n"/>
      <c r="SGO13" s="1739" t="n"/>
      <c r="SGP13" s="1739" t="n"/>
      <c r="SGQ13" s="1739" t="n"/>
      <c r="SGR13" s="1739" t="n"/>
      <c r="SGS13" s="1739" t="n"/>
      <c r="SGT13" s="1739" t="n"/>
      <c r="SGU13" s="1739" t="n"/>
      <c r="SGV13" s="1739" t="n"/>
      <c r="SGW13" s="1739" t="n"/>
      <c r="SGX13" s="1739" t="n"/>
      <c r="SGY13" s="1739" t="n"/>
      <c r="SGZ13" s="1739" t="n"/>
      <c r="SHA13" s="1739" t="n"/>
      <c r="SHB13" s="1739" t="n"/>
      <c r="SHC13" s="1739" t="n"/>
      <c r="SHD13" s="1739" t="n"/>
      <c r="SHE13" s="1739" t="n"/>
      <c r="SHF13" s="1739" t="n"/>
      <c r="SHG13" s="1739" t="n"/>
      <c r="SHH13" s="1739" t="n"/>
      <c r="SHI13" s="1739" t="n"/>
      <c r="SHJ13" s="1739" t="n"/>
      <c r="SHK13" s="1739" t="n"/>
      <c r="SHL13" s="1739" t="n"/>
      <c r="SHM13" s="1739" t="n"/>
      <c r="SHN13" s="1739" t="n"/>
      <c r="SHO13" s="1739" t="n"/>
      <c r="SHP13" s="1739" t="n"/>
      <c r="SHQ13" s="1739" t="n"/>
      <c r="SHR13" s="1739" t="n"/>
      <c r="SHS13" s="1739" t="n"/>
      <c r="SHT13" s="1739" t="n"/>
      <c r="SHU13" s="1739" t="n"/>
      <c r="SHV13" s="1739" t="n"/>
      <c r="SHW13" s="1739" t="n"/>
      <c r="SHX13" s="1739" t="n"/>
      <c r="SHY13" s="1739" t="n"/>
      <c r="SHZ13" s="1739" t="n"/>
      <c r="SIA13" s="1739" t="n"/>
      <c r="SIB13" s="1739" t="n"/>
      <c r="SIC13" s="1739" t="n"/>
      <c r="SID13" s="1739" t="n"/>
      <c r="SIE13" s="1739" t="n"/>
      <c r="SIF13" s="1739" t="n"/>
      <c r="SIG13" s="1739" t="n"/>
      <c r="SIH13" s="1739" t="n"/>
      <c r="SII13" s="1739" t="n"/>
      <c r="SIJ13" s="1739" t="n"/>
      <c r="SIK13" s="1739" t="n"/>
      <c r="SIL13" s="1739" t="n"/>
      <c r="SIM13" s="1739" t="n"/>
      <c r="SIN13" s="1739" t="n"/>
      <c r="SIO13" s="1739" t="n"/>
      <c r="SIP13" s="1739" t="n"/>
      <c r="SIQ13" s="1739" t="n"/>
      <c r="SIR13" s="1739" t="n"/>
      <c r="SIS13" s="1739" t="n"/>
      <c r="SIT13" s="1739" t="n"/>
      <c r="SIU13" s="1739" t="n"/>
      <c r="SIV13" s="1739" t="n"/>
      <c r="SIW13" s="1739" t="n"/>
      <c r="SIX13" s="1739" t="n"/>
      <c r="SIY13" s="1739" t="n"/>
      <c r="SIZ13" s="1739" t="n"/>
      <c r="SJA13" s="1739" t="n"/>
      <c r="SJB13" s="1739" t="n"/>
      <c r="SJC13" s="1739" t="n"/>
      <c r="SJD13" s="1739" t="n"/>
      <c r="SJE13" s="1739" t="n"/>
      <c r="SJF13" s="1739" t="n"/>
      <c r="SJG13" s="1739" t="n"/>
      <c r="SJH13" s="1739" t="n"/>
      <c r="SJI13" s="1739" t="n"/>
      <c r="SJJ13" s="1739" t="n"/>
      <c r="SJK13" s="1739" t="n"/>
      <c r="SJL13" s="1739" t="n"/>
      <c r="SJM13" s="1739" t="n"/>
      <c r="SJN13" s="1739" t="n"/>
      <c r="SJO13" s="1739" t="n"/>
      <c r="SJP13" s="1739" t="n"/>
      <c r="SJQ13" s="1739" t="n"/>
      <c r="SJR13" s="1739" t="n"/>
      <c r="SJS13" s="1739" t="n"/>
      <c r="SJT13" s="1739" t="n"/>
      <c r="SJU13" s="1739" t="n"/>
      <c r="SJV13" s="1739" t="n"/>
      <c r="SJW13" s="1739" t="n"/>
      <c r="SJX13" s="1739" t="n"/>
      <c r="SJY13" s="1739" t="n"/>
      <c r="SJZ13" s="1739" t="n"/>
      <c r="SKA13" s="1739" t="n"/>
      <c r="SKB13" s="1739" t="n"/>
      <c r="SKC13" s="1739" t="n"/>
      <c r="SKD13" s="1739" t="n"/>
      <c r="SKE13" s="1739" t="n"/>
      <c r="SKF13" s="1739" t="n"/>
      <c r="SKG13" s="1739" t="n"/>
      <c r="SKH13" s="1739" t="n"/>
      <c r="SKI13" s="1739" t="n"/>
      <c r="SKJ13" s="1739" t="n"/>
      <c r="SKK13" s="1739" t="n"/>
      <c r="SKL13" s="1739" t="n"/>
      <c r="SKM13" s="1739" t="n"/>
      <c r="SKN13" s="1739" t="n"/>
      <c r="SKO13" s="1739" t="n"/>
      <c r="SKP13" s="1739" t="n"/>
      <c r="SKQ13" s="1739" t="n"/>
      <c r="SKR13" s="1739" t="n"/>
      <c r="SKS13" s="1739" t="n"/>
      <c r="SKT13" s="1739" t="n"/>
      <c r="SKU13" s="1739" t="n"/>
      <c r="SKV13" s="1739" t="n"/>
      <c r="SKW13" s="1739" t="n"/>
      <c r="SKX13" s="1739" t="n"/>
      <c r="SKY13" s="1739" t="n"/>
      <c r="SKZ13" s="1739" t="n"/>
      <c r="SLA13" s="1739" t="n"/>
      <c r="SLB13" s="1739" t="n"/>
      <c r="SLC13" s="1739" t="n"/>
      <c r="SLD13" s="1739" t="n"/>
      <c r="SLE13" s="1739" t="n"/>
      <c r="SLF13" s="1739" t="n"/>
      <c r="SLG13" s="1739" t="n"/>
      <c r="SLH13" s="1739" t="n"/>
      <c r="SLI13" s="1739" t="n"/>
      <c r="SLJ13" s="1739" t="n"/>
      <c r="SLK13" s="1739" t="n"/>
      <c r="SLL13" s="1739" t="n"/>
      <c r="SLM13" s="1739" t="n"/>
      <c r="SLN13" s="1739" t="n"/>
      <c r="SLO13" s="1739" t="n"/>
      <c r="SLP13" s="1739" t="n"/>
      <c r="SLQ13" s="1739" t="n"/>
      <c r="SLR13" s="1739" t="n"/>
      <c r="SLS13" s="1739" t="n"/>
      <c r="SLT13" s="1739" t="n"/>
      <c r="SLU13" s="1739" t="n"/>
      <c r="SLV13" s="1739" t="n"/>
      <c r="SLW13" s="1739" t="n"/>
      <c r="SLX13" s="1739" t="n"/>
      <c r="SLY13" s="1739" t="n"/>
      <c r="SLZ13" s="1739" t="n"/>
      <c r="SMA13" s="1739" t="n"/>
      <c r="SMB13" s="1739" t="n"/>
      <c r="SMC13" s="1739" t="n"/>
      <c r="SMD13" s="1739" t="n"/>
      <c r="SME13" s="1739" t="n"/>
      <c r="SMF13" s="1739" t="n"/>
      <c r="SMG13" s="1739" t="n"/>
      <c r="SMH13" s="1739" t="n"/>
      <c r="SMI13" s="1739" t="n"/>
      <c r="SMJ13" s="1739" t="n"/>
      <c r="SMK13" s="1739" t="n"/>
      <c r="SML13" s="1739" t="n"/>
      <c r="SMM13" s="1739" t="n"/>
      <c r="SMN13" s="1739" t="n"/>
      <c r="SMO13" s="1739" t="n"/>
      <c r="SMP13" s="1739" t="n"/>
      <c r="SMQ13" s="1739" t="n"/>
      <c r="SMR13" s="1739" t="n"/>
      <c r="SMS13" s="1739" t="n"/>
      <c r="SMT13" s="1739" t="n"/>
      <c r="SMU13" s="1739" t="n"/>
      <c r="SMV13" s="1739" t="n"/>
      <c r="SMW13" s="1739" t="n"/>
      <c r="SMX13" s="1739" t="n"/>
      <c r="SMY13" s="1739" t="n"/>
      <c r="SMZ13" s="1739" t="n"/>
      <c r="SNA13" s="1739" t="n"/>
      <c r="SNB13" s="1739" t="n"/>
      <c r="SNC13" s="1739" t="n"/>
      <c r="SND13" s="1739" t="n"/>
      <c r="SNE13" s="1739" t="n"/>
      <c r="SNF13" s="1739" t="n"/>
      <c r="SNG13" s="1739" t="n"/>
      <c r="SNH13" s="1739" t="n"/>
      <c r="SNI13" s="1739" t="n"/>
      <c r="SNJ13" s="1739" t="n"/>
      <c r="SNK13" s="1739" t="n"/>
      <c r="SNL13" s="1739" t="n"/>
      <c r="SNM13" s="1739" t="n"/>
      <c r="SNN13" s="1739" t="n"/>
      <c r="SNO13" s="1739" t="n"/>
      <c r="SNP13" s="1739" t="n"/>
      <c r="SNQ13" s="1739" t="n"/>
      <c r="SNR13" s="1739" t="n"/>
      <c r="SNS13" s="1739" t="n"/>
      <c r="SNT13" s="1739" t="n"/>
      <c r="SNU13" s="1739" t="n"/>
      <c r="SNV13" s="1739" t="n"/>
      <c r="SNW13" s="1739" t="n"/>
      <c r="SNX13" s="1739" t="n"/>
      <c r="SNY13" s="1739" t="n"/>
      <c r="SNZ13" s="1739" t="n"/>
      <c r="SOA13" s="1739" t="n"/>
      <c r="SOB13" s="1739" t="n"/>
      <c r="SOC13" s="1739" t="n"/>
      <c r="SOD13" s="1739" t="n"/>
      <c r="SOE13" s="1739" t="n"/>
      <c r="SOF13" s="1739" t="n"/>
      <c r="SOG13" s="1739" t="n"/>
      <c r="SOH13" s="1739" t="n"/>
      <c r="SOI13" s="1739" t="n"/>
      <c r="SOJ13" s="1739" t="n"/>
      <c r="SOK13" s="1739" t="n"/>
      <c r="SOL13" s="1739" t="n"/>
      <c r="SOM13" s="1739" t="n"/>
      <c r="SON13" s="1739" t="n"/>
      <c r="SOO13" s="1739" t="n"/>
      <c r="SOP13" s="1739" t="n"/>
      <c r="SOQ13" s="1739" t="n"/>
      <c r="SOR13" s="1739" t="n"/>
      <c r="SOS13" s="1739" t="n"/>
      <c r="SOT13" s="1739" t="n"/>
      <c r="SOU13" s="1739" t="n"/>
      <c r="SOV13" s="1739" t="n"/>
      <c r="SOW13" s="1739" t="n"/>
      <c r="SOX13" s="1739" t="n"/>
      <c r="SOY13" s="1739" t="n"/>
      <c r="SOZ13" s="1739" t="n"/>
      <c r="SPA13" s="1739" t="n"/>
      <c r="SPB13" s="1739" t="n"/>
      <c r="SPC13" s="1739" t="n"/>
      <c r="SPD13" s="1739" t="n"/>
      <c r="SPE13" s="1739" t="n"/>
      <c r="SPF13" s="1739" t="n"/>
      <c r="SPG13" s="1739" t="n"/>
      <c r="SPH13" s="1739" t="n"/>
      <c r="SPI13" s="1739" t="n"/>
      <c r="SPJ13" s="1739" t="n"/>
      <c r="SPK13" s="1739" t="n"/>
      <c r="SPL13" s="1739" t="n"/>
      <c r="SPM13" s="1739" t="n"/>
      <c r="SPN13" s="1739" t="n"/>
      <c r="SPO13" s="1739" t="n"/>
      <c r="SPP13" s="1739" t="n"/>
      <c r="SPQ13" s="1739" t="n"/>
      <c r="SPR13" s="1739" t="n"/>
      <c r="SPS13" s="1739" t="n"/>
      <c r="SPT13" s="1739" t="n"/>
      <c r="SPU13" s="1739" t="n"/>
      <c r="SPV13" s="1739" t="n"/>
      <c r="SPW13" s="1739" t="n"/>
      <c r="SPX13" s="1739" t="n"/>
      <c r="SPY13" s="1739" t="n"/>
      <c r="SPZ13" s="1739" t="n"/>
      <c r="SQA13" s="1739" t="n"/>
      <c r="SQB13" s="1739" t="n"/>
      <c r="SQC13" s="1739" t="n"/>
      <c r="SQD13" s="1739" t="n"/>
      <c r="SQE13" s="1739" t="n"/>
      <c r="SQF13" s="1739" t="n"/>
      <c r="SQG13" s="1739" t="n"/>
      <c r="SQH13" s="1739" t="n"/>
      <c r="SQI13" s="1739" t="n"/>
      <c r="SQJ13" s="1739" t="n"/>
      <c r="SQK13" s="1739" t="n"/>
      <c r="SQL13" s="1739" t="n"/>
      <c r="SQM13" s="1739" t="n"/>
      <c r="SQN13" s="1739" t="n"/>
      <c r="SQO13" s="1739" t="n"/>
      <c r="SQP13" s="1739" t="n"/>
      <c r="SQQ13" s="1739" t="n"/>
      <c r="SQR13" s="1739" t="n"/>
      <c r="SQS13" s="1739" t="n"/>
      <c r="SQT13" s="1739" t="n"/>
      <c r="SQU13" s="1739" t="n"/>
      <c r="SQV13" s="1739" t="n"/>
      <c r="SQW13" s="1739" t="n"/>
      <c r="SQX13" s="1739" t="n"/>
      <c r="SQY13" s="1739" t="n"/>
      <c r="SQZ13" s="1739" t="n"/>
      <c r="SRA13" s="1739" t="n"/>
      <c r="SRB13" s="1739" t="n"/>
      <c r="SRC13" s="1739" t="n"/>
      <c r="SRD13" s="1739" t="n"/>
      <c r="SRE13" s="1739" t="n"/>
      <c r="SRF13" s="1739" t="n"/>
      <c r="SRG13" s="1739" t="n"/>
      <c r="SRH13" s="1739" t="n"/>
      <c r="SRI13" s="1739" t="n"/>
      <c r="SRJ13" s="1739" t="n"/>
      <c r="SRK13" s="1739" t="n"/>
      <c r="SRL13" s="1739" t="n"/>
      <c r="SRM13" s="1739" t="n"/>
      <c r="SRN13" s="1739" t="n"/>
      <c r="SRO13" s="1739" t="n"/>
      <c r="SRP13" s="1739" t="n"/>
      <c r="SRQ13" s="1739" t="n"/>
      <c r="SRR13" s="1739" t="n"/>
      <c r="SRS13" s="1739" t="n"/>
      <c r="SRT13" s="1739" t="n"/>
      <c r="SRU13" s="1739" t="n"/>
      <c r="SRV13" s="1739" t="n"/>
      <c r="SRW13" s="1739" t="n"/>
      <c r="SRX13" s="1739" t="n"/>
      <c r="SRY13" s="1739" t="n"/>
      <c r="SRZ13" s="1739" t="n"/>
      <c r="SSA13" s="1739" t="n"/>
      <c r="SSB13" s="1739" t="n"/>
      <c r="SSC13" s="1739" t="n"/>
      <c r="SSD13" s="1739" t="n"/>
      <c r="SSE13" s="1739" t="n"/>
      <c r="SSF13" s="1739" t="n"/>
      <c r="SSG13" s="1739" t="n"/>
      <c r="SSH13" s="1739" t="n"/>
      <c r="SSI13" s="1739" t="n"/>
      <c r="SSJ13" s="1739" t="n"/>
      <c r="SSK13" s="1739" t="n"/>
      <c r="SSL13" s="1739" t="n"/>
      <c r="SSM13" s="1739" t="n"/>
      <c r="SSN13" s="1739" t="n"/>
      <c r="SSO13" s="1739" t="n"/>
      <c r="SSP13" s="1739" t="n"/>
      <c r="SSQ13" s="1739" t="n"/>
      <c r="SSR13" s="1739" t="n"/>
      <c r="SSS13" s="1739" t="n"/>
      <c r="SST13" s="1739" t="n"/>
      <c r="SSU13" s="1739" t="n"/>
      <c r="SSV13" s="1739" t="n"/>
      <c r="SSW13" s="1739" t="n"/>
      <c r="SSX13" s="1739" t="n"/>
      <c r="SSY13" s="1739" t="n"/>
      <c r="SSZ13" s="1739" t="n"/>
      <c r="STA13" s="1739" t="n"/>
      <c r="STB13" s="1739" t="n"/>
      <c r="STC13" s="1739" t="n"/>
      <c r="STD13" s="1739" t="n"/>
      <c r="STE13" s="1739" t="n"/>
      <c r="STF13" s="1739" t="n"/>
      <c r="STG13" s="1739" t="n"/>
      <c r="STH13" s="1739" t="n"/>
      <c r="STI13" s="1739" t="n"/>
      <c r="STJ13" s="1739" t="n"/>
      <c r="STK13" s="1739" t="n"/>
      <c r="STL13" s="1739" t="n"/>
      <c r="STM13" s="1739" t="n"/>
      <c r="STN13" s="1739" t="n"/>
      <c r="STO13" s="1739" t="n"/>
      <c r="STP13" s="1739" t="n"/>
      <c r="STQ13" s="1739" t="n"/>
      <c r="STR13" s="1739" t="n"/>
      <c r="STS13" s="1739" t="n"/>
      <c r="STT13" s="1739" t="n"/>
      <c r="STU13" s="1739" t="n"/>
      <c r="STV13" s="1739" t="n"/>
      <c r="STW13" s="1739" t="n"/>
      <c r="STX13" s="1739" t="n"/>
      <c r="STY13" s="1739" t="n"/>
      <c r="STZ13" s="1739" t="n"/>
      <c r="SUA13" s="1739" t="n"/>
      <c r="SUB13" s="1739" t="n"/>
      <c r="SUC13" s="1739" t="n"/>
      <c r="SUD13" s="1739" t="n"/>
      <c r="SUE13" s="1739" t="n"/>
      <c r="SUF13" s="1739" t="n"/>
      <c r="SUG13" s="1739" t="n"/>
      <c r="SUH13" s="1739" t="n"/>
      <c r="SUI13" s="1739" t="n"/>
      <c r="SUJ13" s="1739" t="n"/>
      <c r="SUK13" s="1739" t="n"/>
      <c r="SUL13" s="1739" t="n"/>
      <c r="SUM13" s="1739" t="n"/>
      <c r="SUN13" s="1739" t="n"/>
      <c r="SUO13" s="1739" t="n"/>
      <c r="SUP13" s="1739" t="n"/>
      <c r="SUQ13" s="1739" t="n"/>
      <c r="SUR13" s="1739" t="n"/>
      <c r="SUS13" s="1739" t="n"/>
      <c r="SUT13" s="1739" t="n"/>
      <c r="SUU13" s="1739" t="n"/>
      <c r="SUV13" s="1739" t="n"/>
      <c r="SUW13" s="1739" t="n"/>
      <c r="SUX13" s="1739" t="n"/>
      <c r="SUY13" s="1739" t="n"/>
      <c r="SUZ13" s="1739" t="n"/>
      <c r="SVA13" s="1739" t="n"/>
      <c r="SVB13" s="1739" t="n"/>
      <c r="SVC13" s="1739" t="n"/>
      <c r="SVD13" s="1739" t="n"/>
      <c r="SVE13" s="1739" t="n"/>
      <c r="SVF13" s="1739" t="n"/>
      <c r="SVG13" s="1739" t="n"/>
      <c r="SVH13" s="1739" t="n"/>
      <c r="SVI13" s="1739" t="n"/>
      <c r="SVJ13" s="1739" t="n"/>
      <c r="SVK13" s="1739" t="n"/>
      <c r="SVL13" s="1739" t="n"/>
      <c r="SVM13" s="1739" t="n"/>
      <c r="SVN13" s="1739" t="n"/>
      <c r="SVO13" s="1739" t="n"/>
      <c r="SVP13" s="1739" t="n"/>
      <c r="SVQ13" s="1739" t="n"/>
      <c r="SVR13" s="1739" t="n"/>
      <c r="SVS13" s="1739" t="n"/>
      <c r="SVT13" s="1739" t="n"/>
      <c r="SVU13" s="1739" t="n"/>
      <c r="SVV13" s="1739" t="n"/>
      <c r="SVW13" s="1739" t="n"/>
      <c r="SVX13" s="1739" t="n"/>
      <c r="SVY13" s="1739" t="n"/>
      <c r="SVZ13" s="1739" t="n"/>
      <c r="SWA13" s="1739" t="n"/>
      <c r="SWB13" s="1739" t="n"/>
      <c r="SWC13" s="1739" t="n"/>
      <c r="SWD13" s="1739" t="n"/>
      <c r="SWE13" s="1739" t="n"/>
      <c r="SWF13" s="1739" t="n"/>
      <c r="SWG13" s="1739" t="n"/>
      <c r="SWH13" s="1739" t="n"/>
      <c r="SWI13" s="1739" t="n"/>
      <c r="SWJ13" s="1739" t="n"/>
      <c r="SWK13" s="1739" t="n"/>
      <c r="SWL13" s="1739" t="n"/>
      <c r="SWM13" s="1739" t="n"/>
      <c r="SWN13" s="1739" t="n"/>
      <c r="SWO13" s="1739" t="n"/>
      <c r="SWP13" s="1739" t="n"/>
      <c r="SWQ13" s="1739" t="n"/>
      <c r="SWR13" s="1739" t="n"/>
      <c r="SWS13" s="1739" t="n"/>
      <c r="SWT13" s="1739" t="n"/>
      <c r="SWU13" s="1739" t="n"/>
      <c r="SWV13" s="1739" t="n"/>
      <c r="SWW13" s="1739" t="n"/>
      <c r="SWX13" s="1739" t="n"/>
      <c r="SWY13" s="1739" t="n"/>
      <c r="SWZ13" s="1739" t="n"/>
      <c r="SXA13" s="1739" t="n"/>
      <c r="SXB13" s="1739" t="n"/>
      <c r="SXC13" s="1739" t="n"/>
      <c r="SXD13" s="1739" t="n"/>
      <c r="SXE13" s="1739" t="n"/>
      <c r="SXF13" s="1739" t="n"/>
      <c r="SXG13" s="1739" t="n"/>
      <c r="SXH13" s="1739" t="n"/>
      <c r="SXI13" s="1739" t="n"/>
      <c r="SXJ13" s="1739" t="n"/>
      <c r="SXK13" s="1739" t="n"/>
      <c r="SXL13" s="1739" t="n"/>
      <c r="SXM13" s="1739" t="n"/>
      <c r="SXN13" s="1739" t="n"/>
      <c r="SXO13" s="1739" t="n"/>
      <c r="SXP13" s="1739" t="n"/>
      <c r="SXQ13" s="1739" t="n"/>
      <c r="SXR13" s="1739" t="n"/>
      <c r="SXS13" s="1739" t="n"/>
      <c r="SXT13" s="1739" t="n"/>
      <c r="SXU13" s="1739" t="n"/>
      <c r="SXV13" s="1739" t="n"/>
      <c r="SXW13" s="1739" t="n"/>
      <c r="SXX13" s="1739" t="n"/>
      <c r="SXY13" s="1739" t="n"/>
      <c r="SXZ13" s="1739" t="n"/>
      <c r="SYA13" s="1739" t="n"/>
      <c r="SYB13" s="1739" t="n"/>
      <c r="SYC13" s="1739" t="n"/>
      <c r="SYD13" s="1739" t="n"/>
      <c r="SYE13" s="1739" t="n"/>
      <c r="SYF13" s="1739" t="n"/>
      <c r="SYG13" s="1739" t="n"/>
      <c r="SYH13" s="1739" t="n"/>
      <c r="SYI13" s="1739" t="n"/>
      <c r="SYJ13" s="1739" t="n"/>
      <c r="SYK13" s="1739" t="n"/>
      <c r="SYL13" s="1739" t="n"/>
      <c r="SYM13" s="1739" t="n"/>
      <c r="SYN13" s="1739" t="n"/>
      <c r="SYO13" s="1739" t="n"/>
      <c r="SYP13" s="1739" t="n"/>
      <c r="SYQ13" s="1739" t="n"/>
      <c r="SYR13" s="1739" t="n"/>
      <c r="SYS13" s="1739" t="n"/>
      <c r="SYT13" s="1739" t="n"/>
      <c r="SYU13" s="1739" t="n"/>
      <c r="SYV13" s="1739" t="n"/>
      <c r="SYW13" s="1739" t="n"/>
      <c r="SYX13" s="1739" t="n"/>
      <c r="SYY13" s="1739" t="n"/>
      <c r="SYZ13" s="1739" t="n"/>
      <c r="SZA13" s="1739" t="n"/>
      <c r="SZB13" s="1739" t="n"/>
      <c r="SZC13" s="1739" t="n"/>
      <c r="SZD13" s="1739" t="n"/>
      <c r="SZE13" s="1739" t="n"/>
      <c r="SZF13" s="1739" t="n"/>
      <c r="SZG13" s="1739" t="n"/>
      <c r="SZH13" s="1739" t="n"/>
      <c r="SZI13" s="1739" t="n"/>
      <c r="SZJ13" s="1739" t="n"/>
      <c r="SZK13" s="1739" t="n"/>
      <c r="SZL13" s="1739" t="n"/>
      <c r="SZM13" s="1739" t="n"/>
      <c r="SZN13" s="1739" t="n"/>
      <c r="SZO13" s="1739" t="n"/>
      <c r="SZP13" s="1739" t="n"/>
      <c r="SZQ13" s="1739" t="n"/>
      <c r="SZR13" s="1739" t="n"/>
      <c r="SZS13" s="1739" t="n"/>
      <c r="SZT13" s="1739" t="n"/>
      <c r="SZU13" s="1739" t="n"/>
      <c r="SZV13" s="1739" t="n"/>
      <c r="SZW13" s="1739" t="n"/>
      <c r="SZX13" s="1739" t="n"/>
      <c r="SZY13" s="1739" t="n"/>
      <c r="SZZ13" s="1739" t="n"/>
      <c r="TAA13" s="1739" t="n"/>
      <c r="TAB13" s="1739" t="n"/>
      <c r="TAC13" s="1739" t="n"/>
      <c r="TAD13" s="1739" t="n"/>
      <c r="TAE13" s="1739" t="n"/>
      <c r="TAF13" s="1739" t="n"/>
      <c r="TAG13" s="1739" t="n"/>
      <c r="TAH13" s="1739" t="n"/>
      <c r="TAI13" s="1739" t="n"/>
      <c r="TAJ13" s="1739" t="n"/>
      <c r="TAK13" s="1739" t="n"/>
      <c r="TAL13" s="1739" t="n"/>
      <c r="TAM13" s="1739" t="n"/>
      <c r="TAN13" s="1739" t="n"/>
      <c r="TAO13" s="1739" t="n"/>
      <c r="TAP13" s="1739" t="n"/>
      <c r="TAQ13" s="1739" t="n"/>
      <c r="TAR13" s="1739" t="n"/>
      <c r="TAS13" s="1739" t="n"/>
      <c r="TAT13" s="1739" t="n"/>
      <c r="TAU13" s="1739" t="n"/>
      <c r="TAV13" s="1739" t="n"/>
      <c r="TAW13" s="1739" t="n"/>
      <c r="TAX13" s="1739" t="n"/>
      <c r="TAY13" s="1739" t="n"/>
      <c r="TAZ13" s="1739" t="n"/>
      <c r="TBA13" s="1739" t="n"/>
      <c r="TBB13" s="1739" t="n"/>
      <c r="TBC13" s="1739" t="n"/>
      <c r="TBD13" s="1739" t="n"/>
      <c r="TBE13" s="1739" t="n"/>
      <c r="TBF13" s="1739" t="n"/>
      <c r="TBG13" s="1739" t="n"/>
      <c r="TBH13" s="1739" t="n"/>
      <c r="TBI13" s="1739" t="n"/>
      <c r="TBJ13" s="1739" t="n"/>
      <c r="TBK13" s="1739" t="n"/>
      <c r="TBL13" s="1739" t="n"/>
      <c r="TBM13" s="1739" t="n"/>
      <c r="TBN13" s="1739" t="n"/>
      <c r="TBO13" s="1739" t="n"/>
      <c r="TBP13" s="1739" t="n"/>
      <c r="TBQ13" s="1739" t="n"/>
      <c r="TBR13" s="1739" t="n"/>
      <c r="TBS13" s="1739" t="n"/>
      <c r="TBT13" s="1739" t="n"/>
      <c r="TBU13" s="1739" t="n"/>
      <c r="TBV13" s="1739" t="n"/>
      <c r="TBW13" s="1739" t="n"/>
      <c r="TBX13" s="1739" t="n"/>
      <c r="TBY13" s="1739" t="n"/>
      <c r="TBZ13" s="1739" t="n"/>
      <c r="TCA13" s="1739" t="n"/>
      <c r="TCB13" s="1739" t="n"/>
      <c r="TCC13" s="1739" t="n"/>
      <c r="TCD13" s="1739" t="n"/>
      <c r="TCE13" s="1739" t="n"/>
      <c r="TCF13" s="1739" t="n"/>
      <c r="TCG13" s="1739" t="n"/>
      <c r="TCH13" s="1739" t="n"/>
      <c r="TCI13" s="1739" t="n"/>
      <c r="TCJ13" s="1739" t="n"/>
      <c r="TCK13" s="1739" t="n"/>
      <c r="TCL13" s="1739" t="n"/>
      <c r="TCM13" s="1739" t="n"/>
      <c r="TCN13" s="1739" t="n"/>
      <c r="TCO13" s="1739" t="n"/>
      <c r="TCP13" s="1739" t="n"/>
      <c r="TCQ13" s="1739" t="n"/>
      <c r="TCR13" s="1739" t="n"/>
      <c r="TCS13" s="1739" t="n"/>
      <c r="TCT13" s="1739" t="n"/>
      <c r="TCU13" s="1739" t="n"/>
      <c r="TCV13" s="1739" t="n"/>
      <c r="TCW13" s="1739" t="n"/>
      <c r="TCX13" s="1739" t="n"/>
      <c r="TCY13" s="1739" t="n"/>
      <c r="TCZ13" s="1739" t="n"/>
      <c r="TDA13" s="1739" t="n"/>
      <c r="TDB13" s="1739" t="n"/>
      <c r="TDC13" s="1739" t="n"/>
      <c r="TDD13" s="1739" t="n"/>
      <c r="TDE13" s="1739" t="n"/>
      <c r="TDF13" s="1739" t="n"/>
      <c r="TDG13" s="1739" t="n"/>
      <c r="TDH13" s="1739" t="n"/>
      <c r="TDI13" s="1739" t="n"/>
      <c r="TDJ13" s="1739" t="n"/>
      <c r="TDK13" s="1739" t="n"/>
      <c r="TDL13" s="1739" t="n"/>
      <c r="TDM13" s="1739" t="n"/>
      <c r="TDN13" s="1739" t="n"/>
      <c r="TDO13" s="1739" t="n"/>
      <c r="TDP13" s="1739" t="n"/>
      <c r="TDQ13" s="1739" t="n"/>
      <c r="TDR13" s="1739" t="n"/>
      <c r="TDS13" s="1739" t="n"/>
      <c r="TDT13" s="1739" t="n"/>
      <c r="TDU13" s="1739" t="n"/>
      <c r="TDV13" s="1739" t="n"/>
      <c r="TDW13" s="1739" t="n"/>
      <c r="TDX13" s="1739" t="n"/>
      <c r="TDY13" s="1739" t="n"/>
      <c r="TDZ13" s="1739" t="n"/>
      <c r="TEA13" s="1739" t="n"/>
      <c r="TEB13" s="1739" t="n"/>
      <c r="TEC13" s="1739" t="n"/>
      <c r="TED13" s="1739" t="n"/>
      <c r="TEE13" s="1739" t="n"/>
      <c r="TEF13" s="1739" t="n"/>
      <c r="TEG13" s="1739" t="n"/>
      <c r="TEH13" s="1739" t="n"/>
      <c r="TEI13" s="1739" t="n"/>
      <c r="TEJ13" s="1739" t="n"/>
      <c r="TEK13" s="1739" t="n"/>
      <c r="TEL13" s="1739" t="n"/>
      <c r="TEM13" s="1739" t="n"/>
      <c r="TEN13" s="1739" t="n"/>
      <c r="TEO13" s="1739" t="n"/>
      <c r="TEP13" s="1739" t="n"/>
      <c r="TEQ13" s="1739" t="n"/>
      <c r="TER13" s="1739" t="n"/>
      <c r="TES13" s="1739" t="n"/>
      <c r="TET13" s="1739" t="n"/>
      <c r="TEU13" s="1739" t="n"/>
      <c r="TEV13" s="1739" t="n"/>
      <c r="TEW13" s="1739" t="n"/>
      <c r="TEX13" s="1739" t="n"/>
      <c r="TEY13" s="1739" t="n"/>
      <c r="TEZ13" s="1739" t="n"/>
      <c r="TFA13" s="1739" t="n"/>
      <c r="TFB13" s="1739" t="n"/>
      <c r="TFC13" s="1739" t="n"/>
      <c r="TFD13" s="1739" t="n"/>
      <c r="TFE13" s="1739" t="n"/>
      <c r="TFF13" s="1739" t="n"/>
      <c r="TFG13" s="1739" t="n"/>
      <c r="TFH13" s="1739" t="n"/>
      <c r="TFI13" s="1739" t="n"/>
      <c r="TFJ13" s="1739" t="n"/>
      <c r="TFK13" s="1739" t="n"/>
      <c r="TFL13" s="1739" t="n"/>
      <c r="TFM13" s="1739" t="n"/>
      <c r="TFN13" s="1739" t="n"/>
      <c r="TFO13" s="1739" t="n"/>
      <c r="TFP13" s="1739" t="n"/>
      <c r="TFQ13" s="1739" t="n"/>
      <c r="TFR13" s="1739" t="n"/>
      <c r="TFS13" s="1739" t="n"/>
      <c r="TFT13" s="1739" t="n"/>
      <c r="TFU13" s="1739" t="n"/>
      <c r="TFV13" s="1739" t="n"/>
      <c r="TFW13" s="1739" t="n"/>
      <c r="TFX13" s="1739" t="n"/>
      <c r="TFY13" s="1739" t="n"/>
      <c r="TFZ13" s="1739" t="n"/>
      <c r="TGA13" s="1739" t="n"/>
      <c r="TGB13" s="1739" t="n"/>
      <c r="TGC13" s="1739" t="n"/>
      <c r="TGD13" s="1739" t="n"/>
      <c r="TGE13" s="1739" t="n"/>
      <c r="TGF13" s="1739" t="n"/>
      <c r="TGG13" s="1739" t="n"/>
      <c r="TGH13" s="1739" t="n"/>
      <c r="TGI13" s="1739" t="n"/>
      <c r="TGJ13" s="1739" t="n"/>
      <c r="TGK13" s="1739" t="n"/>
      <c r="TGL13" s="1739" t="n"/>
      <c r="TGM13" s="1739" t="n"/>
      <c r="TGN13" s="1739" t="n"/>
      <c r="TGO13" s="1739" t="n"/>
      <c r="TGP13" s="1739" t="n"/>
      <c r="TGQ13" s="1739" t="n"/>
      <c r="TGR13" s="1739" t="n"/>
      <c r="TGS13" s="1739" t="n"/>
      <c r="TGT13" s="1739" t="n"/>
      <c r="TGU13" s="1739" t="n"/>
      <c r="TGV13" s="1739" t="n"/>
      <c r="TGW13" s="1739" t="n"/>
      <c r="TGX13" s="1739" t="n"/>
      <c r="TGY13" s="1739" t="n"/>
      <c r="TGZ13" s="1739" t="n"/>
      <c r="THA13" s="1739" t="n"/>
      <c r="THB13" s="1739" t="n"/>
      <c r="THC13" s="1739" t="n"/>
      <c r="THD13" s="1739" t="n"/>
      <c r="THE13" s="1739" t="n"/>
      <c r="THF13" s="1739" t="n"/>
      <c r="THG13" s="1739" t="n"/>
      <c r="THH13" s="1739" t="n"/>
      <c r="THI13" s="1739" t="n"/>
      <c r="THJ13" s="1739" t="n"/>
      <c r="THK13" s="1739" t="n"/>
      <c r="THL13" s="1739" t="n"/>
      <c r="THM13" s="1739" t="n"/>
      <c r="THN13" s="1739" t="n"/>
      <c r="THO13" s="1739" t="n"/>
      <c r="THP13" s="1739" t="n"/>
      <c r="THQ13" s="1739" t="n"/>
      <c r="THR13" s="1739" t="n"/>
      <c r="THS13" s="1739" t="n"/>
      <c r="THT13" s="1739" t="n"/>
      <c r="THU13" s="1739" t="n"/>
      <c r="THV13" s="1739" t="n"/>
      <c r="THW13" s="1739" t="n"/>
      <c r="THX13" s="1739" t="n"/>
      <c r="THY13" s="1739" t="n"/>
      <c r="THZ13" s="1739" t="n"/>
      <c r="TIA13" s="1739" t="n"/>
      <c r="TIB13" s="1739" t="n"/>
      <c r="TIC13" s="1739" t="n"/>
      <c r="TID13" s="1739" t="n"/>
      <c r="TIE13" s="1739" t="n"/>
      <c r="TIF13" s="1739" t="n"/>
      <c r="TIG13" s="1739" t="n"/>
      <c r="TIH13" s="1739" t="n"/>
      <c r="TII13" s="1739" t="n"/>
      <c r="TIJ13" s="1739" t="n"/>
      <c r="TIK13" s="1739" t="n"/>
      <c r="TIL13" s="1739" t="n"/>
      <c r="TIM13" s="1739" t="n"/>
      <c r="TIN13" s="1739" t="n"/>
      <c r="TIO13" s="1739" t="n"/>
      <c r="TIP13" s="1739" t="n"/>
      <c r="TIQ13" s="1739" t="n"/>
      <c r="TIR13" s="1739" t="n"/>
      <c r="TIS13" s="1739" t="n"/>
      <c r="TIT13" s="1739" t="n"/>
      <c r="TIU13" s="1739" t="n"/>
      <c r="TIV13" s="1739" t="n"/>
      <c r="TIW13" s="1739" t="n"/>
      <c r="TIX13" s="1739" t="n"/>
      <c r="TIY13" s="1739" t="n"/>
      <c r="TIZ13" s="1739" t="n"/>
      <c r="TJA13" s="1739" t="n"/>
      <c r="TJB13" s="1739" t="n"/>
      <c r="TJC13" s="1739" t="n"/>
      <c r="TJD13" s="1739" t="n"/>
      <c r="TJE13" s="1739" t="n"/>
      <c r="TJF13" s="1739" t="n"/>
      <c r="TJG13" s="1739" t="n"/>
      <c r="TJH13" s="1739" t="n"/>
      <c r="TJI13" s="1739" t="n"/>
      <c r="TJJ13" s="1739" t="n"/>
      <c r="TJK13" s="1739" t="n"/>
      <c r="TJL13" s="1739" t="n"/>
      <c r="TJM13" s="1739" t="n"/>
      <c r="TJN13" s="1739" t="n"/>
      <c r="TJO13" s="1739" t="n"/>
      <c r="TJP13" s="1739" t="n"/>
      <c r="TJQ13" s="1739" t="n"/>
      <c r="TJR13" s="1739" t="n"/>
      <c r="TJS13" s="1739" t="n"/>
      <c r="TJT13" s="1739" t="n"/>
      <c r="TJU13" s="1739" t="n"/>
      <c r="TJV13" s="1739" t="n"/>
      <c r="TJW13" s="1739" t="n"/>
      <c r="TJX13" s="1739" t="n"/>
      <c r="TJY13" s="1739" t="n"/>
      <c r="TJZ13" s="1739" t="n"/>
      <c r="TKA13" s="1739" t="n"/>
      <c r="TKB13" s="1739" t="n"/>
      <c r="TKC13" s="1739" t="n"/>
      <c r="TKD13" s="1739" t="n"/>
      <c r="TKE13" s="1739" t="n"/>
      <c r="TKF13" s="1739" t="n"/>
      <c r="TKG13" s="1739" t="n"/>
      <c r="TKH13" s="1739" t="n"/>
      <c r="TKI13" s="1739" t="n"/>
      <c r="TKJ13" s="1739" t="n"/>
      <c r="TKK13" s="1739" t="n"/>
      <c r="TKL13" s="1739" t="n"/>
      <c r="TKM13" s="1739" t="n"/>
      <c r="TKN13" s="1739" t="n"/>
      <c r="TKO13" s="1739" t="n"/>
      <c r="TKP13" s="1739" t="n"/>
      <c r="TKQ13" s="1739" t="n"/>
      <c r="TKR13" s="1739" t="n"/>
      <c r="TKS13" s="1739" t="n"/>
      <c r="TKT13" s="1739" t="n"/>
      <c r="TKU13" s="1739" t="n"/>
      <c r="TKV13" s="1739" t="n"/>
      <c r="TKW13" s="1739" t="n"/>
      <c r="TKX13" s="1739" t="n"/>
      <c r="TKY13" s="1739" t="n"/>
      <c r="TKZ13" s="1739" t="n"/>
      <c r="TLA13" s="1739" t="n"/>
      <c r="TLB13" s="1739" t="n"/>
      <c r="TLC13" s="1739" t="n"/>
      <c r="TLD13" s="1739" t="n"/>
      <c r="TLE13" s="1739" t="n"/>
      <c r="TLF13" s="1739" t="n"/>
      <c r="TLG13" s="1739" t="n"/>
      <c r="TLH13" s="1739" t="n"/>
      <c r="TLI13" s="1739" t="n"/>
      <c r="TLJ13" s="1739" t="n"/>
      <c r="TLK13" s="1739" t="n"/>
      <c r="TLL13" s="1739" t="n"/>
      <c r="TLM13" s="1739" t="n"/>
      <c r="TLN13" s="1739" t="n"/>
      <c r="TLO13" s="1739" t="n"/>
      <c r="TLP13" s="1739" t="n"/>
      <c r="TLQ13" s="1739" t="n"/>
      <c r="TLR13" s="1739" t="n"/>
      <c r="TLS13" s="1739" t="n"/>
      <c r="TLT13" s="1739" t="n"/>
      <c r="TLU13" s="1739" t="n"/>
      <c r="TLV13" s="1739" t="n"/>
      <c r="TLW13" s="1739" t="n"/>
      <c r="TLX13" s="1739" t="n"/>
      <c r="TLY13" s="1739" t="n"/>
      <c r="TLZ13" s="1739" t="n"/>
      <c r="TMA13" s="1739" t="n"/>
      <c r="TMB13" s="1739" t="n"/>
      <c r="TMC13" s="1739" t="n"/>
      <c r="TMD13" s="1739" t="n"/>
      <c r="TME13" s="1739" t="n"/>
      <c r="TMF13" s="1739" t="n"/>
      <c r="TMG13" s="1739" t="n"/>
      <c r="TMH13" s="1739" t="n"/>
      <c r="TMI13" s="1739" t="n"/>
      <c r="TMJ13" s="1739" t="n"/>
      <c r="TMK13" s="1739" t="n"/>
      <c r="TML13" s="1739" t="n"/>
      <c r="TMM13" s="1739" t="n"/>
      <c r="TMN13" s="1739" t="n"/>
      <c r="TMO13" s="1739" t="n"/>
      <c r="TMP13" s="1739" t="n"/>
      <c r="TMQ13" s="1739" t="n"/>
      <c r="TMR13" s="1739" t="n"/>
      <c r="TMS13" s="1739" t="n"/>
      <c r="TMT13" s="1739" t="n"/>
      <c r="TMU13" s="1739" t="n"/>
      <c r="TMV13" s="1739" t="n"/>
      <c r="TMW13" s="1739" t="n"/>
      <c r="TMX13" s="1739" t="n"/>
      <c r="TMY13" s="1739" t="n"/>
      <c r="TMZ13" s="1739" t="n"/>
      <c r="TNA13" s="1739" t="n"/>
      <c r="TNB13" s="1739" t="n"/>
      <c r="TNC13" s="1739" t="n"/>
      <c r="TND13" s="1739" t="n"/>
      <c r="TNE13" s="1739" t="n"/>
      <c r="TNF13" s="1739" t="n"/>
      <c r="TNG13" s="1739" t="n"/>
      <c r="TNH13" s="1739" t="n"/>
      <c r="TNI13" s="1739" t="n"/>
      <c r="TNJ13" s="1739" t="n"/>
      <c r="TNK13" s="1739" t="n"/>
      <c r="TNL13" s="1739" t="n"/>
      <c r="TNM13" s="1739" t="n"/>
      <c r="TNN13" s="1739" t="n"/>
      <c r="TNO13" s="1739" t="n"/>
      <c r="TNP13" s="1739" t="n"/>
      <c r="TNQ13" s="1739" t="n"/>
      <c r="TNR13" s="1739" t="n"/>
      <c r="TNS13" s="1739" t="n"/>
      <c r="TNT13" s="1739" t="n"/>
      <c r="TNU13" s="1739" t="n"/>
      <c r="TNV13" s="1739" t="n"/>
      <c r="TNW13" s="1739" t="n"/>
      <c r="TNX13" s="1739" t="n"/>
      <c r="TNY13" s="1739" t="n"/>
      <c r="TNZ13" s="1739" t="n"/>
      <c r="TOA13" s="1739" t="n"/>
      <c r="TOB13" s="1739" t="n"/>
      <c r="TOC13" s="1739" t="n"/>
      <c r="TOD13" s="1739" t="n"/>
      <c r="TOE13" s="1739" t="n"/>
      <c r="TOF13" s="1739" t="n"/>
      <c r="TOG13" s="1739" t="n"/>
      <c r="TOH13" s="1739" t="n"/>
      <c r="TOI13" s="1739" t="n"/>
      <c r="TOJ13" s="1739" t="n"/>
      <c r="TOK13" s="1739" t="n"/>
      <c r="TOL13" s="1739" t="n"/>
      <c r="TOM13" s="1739" t="n"/>
      <c r="TON13" s="1739" t="n"/>
      <c r="TOO13" s="1739" t="n"/>
      <c r="TOP13" s="1739" t="n"/>
      <c r="TOQ13" s="1739" t="n"/>
      <c r="TOR13" s="1739" t="n"/>
      <c r="TOS13" s="1739" t="n"/>
      <c r="TOT13" s="1739" t="n"/>
      <c r="TOU13" s="1739" t="n"/>
      <c r="TOV13" s="1739" t="n"/>
      <c r="TOW13" s="1739" t="n"/>
      <c r="TOX13" s="1739" t="n"/>
      <c r="TOY13" s="1739" t="n"/>
      <c r="TOZ13" s="1739" t="n"/>
      <c r="TPA13" s="1739" t="n"/>
      <c r="TPB13" s="1739" t="n"/>
      <c r="TPC13" s="1739" t="n"/>
      <c r="TPD13" s="1739" t="n"/>
      <c r="TPE13" s="1739" t="n"/>
      <c r="TPF13" s="1739" t="n"/>
      <c r="TPG13" s="1739" t="n"/>
      <c r="TPH13" s="1739" t="n"/>
      <c r="TPI13" s="1739" t="n"/>
      <c r="TPJ13" s="1739" t="n"/>
      <c r="TPK13" s="1739" t="n"/>
      <c r="TPL13" s="1739" t="n"/>
      <c r="TPM13" s="1739" t="n"/>
      <c r="TPN13" s="1739" t="n"/>
      <c r="TPO13" s="1739" t="n"/>
      <c r="TPP13" s="1739" t="n"/>
      <c r="TPQ13" s="1739" t="n"/>
      <c r="TPR13" s="1739" t="n"/>
      <c r="TPS13" s="1739" t="n"/>
      <c r="TPT13" s="1739" t="n"/>
      <c r="TPU13" s="1739" t="n"/>
      <c r="TPV13" s="1739" t="n"/>
      <c r="TPW13" s="1739" t="n"/>
      <c r="TPX13" s="1739" t="n"/>
      <c r="TPY13" s="1739" t="n"/>
      <c r="TPZ13" s="1739" t="n"/>
      <c r="TQA13" s="1739" t="n"/>
      <c r="TQB13" s="1739" t="n"/>
      <c r="TQC13" s="1739" t="n"/>
      <c r="TQD13" s="1739" t="n"/>
      <c r="TQE13" s="1739" t="n"/>
      <c r="TQF13" s="1739" t="n"/>
      <c r="TQG13" s="1739" t="n"/>
      <c r="TQH13" s="1739" t="n"/>
      <c r="TQI13" s="1739" t="n"/>
      <c r="TQJ13" s="1739" t="n"/>
      <c r="TQK13" s="1739" t="n"/>
      <c r="TQL13" s="1739" t="n"/>
      <c r="TQM13" s="1739" t="n"/>
      <c r="TQN13" s="1739" t="n"/>
      <c r="TQO13" s="1739" t="n"/>
      <c r="TQP13" s="1739" t="n"/>
      <c r="TQQ13" s="1739" t="n"/>
      <c r="TQR13" s="1739" t="n"/>
      <c r="TQS13" s="1739" t="n"/>
      <c r="TQT13" s="1739" t="n"/>
      <c r="TQU13" s="1739" t="n"/>
      <c r="TQV13" s="1739" t="n"/>
      <c r="TQW13" s="1739" t="n"/>
      <c r="TQX13" s="1739" t="n"/>
      <c r="TQY13" s="1739" t="n"/>
      <c r="TQZ13" s="1739" t="n"/>
      <c r="TRA13" s="1739" t="n"/>
      <c r="TRB13" s="1739" t="n"/>
      <c r="TRC13" s="1739" t="n"/>
      <c r="TRD13" s="1739" t="n"/>
      <c r="TRE13" s="1739" t="n"/>
      <c r="TRF13" s="1739" t="n"/>
      <c r="TRG13" s="1739" t="n"/>
      <c r="TRH13" s="1739" t="n"/>
      <c r="TRI13" s="1739" t="n"/>
      <c r="TRJ13" s="1739" t="n"/>
      <c r="TRK13" s="1739" t="n"/>
      <c r="TRL13" s="1739" t="n"/>
      <c r="TRM13" s="1739" t="n"/>
      <c r="TRN13" s="1739" t="n"/>
      <c r="TRO13" s="1739" t="n"/>
      <c r="TRP13" s="1739" t="n"/>
      <c r="TRQ13" s="1739" t="n"/>
      <c r="TRR13" s="1739" t="n"/>
      <c r="TRS13" s="1739" t="n"/>
      <c r="TRT13" s="1739" t="n"/>
      <c r="TRU13" s="1739" t="n"/>
      <c r="TRV13" s="1739" t="n"/>
      <c r="TRW13" s="1739" t="n"/>
      <c r="TRX13" s="1739" t="n"/>
      <c r="TRY13" s="1739" t="n"/>
      <c r="TRZ13" s="1739" t="n"/>
      <c r="TSA13" s="1739" t="n"/>
      <c r="TSB13" s="1739" t="n"/>
      <c r="TSC13" s="1739" t="n"/>
      <c r="TSD13" s="1739" t="n"/>
      <c r="TSE13" s="1739" t="n"/>
      <c r="TSF13" s="1739" t="n"/>
      <c r="TSG13" s="1739" t="n"/>
      <c r="TSH13" s="1739" t="n"/>
      <c r="TSI13" s="1739" t="n"/>
      <c r="TSJ13" s="1739" t="n"/>
      <c r="TSK13" s="1739" t="n"/>
      <c r="TSL13" s="1739" t="n"/>
      <c r="TSM13" s="1739" t="n"/>
      <c r="TSN13" s="1739" t="n"/>
      <c r="TSO13" s="1739" t="n"/>
      <c r="TSP13" s="1739" t="n"/>
      <c r="TSQ13" s="1739" t="n"/>
      <c r="TSR13" s="1739" t="n"/>
      <c r="TSS13" s="1739" t="n"/>
      <c r="TST13" s="1739" t="n"/>
      <c r="TSU13" s="1739" t="n"/>
      <c r="TSV13" s="1739" t="n"/>
      <c r="TSW13" s="1739" t="n"/>
      <c r="TSX13" s="1739" t="n"/>
      <c r="TSY13" s="1739" t="n"/>
      <c r="TSZ13" s="1739" t="n"/>
      <c r="TTA13" s="1739" t="n"/>
      <c r="TTB13" s="1739" t="n"/>
      <c r="TTC13" s="1739" t="n"/>
      <c r="TTD13" s="1739" t="n"/>
      <c r="TTE13" s="1739" t="n"/>
      <c r="TTF13" s="1739" t="n"/>
      <c r="TTG13" s="1739" t="n"/>
      <c r="TTH13" s="1739" t="n"/>
      <c r="TTI13" s="1739" t="n"/>
      <c r="TTJ13" s="1739" t="n"/>
      <c r="TTK13" s="1739" t="n"/>
      <c r="TTL13" s="1739" t="n"/>
      <c r="TTM13" s="1739" t="n"/>
      <c r="TTN13" s="1739" t="n"/>
      <c r="TTO13" s="1739" t="n"/>
      <c r="TTP13" s="1739" t="n"/>
      <c r="TTQ13" s="1739" t="n"/>
      <c r="TTR13" s="1739" t="n"/>
      <c r="TTS13" s="1739" t="n"/>
      <c r="TTT13" s="1739" t="n"/>
      <c r="TTU13" s="1739" t="n"/>
      <c r="TTV13" s="1739" t="n"/>
      <c r="TTW13" s="1739" t="n"/>
      <c r="TTX13" s="1739" t="n"/>
      <c r="TTY13" s="1739" t="n"/>
      <c r="TTZ13" s="1739" t="n"/>
      <c r="TUA13" s="1739" t="n"/>
      <c r="TUB13" s="1739" t="n"/>
      <c r="TUC13" s="1739" t="n"/>
      <c r="TUD13" s="1739" t="n"/>
      <c r="TUE13" s="1739" t="n"/>
      <c r="TUF13" s="1739" t="n"/>
      <c r="TUG13" s="1739" t="n"/>
      <c r="TUH13" s="1739" t="n"/>
      <c r="TUI13" s="1739" t="n"/>
      <c r="TUJ13" s="1739" t="n"/>
      <c r="TUK13" s="1739" t="n"/>
      <c r="TUL13" s="1739" t="n"/>
      <c r="TUM13" s="1739" t="n"/>
      <c r="TUN13" s="1739" t="n"/>
      <c r="TUO13" s="1739" t="n"/>
      <c r="TUP13" s="1739" t="n"/>
      <c r="TUQ13" s="1739" t="n"/>
      <c r="TUR13" s="1739" t="n"/>
      <c r="TUS13" s="1739" t="n"/>
      <c r="TUT13" s="1739" t="n"/>
      <c r="TUU13" s="1739" t="n"/>
      <c r="TUV13" s="1739" t="n"/>
      <c r="TUW13" s="1739" t="n"/>
      <c r="TUX13" s="1739" t="n"/>
      <c r="TUY13" s="1739" t="n"/>
      <c r="TUZ13" s="1739" t="n"/>
      <c r="TVA13" s="1739" t="n"/>
      <c r="TVB13" s="1739" t="n"/>
      <c r="TVC13" s="1739" t="n"/>
      <c r="TVD13" s="1739" t="n"/>
      <c r="TVE13" s="1739" t="n"/>
      <c r="TVF13" s="1739" t="n"/>
      <c r="TVG13" s="1739" t="n"/>
      <c r="TVH13" s="1739" t="n"/>
      <c r="TVI13" s="1739" t="n"/>
      <c r="TVJ13" s="1739" t="n"/>
      <c r="TVK13" s="1739" t="n"/>
      <c r="TVL13" s="1739" t="n"/>
      <c r="TVM13" s="1739" t="n"/>
      <c r="TVN13" s="1739" t="n"/>
      <c r="TVO13" s="1739" t="n"/>
      <c r="TVP13" s="1739" t="n"/>
      <c r="TVQ13" s="1739" t="n"/>
      <c r="TVR13" s="1739" t="n"/>
      <c r="TVS13" s="1739" t="n"/>
      <c r="TVT13" s="1739" t="n"/>
      <c r="TVU13" s="1739" t="n"/>
      <c r="TVV13" s="1739" t="n"/>
      <c r="TVW13" s="1739" t="n"/>
      <c r="TVX13" s="1739" t="n"/>
      <c r="TVY13" s="1739" t="n"/>
      <c r="TVZ13" s="1739" t="n"/>
      <c r="TWA13" s="1739" t="n"/>
      <c r="TWB13" s="1739" t="n"/>
      <c r="TWC13" s="1739" t="n"/>
      <c r="TWD13" s="1739" t="n"/>
      <c r="TWE13" s="1739" t="n"/>
      <c r="TWF13" s="1739" t="n"/>
      <c r="TWG13" s="1739" t="n"/>
      <c r="TWH13" s="1739" t="n"/>
      <c r="TWI13" s="1739" t="n"/>
      <c r="TWJ13" s="1739" t="n"/>
      <c r="TWK13" s="1739" t="n"/>
      <c r="TWL13" s="1739" t="n"/>
      <c r="TWM13" s="1739" t="n"/>
      <c r="TWN13" s="1739" t="n"/>
      <c r="TWO13" s="1739" t="n"/>
      <c r="TWP13" s="1739" t="n"/>
      <c r="TWQ13" s="1739" t="n"/>
      <c r="TWR13" s="1739" t="n"/>
      <c r="TWS13" s="1739" t="n"/>
      <c r="TWT13" s="1739" t="n"/>
      <c r="TWU13" s="1739" t="n"/>
      <c r="TWV13" s="1739" t="n"/>
      <c r="TWW13" s="1739" t="n"/>
      <c r="TWX13" s="1739" t="n"/>
      <c r="TWY13" s="1739" t="n"/>
      <c r="TWZ13" s="1739" t="n"/>
      <c r="TXA13" s="1739" t="n"/>
      <c r="TXB13" s="1739" t="n"/>
      <c r="TXC13" s="1739" t="n"/>
      <c r="TXD13" s="1739" t="n"/>
      <c r="TXE13" s="1739" t="n"/>
      <c r="TXF13" s="1739" t="n"/>
      <c r="TXG13" s="1739" t="n"/>
      <c r="TXH13" s="1739" t="n"/>
      <c r="TXI13" s="1739" t="n"/>
      <c r="TXJ13" s="1739" t="n"/>
      <c r="TXK13" s="1739" t="n"/>
      <c r="TXL13" s="1739" t="n"/>
      <c r="TXM13" s="1739" t="n"/>
      <c r="TXN13" s="1739" t="n"/>
      <c r="TXO13" s="1739" t="n"/>
      <c r="TXP13" s="1739" t="n"/>
      <c r="TXQ13" s="1739" t="n"/>
      <c r="TXR13" s="1739" t="n"/>
      <c r="TXS13" s="1739" t="n"/>
      <c r="TXT13" s="1739" t="n"/>
      <c r="TXU13" s="1739" t="n"/>
      <c r="TXV13" s="1739" t="n"/>
      <c r="TXW13" s="1739" t="n"/>
      <c r="TXX13" s="1739" t="n"/>
      <c r="TXY13" s="1739" t="n"/>
      <c r="TXZ13" s="1739" t="n"/>
      <c r="TYA13" s="1739" t="n"/>
      <c r="TYB13" s="1739" t="n"/>
      <c r="TYC13" s="1739" t="n"/>
      <c r="TYD13" s="1739" t="n"/>
      <c r="TYE13" s="1739" t="n"/>
      <c r="TYF13" s="1739" t="n"/>
      <c r="TYG13" s="1739" t="n"/>
      <c r="TYH13" s="1739" t="n"/>
      <c r="TYI13" s="1739" t="n"/>
      <c r="TYJ13" s="1739" t="n"/>
      <c r="TYK13" s="1739" t="n"/>
      <c r="TYL13" s="1739" t="n"/>
      <c r="TYM13" s="1739" t="n"/>
      <c r="TYN13" s="1739" t="n"/>
      <c r="TYO13" s="1739" t="n"/>
      <c r="TYP13" s="1739" t="n"/>
      <c r="TYQ13" s="1739" t="n"/>
      <c r="TYR13" s="1739" t="n"/>
      <c r="TYS13" s="1739" t="n"/>
      <c r="TYT13" s="1739" t="n"/>
      <c r="TYU13" s="1739" t="n"/>
      <c r="TYV13" s="1739" t="n"/>
      <c r="TYW13" s="1739" t="n"/>
      <c r="TYX13" s="1739" t="n"/>
      <c r="TYY13" s="1739" t="n"/>
      <c r="TYZ13" s="1739" t="n"/>
      <c r="TZA13" s="1739" t="n"/>
      <c r="TZB13" s="1739" t="n"/>
      <c r="TZC13" s="1739" t="n"/>
      <c r="TZD13" s="1739" t="n"/>
      <c r="TZE13" s="1739" t="n"/>
      <c r="TZF13" s="1739" t="n"/>
      <c r="TZG13" s="1739" t="n"/>
      <c r="TZH13" s="1739" t="n"/>
      <c r="TZI13" s="1739" t="n"/>
      <c r="TZJ13" s="1739" t="n"/>
      <c r="TZK13" s="1739" t="n"/>
      <c r="TZL13" s="1739" t="n"/>
      <c r="TZM13" s="1739" t="n"/>
      <c r="TZN13" s="1739" t="n"/>
      <c r="TZO13" s="1739" t="n"/>
      <c r="TZP13" s="1739" t="n"/>
      <c r="TZQ13" s="1739" t="n"/>
      <c r="TZR13" s="1739" t="n"/>
      <c r="TZS13" s="1739" t="n"/>
      <c r="TZT13" s="1739" t="n"/>
      <c r="TZU13" s="1739" t="n"/>
      <c r="TZV13" s="1739" t="n"/>
      <c r="TZW13" s="1739" t="n"/>
      <c r="TZX13" s="1739" t="n"/>
      <c r="TZY13" s="1739" t="n"/>
      <c r="TZZ13" s="1739" t="n"/>
      <c r="UAA13" s="1739" t="n"/>
      <c r="UAB13" s="1739" t="n"/>
      <c r="UAC13" s="1739" t="n"/>
      <c r="UAD13" s="1739" t="n"/>
      <c r="UAE13" s="1739" t="n"/>
      <c r="UAF13" s="1739" t="n"/>
      <c r="UAG13" s="1739" t="n"/>
      <c r="UAH13" s="1739" t="n"/>
      <c r="UAI13" s="1739" t="n"/>
      <c r="UAJ13" s="1739" t="n"/>
      <c r="UAK13" s="1739" t="n"/>
      <c r="UAL13" s="1739" t="n"/>
      <c r="UAM13" s="1739" t="n"/>
      <c r="UAN13" s="1739" t="n"/>
      <c r="UAO13" s="1739" t="n"/>
      <c r="UAP13" s="1739" t="n"/>
      <c r="UAQ13" s="1739" t="n"/>
      <c r="UAR13" s="1739" t="n"/>
      <c r="UAS13" s="1739" t="n"/>
      <c r="UAT13" s="1739" t="n"/>
      <c r="UAU13" s="1739" t="n"/>
      <c r="UAV13" s="1739" t="n"/>
      <c r="UAW13" s="1739" t="n"/>
      <c r="UAX13" s="1739" t="n"/>
      <c r="UAY13" s="1739" t="n"/>
      <c r="UAZ13" s="1739" t="n"/>
      <c r="UBA13" s="1739" t="n"/>
      <c r="UBB13" s="1739" t="n"/>
      <c r="UBC13" s="1739" t="n"/>
      <c r="UBD13" s="1739" t="n"/>
      <c r="UBE13" s="1739" t="n"/>
      <c r="UBF13" s="1739" t="n"/>
      <c r="UBG13" s="1739" t="n"/>
      <c r="UBH13" s="1739" t="n"/>
      <c r="UBI13" s="1739" t="n"/>
      <c r="UBJ13" s="1739" t="n"/>
      <c r="UBK13" s="1739" t="n"/>
      <c r="UBL13" s="1739" t="n"/>
      <c r="UBM13" s="1739" t="n"/>
      <c r="UBN13" s="1739" t="n"/>
      <c r="UBO13" s="1739" t="n"/>
      <c r="UBP13" s="1739" t="n"/>
      <c r="UBQ13" s="1739" t="n"/>
      <c r="UBR13" s="1739" t="n"/>
      <c r="UBS13" s="1739" t="n"/>
      <c r="UBT13" s="1739" t="n"/>
      <c r="UBU13" s="1739" t="n"/>
      <c r="UBV13" s="1739" t="n"/>
      <c r="UBW13" s="1739" t="n"/>
      <c r="UBX13" s="1739" t="n"/>
      <c r="UBY13" s="1739" t="n"/>
      <c r="UBZ13" s="1739" t="n"/>
      <c r="UCA13" s="1739" t="n"/>
      <c r="UCB13" s="1739" t="n"/>
      <c r="UCC13" s="1739" t="n"/>
      <c r="UCD13" s="1739" t="n"/>
      <c r="UCE13" s="1739" t="n"/>
      <c r="UCF13" s="1739" t="n"/>
      <c r="UCG13" s="1739" t="n"/>
      <c r="UCH13" s="1739" t="n"/>
      <c r="UCI13" s="1739" t="n"/>
      <c r="UCJ13" s="1739" t="n"/>
      <c r="UCK13" s="1739" t="n"/>
      <c r="UCL13" s="1739" t="n"/>
      <c r="UCM13" s="1739" t="n"/>
      <c r="UCN13" s="1739" t="n"/>
      <c r="UCO13" s="1739" t="n"/>
      <c r="UCP13" s="1739" t="n"/>
      <c r="UCQ13" s="1739" t="n"/>
      <c r="UCR13" s="1739" t="n"/>
      <c r="UCS13" s="1739" t="n"/>
      <c r="UCT13" s="1739" t="n"/>
      <c r="UCU13" s="1739" t="n"/>
      <c r="UCV13" s="1739" t="n"/>
      <c r="UCW13" s="1739" t="n"/>
      <c r="UCX13" s="1739" t="n"/>
      <c r="UCY13" s="1739" t="n"/>
      <c r="UCZ13" s="1739" t="n"/>
      <c r="UDA13" s="1739" t="n"/>
      <c r="UDB13" s="1739" t="n"/>
      <c r="UDC13" s="1739" t="n"/>
      <c r="UDD13" s="1739" t="n"/>
      <c r="UDE13" s="1739" t="n"/>
      <c r="UDF13" s="1739" t="n"/>
      <c r="UDG13" s="1739" t="n"/>
      <c r="UDH13" s="1739" t="n"/>
      <c r="UDI13" s="1739" t="n"/>
      <c r="UDJ13" s="1739" t="n"/>
      <c r="UDK13" s="1739" t="n"/>
      <c r="UDL13" s="1739" t="n"/>
      <c r="UDM13" s="1739" t="n"/>
      <c r="UDN13" s="1739" t="n"/>
      <c r="UDO13" s="1739" t="n"/>
      <c r="UDP13" s="1739" t="n"/>
      <c r="UDQ13" s="1739" t="n"/>
      <c r="UDR13" s="1739" t="n"/>
      <c r="UDS13" s="1739" t="n"/>
      <c r="UDT13" s="1739" t="n"/>
      <c r="UDU13" s="1739" t="n"/>
      <c r="UDV13" s="1739" t="n"/>
      <c r="UDW13" s="1739" t="n"/>
      <c r="UDX13" s="1739" t="n"/>
      <c r="UDY13" s="1739" t="n"/>
      <c r="UDZ13" s="1739" t="n"/>
      <c r="UEA13" s="1739" t="n"/>
      <c r="UEB13" s="1739" t="n"/>
      <c r="UEC13" s="1739" t="n"/>
      <c r="UED13" s="1739" t="n"/>
      <c r="UEE13" s="1739" t="n"/>
      <c r="UEF13" s="1739" t="n"/>
      <c r="UEG13" s="1739" t="n"/>
      <c r="UEH13" s="1739" t="n"/>
      <c r="UEI13" s="1739" t="n"/>
      <c r="UEJ13" s="1739" t="n"/>
      <c r="UEK13" s="1739" t="n"/>
      <c r="UEL13" s="1739" t="n"/>
      <c r="UEM13" s="1739" t="n"/>
      <c r="UEN13" s="1739" t="n"/>
      <c r="UEO13" s="1739" t="n"/>
      <c r="UEP13" s="1739" t="n"/>
      <c r="UEQ13" s="1739" t="n"/>
      <c r="UER13" s="1739" t="n"/>
      <c r="UES13" s="1739" t="n"/>
      <c r="UET13" s="1739" t="n"/>
      <c r="UEU13" s="1739" t="n"/>
      <c r="UEV13" s="1739" t="n"/>
      <c r="UEW13" s="1739" t="n"/>
      <c r="UEX13" s="1739" t="n"/>
      <c r="UEY13" s="1739" t="n"/>
      <c r="UEZ13" s="1739" t="n"/>
      <c r="UFA13" s="1739" t="n"/>
      <c r="UFB13" s="1739" t="n"/>
      <c r="UFC13" s="1739" t="n"/>
      <c r="UFD13" s="1739" t="n"/>
      <c r="UFE13" s="1739" t="n"/>
      <c r="UFF13" s="1739" t="n"/>
      <c r="UFG13" s="1739" t="n"/>
      <c r="UFH13" s="1739" t="n"/>
      <c r="UFI13" s="1739" t="n"/>
      <c r="UFJ13" s="1739" t="n"/>
      <c r="UFK13" s="1739" t="n"/>
      <c r="UFL13" s="1739" t="n"/>
      <c r="UFM13" s="1739" t="n"/>
      <c r="UFN13" s="1739" t="n"/>
      <c r="UFO13" s="1739" t="n"/>
      <c r="UFP13" s="1739" t="n"/>
      <c r="UFQ13" s="1739" t="n"/>
      <c r="UFR13" s="1739" t="n"/>
      <c r="UFS13" s="1739" t="n"/>
      <c r="UFT13" s="1739" t="n"/>
      <c r="UFU13" s="1739" t="n"/>
      <c r="UFV13" s="1739" t="n"/>
      <c r="UFW13" s="1739" t="n"/>
      <c r="UFX13" s="1739" t="n"/>
      <c r="UFY13" s="1739" t="n"/>
      <c r="UFZ13" s="1739" t="n"/>
      <c r="UGA13" s="1739" t="n"/>
      <c r="UGB13" s="1739" t="n"/>
      <c r="UGC13" s="1739" t="n"/>
      <c r="UGD13" s="1739" t="n"/>
      <c r="UGE13" s="1739" t="n"/>
      <c r="UGF13" s="1739" t="n"/>
      <c r="UGG13" s="1739" t="n"/>
      <c r="UGH13" s="1739" t="n"/>
      <c r="UGI13" s="1739" t="n"/>
      <c r="UGJ13" s="1739" t="n"/>
      <c r="UGK13" s="1739" t="n"/>
      <c r="UGL13" s="1739" t="n"/>
      <c r="UGM13" s="1739" t="n"/>
      <c r="UGN13" s="1739" t="n"/>
      <c r="UGO13" s="1739" t="n"/>
      <c r="UGP13" s="1739" t="n"/>
      <c r="UGQ13" s="1739" t="n"/>
      <c r="UGR13" s="1739" t="n"/>
      <c r="UGS13" s="1739" t="n"/>
      <c r="UGT13" s="1739" t="n"/>
      <c r="UGU13" s="1739" t="n"/>
      <c r="UGV13" s="1739" t="n"/>
      <c r="UGW13" s="1739" t="n"/>
      <c r="UGX13" s="1739" t="n"/>
      <c r="UGY13" s="1739" t="n"/>
      <c r="UGZ13" s="1739" t="n"/>
      <c r="UHA13" s="1739" t="n"/>
      <c r="UHB13" s="1739" t="n"/>
      <c r="UHC13" s="1739" t="n"/>
      <c r="UHD13" s="1739" t="n"/>
      <c r="UHE13" s="1739" t="n"/>
      <c r="UHF13" s="1739" t="n"/>
      <c r="UHG13" s="1739" t="n"/>
      <c r="UHH13" s="1739" t="n"/>
      <c r="UHI13" s="1739" t="n"/>
      <c r="UHJ13" s="1739" t="n"/>
      <c r="UHK13" s="1739" t="n"/>
      <c r="UHL13" s="1739" t="n"/>
      <c r="UHM13" s="1739" t="n"/>
      <c r="UHN13" s="1739" t="n"/>
      <c r="UHO13" s="1739" t="n"/>
      <c r="UHP13" s="1739" t="n"/>
      <c r="UHQ13" s="1739" t="n"/>
      <c r="UHR13" s="1739" t="n"/>
      <c r="UHS13" s="1739" t="n"/>
      <c r="UHT13" s="1739" t="n"/>
      <c r="UHU13" s="1739" t="n"/>
      <c r="UHV13" s="1739" t="n"/>
      <c r="UHW13" s="1739" t="n"/>
      <c r="UHX13" s="1739" t="n"/>
      <c r="UHY13" s="1739" t="n"/>
      <c r="UHZ13" s="1739" t="n"/>
      <c r="UIA13" s="1739" t="n"/>
      <c r="UIB13" s="1739" t="n"/>
      <c r="UIC13" s="1739" t="n"/>
      <c r="UID13" s="1739" t="n"/>
      <c r="UIE13" s="1739" t="n"/>
      <c r="UIF13" s="1739" t="n"/>
      <c r="UIG13" s="1739" t="n"/>
      <c r="UIH13" s="1739" t="n"/>
      <c r="UII13" s="1739" t="n"/>
      <c r="UIJ13" s="1739" t="n"/>
      <c r="UIK13" s="1739" t="n"/>
      <c r="UIL13" s="1739" t="n"/>
      <c r="UIM13" s="1739" t="n"/>
      <c r="UIN13" s="1739" t="n"/>
      <c r="UIO13" s="1739" t="n"/>
      <c r="UIP13" s="1739" t="n"/>
      <c r="UIQ13" s="1739" t="n"/>
      <c r="UIR13" s="1739" t="n"/>
      <c r="UIS13" s="1739" t="n"/>
      <c r="UIT13" s="1739" t="n"/>
      <c r="UIU13" s="1739" t="n"/>
      <c r="UIV13" s="1739" t="n"/>
      <c r="UIW13" s="1739" t="n"/>
      <c r="UIX13" s="1739" t="n"/>
      <c r="UIY13" s="1739" t="n"/>
      <c r="UIZ13" s="1739" t="n"/>
      <c r="UJA13" s="1739" t="n"/>
      <c r="UJB13" s="1739" t="n"/>
      <c r="UJC13" s="1739" t="n"/>
      <c r="UJD13" s="1739" t="n"/>
      <c r="UJE13" s="1739" t="n"/>
      <c r="UJF13" s="1739" t="n"/>
      <c r="UJG13" s="1739" t="n"/>
      <c r="UJH13" s="1739" t="n"/>
      <c r="UJI13" s="1739" t="n"/>
      <c r="UJJ13" s="1739" t="n"/>
      <c r="UJK13" s="1739" t="n"/>
      <c r="UJL13" s="1739" t="n"/>
      <c r="UJM13" s="1739" t="n"/>
      <c r="UJN13" s="1739" t="n"/>
      <c r="UJO13" s="1739" t="n"/>
      <c r="UJP13" s="1739" t="n"/>
      <c r="UJQ13" s="1739" t="n"/>
      <c r="UJR13" s="1739" t="n"/>
      <c r="UJS13" s="1739" t="n"/>
      <c r="UJT13" s="1739" t="n"/>
      <c r="UJU13" s="1739" t="n"/>
      <c r="UJV13" s="1739" t="n"/>
      <c r="UJW13" s="1739" t="n"/>
      <c r="UJX13" s="1739" t="n"/>
      <c r="UJY13" s="1739" t="n"/>
      <c r="UJZ13" s="1739" t="n"/>
      <c r="UKA13" s="1739" t="n"/>
      <c r="UKB13" s="1739" t="n"/>
      <c r="UKC13" s="1739" t="n"/>
      <c r="UKD13" s="1739" t="n"/>
      <c r="UKE13" s="1739" t="n"/>
      <c r="UKF13" s="1739" t="n"/>
      <c r="UKG13" s="1739" t="n"/>
      <c r="UKH13" s="1739" t="n"/>
      <c r="UKI13" s="1739" t="n"/>
      <c r="UKJ13" s="1739" t="n"/>
      <c r="UKK13" s="1739" t="n"/>
      <c r="UKL13" s="1739" t="n"/>
      <c r="UKM13" s="1739" t="n"/>
      <c r="UKN13" s="1739" t="n"/>
      <c r="UKO13" s="1739" t="n"/>
      <c r="UKP13" s="1739" t="n"/>
      <c r="UKQ13" s="1739" t="n"/>
      <c r="UKR13" s="1739" t="n"/>
      <c r="UKS13" s="1739" t="n"/>
      <c r="UKT13" s="1739" t="n"/>
      <c r="UKU13" s="1739" t="n"/>
      <c r="UKV13" s="1739" t="n"/>
      <c r="UKW13" s="1739" t="n"/>
      <c r="UKX13" s="1739" t="n"/>
      <c r="UKY13" s="1739" t="n"/>
      <c r="UKZ13" s="1739" t="n"/>
      <c r="ULA13" s="1739" t="n"/>
      <c r="ULB13" s="1739" t="n"/>
      <c r="ULC13" s="1739" t="n"/>
      <c r="ULD13" s="1739" t="n"/>
      <c r="ULE13" s="1739" t="n"/>
      <c r="ULF13" s="1739" t="n"/>
      <c r="ULG13" s="1739" t="n"/>
      <c r="ULH13" s="1739" t="n"/>
      <c r="ULI13" s="1739" t="n"/>
      <c r="ULJ13" s="1739" t="n"/>
      <c r="ULK13" s="1739" t="n"/>
      <c r="ULL13" s="1739" t="n"/>
      <c r="ULM13" s="1739" t="n"/>
      <c r="ULN13" s="1739" t="n"/>
      <c r="ULO13" s="1739" t="n"/>
      <c r="ULP13" s="1739" t="n"/>
      <c r="ULQ13" s="1739" t="n"/>
      <c r="ULR13" s="1739" t="n"/>
      <c r="ULS13" s="1739" t="n"/>
      <c r="ULT13" s="1739" t="n"/>
      <c r="ULU13" s="1739" t="n"/>
      <c r="ULV13" s="1739" t="n"/>
      <c r="ULW13" s="1739" t="n"/>
      <c r="ULX13" s="1739" t="n"/>
      <c r="ULY13" s="1739" t="n"/>
      <c r="ULZ13" s="1739" t="n"/>
      <c r="UMA13" s="1739" t="n"/>
      <c r="UMB13" s="1739" t="n"/>
      <c r="UMC13" s="1739" t="n"/>
      <c r="UMD13" s="1739" t="n"/>
      <c r="UME13" s="1739" t="n"/>
      <c r="UMF13" s="1739" t="n"/>
      <c r="UMG13" s="1739" t="n"/>
      <c r="UMH13" s="1739" t="n"/>
      <c r="UMI13" s="1739" t="n"/>
      <c r="UMJ13" s="1739" t="n"/>
      <c r="UMK13" s="1739" t="n"/>
      <c r="UML13" s="1739" t="n"/>
      <c r="UMM13" s="1739" t="n"/>
      <c r="UMN13" s="1739" t="n"/>
      <c r="UMO13" s="1739" t="n"/>
      <c r="UMP13" s="1739" t="n"/>
      <c r="UMQ13" s="1739" t="n"/>
      <c r="UMR13" s="1739" t="n"/>
      <c r="UMS13" s="1739" t="n"/>
      <c r="UMT13" s="1739" t="n"/>
      <c r="UMU13" s="1739" t="n"/>
      <c r="UMV13" s="1739" t="n"/>
      <c r="UMW13" s="1739" t="n"/>
      <c r="UMX13" s="1739" t="n"/>
      <c r="UMY13" s="1739" t="n"/>
      <c r="UMZ13" s="1739" t="n"/>
      <c r="UNA13" s="1739" t="n"/>
      <c r="UNB13" s="1739" t="n"/>
      <c r="UNC13" s="1739" t="n"/>
      <c r="UND13" s="1739" t="n"/>
      <c r="UNE13" s="1739" t="n"/>
      <c r="UNF13" s="1739" t="n"/>
      <c r="UNG13" s="1739" t="n"/>
      <c r="UNH13" s="1739" t="n"/>
      <c r="UNI13" s="1739" t="n"/>
      <c r="UNJ13" s="1739" t="n"/>
      <c r="UNK13" s="1739" t="n"/>
      <c r="UNL13" s="1739" t="n"/>
      <c r="UNM13" s="1739" t="n"/>
      <c r="UNN13" s="1739" t="n"/>
      <c r="UNO13" s="1739" t="n"/>
      <c r="UNP13" s="1739" t="n"/>
      <c r="UNQ13" s="1739" t="n"/>
      <c r="UNR13" s="1739" t="n"/>
      <c r="UNS13" s="1739" t="n"/>
      <c r="UNT13" s="1739" t="n"/>
      <c r="UNU13" s="1739" t="n"/>
      <c r="UNV13" s="1739" t="n"/>
      <c r="UNW13" s="1739" t="n"/>
      <c r="UNX13" s="1739" t="n"/>
      <c r="UNY13" s="1739" t="n"/>
      <c r="UNZ13" s="1739" t="n"/>
      <c r="UOA13" s="1739" t="n"/>
      <c r="UOB13" s="1739" t="n"/>
      <c r="UOC13" s="1739" t="n"/>
      <c r="UOD13" s="1739" t="n"/>
      <c r="UOE13" s="1739" t="n"/>
      <c r="UOF13" s="1739" t="n"/>
      <c r="UOG13" s="1739" t="n"/>
      <c r="UOH13" s="1739" t="n"/>
      <c r="UOI13" s="1739" t="n"/>
      <c r="UOJ13" s="1739" t="n"/>
      <c r="UOK13" s="1739" t="n"/>
      <c r="UOL13" s="1739" t="n"/>
      <c r="UOM13" s="1739" t="n"/>
      <c r="UON13" s="1739" t="n"/>
      <c r="UOO13" s="1739" t="n"/>
      <c r="UOP13" s="1739" t="n"/>
      <c r="UOQ13" s="1739" t="n"/>
      <c r="UOR13" s="1739" t="n"/>
      <c r="UOS13" s="1739" t="n"/>
      <c r="UOT13" s="1739" t="n"/>
      <c r="UOU13" s="1739" t="n"/>
      <c r="UOV13" s="1739" t="n"/>
      <c r="UOW13" s="1739" t="n"/>
      <c r="UOX13" s="1739" t="n"/>
      <c r="UOY13" s="1739" t="n"/>
      <c r="UOZ13" s="1739" t="n"/>
      <c r="UPA13" s="1739" t="n"/>
      <c r="UPB13" s="1739" t="n"/>
      <c r="UPC13" s="1739" t="n"/>
      <c r="UPD13" s="1739" t="n"/>
      <c r="UPE13" s="1739" t="n"/>
      <c r="UPF13" s="1739" t="n"/>
      <c r="UPG13" s="1739" t="n"/>
      <c r="UPH13" s="1739" t="n"/>
      <c r="UPI13" s="1739" t="n"/>
      <c r="UPJ13" s="1739" t="n"/>
      <c r="UPK13" s="1739" t="n"/>
      <c r="UPL13" s="1739" t="n"/>
      <c r="UPM13" s="1739" t="n"/>
      <c r="UPN13" s="1739" t="n"/>
      <c r="UPO13" s="1739" t="n"/>
      <c r="UPP13" s="1739" t="n"/>
      <c r="UPQ13" s="1739" t="n"/>
      <c r="UPR13" s="1739" t="n"/>
      <c r="UPS13" s="1739" t="n"/>
      <c r="UPT13" s="1739" t="n"/>
      <c r="UPU13" s="1739" t="n"/>
      <c r="UPV13" s="1739" t="n"/>
      <c r="UPW13" s="1739" t="n"/>
      <c r="UPX13" s="1739" t="n"/>
      <c r="UPY13" s="1739" t="n"/>
      <c r="UPZ13" s="1739" t="n"/>
      <c r="UQA13" s="1739" t="n"/>
      <c r="UQB13" s="1739" t="n"/>
      <c r="UQC13" s="1739" t="n"/>
      <c r="UQD13" s="1739" t="n"/>
      <c r="UQE13" s="1739" t="n"/>
      <c r="UQF13" s="1739" t="n"/>
      <c r="UQG13" s="1739" t="n"/>
      <c r="UQH13" s="1739" t="n"/>
      <c r="UQI13" s="1739" t="n"/>
      <c r="UQJ13" s="1739" t="n"/>
      <c r="UQK13" s="1739" t="n"/>
      <c r="UQL13" s="1739" t="n"/>
      <c r="UQM13" s="1739" t="n"/>
      <c r="UQN13" s="1739" t="n"/>
      <c r="UQO13" s="1739" t="n"/>
      <c r="UQP13" s="1739" t="n"/>
      <c r="UQQ13" s="1739" t="n"/>
      <c r="UQR13" s="1739" t="n"/>
      <c r="UQS13" s="1739" t="n"/>
      <c r="UQT13" s="1739" t="n"/>
      <c r="UQU13" s="1739" t="n"/>
      <c r="UQV13" s="1739" t="n"/>
      <c r="UQW13" s="1739" t="n"/>
      <c r="UQX13" s="1739" t="n"/>
      <c r="UQY13" s="1739" t="n"/>
      <c r="UQZ13" s="1739" t="n"/>
      <c r="URA13" s="1739" t="n"/>
      <c r="URB13" s="1739" t="n"/>
      <c r="URC13" s="1739" t="n"/>
      <c r="URD13" s="1739" t="n"/>
      <c r="URE13" s="1739" t="n"/>
      <c r="URF13" s="1739" t="n"/>
      <c r="URG13" s="1739" t="n"/>
      <c r="URH13" s="1739" t="n"/>
      <c r="URI13" s="1739" t="n"/>
      <c r="URJ13" s="1739" t="n"/>
      <c r="URK13" s="1739" t="n"/>
      <c r="URL13" s="1739" t="n"/>
      <c r="URM13" s="1739" t="n"/>
      <c r="URN13" s="1739" t="n"/>
      <c r="URO13" s="1739" t="n"/>
      <c r="URP13" s="1739" t="n"/>
      <c r="URQ13" s="1739" t="n"/>
      <c r="URR13" s="1739" t="n"/>
      <c r="URS13" s="1739" t="n"/>
      <c r="URT13" s="1739" t="n"/>
      <c r="URU13" s="1739" t="n"/>
      <c r="URV13" s="1739" t="n"/>
      <c r="URW13" s="1739" t="n"/>
      <c r="URX13" s="1739" t="n"/>
      <c r="URY13" s="1739" t="n"/>
      <c r="URZ13" s="1739" t="n"/>
      <c r="USA13" s="1739" t="n"/>
      <c r="USB13" s="1739" t="n"/>
      <c r="USC13" s="1739" t="n"/>
      <c r="USD13" s="1739" t="n"/>
      <c r="USE13" s="1739" t="n"/>
      <c r="USF13" s="1739" t="n"/>
      <c r="USG13" s="1739" t="n"/>
      <c r="USH13" s="1739" t="n"/>
      <c r="USI13" s="1739" t="n"/>
      <c r="USJ13" s="1739" t="n"/>
      <c r="USK13" s="1739" t="n"/>
      <c r="USL13" s="1739" t="n"/>
      <c r="USM13" s="1739" t="n"/>
      <c r="USN13" s="1739" t="n"/>
      <c r="USO13" s="1739" t="n"/>
      <c r="USP13" s="1739" t="n"/>
      <c r="USQ13" s="1739" t="n"/>
      <c r="USR13" s="1739" t="n"/>
      <c r="USS13" s="1739" t="n"/>
      <c r="UST13" s="1739" t="n"/>
      <c r="USU13" s="1739" t="n"/>
      <c r="USV13" s="1739" t="n"/>
      <c r="USW13" s="1739" t="n"/>
      <c r="USX13" s="1739" t="n"/>
      <c r="USY13" s="1739" t="n"/>
      <c r="USZ13" s="1739" t="n"/>
      <c r="UTA13" s="1739" t="n"/>
      <c r="UTB13" s="1739" t="n"/>
      <c r="UTC13" s="1739" t="n"/>
      <c r="UTD13" s="1739" t="n"/>
      <c r="UTE13" s="1739" t="n"/>
      <c r="UTF13" s="1739" t="n"/>
      <c r="UTG13" s="1739" t="n"/>
      <c r="UTH13" s="1739" t="n"/>
      <c r="UTI13" s="1739" t="n"/>
      <c r="UTJ13" s="1739" t="n"/>
      <c r="UTK13" s="1739" t="n"/>
      <c r="UTL13" s="1739" t="n"/>
      <c r="UTM13" s="1739" t="n"/>
      <c r="UTN13" s="1739" t="n"/>
      <c r="UTO13" s="1739" t="n"/>
      <c r="UTP13" s="1739" t="n"/>
      <c r="UTQ13" s="1739" t="n"/>
      <c r="UTR13" s="1739" t="n"/>
      <c r="UTS13" s="1739" t="n"/>
      <c r="UTT13" s="1739" t="n"/>
      <c r="UTU13" s="1739" t="n"/>
      <c r="UTV13" s="1739" t="n"/>
      <c r="UTW13" s="1739" t="n"/>
      <c r="UTX13" s="1739" t="n"/>
      <c r="UTY13" s="1739" t="n"/>
      <c r="UTZ13" s="1739" t="n"/>
      <c r="UUA13" s="1739" t="n"/>
      <c r="UUB13" s="1739" t="n"/>
      <c r="UUC13" s="1739" t="n"/>
      <c r="UUD13" s="1739" t="n"/>
      <c r="UUE13" s="1739" t="n"/>
      <c r="UUF13" s="1739" t="n"/>
      <c r="UUG13" s="1739" t="n"/>
      <c r="UUH13" s="1739" t="n"/>
      <c r="UUI13" s="1739" t="n"/>
      <c r="UUJ13" s="1739" t="n"/>
      <c r="UUK13" s="1739" t="n"/>
      <c r="UUL13" s="1739" t="n"/>
      <c r="UUM13" s="1739" t="n"/>
      <c r="UUN13" s="1739" t="n"/>
      <c r="UUO13" s="1739" t="n"/>
      <c r="UUP13" s="1739" t="n"/>
      <c r="UUQ13" s="1739" t="n"/>
      <c r="UUR13" s="1739" t="n"/>
      <c r="UUS13" s="1739" t="n"/>
      <c r="UUT13" s="1739" t="n"/>
      <c r="UUU13" s="1739" t="n"/>
      <c r="UUV13" s="1739" t="n"/>
      <c r="UUW13" s="1739" t="n"/>
      <c r="UUX13" s="1739" t="n"/>
      <c r="UUY13" s="1739" t="n"/>
      <c r="UUZ13" s="1739" t="n"/>
      <c r="UVA13" s="1739" t="n"/>
      <c r="UVB13" s="1739" t="n"/>
      <c r="UVC13" s="1739" t="n"/>
      <c r="UVD13" s="1739" t="n"/>
      <c r="UVE13" s="1739" t="n"/>
      <c r="UVF13" s="1739" t="n"/>
      <c r="UVG13" s="1739" t="n"/>
      <c r="UVH13" s="1739" t="n"/>
      <c r="UVI13" s="1739" t="n"/>
      <c r="UVJ13" s="1739" t="n"/>
      <c r="UVK13" s="1739" t="n"/>
      <c r="UVL13" s="1739" t="n"/>
      <c r="UVM13" s="1739" t="n"/>
      <c r="UVN13" s="1739" t="n"/>
      <c r="UVO13" s="1739" t="n"/>
      <c r="UVP13" s="1739" t="n"/>
      <c r="UVQ13" s="1739" t="n"/>
      <c r="UVR13" s="1739" t="n"/>
      <c r="UVS13" s="1739" t="n"/>
      <c r="UVT13" s="1739" t="n"/>
      <c r="UVU13" s="1739" t="n"/>
      <c r="UVV13" s="1739" t="n"/>
      <c r="UVW13" s="1739" t="n"/>
      <c r="UVX13" s="1739" t="n"/>
      <c r="UVY13" s="1739" t="n"/>
      <c r="UVZ13" s="1739" t="n"/>
      <c r="UWA13" s="1739" t="n"/>
      <c r="UWB13" s="1739" t="n"/>
      <c r="UWC13" s="1739" t="n"/>
      <c r="UWD13" s="1739" t="n"/>
      <c r="UWE13" s="1739" t="n"/>
      <c r="UWF13" s="1739" t="n"/>
      <c r="UWG13" s="1739" t="n"/>
      <c r="UWH13" s="1739" t="n"/>
      <c r="UWI13" s="1739" t="n"/>
      <c r="UWJ13" s="1739" t="n"/>
      <c r="UWK13" s="1739" t="n"/>
      <c r="UWL13" s="1739" t="n"/>
      <c r="UWM13" s="1739" t="n"/>
      <c r="UWN13" s="1739" t="n"/>
      <c r="UWO13" s="1739" t="n"/>
      <c r="UWP13" s="1739" t="n"/>
      <c r="UWQ13" s="1739" t="n"/>
      <c r="UWR13" s="1739" t="n"/>
      <c r="UWS13" s="1739" t="n"/>
      <c r="UWT13" s="1739" t="n"/>
      <c r="UWU13" s="1739" t="n"/>
      <c r="UWV13" s="1739" t="n"/>
      <c r="UWW13" s="1739" t="n"/>
      <c r="UWX13" s="1739" t="n"/>
      <c r="UWY13" s="1739" t="n"/>
      <c r="UWZ13" s="1739" t="n"/>
      <c r="UXA13" s="1739" t="n"/>
      <c r="UXB13" s="1739" t="n"/>
      <c r="UXC13" s="1739" t="n"/>
      <c r="UXD13" s="1739" t="n"/>
      <c r="UXE13" s="1739" t="n"/>
      <c r="UXF13" s="1739" t="n"/>
      <c r="UXG13" s="1739" t="n"/>
      <c r="UXH13" s="1739" t="n"/>
      <c r="UXI13" s="1739" t="n"/>
      <c r="UXJ13" s="1739" t="n"/>
      <c r="UXK13" s="1739" t="n"/>
      <c r="UXL13" s="1739" t="n"/>
      <c r="UXM13" s="1739" t="n"/>
      <c r="UXN13" s="1739" t="n"/>
      <c r="UXO13" s="1739" t="n"/>
      <c r="UXP13" s="1739" t="n"/>
      <c r="UXQ13" s="1739" t="n"/>
      <c r="UXR13" s="1739" t="n"/>
      <c r="UXS13" s="1739" t="n"/>
      <c r="UXT13" s="1739" t="n"/>
      <c r="UXU13" s="1739" t="n"/>
      <c r="UXV13" s="1739" t="n"/>
      <c r="UXW13" s="1739" t="n"/>
      <c r="UXX13" s="1739" t="n"/>
      <c r="UXY13" s="1739" t="n"/>
      <c r="UXZ13" s="1739" t="n"/>
      <c r="UYA13" s="1739" t="n"/>
      <c r="UYB13" s="1739" t="n"/>
      <c r="UYC13" s="1739" t="n"/>
      <c r="UYD13" s="1739" t="n"/>
      <c r="UYE13" s="1739" t="n"/>
      <c r="UYF13" s="1739" t="n"/>
      <c r="UYG13" s="1739" t="n"/>
      <c r="UYH13" s="1739" t="n"/>
      <c r="UYI13" s="1739" t="n"/>
      <c r="UYJ13" s="1739" t="n"/>
      <c r="UYK13" s="1739" t="n"/>
      <c r="UYL13" s="1739" t="n"/>
      <c r="UYM13" s="1739" t="n"/>
      <c r="UYN13" s="1739" t="n"/>
      <c r="UYO13" s="1739" t="n"/>
      <c r="UYP13" s="1739" t="n"/>
      <c r="UYQ13" s="1739" t="n"/>
      <c r="UYR13" s="1739" t="n"/>
      <c r="UYS13" s="1739" t="n"/>
      <c r="UYT13" s="1739" t="n"/>
      <c r="UYU13" s="1739" t="n"/>
      <c r="UYV13" s="1739" t="n"/>
      <c r="UYW13" s="1739" t="n"/>
      <c r="UYX13" s="1739" t="n"/>
      <c r="UYY13" s="1739" t="n"/>
      <c r="UYZ13" s="1739" t="n"/>
      <c r="UZA13" s="1739" t="n"/>
      <c r="UZB13" s="1739" t="n"/>
      <c r="UZC13" s="1739" t="n"/>
      <c r="UZD13" s="1739" t="n"/>
      <c r="UZE13" s="1739" t="n"/>
      <c r="UZF13" s="1739" t="n"/>
      <c r="UZG13" s="1739" t="n"/>
      <c r="UZH13" s="1739" t="n"/>
      <c r="UZI13" s="1739" t="n"/>
      <c r="UZJ13" s="1739" t="n"/>
      <c r="UZK13" s="1739" t="n"/>
      <c r="UZL13" s="1739" t="n"/>
      <c r="UZM13" s="1739" t="n"/>
      <c r="UZN13" s="1739" t="n"/>
      <c r="UZO13" s="1739" t="n"/>
      <c r="UZP13" s="1739" t="n"/>
      <c r="UZQ13" s="1739" t="n"/>
      <c r="UZR13" s="1739" t="n"/>
      <c r="UZS13" s="1739" t="n"/>
      <c r="UZT13" s="1739" t="n"/>
      <c r="UZU13" s="1739" t="n"/>
      <c r="UZV13" s="1739" t="n"/>
      <c r="UZW13" s="1739" t="n"/>
      <c r="UZX13" s="1739" t="n"/>
      <c r="UZY13" s="1739" t="n"/>
      <c r="UZZ13" s="1739" t="n"/>
      <c r="VAA13" s="1739" t="n"/>
      <c r="VAB13" s="1739" t="n"/>
      <c r="VAC13" s="1739" t="n"/>
      <c r="VAD13" s="1739" t="n"/>
      <c r="VAE13" s="1739" t="n"/>
      <c r="VAF13" s="1739" t="n"/>
      <c r="VAG13" s="1739" t="n"/>
      <c r="VAH13" s="1739" t="n"/>
      <c r="VAI13" s="1739" t="n"/>
      <c r="VAJ13" s="1739" t="n"/>
      <c r="VAK13" s="1739" t="n"/>
      <c r="VAL13" s="1739" t="n"/>
      <c r="VAM13" s="1739" t="n"/>
      <c r="VAN13" s="1739" t="n"/>
      <c r="VAO13" s="1739" t="n"/>
      <c r="VAP13" s="1739" t="n"/>
      <c r="VAQ13" s="1739" t="n"/>
      <c r="VAR13" s="1739" t="n"/>
      <c r="VAS13" s="1739" t="n"/>
      <c r="VAT13" s="1739" t="n"/>
      <c r="VAU13" s="1739" t="n"/>
      <c r="VAV13" s="1739" t="n"/>
      <c r="VAW13" s="1739" t="n"/>
      <c r="VAX13" s="1739" t="n"/>
      <c r="VAY13" s="1739" t="n"/>
      <c r="VAZ13" s="1739" t="n"/>
      <c r="VBA13" s="1739" t="n"/>
      <c r="VBB13" s="1739" t="n"/>
      <c r="VBC13" s="1739" t="n"/>
      <c r="VBD13" s="1739" t="n"/>
      <c r="VBE13" s="1739" t="n"/>
      <c r="VBF13" s="1739" t="n"/>
      <c r="VBG13" s="1739" t="n"/>
      <c r="VBH13" s="1739" t="n"/>
      <c r="VBI13" s="1739" t="n"/>
      <c r="VBJ13" s="1739" t="n"/>
      <c r="VBK13" s="1739" t="n"/>
      <c r="VBL13" s="1739" t="n"/>
      <c r="VBM13" s="1739" t="n"/>
      <c r="VBN13" s="1739" t="n"/>
      <c r="VBO13" s="1739" t="n"/>
      <c r="VBP13" s="1739" t="n"/>
      <c r="VBQ13" s="1739" t="n"/>
      <c r="VBR13" s="1739" t="n"/>
      <c r="VBS13" s="1739" t="n"/>
      <c r="VBT13" s="1739" t="n"/>
      <c r="VBU13" s="1739" t="n"/>
      <c r="VBV13" s="1739" t="n"/>
      <c r="VBW13" s="1739" t="n"/>
      <c r="VBX13" s="1739" t="n"/>
      <c r="VBY13" s="1739" t="n"/>
      <c r="VBZ13" s="1739" t="n"/>
      <c r="VCA13" s="1739" t="n"/>
      <c r="VCB13" s="1739" t="n"/>
      <c r="VCC13" s="1739" t="n"/>
      <c r="VCD13" s="1739" t="n"/>
      <c r="VCE13" s="1739" t="n"/>
      <c r="VCF13" s="1739" t="n"/>
      <c r="VCG13" s="1739" t="n"/>
      <c r="VCH13" s="1739" t="n"/>
      <c r="VCI13" s="1739" t="n"/>
      <c r="VCJ13" s="1739" t="n"/>
      <c r="VCK13" s="1739" t="n"/>
      <c r="VCL13" s="1739" t="n"/>
      <c r="VCM13" s="1739" t="n"/>
      <c r="VCN13" s="1739" t="n"/>
      <c r="VCO13" s="1739" t="n"/>
      <c r="VCP13" s="1739" t="n"/>
      <c r="VCQ13" s="1739" t="n"/>
      <c r="VCR13" s="1739" t="n"/>
      <c r="VCS13" s="1739" t="n"/>
      <c r="VCT13" s="1739" t="n"/>
      <c r="VCU13" s="1739" t="n"/>
      <c r="VCV13" s="1739" t="n"/>
      <c r="VCW13" s="1739" t="n"/>
      <c r="VCX13" s="1739" t="n"/>
      <c r="VCY13" s="1739" t="n"/>
      <c r="VCZ13" s="1739" t="n"/>
      <c r="VDA13" s="1739" t="n"/>
      <c r="VDB13" s="1739" t="n"/>
      <c r="VDC13" s="1739" t="n"/>
      <c r="VDD13" s="1739" t="n"/>
      <c r="VDE13" s="1739" t="n"/>
      <c r="VDF13" s="1739" t="n"/>
      <c r="VDG13" s="1739" t="n"/>
      <c r="VDH13" s="1739" t="n"/>
      <c r="VDI13" s="1739" t="n"/>
      <c r="VDJ13" s="1739" t="n"/>
      <c r="VDK13" s="1739" t="n"/>
      <c r="VDL13" s="1739" t="n"/>
      <c r="VDM13" s="1739" t="n"/>
      <c r="VDN13" s="1739" t="n"/>
      <c r="VDO13" s="1739" t="n"/>
      <c r="VDP13" s="1739" t="n"/>
      <c r="VDQ13" s="1739" t="n"/>
      <c r="VDR13" s="1739" t="n"/>
      <c r="VDS13" s="1739" t="n"/>
      <c r="VDT13" s="1739" t="n"/>
      <c r="VDU13" s="1739" t="n"/>
      <c r="VDV13" s="1739" t="n"/>
      <c r="VDW13" s="1739" t="n"/>
      <c r="VDX13" s="1739" t="n"/>
      <c r="VDY13" s="1739" t="n"/>
      <c r="VDZ13" s="1739" t="n"/>
      <c r="VEA13" s="1739" t="n"/>
      <c r="VEB13" s="1739" t="n"/>
      <c r="VEC13" s="1739" t="n"/>
      <c r="VED13" s="1739" t="n"/>
      <c r="VEE13" s="1739" t="n"/>
      <c r="VEF13" s="1739" t="n"/>
      <c r="VEG13" s="1739" t="n"/>
      <c r="VEH13" s="1739" t="n"/>
      <c r="VEI13" s="1739" t="n"/>
      <c r="VEJ13" s="1739" t="n"/>
      <c r="VEK13" s="1739" t="n"/>
      <c r="VEL13" s="1739" t="n"/>
      <c r="VEM13" s="1739" t="n"/>
      <c r="VEN13" s="1739" t="n"/>
      <c r="VEO13" s="1739" t="n"/>
      <c r="VEP13" s="1739" t="n"/>
      <c r="VEQ13" s="1739" t="n"/>
      <c r="VER13" s="1739" t="n"/>
      <c r="VES13" s="1739" t="n"/>
      <c r="VET13" s="1739" t="n"/>
      <c r="VEU13" s="1739" t="n"/>
      <c r="VEV13" s="1739" t="n"/>
      <c r="VEW13" s="1739" t="n"/>
      <c r="VEX13" s="1739" t="n"/>
      <c r="VEY13" s="1739" t="n"/>
      <c r="VEZ13" s="1739" t="n"/>
      <c r="VFA13" s="1739" t="n"/>
      <c r="VFB13" s="1739" t="n"/>
      <c r="VFC13" s="1739" t="n"/>
      <c r="VFD13" s="1739" t="n"/>
      <c r="VFE13" s="1739" t="n"/>
      <c r="VFF13" s="1739" t="n"/>
      <c r="VFG13" s="1739" t="n"/>
      <c r="VFH13" s="1739" t="n"/>
      <c r="VFI13" s="1739" t="n"/>
      <c r="VFJ13" s="1739" t="n"/>
      <c r="VFK13" s="1739" t="n"/>
      <c r="VFL13" s="1739" t="n"/>
      <c r="VFM13" s="1739" t="n"/>
      <c r="VFN13" s="1739" t="n"/>
      <c r="VFO13" s="1739" t="n"/>
      <c r="VFP13" s="1739" t="n"/>
      <c r="VFQ13" s="1739" t="n"/>
      <c r="VFR13" s="1739" t="n"/>
      <c r="VFS13" s="1739" t="n"/>
      <c r="VFT13" s="1739" t="n"/>
      <c r="VFU13" s="1739" t="n"/>
      <c r="VFV13" s="1739" t="n"/>
      <c r="VFW13" s="1739" t="n"/>
      <c r="VFX13" s="1739" t="n"/>
      <c r="VFY13" s="1739" t="n"/>
      <c r="VFZ13" s="1739" t="n"/>
      <c r="VGA13" s="1739" t="n"/>
      <c r="VGB13" s="1739" t="n"/>
      <c r="VGC13" s="1739" t="n"/>
      <c r="VGD13" s="1739" t="n"/>
      <c r="VGE13" s="1739" t="n"/>
      <c r="VGF13" s="1739" t="n"/>
      <c r="VGG13" s="1739" t="n"/>
      <c r="VGH13" s="1739" t="n"/>
      <c r="VGI13" s="1739" t="n"/>
      <c r="VGJ13" s="1739" t="n"/>
      <c r="VGK13" s="1739" t="n"/>
      <c r="VGL13" s="1739" t="n"/>
      <c r="VGM13" s="1739" t="n"/>
      <c r="VGN13" s="1739" t="n"/>
      <c r="VGO13" s="1739" t="n"/>
      <c r="VGP13" s="1739" t="n"/>
      <c r="VGQ13" s="1739" t="n"/>
      <c r="VGR13" s="1739" t="n"/>
      <c r="VGS13" s="1739" t="n"/>
      <c r="VGT13" s="1739" t="n"/>
      <c r="VGU13" s="1739" t="n"/>
      <c r="VGV13" s="1739" t="n"/>
      <c r="VGW13" s="1739" t="n"/>
      <c r="VGX13" s="1739" t="n"/>
      <c r="VGY13" s="1739" t="n"/>
      <c r="VGZ13" s="1739" t="n"/>
      <c r="VHA13" s="1739" t="n"/>
      <c r="VHB13" s="1739" t="n"/>
      <c r="VHC13" s="1739" t="n"/>
      <c r="VHD13" s="1739" t="n"/>
      <c r="VHE13" s="1739" t="n"/>
      <c r="VHF13" s="1739" t="n"/>
      <c r="VHG13" s="1739" t="n"/>
      <c r="VHH13" s="1739" t="n"/>
      <c r="VHI13" s="1739" t="n"/>
      <c r="VHJ13" s="1739" t="n"/>
      <c r="VHK13" s="1739" t="n"/>
      <c r="VHL13" s="1739" t="n"/>
      <c r="VHM13" s="1739" t="n"/>
      <c r="VHN13" s="1739" t="n"/>
      <c r="VHO13" s="1739" t="n"/>
      <c r="VHP13" s="1739" t="n"/>
      <c r="VHQ13" s="1739" t="n"/>
      <c r="VHR13" s="1739" t="n"/>
      <c r="VHS13" s="1739" t="n"/>
      <c r="VHT13" s="1739" t="n"/>
      <c r="VHU13" s="1739" t="n"/>
      <c r="VHV13" s="1739" t="n"/>
      <c r="VHW13" s="1739" t="n"/>
      <c r="VHX13" s="1739" t="n"/>
      <c r="VHY13" s="1739" t="n"/>
      <c r="VHZ13" s="1739" t="n"/>
      <c r="VIA13" s="1739" t="n"/>
      <c r="VIB13" s="1739" t="n"/>
      <c r="VIC13" s="1739" t="n"/>
      <c r="VID13" s="1739" t="n"/>
      <c r="VIE13" s="1739" t="n"/>
      <c r="VIF13" s="1739" t="n"/>
      <c r="VIG13" s="1739" t="n"/>
      <c r="VIH13" s="1739" t="n"/>
      <c r="VII13" s="1739" t="n"/>
      <c r="VIJ13" s="1739" t="n"/>
      <c r="VIK13" s="1739" t="n"/>
      <c r="VIL13" s="1739" t="n"/>
      <c r="VIM13" s="1739" t="n"/>
      <c r="VIN13" s="1739" t="n"/>
      <c r="VIO13" s="1739" t="n"/>
      <c r="VIP13" s="1739" t="n"/>
      <c r="VIQ13" s="1739" t="n"/>
      <c r="VIR13" s="1739" t="n"/>
      <c r="VIS13" s="1739" t="n"/>
      <c r="VIT13" s="1739" t="n"/>
      <c r="VIU13" s="1739" t="n"/>
      <c r="VIV13" s="1739" t="n"/>
      <c r="VIW13" s="1739" t="n"/>
      <c r="VIX13" s="1739" t="n"/>
      <c r="VIY13" s="1739" t="n"/>
      <c r="VIZ13" s="1739" t="n"/>
      <c r="VJA13" s="1739" t="n"/>
      <c r="VJB13" s="1739" t="n"/>
      <c r="VJC13" s="1739" t="n"/>
      <c r="VJD13" s="1739" t="n"/>
      <c r="VJE13" s="1739" t="n"/>
      <c r="VJF13" s="1739" t="n"/>
      <c r="VJG13" s="1739" t="n"/>
      <c r="VJH13" s="1739" t="n"/>
      <c r="VJI13" s="1739" t="n"/>
      <c r="VJJ13" s="1739" t="n"/>
      <c r="VJK13" s="1739" t="n"/>
      <c r="VJL13" s="1739" t="n"/>
      <c r="VJM13" s="1739" t="n"/>
      <c r="VJN13" s="1739" t="n"/>
      <c r="VJO13" s="1739" t="n"/>
      <c r="VJP13" s="1739" t="n"/>
      <c r="VJQ13" s="1739" t="n"/>
      <c r="VJR13" s="1739" t="n"/>
      <c r="VJS13" s="1739" t="n"/>
      <c r="VJT13" s="1739" t="n"/>
      <c r="VJU13" s="1739" t="n"/>
      <c r="VJV13" s="1739" t="n"/>
      <c r="VJW13" s="1739" t="n"/>
      <c r="VJX13" s="1739" t="n"/>
      <c r="VJY13" s="1739" t="n"/>
      <c r="VJZ13" s="1739" t="n"/>
      <c r="VKA13" s="1739" t="n"/>
      <c r="VKB13" s="1739" t="n"/>
      <c r="VKC13" s="1739" t="n"/>
      <c r="VKD13" s="1739" t="n"/>
      <c r="VKE13" s="1739" t="n"/>
      <c r="VKF13" s="1739" t="n"/>
      <c r="VKG13" s="1739" t="n"/>
      <c r="VKH13" s="1739" t="n"/>
      <c r="VKI13" s="1739" t="n"/>
      <c r="VKJ13" s="1739" t="n"/>
      <c r="VKK13" s="1739" t="n"/>
      <c r="VKL13" s="1739" t="n"/>
      <c r="VKM13" s="1739" t="n"/>
      <c r="VKN13" s="1739" t="n"/>
      <c r="VKO13" s="1739" t="n"/>
      <c r="VKP13" s="1739" t="n"/>
      <c r="VKQ13" s="1739" t="n"/>
      <c r="VKR13" s="1739" t="n"/>
      <c r="VKS13" s="1739" t="n"/>
      <c r="VKT13" s="1739" t="n"/>
      <c r="VKU13" s="1739" t="n"/>
      <c r="VKV13" s="1739" t="n"/>
      <c r="VKW13" s="1739" t="n"/>
      <c r="VKX13" s="1739" t="n"/>
      <c r="VKY13" s="1739" t="n"/>
      <c r="VKZ13" s="1739" t="n"/>
      <c r="VLA13" s="1739" t="n"/>
      <c r="VLB13" s="1739" t="n"/>
      <c r="VLC13" s="1739" t="n"/>
      <c r="VLD13" s="1739" t="n"/>
      <c r="VLE13" s="1739" t="n"/>
      <c r="VLF13" s="1739" t="n"/>
      <c r="VLG13" s="1739" t="n"/>
      <c r="VLH13" s="1739" t="n"/>
      <c r="VLI13" s="1739" t="n"/>
      <c r="VLJ13" s="1739" t="n"/>
      <c r="VLK13" s="1739" t="n"/>
      <c r="VLL13" s="1739" t="n"/>
      <c r="VLM13" s="1739" t="n"/>
      <c r="VLN13" s="1739" t="n"/>
      <c r="VLO13" s="1739" t="n"/>
      <c r="VLP13" s="1739" t="n"/>
      <c r="VLQ13" s="1739" t="n"/>
      <c r="VLR13" s="1739" t="n"/>
      <c r="VLS13" s="1739" t="n"/>
      <c r="VLT13" s="1739" t="n"/>
      <c r="VLU13" s="1739" t="n"/>
      <c r="VLV13" s="1739" t="n"/>
      <c r="VLW13" s="1739" t="n"/>
      <c r="VLX13" s="1739" t="n"/>
      <c r="VLY13" s="1739" t="n"/>
      <c r="VLZ13" s="1739" t="n"/>
      <c r="VMA13" s="1739" t="n"/>
      <c r="VMB13" s="1739" t="n"/>
      <c r="VMC13" s="1739" t="n"/>
      <c r="VMD13" s="1739" t="n"/>
      <c r="VME13" s="1739" t="n"/>
      <c r="VMF13" s="1739" t="n"/>
      <c r="VMG13" s="1739" t="n"/>
      <c r="VMH13" s="1739" t="n"/>
      <c r="VMI13" s="1739" t="n"/>
      <c r="VMJ13" s="1739" t="n"/>
      <c r="VMK13" s="1739" t="n"/>
      <c r="VML13" s="1739" t="n"/>
      <c r="VMM13" s="1739" t="n"/>
      <c r="VMN13" s="1739" t="n"/>
      <c r="VMO13" s="1739" t="n"/>
      <c r="VMP13" s="1739" t="n"/>
      <c r="VMQ13" s="1739" t="n"/>
      <c r="VMR13" s="1739" t="n"/>
      <c r="VMS13" s="1739" t="n"/>
      <c r="VMT13" s="1739" t="n"/>
      <c r="VMU13" s="1739" t="n"/>
      <c r="VMV13" s="1739" t="n"/>
      <c r="VMW13" s="1739" t="n"/>
      <c r="VMX13" s="1739" t="n"/>
      <c r="VMY13" s="1739" t="n"/>
      <c r="VMZ13" s="1739" t="n"/>
      <c r="VNA13" s="1739" t="n"/>
      <c r="VNB13" s="1739" t="n"/>
      <c r="VNC13" s="1739" t="n"/>
      <c r="VND13" s="1739" t="n"/>
      <c r="VNE13" s="1739" t="n"/>
      <c r="VNF13" s="1739" t="n"/>
      <c r="VNG13" s="1739" t="n"/>
      <c r="VNH13" s="1739" t="n"/>
      <c r="VNI13" s="1739" t="n"/>
      <c r="VNJ13" s="1739" t="n"/>
      <c r="VNK13" s="1739" t="n"/>
      <c r="VNL13" s="1739" t="n"/>
      <c r="VNM13" s="1739" t="n"/>
      <c r="VNN13" s="1739" t="n"/>
      <c r="VNO13" s="1739" t="n"/>
      <c r="VNP13" s="1739" t="n"/>
      <c r="VNQ13" s="1739" t="n"/>
      <c r="VNR13" s="1739" t="n"/>
      <c r="VNS13" s="1739" t="n"/>
      <c r="VNT13" s="1739" t="n"/>
      <c r="VNU13" s="1739" t="n"/>
      <c r="VNV13" s="1739" t="n"/>
      <c r="VNW13" s="1739" t="n"/>
      <c r="VNX13" s="1739" t="n"/>
      <c r="VNY13" s="1739" t="n"/>
      <c r="VNZ13" s="1739" t="n"/>
      <c r="VOA13" s="1739" t="n"/>
      <c r="VOB13" s="1739" t="n"/>
      <c r="VOC13" s="1739" t="n"/>
      <c r="VOD13" s="1739" t="n"/>
      <c r="VOE13" s="1739" t="n"/>
      <c r="VOF13" s="1739" t="n"/>
      <c r="VOG13" s="1739" t="n"/>
      <c r="VOH13" s="1739" t="n"/>
      <c r="VOI13" s="1739" t="n"/>
      <c r="VOJ13" s="1739" t="n"/>
      <c r="VOK13" s="1739" t="n"/>
      <c r="VOL13" s="1739" t="n"/>
      <c r="VOM13" s="1739" t="n"/>
      <c r="VON13" s="1739" t="n"/>
      <c r="VOO13" s="1739" t="n"/>
      <c r="VOP13" s="1739" t="n"/>
      <c r="VOQ13" s="1739" t="n"/>
      <c r="VOR13" s="1739" t="n"/>
      <c r="VOS13" s="1739" t="n"/>
      <c r="VOT13" s="1739" t="n"/>
      <c r="VOU13" s="1739" t="n"/>
      <c r="VOV13" s="1739" t="n"/>
      <c r="VOW13" s="1739" t="n"/>
      <c r="VOX13" s="1739" t="n"/>
      <c r="VOY13" s="1739" t="n"/>
      <c r="VOZ13" s="1739" t="n"/>
      <c r="VPA13" s="1739" t="n"/>
      <c r="VPB13" s="1739" t="n"/>
      <c r="VPC13" s="1739" t="n"/>
      <c r="VPD13" s="1739" t="n"/>
      <c r="VPE13" s="1739" t="n"/>
      <c r="VPF13" s="1739" t="n"/>
      <c r="VPG13" s="1739" t="n"/>
      <c r="VPH13" s="1739" t="n"/>
      <c r="VPI13" s="1739" t="n"/>
      <c r="VPJ13" s="1739" t="n"/>
      <c r="VPK13" s="1739" t="n"/>
      <c r="VPL13" s="1739" t="n"/>
      <c r="VPM13" s="1739" t="n"/>
      <c r="VPN13" s="1739" t="n"/>
      <c r="VPO13" s="1739" t="n"/>
      <c r="VPP13" s="1739" t="n"/>
      <c r="VPQ13" s="1739" t="n"/>
      <c r="VPR13" s="1739" t="n"/>
      <c r="VPS13" s="1739" t="n"/>
      <c r="VPT13" s="1739" t="n"/>
      <c r="VPU13" s="1739" t="n"/>
      <c r="VPV13" s="1739" t="n"/>
      <c r="VPW13" s="1739" t="n"/>
      <c r="VPX13" s="1739" t="n"/>
      <c r="VPY13" s="1739" t="n"/>
      <c r="VPZ13" s="1739" t="n"/>
      <c r="VQA13" s="1739" t="n"/>
      <c r="VQB13" s="1739" t="n"/>
      <c r="VQC13" s="1739" t="n"/>
      <c r="VQD13" s="1739" t="n"/>
      <c r="VQE13" s="1739" t="n"/>
      <c r="VQF13" s="1739" t="n"/>
      <c r="VQG13" s="1739" t="n"/>
      <c r="VQH13" s="1739" t="n"/>
      <c r="VQI13" s="1739" t="n"/>
      <c r="VQJ13" s="1739" t="n"/>
      <c r="VQK13" s="1739" t="n"/>
      <c r="VQL13" s="1739" t="n"/>
      <c r="VQM13" s="1739" t="n"/>
      <c r="VQN13" s="1739" t="n"/>
      <c r="VQO13" s="1739" t="n"/>
      <c r="VQP13" s="1739" t="n"/>
      <c r="VQQ13" s="1739" t="n"/>
      <c r="VQR13" s="1739" t="n"/>
      <c r="VQS13" s="1739" t="n"/>
      <c r="VQT13" s="1739" t="n"/>
      <c r="VQU13" s="1739" t="n"/>
      <c r="VQV13" s="1739" t="n"/>
      <c r="VQW13" s="1739" t="n"/>
      <c r="VQX13" s="1739" t="n"/>
      <c r="VQY13" s="1739" t="n"/>
      <c r="VQZ13" s="1739" t="n"/>
      <c r="VRA13" s="1739" t="n"/>
      <c r="VRB13" s="1739" t="n"/>
      <c r="VRC13" s="1739" t="n"/>
      <c r="VRD13" s="1739" t="n"/>
      <c r="VRE13" s="1739" t="n"/>
      <c r="VRF13" s="1739" t="n"/>
      <c r="VRG13" s="1739" t="n"/>
      <c r="VRH13" s="1739" t="n"/>
      <c r="VRI13" s="1739" t="n"/>
      <c r="VRJ13" s="1739" t="n"/>
      <c r="VRK13" s="1739" t="n"/>
      <c r="VRL13" s="1739" t="n"/>
      <c r="VRM13" s="1739" t="n"/>
      <c r="VRN13" s="1739" t="n"/>
      <c r="VRO13" s="1739" t="n"/>
      <c r="VRP13" s="1739" t="n"/>
      <c r="VRQ13" s="1739" t="n"/>
      <c r="VRR13" s="1739" t="n"/>
      <c r="VRS13" s="1739" t="n"/>
      <c r="VRT13" s="1739" t="n"/>
      <c r="VRU13" s="1739" t="n"/>
      <c r="VRV13" s="1739" t="n"/>
      <c r="VRW13" s="1739" t="n"/>
      <c r="VRX13" s="1739" t="n"/>
      <c r="VRY13" s="1739" t="n"/>
      <c r="VRZ13" s="1739" t="n"/>
      <c r="VSA13" s="1739" t="n"/>
      <c r="VSB13" s="1739" t="n"/>
      <c r="VSC13" s="1739" t="n"/>
      <c r="VSD13" s="1739" t="n"/>
      <c r="VSE13" s="1739" t="n"/>
      <c r="VSF13" s="1739" t="n"/>
      <c r="VSG13" s="1739" t="n"/>
      <c r="VSH13" s="1739" t="n"/>
      <c r="VSI13" s="1739" t="n"/>
      <c r="VSJ13" s="1739" t="n"/>
      <c r="VSK13" s="1739" t="n"/>
      <c r="VSL13" s="1739" t="n"/>
      <c r="VSM13" s="1739" t="n"/>
      <c r="VSN13" s="1739" t="n"/>
      <c r="VSO13" s="1739" t="n"/>
      <c r="VSP13" s="1739" t="n"/>
      <c r="VSQ13" s="1739" t="n"/>
      <c r="VSR13" s="1739" t="n"/>
      <c r="VSS13" s="1739" t="n"/>
      <c r="VST13" s="1739" t="n"/>
      <c r="VSU13" s="1739" t="n"/>
      <c r="VSV13" s="1739" t="n"/>
      <c r="VSW13" s="1739" t="n"/>
      <c r="VSX13" s="1739" t="n"/>
      <c r="VSY13" s="1739" t="n"/>
      <c r="VSZ13" s="1739" t="n"/>
      <c r="VTA13" s="1739" t="n"/>
      <c r="VTB13" s="1739" t="n"/>
      <c r="VTC13" s="1739" t="n"/>
      <c r="VTD13" s="1739" t="n"/>
      <c r="VTE13" s="1739" t="n"/>
      <c r="VTF13" s="1739" t="n"/>
      <c r="VTG13" s="1739" t="n"/>
      <c r="VTH13" s="1739" t="n"/>
      <c r="VTI13" s="1739" t="n"/>
      <c r="VTJ13" s="1739" t="n"/>
      <c r="VTK13" s="1739" t="n"/>
      <c r="VTL13" s="1739" t="n"/>
      <c r="VTM13" s="1739" t="n"/>
      <c r="VTN13" s="1739" t="n"/>
      <c r="VTO13" s="1739" t="n"/>
      <c r="VTP13" s="1739" t="n"/>
      <c r="VTQ13" s="1739" t="n"/>
      <c r="VTR13" s="1739" t="n"/>
      <c r="VTS13" s="1739" t="n"/>
      <c r="VTT13" s="1739" t="n"/>
      <c r="VTU13" s="1739" t="n"/>
      <c r="VTV13" s="1739" t="n"/>
      <c r="VTW13" s="1739" t="n"/>
      <c r="VTX13" s="1739" t="n"/>
      <c r="VTY13" s="1739" t="n"/>
      <c r="VTZ13" s="1739" t="n"/>
      <c r="VUA13" s="1739" t="n"/>
      <c r="VUB13" s="1739" t="n"/>
      <c r="VUC13" s="1739" t="n"/>
      <c r="VUD13" s="1739" t="n"/>
      <c r="VUE13" s="1739" t="n"/>
      <c r="VUF13" s="1739" t="n"/>
      <c r="VUG13" s="1739" t="n"/>
      <c r="VUH13" s="1739" t="n"/>
      <c r="VUI13" s="1739" t="n"/>
      <c r="VUJ13" s="1739" t="n"/>
      <c r="VUK13" s="1739" t="n"/>
      <c r="VUL13" s="1739" t="n"/>
      <c r="VUM13" s="1739" t="n"/>
      <c r="VUN13" s="1739" t="n"/>
      <c r="VUO13" s="1739" t="n"/>
      <c r="VUP13" s="1739" t="n"/>
      <c r="VUQ13" s="1739" t="n"/>
      <c r="VUR13" s="1739" t="n"/>
      <c r="VUS13" s="1739" t="n"/>
      <c r="VUT13" s="1739" t="n"/>
      <c r="VUU13" s="1739" t="n"/>
      <c r="VUV13" s="1739" t="n"/>
      <c r="VUW13" s="1739" t="n"/>
      <c r="VUX13" s="1739" t="n"/>
      <c r="VUY13" s="1739" t="n"/>
      <c r="VUZ13" s="1739" t="n"/>
      <c r="VVA13" s="1739" t="n"/>
      <c r="VVB13" s="1739" t="n"/>
      <c r="VVC13" s="1739" t="n"/>
      <c r="VVD13" s="1739" t="n"/>
      <c r="VVE13" s="1739" t="n"/>
      <c r="VVF13" s="1739" t="n"/>
      <c r="VVG13" s="1739" t="n"/>
      <c r="VVH13" s="1739" t="n"/>
      <c r="VVI13" s="1739" t="n"/>
      <c r="VVJ13" s="1739" t="n"/>
      <c r="VVK13" s="1739" t="n"/>
      <c r="VVL13" s="1739" t="n"/>
      <c r="VVM13" s="1739" t="n"/>
      <c r="VVN13" s="1739" t="n"/>
      <c r="VVO13" s="1739" t="n"/>
      <c r="VVP13" s="1739" t="n"/>
      <c r="VVQ13" s="1739" t="n"/>
      <c r="VVR13" s="1739" t="n"/>
      <c r="VVS13" s="1739" t="n"/>
      <c r="VVT13" s="1739" t="n"/>
      <c r="VVU13" s="1739" t="n"/>
      <c r="VVV13" s="1739" t="n"/>
      <c r="VVW13" s="1739" t="n"/>
      <c r="VVX13" s="1739" t="n"/>
      <c r="VVY13" s="1739" t="n"/>
      <c r="VVZ13" s="1739" t="n"/>
      <c r="VWA13" s="1739" t="n"/>
      <c r="VWB13" s="1739" t="n"/>
      <c r="VWC13" s="1739" t="n"/>
      <c r="VWD13" s="1739" t="n"/>
      <c r="VWE13" s="1739" t="n"/>
      <c r="VWF13" s="1739" t="n"/>
      <c r="VWG13" s="1739" t="n"/>
      <c r="VWH13" s="1739" t="n"/>
      <c r="VWI13" s="1739" t="n"/>
      <c r="VWJ13" s="1739" t="n"/>
      <c r="VWK13" s="1739" t="n"/>
      <c r="VWL13" s="1739" t="n"/>
      <c r="VWM13" s="1739" t="n"/>
      <c r="VWN13" s="1739" t="n"/>
      <c r="VWO13" s="1739" t="n"/>
      <c r="VWP13" s="1739" t="n"/>
      <c r="VWQ13" s="1739" t="n"/>
      <c r="VWR13" s="1739" t="n"/>
      <c r="VWS13" s="1739" t="n"/>
      <c r="VWT13" s="1739" t="n"/>
      <c r="VWU13" s="1739" t="n"/>
      <c r="VWV13" s="1739" t="n"/>
      <c r="VWW13" s="1739" t="n"/>
      <c r="VWX13" s="1739" t="n"/>
      <c r="VWY13" s="1739" t="n"/>
      <c r="VWZ13" s="1739" t="n"/>
      <c r="VXA13" s="1739" t="n"/>
      <c r="VXB13" s="1739" t="n"/>
      <c r="VXC13" s="1739" t="n"/>
      <c r="VXD13" s="1739" t="n"/>
      <c r="VXE13" s="1739" t="n"/>
      <c r="VXF13" s="1739" t="n"/>
      <c r="VXG13" s="1739" t="n"/>
      <c r="VXH13" s="1739" t="n"/>
      <c r="VXI13" s="1739" t="n"/>
      <c r="VXJ13" s="1739" t="n"/>
      <c r="VXK13" s="1739" t="n"/>
      <c r="VXL13" s="1739" t="n"/>
      <c r="VXM13" s="1739" t="n"/>
      <c r="VXN13" s="1739" t="n"/>
      <c r="VXO13" s="1739" t="n"/>
      <c r="VXP13" s="1739" t="n"/>
      <c r="VXQ13" s="1739" t="n"/>
      <c r="VXR13" s="1739" t="n"/>
      <c r="VXS13" s="1739" t="n"/>
      <c r="VXT13" s="1739" t="n"/>
      <c r="VXU13" s="1739" t="n"/>
      <c r="VXV13" s="1739" t="n"/>
      <c r="VXW13" s="1739" t="n"/>
      <c r="VXX13" s="1739" t="n"/>
      <c r="VXY13" s="1739" t="n"/>
      <c r="VXZ13" s="1739" t="n"/>
      <c r="VYA13" s="1739" t="n"/>
      <c r="VYB13" s="1739" t="n"/>
      <c r="VYC13" s="1739" t="n"/>
      <c r="VYD13" s="1739" t="n"/>
      <c r="VYE13" s="1739" t="n"/>
      <c r="VYF13" s="1739" t="n"/>
      <c r="VYG13" s="1739" t="n"/>
      <c r="VYH13" s="1739" t="n"/>
      <c r="VYI13" s="1739" t="n"/>
      <c r="VYJ13" s="1739" t="n"/>
      <c r="VYK13" s="1739" t="n"/>
      <c r="VYL13" s="1739" t="n"/>
      <c r="VYM13" s="1739" t="n"/>
      <c r="VYN13" s="1739" t="n"/>
      <c r="VYO13" s="1739" t="n"/>
      <c r="VYP13" s="1739" t="n"/>
      <c r="VYQ13" s="1739" t="n"/>
      <c r="VYR13" s="1739" t="n"/>
      <c r="VYS13" s="1739" t="n"/>
      <c r="VYT13" s="1739" t="n"/>
      <c r="VYU13" s="1739" t="n"/>
      <c r="VYV13" s="1739" t="n"/>
      <c r="VYW13" s="1739" t="n"/>
      <c r="VYX13" s="1739" t="n"/>
      <c r="VYY13" s="1739" t="n"/>
      <c r="VYZ13" s="1739" t="n"/>
      <c r="VZA13" s="1739" t="n"/>
      <c r="VZB13" s="1739" t="n"/>
      <c r="VZC13" s="1739" t="n"/>
      <c r="VZD13" s="1739" t="n"/>
      <c r="VZE13" s="1739" t="n"/>
      <c r="VZF13" s="1739" t="n"/>
      <c r="VZG13" s="1739" t="n"/>
      <c r="VZH13" s="1739" t="n"/>
      <c r="VZI13" s="1739" t="n"/>
      <c r="VZJ13" s="1739" t="n"/>
      <c r="VZK13" s="1739" t="n"/>
      <c r="VZL13" s="1739" t="n"/>
      <c r="VZM13" s="1739" t="n"/>
      <c r="VZN13" s="1739" t="n"/>
      <c r="VZO13" s="1739" t="n"/>
      <c r="VZP13" s="1739" t="n"/>
      <c r="VZQ13" s="1739" t="n"/>
      <c r="VZR13" s="1739" t="n"/>
      <c r="VZS13" s="1739" t="n"/>
      <c r="VZT13" s="1739" t="n"/>
      <c r="VZU13" s="1739" t="n"/>
      <c r="VZV13" s="1739" t="n"/>
      <c r="VZW13" s="1739" t="n"/>
      <c r="VZX13" s="1739" t="n"/>
      <c r="VZY13" s="1739" t="n"/>
      <c r="VZZ13" s="1739" t="n"/>
      <c r="WAA13" s="1739" t="n"/>
      <c r="WAB13" s="1739" t="n"/>
      <c r="WAC13" s="1739" t="n"/>
      <c r="WAD13" s="1739" t="n"/>
      <c r="WAE13" s="1739" t="n"/>
      <c r="WAF13" s="1739" t="n"/>
      <c r="WAG13" s="1739" t="n"/>
      <c r="WAH13" s="1739" t="n"/>
      <c r="WAI13" s="1739" t="n"/>
      <c r="WAJ13" s="1739" t="n"/>
      <c r="WAK13" s="1739" t="n"/>
      <c r="WAL13" s="1739" t="n"/>
      <c r="WAM13" s="1739" t="n"/>
      <c r="WAN13" s="1739" t="n"/>
      <c r="WAO13" s="1739" t="n"/>
      <c r="WAP13" s="1739" t="n"/>
      <c r="WAQ13" s="1739" t="n"/>
      <c r="WAR13" s="1739" t="n"/>
      <c r="WAS13" s="1739" t="n"/>
      <c r="WAT13" s="1739" t="n"/>
      <c r="WAU13" s="1739" t="n"/>
      <c r="WAV13" s="1739" t="n"/>
      <c r="WAW13" s="1739" t="n"/>
      <c r="WAX13" s="1739" t="n"/>
      <c r="WAY13" s="1739" t="n"/>
      <c r="WAZ13" s="1739" t="n"/>
      <c r="WBA13" s="1739" t="n"/>
      <c r="WBB13" s="1739" t="n"/>
      <c r="WBC13" s="1739" t="n"/>
      <c r="WBD13" s="1739" t="n"/>
      <c r="WBE13" s="1739" t="n"/>
      <c r="WBF13" s="1739" t="n"/>
      <c r="WBG13" s="1739" t="n"/>
      <c r="WBH13" s="1739" t="n"/>
      <c r="WBI13" s="1739" t="n"/>
      <c r="WBJ13" s="1739" t="n"/>
      <c r="WBK13" s="1739" t="n"/>
      <c r="WBL13" s="1739" t="n"/>
      <c r="WBM13" s="1739" t="n"/>
      <c r="WBN13" s="1739" t="n"/>
      <c r="WBO13" s="1739" t="n"/>
      <c r="WBP13" s="1739" t="n"/>
      <c r="WBQ13" s="1739" t="n"/>
      <c r="WBR13" s="1739" t="n"/>
      <c r="WBS13" s="1739" t="n"/>
      <c r="WBT13" s="1739" t="n"/>
      <c r="WBU13" s="1739" t="n"/>
      <c r="WBV13" s="1739" t="n"/>
      <c r="WBW13" s="1739" t="n"/>
      <c r="WBX13" s="1739" t="n"/>
      <c r="WBY13" s="1739" t="n"/>
      <c r="WBZ13" s="1739" t="n"/>
      <c r="WCA13" s="1739" t="n"/>
      <c r="WCB13" s="1739" t="n"/>
      <c r="WCC13" s="1739" t="n"/>
      <c r="WCD13" s="1739" t="n"/>
      <c r="WCE13" s="1739" t="n"/>
      <c r="WCF13" s="1739" t="n"/>
      <c r="WCG13" s="1739" t="n"/>
      <c r="WCH13" s="1739" t="n"/>
      <c r="WCI13" s="1739" t="n"/>
      <c r="WCJ13" s="1739" t="n"/>
      <c r="WCK13" s="1739" t="n"/>
      <c r="WCL13" s="1739" t="n"/>
      <c r="WCM13" s="1739" t="n"/>
      <c r="WCN13" s="1739" t="n"/>
      <c r="WCO13" s="1739" t="n"/>
      <c r="WCP13" s="1739" t="n"/>
      <c r="WCQ13" s="1739" t="n"/>
      <c r="WCR13" s="1739" t="n"/>
      <c r="WCS13" s="1739" t="n"/>
      <c r="WCT13" s="1739" t="n"/>
      <c r="WCU13" s="1739" t="n"/>
      <c r="WCV13" s="1739" t="n"/>
      <c r="WCW13" s="1739" t="n"/>
      <c r="WCX13" s="1739" t="n"/>
      <c r="WCY13" s="1739" t="n"/>
      <c r="WCZ13" s="1739" t="n"/>
      <c r="WDA13" s="1739" t="n"/>
      <c r="WDB13" s="1739" t="n"/>
      <c r="WDC13" s="1739" t="n"/>
      <c r="WDD13" s="1739" t="n"/>
      <c r="WDE13" s="1739" t="n"/>
      <c r="WDF13" s="1739" t="n"/>
      <c r="WDG13" s="1739" t="n"/>
      <c r="WDH13" s="1739" t="n"/>
      <c r="WDI13" s="1739" t="n"/>
      <c r="WDJ13" s="1739" t="n"/>
      <c r="WDK13" s="1739" t="n"/>
      <c r="WDL13" s="1739" t="n"/>
      <c r="WDM13" s="1739" t="n"/>
      <c r="WDN13" s="1739" t="n"/>
      <c r="WDO13" s="1739" t="n"/>
      <c r="WDP13" s="1739" t="n"/>
      <c r="WDQ13" s="1739" t="n"/>
      <c r="WDR13" s="1739" t="n"/>
      <c r="WDS13" s="1739" t="n"/>
      <c r="WDT13" s="1739" t="n"/>
      <c r="WDU13" s="1739" t="n"/>
      <c r="WDV13" s="1739" t="n"/>
      <c r="WDW13" s="1739" t="n"/>
      <c r="WDX13" s="1739" t="n"/>
      <c r="WDY13" s="1739" t="n"/>
      <c r="WDZ13" s="1739" t="n"/>
      <c r="WEA13" s="1739" t="n"/>
      <c r="WEB13" s="1739" t="n"/>
      <c r="WEC13" s="1739" t="n"/>
      <c r="WED13" s="1739" t="n"/>
      <c r="WEE13" s="1739" t="n"/>
      <c r="WEF13" s="1739" t="n"/>
      <c r="WEG13" s="1739" t="n"/>
      <c r="WEH13" s="1739" t="n"/>
      <c r="WEI13" s="1739" t="n"/>
      <c r="WEJ13" s="1739" t="n"/>
      <c r="WEK13" s="1739" t="n"/>
      <c r="WEL13" s="1739" t="n"/>
      <c r="WEM13" s="1739" t="n"/>
      <c r="WEN13" s="1739" t="n"/>
      <c r="WEO13" s="1739" t="n"/>
      <c r="WEP13" s="1739" t="n"/>
      <c r="WEQ13" s="1739" t="n"/>
      <c r="WER13" s="1739" t="n"/>
      <c r="WES13" s="1739" t="n"/>
      <c r="WET13" s="1739" t="n"/>
      <c r="WEU13" s="1739" t="n"/>
      <c r="WEV13" s="1739" t="n"/>
      <c r="WEW13" s="1739" t="n"/>
      <c r="WEX13" s="1739" t="n"/>
      <c r="WEY13" s="1739" t="n"/>
      <c r="WEZ13" s="1739" t="n"/>
      <c r="WFA13" s="1739" t="n"/>
      <c r="WFB13" s="1739" t="n"/>
      <c r="WFC13" s="1739" t="n"/>
      <c r="WFD13" s="1739" t="n"/>
      <c r="WFE13" s="1739" t="n"/>
      <c r="WFF13" s="1739" t="n"/>
      <c r="WFG13" s="1739" t="n"/>
      <c r="WFH13" s="1739" t="n"/>
      <c r="WFI13" s="1739" t="n"/>
      <c r="WFJ13" s="1739" t="n"/>
      <c r="WFK13" s="1739" t="n"/>
      <c r="WFL13" s="1739" t="n"/>
      <c r="WFM13" s="1739" t="n"/>
      <c r="WFN13" s="1739" t="n"/>
      <c r="WFO13" s="1739" t="n"/>
      <c r="WFP13" s="1739" t="n"/>
      <c r="WFQ13" s="1739" t="n"/>
      <c r="WFR13" s="1739" t="n"/>
      <c r="WFS13" s="1739" t="n"/>
      <c r="WFT13" s="1739" t="n"/>
      <c r="WFU13" s="1739" t="n"/>
      <c r="WFV13" s="1739" t="n"/>
      <c r="WFW13" s="1739" t="n"/>
      <c r="WFX13" s="1739" t="n"/>
      <c r="WFY13" s="1739" t="n"/>
      <c r="WFZ13" s="1739" t="n"/>
      <c r="WGA13" s="1739" t="n"/>
      <c r="WGB13" s="1739" t="n"/>
      <c r="WGC13" s="1739" t="n"/>
      <c r="WGD13" s="1739" t="n"/>
      <c r="WGE13" s="1739" t="n"/>
      <c r="WGF13" s="1739" t="n"/>
      <c r="WGG13" s="1739" t="n"/>
      <c r="WGH13" s="1739" t="n"/>
      <c r="WGI13" s="1739" t="n"/>
      <c r="WGJ13" s="1739" t="n"/>
      <c r="WGK13" s="1739" t="n"/>
      <c r="WGL13" s="1739" t="n"/>
      <c r="WGM13" s="1739" t="n"/>
      <c r="WGN13" s="1739" t="n"/>
      <c r="WGO13" s="1739" t="n"/>
      <c r="WGP13" s="1739" t="n"/>
      <c r="WGQ13" s="1739" t="n"/>
      <c r="WGR13" s="1739" t="n"/>
      <c r="WGS13" s="1739" t="n"/>
      <c r="WGT13" s="1739" t="n"/>
      <c r="WGU13" s="1739" t="n"/>
      <c r="WGV13" s="1739" t="n"/>
      <c r="WGW13" s="1739" t="n"/>
      <c r="WGX13" s="1739" t="n"/>
      <c r="WGY13" s="1739" t="n"/>
      <c r="WGZ13" s="1739" t="n"/>
      <c r="WHA13" s="1739" t="n"/>
      <c r="WHB13" s="1739" t="n"/>
      <c r="WHC13" s="1739" t="n"/>
      <c r="WHD13" s="1739" t="n"/>
      <c r="WHE13" s="1739" t="n"/>
      <c r="WHF13" s="1739" t="n"/>
      <c r="WHG13" s="1739" t="n"/>
      <c r="WHH13" s="1739" t="n"/>
      <c r="WHI13" s="1739" t="n"/>
      <c r="WHJ13" s="1739" t="n"/>
      <c r="WHK13" s="1739" t="n"/>
      <c r="WHL13" s="1739" t="n"/>
      <c r="WHM13" s="1739" t="n"/>
      <c r="WHN13" s="1739" t="n"/>
      <c r="WHO13" s="1739" t="n"/>
      <c r="WHP13" s="1739" t="n"/>
      <c r="WHQ13" s="1739" t="n"/>
      <c r="WHR13" s="1739" t="n"/>
      <c r="WHS13" s="1739" t="n"/>
      <c r="WHT13" s="1739" t="n"/>
      <c r="WHU13" s="1739" t="n"/>
      <c r="WHV13" s="1739" t="n"/>
      <c r="WHW13" s="1739" t="n"/>
      <c r="WHX13" s="1739" t="n"/>
      <c r="WHY13" s="1739" t="n"/>
      <c r="WHZ13" s="1739" t="n"/>
      <c r="WIA13" s="1739" t="n"/>
      <c r="WIB13" s="1739" t="n"/>
      <c r="WIC13" s="1739" t="n"/>
      <c r="WID13" s="1739" t="n"/>
      <c r="WIE13" s="1739" t="n"/>
      <c r="WIF13" s="1739" t="n"/>
      <c r="WIG13" s="1739" t="n"/>
      <c r="WIH13" s="1739" t="n"/>
      <c r="WII13" s="1739" t="n"/>
      <c r="WIJ13" s="1739" t="n"/>
      <c r="WIK13" s="1739" t="n"/>
      <c r="WIL13" s="1739" t="n"/>
      <c r="WIM13" s="1739" t="n"/>
      <c r="WIN13" s="1739" t="n"/>
      <c r="WIO13" s="1739" t="n"/>
      <c r="WIP13" s="1739" t="n"/>
      <c r="WIQ13" s="1739" t="n"/>
      <c r="WIR13" s="1739" t="n"/>
      <c r="WIS13" s="1739" t="n"/>
      <c r="WIT13" s="1739" t="n"/>
      <c r="WIU13" s="1739" t="n"/>
      <c r="WIV13" s="1739" t="n"/>
      <c r="WIW13" s="1739" t="n"/>
      <c r="WIX13" s="1739" t="n"/>
      <c r="WIY13" s="1739" t="n"/>
      <c r="WIZ13" s="1739" t="n"/>
      <c r="WJA13" s="1739" t="n"/>
      <c r="WJB13" s="1739" t="n"/>
      <c r="WJC13" s="1739" t="n"/>
      <c r="WJD13" s="1739" t="n"/>
      <c r="WJE13" s="1739" t="n"/>
      <c r="WJF13" s="1739" t="n"/>
      <c r="WJG13" s="1739" t="n"/>
      <c r="WJH13" s="1739" t="n"/>
      <c r="WJI13" s="1739" t="n"/>
      <c r="WJJ13" s="1739" t="n"/>
      <c r="WJK13" s="1739" t="n"/>
      <c r="WJL13" s="1739" t="n"/>
      <c r="WJM13" s="1739" t="n"/>
      <c r="WJN13" s="1739" t="n"/>
      <c r="WJO13" s="1739" t="n"/>
      <c r="WJP13" s="1739" t="n"/>
      <c r="WJQ13" s="1739" t="n"/>
      <c r="WJR13" s="1739" t="n"/>
      <c r="WJS13" s="1739" t="n"/>
      <c r="WJT13" s="1739" t="n"/>
      <c r="WJU13" s="1739" t="n"/>
      <c r="WJV13" s="1739" t="n"/>
      <c r="WJW13" s="1739" t="n"/>
      <c r="WJX13" s="1739" t="n"/>
      <c r="WJY13" s="1739" t="n"/>
      <c r="WJZ13" s="1739" t="n"/>
      <c r="WKA13" s="1739" t="n"/>
      <c r="WKB13" s="1739" t="n"/>
      <c r="WKC13" s="1739" t="n"/>
      <c r="WKD13" s="1739" t="n"/>
      <c r="WKE13" s="1739" t="n"/>
      <c r="WKF13" s="1739" t="n"/>
      <c r="WKG13" s="1739" t="n"/>
      <c r="WKH13" s="1739" t="n"/>
      <c r="WKI13" s="1739" t="n"/>
      <c r="WKJ13" s="1739" t="n"/>
      <c r="WKK13" s="1739" t="n"/>
      <c r="WKL13" s="1739" t="n"/>
      <c r="WKM13" s="1739" t="n"/>
      <c r="WKN13" s="1739" t="n"/>
      <c r="WKO13" s="1739" t="n"/>
      <c r="WKP13" s="1739" t="n"/>
      <c r="WKQ13" s="1739" t="n"/>
      <c r="WKR13" s="1739" t="n"/>
      <c r="WKS13" s="1739" t="n"/>
      <c r="WKT13" s="1739" t="n"/>
      <c r="WKU13" s="1739" t="n"/>
      <c r="WKV13" s="1739" t="n"/>
      <c r="WKW13" s="1739" t="n"/>
      <c r="WKX13" s="1739" t="n"/>
      <c r="WKY13" s="1739" t="n"/>
      <c r="WKZ13" s="1739" t="n"/>
      <c r="WLA13" s="1739" t="n"/>
      <c r="WLB13" s="1739" t="n"/>
      <c r="WLC13" s="1739" t="n"/>
      <c r="WLD13" s="1739" t="n"/>
      <c r="WLE13" s="1739" t="n"/>
      <c r="WLF13" s="1739" t="n"/>
      <c r="WLG13" s="1739" t="n"/>
      <c r="WLH13" s="1739" t="n"/>
      <c r="WLI13" s="1739" t="n"/>
      <c r="WLJ13" s="1739" t="n"/>
      <c r="WLK13" s="1739" t="n"/>
      <c r="WLL13" s="1739" t="n"/>
      <c r="WLM13" s="1739" t="n"/>
      <c r="WLN13" s="1739" t="n"/>
      <c r="WLO13" s="1739" t="n"/>
      <c r="WLP13" s="1739" t="n"/>
      <c r="WLQ13" s="1739" t="n"/>
      <c r="WLR13" s="1739" t="n"/>
      <c r="WLS13" s="1739" t="n"/>
      <c r="WLT13" s="1739" t="n"/>
      <c r="WLU13" s="1739" t="n"/>
      <c r="WLV13" s="1739" t="n"/>
      <c r="WLW13" s="1739" t="n"/>
      <c r="WLX13" s="1739" t="n"/>
      <c r="WLY13" s="1739" t="n"/>
      <c r="WLZ13" s="1739" t="n"/>
      <c r="WMA13" s="1739" t="n"/>
      <c r="WMB13" s="1739" t="n"/>
      <c r="WMC13" s="1739" t="n"/>
      <c r="WMD13" s="1739" t="n"/>
      <c r="WME13" s="1739" t="n"/>
      <c r="WMF13" s="1739" t="n"/>
      <c r="WMG13" s="1739" t="n"/>
      <c r="WMH13" s="1739" t="n"/>
      <c r="WMI13" s="1739" t="n"/>
      <c r="WMJ13" s="1739" t="n"/>
      <c r="WMK13" s="1739" t="n"/>
      <c r="WML13" s="1739" t="n"/>
      <c r="WMM13" s="1739" t="n"/>
      <c r="WMN13" s="1739" t="n"/>
      <c r="WMO13" s="1739" t="n"/>
      <c r="WMP13" s="1739" t="n"/>
      <c r="WMQ13" s="1739" t="n"/>
      <c r="WMR13" s="1739" t="n"/>
      <c r="WMS13" s="1739" t="n"/>
      <c r="WMT13" s="1739" t="n"/>
      <c r="WMU13" s="1739" t="n"/>
      <c r="WMV13" s="1739" t="n"/>
      <c r="WMW13" s="1739" t="n"/>
      <c r="WMX13" s="1739" t="n"/>
      <c r="WMY13" s="1739" t="n"/>
      <c r="WMZ13" s="1739" t="n"/>
      <c r="WNA13" s="1739" t="n"/>
      <c r="WNB13" s="1739" t="n"/>
      <c r="WNC13" s="1739" t="n"/>
      <c r="WND13" s="1739" t="n"/>
      <c r="WNE13" s="1739" t="n"/>
      <c r="WNF13" s="1739" t="n"/>
      <c r="WNG13" s="1739" t="n"/>
      <c r="WNH13" s="1739" t="n"/>
      <c r="WNI13" s="1739" t="n"/>
      <c r="WNJ13" s="1739" t="n"/>
      <c r="WNK13" s="1739" t="n"/>
      <c r="WNL13" s="1739" t="n"/>
      <c r="WNM13" s="1739" t="n"/>
      <c r="WNN13" s="1739" t="n"/>
      <c r="WNO13" s="1739" t="n"/>
      <c r="WNP13" s="1739" t="n"/>
      <c r="WNQ13" s="1739" t="n"/>
      <c r="WNR13" s="1739" t="n"/>
      <c r="WNS13" s="1739" t="n"/>
      <c r="WNT13" s="1739" t="n"/>
      <c r="WNU13" s="1739" t="n"/>
      <c r="WNV13" s="1739" t="n"/>
      <c r="WNW13" s="1739" t="n"/>
      <c r="WNX13" s="1739" t="n"/>
      <c r="WNY13" s="1739" t="n"/>
      <c r="WNZ13" s="1739" t="n"/>
      <c r="WOA13" s="1739" t="n"/>
      <c r="WOB13" s="1739" t="n"/>
      <c r="WOC13" s="1739" t="n"/>
      <c r="WOD13" s="1739" t="n"/>
      <c r="WOE13" s="1739" t="n"/>
      <c r="WOF13" s="1739" t="n"/>
      <c r="WOG13" s="1739" t="n"/>
      <c r="WOH13" s="1739" t="n"/>
      <c r="WOI13" s="1739" t="n"/>
      <c r="WOJ13" s="1739" t="n"/>
      <c r="WOK13" s="1739" t="n"/>
      <c r="WOL13" s="1739" t="n"/>
      <c r="WOM13" s="1739" t="n"/>
      <c r="WON13" s="1739" t="n"/>
      <c r="WOO13" s="1739" t="n"/>
      <c r="WOP13" s="1739" t="n"/>
      <c r="WOQ13" s="1739" t="n"/>
      <c r="WOR13" s="1739" t="n"/>
      <c r="WOS13" s="1739" t="n"/>
      <c r="WOT13" s="1739" t="n"/>
      <c r="WOU13" s="1739" t="n"/>
      <c r="WOV13" s="1739" t="n"/>
      <c r="WOW13" s="1739" t="n"/>
      <c r="WOX13" s="1739" t="n"/>
      <c r="WOY13" s="1739" t="n"/>
      <c r="WOZ13" s="1739" t="n"/>
      <c r="WPA13" s="1739" t="n"/>
      <c r="WPB13" s="1739" t="n"/>
      <c r="WPC13" s="1739" t="n"/>
      <c r="WPD13" s="1739" t="n"/>
      <c r="WPE13" s="1739" t="n"/>
      <c r="WPF13" s="1739" t="n"/>
      <c r="WPG13" s="1739" t="n"/>
      <c r="WPH13" s="1739" t="n"/>
      <c r="WPI13" s="1739" t="n"/>
      <c r="WPJ13" s="1739" t="n"/>
      <c r="WPK13" s="1739" t="n"/>
      <c r="WPL13" s="1739" t="n"/>
      <c r="WPM13" s="1739" t="n"/>
      <c r="WPN13" s="1739" t="n"/>
      <c r="WPO13" s="1739" t="n"/>
      <c r="WPP13" s="1739" t="n"/>
      <c r="WPQ13" s="1739" t="n"/>
      <c r="WPR13" s="1739" t="n"/>
      <c r="WPS13" s="1739" t="n"/>
      <c r="WPT13" s="1739" t="n"/>
      <c r="WPU13" s="1739" t="n"/>
      <c r="WPV13" s="1739" t="n"/>
      <c r="WPW13" s="1739" t="n"/>
      <c r="WPX13" s="1739" t="n"/>
      <c r="WPY13" s="1739" t="n"/>
      <c r="WPZ13" s="1739" t="n"/>
      <c r="WQA13" s="1739" t="n"/>
      <c r="WQB13" s="1739" t="n"/>
      <c r="WQC13" s="1739" t="n"/>
      <c r="WQD13" s="1739" t="n"/>
      <c r="WQE13" s="1739" t="n"/>
      <c r="WQF13" s="1739" t="n"/>
      <c r="WQG13" s="1739" t="n"/>
      <c r="WQH13" s="1739" t="n"/>
      <c r="WQI13" s="1739" t="n"/>
      <c r="WQJ13" s="1739" t="n"/>
      <c r="WQK13" s="1739" t="n"/>
      <c r="WQL13" s="1739" t="n"/>
      <c r="WQM13" s="1739" t="n"/>
      <c r="WQN13" s="1739" t="n"/>
      <c r="WQO13" s="1739" t="n"/>
      <c r="WQP13" s="1739" t="n"/>
      <c r="WQQ13" s="1739" t="n"/>
      <c r="WQR13" s="1739" t="n"/>
      <c r="WQS13" s="1739" t="n"/>
      <c r="WQT13" s="1739" t="n"/>
      <c r="WQU13" s="1739" t="n"/>
      <c r="WQV13" s="1739" t="n"/>
      <c r="WQW13" s="1739" t="n"/>
      <c r="WQX13" s="1739" t="n"/>
      <c r="WQY13" s="1739" t="n"/>
      <c r="WQZ13" s="1739" t="n"/>
      <c r="WRA13" s="1739" t="n"/>
      <c r="WRB13" s="1739" t="n"/>
      <c r="WRC13" s="1739" t="n"/>
      <c r="WRD13" s="1739" t="n"/>
      <c r="WRE13" s="1739" t="n"/>
      <c r="WRF13" s="1739" t="n"/>
      <c r="WRG13" s="1739" t="n"/>
      <c r="WRH13" s="1739" t="n"/>
      <c r="WRI13" s="1739" t="n"/>
      <c r="WRJ13" s="1739" t="n"/>
      <c r="WRK13" s="1739" t="n"/>
      <c r="WRL13" s="1739" t="n"/>
      <c r="WRM13" s="1739" t="n"/>
      <c r="WRN13" s="1739" t="n"/>
      <c r="WRO13" s="1739" t="n"/>
      <c r="WRP13" s="1739" t="n"/>
      <c r="WRQ13" s="1739" t="n"/>
      <c r="WRR13" s="1739" t="n"/>
      <c r="WRS13" s="1739" t="n"/>
      <c r="WRT13" s="1739" t="n"/>
      <c r="WRU13" s="1739" t="n"/>
      <c r="WRV13" s="1739" t="n"/>
      <c r="WRW13" s="1739" t="n"/>
      <c r="WRX13" s="1739" t="n"/>
      <c r="WRY13" s="1739" t="n"/>
      <c r="WRZ13" s="1739" t="n"/>
      <c r="WSA13" s="1739" t="n"/>
      <c r="WSB13" s="1739" t="n"/>
      <c r="WSC13" s="1739" t="n"/>
      <c r="WSD13" s="1739" t="n"/>
      <c r="WSE13" s="1739" t="n"/>
      <c r="WSF13" s="1739" t="n"/>
      <c r="WSG13" s="1739" t="n"/>
      <c r="WSH13" s="1739" t="n"/>
      <c r="WSI13" s="1739" t="n"/>
      <c r="WSJ13" s="1739" t="n"/>
      <c r="WSK13" s="1739" t="n"/>
      <c r="WSL13" s="1739" t="n"/>
      <c r="WSM13" s="1739" t="n"/>
      <c r="WSN13" s="1739" t="n"/>
      <c r="WSO13" s="1739" t="n"/>
      <c r="WSP13" s="1739" t="n"/>
      <c r="WSQ13" s="1739" t="n"/>
      <c r="WSR13" s="1739" t="n"/>
      <c r="WSS13" s="1739" t="n"/>
      <c r="WST13" s="1739" t="n"/>
      <c r="WSU13" s="1739" t="n"/>
      <c r="WSV13" s="1739" t="n"/>
      <c r="WSW13" s="1739" t="n"/>
      <c r="WSX13" s="1739" t="n"/>
      <c r="WSY13" s="1739" t="n"/>
      <c r="WSZ13" s="1739" t="n"/>
      <c r="WTA13" s="1739" t="n"/>
      <c r="WTB13" s="1739" t="n"/>
      <c r="WTC13" s="1739" t="n"/>
      <c r="WTD13" s="1739" t="n"/>
      <c r="WTE13" s="1739" t="n"/>
      <c r="WTF13" s="1739" t="n"/>
      <c r="WTG13" s="1739" t="n"/>
      <c r="WTH13" s="1739" t="n"/>
      <c r="WTI13" s="1739" t="n"/>
      <c r="WTJ13" s="1739" t="n"/>
      <c r="WTK13" s="1739" t="n"/>
      <c r="WTL13" s="1739" t="n"/>
      <c r="WTM13" s="1739" t="n"/>
      <c r="WTN13" s="1739" t="n"/>
      <c r="WTO13" s="1739" t="n"/>
      <c r="WTP13" s="1739" t="n"/>
      <c r="WTQ13" s="1739" t="n"/>
      <c r="WTR13" s="1739" t="n"/>
      <c r="WTS13" s="1739" t="n"/>
      <c r="WTT13" s="1739" t="n"/>
      <c r="WTU13" s="1739" t="n"/>
      <c r="WTV13" s="1739" t="n"/>
      <c r="WTW13" s="1739" t="n"/>
      <c r="WTX13" s="1739" t="n"/>
      <c r="WTY13" s="1739" t="n"/>
      <c r="WTZ13" s="1739" t="n"/>
      <c r="WUA13" s="1739" t="n"/>
      <c r="WUB13" s="1739" t="n"/>
      <c r="WUC13" s="1739" t="n"/>
      <c r="WUD13" s="1739" t="n"/>
      <c r="WUE13" s="1739" t="n"/>
      <c r="WUF13" s="1739" t="n"/>
      <c r="WUG13" s="1739" t="n"/>
      <c r="WUH13" s="1739" t="n"/>
      <c r="WUI13" s="1739" t="n"/>
      <c r="WUJ13" s="1739" t="n"/>
      <c r="WUK13" s="1739" t="n"/>
      <c r="WUL13" s="1739" t="n"/>
      <c r="WUM13" s="1739" t="n"/>
      <c r="WUN13" s="1739" t="n"/>
      <c r="WUO13" s="1739" t="n"/>
      <c r="WUP13" s="1739" t="n"/>
      <c r="WUQ13" s="1739" t="n"/>
      <c r="WUR13" s="1739" t="n"/>
      <c r="WUS13" s="1739" t="n"/>
      <c r="WUT13" s="1739" t="n"/>
      <c r="WUU13" s="1739" t="n"/>
      <c r="WUV13" s="1739" t="n"/>
      <c r="WUW13" s="1739" t="n"/>
      <c r="WUX13" s="1739" t="n"/>
      <c r="WUY13" s="1739" t="n"/>
      <c r="WUZ13" s="1739" t="n"/>
      <c r="WVA13" s="1739" t="n"/>
      <c r="WVB13" s="1739" t="n"/>
      <c r="WVC13" s="1739" t="n"/>
      <c r="WVD13" s="1739" t="n"/>
      <c r="WVE13" s="1739" t="n"/>
      <c r="WVF13" s="1739" t="n"/>
      <c r="WVG13" s="1739" t="n"/>
      <c r="WVH13" s="1739" t="n"/>
      <c r="WVI13" s="1739" t="n"/>
      <c r="WVJ13" s="1739" t="n"/>
      <c r="WVK13" s="1739" t="n"/>
      <c r="WVL13" s="1739" t="n"/>
      <c r="WVM13" s="1739" t="n"/>
      <c r="WVN13" s="1739" t="n"/>
      <c r="WVO13" s="1739" t="n"/>
      <c r="WVP13" s="1739" t="n"/>
      <c r="WVQ13" s="1739" t="n"/>
      <c r="WVR13" s="1739" t="n"/>
      <c r="WVS13" s="1739" t="n"/>
      <c r="WVT13" s="1739" t="n"/>
      <c r="WVU13" s="1739" t="n"/>
      <c r="WVV13" s="1739" t="n"/>
      <c r="WVW13" s="1739" t="n"/>
      <c r="WVX13" s="1739" t="n"/>
      <c r="WVY13" s="1739" t="n"/>
      <c r="WVZ13" s="1739" t="n"/>
      <c r="WWA13" s="1739" t="n"/>
      <c r="WWB13" s="1739" t="n"/>
      <c r="WWC13" s="1739" t="n"/>
      <c r="WWD13" s="1739" t="n"/>
      <c r="WWE13" s="1739" t="n"/>
      <c r="WWF13" s="1739" t="n"/>
      <c r="WWG13" s="1739" t="n"/>
      <c r="WWH13" s="1739" t="n"/>
      <c r="WWI13" s="1739" t="n"/>
      <c r="WWJ13" s="1739" t="n"/>
      <c r="WWK13" s="1739" t="n"/>
      <c r="WWL13" s="1739" t="n"/>
      <c r="WWM13" s="1739" t="n"/>
      <c r="WWN13" s="1739" t="n"/>
      <c r="WWO13" s="1739" t="n"/>
      <c r="WWP13" s="1739" t="n"/>
      <c r="WWQ13" s="1739" t="n"/>
      <c r="WWR13" s="1739" t="n"/>
      <c r="WWS13" s="1739" t="n"/>
      <c r="WWT13" s="1739" t="n"/>
      <c r="WWU13" s="1739" t="n"/>
      <c r="WWV13" s="1739" t="n"/>
      <c r="WWW13" s="1739" t="n"/>
      <c r="WWX13" s="1739" t="n"/>
      <c r="WWY13" s="1739" t="n"/>
      <c r="WWZ13" s="1739" t="n"/>
      <c r="WXA13" s="1739" t="n"/>
      <c r="WXB13" s="1739" t="n"/>
      <c r="WXC13" s="1739" t="n"/>
      <c r="WXD13" s="1739" t="n"/>
      <c r="WXE13" s="1739" t="n"/>
      <c r="WXF13" s="1739" t="n"/>
      <c r="WXG13" s="1739" t="n"/>
      <c r="WXH13" s="1739" t="n"/>
      <c r="WXI13" s="1739" t="n"/>
      <c r="WXJ13" s="1739" t="n"/>
      <c r="WXK13" s="1739" t="n"/>
      <c r="WXL13" s="1739" t="n"/>
      <c r="WXM13" s="1739" t="n"/>
      <c r="WXN13" s="1739" t="n"/>
      <c r="WXO13" s="1739" t="n"/>
      <c r="WXP13" s="1739" t="n"/>
      <c r="WXQ13" s="1739" t="n"/>
      <c r="WXR13" s="1739" t="n"/>
      <c r="WXS13" s="1739" t="n"/>
      <c r="WXT13" s="1739" t="n"/>
      <c r="WXU13" s="1739" t="n"/>
      <c r="WXV13" s="1739" t="n"/>
      <c r="WXW13" s="1739" t="n"/>
      <c r="WXX13" s="1739" t="n"/>
      <c r="WXY13" s="1739" t="n"/>
      <c r="WXZ13" s="1739" t="n"/>
      <c r="WYA13" s="1739" t="n"/>
      <c r="WYB13" s="1739" t="n"/>
      <c r="WYC13" s="1739" t="n"/>
      <c r="WYD13" s="1739" t="n"/>
      <c r="WYE13" s="1739" t="n"/>
      <c r="WYF13" s="1739" t="n"/>
      <c r="WYG13" s="1739" t="n"/>
      <c r="WYH13" s="1739" t="n"/>
      <c r="WYI13" s="1739" t="n"/>
      <c r="WYJ13" s="1739" t="n"/>
      <c r="WYK13" s="1739" t="n"/>
      <c r="WYL13" s="1739" t="n"/>
      <c r="WYM13" s="1739" t="n"/>
      <c r="WYN13" s="1739" t="n"/>
      <c r="WYO13" s="1739" t="n"/>
      <c r="WYP13" s="1739" t="n"/>
      <c r="WYQ13" s="1739" t="n"/>
      <c r="WYR13" s="1739" t="n"/>
      <c r="WYS13" s="1739" t="n"/>
      <c r="WYT13" s="1739" t="n"/>
      <c r="WYU13" s="1739" t="n"/>
      <c r="WYV13" s="1739" t="n"/>
      <c r="WYW13" s="1739" t="n"/>
      <c r="WYX13" s="1739" t="n"/>
      <c r="WYY13" s="1739" t="n"/>
      <c r="WYZ13" s="1739" t="n"/>
      <c r="WZA13" s="1739" t="n"/>
      <c r="WZB13" s="1739" t="n"/>
      <c r="WZC13" s="1739" t="n"/>
      <c r="WZD13" s="1739" t="n"/>
      <c r="WZE13" s="1739" t="n"/>
      <c r="WZF13" s="1739" t="n"/>
      <c r="WZG13" s="1739" t="n"/>
      <c r="WZH13" s="1739" t="n"/>
      <c r="WZI13" s="1739" t="n"/>
      <c r="WZJ13" s="1739" t="n"/>
      <c r="WZK13" s="1739" t="n"/>
      <c r="WZL13" s="1739" t="n"/>
      <c r="WZM13" s="1739" t="n"/>
      <c r="WZN13" s="1739" t="n"/>
      <c r="WZO13" s="1739" t="n"/>
      <c r="WZP13" s="1739" t="n"/>
      <c r="WZQ13" s="1739" t="n"/>
      <c r="WZR13" s="1739" t="n"/>
      <c r="WZS13" s="1739" t="n"/>
      <c r="WZT13" s="1739" t="n"/>
      <c r="WZU13" s="1739" t="n"/>
      <c r="WZV13" s="1739" t="n"/>
      <c r="WZW13" s="1739" t="n"/>
      <c r="WZX13" s="1739" t="n"/>
      <c r="WZY13" s="1739" t="n"/>
      <c r="WZZ13" s="1739" t="n"/>
      <c r="XAA13" s="1739" t="n"/>
      <c r="XAB13" s="1739" t="n"/>
      <c r="XAC13" s="1739" t="n"/>
      <c r="XAD13" s="1739" t="n"/>
      <c r="XAE13" s="1739" t="n"/>
      <c r="XAF13" s="1739" t="n"/>
      <c r="XAG13" s="1739" t="n"/>
      <c r="XAH13" s="1739" t="n"/>
      <c r="XAI13" s="1739" t="n"/>
      <c r="XAJ13" s="1739" t="n"/>
      <c r="XAK13" s="1739" t="n"/>
      <c r="XAL13" s="1739" t="n"/>
      <c r="XAM13" s="1739" t="n"/>
      <c r="XAN13" s="1739" t="n"/>
      <c r="XAO13" s="1739" t="n"/>
      <c r="XAP13" s="1739" t="n"/>
      <c r="XAQ13" s="1739" t="n"/>
      <c r="XAR13" s="1739" t="n"/>
      <c r="XAS13" s="1739" t="n"/>
      <c r="XAT13" s="1739" t="n"/>
      <c r="XAU13" s="1739" t="n"/>
      <c r="XAV13" s="1739" t="n"/>
      <c r="XAW13" s="1739" t="n"/>
      <c r="XAX13" s="1739" t="n"/>
      <c r="XAY13" s="1739" t="n"/>
      <c r="XAZ13" s="1739" t="n"/>
      <c r="XBA13" s="1739" t="n"/>
      <c r="XBB13" s="1739" t="n"/>
      <c r="XBC13" s="1739" t="n"/>
      <c r="XBD13" s="1739" t="n"/>
      <c r="XBE13" s="1739" t="n"/>
      <c r="XBF13" s="1739" t="n"/>
      <c r="XBG13" s="1739" t="n"/>
      <c r="XBH13" s="1739" t="n"/>
      <c r="XBI13" s="1739" t="n"/>
      <c r="XBJ13" s="1739" t="n"/>
      <c r="XBK13" s="1739" t="n"/>
      <c r="XBL13" s="1739" t="n"/>
      <c r="XBM13" s="1739" t="n"/>
      <c r="XBN13" s="1739" t="n"/>
      <c r="XBO13" s="1739" t="n"/>
      <c r="XBP13" s="1739" t="n"/>
      <c r="XBQ13" s="1739" t="n"/>
      <c r="XBR13" s="1739" t="n"/>
      <c r="XBS13" s="1739" t="n"/>
      <c r="XBT13" s="1739" t="n"/>
      <c r="XBU13" s="1739" t="n"/>
      <c r="XBV13" s="1739" t="n"/>
      <c r="XBW13" s="1739" t="n"/>
      <c r="XBX13" s="1739" t="n"/>
      <c r="XBY13" s="1739" t="n"/>
      <c r="XBZ13" s="1739" t="n"/>
      <c r="XCA13" s="1739" t="n"/>
      <c r="XCB13" s="1739" t="n"/>
      <c r="XCC13" s="1739" t="n"/>
      <c r="XCD13" s="1739" t="n"/>
      <c r="XCE13" s="1739" t="n"/>
      <c r="XCF13" s="1739" t="n"/>
      <c r="XCG13" s="1739" t="n"/>
      <c r="XCH13" s="1739" t="n"/>
      <c r="XCI13" s="1739" t="n"/>
      <c r="XCJ13" s="1739" t="n"/>
      <c r="XCK13" s="1739" t="n"/>
      <c r="XCL13" s="1739" t="n"/>
      <c r="XCM13" s="1739" t="n"/>
      <c r="XCN13" s="1739" t="n"/>
      <c r="XCO13" s="1739" t="n"/>
      <c r="XCP13" s="1739" t="n"/>
      <c r="XCQ13" s="1739" t="n"/>
      <c r="XCR13" s="1739" t="n"/>
      <c r="XCS13" s="1739" t="n"/>
      <c r="XCT13" s="1739" t="n"/>
      <c r="XCU13" s="1739" t="n"/>
      <c r="XCV13" s="1739" t="n"/>
      <c r="XCW13" s="1739" t="n"/>
      <c r="XCX13" s="1739" t="n"/>
      <c r="XCY13" s="1739" t="n"/>
      <c r="XCZ13" s="1739" t="n"/>
      <c r="XDA13" s="1739" t="n"/>
      <c r="XDB13" s="1739" t="n"/>
      <c r="XDC13" s="1739" t="n"/>
      <c r="XDD13" s="1739" t="n"/>
      <c r="XDE13" s="1739" t="n"/>
      <c r="XDF13" s="1739" t="n"/>
      <c r="XDG13" s="1739" t="n"/>
      <c r="XDH13" s="1739" t="n"/>
      <c r="XDI13" s="1739" t="n"/>
      <c r="XDJ13" s="1739" t="n"/>
      <c r="XDK13" s="1739" t="n"/>
      <c r="XDL13" s="1739" t="n"/>
      <c r="XDM13" s="1739" t="n"/>
      <c r="XDN13" s="1739" t="n"/>
      <c r="XDO13" s="1739" t="n"/>
      <c r="XDP13" s="1739" t="n"/>
      <c r="XDQ13" s="1739" t="n"/>
      <c r="XDR13" s="1739" t="n"/>
      <c r="XDS13" s="1739" t="n"/>
      <c r="XDT13" s="1739" t="n"/>
      <c r="XDU13" s="1739" t="n"/>
      <c r="XDV13" s="1739" t="n"/>
      <c r="XDW13" s="1739" t="n"/>
      <c r="XDX13" s="1739" t="n"/>
      <c r="XDY13" s="1739" t="n"/>
      <c r="XDZ13" s="1739" t="n"/>
      <c r="XEA13" s="1739" t="n"/>
      <c r="XEB13" s="1739" t="n"/>
      <c r="XEC13" s="1739" t="n"/>
      <c r="XED13" s="1739" t="n"/>
      <c r="XEE13" s="1739" t="n"/>
      <c r="XEF13" s="1739" t="n"/>
      <c r="XEG13" s="1739" t="n"/>
      <c r="XEH13" s="1739" t="n"/>
      <c r="XEI13" s="1739" t="n"/>
      <c r="XEJ13" s="1739" t="n"/>
      <c r="XEK13" s="1739" t="n"/>
      <c r="XEL13" s="1739" t="n"/>
      <c r="XEM13" s="1739" t="n"/>
      <c r="XEN13" s="1739" t="n"/>
      <c r="XEO13" s="1739" t="n"/>
      <c r="XEP13" s="1739" t="n"/>
      <c r="XEQ13" s="1739" t="n"/>
      <c r="XER13" s="1739" t="n"/>
      <c r="XES13" s="1739" t="n"/>
      <c r="XET13" s="1739" t="n"/>
      <c r="XEU13" s="1739" t="n"/>
      <c r="XEV13" s="1739" t="n"/>
      <c r="XEW13" s="1739" t="n"/>
      <c r="XEX13" s="1739" t="n"/>
      <c r="XEY13" s="1739" t="n"/>
      <c r="XEZ13" s="1739" t="n"/>
      <c r="XFA13" s="1739" t="n"/>
      <c r="XFB13" s="1739" t="n"/>
      <c r="XFC13" s="1739" t="n"/>
      <c r="XFD13" s="1739" t="n"/>
    </row>
    <row r="14" ht="15.75" customFormat="1" customHeight="1" s="942">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c r="AG14" s="1739" t="n"/>
      <c r="AH14" s="1739" t="n"/>
      <c r="AI14" s="1739" t="n"/>
      <c r="AJ14" s="1739" t="n"/>
      <c r="AK14" s="1739" t="n"/>
      <c r="AL14" s="1739" t="n"/>
      <c r="AM14" s="1739" t="n"/>
      <c r="AN14" s="1739" t="n"/>
      <c r="AO14" s="1739" t="n"/>
      <c r="AP14" s="1739" t="n"/>
      <c r="AQ14" s="1739" t="n"/>
      <c r="AR14" s="1739" t="n"/>
      <c r="AS14" s="1739" t="n"/>
      <c r="AT14" s="1739" t="n"/>
      <c r="AU14" s="1739" t="n"/>
      <c r="AV14" s="1739" t="n"/>
      <c r="AW14" s="1739" t="n"/>
      <c r="AX14" s="1739" t="n"/>
      <c r="AY14" s="1739" t="n"/>
      <c r="AZ14" s="1739" t="n"/>
      <c r="BA14" s="1739" t="n"/>
      <c r="BB14" s="1739" t="n"/>
      <c r="BC14" s="1739" t="n"/>
      <c r="BD14" s="1739" t="n"/>
      <c r="BE14" s="1739" t="n"/>
      <c r="BF14" s="1739" t="n"/>
      <c r="BG14" s="1739" t="n"/>
      <c r="BH14" s="1739" t="n"/>
      <c r="BI14" s="1739" t="n"/>
      <c r="BJ14" s="1739" t="n"/>
      <c r="BK14" s="1739" t="n"/>
      <c r="BL14" s="1739" t="n"/>
      <c r="BM14" s="1739" t="n"/>
      <c r="BN14" s="1739" t="n"/>
      <c r="BO14" s="1739" t="n"/>
      <c r="BP14" s="1739" t="n"/>
      <c r="BQ14" s="1739" t="n"/>
      <c r="BR14" s="1739" t="n"/>
      <c r="BS14" s="1739" t="n"/>
      <c r="BT14" s="1739" t="n"/>
      <c r="BU14" s="1739" t="n"/>
      <c r="BV14" s="1739" t="n"/>
      <c r="BW14" s="1739" t="n"/>
      <c r="BX14" s="1739" t="n"/>
      <c r="BY14" s="1739" t="n"/>
      <c r="BZ14" s="1739" t="n"/>
      <c r="CA14" s="1739" t="n"/>
      <c r="CB14" s="1739" t="n"/>
      <c r="CC14" s="1739" t="n"/>
      <c r="CD14" s="1739" t="n"/>
      <c r="CE14" s="1739" t="n"/>
      <c r="CF14" s="1739" t="n"/>
      <c r="CG14" s="1739" t="n"/>
      <c r="CH14" s="1739" t="n"/>
      <c r="CI14" s="1739" t="n"/>
      <c r="CJ14" s="1739" t="n"/>
      <c r="CK14" s="1739" t="n"/>
      <c r="CL14" s="1739" t="n"/>
      <c r="CM14" s="1739" t="n"/>
      <c r="CN14" s="1739" t="n"/>
      <c r="CO14" s="1739" t="n"/>
      <c r="CP14" s="1739" t="n"/>
      <c r="CQ14" s="1739" t="n"/>
      <c r="CR14" s="1739" t="n"/>
      <c r="CS14" s="1739" t="n"/>
      <c r="CT14" s="1739" t="n"/>
      <c r="CU14" s="1739" t="n"/>
      <c r="CV14" s="1739" t="n"/>
      <c r="CW14" s="1739" t="n"/>
      <c r="CX14" s="1739" t="n"/>
      <c r="CY14" s="1739" t="n"/>
      <c r="CZ14" s="1739" t="n"/>
      <c r="DA14" s="1739" t="n"/>
      <c r="DB14" s="1739" t="n"/>
      <c r="DC14" s="1739" t="n"/>
      <c r="DD14" s="1739" t="n"/>
      <c r="DE14" s="1739" t="n"/>
      <c r="DF14" s="1739" t="n"/>
      <c r="DG14" s="1739" t="n"/>
      <c r="DH14" s="1739" t="n"/>
      <c r="DI14" s="1739" t="n"/>
      <c r="DJ14" s="1739" t="n"/>
      <c r="DK14" s="1739" t="n"/>
      <c r="DL14" s="1739" t="n"/>
      <c r="DM14" s="1739" t="n"/>
      <c r="DN14" s="1739" t="n"/>
      <c r="DO14" s="1739" t="n"/>
      <c r="DP14" s="1739" t="n"/>
      <c r="DQ14" s="1739" t="n"/>
      <c r="DR14" s="1739" t="n"/>
      <c r="DS14" s="1739" t="n"/>
      <c r="DT14" s="1739" t="n"/>
      <c r="DU14" s="1739" t="n"/>
      <c r="DV14" s="1739" t="n"/>
      <c r="DW14" s="1739" t="n"/>
      <c r="DX14" s="1739" t="n"/>
      <c r="DY14" s="1739" t="n"/>
      <c r="DZ14" s="1739" t="n"/>
      <c r="EA14" s="1739" t="n"/>
      <c r="EB14" s="1739" t="n"/>
      <c r="EC14" s="1739" t="n"/>
      <c r="ED14" s="1739" t="n"/>
      <c r="EE14" s="1739" t="n"/>
      <c r="EF14" s="1739" t="n"/>
      <c r="EG14" s="1739" t="n"/>
      <c r="EH14" s="1739" t="n"/>
      <c r="EI14" s="1739" t="n"/>
      <c r="EJ14" s="1739" t="n"/>
      <c r="EK14" s="1739" t="n"/>
      <c r="EL14" s="1739" t="n"/>
      <c r="EM14" s="1739" t="n"/>
      <c r="EN14" s="1739" t="n"/>
      <c r="EO14" s="1739" t="n"/>
      <c r="EP14" s="1739" t="n"/>
      <c r="EQ14" s="1739" t="n"/>
      <c r="ER14" s="1739" t="n"/>
      <c r="ES14" s="1739" t="n"/>
      <c r="ET14" s="1739" t="n"/>
      <c r="EU14" s="1739" t="n"/>
      <c r="EV14" s="1739" t="n"/>
      <c r="EW14" s="1739" t="n"/>
      <c r="EX14" s="1739" t="n"/>
      <c r="EY14" s="1739" t="n"/>
      <c r="EZ14" s="1739" t="n"/>
      <c r="FA14" s="1739" t="n"/>
      <c r="FB14" s="1739" t="n"/>
      <c r="FC14" s="1739" t="n"/>
      <c r="FD14" s="1739" t="n"/>
      <c r="FE14" s="1739" t="n"/>
      <c r="FF14" s="1739" t="n"/>
      <c r="FG14" s="1739" t="n"/>
      <c r="FH14" s="1739" t="n"/>
      <c r="FI14" s="1739" t="n"/>
      <c r="FJ14" s="1739" t="n"/>
      <c r="FK14" s="1739" t="n"/>
      <c r="FL14" s="1739" t="n"/>
      <c r="FM14" s="1739" t="n"/>
      <c r="FN14" s="1739" t="n"/>
      <c r="FO14" s="1739" t="n"/>
      <c r="FP14" s="1739" t="n"/>
      <c r="FQ14" s="1739" t="n"/>
      <c r="FR14" s="1739" t="n"/>
      <c r="FS14" s="1739" t="n"/>
      <c r="FT14" s="1739" t="n"/>
      <c r="FU14" s="1739" t="n"/>
      <c r="FV14" s="1739" t="n"/>
      <c r="FW14" s="1739" t="n"/>
      <c r="FX14" s="1739" t="n"/>
      <c r="FY14" s="1739" t="n"/>
      <c r="FZ14" s="1739" t="n"/>
      <c r="GA14" s="1739" t="n"/>
      <c r="GB14" s="1739" t="n"/>
      <c r="GC14" s="1739" t="n"/>
      <c r="GD14" s="1739" t="n"/>
      <c r="GE14" s="1739" t="n"/>
      <c r="GF14" s="1739" t="n"/>
      <c r="GG14" s="1739" t="n"/>
      <c r="GH14" s="1739" t="n"/>
      <c r="GI14" s="1739" t="n"/>
      <c r="GJ14" s="1739" t="n"/>
      <c r="GK14" s="1739" t="n"/>
      <c r="GL14" s="1739" t="n"/>
      <c r="GM14" s="1739" t="n"/>
      <c r="GN14" s="1739" t="n"/>
      <c r="GO14" s="1739" t="n"/>
      <c r="GP14" s="1739" t="n"/>
      <c r="GQ14" s="1739" t="n"/>
      <c r="GR14" s="1739" t="n"/>
      <c r="GS14" s="1739" t="n"/>
      <c r="GT14" s="1739" t="n"/>
      <c r="GU14" s="1739" t="n"/>
      <c r="GV14" s="1739" t="n"/>
      <c r="GW14" s="1739" t="n"/>
      <c r="GX14" s="1739" t="n"/>
      <c r="GY14" s="1739" t="n"/>
      <c r="GZ14" s="1739" t="n"/>
      <c r="HA14" s="1739" t="n"/>
      <c r="HB14" s="1739" t="n"/>
      <c r="HC14" s="1739" t="n"/>
      <c r="HD14" s="1739" t="n"/>
      <c r="HE14" s="1739" t="n"/>
      <c r="HF14" s="1739" t="n"/>
      <c r="HG14" s="1739" t="n"/>
      <c r="HH14" s="1739" t="n"/>
      <c r="HI14" s="1739" t="n"/>
      <c r="HJ14" s="1739" t="n"/>
      <c r="HK14" s="1739" t="n"/>
      <c r="HL14" s="1739" t="n"/>
      <c r="HM14" s="1739" t="n"/>
      <c r="HN14" s="1739" t="n"/>
      <c r="HO14" s="1739" t="n"/>
      <c r="HP14" s="1739" t="n"/>
      <c r="HQ14" s="1739" t="n"/>
      <c r="HR14" s="1739" t="n"/>
      <c r="HS14" s="1739" t="n"/>
      <c r="HT14" s="1739" t="n"/>
      <c r="HU14" s="1739" t="n"/>
      <c r="HV14" s="1739" t="n"/>
      <c r="HW14" s="1739" t="n"/>
      <c r="HX14" s="1739" t="n"/>
      <c r="HY14" s="1739" t="n"/>
      <c r="HZ14" s="1739" t="n"/>
      <c r="IA14" s="1739" t="n"/>
      <c r="IB14" s="1739" t="n"/>
      <c r="IC14" s="1739" t="n"/>
      <c r="ID14" s="1739" t="n"/>
      <c r="IE14" s="1739" t="n"/>
      <c r="IF14" s="1739" t="n"/>
      <c r="IG14" s="1739" t="n"/>
      <c r="IH14" s="1739" t="n"/>
      <c r="II14" s="1739" t="n"/>
      <c r="IJ14" s="1739" t="n"/>
      <c r="IK14" s="1739" t="n"/>
      <c r="IL14" s="1739" t="n"/>
      <c r="IM14" s="1739" t="n"/>
      <c r="IN14" s="1739" t="n"/>
      <c r="IO14" s="1739" t="n"/>
      <c r="IP14" s="1739" t="n"/>
      <c r="IQ14" s="1739" t="n"/>
      <c r="IR14" s="1739" t="n"/>
      <c r="IS14" s="1739" t="n"/>
      <c r="IT14" s="1739" t="n"/>
      <c r="IU14" s="1739" t="n"/>
      <c r="IV14" s="1739" t="n"/>
      <c r="IW14" s="1739" t="n"/>
      <c r="IX14" s="1739" t="n"/>
      <c r="IY14" s="1739" t="n"/>
      <c r="IZ14" s="1739" t="n"/>
      <c r="JA14" s="1739" t="n"/>
      <c r="JB14" s="1739" t="n"/>
      <c r="JC14" s="1739" t="n"/>
      <c r="JD14" s="1739" t="n"/>
      <c r="JE14" s="1739" t="n"/>
      <c r="JF14" s="1739" t="n"/>
      <c r="JG14" s="1739" t="n"/>
      <c r="JH14" s="1739" t="n"/>
      <c r="JI14" s="1739" t="n"/>
      <c r="JJ14" s="1739" t="n"/>
      <c r="JK14" s="1739" t="n"/>
      <c r="JL14" s="1739" t="n"/>
      <c r="JM14" s="1739" t="n"/>
      <c r="JN14" s="1739" t="n"/>
      <c r="JO14" s="1739" t="n"/>
      <c r="JP14" s="1739" t="n"/>
      <c r="JQ14" s="1739" t="n"/>
      <c r="JR14" s="1739" t="n"/>
      <c r="JS14" s="1739" t="n"/>
      <c r="JT14" s="1739" t="n"/>
      <c r="JU14" s="1739" t="n"/>
      <c r="JV14" s="1739" t="n"/>
      <c r="JW14" s="1739" t="n"/>
      <c r="JX14" s="1739" t="n"/>
      <c r="JY14" s="1739" t="n"/>
      <c r="JZ14" s="1739" t="n"/>
      <c r="KA14" s="1739" t="n"/>
      <c r="KB14" s="1739" t="n"/>
      <c r="KC14" s="1739" t="n"/>
      <c r="KD14" s="1739" t="n"/>
      <c r="KE14" s="1739" t="n"/>
      <c r="KF14" s="1739" t="n"/>
      <c r="KG14" s="1739" t="n"/>
      <c r="KH14" s="1739" t="n"/>
      <c r="KI14" s="1739" t="n"/>
      <c r="KJ14" s="1739" t="n"/>
      <c r="KK14" s="1739" t="n"/>
      <c r="KL14" s="1739" t="n"/>
      <c r="KM14" s="1739" t="n"/>
      <c r="KN14" s="1739" t="n"/>
      <c r="KO14" s="1739" t="n"/>
      <c r="KP14" s="1739" t="n"/>
      <c r="KQ14" s="1739" t="n"/>
      <c r="KR14" s="1739" t="n"/>
      <c r="KS14" s="1739" t="n"/>
      <c r="KT14" s="1739" t="n"/>
      <c r="KU14" s="1739" t="n"/>
      <c r="KV14" s="1739" t="n"/>
      <c r="KW14" s="1739" t="n"/>
      <c r="KX14" s="1739" t="n"/>
      <c r="KY14" s="1739" t="n"/>
      <c r="KZ14" s="1739" t="n"/>
      <c r="LA14" s="1739" t="n"/>
      <c r="LB14" s="1739" t="n"/>
      <c r="LC14" s="1739" t="n"/>
      <c r="LD14" s="1739" t="n"/>
      <c r="LE14" s="1739" t="n"/>
      <c r="LF14" s="1739" t="n"/>
      <c r="LG14" s="1739" t="n"/>
      <c r="LH14" s="1739" t="n"/>
      <c r="LI14" s="1739" t="n"/>
      <c r="LJ14" s="1739" t="n"/>
      <c r="LK14" s="1739" t="n"/>
      <c r="LL14" s="1739" t="n"/>
      <c r="LM14" s="1739" t="n"/>
      <c r="LN14" s="1739" t="n"/>
      <c r="LO14" s="1739" t="n"/>
      <c r="LP14" s="1739" t="n"/>
      <c r="LQ14" s="1739" t="n"/>
      <c r="LR14" s="1739" t="n"/>
      <c r="LS14" s="1739" t="n"/>
      <c r="LT14" s="1739" t="n"/>
      <c r="LU14" s="1739" t="n"/>
      <c r="LV14" s="1739" t="n"/>
      <c r="LW14" s="1739" t="n"/>
      <c r="LX14" s="1739" t="n"/>
      <c r="LY14" s="1739" t="n"/>
      <c r="LZ14" s="1739" t="n"/>
      <c r="MA14" s="1739" t="n"/>
      <c r="MB14" s="1739" t="n"/>
      <c r="MC14" s="1739" t="n"/>
      <c r="MD14" s="1739" t="n"/>
      <c r="ME14" s="1739" t="n"/>
      <c r="MF14" s="1739" t="n"/>
      <c r="MG14" s="1739" t="n"/>
      <c r="MH14" s="1739" t="n"/>
      <c r="MI14" s="1739" t="n"/>
      <c r="MJ14" s="1739" t="n"/>
      <c r="MK14" s="1739" t="n"/>
      <c r="ML14" s="1739" t="n"/>
      <c r="MM14" s="1739" t="n"/>
      <c r="MN14" s="1739" t="n"/>
      <c r="MO14" s="1739" t="n"/>
      <c r="MP14" s="1739" t="n"/>
      <c r="MQ14" s="1739" t="n"/>
      <c r="MR14" s="1739" t="n"/>
      <c r="MS14" s="1739" t="n"/>
      <c r="MT14" s="1739" t="n"/>
      <c r="MU14" s="1739" t="n"/>
      <c r="MV14" s="1739" t="n"/>
      <c r="MW14" s="1739" t="n"/>
      <c r="MX14" s="1739" t="n"/>
      <c r="MY14" s="1739" t="n"/>
      <c r="MZ14" s="1739" t="n"/>
      <c r="NA14" s="1739" t="n"/>
      <c r="NB14" s="1739" t="n"/>
      <c r="NC14" s="1739" t="n"/>
      <c r="ND14" s="1739" t="n"/>
      <c r="NE14" s="1739" t="n"/>
      <c r="NF14" s="1739" t="n"/>
      <c r="NG14" s="1739" t="n"/>
      <c r="NH14" s="1739" t="n"/>
      <c r="NI14" s="1739" t="n"/>
      <c r="NJ14" s="1739" t="n"/>
      <c r="NK14" s="1739" t="n"/>
      <c r="NL14" s="1739" t="n"/>
      <c r="NM14" s="1739" t="n"/>
      <c r="NN14" s="1739" t="n"/>
      <c r="NO14" s="1739" t="n"/>
      <c r="NP14" s="1739" t="n"/>
      <c r="NQ14" s="1739" t="n"/>
      <c r="NR14" s="1739" t="n"/>
      <c r="NS14" s="1739" t="n"/>
      <c r="NT14" s="1739" t="n"/>
      <c r="NU14" s="1739" t="n"/>
      <c r="NV14" s="1739" t="n"/>
      <c r="NW14" s="1739" t="n"/>
      <c r="NX14" s="1739" t="n"/>
      <c r="NY14" s="1739" t="n"/>
      <c r="NZ14" s="1739" t="n"/>
      <c r="OA14" s="1739" t="n"/>
      <c r="OB14" s="1739" t="n"/>
      <c r="OC14" s="1739" t="n"/>
      <c r="OD14" s="1739" t="n"/>
      <c r="OE14" s="1739" t="n"/>
      <c r="OF14" s="1739" t="n"/>
      <c r="OG14" s="1739" t="n"/>
      <c r="OH14" s="1739" t="n"/>
      <c r="OI14" s="1739" t="n"/>
      <c r="OJ14" s="1739" t="n"/>
      <c r="OK14" s="1739" t="n"/>
      <c r="OL14" s="1739" t="n"/>
      <c r="OM14" s="1739" t="n"/>
      <c r="ON14" s="1739" t="n"/>
      <c r="OO14" s="1739" t="n"/>
      <c r="OP14" s="1739" t="n"/>
      <c r="OQ14" s="1739" t="n"/>
      <c r="OR14" s="1739" t="n"/>
      <c r="OS14" s="1739" t="n"/>
      <c r="OT14" s="1739" t="n"/>
      <c r="OU14" s="1739" t="n"/>
      <c r="OV14" s="1739" t="n"/>
      <c r="OW14" s="1739" t="n"/>
      <c r="OX14" s="1739" t="n"/>
      <c r="OY14" s="1739" t="n"/>
      <c r="OZ14" s="1739" t="n"/>
      <c r="PA14" s="1739" t="n"/>
      <c r="PB14" s="1739" t="n"/>
      <c r="PC14" s="1739" t="n"/>
      <c r="PD14" s="1739" t="n"/>
      <c r="PE14" s="1739" t="n"/>
      <c r="PF14" s="1739" t="n"/>
      <c r="PG14" s="1739" t="n"/>
      <c r="PH14" s="1739" t="n"/>
      <c r="PI14" s="1739" t="n"/>
      <c r="PJ14" s="1739" t="n"/>
      <c r="PK14" s="1739" t="n"/>
      <c r="PL14" s="1739" t="n"/>
      <c r="PM14" s="1739" t="n"/>
      <c r="PN14" s="1739" t="n"/>
      <c r="PO14" s="1739" t="n"/>
      <c r="PP14" s="1739" t="n"/>
      <c r="PQ14" s="1739" t="n"/>
      <c r="PR14" s="1739" t="n"/>
      <c r="PS14" s="1739" t="n"/>
      <c r="PT14" s="1739" t="n"/>
      <c r="PU14" s="1739" t="n"/>
      <c r="PV14" s="1739" t="n"/>
      <c r="PW14" s="1739" t="n"/>
      <c r="PX14" s="1739" t="n"/>
      <c r="PY14" s="1739" t="n"/>
      <c r="PZ14" s="1739" t="n"/>
      <c r="QA14" s="1739" t="n"/>
      <c r="QB14" s="1739" t="n"/>
      <c r="QC14" s="1739" t="n"/>
      <c r="QD14" s="1739" t="n"/>
      <c r="QE14" s="1739" t="n"/>
      <c r="QF14" s="1739" t="n"/>
      <c r="QG14" s="1739" t="n"/>
      <c r="QH14" s="1739" t="n"/>
      <c r="QI14" s="1739" t="n"/>
      <c r="QJ14" s="1739" t="n"/>
      <c r="QK14" s="1739" t="n"/>
      <c r="QL14" s="1739" t="n"/>
      <c r="QM14" s="1739" t="n"/>
      <c r="QN14" s="1739" t="n"/>
      <c r="QO14" s="1739" t="n"/>
      <c r="QP14" s="1739" t="n"/>
      <c r="QQ14" s="1739" t="n"/>
      <c r="QR14" s="1739" t="n"/>
      <c r="QS14" s="1739" t="n"/>
      <c r="QT14" s="1739" t="n"/>
      <c r="QU14" s="1739" t="n"/>
      <c r="QV14" s="1739" t="n"/>
      <c r="QW14" s="1739" t="n"/>
      <c r="QX14" s="1739" t="n"/>
      <c r="QY14" s="1739" t="n"/>
      <c r="QZ14" s="1739" t="n"/>
      <c r="RA14" s="1739" t="n"/>
      <c r="RB14" s="1739" t="n"/>
      <c r="RC14" s="1739" t="n"/>
      <c r="RD14" s="1739" t="n"/>
      <c r="RE14" s="1739" t="n"/>
      <c r="RF14" s="1739" t="n"/>
      <c r="RG14" s="1739" t="n"/>
      <c r="RH14" s="1739" t="n"/>
      <c r="RI14" s="1739" t="n"/>
      <c r="RJ14" s="1739" t="n"/>
      <c r="RK14" s="1739" t="n"/>
      <c r="RL14" s="1739" t="n"/>
      <c r="RM14" s="1739" t="n"/>
      <c r="RN14" s="1739" t="n"/>
      <c r="RO14" s="1739" t="n"/>
      <c r="RP14" s="1739" t="n"/>
      <c r="RQ14" s="1739" t="n"/>
      <c r="RR14" s="1739" t="n"/>
      <c r="RS14" s="1739" t="n"/>
      <c r="RT14" s="1739" t="n"/>
      <c r="RU14" s="1739" t="n"/>
      <c r="RV14" s="1739" t="n"/>
      <c r="RW14" s="1739" t="n"/>
      <c r="RX14" s="1739" t="n"/>
      <c r="RY14" s="1739" t="n"/>
      <c r="RZ14" s="1739" t="n"/>
      <c r="SA14" s="1739" t="n"/>
      <c r="SB14" s="1739" t="n"/>
      <c r="SC14" s="1739" t="n"/>
      <c r="SD14" s="1739" t="n"/>
      <c r="SE14" s="1739" t="n"/>
      <c r="SF14" s="1739" t="n"/>
      <c r="SG14" s="1739" t="n"/>
      <c r="SH14" s="1739" t="n"/>
      <c r="SI14" s="1739" t="n"/>
      <c r="SJ14" s="1739" t="n"/>
      <c r="SK14" s="1739" t="n"/>
      <c r="SL14" s="1739" t="n"/>
      <c r="SM14" s="1739" t="n"/>
      <c r="SN14" s="1739" t="n"/>
      <c r="SO14" s="1739" t="n"/>
      <c r="SP14" s="1739" t="n"/>
      <c r="SQ14" s="1739" t="n"/>
      <c r="SR14" s="1739" t="n"/>
      <c r="SS14" s="1739" t="n"/>
      <c r="ST14" s="1739" t="n"/>
      <c r="SU14" s="1739" t="n"/>
      <c r="SV14" s="1739" t="n"/>
      <c r="SW14" s="1739" t="n"/>
      <c r="SX14" s="1739" t="n"/>
      <c r="SY14" s="1739" t="n"/>
      <c r="SZ14" s="1739" t="n"/>
      <c r="TA14" s="1739" t="n"/>
      <c r="TB14" s="1739" t="n"/>
      <c r="TC14" s="1739" t="n"/>
      <c r="TD14" s="1739" t="n"/>
      <c r="TE14" s="1739" t="n"/>
      <c r="TF14" s="1739" t="n"/>
      <c r="TG14" s="1739" t="n"/>
      <c r="TH14" s="1739" t="n"/>
      <c r="TI14" s="1739" t="n"/>
      <c r="TJ14" s="1739" t="n"/>
      <c r="TK14" s="1739" t="n"/>
      <c r="TL14" s="1739" t="n"/>
      <c r="TM14" s="1739" t="n"/>
      <c r="TN14" s="1739" t="n"/>
      <c r="TO14" s="1739" t="n"/>
      <c r="TP14" s="1739" t="n"/>
      <c r="TQ14" s="1739" t="n"/>
      <c r="TR14" s="1739" t="n"/>
      <c r="TS14" s="1739" t="n"/>
      <c r="TT14" s="1739" t="n"/>
      <c r="TU14" s="1739" t="n"/>
      <c r="TV14" s="1739" t="n"/>
      <c r="TW14" s="1739" t="n"/>
      <c r="TX14" s="1739" t="n"/>
      <c r="TY14" s="1739" t="n"/>
      <c r="TZ14" s="1739" t="n"/>
      <c r="UA14" s="1739" t="n"/>
      <c r="UB14" s="1739" t="n"/>
      <c r="UC14" s="1739" t="n"/>
      <c r="UD14" s="1739" t="n"/>
      <c r="UE14" s="1739" t="n"/>
      <c r="UF14" s="1739" t="n"/>
      <c r="UG14" s="1739" t="n"/>
      <c r="UH14" s="1739" t="n"/>
      <c r="UI14" s="1739" t="n"/>
      <c r="UJ14" s="1739" t="n"/>
      <c r="UK14" s="1739" t="n"/>
      <c r="UL14" s="1739" t="n"/>
      <c r="UM14" s="1739" t="n"/>
      <c r="UN14" s="1739" t="n"/>
      <c r="UO14" s="1739" t="n"/>
      <c r="UP14" s="1739" t="n"/>
      <c r="UQ14" s="1739" t="n"/>
      <c r="UR14" s="1739" t="n"/>
      <c r="US14" s="1739" t="n"/>
      <c r="UT14" s="1739" t="n"/>
      <c r="UU14" s="1739" t="n"/>
      <c r="UV14" s="1739" t="n"/>
      <c r="UW14" s="1739" t="n"/>
      <c r="UX14" s="1739" t="n"/>
      <c r="UY14" s="1739" t="n"/>
      <c r="UZ14" s="1739" t="n"/>
      <c r="VA14" s="1739" t="n"/>
      <c r="VB14" s="1739" t="n"/>
      <c r="VC14" s="1739" t="n"/>
      <c r="VD14" s="1739" t="n"/>
      <c r="VE14" s="1739" t="n"/>
      <c r="VF14" s="1739" t="n"/>
      <c r="VG14" s="1739" t="n"/>
      <c r="VH14" s="1739" t="n"/>
      <c r="VI14" s="1739" t="n"/>
      <c r="VJ14" s="1739" t="n"/>
      <c r="VK14" s="1739" t="n"/>
      <c r="VL14" s="1739" t="n"/>
      <c r="VM14" s="1739" t="n"/>
      <c r="VN14" s="1739" t="n"/>
      <c r="VO14" s="1739" t="n"/>
      <c r="VP14" s="1739" t="n"/>
      <c r="VQ14" s="1739" t="n"/>
      <c r="VR14" s="1739" t="n"/>
      <c r="VS14" s="1739" t="n"/>
      <c r="VT14" s="1739" t="n"/>
      <c r="VU14" s="1739" t="n"/>
      <c r="VV14" s="1739" t="n"/>
      <c r="VW14" s="1739" t="n"/>
      <c r="VX14" s="1739" t="n"/>
      <c r="VY14" s="1739" t="n"/>
      <c r="VZ14" s="1739" t="n"/>
      <c r="WA14" s="1739" t="n"/>
      <c r="WB14" s="1739" t="n"/>
      <c r="WC14" s="1739" t="n"/>
      <c r="WD14" s="1739" t="n"/>
      <c r="WE14" s="1739" t="n"/>
      <c r="WF14" s="1739" t="n"/>
      <c r="WG14" s="1739" t="n"/>
      <c r="WH14" s="1739" t="n"/>
      <c r="WI14" s="1739" t="n"/>
      <c r="WJ14" s="1739" t="n"/>
      <c r="WK14" s="1739" t="n"/>
      <c r="WL14" s="1739" t="n"/>
      <c r="WM14" s="1739" t="n"/>
      <c r="WN14" s="1739" t="n"/>
      <c r="WO14" s="1739" t="n"/>
      <c r="WP14" s="1739" t="n"/>
      <c r="WQ14" s="1739" t="n"/>
      <c r="WR14" s="1739" t="n"/>
      <c r="WS14" s="1739" t="n"/>
      <c r="WT14" s="1739" t="n"/>
      <c r="WU14" s="1739" t="n"/>
      <c r="WV14" s="1739" t="n"/>
      <c r="WW14" s="1739" t="n"/>
      <c r="WX14" s="1739" t="n"/>
      <c r="WY14" s="1739" t="n"/>
      <c r="WZ14" s="1739" t="n"/>
      <c r="XA14" s="1739" t="n"/>
      <c r="XB14" s="1739" t="n"/>
      <c r="XC14" s="1739" t="n"/>
      <c r="XD14" s="1739" t="n"/>
      <c r="XE14" s="1739" t="n"/>
      <c r="XF14" s="1739" t="n"/>
      <c r="XG14" s="1739" t="n"/>
      <c r="XH14" s="1739" t="n"/>
      <c r="XI14" s="1739" t="n"/>
      <c r="XJ14" s="1739" t="n"/>
      <c r="XK14" s="1739" t="n"/>
      <c r="XL14" s="1739" t="n"/>
      <c r="XM14" s="1739" t="n"/>
      <c r="XN14" s="1739" t="n"/>
      <c r="XO14" s="1739" t="n"/>
      <c r="XP14" s="1739" t="n"/>
      <c r="XQ14" s="1739" t="n"/>
      <c r="XR14" s="1739" t="n"/>
      <c r="XS14" s="1739" t="n"/>
      <c r="XT14" s="1739" t="n"/>
      <c r="XU14" s="1739" t="n"/>
      <c r="XV14" s="1739" t="n"/>
      <c r="XW14" s="1739" t="n"/>
      <c r="XX14" s="1739" t="n"/>
      <c r="XY14" s="1739" t="n"/>
      <c r="XZ14" s="1739" t="n"/>
      <c r="YA14" s="1739" t="n"/>
      <c r="YB14" s="1739" t="n"/>
      <c r="YC14" s="1739" t="n"/>
      <c r="YD14" s="1739" t="n"/>
      <c r="YE14" s="1739" t="n"/>
      <c r="YF14" s="1739" t="n"/>
      <c r="YG14" s="1739" t="n"/>
      <c r="YH14" s="1739" t="n"/>
      <c r="YI14" s="1739" t="n"/>
      <c r="YJ14" s="1739" t="n"/>
      <c r="YK14" s="1739" t="n"/>
      <c r="YL14" s="1739" t="n"/>
      <c r="YM14" s="1739" t="n"/>
      <c r="YN14" s="1739" t="n"/>
      <c r="YO14" s="1739" t="n"/>
      <c r="YP14" s="1739" t="n"/>
      <c r="YQ14" s="1739" t="n"/>
      <c r="YR14" s="1739" t="n"/>
      <c r="YS14" s="1739" t="n"/>
      <c r="YT14" s="1739" t="n"/>
      <c r="YU14" s="1739" t="n"/>
      <c r="YV14" s="1739" t="n"/>
      <c r="YW14" s="1739" t="n"/>
      <c r="YX14" s="1739" t="n"/>
      <c r="YY14" s="1739" t="n"/>
      <c r="YZ14" s="1739" t="n"/>
      <c r="ZA14" s="1739" t="n"/>
      <c r="ZB14" s="1739" t="n"/>
      <c r="ZC14" s="1739" t="n"/>
      <c r="ZD14" s="1739" t="n"/>
      <c r="ZE14" s="1739" t="n"/>
      <c r="ZF14" s="1739" t="n"/>
      <c r="ZG14" s="1739" t="n"/>
      <c r="ZH14" s="1739" t="n"/>
      <c r="ZI14" s="1739" t="n"/>
      <c r="ZJ14" s="1739" t="n"/>
      <c r="ZK14" s="1739" t="n"/>
      <c r="ZL14" s="1739" t="n"/>
      <c r="ZM14" s="1739" t="n"/>
      <c r="ZN14" s="1739" t="n"/>
      <c r="ZO14" s="1739" t="n"/>
      <c r="ZP14" s="1739" t="n"/>
      <c r="ZQ14" s="1739" t="n"/>
      <c r="ZR14" s="1739" t="n"/>
      <c r="ZS14" s="1739" t="n"/>
      <c r="ZT14" s="1739" t="n"/>
      <c r="ZU14" s="1739" t="n"/>
      <c r="ZV14" s="1739" t="n"/>
      <c r="ZW14" s="1739" t="n"/>
      <c r="ZX14" s="1739" t="n"/>
      <c r="ZY14" s="1739" t="n"/>
      <c r="ZZ14" s="1739" t="n"/>
      <c r="AAA14" s="1739" t="n"/>
      <c r="AAB14" s="1739" t="n"/>
      <c r="AAC14" s="1739" t="n"/>
      <c r="AAD14" s="1739" t="n"/>
      <c r="AAE14" s="1739" t="n"/>
      <c r="AAF14" s="1739" t="n"/>
      <c r="AAG14" s="1739" t="n"/>
      <c r="AAH14" s="1739" t="n"/>
      <c r="AAI14" s="1739" t="n"/>
      <c r="AAJ14" s="1739" t="n"/>
      <c r="AAK14" s="1739" t="n"/>
      <c r="AAL14" s="1739" t="n"/>
      <c r="AAM14" s="1739" t="n"/>
      <c r="AAN14" s="1739" t="n"/>
      <c r="AAO14" s="1739" t="n"/>
      <c r="AAP14" s="1739" t="n"/>
      <c r="AAQ14" s="1739" t="n"/>
      <c r="AAR14" s="1739" t="n"/>
      <c r="AAS14" s="1739" t="n"/>
      <c r="AAT14" s="1739" t="n"/>
      <c r="AAU14" s="1739" t="n"/>
      <c r="AAV14" s="1739" t="n"/>
      <c r="AAW14" s="1739" t="n"/>
      <c r="AAX14" s="1739" t="n"/>
      <c r="AAY14" s="1739" t="n"/>
      <c r="AAZ14" s="1739" t="n"/>
      <c r="ABA14" s="1739" t="n"/>
      <c r="ABB14" s="1739" t="n"/>
      <c r="ABC14" s="1739" t="n"/>
      <c r="ABD14" s="1739" t="n"/>
      <c r="ABE14" s="1739" t="n"/>
      <c r="ABF14" s="1739" t="n"/>
      <c r="ABG14" s="1739" t="n"/>
      <c r="ABH14" s="1739" t="n"/>
      <c r="ABI14" s="1739" t="n"/>
      <c r="ABJ14" s="1739" t="n"/>
      <c r="ABK14" s="1739" t="n"/>
      <c r="ABL14" s="1739" t="n"/>
      <c r="ABM14" s="1739" t="n"/>
      <c r="ABN14" s="1739" t="n"/>
      <c r="ABO14" s="1739" t="n"/>
      <c r="ABP14" s="1739" t="n"/>
      <c r="ABQ14" s="1739" t="n"/>
      <c r="ABR14" s="1739" t="n"/>
      <c r="ABS14" s="1739" t="n"/>
      <c r="ABT14" s="1739" t="n"/>
      <c r="ABU14" s="1739" t="n"/>
      <c r="ABV14" s="1739" t="n"/>
      <c r="ABW14" s="1739" t="n"/>
      <c r="ABX14" s="1739" t="n"/>
      <c r="ABY14" s="1739" t="n"/>
      <c r="ABZ14" s="1739" t="n"/>
      <c r="ACA14" s="1739" t="n"/>
      <c r="ACB14" s="1739" t="n"/>
      <c r="ACC14" s="1739" t="n"/>
      <c r="ACD14" s="1739" t="n"/>
      <c r="ACE14" s="1739" t="n"/>
      <c r="ACF14" s="1739" t="n"/>
      <c r="ACG14" s="1739" t="n"/>
      <c r="ACH14" s="1739" t="n"/>
      <c r="ACI14" s="1739" t="n"/>
      <c r="ACJ14" s="1739" t="n"/>
      <c r="ACK14" s="1739" t="n"/>
      <c r="ACL14" s="1739" t="n"/>
      <c r="ACM14" s="1739" t="n"/>
      <c r="ACN14" s="1739" t="n"/>
      <c r="ACO14" s="1739" t="n"/>
      <c r="ACP14" s="1739" t="n"/>
      <c r="ACQ14" s="1739" t="n"/>
      <c r="ACR14" s="1739" t="n"/>
      <c r="ACS14" s="1739" t="n"/>
      <c r="ACT14" s="1739" t="n"/>
      <c r="ACU14" s="1739" t="n"/>
      <c r="ACV14" s="1739" t="n"/>
      <c r="ACW14" s="1739" t="n"/>
      <c r="ACX14" s="1739" t="n"/>
      <c r="ACY14" s="1739" t="n"/>
      <c r="ACZ14" s="1739" t="n"/>
      <c r="ADA14" s="1739" t="n"/>
      <c r="ADB14" s="1739" t="n"/>
      <c r="ADC14" s="1739" t="n"/>
      <c r="ADD14" s="1739" t="n"/>
      <c r="ADE14" s="1739" t="n"/>
      <c r="ADF14" s="1739" t="n"/>
      <c r="ADG14" s="1739" t="n"/>
      <c r="ADH14" s="1739" t="n"/>
      <c r="ADI14" s="1739" t="n"/>
      <c r="ADJ14" s="1739" t="n"/>
      <c r="ADK14" s="1739" t="n"/>
      <c r="ADL14" s="1739" t="n"/>
      <c r="ADM14" s="1739" t="n"/>
      <c r="ADN14" s="1739" t="n"/>
      <c r="ADO14" s="1739" t="n"/>
      <c r="ADP14" s="1739" t="n"/>
      <c r="ADQ14" s="1739" t="n"/>
      <c r="ADR14" s="1739" t="n"/>
      <c r="ADS14" s="1739" t="n"/>
      <c r="ADT14" s="1739" t="n"/>
      <c r="ADU14" s="1739" t="n"/>
      <c r="ADV14" s="1739" t="n"/>
      <c r="ADW14" s="1739" t="n"/>
      <c r="ADX14" s="1739" t="n"/>
      <c r="ADY14" s="1739" t="n"/>
      <c r="ADZ14" s="1739" t="n"/>
      <c r="AEA14" s="1739" t="n"/>
      <c r="AEB14" s="1739" t="n"/>
      <c r="AEC14" s="1739" t="n"/>
      <c r="AED14" s="1739" t="n"/>
      <c r="AEE14" s="1739" t="n"/>
      <c r="AEF14" s="1739" t="n"/>
      <c r="AEG14" s="1739" t="n"/>
      <c r="AEH14" s="1739" t="n"/>
      <c r="AEI14" s="1739" t="n"/>
      <c r="AEJ14" s="1739" t="n"/>
      <c r="AEK14" s="1739" t="n"/>
      <c r="AEL14" s="1739" t="n"/>
      <c r="AEM14" s="1739" t="n"/>
      <c r="AEN14" s="1739" t="n"/>
      <c r="AEO14" s="1739" t="n"/>
      <c r="AEP14" s="1739" t="n"/>
      <c r="AEQ14" s="1739" t="n"/>
      <c r="AER14" s="1739" t="n"/>
      <c r="AES14" s="1739" t="n"/>
      <c r="AET14" s="1739" t="n"/>
      <c r="AEU14" s="1739" t="n"/>
      <c r="AEV14" s="1739" t="n"/>
      <c r="AEW14" s="1739" t="n"/>
      <c r="AEX14" s="1739" t="n"/>
      <c r="AEY14" s="1739" t="n"/>
      <c r="AEZ14" s="1739" t="n"/>
      <c r="AFA14" s="1739" t="n"/>
      <c r="AFB14" s="1739" t="n"/>
      <c r="AFC14" s="1739" t="n"/>
      <c r="AFD14" s="1739" t="n"/>
      <c r="AFE14" s="1739" t="n"/>
      <c r="AFF14" s="1739" t="n"/>
      <c r="AFG14" s="1739" t="n"/>
      <c r="AFH14" s="1739" t="n"/>
      <c r="AFI14" s="1739" t="n"/>
      <c r="AFJ14" s="1739" t="n"/>
      <c r="AFK14" s="1739" t="n"/>
      <c r="AFL14" s="1739" t="n"/>
      <c r="AFM14" s="1739" t="n"/>
      <c r="AFN14" s="1739" t="n"/>
      <c r="AFO14" s="1739" t="n"/>
      <c r="AFP14" s="1739" t="n"/>
      <c r="AFQ14" s="1739" t="n"/>
      <c r="AFR14" s="1739" t="n"/>
      <c r="AFS14" s="1739" t="n"/>
      <c r="AFT14" s="1739" t="n"/>
      <c r="AFU14" s="1739" t="n"/>
      <c r="AFV14" s="1739" t="n"/>
      <c r="AFW14" s="1739" t="n"/>
      <c r="AFX14" s="1739" t="n"/>
      <c r="AFY14" s="1739" t="n"/>
      <c r="AFZ14" s="1739" t="n"/>
      <c r="AGA14" s="1739" t="n"/>
      <c r="AGB14" s="1739" t="n"/>
      <c r="AGC14" s="1739" t="n"/>
      <c r="AGD14" s="1739" t="n"/>
      <c r="AGE14" s="1739" t="n"/>
      <c r="AGF14" s="1739" t="n"/>
      <c r="AGG14" s="1739" t="n"/>
      <c r="AGH14" s="1739" t="n"/>
      <c r="AGI14" s="1739" t="n"/>
      <c r="AGJ14" s="1739" t="n"/>
      <c r="AGK14" s="1739" t="n"/>
      <c r="AGL14" s="1739" t="n"/>
      <c r="AGM14" s="1739" t="n"/>
      <c r="AGN14" s="1739" t="n"/>
      <c r="AGO14" s="1739" t="n"/>
      <c r="AGP14" s="1739" t="n"/>
      <c r="AGQ14" s="1739" t="n"/>
      <c r="AGR14" s="1739" t="n"/>
      <c r="AGS14" s="1739" t="n"/>
      <c r="AGT14" s="1739" t="n"/>
      <c r="AGU14" s="1739" t="n"/>
      <c r="AGV14" s="1739" t="n"/>
      <c r="AGW14" s="1739" t="n"/>
      <c r="AGX14" s="1739" t="n"/>
      <c r="AGY14" s="1739" t="n"/>
      <c r="AGZ14" s="1739" t="n"/>
      <c r="AHA14" s="1739" t="n"/>
      <c r="AHB14" s="1739" t="n"/>
      <c r="AHC14" s="1739" t="n"/>
      <c r="AHD14" s="1739" t="n"/>
      <c r="AHE14" s="1739" t="n"/>
      <c r="AHF14" s="1739" t="n"/>
      <c r="AHG14" s="1739" t="n"/>
      <c r="AHH14" s="1739" t="n"/>
      <c r="AHI14" s="1739" t="n"/>
      <c r="AHJ14" s="1739" t="n"/>
      <c r="AHK14" s="1739" t="n"/>
      <c r="AHL14" s="1739" t="n"/>
      <c r="AHM14" s="1739" t="n"/>
      <c r="AHN14" s="1739" t="n"/>
      <c r="AHO14" s="1739" t="n"/>
      <c r="AHP14" s="1739" t="n"/>
      <c r="AHQ14" s="1739" t="n"/>
      <c r="AHR14" s="1739" t="n"/>
      <c r="AHS14" s="1739" t="n"/>
      <c r="AHT14" s="1739" t="n"/>
      <c r="AHU14" s="1739" t="n"/>
      <c r="AHV14" s="1739" t="n"/>
      <c r="AHW14" s="1739" t="n"/>
      <c r="AHX14" s="1739" t="n"/>
      <c r="AHY14" s="1739" t="n"/>
      <c r="AHZ14" s="1739" t="n"/>
      <c r="AIA14" s="1739" t="n"/>
      <c r="AIB14" s="1739" t="n"/>
      <c r="AIC14" s="1739" t="n"/>
      <c r="AID14" s="1739" t="n"/>
      <c r="AIE14" s="1739" t="n"/>
      <c r="AIF14" s="1739" t="n"/>
      <c r="AIG14" s="1739" t="n"/>
      <c r="AIH14" s="1739" t="n"/>
      <c r="AII14" s="1739" t="n"/>
      <c r="AIJ14" s="1739" t="n"/>
      <c r="AIK14" s="1739" t="n"/>
      <c r="AIL14" s="1739" t="n"/>
      <c r="AIM14" s="1739" t="n"/>
      <c r="AIN14" s="1739" t="n"/>
      <c r="AIO14" s="1739" t="n"/>
      <c r="AIP14" s="1739" t="n"/>
      <c r="AIQ14" s="1739" t="n"/>
      <c r="AIR14" s="1739" t="n"/>
      <c r="AIS14" s="1739" t="n"/>
      <c r="AIT14" s="1739" t="n"/>
      <c r="AIU14" s="1739" t="n"/>
      <c r="AIV14" s="1739" t="n"/>
      <c r="AIW14" s="1739" t="n"/>
      <c r="AIX14" s="1739" t="n"/>
      <c r="AIY14" s="1739" t="n"/>
      <c r="AIZ14" s="1739" t="n"/>
      <c r="AJA14" s="1739" t="n"/>
      <c r="AJB14" s="1739" t="n"/>
      <c r="AJC14" s="1739" t="n"/>
      <c r="AJD14" s="1739" t="n"/>
      <c r="AJE14" s="1739" t="n"/>
      <c r="AJF14" s="1739" t="n"/>
      <c r="AJG14" s="1739" t="n"/>
      <c r="AJH14" s="1739" t="n"/>
      <c r="AJI14" s="1739" t="n"/>
      <c r="AJJ14" s="1739" t="n"/>
      <c r="AJK14" s="1739" t="n"/>
      <c r="AJL14" s="1739" t="n"/>
      <c r="AJM14" s="1739" t="n"/>
      <c r="AJN14" s="1739" t="n"/>
      <c r="AJO14" s="1739" t="n"/>
      <c r="AJP14" s="1739" t="n"/>
      <c r="AJQ14" s="1739" t="n"/>
      <c r="AJR14" s="1739" t="n"/>
      <c r="AJS14" s="1739" t="n"/>
      <c r="AJT14" s="1739" t="n"/>
      <c r="AJU14" s="1739" t="n"/>
      <c r="AJV14" s="1739" t="n"/>
      <c r="AJW14" s="1739" t="n"/>
      <c r="AJX14" s="1739" t="n"/>
      <c r="AJY14" s="1739" t="n"/>
      <c r="AJZ14" s="1739" t="n"/>
      <c r="AKA14" s="1739" t="n"/>
      <c r="AKB14" s="1739" t="n"/>
      <c r="AKC14" s="1739" t="n"/>
      <c r="AKD14" s="1739" t="n"/>
      <c r="AKE14" s="1739" t="n"/>
      <c r="AKF14" s="1739" t="n"/>
      <c r="AKG14" s="1739" t="n"/>
      <c r="AKH14" s="1739" t="n"/>
      <c r="AKI14" s="1739" t="n"/>
      <c r="AKJ14" s="1739" t="n"/>
      <c r="AKK14" s="1739" t="n"/>
      <c r="AKL14" s="1739" t="n"/>
      <c r="AKM14" s="1739" t="n"/>
      <c r="AKN14" s="1739" t="n"/>
      <c r="AKO14" s="1739" t="n"/>
      <c r="AKP14" s="1739" t="n"/>
      <c r="AKQ14" s="1739" t="n"/>
      <c r="AKR14" s="1739" t="n"/>
      <c r="AKS14" s="1739" t="n"/>
      <c r="AKT14" s="1739" t="n"/>
      <c r="AKU14" s="1739" t="n"/>
      <c r="AKV14" s="1739" t="n"/>
      <c r="AKW14" s="1739" t="n"/>
      <c r="AKX14" s="1739" t="n"/>
      <c r="AKY14" s="1739" t="n"/>
      <c r="AKZ14" s="1739" t="n"/>
      <c r="ALA14" s="1739" t="n"/>
      <c r="ALB14" s="1739" t="n"/>
      <c r="ALC14" s="1739" t="n"/>
      <c r="ALD14" s="1739" t="n"/>
      <c r="ALE14" s="1739" t="n"/>
      <c r="ALF14" s="1739" t="n"/>
      <c r="ALG14" s="1739" t="n"/>
      <c r="ALH14" s="1739" t="n"/>
      <c r="ALI14" s="1739" t="n"/>
      <c r="ALJ14" s="1739" t="n"/>
      <c r="ALK14" s="1739" t="n"/>
      <c r="ALL14" s="1739" t="n"/>
      <c r="ALM14" s="1739" t="n"/>
      <c r="ALN14" s="1739" t="n"/>
      <c r="ALO14" s="1739" t="n"/>
      <c r="ALP14" s="1739" t="n"/>
      <c r="ALQ14" s="1739" t="n"/>
      <c r="ALR14" s="1739" t="n"/>
      <c r="ALS14" s="1739" t="n"/>
      <c r="ALT14" s="1739" t="n"/>
      <c r="ALU14" s="1739" t="n"/>
      <c r="ALV14" s="1739" t="n"/>
      <c r="ALW14" s="1739" t="n"/>
      <c r="ALX14" s="1739" t="n"/>
      <c r="ALY14" s="1739" t="n"/>
      <c r="ALZ14" s="1739" t="n"/>
      <c r="AMA14" s="1739" t="n"/>
      <c r="AMB14" s="1739" t="n"/>
      <c r="AMC14" s="1739" t="n"/>
      <c r="AMD14" s="1739" t="n"/>
      <c r="AME14" s="1739" t="n"/>
      <c r="AMF14" s="1739" t="n"/>
      <c r="AMG14" s="1739" t="n"/>
      <c r="AMH14" s="1739" t="n"/>
      <c r="AMI14" s="1739" t="n"/>
      <c r="AMJ14" s="1739" t="n"/>
      <c r="AMK14" s="1739" t="n"/>
      <c r="AML14" s="1739" t="n"/>
      <c r="AMM14" s="1739" t="n"/>
      <c r="AMN14" s="1739" t="n"/>
      <c r="AMO14" s="1739" t="n"/>
      <c r="AMP14" s="1739" t="n"/>
      <c r="AMQ14" s="1739" t="n"/>
      <c r="AMR14" s="1739" t="n"/>
      <c r="AMS14" s="1739" t="n"/>
      <c r="AMT14" s="1739" t="n"/>
      <c r="AMU14" s="1739" t="n"/>
      <c r="AMV14" s="1739" t="n"/>
      <c r="AMW14" s="1739" t="n"/>
      <c r="AMX14" s="1739" t="n"/>
      <c r="AMY14" s="1739" t="n"/>
      <c r="AMZ14" s="1739" t="n"/>
      <c r="ANA14" s="1739" t="n"/>
      <c r="ANB14" s="1739" t="n"/>
      <c r="ANC14" s="1739" t="n"/>
      <c r="AND14" s="1739" t="n"/>
      <c r="ANE14" s="1739" t="n"/>
      <c r="ANF14" s="1739" t="n"/>
      <c r="ANG14" s="1739" t="n"/>
      <c r="ANH14" s="1739" t="n"/>
      <c r="ANI14" s="1739" t="n"/>
      <c r="ANJ14" s="1739" t="n"/>
      <c r="ANK14" s="1739" t="n"/>
      <c r="ANL14" s="1739" t="n"/>
      <c r="ANM14" s="1739" t="n"/>
      <c r="ANN14" s="1739" t="n"/>
      <c r="ANO14" s="1739" t="n"/>
      <c r="ANP14" s="1739" t="n"/>
      <c r="ANQ14" s="1739" t="n"/>
      <c r="ANR14" s="1739" t="n"/>
      <c r="ANS14" s="1739" t="n"/>
      <c r="ANT14" s="1739" t="n"/>
      <c r="ANU14" s="1739" t="n"/>
      <c r="ANV14" s="1739" t="n"/>
      <c r="ANW14" s="1739" t="n"/>
      <c r="ANX14" s="1739" t="n"/>
      <c r="ANY14" s="1739" t="n"/>
      <c r="ANZ14" s="1739" t="n"/>
      <c r="AOA14" s="1739" t="n"/>
      <c r="AOB14" s="1739" t="n"/>
      <c r="AOC14" s="1739" t="n"/>
      <c r="AOD14" s="1739" t="n"/>
      <c r="AOE14" s="1739" t="n"/>
      <c r="AOF14" s="1739" t="n"/>
      <c r="AOG14" s="1739" t="n"/>
      <c r="AOH14" s="1739" t="n"/>
      <c r="AOI14" s="1739" t="n"/>
      <c r="AOJ14" s="1739" t="n"/>
      <c r="AOK14" s="1739" t="n"/>
      <c r="AOL14" s="1739" t="n"/>
      <c r="AOM14" s="1739" t="n"/>
      <c r="AON14" s="1739" t="n"/>
      <c r="AOO14" s="1739" t="n"/>
      <c r="AOP14" s="1739" t="n"/>
      <c r="AOQ14" s="1739" t="n"/>
      <c r="AOR14" s="1739" t="n"/>
      <c r="AOS14" s="1739" t="n"/>
      <c r="AOT14" s="1739" t="n"/>
      <c r="AOU14" s="1739" t="n"/>
      <c r="AOV14" s="1739" t="n"/>
      <c r="AOW14" s="1739" t="n"/>
      <c r="AOX14" s="1739" t="n"/>
      <c r="AOY14" s="1739" t="n"/>
      <c r="AOZ14" s="1739" t="n"/>
      <c r="APA14" s="1739" t="n"/>
      <c r="APB14" s="1739" t="n"/>
      <c r="APC14" s="1739" t="n"/>
      <c r="APD14" s="1739" t="n"/>
      <c r="APE14" s="1739" t="n"/>
      <c r="APF14" s="1739" t="n"/>
      <c r="APG14" s="1739" t="n"/>
      <c r="APH14" s="1739" t="n"/>
      <c r="API14" s="1739" t="n"/>
      <c r="APJ14" s="1739" t="n"/>
      <c r="APK14" s="1739" t="n"/>
      <c r="APL14" s="1739" t="n"/>
      <c r="APM14" s="1739" t="n"/>
      <c r="APN14" s="1739" t="n"/>
      <c r="APO14" s="1739" t="n"/>
      <c r="APP14" s="1739" t="n"/>
      <c r="APQ14" s="1739" t="n"/>
      <c r="APR14" s="1739" t="n"/>
      <c r="APS14" s="1739" t="n"/>
      <c r="APT14" s="1739" t="n"/>
      <c r="APU14" s="1739" t="n"/>
      <c r="APV14" s="1739" t="n"/>
      <c r="APW14" s="1739" t="n"/>
      <c r="APX14" s="1739" t="n"/>
      <c r="APY14" s="1739" t="n"/>
      <c r="APZ14" s="1739" t="n"/>
      <c r="AQA14" s="1739" t="n"/>
      <c r="AQB14" s="1739" t="n"/>
      <c r="AQC14" s="1739" t="n"/>
      <c r="AQD14" s="1739" t="n"/>
      <c r="AQE14" s="1739" t="n"/>
      <c r="AQF14" s="1739" t="n"/>
      <c r="AQG14" s="1739" t="n"/>
      <c r="AQH14" s="1739" t="n"/>
      <c r="AQI14" s="1739" t="n"/>
      <c r="AQJ14" s="1739" t="n"/>
      <c r="AQK14" s="1739" t="n"/>
      <c r="AQL14" s="1739" t="n"/>
      <c r="AQM14" s="1739" t="n"/>
      <c r="AQN14" s="1739" t="n"/>
      <c r="AQO14" s="1739" t="n"/>
      <c r="AQP14" s="1739" t="n"/>
      <c r="AQQ14" s="1739" t="n"/>
      <c r="AQR14" s="1739" t="n"/>
      <c r="AQS14" s="1739" t="n"/>
      <c r="AQT14" s="1739" t="n"/>
      <c r="AQU14" s="1739" t="n"/>
      <c r="AQV14" s="1739" t="n"/>
      <c r="AQW14" s="1739" t="n"/>
      <c r="AQX14" s="1739" t="n"/>
      <c r="AQY14" s="1739" t="n"/>
      <c r="AQZ14" s="1739" t="n"/>
      <c r="ARA14" s="1739" t="n"/>
      <c r="ARB14" s="1739" t="n"/>
      <c r="ARC14" s="1739" t="n"/>
      <c r="ARD14" s="1739" t="n"/>
      <c r="ARE14" s="1739" t="n"/>
      <c r="ARF14" s="1739" t="n"/>
      <c r="ARG14" s="1739" t="n"/>
      <c r="ARH14" s="1739" t="n"/>
      <c r="ARI14" s="1739" t="n"/>
      <c r="ARJ14" s="1739" t="n"/>
      <c r="ARK14" s="1739" t="n"/>
      <c r="ARL14" s="1739" t="n"/>
      <c r="ARM14" s="1739" t="n"/>
      <c r="ARN14" s="1739" t="n"/>
      <c r="ARO14" s="1739" t="n"/>
      <c r="ARP14" s="1739" t="n"/>
      <c r="ARQ14" s="1739" t="n"/>
      <c r="ARR14" s="1739" t="n"/>
      <c r="ARS14" s="1739" t="n"/>
      <c r="ART14" s="1739" t="n"/>
      <c r="ARU14" s="1739" t="n"/>
      <c r="ARV14" s="1739" t="n"/>
      <c r="ARW14" s="1739" t="n"/>
      <c r="ARX14" s="1739" t="n"/>
      <c r="ARY14" s="1739" t="n"/>
      <c r="ARZ14" s="1739" t="n"/>
      <c r="ASA14" s="1739" t="n"/>
      <c r="ASB14" s="1739" t="n"/>
      <c r="ASC14" s="1739" t="n"/>
      <c r="ASD14" s="1739" t="n"/>
      <c r="ASE14" s="1739" t="n"/>
      <c r="ASF14" s="1739" t="n"/>
      <c r="ASG14" s="1739" t="n"/>
      <c r="ASH14" s="1739" t="n"/>
      <c r="ASI14" s="1739" t="n"/>
      <c r="ASJ14" s="1739" t="n"/>
      <c r="ASK14" s="1739" t="n"/>
      <c r="ASL14" s="1739" t="n"/>
      <c r="ASM14" s="1739" t="n"/>
      <c r="ASN14" s="1739" t="n"/>
      <c r="ASO14" s="1739" t="n"/>
      <c r="ASP14" s="1739" t="n"/>
      <c r="ASQ14" s="1739" t="n"/>
      <c r="ASR14" s="1739" t="n"/>
      <c r="ASS14" s="1739" t="n"/>
      <c r="AST14" s="1739" t="n"/>
      <c r="ASU14" s="1739" t="n"/>
      <c r="ASV14" s="1739" t="n"/>
      <c r="ASW14" s="1739" t="n"/>
      <c r="ASX14" s="1739" t="n"/>
      <c r="ASY14" s="1739" t="n"/>
      <c r="ASZ14" s="1739" t="n"/>
      <c r="ATA14" s="1739" t="n"/>
      <c r="ATB14" s="1739" t="n"/>
      <c r="ATC14" s="1739" t="n"/>
      <c r="ATD14" s="1739" t="n"/>
      <c r="ATE14" s="1739" t="n"/>
      <c r="ATF14" s="1739" t="n"/>
      <c r="ATG14" s="1739" t="n"/>
      <c r="ATH14" s="1739" t="n"/>
      <c r="ATI14" s="1739" t="n"/>
      <c r="ATJ14" s="1739" t="n"/>
      <c r="ATK14" s="1739" t="n"/>
      <c r="ATL14" s="1739" t="n"/>
      <c r="ATM14" s="1739" t="n"/>
      <c r="ATN14" s="1739" t="n"/>
      <c r="ATO14" s="1739" t="n"/>
      <c r="ATP14" s="1739" t="n"/>
      <c r="ATQ14" s="1739" t="n"/>
      <c r="ATR14" s="1739" t="n"/>
      <c r="ATS14" s="1739" t="n"/>
      <c r="ATT14" s="1739" t="n"/>
      <c r="ATU14" s="1739" t="n"/>
      <c r="ATV14" s="1739" t="n"/>
      <c r="ATW14" s="1739" t="n"/>
      <c r="ATX14" s="1739" t="n"/>
      <c r="ATY14" s="1739" t="n"/>
      <c r="ATZ14" s="1739" t="n"/>
      <c r="AUA14" s="1739" t="n"/>
      <c r="AUB14" s="1739" t="n"/>
      <c r="AUC14" s="1739" t="n"/>
      <c r="AUD14" s="1739" t="n"/>
      <c r="AUE14" s="1739" t="n"/>
      <c r="AUF14" s="1739" t="n"/>
      <c r="AUG14" s="1739" t="n"/>
      <c r="AUH14" s="1739" t="n"/>
      <c r="AUI14" s="1739" t="n"/>
      <c r="AUJ14" s="1739" t="n"/>
      <c r="AUK14" s="1739" t="n"/>
      <c r="AUL14" s="1739" t="n"/>
      <c r="AUM14" s="1739" t="n"/>
      <c r="AUN14" s="1739" t="n"/>
      <c r="AUO14" s="1739" t="n"/>
      <c r="AUP14" s="1739" t="n"/>
      <c r="AUQ14" s="1739" t="n"/>
      <c r="AUR14" s="1739" t="n"/>
      <c r="AUS14" s="1739" t="n"/>
      <c r="AUT14" s="1739" t="n"/>
      <c r="AUU14" s="1739" t="n"/>
      <c r="AUV14" s="1739" t="n"/>
      <c r="AUW14" s="1739" t="n"/>
      <c r="AUX14" s="1739" t="n"/>
      <c r="AUY14" s="1739" t="n"/>
      <c r="AUZ14" s="1739" t="n"/>
      <c r="AVA14" s="1739" t="n"/>
      <c r="AVB14" s="1739" t="n"/>
      <c r="AVC14" s="1739" t="n"/>
      <c r="AVD14" s="1739" t="n"/>
      <c r="AVE14" s="1739" t="n"/>
      <c r="AVF14" s="1739" t="n"/>
      <c r="AVG14" s="1739" t="n"/>
      <c r="AVH14" s="1739" t="n"/>
      <c r="AVI14" s="1739" t="n"/>
      <c r="AVJ14" s="1739" t="n"/>
      <c r="AVK14" s="1739" t="n"/>
      <c r="AVL14" s="1739" t="n"/>
      <c r="AVM14" s="1739" t="n"/>
      <c r="AVN14" s="1739" t="n"/>
      <c r="AVO14" s="1739" t="n"/>
      <c r="AVP14" s="1739" t="n"/>
      <c r="AVQ14" s="1739" t="n"/>
      <c r="AVR14" s="1739" t="n"/>
      <c r="AVS14" s="1739" t="n"/>
      <c r="AVT14" s="1739" t="n"/>
      <c r="AVU14" s="1739" t="n"/>
      <c r="AVV14" s="1739" t="n"/>
      <c r="AVW14" s="1739" t="n"/>
      <c r="AVX14" s="1739" t="n"/>
      <c r="AVY14" s="1739" t="n"/>
      <c r="AVZ14" s="1739" t="n"/>
      <c r="AWA14" s="1739" t="n"/>
      <c r="AWB14" s="1739" t="n"/>
      <c r="AWC14" s="1739" t="n"/>
      <c r="AWD14" s="1739" t="n"/>
      <c r="AWE14" s="1739" t="n"/>
      <c r="AWF14" s="1739" t="n"/>
      <c r="AWG14" s="1739" t="n"/>
      <c r="AWH14" s="1739" t="n"/>
      <c r="AWI14" s="1739" t="n"/>
      <c r="AWJ14" s="1739" t="n"/>
      <c r="AWK14" s="1739" t="n"/>
      <c r="AWL14" s="1739" t="n"/>
      <c r="AWM14" s="1739" t="n"/>
      <c r="AWN14" s="1739" t="n"/>
      <c r="AWO14" s="1739" t="n"/>
      <c r="AWP14" s="1739" t="n"/>
      <c r="AWQ14" s="1739" t="n"/>
      <c r="AWR14" s="1739" t="n"/>
      <c r="AWS14" s="1739" t="n"/>
      <c r="AWT14" s="1739" t="n"/>
      <c r="AWU14" s="1739" t="n"/>
      <c r="AWV14" s="1739" t="n"/>
      <c r="AWW14" s="1739" t="n"/>
      <c r="AWX14" s="1739" t="n"/>
      <c r="AWY14" s="1739" t="n"/>
      <c r="AWZ14" s="1739" t="n"/>
      <c r="AXA14" s="1739" t="n"/>
      <c r="AXB14" s="1739" t="n"/>
      <c r="AXC14" s="1739" t="n"/>
      <c r="AXD14" s="1739" t="n"/>
      <c r="AXE14" s="1739" t="n"/>
      <c r="AXF14" s="1739" t="n"/>
      <c r="AXG14" s="1739" t="n"/>
      <c r="AXH14" s="1739" t="n"/>
      <c r="AXI14" s="1739" t="n"/>
      <c r="AXJ14" s="1739" t="n"/>
      <c r="AXK14" s="1739" t="n"/>
      <c r="AXL14" s="1739" t="n"/>
      <c r="AXM14" s="1739" t="n"/>
      <c r="AXN14" s="1739" t="n"/>
      <c r="AXO14" s="1739" t="n"/>
      <c r="AXP14" s="1739" t="n"/>
      <c r="AXQ14" s="1739" t="n"/>
      <c r="AXR14" s="1739" t="n"/>
      <c r="AXS14" s="1739" t="n"/>
      <c r="AXT14" s="1739" t="n"/>
      <c r="AXU14" s="1739" t="n"/>
      <c r="AXV14" s="1739" t="n"/>
      <c r="AXW14" s="1739" t="n"/>
      <c r="AXX14" s="1739" t="n"/>
      <c r="AXY14" s="1739" t="n"/>
      <c r="AXZ14" s="1739" t="n"/>
      <c r="AYA14" s="1739" t="n"/>
      <c r="AYB14" s="1739" t="n"/>
      <c r="AYC14" s="1739" t="n"/>
      <c r="AYD14" s="1739" t="n"/>
      <c r="AYE14" s="1739" t="n"/>
      <c r="AYF14" s="1739" t="n"/>
      <c r="AYG14" s="1739" t="n"/>
      <c r="AYH14" s="1739" t="n"/>
      <c r="AYI14" s="1739" t="n"/>
      <c r="AYJ14" s="1739" t="n"/>
      <c r="AYK14" s="1739" t="n"/>
      <c r="AYL14" s="1739" t="n"/>
      <c r="AYM14" s="1739" t="n"/>
      <c r="AYN14" s="1739" t="n"/>
      <c r="AYO14" s="1739" t="n"/>
      <c r="AYP14" s="1739" t="n"/>
      <c r="AYQ14" s="1739" t="n"/>
      <c r="AYR14" s="1739" t="n"/>
      <c r="AYS14" s="1739" t="n"/>
      <c r="AYT14" s="1739" t="n"/>
      <c r="AYU14" s="1739" t="n"/>
      <c r="AYV14" s="1739" t="n"/>
      <c r="AYW14" s="1739" t="n"/>
      <c r="AYX14" s="1739" t="n"/>
      <c r="AYY14" s="1739" t="n"/>
      <c r="AYZ14" s="1739" t="n"/>
      <c r="AZA14" s="1739" t="n"/>
      <c r="AZB14" s="1739" t="n"/>
      <c r="AZC14" s="1739" t="n"/>
      <c r="AZD14" s="1739" t="n"/>
      <c r="AZE14" s="1739" t="n"/>
      <c r="AZF14" s="1739" t="n"/>
      <c r="AZG14" s="1739" t="n"/>
      <c r="AZH14" s="1739" t="n"/>
      <c r="AZI14" s="1739" t="n"/>
      <c r="AZJ14" s="1739" t="n"/>
      <c r="AZK14" s="1739" t="n"/>
      <c r="AZL14" s="1739" t="n"/>
      <c r="AZM14" s="1739" t="n"/>
      <c r="AZN14" s="1739" t="n"/>
      <c r="AZO14" s="1739" t="n"/>
      <c r="AZP14" s="1739" t="n"/>
      <c r="AZQ14" s="1739" t="n"/>
      <c r="AZR14" s="1739" t="n"/>
      <c r="AZS14" s="1739" t="n"/>
      <c r="AZT14" s="1739" t="n"/>
      <c r="AZU14" s="1739" t="n"/>
      <c r="AZV14" s="1739" t="n"/>
      <c r="AZW14" s="1739" t="n"/>
      <c r="AZX14" s="1739" t="n"/>
      <c r="AZY14" s="1739" t="n"/>
      <c r="AZZ14" s="1739" t="n"/>
      <c r="BAA14" s="1739" t="n"/>
      <c r="BAB14" s="1739" t="n"/>
      <c r="BAC14" s="1739" t="n"/>
      <c r="BAD14" s="1739" t="n"/>
      <c r="BAE14" s="1739" t="n"/>
      <c r="BAF14" s="1739" t="n"/>
      <c r="BAG14" s="1739" t="n"/>
      <c r="BAH14" s="1739" t="n"/>
      <c r="BAI14" s="1739" t="n"/>
      <c r="BAJ14" s="1739" t="n"/>
      <c r="BAK14" s="1739" t="n"/>
      <c r="BAL14" s="1739" t="n"/>
      <c r="BAM14" s="1739" t="n"/>
      <c r="BAN14" s="1739" t="n"/>
      <c r="BAO14" s="1739" t="n"/>
      <c r="BAP14" s="1739" t="n"/>
      <c r="BAQ14" s="1739" t="n"/>
      <c r="BAR14" s="1739" t="n"/>
      <c r="BAS14" s="1739" t="n"/>
      <c r="BAT14" s="1739" t="n"/>
      <c r="BAU14" s="1739" t="n"/>
      <c r="BAV14" s="1739" t="n"/>
      <c r="BAW14" s="1739" t="n"/>
      <c r="BAX14" s="1739" t="n"/>
      <c r="BAY14" s="1739" t="n"/>
      <c r="BAZ14" s="1739" t="n"/>
      <c r="BBA14" s="1739" t="n"/>
      <c r="BBB14" s="1739" t="n"/>
      <c r="BBC14" s="1739" t="n"/>
      <c r="BBD14" s="1739" t="n"/>
      <c r="BBE14" s="1739" t="n"/>
      <c r="BBF14" s="1739" t="n"/>
      <c r="BBG14" s="1739" t="n"/>
      <c r="BBH14" s="1739" t="n"/>
      <c r="BBI14" s="1739" t="n"/>
      <c r="BBJ14" s="1739" t="n"/>
      <c r="BBK14" s="1739" t="n"/>
      <c r="BBL14" s="1739" t="n"/>
      <c r="BBM14" s="1739" t="n"/>
      <c r="BBN14" s="1739" t="n"/>
      <c r="BBO14" s="1739" t="n"/>
      <c r="BBP14" s="1739" t="n"/>
      <c r="BBQ14" s="1739" t="n"/>
      <c r="BBR14" s="1739" t="n"/>
      <c r="BBS14" s="1739" t="n"/>
      <c r="BBT14" s="1739" t="n"/>
      <c r="BBU14" s="1739" t="n"/>
      <c r="BBV14" s="1739" t="n"/>
      <c r="BBW14" s="1739" t="n"/>
      <c r="BBX14" s="1739" t="n"/>
      <c r="BBY14" s="1739" t="n"/>
      <c r="BBZ14" s="1739" t="n"/>
      <c r="BCA14" s="1739" t="n"/>
      <c r="BCB14" s="1739" t="n"/>
      <c r="BCC14" s="1739" t="n"/>
      <c r="BCD14" s="1739" t="n"/>
      <c r="BCE14" s="1739" t="n"/>
      <c r="BCF14" s="1739" t="n"/>
      <c r="BCG14" s="1739" t="n"/>
      <c r="BCH14" s="1739" t="n"/>
      <c r="BCI14" s="1739" t="n"/>
      <c r="BCJ14" s="1739" t="n"/>
      <c r="BCK14" s="1739" t="n"/>
      <c r="BCL14" s="1739" t="n"/>
      <c r="BCM14" s="1739" t="n"/>
      <c r="BCN14" s="1739" t="n"/>
      <c r="BCO14" s="1739" t="n"/>
      <c r="BCP14" s="1739" t="n"/>
      <c r="BCQ14" s="1739" t="n"/>
      <c r="BCR14" s="1739" t="n"/>
      <c r="BCS14" s="1739" t="n"/>
      <c r="BCT14" s="1739" t="n"/>
      <c r="BCU14" s="1739" t="n"/>
      <c r="BCV14" s="1739" t="n"/>
      <c r="BCW14" s="1739" t="n"/>
      <c r="BCX14" s="1739" t="n"/>
      <c r="BCY14" s="1739" t="n"/>
      <c r="BCZ14" s="1739" t="n"/>
      <c r="BDA14" s="1739" t="n"/>
      <c r="BDB14" s="1739" t="n"/>
      <c r="BDC14" s="1739" t="n"/>
      <c r="BDD14" s="1739" t="n"/>
      <c r="BDE14" s="1739" t="n"/>
      <c r="BDF14" s="1739" t="n"/>
      <c r="BDG14" s="1739" t="n"/>
      <c r="BDH14" s="1739" t="n"/>
      <c r="BDI14" s="1739" t="n"/>
      <c r="BDJ14" s="1739" t="n"/>
      <c r="BDK14" s="1739" t="n"/>
      <c r="BDL14" s="1739" t="n"/>
      <c r="BDM14" s="1739" t="n"/>
      <c r="BDN14" s="1739" t="n"/>
      <c r="BDO14" s="1739" t="n"/>
      <c r="BDP14" s="1739" t="n"/>
      <c r="BDQ14" s="1739" t="n"/>
      <c r="BDR14" s="1739" t="n"/>
      <c r="BDS14" s="1739" t="n"/>
      <c r="BDT14" s="1739" t="n"/>
      <c r="BDU14" s="1739" t="n"/>
      <c r="BDV14" s="1739" t="n"/>
      <c r="BDW14" s="1739" t="n"/>
      <c r="BDX14" s="1739" t="n"/>
      <c r="BDY14" s="1739" t="n"/>
      <c r="BDZ14" s="1739" t="n"/>
      <c r="BEA14" s="1739" t="n"/>
      <c r="BEB14" s="1739" t="n"/>
      <c r="BEC14" s="1739" t="n"/>
      <c r="BED14" s="1739" t="n"/>
      <c r="BEE14" s="1739" t="n"/>
      <c r="BEF14" s="1739" t="n"/>
      <c r="BEG14" s="1739" t="n"/>
      <c r="BEH14" s="1739" t="n"/>
      <c r="BEI14" s="1739" t="n"/>
      <c r="BEJ14" s="1739" t="n"/>
      <c r="BEK14" s="1739" t="n"/>
      <c r="BEL14" s="1739" t="n"/>
      <c r="BEM14" s="1739" t="n"/>
      <c r="BEN14" s="1739" t="n"/>
      <c r="BEO14" s="1739" t="n"/>
      <c r="BEP14" s="1739" t="n"/>
      <c r="BEQ14" s="1739" t="n"/>
      <c r="BER14" s="1739" t="n"/>
      <c r="BES14" s="1739" t="n"/>
      <c r="BET14" s="1739" t="n"/>
      <c r="BEU14" s="1739" t="n"/>
      <c r="BEV14" s="1739" t="n"/>
      <c r="BEW14" s="1739" t="n"/>
      <c r="BEX14" s="1739" t="n"/>
      <c r="BEY14" s="1739" t="n"/>
      <c r="BEZ14" s="1739" t="n"/>
      <c r="BFA14" s="1739" t="n"/>
      <c r="BFB14" s="1739" t="n"/>
      <c r="BFC14" s="1739" t="n"/>
      <c r="BFD14" s="1739" t="n"/>
      <c r="BFE14" s="1739" t="n"/>
      <c r="BFF14" s="1739" t="n"/>
      <c r="BFG14" s="1739" t="n"/>
      <c r="BFH14" s="1739" t="n"/>
      <c r="BFI14" s="1739" t="n"/>
      <c r="BFJ14" s="1739" t="n"/>
      <c r="BFK14" s="1739" t="n"/>
      <c r="BFL14" s="1739" t="n"/>
      <c r="BFM14" s="1739" t="n"/>
      <c r="BFN14" s="1739" t="n"/>
      <c r="BFO14" s="1739" t="n"/>
      <c r="BFP14" s="1739" t="n"/>
      <c r="BFQ14" s="1739" t="n"/>
      <c r="BFR14" s="1739" t="n"/>
      <c r="BFS14" s="1739" t="n"/>
      <c r="BFT14" s="1739" t="n"/>
      <c r="BFU14" s="1739" t="n"/>
      <c r="BFV14" s="1739" t="n"/>
      <c r="BFW14" s="1739" t="n"/>
      <c r="BFX14" s="1739" t="n"/>
      <c r="BFY14" s="1739" t="n"/>
      <c r="BFZ14" s="1739" t="n"/>
      <c r="BGA14" s="1739" t="n"/>
      <c r="BGB14" s="1739" t="n"/>
      <c r="BGC14" s="1739" t="n"/>
      <c r="BGD14" s="1739" t="n"/>
      <c r="BGE14" s="1739" t="n"/>
      <c r="BGF14" s="1739" t="n"/>
      <c r="BGG14" s="1739" t="n"/>
      <c r="BGH14" s="1739" t="n"/>
      <c r="BGI14" s="1739" t="n"/>
      <c r="BGJ14" s="1739" t="n"/>
      <c r="BGK14" s="1739" t="n"/>
      <c r="BGL14" s="1739" t="n"/>
      <c r="BGM14" s="1739" t="n"/>
      <c r="BGN14" s="1739" t="n"/>
      <c r="BGO14" s="1739" t="n"/>
      <c r="BGP14" s="1739" t="n"/>
      <c r="BGQ14" s="1739" t="n"/>
      <c r="BGR14" s="1739" t="n"/>
      <c r="BGS14" s="1739" t="n"/>
      <c r="BGT14" s="1739" t="n"/>
      <c r="BGU14" s="1739" t="n"/>
      <c r="BGV14" s="1739" t="n"/>
      <c r="BGW14" s="1739" t="n"/>
      <c r="BGX14" s="1739" t="n"/>
      <c r="BGY14" s="1739" t="n"/>
      <c r="BGZ14" s="1739" t="n"/>
      <c r="BHA14" s="1739" t="n"/>
      <c r="BHB14" s="1739" t="n"/>
      <c r="BHC14" s="1739" t="n"/>
      <c r="BHD14" s="1739" t="n"/>
      <c r="BHE14" s="1739" t="n"/>
      <c r="BHF14" s="1739" t="n"/>
      <c r="BHG14" s="1739" t="n"/>
      <c r="BHH14" s="1739" t="n"/>
      <c r="BHI14" s="1739" t="n"/>
      <c r="BHJ14" s="1739" t="n"/>
      <c r="BHK14" s="1739" t="n"/>
      <c r="BHL14" s="1739" t="n"/>
      <c r="BHM14" s="1739" t="n"/>
      <c r="BHN14" s="1739" t="n"/>
      <c r="BHO14" s="1739" t="n"/>
      <c r="BHP14" s="1739" t="n"/>
      <c r="BHQ14" s="1739" t="n"/>
      <c r="BHR14" s="1739" t="n"/>
      <c r="BHS14" s="1739" t="n"/>
      <c r="BHT14" s="1739" t="n"/>
      <c r="BHU14" s="1739" t="n"/>
      <c r="BHV14" s="1739" t="n"/>
      <c r="BHW14" s="1739" t="n"/>
      <c r="BHX14" s="1739" t="n"/>
      <c r="BHY14" s="1739" t="n"/>
      <c r="BHZ14" s="1739" t="n"/>
      <c r="BIA14" s="1739" t="n"/>
      <c r="BIB14" s="1739" t="n"/>
      <c r="BIC14" s="1739" t="n"/>
      <c r="BID14" s="1739" t="n"/>
      <c r="BIE14" s="1739" t="n"/>
      <c r="BIF14" s="1739" t="n"/>
      <c r="BIG14" s="1739" t="n"/>
      <c r="BIH14" s="1739" t="n"/>
      <c r="BII14" s="1739" t="n"/>
      <c r="BIJ14" s="1739" t="n"/>
      <c r="BIK14" s="1739" t="n"/>
      <c r="BIL14" s="1739" t="n"/>
      <c r="BIM14" s="1739" t="n"/>
      <c r="BIN14" s="1739" t="n"/>
      <c r="BIO14" s="1739" t="n"/>
      <c r="BIP14" s="1739" t="n"/>
      <c r="BIQ14" s="1739" t="n"/>
      <c r="BIR14" s="1739" t="n"/>
      <c r="BIS14" s="1739" t="n"/>
      <c r="BIT14" s="1739" t="n"/>
      <c r="BIU14" s="1739" t="n"/>
      <c r="BIV14" s="1739" t="n"/>
      <c r="BIW14" s="1739" t="n"/>
      <c r="BIX14" s="1739" t="n"/>
      <c r="BIY14" s="1739" t="n"/>
      <c r="BIZ14" s="1739" t="n"/>
      <c r="BJA14" s="1739" t="n"/>
      <c r="BJB14" s="1739" t="n"/>
      <c r="BJC14" s="1739" t="n"/>
      <c r="BJD14" s="1739" t="n"/>
      <c r="BJE14" s="1739" t="n"/>
      <c r="BJF14" s="1739" t="n"/>
      <c r="BJG14" s="1739" t="n"/>
      <c r="BJH14" s="1739" t="n"/>
      <c r="BJI14" s="1739" t="n"/>
      <c r="BJJ14" s="1739" t="n"/>
      <c r="BJK14" s="1739" t="n"/>
      <c r="BJL14" s="1739" t="n"/>
      <c r="BJM14" s="1739" t="n"/>
      <c r="BJN14" s="1739" t="n"/>
      <c r="BJO14" s="1739" t="n"/>
      <c r="BJP14" s="1739" t="n"/>
      <c r="BJQ14" s="1739" t="n"/>
      <c r="BJR14" s="1739" t="n"/>
      <c r="BJS14" s="1739" t="n"/>
      <c r="BJT14" s="1739" t="n"/>
      <c r="BJU14" s="1739" t="n"/>
      <c r="BJV14" s="1739" t="n"/>
      <c r="BJW14" s="1739" t="n"/>
      <c r="BJX14" s="1739" t="n"/>
      <c r="BJY14" s="1739" t="n"/>
      <c r="BJZ14" s="1739" t="n"/>
      <c r="BKA14" s="1739" t="n"/>
      <c r="BKB14" s="1739" t="n"/>
      <c r="BKC14" s="1739" t="n"/>
      <c r="BKD14" s="1739" t="n"/>
      <c r="BKE14" s="1739" t="n"/>
      <c r="BKF14" s="1739" t="n"/>
      <c r="BKG14" s="1739" t="n"/>
      <c r="BKH14" s="1739" t="n"/>
      <c r="BKI14" s="1739" t="n"/>
      <c r="BKJ14" s="1739" t="n"/>
      <c r="BKK14" s="1739" t="n"/>
      <c r="BKL14" s="1739" t="n"/>
      <c r="BKM14" s="1739" t="n"/>
      <c r="BKN14" s="1739" t="n"/>
      <c r="BKO14" s="1739" t="n"/>
      <c r="BKP14" s="1739" t="n"/>
      <c r="BKQ14" s="1739" t="n"/>
      <c r="BKR14" s="1739" t="n"/>
      <c r="BKS14" s="1739" t="n"/>
      <c r="BKT14" s="1739" t="n"/>
      <c r="BKU14" s="1739" t="n"/>
      <c r="BKV14" s="1739" t="n"/>
      <c r="BKW14" s="1739" t="n"/>
      <c r="BKX14" s="1739" t="n"/>
      <c r="BKY14" s="1739" t="n"/>
      <c r="BKZ14" s="1739" t="n"/>
      <c r="BLA14" s="1739" t="n"/>
      <c r="BLB14" s="1739" t="n"/>
      <c r="BLC14" s="1739" t="n"/>
      <c r="BLD14" s="1739" t="n"/>
      <c r="BLE14" s="1739" t="n"/>
      <c r="BLF14" s="1739" t="n"/>
      <c r="BLG14" s="1739" t="n"/>
      <c r="BLH14" s="1739" t="n"/>
      <c r="BLI14" s="1739" t="n"/>
      <c r="BLJ14" s="1739" t="n"/>
      <c r="BLK14" s="1739" t="n"/>
      <c r="BLL14" s="1739" t="n"/>
      <c r="BLM14" s="1739" t="n"/>
      <c r="BLN14" s="1739" t="n"/>
      <c r="BLO14" s="1739" t="n"/>
      <c r="BLP14" s="1739" t="n"/>
      <c r="BLQ14" s="1739" t="n"/>
      <c r="BLR14" s="1739" t="n"/>
      <c r="BLS14" s="1739" t="n"/>
      <c r="BLT14" s="1739" t="n"/>
      <c r="BLU14" s="1739" t="n"/>
      <c r="BLV14" s="1739" t="n"/>
      <c r="BLW14" s="1739" t="n"/>
      <c r="BLX14" s="1739" t="n"/>
      <c r="BLY14" s="1739" t="n"/>
      <c r="BLZ14" s="1739" t="n"/>
      <c r="BMA14" s="1739" t="n"/>
      <c r="BMB14" s="1739" t="n"/>
      <c r="BMC14" s="1739" t="n"/>
      <c r="BMD14" s="1739" t="n"/>
      <c r="BME14" s="1739" t="n"/>
      <c r="BMF14" s="1739" t="n"/>
      <c r="BMG14" s="1739" t="n"/>
      <c r="BMH14" s="1739" t="n"/>
      <c r="BMI14" s="1739" t="n"/>
      <c r="BMJ14" s="1739" t="n"/>
      <c r="BMK14" s="1739" t="n"/>
      <c r="BML14" s="1739" t="n"/>
      <c r="BMM14" s="1739" t="n"/>
      <c r="BMN14" s="1739" t="n"/>
      <c r="BMO14" s="1739" t="n"/>
      <c r="BMP14" s="1739" t="n"/>
      <c r="BMQ14" s="1739" t="n"/>
      <c r="BMR14" s="1739" t="n"/>
      <c r="BMS14" s="1739" t="n"/>
      <c r="BMT14" s="1739" t="n"/>
      <c r="BMU14" s="1739" t="n"/>
      <c r="BMV14" s="1739" t="n"/>
      <c r="BMW14" s="1739" t="n"/>
      <c r="BMX14" s="1739" t="n"/>
      <c r="BMY14" s="1739" t="n"/>
      <c r="BMZ14" s="1739" t="n"/>
      <c r="BNA14" s="1739" t="n"/>
      <c r="BNB14" s="1739" t="n"/>
      <c r="BNC14" s="1739" t="n"/>
      <c r="BND14" s="1739" t="n"/>
      <c r="BNE14" s="1739" t="n"/>
      <c r="BNF14" s="1739" t="n"/>
      <c r="BNG14" s="1739" t="n"/>
      <c r="BNH14" s="1739" t="n"/>
      <c r="BNI14" s="1739" t="n"/>
      <c r="BNJ14" s="1739" t="n"/>
      <c r="BNK14" s="1739" t="n"/>
      <c r="BNL14" s="1739" t="n"/>
      <c r="BNM14" s="1739" t="n"/>
      <c r="BNN14" s="1739" t="n"/>
      <c r="BNO14" s="1739" t="n"/>
      <c r="BNP14" s="1739" t="n"/>
      <c r="BNQ14" s="1739" t="n"/>
      <c r="BNR14" s="1739" t="n"/>
      <c r="BNS14" s="1739" t="n"/>
      <c r="BNT14" s="1739" t="n"/>
      <c r="BNU14" s="1739" t="n"/>
      <c r="BNV14" s="1739" t="n"/>
      <c r="BNW14" s="1739" t="n"/>
      <c r="BNX14" s="1739" t="n"/>
      <c r="BNY14" s="1739" t="n"/>
      <c r="BNZ14" s="1739" t="n"/>
      <c r="BOA14" s="1739" t="n"/>
      <c r="BOB14" s="1739" t="n"/>
      <c r="BOC14" s="1739" t="n"/>
      <c r="BOD14" s="1739" t="n"/>
      <c r="BOE14" s="1739" t="n"/>
      <c r="BOF14" s="1739" t="n"/>
      <c r="BOG14" s="1739" t="n"/>
      <c r="BOH14" s="1739" t="n"/>
      <c r="BOI14" s="1739" t="n"/>
      <c r="BOJ14" s="1739" t="n"/>
      <c r="BOK14" s="1739" t="n"/>
      <c r="BOL14" s="1739" t="n"/>
      <c r="BOM14" s="1739" t="n"/>
      <c r="BON14" s="1739" t="n"/>
      <c r="BOO14" s="1739" t="n"/>
      <c r="BOP14" s="1739" t="n"/>
      <c r="BOQ14" s="1739" t="n"/>
      <c r="BOR14" s="1739" t="n"/>
      <c r="BOS14" s="1739" t="n"/>
      <c r="BOT14" s="1739" t="n"/>
      <c r="BOU14" s="1739" t="n"/>
      <c r="BOV14" s="1739" t="n"/>
      <c r="BOW14" s="1739" t="n"/>
      <c r="BOX14" s="1739" t="n"/>
      <c r="BOY14" s="1739" t="n"/>
      <c r="BOZ14" s="1739" t="n"/>
      <c r="BPA14" s="1739" t="n"/>
      <c r="BPB14" s="1739" t="n"/>
      <c r="BPC14" s="1739" t="n"/>
      <c r="BPD14" s="1739" t="n"/>
      <c r="BPE14" s="1739" t="n"/>
      <c r="BPF14" s="1739" t="n"/>
      <c r="BPG14" s="1739" t="n"/>
      <c r="BPH14" s="1739" t="n"/>
      <c r="BPI14" s="1739" t="n"/>
      <c r="BPJ14" s="1739" t="n"/>
      <c r="BPK14" s="1739" t="n"/>
      <c r="BPL14" s="1739" t="n"/>
      <c r="BPM14" s="1739" t="n"/>
      <c r="BPN14" s="1739" t="n"/>
      <c r="BPO14" s="1739" t="n"/>
      <c r="BPP14" s="1739" t="n"/>
      <c r="BPQ14" s="1739" t="n"/>
      <c r="BPR14" s="1739" t="n"/>
      <c r="BPS14" s="1739" t="n"/>
      <c r="BPT14" s="1739" t="n"/>
      <c r="BPU14" s="1739" t="n"/>
      <c r="BPV14" s="1739" t="n"/>
      <c r="BPW14" s="1739" t="n"/>
      <c r="BPX14" s="1739" t="n"/>
      <c r="BPY14" s="1739" t="n"/>
      <c r="BPZ14" s="1739" t="n"/>
      <c r="BQA14" s="1739" t="n"/>
      <c r="BQB14" s="1739" t="n"/>
      <c r="BQC14" s="1739" t="n"/>
      <c r="BQD14" s="1739" t="n"/>
      <c r="BQE14" s="1739" t="n"/>
      <c r="BQF14" s="1739" t="n"/>
      <c r="BQG14" s="1739" t="n"/>
      <c r="BQH14" s="1739" t="n"/>
      <c r="BQI14" s="1739" t="n"/>
      <c r="BQJ14" s="1739" t="n"/>
      <c r="BQK14" s="1739" t="n"/>
      <c r="BQL14" s="1739" t="n"/>
      <c r="BQM14" s="1739" t="n"/>
      <c r="BQN14" s="1739" t="n"/>
      <c r="BQO14" s="1739" t="n"/>
      <c r="BQP14" s="1739" t="n"/>
      <c r="BQQ14" s="1739" t="n"/>
      <c r="BQR14" s="1739" t="n"/>
      <c r="BQS14" s="1739" t="n"/>
      <c r="BQT14" s="1739" t="n"/>
      <c r="BQU14" s="1739" t="n"/>
      <c r="BQV14" s="1739" t="n"/>
      <c r="BQW14" s="1739" t="n"/>
      <c r="BQX14" s="1739" t="n"/>
      <c r="BQY14" s="1739" t="n"/>
      <c r="BQZ14" s="1739" t="n"/>
      <c r="BRA14" s="1739" t="n"/>
      <c r="BRB14" s="1739" t="n"/>
      <c r="BRC14" s="1739" t="n"/>
      <c r="BRD14" s="1739" t="n"/>
      <c r="BRE14" s="1739" t="n"/>
      <c r="BRF14" s="1739" t="n"/>
      <c r="BRG14" s="1739" t="n"/>
      <c r="BRH14" s="1739" t="n"/>
      <c r="BRI14" s="1739" t="n"/>
      <c r="BRJ14" s="1739" t="n"/>
      <c r="BRK14" s="1739" t="n"/>
      <c r="BRL14" s="1739" t="n"/>
      <c r="BRM14" s="1739" t="n"/>
      <c r="BRN14" s="1739" t="n"/>
      <c r="BRO14" s="1739" t="n"/>
      <c r="BRP14" s="1739" t="n"/>
      <c r="BRQ14" s="1739" t="n"/>
      <c r="BRR14" s="1739" t="n"/>
      <c r="BRS14" s="1739" t="n"/>
      <c r="BRT14" s="1739" t="n"/>
      <c r="BRU14" s="1739" t="n"/>
      <c r="BRV14" s="1739" t="n"/>
      <c r="BRW14" s="1739" t="n"/>
      <c r="BRX14" s="1739" t="n"/>
      <c r="BRY14" s="1739" t="n"/>
      <c r="BRZ14" s="1739" t="n"/>
      <c r="BSA14" s="1739" t="n"/>
      <c r="BSB14" s="1739" t="n"/>
      <c r="BSC14" s="1739" t="n"/>
      <c r="BSD14" s="1739" t="n"/>
      <c r="BSE14" s="1739" t="n"/>
      <c r="BSF14" s="1739" t="n"/>
      <c r="BSG14" s="1739" t="n"/>
      <c r="BSH14" s="1739" t="n"/>
      <c r="BSI14" s="1739" t="n"/>
      <c r="BSJ14" s="1739" t="n"/>
      <c r="BSK14" s="1739" t="n"/>
      <c r="BSL14" s="1739" t="n"/>
      <c r="BSM14" s="1739" t="n"/>
      <c r="BSN14" s="1739" t="n"/>
      <c r="BSO14" s="1739" t="n"/>
      <c r="BSP14" s="1739" t="n"/>
      <c r="BSQ14" s="1739" t="n"/>
      <c r="BSR14" s="1739" t="n"/>
      <c r="BSS14" s="1739" t="n"/>
      <c r="BST14" s="1739" t="n"/>
      <c r="BSU14" s="1739" t="n"/>
      <c r="BSV14" s="1739" t="n"/>
      <c r="BSW14" s="1739" t="n"/>
      <c r="BSX14" s="1739" t="n"/>
      <c r="BSY14" s="1739" t="n"/>
      <c r="BSZ14" s="1739" t="n"/>
      <c r="BTA14" s="1739" t="n"/>
      <c r="BTB14" s="1739" t="n"/>
      <c r="BTC14" s="1739" t="n"/>
      <c r="BTD14" s="1739" t="n"/>
      <c r="BTE14" s="1739" t="n"/>
      <c r="BTF14" s="1739" t="n"/>
      <c r="BTG14" s="1739" t="n"/>
      <c r="BTH14" s="1739" t="n"/>
      <c r="BTI14" s="1739" t="n"/>
      <c r="BTJ14" s="1739" t="n"/>
      <c r="BTK14" s="1739" t="n"/>
      <c r="BTL14" s="1739" t="n"/>
      <c r="BTM14" s="1739" t="n"/>
      <c r="BTN14" s="1739" t="n"/>
      <c r="BTO14" s="1739" t="n"/>
      <c r="BTP14" s="1739" t="n"/>
      <c r="BTQ14" s="1739" t="n"/>
      <c r="BTR14" s="1739" t="n"/>
      <c r="BTS14" s="1739" t="n"/>
      <c r="BTT14" s="1739" t="n"/>
      <c r="BTU14" s="1739" t="n"/>
      <c r="BTV14" s="1739" t="n"/>
      <c r="BTW14" s="1739" t="n"/>
      <c r="BTX14" s="1739" t="n"/>
      <c r="BTY14" s="1739" t="n"/>
      <c r="BTZ14" s="1739" t="n"/>
      <c r="BUA14" s="1739" t="n"/>
      <c r="BUB14" s="1739" t="n"/>
      <c r="BUC14" s="1739" t="n"/>
      <c r="BUD14" s="1739" t="n"/>
      <c r="BUE14" s="1739" t="n"/>
      <c r="BUF14" s="1739" t="n"/>
      <c r="BUG14" s="1739" t="n"/>
      <c r="BUH14" s="1739" t="n"/>
      <c r="BUI14" s="1739" t="n"/>
      <c r="BUJ14" s="1739" t="n"/>
      <c r="BUK14" s="1739" t="n"/>
      <c r="BUL14" s="1739" t="n"/>
      <c r="BUM14" s="1739" t="n"/>
      <c r="BUN14" s="1739" t="n"/>
      <c r="BUO14" s="1739" t="n"/>
      <c r="BUP14" s="1739" t="n"/>
      <c r="BUQ14" s="1739" t="n"/>
      <c r="BUR14" s="1739" t="n"/>
      <c r="BUS14" s="1739" t="n"/>
      <c r="BUT14" s="1739" t="n"/>
      <c r="BUU14" s="1739" t="n"/>
      <c r="BUV14" s="1739" t="n"/>
      <c r="BUW14" s="1739" t="n"/>
      <c r="BUX14" s="1739" t="n"/>
      <c r="BUY14" s="1739" t="n"/>
      <c r="BUZ14" s="1739" t="n"/>
      <c r="BVA14" s="1739" t="n"/>
      <c r="BVB14" s="1739" t="n"/>
      <c r="BVC14" s="1739" t="n"/>
      <c r="BVD14" s="1739" t="n"/>
      <c r="BVE14" s="1739" t="n"/>
      <c r="BVF14" s="1739" t="n"/>
      <c r="BVG14" s="1739" t="n"/>
      <c r="BVH14" s="1739" t="n"/>
      <c r="BVI14" s="1739" t="n"/>
      <c r="BVJ14" s="1739" t="n"/>
      <c r="BVK14" s="1739" t="n"/>
      <c r="BVL14" s="1739" t="n"/>
      <c r="BVM14" s="1739" t="n"/>
      <c r="BVN14" s="1739" t="n"/>
      <c r="BVO14" s="1739" t="n"/>
      <c r="BVP14" s="1739" t="n"/>
      <c r="BVQ14" s="1739" t="n"/>
      <c r="BVR14" s="1739" t="n"/>
      <c r="BVS14" s="1739" t="n"/>
      <c r="BVT14" s="1739" t="n"/>
      <c r="BVU14" s="1739" t="n"/>
      <c r="BVV14" s="1739" t="n"/>
      <c r="BVW14" s="1739" t="n"/>
      <c r="BVX14" s="1739" t="n"/>
      <c r="BVY14" s="1739" t="n"/>
      <c r="BVZ14" s="1739" t="n"/>
      <c r="BWA14" s="1739" t="n"/>
      <c r="BWB14" s="1739" t="n"/>
      <c r="BWC14" s="1739" t="n"/>
      <c r="BWD14" s="1739" t="n"/>
      <c r="BWE14" s="1739" t="n"/>
      <c r="BWF14" s="1739" t="n"/>
      <c r="BWG14" s="1739" t="n"/>
      <c r="BWH14" s="1739" t="n"/>
      <c r="BWI14" s="1739" t="n"/>
      <c r="BWJ14" s="1739" t="n"/>
      <c r="BWK14" s="1739" t="n"/>
      <c r="BWL14" s="1739" t="n"/>
      <c r="BWM14" s="1739" t="n"/>
      <c r="BWN14" s="1739" t="n"/>
      <c r="BWO14" s="1739" t="n"/>
      <c r="BWP14" s="1739" t="n"/>
      <c r="BWQ14" s="1739" t="n"/>
      <c r="BWR14" s="1739" t="n"/>
      <c r="BWS14" s="1739" t="n"/>
      <c r="BWT14" s="1739" t="n"/>
      <c r="BWU14" s="1739" t="n"/>
      <c r="BWV14" s="1739" t="n"/>
      <c r="BWW14" s="1739" t="n"/>
      <c r="BWX14" s="1739" t="n"/>
      <c r="BWY14" s="1739" t="n"/>
      <c r="BWZ14" s="1739" t="n"/>
      <c r="BXA14" s="1739" t="n"/>
      <c r="BXB14" s="1739" t="n"/>
      <c r="BXC14" s="1739" t="n"/>
      <c r="BXD14" s="1739" t="n"/>
      <c r="BXE14" s="1739" t="n"/>
      <c r="BXF14" s="1739" t="n"/>
      <c r="BXG14" s="1739" t="n"/>
      <c r="BXH14" s="1739" t="n"/>
      <c r="BXI14" s="1739" t="n"/>
      <c r="BXJ14" s="1739" t="n"/>
      <c r="BXK14" s="1739" t="n"/>
      <c r="BXL14" s="1739" t="n"/>
      <c r="BXM14" s="1739" t="n"/>
      <c r="BXN14" s="1739" t="n"/>
      <c r="BXO14" s="1739" t="n"/>
      <c r="BXP14" s="1739" t="n"/>
      <c r="BXQ14" s="1739" t="n"/>
      <c r="BXR14" s="1739" t="n"/>
      <c r="BXS14" s="1739" t="n"/>
      <c r="BXT14" s="1739" t="n"/>
      <c r="BXU14" s="1739" t="n"/>
      <c r="BXV14" s="1739" t="n"/>
      <c r="BXW14" s="1739" t="n"/>
      <c r="BXX14" s="1739" t="n"/>
      <c r="BXY14" s="1739" t="n"/>
      <c r="BXZ14" s="1739" t="n"/>
      <c r="BYA14" s="1739" t="n"/>
      <c r="BYB14" s="1739" t="n"/>
      <c r="BYC14" s="1739" t="n"/>
      <c r="BYD14" s="1739" t="n"/>
      <c r="BYE14" s="1739" t="n"/>
      <c r="BYF14" s="1739" t="n"/>
      <c r="BYG14" s="1739" t="n"/>
      <c r="BYH14" s="1739" t="n"/>
      <c r="BYI14" s="1739" t="n"/>
      <c r="BYJ14" s="1739" t="n"/>
      <c r="BYK14" s="1739" t="n"/>
      <c r="BYL14" s="1739" t="n"/>
      <c r="BYM14" s="1739" t="n"/>
      <c r="BYN14" s="1739" t="n"/>
      <c r="BYO14" s="1739" t="n"/>
      <c r="BYP14" s="1739" t="n"/>
      <c r="BYQ14" s="1739" t="n"/>
      <c r="BYR14" s="1739" t="n"/>
      <c r="BYS14" s="1739" t="n"/>
      <c r="BYT14" s="1739" t="n"/>
      <c r="BYU14" s="1739" t="n"/>
      <c r="BYV14" s="1739" t="n"/>
      <c r="BYW14" s="1739" t="n"/>
      <c r="BYX14" s="1739" t="n"/>
      <c r="BYY14" s="1739" t="n"/>
      <c r="BYZ14" s="1739" t="n"/>
      <c r="BZA14" s="1739" t="n"/>
      <c r="BZB14" s="1739" t="n"/>
      <c r="BZC14" s="1739" t="n"/>
      <c r="BZD14" s="1739" t="n"/>
      <c r="BZE14" s="1739" t="n"/>
      <c r="BZF14" s="1739" t="n"/>
      <c r="BZG14" s="1739" t="n"/>
      <c r="BZH14" s="1739" t="n"/>
      <c r="BZI14" s="1739" t="n"/>
      <c r="BZJ14" s="1739" t="n"/>
      <c r="BZK14" s="1739" t="n"/>
      <c r="BZL14" s="1739" t="n"/>
      <c r="BZM14" s="1739" t="n"/>
      <c r="BZN14" s="1739" t="n"/>
      <c r="BZO14" s="1739" t="n"/>
      <c r="BZP14" s="1739" t="n"/>
      <c r="BZQ14" s="1739" t="n"/>
      <c r="BZR14" s="1739" t="n"/>
      <c r="BZS14" s="1739" t="n"/>
      <c r="BZT14" s="1739" t="n"/>
      <c r="BZU14" s="1739" t="n"/>
      <c r="BZV14" s="1739" t="n"/>
      <c r="BZW14" s="1739" t="n"/>
      <c r="BZX14" s="1739" t="n"/>
      <c r="BZY14" s="1739" t="n"/>
      <c r="BZZ14" s="1739" t="n"/>
      <c r="CAA14" s="1739" t="n"/>
      <c r="CAB14" s="1739" t="n"/>
      <c r="CAC14" s="1739" t="n"/>
      <c r="CAD14" s="1739" t="n"/>
      <c r="CAE14" s="1739" t="n"/>
      <c r="CAF14" s="1739" t="n"/>
      <c r="CAG14" s="1739" t="n"/>
      <c r="CAH14" s="1739" t="n"/>
      <c r="CAI14" s="1739" t="n"/>
      <c r="CAJ14" s="1739" t="n"/>
      <c r="CAK14" s="1739" t="n"/>
      <c r="CAL14" s="1739" t="n"/>
      <c r="CAM14" s="1739" t="n"/>
      <c r="CAN14" s="1739" t="n"/>
      <c r="CAO14" s="1739" t="n"/>
      <c r="CAP14" s="1739" t="n"/>
      <c r="CAQ14" s="1739" t="n"/>
      <c r="CAR14" s="1739" t="n"/>
      <c r="CAS14" s="1739" t="n"/>
      <c r="CAT14" s="1739" t="n"/>
      <c r="CAU14" s="1739" t="n"/>
      <c r="CAV14" s="1739" t="n"/>
      <c r="CAW14" s="1739" t="n"/>
      <c r="CAX14" s="1739" t="n"/>
      <c r="CAY14" s="1739" t="n"/>
      <c r="CAZ14" s="1739" t="n"/>
      <c r="CBA14" s="1739" t="n"/>
      <c r="CBB14" s="1739" t="n"/>
      <c r="CBC14" s="1739" t="n"/>
      <c r="CBD14" s="1739" t="n"/>
      <c r="CBE14" s="1739" t="n"/>
      <c r="CBF14" s="1739" t="n"/>
      <c r="CBG14" s="1739" t="n"/>
      <c r="CBH14" s="1739" t="n"/>
      <c r="CBI14" s="1739" t="n"/>
      <c r="CBJ14" s="1739" t="n"/>
      <c r="CBK14" s="1739" t="n"/>
      <c r="CBL14" s="1739" t="n"/>
      <c r="CBM14" s="1739" t="n"/>
      <c r="CBN14" s="1739" t="n"/>
      <c r="CBO14" s="1739" t="n"/>
      <c r="CBP14" s="1739" t="n"/>
      <c r="CBQ14" s="1739" t="n"/>
      <c r="CBR14" s="1739" t="n"/>
      <c r="CBS14" s="1739" t="n"/>
      <c r="CBT14" s="1739" t="n"/>
      <c r="CBU14" s="1739" t="n"/>
      <c r="CBV14" s="1739" t="n"/>
      <c r="CBW14" s="1739" t="n"/>
      <c r="CBX14" s="1739" t="n"/>
      <c r="CBY14" s="1739" t="n"/>
      <c r="CBZ14" s="1739" t="n"/>
      <c r="CCA14" s="1739" t="n"/>
      <c r="CCB14" s="1739" t="n"/>
      <c r="CCC14" s="1739" t="n"/>
      <c r="CCD14" s="1739" t="n"/>
      <c r="CCE14" s="1739" t="n"/>
      <c r="CCF14" s="1739" t="n"/>
      <c r="CCG14" s="1739" t="n"/>
      <c r="CCH14" s="1739" t="n"/>
      <c r="CCI14" s="1739" t="n"/>
      <c r="CCJ14" s="1739" t="n"/>
      <c r="CCK14" s="1739" t="n"/>
      <c r="CCL14" s="1739" t="n"/>
      <c r="CCM14" s="1739" t="n"/>
      <c r="CCN14" s="1739" t="n"/>
      <c r="CCO14" s="1739" t="n"/>
      <c r="CCP14" s="1739" t="n"/>
      <c r="CCQ14" s="1739" t="n"/>
      <c r="CCR14" s="1739" t="n"/>
      <c r="CCS14" s="1739" t="n"/>
      <c r="CCT14" s="1739" t="n"/>
      <c r="CCU14" s="1739" t="n"/>
      <c r="CCV14" s="1739" t="n"/>
      <c r="CCW14" s="1739" t="n"/>
      <c r="CCX14" s="1739" t="n"/>
      <c r="CCY14" s="1739" t="n"/>
      <c r="CCZ14" s="1739" t="n"/>
      <c r="CDA14" s="1739" t="n"/>
      <c r="CDB14" s="1739" t="n"/>
      <c r="CDC14" s="1739" t="n"/>
      <c r="CDD14" s="1739" t="n"/>
      <c r="CDE14" s="1739" t="n"/>
      <c r="CDF14" s="1739" t="n"/>
      <c r="CDG14" s="1739" t="n"/>
      <c r="CDH14" s="1739" t="n"/>
      <c r="CDI14" s="1739" t="n"/>
      <c r="CDJ14" s="1739" t="n"/>
      <c r="CDK14" s="1739" t="n"/>
      <c r="CDL14" s="1739" t="n"/>
      <c r="CDM14" s="1739" t="n"/>
      <c r="CDN14" s="1739" t="n"/>
      <c r="CDO14" s="1739" t="n"/>
      <c r="CDP14" s="1739" t="n"/>
      <c r="CDQ14" s="1739" t="n"/>
      <c r="CDR14" s="1739" t="n"/>
      <c r="CDS14" s="1739" t="n"/>
      <c r="CDT14" s="1739" t="n"/>
      <c r="CDU14" s="1739" t="n"/>
      <c r="CDV14" s="1739" t="n"/>
      <c r="CDW14" s="1739" t="n"/>
      <c r="CDX14" s="1739" t="n"/>
      <c r="CDY14" s="1739" t="n"/>
      <c r="CDZ14" s="1739" t="n"/>
      <c r="CEA14" s="1739" t="n"/>
      <c r="CEB14" s="1739" t="n"/>
      <c r="CEC14" s="1739" t="n"/>
      <c r="CED14" s="1739" t="n"/>
      <c r="CEE14" s="1739" t="n"/>
      <c r="CEF14" s="1739" t="n"/>
      <c r="CEG14" s="1739" t="n"/>
      <c r="CEH14" s="1739" t="n"/>
      <c r="CEI14" s="1739" t="n"/>
      <c r="CEJ14" s="1739" t="n"/>
      <c r="CEK14" s="1739" t="n"/>
      <c r="CEL14" s="1739" t="n"/>
      <c r="CEM14" s="1739" t="n"/>
      <c r="CEN14" s="1739" t="n"/>
      <c r="CEO14" s="1739" t="n"/>
      <c r="CEP14" s="1739" t="n"/>
      <c r="CEQ14" s="1739" t="n"/>
      <c r="CER14" s="1739" t="n"/>
      <c r="CES14" s="1739" t="n"/>
      <c r="CET14" s="1739" t="n"/>
      <c r="CEU14" s="1739" t="n"/>
      <c r="CEV14" s="1739" t="n"/>
      <c r="CEW14" s="1739" t="n"/>
      <c r="CEX14" s="1739" t="n"/>
      <c r="CEY14" s="1739" t="n"/>
      <c r="CEZ14" s="1739" t="n"/>
      <c r="CFA14" s="1739" t="n"/>
      <c r="CFB14" s="1739" t="n"/>
      <c r="CFC14" s="1739" t="n"/>
      <c r="CFD14" s="1739" t="n"/>
      <c r="CFE14" s="1739" t="n"/>
      <c r="CFF14" s="1739" t="n"/>
      <c r="CFG14" s="1739" t="n"/>
      <c r="CFH14" s="1739" t="n"/>
      <c r="CFI14" s="1739" t="n"/>
      <c r="CFJ14" s="1739" t="n"/>
      <c r="CFK14" s="1739" t="n"/>
      <c r="CFL14" s="1739" t="n"/>
      <c r="CFM14" s="1739" t="n"/>
      <c r="CFN14" s="1739" t="n"/>
      <c r="CFO14" s="1739" t="n"/>
      <c r="CFP14" s="1739" t="n"/>
      <c r="CFQ14" s="1739" t="n"/>
      <c r="CFR14" s="1739" t="n"/>
      <c r="CFS14" s="1739" t="n"/>
      <c r="CFT14" s="1739" t="n"/>
      <c r="CFU14" s="1739" t="n"/>
      <c r="CFV14" s="1739" t="n"/>
      <c r="CFW14" s="1739" t="n"/>
      <c r="CFX14" s="1739" t="n"/>
      <c r="CFY14" s="1739" t="n"/>
      <c r="CFZ14" s="1739" t="n"/>
      <c r="CGA14" s="1739" t="n"/>
      <c r="CGB14" s="1739" t="n"/>
      <c r="CGC14" s="1739" t="n"/>
      <c r="CGD14" s="1739" t="n"/>
      <c r="CGE14" s="1739" t="n"/>
      <c r="CGF14" s="1739" t="n"/>
      <c r="CGG14" s="1739" t="n"/>
      <c r="CGH14" s="1739" t="n"/>
      <c r="CGI14" s="1739" t="n"/>
      <c r="CGJ14" s="1739" t="n"/>
      <c r="CGK14" s="1739" t="n"/>
      <c r="CGL14" s="1739" t="n"/>
      <c r="CGM14" s="1739" t="n"/>
      <c r="CGN14" s="1739" t="n"/>
      <c r="CGO14" s="1739" t="n"/>
      <c r="CGP14" s="1739" t="n"/>
      <c r="CGQ14" s="1739" t="n"/>
      <c r="CGR14" s="1739" t="n"/>
      <c r="CGS14" s="1739" t="n"/>
      <c r="CGT14" s="1739" t="n"/>
      <c r="CGU14" s="1739" t="n"/>
      <c r="CGV14" s="1739" t="n"/>
      <c r="CGW14" s="1739" t="n"/>
      <c r="CGX14" s="1739" t="n"/>
      <c r="CGY14" s="1739" t="n"/>
      <c r="CGZ14" s="1739" t="n"/>
      <c r="CHA14" s="1739" t="n"/>
      <c r="CHB14" s="1739" t="n"/>
      <c r="CHC14" s="1739" t="n"/>
      <c r="CHD14" s="1739" t="n"/>
      <c r="CHE14" s="1739" t="n"/>
      <c r="CHF14" s="1739" t="n"/>
      <c r="CHG14" s="1739" t="n"/>
      <c r="CHH14" s="1739" t="n"/>
      <c r="CHI14" s="1739" t="n"/>
      <c r="CHJ14" s="1739" t="n"/>
      <c r="CHK14" s="1739" t="n"/>
      <c r="CHL14" s="1739" t="n"/>
      <c r="CHM14" s="1739" t="n"/>
      <c r="CHN14" s="1739" t="n"/>
      <c r="CHO14" s="1739" t="n"/>
      <c r="CHP14" s="1739" t="n"/>
      <c r="CHQ14" s="1739" t="n"/>
      <c r="CHR14" s="1739" t="n"/>
      <c r="CHS14" s="1739" t="n"/>
      <c r="CHT14" s="1739" t="n"/>
      <c r="CHU14" s="1739" t="n"/>
      <c r="CHV14" s="1739" t="n"/>
      <c r="CHW14" s="1739" t="n"/>
      <c r="CHX14" s="1739" t="n"/>
      <c r="CHY14" s="1739" t="n"/>
      <c r="CHZ14" s="1739" t="n"/>
      <c r="CIA14" s="1739" t="n"/>
      <c r="CIB14" s="1739" t="n"/>
      <c r="CIC14" s="1739" t="n"/>
      <c r="CID14" s="1739" t="n"/>
      <c r="CIE14" s="1739" t="n"/>
      <c r="CIF14" s="1739" t="n"/>
      <c r="CIG14" s="1739" t="n"/>
      <c r="CIH14" s="1739" t="n"/>
      <c r="CII14" s="1739" t="n"/>
      <c r="CIJ14" s="1739" t="n"/>
      <c r="CIK14" s="1739" t="n"/>
      <c r="CIL14" s="1739" t="n"/>
      <c r="CIM14" s="1739" t="n"/>
      <c r="CIN14" s="1739" t="n"/>
      <c r="CIO14" s="1739" t="n"/>
      <c r="CIP14" s="1739" t="n"/>
      <c r="CIQ14" s="1739" t="n"/>
      <c r="CIR14" s="1739" t="n"/>
      <c r="CIS14" s="1739" t="n"/>
      <c r="CIT14" s="1739" t="n"/>
      <c r="CIU14" s="1739" t="n"/>
      <c r="CIV14" s="1739" t="n"/>
      <c r="CIW14" s="1739" t="n"/>
      <c r="CIX14" s="1739" t="n"/>
      <c r="CIY14" s="1739" t="n"/>
      <c r="CIZ14" s="1739" t="n"/>
      <c r="CJA14" s="1739" t="n"/>
      <c r="CJB14" s="1739" t="n"/>
      <c r="CJC14" s="1739" t="n"/>
      <c r="CJD14" s="1739" t="n"/>
      <c r="CJE14" s="1739" t="n"/>
      <c r="CJF14" s="1739" t="n"/>
      <c r="CJG14" s="1739" t="n"/>
      <c r="CJH14" s="1739" t="n"/>
      <c r="CJI14" s="1739" t="n"/>
      <c r="CJJ14" s="1739" t="n"/>
      <c r="CJK14" s="1739" t="n"/>
      <c r="CJL14" s="1739" t="n"/>
      <c r="CJM14" s="1739" t="n"/>
      <c r="CJN14" s="1739" t="n"/>
      <c r="CJO14" s="1739" t="n"/>
      <c r="CJP14" s="1739" t="n"/>
      <c r="CJQ14" s="1739" t="n"/>
      <c r="CJR14" s="1739" t="n"/>
      <c r="CJS14" s="1739" t="n"/>
      <c r="CJT14" s="1739" t="n"/>
      <c r="CJU14" s="1739" t="n"/>
      <c r="CJV14" s="1739" t="n"/>
      <c r="CJW14" s="1739" t="n"/>
      <c r="CJX14" s="1739" t="n"/>
      <c r="CJY14" s="1739" t="n"/>
      <c r="CJZ14" s="1739" t="n"/>
      <c r="CKA14" s="1739" t="n"/>
      <c r="CKB14" s="1739" t="n"/>
      <c r="CKC14" s="1739" t="n"/>
      <c r="CKD14" s="1739" t="n"/>
      <c r="CKE14" s="1739" t="n"/>
      <c r="CKF14" s="1739" t="n"/>
      <c r="CKG14" s="1739" t="n"/>
      <c r="CKH14" s="1739" t="n"/>
      <c r="CKI14" s="1739" t="n"/>
      <c r="CKJ14" s="1739" t="n"/>
      <c r="CKK14" s="1739" t="n"/>
      <c r="CKL14" s="1739" t="n"/>
      <c r="CKM14" s="1739" t="n"/>
      <c r="CKN14" s="1739" t="n"/>
      <c r="CKO14" s="1739" t="n"/>
      <c r="CKP14" s="1739" t="n"/>
      <c r="CKQ14" s="1739" t="n"/>
      <c r="CKR14" s="1739" t="n"/>
      <c r="CKS14" s="1739" t="n"/>
      <c r="CKT14" s="1739" t="n"/>
      <c r="CKU14" s="1739" t="n"/>
      <c r="CKV14" s="1739" t="n"/>
      <c r="CKW14" s="1739" t="n"/>
      <c r="CKX14" s="1739" t="n"/>
      <c r="CKY14" s="1739" t="n"/>
      <c r="CKZ14" s="1739" t="n"/>
      <c r="CLA14" s="1739" t="n"/>
      <c r="CLB14" s="1739" t="n"/>
      <c r="CLC14" s="1739" t="n"/>
      <c r="CLD14" s="1739" t="n"/>
      <c r="CLE14" s="1739" t="n"/>
      <c r="CLF14" s="1739" t="n"/>
      <c r="CLG14" s="1739" t="n"/>
      <c r="CLH14" s="1739" t="n"/>
      <c r="CLI14" s="1739" t="n"/>
      <c r="CLJ14" s="1739" t="n"/>
      <c r="CLK14" s="1739" t="n"/>
      <c r="CLL14" s="1739" t="n"/>
      <c r="CLM14" s="1739" t="n"/>
      <c r="CLN14" s="1739" t="n"/>
      <c r="CLO14" s="1739" t="n"/>
      <c r="CLP14" s="1739" t="n"/>
      <c r="CLQ14" s="1739" t="n"/>
      <c r="CLR14" s="1739" t="n"/>
      <c r="CLS14" s="1739" t="n"/>
      <c r="CLT14" s="1739" t="n"/>
      <c r="CLU14" s="1739" t="n"/>
      <c r="CLV14" s="1739" t="n"/>
      <c r="CLW14" s="1739" t="n"/>
      <c r="CLX14" s="1739" t="n"/>
      <c r="CLY14" s="1739" t="n"/>
      <c r="CLZ14" s="1739" t="n"/>
      <c r="CMA14" s="1739" t="n"/>
      <c r="CMB14" s="1739" t="n"/>
      <c r="CMC14" s="1739" t="n"/>
      <c r="CMD14" s="1739" t="n"/>
      <c r="CME14" s="1739" t="n"/>
      <c r="CMF14" s="1739" t="n"/>
      <c r="CMG14" s="1739" t="n"/>
      <c r="CMH14" s="1739" t="n"/>
      <c r="CMI14" s="1739" t="n"/>
      <c r="CMJ14" s="1739" t="n"/>
      <c r="CMK14" s="1739" t="n"/>
      <c r="CML14" s="1739" t="n"/>
      <c r="CMM14" s="1739" t="n"/>
      <c r="CMN14" s="1739" t="n"/>
      <c r="CMO14" s="1739" t="n"/>
      <c r="CMP14" s="1739" t="n"/>
      <c r="CMQ14" s="1739" t="n"/>
      <c r="CMR14" s="1739" t="n"/>
      <c r="CMS14" s="1739" t="n"/>
      <c r="CMT14" s="1739" t="n"/>
      <c r="CMU14" s="1739" t="n"/>
      <c r="CMV14" s="1739" t="n"/>
      <c r="CMW14" s="1739" t="n"/>
      <c r="CMX14" s="1739" t="n"/>
      <c r="CMY14" s="1739" t="n"/>
      <c r="CMZ14" s="1739" t="n"/>
      <c r="CNA14" s="1739" t="n"/>
      <c r="CNB14" s="1739" t="n"/>
      <c r="CNC14" s="1739" t="n"/>
      <c r="CND14" s="1739" t="n"/>
      <c r="CNE14" s="1739" t="n"/>
      <c r="CNF14" s="1739" t="n"/>
      <c r="CNG14" s="1739" t="n"/>
      <c r="CNH14" s="1739" t="n"/>
      <c r="CNI14" s="1739" t="n"/>
      <c r="CNJ14" s="1739" t="n"/>
      <c r="CNK14" s="1739" t="n"/>
      <c r="CNL14" s="1739" t="n"/>
      <c r="CNM14" s="1739" t="n"/>
      <c r="CNN14" s="1739" t="n"/>
      <c r="CNO14" s="1739" t="n"/>
      <c r="CNP14" s="1739" t="n"/>
      <c r="CNQ14" s="1739" t="n"/>
      <c r="CNR14" s="1739" t="n"/>
      <c r="CNS14" s="1739" t="n"/>
      <c r="CNT14" s="1739" t="n"/>
      <c r="CNU14" s="1739" t="n"/>
      <c r="CNV14" s="1739" t="n"/>
      <c r="CNW14" s="1739" t="n"/>
      <c r="CNX14" s="1739" t="n"/>
      <c r="CNY14" s="1739" t="n"/>
      <c r="CNZ14" s="1739" t="n"/>
      <c r="COA14" s="1739" t="n"/>
      <c r="COB14" s="1739" t="n"/>
      <c r="COC14" s="1739" t="n"/>
      <c r="COD14" s="1739" t="n"/>
      <c r="COE14" s="1739" t="n"/>
      <c r="COF14" s="1739" t="n"/>
      <c r="COG14" s="1739" t="n"/>
      <c r="COH14" s="1739" t="n"/>
      <c r="COI14" s="1739" t="n"/>
      <c r="COJ14" s="1739" t="n"/>
      <c r="COK14" s="1739" t="n"/>
      <c r="COL14" s="1739" t="n"/>
      <c r="COM14" s="1739" t="n"/>
      <c r="CON14" s="1739" t="n"/>
      <c r="COO14" s="1739" t="n"/>
      <c r="COP14" s="1739" t="n"/>
      <c r="COQ14" s="1739" t="n"/>
      <c r="COR14" s="1739" t="n"/>
      <c r="COS14" s="1739" t="n"/>
      <c r="COT14" s="1739" t="n"/>
      <c r="COU14" s="1739" t="n"/>
      <c r="COV14" s="1739" t="n"/>
      <c r="COW14" s="1739" t="n"/>
      <c r="COX14" s="1739" t="n"/>
      <c r="COY14" s="1739" t="n"/>
      <c r="COZ14" s="1739" t="n"/>
      <c r="CPA14" s="1739" t="n"/>
      <c r="CPB14" s="1739" t="n"/>
      <c r="CPC14" s="1739" t="n"/>
      <c r="CPD14" s="1739" t="n"/>
      <c r="CPE14" s="1739" t="n"/>
      <c r="CPF14" s="1739" t="n"/>
      <c r="CPG14" s="1739" t="n"/>
      <c r="CPH14" s="1739" t="n"/>
      <c r="CPI14" s="1739" t="n"/>
      <c r="CPJ14" s="1739" t="n"/>
      <c r="CPK14" s="1739" t="n"/>
      <c r="CPL14" s="1739" t="n"/>
      <c r="CPM14" s="1739" t="n"/>
      <c r="CPN14" s="1739" t="n"/>
      <c r="CPO14" s="1739" t="n"/>
      <c r="CPP14" s="1739" t="n"/>
      <c r="CPQ14" s="1739" t="n"/>
      <c r="CPR14" s="1739" t="n"/>
      <c r="CPS14" s="1739" t="n"/>
      <c r="CPT14" s="1739" t="n"/>
      <c r="CPU14" s="1739" t="n"/>
      <c r="CPV14" s="1739" t="n"/>
      <c r="CPW14" s="1739" t="n"/>
      <c r="CPX14" s="1739" t="n"/>
      <c r="CPY14" s="1739" t="n"/>
      <c r="CPZ14" s="1739" t="n"/>
      <c r="CQA14" s="1739" t="n"/>
      <c r="CQB14" s="1739" t="n"/>
      <c r="CQC14" s="1739" t="n"/>
      <c r="CQD14" s="1739" t="n"/>
      <c r="CQE14" s="1739" t="n"/>
      <c r="CQF14" s="1739" t="n"/>
      <c r="CQG14" s="1739" t="n"/>
      <c r="CQH14" s="1739" t="n"/>
      <c r="CQI14" s="1739" t="n"/>
      <c r="CQJ14" s="1739" t="n"/>
      <c r="CQK14" s="1739" t="n"/>
      <c r="CQL14" s="1739" t="n"/>
      <c r="CQM14" s="1739" t="n"/>
      <c r="CQN14" s="1739" t="n"/>
      <c r="CQO14" s="1739" t="n"/>
      <c r="CQP14" s="1739" t="n"/>
      <c r="CQQ14" s="1739" t="n"/>
      <c r="CQR14" s="1739" t="n"/>
      <c r="CQS14" s="1739" t="n"/>
      <c r="CQT14" s="1739" t="n"/>
      <c r="CQU14" s="1739" t="n"/>
      <c r="CQV14" s="1739" t="n"/>
      <c r="CQW14" s="1739" t="n"/>
      <c r="CQX14" s="1739" t="n"/>
      <c r="CQY14" s="1739" t="n"/>
      <c r="CQZ14" s="1739" t="n"/>
      <c r="CRA14" s="1739" t="n"/>
      <c r="CRB14" s="1739" t="n"/>
      <c r="CRC14" s="1739" t="n"/>
      <c r="CRD14" s="1739" t="n"/>
      <c r="CRE14" s="1739" t="n"/>
      <c r="CRF14" s="1739" t="n"/>
      <c r="CRG14" s="1739" t="n"/>
      <c r="CRH14" s="1739" t="n"/>
      <c r="CRI14" s="1739" t="n"/>
      <c r="CRJ14" s="1739" t="n"/>
      <c r="CRK14" s="1739" t="n"/>
      <c r="CRL14" s="1739" t="n"/>
      <c r="CRM14" s="1739" t="n"/>
      <c r="CRN14" s="1739" t="n"/>
      <c r="CRO14" s="1739" t="n"/>
      <c r="CRP14" s="1739" t="n"/>
      <c r="CRQ14" s="1739" t="n"/>
      <c r="CRR14" s="1739" t="n"/>
      <c r="CRS14" s="1739" t="n"/>
      <c r="CRT14" s="1739" t="n"/>
      <c r="CRU14" s="1739" t="n"/>
      <c r="CRV14" s="1739" t="n"/>
      <c r="CRW14" s="1739" t="n"/>
      <c r="CRX14" s="1739" t="n"/>
      <c r="CRY14" s="1739" t="n"/>
      <c r="CRZ14" s="1739" t="n"/>
      <c r="CSA14" s="1739" t="n"/>
      <c r="CSB14" s="1739" t="n"/>
      <c r="CSC14" s="1739" t="n"/>
      <c r="CSD14" s="1739" t="n"/>
      <c r="CSE14" s="1739" t="n"/>
      <c r="CSF14" s="1739" t="n"/>
      <c r="CSG14" s="1739" t="n"/>
      <c r="CSH14" s="1739" t="n"/>
      <c r="CSI14" s="1739" t="n"/>
      <c r="CSJ14" s="1739" t="n"/>
      <c r="CSK14" s="1739" t="n"/>
      <c r="CSL14" s="1739" t="n"/>
      <c r="CSM14" s="1739" t="n"/>
      <c r="CSN14" s="1739" t="n"/>
      <c r="CSO14" s="1739" t="n"/>
      <c r="CSP14" s="1739" t="n"/>
      <c r="CSQ14" s="1739" t="n"/>
      <c r="CSR14" s="1739" t="n"/>
      <c r="CSS14" s="1739" t="n"/>
      <c r="CST14" s="1739" t="n"/>
      <c r="CSU14" s="1739" t="n"/>
      <c r="CSV14" s="1739" t="n"/>
      <c r="CSW14" s="1739" t="n"/>
      <c r="CSX14" s="1739" t="n"/>
      <c r="CSY14" s="1739" t="n"/>
      <c r="CSZ14" s="1739" t="n"/>
      <c r="CTA14" s="1739" t="n"/>
      <c r="CTB14" s="1739" t="n"/>
      <c r="CTC14" s="1739" t="n"/>
      <c r="CTD14" s="1739" t="n"/>
      <c r="CTE14" s="1739" t="n"/>
      <c r="CTF14" s="1739" t="n"/>
      <c r="CTG14" s="1739" t="n"/>
      <c r="CTH14" s="1739" t="n"/>
      <c r="CTI14" s="1739" t="n"/>
      <c r="CTJ14" s="1739" t="n"/>
      <c r="CTK14" s="1739" t="n"/>
      <c r="CTL14" s="1739" t="n"/>
      <c r="CTM14" s="1739" t="n"/>
      <c r="CTN14" s="1739" t="n"/>
      <c r="CTO14" s="1739" t="n"/>
      <c r="CTP14" s="1739" t="n"/>
      <c r="CTQ14" s="1739" t="n"/>
      <c r="CTR14" s="1739" t="n"/>
      <c r="CTS14" s="1739" t="n"/>
      <c r="CTT14" s="1739" t="n"/>
      <c r="CTU14" s="1739" t="n"/>
      <c r="CTV14" s="1739" t="n"/>
      <c r="CTW14" s="1739" t="n"/>
      <c r="CTX14" s="1739" t="n"/>
      <c r="CTY14" s="1739" t="n"/>
      <c r="CTZ14" s="1739" t="n"/>
      <c r="CUA14" s="1739" t="n"/>
      <c r="CUB14" s="1739" t="n"/>
      <c r="CUC14" s="1739" t="n"/>
      <c r="CUD14" s="1739" t="n"/>
      <c r="CUE14" s="1739" t="n"/>
      <c r="CUF14" s="1739" t="n"/>
      <c r="CUG14" s="1739" t="n"/>
      <c r="CUH14" s="1739" t="n"/>
      <c r="CUI14" s="1739" t="n"/>
      <c r="CUJ14" s="1739" t="n"/>
      <c r="CUK14" s="1739" t="n"/>
      <c r="CUL14" s="1739" t="n"/>
      <c r="CUM14" s="1739" t="n"/>
      <c r="CUN14" s="1739" t="n"/>
      <c r="CUO14" s="1739" t="n"/>
      <c r="CUP14" s="1739" t="n"/>
      <c r="CUQ14" s="1739" t="n"/>
      <c r="CUR14" s="1739" t="n"/>
      <c r="CUS14" s="1739" t="n"/>
      <c r="CUT14" s="1739" t="n"/>
      <c r="CUU14" s="1739" t="n"/>
      <c r="CUV14" s="1739" t="n"/>
      <c r="CUW14" s="1739" t="n"/>
      <c r="CUX14" s="1739" t="n"/>
      <c r="CUY14" s="1739" t="n"/>
      <c r="CUZ14" s="1739" t="n"/>
      <c r="CVA14" s="1739" t="n"/>
      <c r="CVB14" s="1739" t="n"/>
      <c r="CVC14" s="1739" t="n"/>
      <c r="CVD14" s="1739" t="n"/>
      <c r="CVE14" s="1739" t="n"/>
      <c r="CVF14" s="1739" t="n"/>
      <c r="CVG14" s="1739" t="n"/>
      <c r="CVH14" s="1739" t="n"/>
      <c r="CVI14" s="1739" t="n"/>
      <c r="CVJ14" s="1739" t="n"/>
      <c r="CVK14" s="1739" t="n"/>
      <c r="CVL14" s="1739" t="n"/>
      <c r="CVM14" s="1739" t="n"/>
      <c r="CVN14" s="1739" t="n"/>
      <c r="CVO14" s="1739" t="n"/>
      <c r="CVP14" s="1739" t="n"/>
      <c r="CVQ14" s="1739" t="n"/>
      <c r="CVR14" s="1739" t="n"/>
      <c r="CVS14" s="1739" t="n"/>
      <c r="CVT14" s="1739" t="n"/>
      <c r="CVU14" s="1739" t="n"/>
      <c r="CVV14" s="1739" t="n"/>
      <c r="CVW14" s="1739" t="n"/>
      <c r="CVX14" s="1739" t="n"/>
      <c r="CVY14" s="1739" t="n"/>
      <c r="CVZ14" s="1739" t="n"/>
      <c r="CWA14" s="1739" t="n"/>
      <c r="CWB14" s="1739" t="n"/>
      <c r="CWC14" s="1739" t="n"/>
      <c r="CWD14" s="1739" t="n"/>
      <c r="CWE14" s="1739" t="n"/>
      <c r="CWF14" s="1739" t="n"/>
      <c r="CWG14" s="1739" t="n"/>
      <c r="CWH14" s="1739" t="n"/>
      <c r="CWI14" s="1739" t="n"/>
      <c r="CWJ14" s="1739" t="n"/>
      <c r="CWK14" s="1739" t="n"/>
      <c r="CWL14" s="1739" t="n"/>
      <c r="CWM14" s="1739" t="n"/>
      <c r="CWN14" s="1739" t="n"/>
      <c r="CWO14" s="1739" t="n"/>
      <c r="CWP14" s="1739" t="n"/>
      <c r="CWQ14" s="1739" t="n"/>
      <c r="CWR14" s="1739" t="n"/>
      <c r="CWS14" s="1739" t="n"/>
      <c r="CWT14" s="1739" t="n"/>
      <c r="CWU14" s="1739" t="n"/>
      <c r="CWV14" s="1739" t="n"/>
      <c r="CWW14" s="1739" t="n"/>
      <c r="CWX14" s="1739" t="n"/>
      <c r="CWY14" s="1739" t="n"/>
      <c r="CWZ14" s="1739" t="n"/>
      <c r="CXA14" s="1739" t="n"/>
      <c r="CXB14" s="1739" t="n"/>
      <c r="CXC14" s="1739" t="n"/>
      <c r="CXD14" s="1739" t="n"/>
      <c r="CXE14" s="1739" t="n"/>
      <c r="CXF14" s="1739" t="n"/>
      <c r="CXG14" s="1739" t="n"/>
      <c r="CXH14" s="1739" t="n"/>
      <c r="CXI14" s="1739" t="n"/>
      <c r="CXJ14" s="1739" t="n"/>
      <c r="CXK14" s="1739" t="n"/>
      <c r="CXL14" s="1739" t="n"/>
      <c r="CXM14" s="1739" t="n"/>
      <c r="CXN14" s="1739" t="n"/>
      <c r="CXO14" s="1739" t="n"/>
      <c r="CXP14" s="1739" t="n"/>
      <c r="CXQ14" s="1739" t="n"/>
      <c r="CXR14" s="1739" t="n"/>
      <c r="CXS14" s="1739" t="n"/>
      <c r="CXT14" s="1739" t="n"/>
      <c r="CXU14" s="1739" t="n"/>
      <c r="CXV14" s="1739" t="n"/>
      <c r="CXW14" s="1739" t="n"/>
      <c r="CXX14" s="1739" t="n"/>
      <c r="CXY14" s="1739" t="n"/>
      <c r="CXZ14" s="1739" t="n"/>
      <c r="CYA14" s="1739" t="n"/>
      <c r="CYB14" s="1739" t="n"/>
      <c r="CYC14" s="1739" t="n"/>
      <c r="CYD14" s="1739" t="n"/>
      <c r="CYE14" s="1739" t="n"/>
      <c r="CYF14" s="1739" t="n"/>
      <c r="CYG14" s="1739" t="n"/>
      <c r="CYH14" s="1739" t="n"/>
      <c r="CYI14" s="1739" t="n"/>
      <c r="CYJ14" s="1739" t="n"/>
      <c r="CYK14" s="1739" t="n"/>
      <c r="CYL14" s="1739" t="n"/>
      <c r="CYM14" s="1739" t="n"/>
      <c r="CYN14" s="1739" t="n"/>
      <c r="CYO14" s="1739" t="n"/>
      <c r="CYP14" s="1739" t="n"/>
      <c r="CYQ14" s="1739" t="n"/>
      <c r="CYR14" s="1739" t="n"/>
      <c r="CYS14" s="1739" t="n"/>
      <c r="CYT14" s="1739" t="n"/>
      <c r="CYU14" s="1739" t="n"/>
      <c r="CYV14" s="1739" t="n"/>
      <c r="CYW14" s="1739" t="n"/>
      <c r="CYX14" s="1739" t="n"/>
      <c r="CYY14" s="1739" t="n"/>
      <c r="CYZ14" s="1739" t="n"/>
      <c r="CZA14" s="1739" t="n"/>
      <c r="CZB14" s="1739" t="n"/>
      <c r="CZC14" s="1739" t="n"/>
      <c r="CZD14" s="1739" t="n"/>
      <c r="CZE14" s="1739" t="n"/>
      <c r="CZF14" s="1739" t="n"/>
      <c r="CZG14" s="1739" t="n"/>
      <c r="CZH14" s="1739" t="n"/>
      <c r="CZI14" s="1739" t="n"/>
      <c r="CZJ14" s="1739" t="n"/>
      <c r="CZK14" s="1739" t="n"/>
      <c r="CZL14" s="1739" t="n"/>
      <c r="CZM14" s="1739" t="n"/>
      <c r="CZN14" s="1739" t="n"/>
      <c r="CZO14" s="1739" t="n"/>
      <c r="CZP14" s="1739" t="n"/>
      <c r="CZQ14" s="1739" t="n"/>
      <c r="CZR14" s="1739" t="n"/>
      <c r="CZS14" s="1739" t="n"/>
      <c r="CZT14" s="1739" t="n"/>
      <c r="CZU14" s="1739" t="n"/>
      <c r="CZV14" s="1739" t="n"/>
      <c r="CZW14" s="1739" t="n"/>
      <c r="CZX14" s="1739" t="n"/>
      <c r="CZY14" s="1739" t="n"/>
      <c r="CZZ14" s="1739" t="n"/>
      <c r="DAA14" s="1739" t="n"/>
      <c r="DAB14" s="1739" t="n"/>
      <c r="DAC14" s="1739" t="n"/>
      <c r="DAD14" s="1739" t="n"/>
      <c r="DAE14" s="1739" t="n"/>
      <c r="DAF14" s="1739" t="n"/>
      <c r="DAG14" s="1739" t="n"/>
      <c r="DAH14" s="1739" t="n"/>
      <c r="DAI14" s="1739" t="n"/>
      <c r="DAJ14" s="1739" t="n"/>
      <c r="DAK14" s="1739" t="n"/>
      <c r="DAL14" s="1739" t="n"/>
      <c r="DAM14" s="1739" t="n"/>
      <c r="DAN14" s="1739" t="n"/>
      <c r="DAO14" s="1739" t="n"/>
      <c r="DAP14" s="1739" t="n"/>
      <c r="DAQ14" s="1739" t="n"/>
      <c r="DAR14" s="1739" t="n"/>
      <c r="DAS14" s="1739" t="n"/>
      <c r="DAT14" s="1739" t="n"/>
      <c r="DAU14" s="1739" t="n"/>
      <c r="DAV14" s="1739" t="n"/>
      <c r="DAW14" s="1739" t="n"/>
      <c r="DAX14" s="1739" t="n"/>
      <c r="DAY14" s="1739" t="n"/>
      <c r="DAZ14" s="1739" t="n"/>
      <c r="DBA14" s="1739" t="n"/>
      <c r="DBB14" s="1739" t="n"/>
      <c r="DBC14" s="1739" t="n"/>
      <c r="DBD14" s="1739" t="n"/>
      <c r="DBE14" s="1739" t="n"/>
      <c r="DBF14" s="1739" t="n"/>
      <c r="DBG14" s="1739" t="n"/>
      <c r="DBH14" s="1739" t="n"/>
      <c r="DBI14" s="1739" t="n"/>
      <c r="DBJ14" s="1739" t="n"/>
      <c r="DBK14" s="1739" t="n"/>
      <c r="DBL14" s="1739" t="n"/>
      <c r="DBM14" s="1739" t="n"/>
      <c r="DBN14" s="1739" t="n"/>
      <c r="DBO14" s="1739" t="n"/>
      <c r="DBP14" s="1739" t="n"/>
      <c r="DBQ14" s="1739" t="n"/>
      <c r="DBR14" s="1739" t="n"/>
      <c r="DBS14" s="1739" t="n"/>
      <c r="DBT14" s="1739" t="n"/>
      <c r="DBU14" s="1739" t="n"/>
      <c r="DBV14" s="1739" t="n"/>
      <c r="DBW14" s="1739" t="n"/>
      <c r="DBX14" s="1739" t="n"/>
      <c r="DBY14" s="1739" t="n"/>
      <c r="DBZ14" s="1739" t="n"/>
      <c r="DCA14" s="1739" t="n"/>
      <c r="DCB14" s="1739" t="n"/>
      <c r="DCC14" s="1739" t="n"/>
      <c r="DCD14" s="1739" t="n"/>
      <c r="DCE14" s="1739" t="n"/>
      <c r="DCF14" s="1739" t="n"/>
      <c r="DCG14" s="1739" t="n"/>
      <c r="DCH14" s="1739" t="n"/>
      <c r="DCI14" s="1739" t="n"/>
      <c r="DCJ14" s="1739" t="n"/>
      <c r="DCK14" s="1739" t="n"/>
      <c r="DCL14" s="1739" t="n"/>
      <c r="DCM14" s="1739" t="n"/>
      <c r="DCN14" s="1739" t="n"/>
      <c r="DCO14" s="1739" t="n"/>
      <c r="DCP14" s="1739" t="n"/>
      <c r="DCQ14" s="1739" t="n"/>
      <c r="DCR14" s="1739" t="n"/>
      <c r="DCS14" s="1739" t="n"/>
      <c r="DCT14" s="1739" t="n"/>
      <c r="DCU14" s="1739" t="n"/>
      <c r="DCV14" s="1739" t="n"/>
      <c r="DCW14" s="1739" t="n"/>
      <c r="DCX14" s="1739" t="n"/>
      <c r="DCY14" s="1739" t="n"/>
      <c r="DCZ14" s="1739" t="n"/>
      <c r="DDA14" s="1739" t="n"/>
      <c r="DDB14" s="1739" t="n"/>
      <c r="DDC14" s="1739" t="n"/>
      <c r="DDD14" s="1739" t="n"/>
      <c r="DDE14" s="1739" t="n"/>
      <c r="DDF14" s="1739" t="n"/>
      <c r="DDG14" s="1739" t="n"/>
      <c r="DDH14" s="1739" t="n"/>
      <c r="DDI14" s="1739" t="n"/>
      <c r="DDJ14" s="1739" t="n"/>
      <c r="DDK14" s="1739" t="n"/>
      <c r="DDL14" s="1739" t="n"/>
      <c r="DDM14" s="1739" t="n"/>
      <c r="DDN14" s="1739" t="n"/>
      <c r="DDO14" s="1739" t="n"/>
      <c r="DDP14" s="1739" t="n"/>
      <c r="DDQ14" s="1739" t="n"/>
      <c r="DDR14" s="1739" t="n"/>
      <c r="DDS14" s="1739" t="n"/>
      <c r="DDT14" s="1739" t="n"/>
      <c r="DDU14" s="1739" t="n"/>
      <c r="DDV14" s="1739" t="n"/>
      <c r="DDW14" s="1739" t="n"/>
      <c r="DDX14" s="1739" t="n"/>
      <c r="DDY14" s="1739" t="n"/>
      <c r="DDZ14" s="1739" t="n"/>
      <c r="DEA14" s="1739" t="n"/>
      <c r="DEB14" s="1739" t="n"/>
      <c r="DEC14" s="1739" t="n"/>
      <c r="DED14" s="1739" t="n"/>
      <c r="DEE14" s="1739" t="n"/>
      <c r="DEF14" s="1739" t="n"/>
      <c r="DEG14" s="1739" t="n"/>
      <c r="DEH14" s="1739" t="n"/>
      <c r="DEI14" s="1739" t="n"/>
      <c r="DEJ14" s="1739" t="n"/>
      <c r="DEK14" s="1739" t="n"/>
      <c r="DEL14" s="1739" t="n"/>
      <c r="DEM14" s="1739" t="n"/>
      <c r="DEN14" s="1739" t="n"/>
      <c r="DEO14" s="1739" t="n"/>
      <c r="DEP14" s="1739" t="n"/>
      <c r="DEQ14" s="1739" t="n"/>
      <c r="DER14" s="1739" t="n"/>
      <c r="DES14" s="1739" t="n"/>
      <c r="DET14" s="1739" t="n"/>
      <c r="DEU14" s="1739" t="n"/>
      <c r="DEV14" s="1739" t="n"/>
      <c r="DEW14" s="1739" t="n"/>
      <c r="DEX14" s="1739" t="n"/>
      <c r="DEY14" s="1739" t="n"/>
      <c r="DEZ14" s="1739" t="n"/>
      <c r="DFA14" s="1739" t="n"/>
      <c r="DFB14" s="1739" t="n"/>
      <c r="DFC14" s="1739" t="n"/>
      <c r="DFD14" s="1739" t="n"/>
      <c r="DFE14" s="1739" t="n"/>
      <c r="DFF14" s="1739" t="n"/>
      <c r="DFG14" s="1739" t="n"/>
      <c r="DFH14" s="1739" t="n"/>
      <c r="DFI14" s="1739" t="n"/>
      <c r="DFJ14" s="1739" t="n"/>
      <c r="DFK14" s="1739" t="n"/>
      <c r="DFL14" s="1739" t="n"/>
      <c r="DFM14" s="1739" t="n"/>
      <c r="DFN14" s="1739" t="n"/>
      <c r="DFO14" s="1739" t="n"/>
      <c r="DFP14" s="1739" t="n"/>
      <c r="DFQ14" s="1739" t="n"/>
      <c r="DFR14" s="1739" t="n"/>
      <c r="DFS14" s="1739" t="n"/>
      <c r="DFT14" s="1739" t="n"/>
      <c r="DFU14" s="1739" t="n"/>
      <c r="DFV14" s="1739" t="n"/>
      <c r="DFW14" s="1739" t="n"/>
      <c r="DFX14" s="1739" t="n"/>
      <c r="DFY14" s="1739" t="n"/>
      <c r="DFZ14" s="1739" t="n"/>
      <c r="DGA14" s="1739" t="n"/>
      <c r="DGB14" s="1739" t="n"/>
      <c r="DGC14" s="1739" t="n"/>
      <c r="DGD14" s="1739" t="n"/>
      <c r="DGE14" s="1739" t="n"/>
      <c r="DGF14" s="1739" t="n"/>
      <c r="DGG14" s="1739" t="n"/>
      <c r="DGH14" s="1739" t="n"/>
      <c r="DGI14" s="1739" t="n"/>
      <c r="DGJ14" s="1739" t="n"/>
      <c r="DGK14" s="1739" t="n"/>
      <c r="DGL14" s="1739" t="n"/>
      <c r="DGM14" s="1739" t="n"/>
      <c r="DGN14" s="1739" t="n"/>
      <c r="DGO14" s="1739" t="n"/>
      <c r="DGP14" s="1739" t="n"/>
      <c r="DGQ14" s="1739" t="n"/>
      <c r="DGR14" s="1739" t="n"/>
      <c r="DGS14" s="1739" t="n"/>
      <c r="DGT14" s="1739" t="n"/>
      <c r="DGU14" s="1739" t="n"/>
      <c r="DGV14" s="1739" t="n"/>
      <c r="DGW14" s="1739" t="n"/>
      <c r="DGX14" s="1739" t="n"/>
      <c r="DGY14" s="1739" t="n"/>
      <c r="DGZ14" s="1739" t="n"/>
      <c r="DHA14" s="1739" t="n"/>
      <c r="DHB14" s="1739" t="n"/>
      <c r="DHC14" s="1739" t="n"/>
      <c r="DHD14" s="1739" t="n"/>
      <c r="DHE14" s="1739" t="n"/>
      <c r="DHF14" s="1739" t="n"/>
      <c r="DHG14" s="1739" t="n"/>
      <c r="DHH14" s="1739" t="n"/>
      <c r="DHI14" s="1739" t="n"/>
      <c r="DHJ14" s="1739" t="n"/>
      <c r="DHK14" s="1739" t="n"/>
      <c r="DHL14" s="1739" t="n"/>
      <c r="DHM14" s="1739" t="n"/>
      <c r="DHN14" s="1739" t="n"/>
      <c r="DHO14" s="1739" t="n"/>
      <c r="DHP14" s="1739" t="n"/>
      <c r="DHQ14" s="1739" t="n"/>
      <c r="DHR14" s="1739" t="n"/>
      <c r="DHS14" s="1739" t="n"/>
      <c r="DHT14" s="1739" t="n"/>
      <c r="DHU14" s="1739" t="n"/>
      <c r="DHV14" s="1739" t="n"/>
      <c r="DHW14" s="1739" t="n"/>
      <c r="DHX14" s="1739" t="n"/>
      <c r="DHY14" s="1739" t="n"/>
      <c r="DHZ14" s="1739" t="n"/>
      <c r="DIA14" s="1739" t="n"/>
      <c r="DIB14" s="1739" t="n"/>
      <c r="DIC14" s="1739" t="n"/>
      <c r="DID14" s="1739" t="n"/>
      <c r="DIE14" s="1739" t="n"/>
      <c r="DIF14" s="1739" t="n"/>
      <c r="DIG14" s="1739" t="n"/>
      <c r="DIH14" s="1739" t="n"/>
      <c r="DII14" s="1739" t="n"/>
      <c r="DIJ14" s="1739" t="n"/>
      <c r="DIK14" s="1739" t="n"/>
      <c r="DIL14" s="1739" t="n"/>
      <c r="DIM14" s="1739" t="n"/>
      <c r="DIN14" s="1739" t="n"/>
      <c r="DIO14" s="1739" t="n"/>
      <c r="DIP14" s="1739" t="n"/>
      <c r="DIQ14" s="1739" t="n"/>
      <c r="DIR14" s="1739" t="n"/>
      <c r="DIS14" s="1739" t="n"/>
      <c r="DIT14" s="1739" t="n"/>
      <c r="DIU14" s="1739" t="n"/>
      <c r="DIV14" s="1739" t="n"/>
      <c r="DIW14" s="1739" t="n"/>
      <c r="DIX14" s="1739" t="n"/>
      <c r="DIY14" s="1739" t="n"/>
      <c r="DIZ14" s="1739" t="n"/>
      <c r="DJA14" s="1739" t="n"/>
      <c r="DJB14" s="1739" t="n"/>
      <c r="DJC14" s="1739" t="n"/>
      <c r="DJD14" s="1739" t="n"/>
      <c r="DJE14" s="1739" t="n"/>
      <c r="DJF14" s="1739" t="n"/>
      <c r="DJG14" s="1739" t="n"/>
      <c r="DJH14" s="1739" t="n"/>
      <c r="DJI14" s="1739" t="n"/>
      <c r="DJJ14" s="1739" t="n"/>
      <c r="DJK14" s="1739" t="n"/>
      <c r="DJL14" s="1739" t="n"/>
      <c r="DJM14" s="1739" t="n"/>
      <c r="DJN14" s="1739" t="n"/>
      <c r="DJO14" s="1739" t="n"/>
      <c r="DJP14" s="1739" t="n"/>
      <c r="DJQ14" s="1739" t="n"/>
      <c r="DJR14" s="1739" t="n"/>
      <c r="DJS14" s="1739" t="n"/>
      <c r="DJT14" s="1739" t="n"/>
      <c r="DJU14" s="1739" t="n"/>
      <c r="DJV14" s="1739" t="n"/>
      <c r="DJW14" s="1739" t="n"/>
      <c r="DJX14" s="1739" t="n"/>
      <c r="DJY14" s="1739" t="n"/>
      <c r="DJZ14" s="1739" t="n"/>
      <c r="DKA14" s="1739" t="n"/>
      <c r="DKB14" s="1739" t="n"/>
      <c r="DKC14" s="1739" t="n"/>
      <c r="DKD14" s="1739" t="n"/>
      <c r="DKE14" s="1739" t="n"/>
      <c r="DKF14" s="1739" t="n"/>
      <c r="DKG14" s="1739" t="n"/>
      <c r="DKH14" s="1739" t="n"/>
      <c r="DKI14" s="1739" t="n"/>
      <c r="DKJ14" s="1739" t="n"/>
      <c r="DKK14" s="1739" t="n"/>
      <c r="DKL14" s="1739" t="n"/>
      <c r="DKM14" s="1739" t="n"/>
      <c r="DKN14" s="1739" t="n"/>
      <c r="DKO14" s="1739" t="n"/>
      <c r="DKP14" s="1739" t="n"/>
      <c r="DKQ14" s="1739" t="n"/>
      <c r="DKR14" s="1739" t="n"/>
      <c r="DKS14" s="1739" t="n"/>
      <c r="DKT14" s="1739" t="n"/>
      <c r="DKU14" s="1739" t="n"/>
      <c r="DKV14" s="1739" t="n"/>
      <c r="DKW14" s="1739" t="n"/>
      <c r="DKX14" s="1739" t="n"/>
      <c r="DKY14" s="1739" t="n"/>
      <c r="DKZ14" s="1739" t="n"/>
      <c r="DLA14" s="1739" t="n"/>
      <c r="DLB14" s="1739" t="n"/>
      <c r="DLC14" s="1739" t="n"/>
      <c r="DLD14" s="1739" t="n"/>
      <c r="DLE14" s="1739" t="n"/>
      <c r="DLF14" s="1739" t="n"/>
      <c r="DLG14" s="1739" t="n"/>
      <c r="DLH14" s="1739" t="n"/>
      <c r="DLI14" s="1739" t="n"/>
      <c r="DLJ14" s="1739" t="n"/>
      <c r="DLK14" s="1739" t="n"/>
      <c r="DLL14" s="1739" t="n"/>
      <c r="DLM14" s="1739" t="n"/>
      <c r="DLN14" s="1739" t="n"/>
      <c r="DLO14" s="1739" t="n"/>
      <c r="DLP14" s="1739" t="n"/>
      <c r="DLQ14" s="1739" t="n"/>
      <c r="DLR14" s="1739" t="n"/>
      <c r="DLS14" s="1739" t="n"/>
      <c r="DLT14" s="1739" t="n"/>
      <c r="DLU14" s="1739" t="n"/>
      <c r="DLV14" s="1739" t="n"/>
      <c r="DLW14" s="1739" t="n"/>
      <c r="DLX14" s="1739" t="n"/>
      <c r="DLY14" s="1739" t="n"/>
      <c r="DLZ14" s="1739" t="n"/>
      <c r="DMA14" s="1739" t="n"/>
      <c r="DMB14" s="1739" t="n"/>
      <c r="DMC14" s="1739" t="n"/>
      <c r="DMD14" s="1739" t="n"/>
      <c r="DME14" s="1739" t="n"/>
      <c r="DMF14" s="1739" t="n"/>
      <c r="DMG14" s="1739" t="n"/>
      <c r="DMH14" s="1739" t="n"/>
      <c r="DMI14" s="1739" t="n"/>
      <c r="DMJ14" s="1739" t="n"/>
      <c r="DMK14" s="1739" t="n"/>
      <c r="DML14" s="1739" t="n"/>
      <c r="DMM14" s="1739" t="n"/>
      <c r="DMN14" s="1739" t="n"/>
      <c r="DMO14" s="1739" t="n"/>
      <c r="DMP14" s="1739" t="n"/>
      <c r="DMQ14" s="1739" t="n"/>
      <c r="DMR14" s="1739" t="n"/>
      <c r="DMS14" s="1739" t="n"/>
      <c r="DMT14" s="1739" t="n"/>
      <c r="DMU14" s="1739" t="n"/>
      <c r="DMV14" s="1739" t="n"/>
      <c r="DMW14" s="1739" t="n"/>
      <c r="DMX14" s="1739" t="n"/>
      <c r="DMY14" s="1739" t="n"/>
      <c r="DMZ14" s="1739" t="n"/>
      <c r="DNA14" s="1739" t="n"/>
      <c r="DNB14" s="1739" t="n"/>
      <c r="DNC14" s="1739" t="n"/>
      <c r="DND14" s="1739" t="n"/>
      <c r="DNE14" s="1739" t="n"/>
      <c r="DNF14" s="1739" t="n"/>
      <c r="DNG14" s="1739" t="n"/>
      <c r="DNH14" s="1739" t="n"/>
      <c r="DNI14" s="1739" t="n"/>
      <c r="DNJ14" s="1739" t="n"/>
      <c r="DNK14" s="1739" t="n"/>
      <c r="DNL14" s="1739" t="n"/>
      <c r="DNM14" s="1739" t="n"/>
      <c r="DNN14" s="1739" t="n"/>
      <c r="DNO14" s="1739" t="n"/>
      <c r="DNP14" s="1739" t="n"/>
      <c r="DNQ14" s="1739" t="n"/>
      <c r="DNR14" s="1739" t="n"/>
      <c r="DNS14" s="1739" t="n"/>
      <c r="DNT14" s="1739" t="n"/>
      <c r="DNU14" s="1739" t="n"/>
      <c r="DNV14" s="1739" t="n"/>
      <c r="DNW14" s="1739" t="n"/>
      <c r="DNX14" s="1739" t="n"/>
      <c r="DNY14" s="1739" t="n"/>
      <c r="DNZ14" s="1739" t="n"/>
      <c r="DOA14" s="1739" t="n"/>
      <c r="DOB14" s="1739" t="n"/>
      <c r="DOC14" s="1739" t="n"/>
      <c r="DOD14" s="1739" t="n"/>
      <c r="DOE14" s="1739" t="n"/>
      <c r="DOF14" s="1739" t="n"/>
      <c r="DOG14" s="1739" t="n"/>
      <c r="DOH14" s="1739" t="n"/>
      <c r="DOI14" s="1739" t="n"/>
      <c r="DOJ14" s="1739" t="n"/>
      <c r="DOK14" s="1739" t="n"/>
      <c r="DOL14" s="1739" t="n"/>
      <c r="DOM14" s="1739" t="n"/>
      <c r="DON14" s="1739" t="n"/>
      <c r="DOO14" s="1739" t="n"/>
      <c r="DOP14" s="1739" t="n"/>
      <c r="DOQ14" s="1739" t="n"/>
      <c r="DOR14" s="1739" t="n"/>
      <c r="DOS14" s="1739" t="n"/>
      <c r="DOT14" s="1739" t="n"/>
      <c r="DOU14" s="1739" t="n"/>
      <c r="DOV14" s="1739" t="n"/>
      <c r="DOW14" s="1739" t="n"/>
      <c r="DOX14" s="1739" t="n"/>
      <c r="DOY14" s="1739" t="n"/>
      <c r="DOZ14" s="1739" t="n"/>
      <c r="DPA14" s="1739" t="n"/>
      <c r="DPB14" s="1739" t="n"/>
      <c r="DPC14" s="1739" t="n"/>
      <c r="DPD14" s="1739" t="n"/>
      <c r="DPE14" s="1739" t="n"/>
      <c r="DPF14" s="1739" t="n"/>
      <c r="DPG14" s="1739" t="n"/>
      <c r="DPH14" s="1739" t="n"/>
      <c r="DPI14" s="1739" t="n"/>
      <c r="DPJ14" s="1739" t="n"/>
      <c r="DPK14" s="1739" t="n"/>
      <c r="DPL14" s="1739" t="n"/>
      <c r="DPM14" s="1739" t="n"/>
      <c r="DPN14" s="1739" t="n"/>
      <c r="DPO14" s="1739" t="n"/>
      <c r="DPP14" s="1739" t="n"/>
      <c r="DPQ14" s="1739" t="n"/>
      <c r="DPR14" s="1739" t="n"/>
      <c r="DPS14" s="1739" t="n"/>
      <c r="DPT14" s="1739" t="n"/>
      <c r="DPU14" s="1739" t="n"/>
      <c r="DPV14" s="1739" t="n"/>
      <c r="DPW14" s="1739" t="n"/>
      <c r="DPX14" s="1739" t="n"/>
      <c r="DPY14" s="1739" t="n"/>
      <c r="DPZ14" s="1739" t="n"/>
      <c r="DQA14" s="1739" t="n"/>
      <c r="DQB14" s="1739" t="n"/>
      <c r="DQC14" s="1739" t="n"/>
      <c r="DQD14" s="1739" t="n"/>
      <c r="DQE14" s="1739" t="n"/>
      <c r="DQF14" s="1739" t="n"/>
      <c r="DQG14" s="1739" t="n"/>
      <c r="DQH14" s="1739" t="n"/>
      <c r="DQI14" s="1739" t="n"/>
      <c r="DQJ14" s="1739" t="n"/>
      <c r="DQK14" s="1739" t="n"/>
      <c r="DQL14" s="1739" t="n"/>
      <c r="DQM14" s="1739" t="n"/>
      <c r="DQN14" s="1739" t="n"/>
      <c r="DQO14" s="1739" t="n"/>
      <c r="DQP14" s="1739" t="n"/>
      <c r="DQQ14" s="1739" t="n"/>
      <c r="DQR14" s="1739" t="n"/>
      <c r="DQS14" s="1739" t="n"/>
      <c r="DQT14" s="1739" t="n"/>
      <c r="DQU14" s="1739" t="n"/>
      <c r="DQV14" s="1739" t="n"/>
      <c r="DQW14" s="1739" t="n"/>
      <c r="DQX14" s="1739" t="n"/>
      <c r="DQY14" s="1739" t="n"/>
      <c r="DQZ14" s="1739" t="n"/>
      <c r="DRA14" s="1739" t="n"/>
      <c r="DRB14" s="1739" t="n"/>
      <c r="DRC14" s="1739" t="n"/>
      <c r="DRD14" s="1739" t="n"/>
      <c r="DRE14" s="1739" t="n"/>
      <c r="DRF14" s="1739" t="n"/>
      <c r="DRG14" s="1739" t="n"/>
      <c r="DRH14" s="1739" t="n"/>
      <c r="DRI14" s="1739" t="n"/>
      <c r="DRJ14" s="1739" t="n"/>
      <c r="DRK14" s="1739" t="n"/>
      <c r="DRL14" s="1739" t="n"/>
      <c r="DRM14" s="1739" t="n"/>
      <c r="DRN14" s="1739" t="n"/>
      <c r="DRO14" s="1739" t="n"/>
      <c r="DRP14" s="1739" t="n"/>
      <c r="DRQ14" s="1739" t="n"/>
      <c r="DRR14" s="1739" t="n"/>
      <c r="DRS14" s="1739" t="n"/>
      <c r="DRT14" s="1739" t="n"/>
      <c r="DRU14" s="1739" t="n"/>
      <c r="DRV14" s="1739" t="n"/>
      <c r="DRW14" s="1739" t="n"/>
      <c r="DRX14" s="1739" t="n"/>
      <c r="DRY14" s="1739" t="n"/>
      <c r="DRZ14" s="1739" t="n"/>
      <c r="DSA14" s="1739" t="n"/>
      <c r="DSB14" s="1739" t="n"/>
      <c r="DSC14" s="1739" t="n"/>
      <c r="DSD14" s="1739" t="n"/>
      <c r="DSE14" s="1739" t="n"/>
      <c r="DSF14" s="1739" t="n"/>
      <c r="DSG14" s="1739" t="n"/>
      <c r="DSH14" s="1739" t="n"/>
      <c r="DSI14" s="1739" t="n"/>
      <c r="DSJ14" s="1739" t="n"/>
      <c r="DSK14" s="1739" t="n"/>
      <c r="DSL14" s="1739" t="n"/>
      <c r="DSM14" s="1739" t="n"/>
      <c r="DSN14" s="1739" t="n"/>
      <c r="DSO14" s="1739" t="n"/>
      <c r="DSP14" s="1739" t="n"/>
      <c r="DSQ14" s="1739" t="n"/>
      <c r="DSR14" s="1739" t="n"/>
      <c r="DSS14" s="1739" t="n"/>
      <c r="DST14" s="1739" t="n"/>
      <c r="DSU14" s="1739" t="n"/>
      <c r="DSV14" s="1739" t="n"/>
      <c r="DSW14" s="1739" t="n"/>
      <c r="DSX14" s="1739" t="n"/>
      <c r="DSY14" s="1739" t="n"/>
      <c r="DSZ14" s="1739" t="n"/>
      <c r="DTA14" s="1739" t="n"/>
      <c r="DTB14" s="1739" t="n"/>
      <c r="DTC14" s="1739" t="n"/>
      <c r="DTD14" s="1739" t="n"/>
      <c r="DTE14" s="1739" t="n"/>
      <c r="DTF14" s="1739" t="n"/>
      <c r="DTG14" s="1739" t="n"/>
      <c r="DTH14" s="1739" t="n"/>
      <c r="DTI14" s="1739" t="n"/>
      <c r="DTJ14" s="1739" t="n"/>
      <c r="DTK14" s="1739" t="n"/>
      <c r="DTL14" s="1739" t="n"/>
      <c r="DTM14" s="1739" t="n"/>
      <c r="DTN14" s="1739" t="n"/>
      <c r="DTO14" s="1739" t="n"/>
      <c r="DTP14" s="1739" t="n"/>
      <c r="DTQ14" s="1739" t="n"/>
      <c r="DTR14" s="1739" t="n"/>
      <c r="DTS14" s="1739" t="n"/>
      <c r="DTT14" s="1739" t="n"/>
      <c r="DTU14" s="1739" t="n"/>
      <c r="DTV14" s="1739" t="n"/>
      <c r="DTW14" s="1739" t="n"/>
      <c r="DTX14" s="1739" t="n"/>
      <c r="DTY14" s="1739" t="n"/>
      <c r="DTZ14" s="1739" t="n"/>
      <c r="DUA14" s="1739" t="n"/>
      <c r="DUB14" s="1739" t="n"/>
      <c r="DUC14" s="1739" t="n"/>
      <c r="DUD14" s="1739" t="n"/>
      <c r="DUE14" s="1739" t="n"/>
      <c r="DUF14" s="1739" t="n"/>
      <c r="DUG14" s="1739" t="n"/>
      <c r="DUH14" s="1739" t="n"/>
      <c r="DUI14" s="1739" t="n"/>
      <c r="DUJ14" s="1739" t="n"/>
      <c r="DUK14" s="1739" t="n"/>
      <c r="DUL14" s="1739" t="n"/>
      <c r="DUM14" s="1739" t="n"/>
      <c r="DUN14" s="1739" t="n"/>
      <c r="DUO14" s="1739" t="n"/>
      <c r="DUP14" s="1739" t="n"/>
      <c r="DUQ14" s="1739" t="n"/>
      <c r="DUR14" s="1739" t="n"/>
      <c r="DUS14" s="1739" t="n"/>
      <c r="DUT14" s="1739" t="n"/>
      <c r="DUU14" s="1739" t="n"/>
      <c r="DUV14" s="1739" t="n"/>
      <c r="DUW14" s="1739" t="n"/>
      <c r="DUX14" s="1739" t="n"/>
      <c r="DUY14" s="1739" t="n"/>
      <c r="DUZ14" s="1739" t="n"/>
      <c r="DVA14" s="1739" t="n"/>
      <c r="DVB14" s="1739" t="n"/>
      <c r="DVC14" s="1739" t="n"/>
      <c r="DVD14" s="1739" t="n"/>
      <c r="DVE14" s="1739" t="n"/>
      <c r="DVF14" s="1739" t="n"/>
      <c r="DVG14" s="1739" t="n"/>
      <c r="DVH14" s="1739" t="n"/>
      <c r="DVI14" s="1739" t="n"/>
      <c r="DVJ14" s="1739" t="n"/>
      <c r="DVK14" s="1739" t="n"/>
      <c r="DVL14" s="1739" t="n"/>
      <c r="DVM14" s="1739" t="n"/>
      <c r="DVN14" s="1739" t="n"/>
      <c r="DVO14" s="1739" t="n"/>
      <c r="DVP14" s="1739" t="n"/>
      <c r="DVQ14" s="1739" t="n"/>
      <c r="DVR14" s="1739" t="n"/>
      <c r="DVS14" s="1739" t="n"/>
      <c r="DVT14" s="1739" t="n"/>
      <c r="DVU14" s="1739" t="n"/>
      <c r="DVV14" s="1739" t="n"/>
      <c r="DVW14" s="1739" t="n"/>
      <c r="DVX14" s="1739" t="n"/>
      <c r="DVY14" s="1739" t="n"/>
      <c r="DVZ14" s="1739" t="n"/>
      <c r="DWA14" s="1739" t="n"/>
      <c r="DWB14" s="1739" t="n"/>
      <c r="DWC14" s="1739" t="n"/>
      <c r="DWD14" s="1739" t="n"/>
      <c r="DWE14" s="1739" t="n"/>
      <c r="DWF14" s="1739" t="n"/>
      <c r="DWG14" s="1739" t="n"/>
      <c r="DWH14" s="1739" t="n"/>
      <c r="DWI14" s="1739" t="n"/>
      <c r="DWJ14" s="1739" t="n"/>
      <c r="DWK14" s="1739" t="n"/>
      <c r="DWL14" s="1739" t="n"/>
      <c r="DWM14" s="1739" t="n"/>
      <c r="DWN14" s="1739" t="n"/>
      <c r="DWO14" s="1739" t="n"/>
      <c r="DWP14" s="1739" t="n"/>
      <c r="DWQ14" s="1739" t="n"/>
      <c r="DWR14" s="1739" t="n"/>
      <c r="DWS14" s="1739" t="n"/>
      <c r="DWT14" s="1739" t="n"/>
      <c r="DWU14" s="1739" t="n"/>
      <c r="DWV14" s="1739" t="n"/>
      <c r="DWW14" s="1739" t="n"/>
      <c r="DWX14" s="1739" t="n"/>
      <c r="DWY14" s="1739" t="n"/>
      <c r="DWZ14" s="1739" t="n"/>
      <c r="DXA14" s="1739" t="n"/>
      <c r="DXB14" s="1739" t="n"/>
      <c r="DXC14" s="1739" t="n"/>
      <c r="DXD14" s="1739" t="n"/>
      <c r="DXE14" s="1739" t="n"/>
      <c r="DXF14" s="1739" t="n"/>
      <c r="DXG14" s="1739" t="n"/>
      <c r="DXH14" s="1739" t="n"/>
      <c r="DXI14" s="1739" t="n"/>
      <c r="DXJ14" s="1739" t="n"/>
      <c r="DXK14" s="1739" t="n"/>
      <c r="DXL14" s="1739" t="n"/>
      <c r="DXM14" s="1739" t="n"/>
      <c r="DXN14" s="1739" t="n"/>
      <c r="DXO14" s="1739" t="n"/>
      <c r="DXP14" s="1739" t="n"/>
      <c r="DXQ14" s="1739" t="n"/>
      <c r="DXR14" s="1739" t="n"/>
      <c r="DXS14" s="1739" t="n"/>
      <c r="DXT14" s="1739" t="n"/>
      <c r="DXU14" s="1739" t="n"/>
      <c r="DXV14" s="1739" t="n"/>
      <c r="DXW14" s="1739" t="n"/>
      <c r="DXX14" s="1739" t="n"/>
      <c r="DXY14" s="1739" t="n"/>
      <c r="DXZ14" s="1739" t="n"/>
      <c r="DYA14" s="1739" t="n"/>
      <c r="DYB14" s="1739" t="n"/>
      <c r="DYC14" s="1739" t="n"/>
      <c r="DYD14" s="1739" t="n"/>
      <c r="DYE14" s="1739" t="n"/>
      <c r="DYF14" s="1739" t="n"/>
      <c r="DYG14" s="1739" t="n"/>
      <c r="DYH14" s="1739" t="n"/>
      <c r="DYI14" s="1739" t="n"/>
      <c r="DYJ14" s="1739" t="n"/>
      <c r="DYK14" s="1739" t="n"/>
      <c r="DYL14" s="1739" t="n"/>
      <c r="DYM14" s="1739" t="n"/>
      <c r="DYN14" s="1739" t="n"/>
      <c r="DYO14" s="1739" t="n"/>
      <c r="DYP14" s="1739" t="n"/>
      <c r="DYQ14" s="1739" t="n"/>
      <c r="DYR14" s="1739" t="n"/>
      <c r="DYS14" s="1739" t="n"/>
      <c r="DYT14" s="1739" t="n"/>
      <c r="DYU14" s="1739" t="n"/>
      <c r="DYV14" s="1739" t="n"/>
      <c r="DYW14" s="1739" t="n"/>
      <c r="DYX14" s="1739" t="n"/>
      <c r="DYY14" s="1739" t="n"/>
      <c r="DYZ14" s="1739" t="n"/>
      <c r="DZA14" s="1739" t="n"/>
      <c r="DZB14" s="1739" t="n"/>
      <c r="DZC14" s="1739" t="n"/>
      <c r="DZD14" s="1739" t="n"/>
      <c r="DZE14" s="1739" t="n"/>
      <c r="DZF14" s="1739" t="n"/>
      <c r="DZG14" s="1739" t="n"/>
      <c r="DZH14" s="1739" t="n"/>
      <c r="DZI14" s="1739" t="n"/>
      <c r="DZJ14" s="1739" t="n"/>
      <c r="DZK14" s="1739" t="n"/>
      <c r="DZL14" s="1739" t="n"/>
      <c r="DZM14" s="1739" t="n"/>
      <c r="DZN14" s="1739" t="n"/>
      <c r="DZO14" s="1739" t="n"/>
      <c r="DZP14" s="1739" t="n"/>
      <c r="DZQ14" s="1739" t="n"/>
      <c r="DZR14" s="1739" t="n"/>
      <c r="DZS14" s="1739" t="n"/>
      <c r="DZT14" s="1739" t="n"/>
      <c r="DZU14" s="1739" t="n"/>
      <c r="DZV14" s="1739" t="n"/>
      <c r="DZW14" s="1739" t="n"/>
      <c r="DZX14" s="1739" t="n"/>
      <c r="DZY14" s="1739" t="n"/>
      <c r="DZZ14" s="1739" t="n"/>
      <c r="EAA14" s="1739" t="n"/>
      <c r="EAB14" s="1739" t="n"/>
      <c r="EAC14" s="1739" t="n"/>
      <c r="EAD14" s="1739" t="n"/>
      <c r="EAE14" s="1739" t="n"/>
      <c r="EAF14" s="1739" t="n"/>
      <c r="EAG14" s="1739" t="n"/>
      <c r="EAH14" s="1739" t="n"/>
      <c r="EAI14" s="1739" t="n"/>
      <c r="EAJ14" s="1739" t="n"/>
      <c r="EAK14" s="1739" t="n"/>
      <c r="EAL14" s="1739" t="n"/>
      <c r="EAM14" s="1739" t="n"/>
      <c r="EAN14" s="1739" t="n"/>
      <c r="EAO14" s="1739" t="n"/>
      <c r="EAP14" s="1739" t="n"/>
      <c r="EAQ14" s="1739" t="n"/>
      <c r="EAR14" s="1739" t="n"/>
      <c r="EAS14" s="1739" t="n"/>
      <c r="EAT14" s="1739" t="n"/>
      <c r="EAU14" s="1739" t="n"/>
      <c r="EAV14" s="1739" t="n"/>
      <c r="EAW14" s="1739" t="n"/>
      <c r="EAX14" s="1739" t="n"/>
      <c r="EAY14" s="1739" t="n"/>
      <c r="EAZ14" s="1739" t="n"/>
      <c r="EBA14" s="1739" t="n"/>
      <c r="EBB14" s="1739" t="n"/>
      <c r="EBC14" s="1739" t="n"/>
      <c r="EBD14" s="1739" t="n"/>
      <c r="EBE14" s="1739" t="n"/>
      <c r="EBF14" s="1739" t="n"/>
      <c r="EBG14" s="1739" t="n"/>
      <c r="EBH14" s="1739" t="n"/>
      <c r="EBI14" s="1739" t="n"/>
      <c r="EBJ14" s="1739" t="n"/>
      <c r="EBK14" s="1739" t="n"/>
      <c r="EBL14" s="1739" t="n"/>
      <c r="EBM14" s="1739" t="n"/>
      <c r="EBN14" s="1739" t="n"/>
      <c r="EBO14" s="1739" t="n"/>
      <c r="EBP14" s="1739" t="n"/>
      <c r="EBQ14" s="1739" t="n"/>
      <c r="EBR14" s="1739" t="n"/>
      <c r="EBS14" s="1739" t="n"/>
      <c r="EBT14" s="1739" t="n"/>
      <c r="EBU14" s="1739" t="n"/>
      <c r="EBV14" s="1739" t="n"/>
      <c r="EBW14" s="1739" t="n"/>
      <c r="EBX14" s="1739" t="n"/>
      <c r="EBY14" s="1739" t="n"/>
      <c r="EBZ14" s="1739" t="n"/>
      <c r="ECA14" s="1739" t="n"/>
      <c r="ECB14" s="1739" t="n"/>
      <c r="ECC14" s="1739" t="n"/>
      <c r="ECD14" s="1739" t="n"/>
      <c r="ECE14" s="1739" t="n"/>
      <c r="ECF14" s="1739" t="n"/>
      <c r="ECG14" s="1739" t="n"/>
      <c r="ECH14" s="1739" t="n"/>
      <c r="ECI14" s="1739" t="n"/>
      <c r="ECJ14" s="1739" t="n"/>
      <c r="ECK14" s="1739" t="n"/>
      <c r="ECL14" s="1739" t="n"/>
      <c r="ECM14" s="1739" t="n"/>
      <c r="ECN14" s="1739" t="n"/>
      <c r="ECO14" s="1739" t="n"/>
      <c r="ECP14" s="1739" t="n"/>
      <c r="ECQ14" s="1739" t="n"/>
      <c r="ECR14" s="1739" t="n"/>
      <c r="ECS14" s="1739" t="n"/>
      <c r="ECT14" s="1739" t="n"/>
      <c r="ECU14" s="1739" t="n"/>
      <c r="ECV14" s="1739" t="n"/>
      <c r="ECW14" s="1739" t="n"/>
      <c r="ECX14" s="1739" t="n"/>
      <c r="ECY14" s="1739" t="n"/>
      <c r="ECZ14" s="1739" t="n"/>
      <c r="EDA14" s="1739" t="n"/>
      <c r="EDB14" s="1739" t="n"/>
      <c r="EDC14" s="1739" t="n"/>
      <c r="EDD14" s="1739" t="n"/>
      <c r="EDE14" s="1739" t="n"/>
      <c r="EDF14" s="1739" t="n"/>
      <c r="EDG14" s="1739" t="n"/>
      <c r="EDH14" s="1739" t="n"/>
      <c r="EDI14" s="1739" t="n"/>
      <c r="EDJ14" s="1739" t="n"/>
      <c r="EDK14" s="1739" t="n"/>
      <c r="EDL14" s="1739" t="n"/>
      <c r="EDM14" s="1739" t="n"/>
      <c r="EDN14" s="1739" t="n"/>
      <c r="EDO14" s="1739" t="n"/>
      <c r="EDP14" s="1739" t="n"/>
      <c r="EDQ14" s="1739" t="n"/>
      <c r="EDR14" s="1739" t="n"/>
      <c r="EDS14" s="1739" t="n"/>
      <c r="EDT14" s="1739" t="n"/>
      <c r="EDU14" s="1739" t="n"/>
      <c r="EDV14" s="1739" t="n"/>
      <c r="EDW14" s="1739" t="n"/>
      <c r="EDX14" s="1739" t="n"/>
      <c r="EDY14" s="1739" t="n"/>
      <c r="EDZ14" s="1739" t="n"/>
      <c r="EEA14" s="1739" t="n"/>
      <c r="EEB14" s="1739" t="n"/>
      <c r="EEC14" s="1739" t="n"/>
      <c r="EED14" s="1739" t="n"/>
      <c r="EEE14" s="1739" t="n"/>
      <c r="EEF14" s="1739" t="n"/>
      <c r="EEG14" s="1739" t="n"/>
      <c r="EEH14" s="1739" t="n"/>
      <c r="EEI14" s="1739" t="n"/>
      <c r="EEJ14" s="1739" t="n"/>
      <c r="EEK14" s="1739" t="n"/>
      <c r="EEL14" s="1739" t="n"/>
      <c r="EEM14" s="1739" t="n"/>
      <c r="EEN14" s="1739" t="n"/>
      <c r="EEO14" s="1739" t="n"/>
      <c r="EEP14" s="1739" t="n"/>
      <c r="EEQ14" s="1739" t="n"/>
      <c r="EER14" s="1739" t="n"/>
      <c r="EES14" s="1739" t="n"/>
      <c r="EET14" s="1739" t="n"/>
      <c r="EEU14" s="1739" t="n"/>
      <c r="EEV14" s="1739" t="n"/>
      <c r="EEW14" s="1739" t="n"/>
      <c r="EEX14" s="1739" t="n"/>
      <c r="EEY14" s="1739" t="n"/>
      <c r="EEZ14" s="1739" t="n"/>
      <c r="EFA14" s="1739" t="n"/>
      <c r="EFB14" s="1739" t="n"/>
      <c r="EFC14" s="1739" t="n"/>
      <c r="EFD14" s="1739" t="n"/>
      <c r="EFE14" s="1739" t="n"/>
      <c r="EFF14" s="1739" t="n"/>
      <c r="EFG14" s="1739" t="n"/>
      <c r="EFH14" s="1739" t="n"/>
      <c r="EFI14" s="1739" t="n"/>
      <c r="EFJ14" s="1739" t="n"/>
      <c r="EFK14" s="1739" t="n"/>
      <c r="EFL14" s="1739" t="n"/>
      <c r="EFM14" s="1739" t="n"/>
      <c r="EFN14" s="1739" t="n"/>
      <c r="EFO14" s="1739" t="n"/>
      <c r="EFP14" s="1739" t="n"/>
      <c r="EFQ14" s="1739" t="n"/>
      <c r="EFR14" s="1739" t="n"/>
      <c r="EFS14" s="1739" t="n"/>
      <c r="EFT14" s="1739" t="n"/>
      <c r="EFU14" s="1739" t="n"/>
      <c r="EFV14" s="1739" t="n"/>
      <c r="EFW14" s="1739" t="n"/>
      <c r="EFX14" s="1739" t="n"/>
      <c r="EFY14" s="1739" t="n"/>
      <c r="EFZ14" s="1739" t="n"/>
      <c r="EGA14" s="1739" t="n"/>
      <c r="EGB14" s="1739" t="n"/>
      <c r="EGC14" s="1739" t="n"/>
      <c r="EGD14" s="1739" t="n"/>
      <c r="EGE14" s="1739" t="n"/>
      <c r="EGF14" s="1739" t="n"/>
      <c r="EGG14" s="1739" t="n"/>
      <c r="EGH14" s="1739" t="n"/>
      <c r="EGI14" s="1739" t="n"/>
      <c r="EGJ14" s="1739" t="n"/>
      <c r="EGK14" s="1739" t="n"/>
      <c r="EGL14" s="1739" t="n"/>
      <c r="EGM14" s="1739" t="n"/>
      <c r="EGN14" s="1739" t="n"/>
      <c r="EGO14" s="1739" t="n"/>
      <c r="EGP14" s="1739" t="n"/>
      <c r="EGQ14" s="1739" t="n"/>
      <c r="EGR14" s="1739" t="n"/>
      <c r="EGS14" s="1739" t="n"/>
      <c r="EGT14" s="1739" t="n"/>
      <c r="EGU14" s="1739" t="n"/>
      <c r="EGV14" s="1739" t="n"/>
      <c r="EGW14" s="1739" t="n"/>
      <c r="EGX14" s="1739" t="n"/>
      <c r="EGY14" s="1739" t="n"/>
      <c r="EGZ14" s="1739" t="n"/>
      <c r="EHA14" s="1739" t="n"/>
      <c r="EHB14" s="1739" t="n"/>
      <c r="EHC14" s="1739" t="n"/>
      <c r="EHD14" s="1739" t="n"/>
      <c r="EHE14" s="1739" t="n"/>
      <c r="EHF14" s="1739" t="n"/>
      <c r="EHG14" s="1739" t="n"/>
      <c r="EHH14" s="1739" t="n"/>
      <c r="EHI14" s="1739" t="n"/>
      <c r="EHJ14" s="1739" t="n"/>
      <c r="EHK14" s="1739" t="n"/>
      <c r="EHL14" s="1739" t="n"/>
      <c r="EHM14" s="1739" t="n"/>
      <c r="EHN14" s="1739" t="n"/>
      <c r="EHO14" s="1739" t="n"/>
      <c r="EHP14" s="1739" t="n"/>
      <c r="EHQ14" s="1739" t="n"/>
      <c r="EHR14" s="1739" t="n"/>
      <c r="EHS14" s="1739" t="n"/>
      <c r="EHT14" s="1739" t="n"/>
      <c r="EHU14" s="1739" t="n"/>
      <c r="EHV14" s="1739" t="n"/>
      <c r="EHW14" s="1739" t="n"/>
      <c r="EHX14" s="1739" t="n"/>
      <c r="EHY14" s="1739" t="n"/>
      <c r="EHZ14" s="1739" t="n"/>
      <c r="EIA14" s="1739" t="n"/>
      <c r="EIB14" s="1739" t="n"/>
      <c r="EIC14" s="1739" t="n"/>
      <c r="EID14" s="1739" t="n"/>
      <c r="EIE14" s="1739" t="n"/>
      <c r="EIF14" s="1739" t="n"/>
      <c r="EIG14" s="1739" t="n"/>
      <c r="EIH14" s="1739" t="n"/>
      <c r="EII14" s="1739" t="n"/>
      <c r="EIJ14" s="1739" t="n"/>
      <c r="EIK14" s="1739" t="n"/>
      <c r="EIL14" s="1739" t="n"/>
      <c r="EIM14" s="1739" t="n"/>
      <c r="EIN14" s="1739" t="n"/>
      <c r="EIO14" s="1739" t="n"/>
      <c r="EIP14" s="1739" t="n"/>
      <c r="EIQ14" s="1739" t="n"/>
      <c r="EIR14" s="1739" t="n"/>
      <c r="EIS14" s="1739" t="n"/>
      <c r="EIT14" s="1739" t="n"/>
      <c r="EIU14" s="1739" t="n"/>
      <c r="EIV14" s="1739" t="n"/>
      <c r="EIW14" s="1739" t="n"/>
      <c r="EIX14" s="1739" t="n"/>
      <c r="EIY14" s="1739" t="n"/>
      <c r="EIZ14" s="1739" t="n"/>
      <c r="EJA14" s="1739" t="n"/>
      <c r="EJB14" s="1739" t="n"/>
      <c r="EJC14" s="1739" t="n"/>
      <c r="EJD14" s="1739" t="n"/>
      <c r="EJE14" s="1739" t="n"/>
      <c r="EJF14" s="1739" t="n"/>
      <c r="EJG14" s="1739" t="n"/>
      <c r="EJH14" s="1739" t="n"/>
      <c r="EJI14" s="1739" t="n"/>
      <c r="EJJ14" s="1739" t="n"/>
      <c r="EJK14" s="1739" t="n"/>
      <c r="EJL14" s="1739" t="n"/>
      <c r="EJM14" s="1739" t="n"/>
      <c r="EJN14" s="1739" t="n"/>
      <c r="EJO14" s="1739" t="n"/>
      <c r="EJP14" s="1739" t="n"/>
      <c r="EJQ14" s="1739" t="n"/>
      <c r="EJR14" s="1739" t="n"/>
      <c r="EJS14" s="1739" t="n"/>
      <c r="EJT14" s="1739" t="n"/>
      <c r="EJU14" s="1739" t="n"/>
      <c r="EJV14" s="1739" t="n"/>
      <c r="EJW14" s="1739" t="n"/>
      <c r="EJX14" s="1739" t="n"/>
      <c r="EJY14" s="1739" t="n"/>
      <c r="EJZ14" s="1739" t="n"/>
      <c r="EKA14" s="1739" t="n"/>
      <c r="EKB14" s="1739" t="n"/>
      <c r="EKC14" s="1739" t="n"/>
      <c r="EKD14" s="1739" t="n"/>
      <c r="EKE14" s="1739" t="n"/>
      <c r="EKF14" s="1739" t="n"/>
      <c r="EKG14" s="1739" t="n"/>
      <c r="EKH14" s="1739" t="n"/>
      <c r="EKI14" s="1739" t="n"/>
      <c r="EKJ14" s="1739" t="n"/>
      <c r="EKK14" s="1739" t="n"/>
      <c r="EKL14" s="1739" t="n"/>
      <c r="EKM14" s="1739" t="n"/>
      <c r="EKN14" s="1739" t="n"/>
      <c r="EKO14" s="1739" t="n"/>
      <c r="EKP14" s="1739" t="n"/>
      <c r="EKQ14" s="1739" t="n"/>
      <c r="EKR14" s="1739" t="n"/>
      <c r="EKS14" s="1739" t="n"/>
      <c r="EKT14" s="1739" t="n"/>
      <c r="EKU14" s="1739" t="n"/>
      <c r="EKV14" s="1739" t="n"/>
      <c r="EKW14" s="1739" t="n"/>
      <c r="EKX14" s="1739" t="n"/>
      <c r="EKY14" s="1739" t="n"/>
      <c r="EKZ14" s="1739" t="n"/>
      <c r="ELA14" s="1739" t="n"/>
      <c r="ELB14" s="1739" t="n"/>
      <c r="ELC14" s="1739" t="n"/>
      <c r="ELD14" s="1739" t="n"/>
      <c r="ELE14" s="1739" t="n"/>
      <c r="ELF14" s="1739" t="n"/>
      <c r="ELG14" s="1739" t="n"/>
      <c r="ELH14" s="1739" t="n"/>
      <c r="ELI14" s="1739" t="n"/>
      <c r="ELJ14" s="1739" t="n"/>
      <c r="ELK14" s="1739" t="n"/>
      <c r="ELL14" s="1739" t="n"/>
      <c r="ELM14" s="1739" t="n"/>
      <c r="ELN14" s="1739" t="n"/>
      <c r="ELO14" s="1739" t="n"/>
      <c r="ELP14" s="1739" t="n"/>
      <c r="ELQ14" s="1739" t="n"/>
      <c r="ELR14" s="1739" t="n"/>
      <c r="ELS14" s="1739" t="n"/>
      <c r="ELT14" s="1739" t="n"/>
      <c r="ELU14" s="1739" t="n"/>
      <c r="ELV14" s="1739" t="n"/>
      <c r="ELW14" s="1739" t="n"/>
      <c r="ELX14" s="1739" t="n"/>
      <c r="ELY14" s="1739" t="n"/>
      <c r="ELZ14" s="1739" t="n"/>
      <c r="EMA14" s="1739" t="n"/>
      <c r="EMB14" s="1739" t="n"/>
      <c r="EMC14" s="1739" t="n"/>
      <c r="EMD14" s="1739" t="n"/>
      <c r="EME14" s="1739" t="n"/>
      <c r="EMF14" s="1739" t="n"/>
      <c r="EMG14" s="1739" t="n"/>
      <c r="EMH14" s="1739" t="n"/>
      <c r="EMI14" s="1739" t="n"/>
      <c r="EMJ14" s="1739" t="n"/>
      <c r="EMK14" s="1739" t="n"/>
      <c r="EML14" s="1739" t="n"/>
      <c r="EMM14" s="1739" t="n"/>
      <c r="EMN14" s="1739" t="n"/>
      <c r="EMO14" s="1739" t="n"/>
      <c r="EMP14" s="1739" t="n"/>
      <c r="EMQ14" s="1739" t="n"/>
      <c r="EMR14" s="1739" t="n"/>
      <c r="EMS14" s="1739" t="n"/>
      <c r="EMT14" s="1739" t="n"/>
      <c r="EMU14" s="1739" t="n"/>
      <c r="EMV14" s="1739" t="n"/>
      <c r="EMW14" s="1739" t="n"/>
      <c r="EMX14" s="1739" t="n"/>
      <c r="EMY14" s="1739" t="n"/>
      <c r="EMZ14" s="1739" t="n"/>
      <c r="ENA14" s="1739" t="n"/>
      <c r="ENB14" s="1739" t="n"/>
      <c r="ENC14" s="1739" t="n"/>
      <c r="END14" s="1739" t="n"/>
      <c r="ENE14" s="1739" t="n"/>
      <c r="ENF14" s="1739" t="n"/>
      <c r="ENG14" s="1739" t="n"/>
      <c r="ENH14" s="1739" t="n"/>
      <c r="ENI14" s="1739" t="n"/>
      <c r="ENJ14" s="1739" t="n"/>
      <c r="ENK14" s="1739" t="n"/>
      <c r="ENL14" s="1739" t="n"/>
      <c r="ENM14" s="1739" t="n"/>
      <c r="ENN14" s="1739" t="n"/>
      <c r="ENO14" s="1739" t="n"/>
      <c r="ENP14" s="1739" t="n"/>
      <c r="ENQ14" s="1739" t="n"/>
      <c r="ENR14" s="1739" t="n"/>
      <c r="ENS14" s="1739" t="n"/>
      <c r="ENT14" s="1739" t="n"/>
      <c r="ENU14" s="1739" t="n"/>
      <c r="ENV14" s="1739" t="n"/>
      <c r="ENW14" s="1739" t="n"/>
      <c r="ENX14" s="1739" t="n"/>
      <c r="ENY14" s="1739" t="n"/>
      <c r="ENZ14" s="1739" t="n"/>
      <c r="EOA14" s="1739" t="n"/>
      <c r="EOB14" s="1739" t="n"/>
      <c r="EOC14" s="1739" t="n"/>
      <c r="EOD14" s="1739" t="n"/>
      <c r="EOE14" s="1739" t="n"/>
      <c r="EOF14" s="1739" t="n"/>
      <c r="EOG14" s="1739" t="n"/>
      <c r="EOH14" s="1739" t="n"/>
      <c r="EOI14" s="1739" t="n"/>
      <c r="EOJ14" s="1739" t="n"/>
      <c r="EOK14" s="1739" t="n"/>
      <c r="EOL14" s="1739" t="n"/>
      <c r="EOM14" s="1739" t="n"/>
      <c r="EON14" s="1739" t="n"/>
      <c r="EOO14" s="1739" t="n"/>
      <c r="EOP14" s="1739" t="n"/>
      <c r="EOQ14" s="1739" t="n"/>
      <c r="EOR14" s="1739" t="n"/>
      <c r="EOS14" s="1739" t="n"/>
      <c r="EOT14" s="1739" t="n"/>
      <c r="EOU14" s="1739" t="n"/>
      <c r="EOV14" s="1739" t="n"/>
      <c r="EOW14" s="1739" t="n"/>
      <c r="EOX14" s="1739" t="n"/>
      <c r="EOY14" s="1739" t="n"/>
      <c r="EOZ14" s="1739" t="n"/>
      <c r="EPA14" s="1739" t="n"/>
      <c r="EPB14" s="1739" t="n"/>
      <c r="EPC14" s="1739" t="n"/>
      <c r="EPD14" s="1739" t="n"/>
      <c r="EPE14" s="1739" t="n"/>
      <c r="EPF14" s="1739" t="n"/>
      <c r="EPG14" s="1739" t="n"/>
      <c r="EPH14" s="1739" t="n"/>
      <c r="EPI14" s="1739" t="n"/>
      <c r="EPJ14" s="1739" t="n"/>
      <c r="EPK14" s="1739" t="n"/>
      <c r="EPL14" s="1739" t="n"/>
      <c r="EPM14" s="1739" t="n"/>
      <c r="EPN14" s="1739" t="n"/>
      <c r="EPO14" s="1739" t="n"/>
      <c r="EPP14" s="1739" t="n"/>
      <c r="EPQ14" s="1739" t="n"/>
      <c r="EPR14" s="1739" t="n"/>
      <c r="EPS14" s="1739" t="n"/>
      <c r="EPT14" s="1739" t="n"/>
      <c r="EPU14" s="1739" t="n"/>
      <c r="EPV14" s="1739" t="n"/>
      <c r="EPW14" s="1739" t="n"/>
      <c r="EPX14" s="1739" t="n"/>
      <c r="EPY14" s="1739" t="n"/>
      <c r="EPZ14" s="1739" t="n"/>
      <c r="EQA14" s="1739" t="n"/>
      <c r="EQB14" s="1739" t="n"/>
      <c r="EQC14" s="1739" t="n"/>
      <c r="EQD14" s="1739" t="n"/>
      <c r="EQE14" s="1739" t="n"/>
      <c r="EQF14" s="1739" t="n"/>
      <c r="EQG14" s="1739" t="n"/>
      <c r="EQH14" s="1739" t="n"/>
      <c r="EQI14" s="1739" t="n"/>
      <c r="EQJ14" s="1739" t="n"/>
      <c r="EQK14" s="1739" t="n"/>
      <c r="EQL14" s="1739" t="n"/>
      <c r="EQM14" s="1739" t="n"/>
      <c r="EQN14" s="1739" t="n"/>
      <c r="EQO14" s="1739" t="n"/>
      <c r="EQP14" s="1739" t="n"/>
      <c r="EQQ14" s="1739" t="n"/>
      <c r="EQR14" s="1739" t="n"/>
      <c r="EQS14" s="1739" t="n"/>
      <c r="EQT14" s="1739" t="n"/>
      <c r="EQU14" s="1739" t="n"/>
      <c r="EQV14" s="1739" t="n"/>
      <c r="EQW14" s="1739" t="n"/>
      <c r="EQX14" s="1739" t="n"/>
      <c r="EQY14" s="1739" t="n"/>
      <c r="EQZ14" s="1739" t="n"/>
      <c r="ERA14" s="1739" t="n"/>
      <c r="ERB14" s="1739" t="n"/>
      <c r="ERC14" s="1739" t="n"/>
      <c r="ERD14" s="1739" t="n"/>
      <c r="ERE14" s="1739" t="n"/>
      <c r="ERF14" s="1739" t="n"/>
      <c r="ERG14" s="1739" t="n"/>
      <c r="ERH14" s="1739" t="n"/>
      <c r="ERI14" s="1739" t="n"/>
      <c r="ERJ14" s="1739" t="n"/>
      <c r="ERK14" s="1739" t="n"/>
      <c r="ERL14" s="1739" t="n"/>
      <c r="ERM14" s="1739" t="n"/>
      <c r="ERN14" s="1739" t="n"/>
      <c r="ERO14" s="1739" t="n"/>
      <c r="ERP14" s="1739" t="n"/>
      <c r="ERQ14" s="1739" t="n"/>
      <c r="ERR14" s="1739" t="n"/>
      <c r="ERS14" s="1739" t="n"/>
      <c r="ERT14" s="1739" t="n"/>
      <c r="ERU14" s="1739" t="n"/>
      <c r="ERV14" s="1739" t="n"/>
      <c r="ERW14" s="1739" t="n"/>
      <c r="ERX14" s="1739" t="n"/>
      <c r="ERY14" s="1739" t="n"/>
      <c r="ERZ14" s="1739" t="n"/>
      <c r="ESA14" s="1739" t="n"/>
      <c r="ESB14" s="1739" t="n"/>
      <c r="ESC14" s="1739" t="n"/>
      <c r="ESD14" s="1739" t="n"/>
      <c r="ESE14" s="1739" t="n"/>
      <c r="ESF14" s="1739" t="n"/>
      <c r="ESG14" s="1739" t="n"/>
      <c r="ESH14" s="1739" t="n"/>
      <c r="ESI14" s="1739" t="n"/>
      <c r="ESJ14" s="1739" t="n"/>
      <c r="ESK14" s="1739" t="n"/>
      <c r="ESL14" s="1739" t="n"/>
      <c r="ESM14" s="1739" t="n"/>
      <c r="ESN14" s="1739" t="n"/>
      <c r="ESO14" s="1739" t="n"/>
      <c r="ESP14" s="1739" t="n"/>
      <c r="ESQ14" s="1739" t="n"/>
      <c r="ESR14" s="1739" t="n"/>
      <c r="ESS14" s="1739" t="n"/>
      <c r="EST14" s="1739" t="n"/>
      <c r="ESU14" s="1739" t="n"/>
      <c r="ESV14" s="1739" t="n"/>
      <c r="ESW14" s="1739" t="n"/>
      <c r="ESX14" s="1739" t="n"/>
      <c r="ESY14" s="1739" t="n"/>
      <c r="ESZ14" s="1739" t="n"/>
      <c r="ETA14" s="1739" t="n"/>
      <c r="ETB14" s="1739" t="n"/>
      <c r="ETC14" s="1739" t="n"/>
      <c r="ETD14" s="1739" t="n"/>
      <c r="ETE14" s="1739" t="n"/>
      <c r="ETF14" s="1739" t="n"/>
      <c r="ETG14" s="1739" t="n"/>
      <c r="ETH14" s="1739" t="n"/>
      <c r="ETI14" s="1739" t="n"/>
      <c r="ETJ14" s="1739" t="n"/>
      <c r="ETK14" s="1739" t="n"/>
      <c r="ETL14" s="1739" t="n"/>
      <c r="ETM14" s="1739" t="n"/>
      <c r="ETN14" s="1739" t="n"/>
      <c r="ETO14" s="1739" t="n"/>
      <c r="ETP14" s="1739" t="n"/>
      <c r="ETQ14" s="1739" t="n"/>
      <c r="ETR14" s="1739" t="n"/>
      <c r="ETS14" s="1739" t="n"/>
      <c r="ETT14" s="1739" t="n"/>
      <c r="ETU14" s="1739" t="n"/>
      <c r="ETV14" s="1739" t="n"/>
      <c r="ETW14" s="1739" t="n"/>
      <c r="ETX14" s="1739" t="n"/>
      <c r="ETY14" s="1739" t="n"/>
      <c r="ETZ14" s="1739" t="n"/>
      <c r="EUA14" s="1739" t="n"/>
      <c r="EUB14" s="1739" t="n"/>
      <c r="EUC14" s="1739" t="n"/>
      <c r="EUD14" s="1739" t="n"/>
      <c r="EUE14" s="1739" t="n"/>
      <c r="EUF14" s="1739" t="n"/>
      <c r="EUG14" s="1739" t="n"/>
      <c r="EUH14" s="1739" t="n"/>
      <c r="EUI14" s="1739" t="n"/>
      <c r="EUJ14" s="1739" t="n"/>
      <c r="EUK14" s="1739" t="n"/>
      <c r="EUL14" s="1739" t="n"/>
      <c r="EUM14" s="1739" t="n"/>
      <c r="EUN14" s="1739" t="n"/>
      <c r="EUO14" s="1739" t="n"/>
      <c r="EUP14" s="1739" t="n"/>
      <c r="EUQ14" s="1739" t="n"/>
      <c r="EUR14" s="1739" t="n"/>
      <c r="EUS14" s="1739" t="n"/>
      <c r="EUT14" s="1739" t="n"/>
      <c r="EUU14" s="1739" t="n"/>
      <c r="EUV14" s="1739" t="n"/>
      <c r="EUW14" s="1739" t="n"/>
      <c r="EUX14" s="1739" t="n"/>
      <c r="EUY14" s="1739" t="n"/>
      <c r="EUZ14" s="1739" t="n"/>
      <c r="EVA14" s="1739" t="n"/>
      <c r="EVB14" s="1739" t="n"/>
      <c r="EVC14" s="1739" t="n"/>
      <c r="EVD14" s="1739" t="n"/>
      <c r="EVE14" s="1739" t="n"/>
      <c r="EVF14" s="1739" t="n"/>
      <c r="EVG14" s="1739" t="n"/>
      <c r="EVH14" s="1739" t="n"/>
      <c r="EVI14" s="1739" t="n"/>
      <c r="EVJ14" s="1739" t="n"/>
      <c r="EVK14" s="1739" t="n"/>
      <c r="EVL14" s="1739" t="n"/>
      <c r="EVM14" s="1739" t="n"/>
      <c r="EVN14" s="1739" t="n"/>
      <c r="EVO14" s="1739" t="n"/>
      <c r="EVP14" s="1739" t="n"/>
      <c r="EVQ14" s="1739" t="n"/>
      <c r="EVR14" s="1739" t="n"/>
      <c r="EVS14" s="1739" t="n"/>
      <c r="EVT14" s="1739" t="n"/>
      <c r="EVU14" s="1739" t="n"/>
      <c r="EVV14" s="1739" t="n"/>
      <c r="EVW14" s="1739" t="n"/>
      <c r="EVX14" s="1739" t="n"/>
      <c r="EVY14" s="1739" t="n"/>
      <c r="EVZ14" s="1739" t="n"/>
      <c r="EWA14" s="1739" t="n"/>
      <c r="EWB14" s="1739" t="n"/>
      <c r="EWC14" s="1739" t="n"/>
      <c r="EWD14" s="1739" t="n"/>
      <c r="EWE14" s="1739" t="n"/>
      <c r="EWF14" s="1739" t="n"/>
      <c r="EWG14" s="1739" t="n"/>
      <c r="EWH14" s="1739" t="n"/>
      <c r="EWI14" s="1739" t="n"/>
      <c r="EWJ14" s="1739" t="n"/>
      <c r="EWK14" s="1739" t="n"/>
      <c r="EWL14" s="1739" t="n"/>
      <c r="EWM14" s="1739" t="n"/>
      <c r="EWN14" s="1739" t="n"/>
      <c r="EWO14" s="1739" t="n"/>
      <c r="EWP14" s="1739" t="n"/>
      <c r="EWQ14" s="1739" t="n"/>
      <c r="EWR14" s="1739" t="n"/>
      <c r="EWS14" s="1739" t="n"/>
      <c r="EWT14" s="1739" t="n"/>
      <c r="EWU14" s="1739" t="n"/>
      <c r="EWV14" s="1739" t="n"/>
      <c r="EWW14" s="1739" t="n"/>
      <c r="EWX14" s="1739" t="n"/>
      <c r="EWY14" s="1739" t="n"/>
      <c r="EWZ14" s="1739" t="n"/>
      <c r="EXA14" s="1739" t="n"/>
      <c r="EXB14" s="1739" t="n"/>
      <c r="EXC14" s="1739" t="n"/>
      <c r="EXD14" s="1739" t="n"/>
      <c r="EXE14" s="1739" t="n"/>
      <c r="EXF14" s="1739" t="n"/>
      <c r="EXG14" s="1739" t="n"/>
      <c r="EXH14" s="1739" t="n"/>
      <c r="EXI14" s="1739" t="n"/>
      <c r="EXJ14" s="1739" t="n"/>
      <c r="EXK14" s="1739" t="n"/>
      <c r="EXL14" s="1739" t="n"/>
      <c r="EXM14" s="1739" t="n"/>
      <c r="EXN14" s="1739" t="n"/>
      <c r="EXO14" s="1739" t="n"/>
      <c r="EXP14" s="1739" t="n"/>
      <c r="EXQ14" s="1739" t="n"/>
      <c r="EXR14" s="1739" t="n"/>
      <c r="EXS14" s="1739" t="n"/>
      <c r="EXT14" s="1739" t="n"/>
      <c r="EXU14" s="1739" t="n"/>
      <c r="EXV14" s="1739" t="n"/>
      <c r="EXW14" s="1739" t="n"/>
      <c r="EXX14" s="1739" t="n"/>
      <c r="EXY14" s="1739" t="n"/>
      <c r="EXZ14" s="1739" t="n"/>
      <c r="EYA14" s="1739" t="n"/>
      <c r="EYB14" s="1739" t="n"/>
      <c r="EYC14" s="1739" t="n"/>
      <c r="EYD14" s="1739" t="n"/>
      <c r="EYE14" s="1739" t="n"/>
      <c r="EYF14" s="1739" t="n"/>
      <c r="EYG14" s="1739" t="n"/>
      <c r="EYH14" s="1739" t="n"/>
      <c r="EYI14" s="1739" t="n"/>
      <c r="EYJ14" s="1739" t="n"/>
      <c r="EYK14" s="1739" t="n"/>
      <c r="EYL14" s="1739" t="n"/>
      <c r="EYM14" s="1739" t="n"/>
      <c r="EYN14" s="1739" t="n"/>
      <c r="EYO14" s="1739" t="n"/>
      <c r="EYP14" s="1739" t="n"/>
      <c r="EYQ14" s="1739" t="n"/>
      <c r="EYR14" s="1739" t="n"/>
      <c r="EYS14" s="1739" t="n"/>
      <c r="EYT14" s="1739" t="n"/>
      <c r="EYU14" s="1739" t="n"/>
      <c r="EYV14" s="1739" t="n"/>
      <c r="EYW14" s="1739" t="n"/>
      <c r="EYX14" s="1739" t="n"/>
      <c r="EYY14" s="1739" t="n"/>
      <c r="EYZ14" s="1739" t="n"/>
      <c r="EZA14" s="1739" t="n"/>
      <c r="EZB14" s="1739" t="n"/>
      <c r="EZC14" s="1739" t="n"/>
      <c r="EZD14" s="1739" t="n"/>
      <c r="EZE14" s="1739" t="n"/>
      <c r="EZF14" s="1739" t="n"/>
      <c r="EZG14" s="1739" t="n"/>
      <c r="EZH14" s="1739" t="n"/>
      <c r="EZI14" s="1739" t="n"/>
      <c r="EZJ14" s="1739" t="n"/>
      <c r="EZK14" s="1739" t="n"/>
      <c r="EZL14" s="1739" t="n"/>
      <c r="EZM14" s="1739" t="n"/>
      <c r="EZN14" s="1739" t="n"/>
      <c r="EZO14" s="1739" t="n"/>
      <c r="EZP14" s="1739" t="n"/>
      <c r="EZQ14" s="1739" t="n"/>
      <c r="EZR14" s="1739" t="n"/>
      <c r="EZS14" s="1739" t="n"/>
      <c r="EZT14" s="1739" t="n"/>
      <c r="EZU14" s="1739" t="n"/>
      <c r="EZV14" s="1739" t="n"/>
      <c r="EZW14" s="1739" t="n"/>
      <c r="EZX14" s="1739" t="n"/>
      <c r="EZY14" s="1739" t="n"/>
      <c r="EZZ14" s="1739" t="n"/>
      <c r="FAA14" s="1739" t="n"/>
      <c r="FAB14" s="1739" t="n"/>
      <c r="FAC14" s="1739" t="n"/>
      <c r="FAD14" s="1739" t="n"/>
      <c r="FAE14" s="1739" t="n"/>
      <c r="FAF14" s="1739" t="n"/>
      <c r="FAG14" s="1739" t="n"/>
      <c r="FAH14" s="1739" t="n"/>
      <c r="FAI14" s="1739" t="n"/>
      <c r="FAJ14" s="1739" t="n"/>
      <c r="FAK14" s="1739" t="n"/>
      <c r="FAL14" s="1739" t="n"/>
      <c r="FAM14" s="1739" t="n"/>
      <c r="FAN14" s="1739" t="n"/>
      <c r="FAO14" s="1739" t="n"/>
      <c r="FAP14" s="1739" t="n"/>
      <c r="FAQ14" s="1739" t="n"/>
      <c r="FAR14" s="1739" t="n"/>
      <c r="FAS14" s="1739" t="n"/>
      <c r="FAT14" s="1739" t="n"/>
      <c r="FAU14" s="1739" t="n"/>
      <c r="FAV14" s="1739" t="n"/>
      <c r="FAW14" s="1739" t="n"/>
      <c r="FAX14" s="1739" t="n"/>
      <c r="FAY14" s="1739" t="n"/>
      <c r="FAZ14" s="1739" t="n"/>
      <c r="FBA14" s="1739" t="n"/>
      <c r="FBB14" s="1739" t="n"/>
      <c r="FBC14" s="1739" t="n"/>
      <c r="FBD14" s="1739" t="n"/>
      <c r="FBE14" s="1739" t="n"/>
      <c r="FBF14" s="1739" t="n"/>
      <c r="FBG14" s="1739" t="n"/>
      <c r="FBH14" s="1739" t="n"/>
      <c r="FBI14" s="1739" t="n"/>
      <c r="FBJ14" s="1739" t="n"/>
      <c r="FBK14" s="1739" t="n"/>
      <c r="FBL14" s="1739" t="n"/>
      <c r="FBM14" s="1739" t="n"/>
      <c r="FBN14" s="1739" t="n"/>
      <c r="FBO14" s="1739" t="n"/>
      <c r="FBP14" s="1739" t="n"/>
      <c r="FBQ14" s="1739" t="n"/>
      <c r="FBR14" s="1739" t="n"/>
      <c r="FBS14" s="1739" t="n"/>
      <c r="FBT14" s="1739" t="n"/>
      <c r="FBU14" s="1739" t="n"/>
      <c r="FBV14" s="1739" t="n"/>
      <c r="FBW14" s="1739" t="n"/>
      <c r="FBX14" s="1739" t="n"/>
      <c r="FBY14" s="1739" t="n"/>
      <c r="FBZ14" s="1739" t="n"/>
      <c r="FCA14" s="1739" t="n"/>
      <c r="FCB14" s="1739" t="n"/>
      <c r="FCC14" s="1739" t="n"/>
      <c r="FCD14" s="1739" t="n"/>
      <c r="FCE14" s="1739" t="n"/>
      <c r="FCF14" s="1739" t="n"/>
      <c r="FCG14" s="1739" t="n"/>
      <c r="FCH14" s="1739" t="n"/>
      <c r="FCI14" s="1739" t="n"/>
      <c r="FCJ14" s="1739" t="n"/>
      <c r="FCK14" s="1739" t="n"/>
      <c r="FCL14" s="1739" t="n"/>
      <c r="FCM14" s="1739" t="n"/>
      <c r="FCN14" s="1739" t="n"/>
      <c r="FCO14" s="1739" t="n"/>
      <c r="FCP14" s="1739" t="n"/>
      <c r="FCQ14" s="1739" t="n"/>
      <c r="FCR14" s="1739" t="n"/>
      <c r="FCS14" s="1739" t="n"/>
      <c r="FCT14" s="1739" t="n"/>
      <c r="FCU14" s="1739" t="n"/>
      <c r="FCV14" s="1739" t="n"/>
      <c r="FCW14" s="1739" t="n"/>
      <c r="FCX14" s="1739" t="n"/>
      <c r="FCY14" s="1739" t="n"/>
      <c r="FCZ14" s="1739" t="n"/>
      <c r="FDA14" s="1739" t="n"/>
      <c r="FDB14" s="1739" t="n"/>
      <c r="FDC14" s="1739" t="n"/>
      <c r="FDD14" s="1739" t="n"/>
      <c r="FDE14" s="1739" t="n"/>
      <c r="FDF14" s="1739" t="n"/>
      <c r="FDG14" s="1739" t="n"/>
      <c r="FDH14" s="1739" t="n"/>
      <c r="FDI14" s="1739" t="n"/>
      <c r="FDJ14" s="1739" t="n"/>
      <c r="FDK14" s="1739" t="n"/>
      <c r="FDL14" s="1739" t="n"/>
      <c r="FDM14" s="1739" t="n"/>
      <c r="FDN14" s="1739" t="n"/>
      <c r="FDO14" s="1739" t="n"/>
      <c r="FDP14" s="1739" t="n"/>
      <c r="FDQ14" s="1739" t="n"/>
      <c r="FDR14" s="1739" t="n"/>
      <c r="FDS14" s="1739" t="n"/>
      <c r="FDT14" s="1739" t="n"/>
      <c r="FDU14" s="1739" t="n"/>
      <c r="FDV14" s="1739" t="n"/>
      <c r="FDW14" s="1739" t="n"/>
      <c r="FDX14" s="1739" t="n"/>
      <c r="FDY14" s="1739" t="n"/>
      <c r="FDZ14" s="1739" t="n"/>
      <c r="FEA14" s="1739" t="n"/>
      <c r="FEB14" s="1739" t="n"/>
      <c r="FEC14" s="1739" t="n"/>
      <c r="FED14" s="1739" t="n"/>
      <c r="FEE14" s="1739" t="n"/>
      <c r="FEF14" s="1739" t="n"/>
      <c r="FEG14" s="1739" t="n"/>
      <c r="FEH14" s="1739" t="n"/>
      <c r="FEI14" s="1739" t="n"/>
      <c r="FEJ14" s="1739" t="n"/>
      <c r="FEK14" s="1739" t="n"/>
      <c r="FEL14" s="1739" t="n"/>
      <c r="FEM14" s="1739" t="n"/>
      <c r="FEN14" s="1739" t="n"/>
      <c r="FEO14" s="1739" t="n"/>
      <c r="FEP14" s="1739" t="n"/>
      <c r="FEQ14" s="1739" t="n"/>
      <c r="FER14" s="1739" t="n"/>
      <c r="FES14" s="1739" t="n"/>
      <c r="FET14" s="1739" t="n"/>
      <c r="FEU14" s="1739" t="n"/>
      <c r="FEV14" s="1739" t="n"/>
      <c r="FEW14" s="1739" t="n"/>
      <c r="FEX14" s="1739" t="n"/>
      <c r="FEY14" s="1739" t="n"/>
      <c r="FEZ14" s="1739" t="n"/>
      <c r="FFA14" s="1739" t="n"/>
      <c r="FFB14" s="1739" t="n"/>
      <c r="FFC14" s="1739" t="n"/>
      <c r="FFD14" s="1739" t="n"/>
      <c r="FFE14" s="1739" t="n"/>
      <c r="FFF14" s="1739" t="n"/>
      <c r="FFG14" s="1739" t="n"/>
      <c r="FFH14" s="1739" t="n"/>
      <c r="FFI14" s="1739" t="n"/>
      <c r="FFJ14" s="1739" t="n"/>
      <c r="FFK14" s="1739" t="n"/>
      <c r="FFL14" s="1739" t="n"/>
      <c r="FFM14" s="1739" t="n"/>
      <c r="FFN14" s="1739" t="n"/>
      <c r="FFO14" s="1739" t="n"/>
      <c r="FFP14" s="1739" t="n"/>
      <c r="FFQ14" s="1739" t="n"/>
      <c r="FFR14" s="1739" t="n"/>
      <c r="FFS14" s="1739" t="n"/>
      <c r="FFT14" s="1739" t="n"/>
      <c r="FFU14" s="1739" t="n"/>
      <c r="FFV14" s="1739" t="n"/>
      <c r="FFW14" s="1739" t="n"/>
      <c r="FFX14" s="1739" t="n"/>
      <c r="FFY14" s="1739" t="n"/>
      <c r="FFZ14" s="1739" t="n"/>
      <c r="FGA14" s="1739" t="n"/>
      <c r="FGB14" s="1739" t="n"/>
      <c r="FGC14" s="1739" t="n"/>
      <c r="FGD14" s="1739" t="n"/>
      <c r="FGE14" s="1739" t="n"/>
      <c r="FGF14" s="1739" t="n"/>
      <c r="FGG14" s="1739" t="n"/>
      <c r="FGH14" s="1739" t="n"/>
      <c r="FGI14" s="1739" t="n"/>
      <c r="FGJ14" s="1739" t="n"/>
      <c r="FGK14" s="1739" t="n"/>
      <c r="FGL14" s="1739" t="n"/>
      <c r="FGM14" s="1739" t="n"/>
      <c r="FGN14" s="1739" t="n"/>
      <c r="FGO14" s="1739" t="n"/>
      <c r="FGP14" s="1739" t="n"/>
      <c r="FGQ14" s="1739" t="n"/>
      <c r="FGR14" s="1739" t="n"/>
      <c r="FGS14" s="1739" t="n"/>
      <c r="FGT14" s="1739" t="n"/>
      <c r="FGU14" s="1739" t="n"/>
      <c r="FGV14" s="1739" t="n"/>
      <c r="FGW14" s="1739" t="n"/>
      <c r="FGX14" s="1739" t="n"/>
      <c r="FGY14" s="1739" t="n"/>
      <c r="FGZ14" s="1739" t="n"/>
      <c r="FHA14" s="1739" t="n"/>
      <c r="FHB14" s="1739" t="n"/>
      <c r="FHC14" s="1739" t="n"/>
      <c r="FHD14" s="1739" t="n"/>
      <c r="FHE14" s="1739" t="n"/>
      <c r="FHF14" s="1739" t="n"/>
      <c r="FHG14" s="1739" t="n"/>
      <c r="FHH14" s="1739" t="n"/>
      <c r="FHI14" s="1739" t="n"/>
      <c r="FHJ14" s="1739" t="n"/>
      <c r="FHK14" s="1739" t="n"/>
      <c r="FHL14" s="1739" t="n"/>
      <c r="FHM14" s="1739" t="n"/>
      <c r="FHN14" s="1739" t="n"/>
      <c r="FHO14" s="1739" t="n"/>
      <c r="FHP14" s="1739" t="n"/>
      <c r="FHQ14" s="1739" t="n"/>
      <c r="FHR14" s="1739" t="n"/>
      <c r="FHS14" s="1739" t="n"/>
      <c r="FHT14" s="1739" t="n"/>
      <c r="FHU14" s="1739" t="n"/>
      <c r="FHV14" s="1739" t="n"/>
      <c r="FHW14" s="1739" t="n"/>
      <c r="FHX14" s="1739" t="n"/>
      <c r="FHY14" s="1739" t="n"/>
      <c r="FHZ14" s="1739" t="n"/>
      <c r="FIA14" s="1739" t="n"/>
      <c r="FIB14" s="1739" t="n"/>
      <c r="FIC14" s="1739" t="n"/>
      <c r="FID14" s="1739" t="n"/>
      <c r="FIE14" s="1739" t="n"/>
      <c r="FIF14" s="1739" t="n"/>
      <c r="FIG14" s="1739" t="n"/>
      <c r="FIH14" s="1739" t="n"/>
      <c r="FII14" s="1739" t="n"/>
      <c r="FIJ14" s="1739" t="n"/>
      <c r="FIK14" s="1739" t="n"/>
      <c r="FIL14" s="1739" t="n"/>
      <c r="FIM14" s="1739" t="n"/>
      <c r="FIN14" s="1739" t="n"/>
      <c r="FIO14" s="1739" t="n"/>
      <c r="FIP14" s="1739" t="n"/>
      <c r="FIQ14" s="1739" t="n"/>
      <c r="FIR14" s="1739" t="n"/>
      <c r="FIS14" s="1739" t="n"/>
      <c r="FIT14" s="1739" t="n"/>
      <c r="FIU14" s="1739" t="n"/>
      <c r="FIV14" s="1739" t="n"/>
      <c r="FIW14" s="1739" t="n"/>
      <c r="FIX14" s="1739" t="n"/>
      <c r="FIY14" s="1739" t="n"/>
      <c r="FIZ14" s="1739" t="n"/>
      <c r="FJA14" s="1739" t="n"/>
      <c r="FJB14" s="1739" t="n"/>
      <c r="FJC14" s="1739" t="n"/>
      <c r="FJD14" s="1739" t="n"/>
      <c r="FJE14" s="1739" t="n"/>
      <c r="FJF14" s="1739" t="n"/>
      <c r="FJG14" s="1739" t="n"/>
      <c r="FJH14" s="1739" t="n"/>
      <c r="FJI14" s="1739" t="n"/>
      <c r="FJJ14" s="1739" t="n"/>
      <c r="FJK14" s="1739" t="n"/>
      <c r="FJL14" s="1739" t="n"/>
      <c r="FJM14" s="1739" t="n"/>
      <c r="FJN14" s="1739" t="n"/>
      <c r="FJO14" s="1739" t="n"/>
      <c r="FJP14" s="1739" t="n"/>
      <c r="FJQ14" s="1739" t="n"/>
      <c r="FJR14" s="1739" t="n"/>
      <c r="FJS14" s="1739" t="n"/>
      <c r="FJT14" s="1739" t="n"/>
      <c r="FJU14" s="1739" t="n"/>
      <c r="FJV14" s="1739" t="n"/>
      <c r="FJW14" s="1739" t="n"/>
      <c r="FJX14" s="1739" t="n"/>
      <c r="FJY14" s="1739" t="n"/>
      <c r="FJZ14" s="1739" t="n"/>
      <c r="FKA14" s="1739" t="n"/>
      <c r="FKB14" s="1739" t="n"/>
      <c r="FKC14" s="1739" t="n"/>
      <c r="FKD14" s="1739" t="n"/>
      <c r="FKE14" s="1739" t="n"/>
      <c r="FKF14" s="1739" t="n"/>
      <c r="FKG14" s="1739" t="n"/>
      <c r="FKH14" s="1739" t="n"/>
      <c r="FKI14" s="1739" t="n"/>
      <c r="FKJ14" s="1739" t="n"/>
      <c r="FKK14" s="1739" t="n"/>
      <c r="FKL14" s="1739" t="n"/>
      <c r="FKM14" s="1739" t="n"/>
      <c r="FKN14" s="1739" t="n"/>
      <c r="FKO14" s="1739" t="n"/>
      <c r="FKP14" s="1739" t="n"/>
      <c r="FKQ14" s="1739" t="n"/>
      <c r="FKR14" s="1739" t="n"/>
      <c r="FKS14" s="1739" t="n"/>
      <c r="FKT14" s="1739" t="n"/>
      <c r="FKU14" s="1739" t="n"/>
      <c r="FKV14" s="1739" t="n"/>
      <c r="FKW14" s="1739" t="n"/>
      <c r="FKX14" s="1739" t="n"/>
      <c r="FKY14" s="1739" t="n"/>
      <c r="FKZ14" s="1739" t="n"/>
      <c r="FLA14" s="1739" t="n"/>
      <c r="FLB14" s="1739" t="n"/>
      <c r="FLC14" s="1739" t="n"/>
      <c r="FLD14" s="1739" t="n"/>
      <c r="FLE14" s="1739" t="n"/>
      <c r="FLF14" s="1739" t="n"/>
      <c r="FLG14" s="1739" t="n"/>
      <c r="FLH14" s="1739" t="n"/>
      <c r="FLI14" s="1739" t="n"/>
      <c r="FLJ14" s="1739" t="n"/>
      <c r="FLK14" s="1739" t="n"/>
      <c r="FLL14" s="1739" t="n"/>
      <c r="FLM14" s="1739" t="n"/>
      <c r="FLN14" s="1739" t="n"/>
      <c r="FLO14" s="1739" t="n"/>
      <c r="FLP14" s="1739" t="n"/>
      <c r="FLQ14" s="1739" t="n"/>
      <c r="FLR14" s="1739" t="n"/>
      <c r="FLS14" s="1739" t="n"/>
      <c r="FLT14" s="1739" t="n"/>
      <c r="FLU14" s="1739" t="n"/>
      <c r="FLV14" s="1739" t="n"/>
      <c r="FLW14" s="1739" t="n"/>
      <c r="FLX14" s="1739" t="n"/>
      <c r="FLY14" s="1739" t="n"/>
      <c r="FLZ14" s="1739" t="n"/>
      <c r="FMA14" s="1739" t="n"/>
      <c r="FMB14" s="1739" t="n"/>
      <c r="FMC14" s="1739" t="n"/>
      <c r="FMD14" s="1739" t="n"/>
      <c r="FME14" s="1739" t="n"/>
      <c r="FMF14" s="1739" t="n"/>
      <c r="FMG14" s="1739" t="n"/>
      <c r="FMH14" s="1739" t="n"/>
      <c r="FMI14" s="1739" t="n"/>
      <c r="FMJ14" s="1739" t="n"/>
      <c r="FMK14" s="1739" t="n"/>
      <c r="FML14" s="1739" t="n"/>
      <c r="FMM14" s="1739" t="n"/>
      <c r="FMN14" s="1739" t="n"/>
      <c r="FMO14" s="1739" t="n"/>
      <c r="FMP14" s="1739" t="n"/>
      <c r="FMQ14" s="1739" t="n"/>
      <c r="FMR14" s="1739" t="n"/>
      <c r="FMS14" s="1739" t="n"/>
      <c r="FMT14" s="1739" t="n"/>
      <c r="FMU14" s="1739" t="n"/>
      <c r="FMV14" s="1739" t="n"/>
      <c r="FMW14" s="1739" t="n"/>
      <c r="FMX14" s="1739" t="n"/>
      <c r="FMY14" s="1739" t="n"/>
      <c r="FMZ14" s="1739" t="n"/>
      <c r="FNA14" s="1739" t="n"/>
      <c r="FNB14" s="1739" t="n"/>
      <c r="FNC14" s="1739" t="n"/>
      <c r="FND14" s="1739" t="n"/>
      <c r="FNE14" s="1739" t="n"/>
      <c r="FNF14" s="1739" t="n"/>
      <c r="FNG14" s="1739" t="n"/>
      <c r="FNH14" s="1739" t="n"/>
      <c r="FNI14" s="1739" t="n"/>
      <c r="FNJ14" s="1739" t="n"/>
      <c r="FNK14" s="1739" t="n"/>
      <c r="FNL14" s="1739" t="n"/>
      <c r="FNM14" s="1739" t="n"/>
      <c r="FNN14" s="1739" t="n"/>
      <c r="FNO14" s="1739" t="n"/>
      <c r="FNP14" s="1739" t="n"/>
      <c r="FNQ14" s="1739" t="n"/>
      <c r="FNR14" s="1739" t="n"/>
      <c r="FNS14" s="1739" t="n"/>
      <c r="FNT14" s="1739" t="n"/>
      <c r="FNU14" s="1739" t="n"/>
      <c r="FNV14" s="1739" t="n"/>
      <c r="FNW14" s="1739" t="n"/>
      <c r="FNX14" s="1739" t="n"/>
      <c r="FNY14" s="1739" t="n"/>
      <c r="FNZ14" s="1739" t="n"/>
      <c r="FOA14" s="1739" t="n"/>
      <c r="FOB14" s="1739" t="n"/>
      <c r="FOC14" s="1739" t="n"/>
      <c r="FOD14" s="1739" t="n"/>
      <c r="FOE14" s="1739" t="n"/>
      <c r="FOF14" s="1739" t="n"/>
      <c r="FOG14" s="1739" t="n"/>
      <c r="FOH14" s="1739" t="n"/>
      <c r="FOI14" s="1739" t="n"/>
      <c r="FOJ14" s="1739" t="n"/>
      <c r="FOK14" s="1739" t="n"/>
      <c r="FOL14" s="1739" t="n"/>
      <c r="FOM14" s="1739" t="n"/>
      <c r="FON14" s="1739" t="n"/>
      <c r="FOO14" s="1739" t="n"/>
      <c r="FOP14" s="1739" t="n"/>
      <c r="FOQ14" s="1739" t="n"/>
      <c r="FOR14" s="1739" t="n"/>
      <c r="FOS14" s="1739" t="n"/>
      <c r="FOT14" s="1739" t="n"/>
      <c r="FOU14" s="1739" t="n"/>
      <c r="FOV14" s="1739" t="n"/>
      <c r="FOW14" s="1739" t="n"/>
      <c r="FOX14" s="1739" t="n"/>
      <c r="FOY14" s="1739" t="n"/>
      <c r="FOZ14" s="1739" t="n"/>
      <c r="FPA14" s="1739" t="n"/>
      <c r="FPB14" s="1739" t="n"/>
      <c r="FPC14" s="1739" t="n"/>
      <c r="FPD14" s="1739" t="n"/>
      <c r="FPE14" s="1739" t="n"/>
      <c r="FPF14" s="1739" t="n"/>
      <c r="FPG14" s="1739" t="n"/>
      <c r="FPH14" s="1739" t="n"/>
      <c r="FPI14" s="1739" t="n"/>
      <c r="FPJ14" s="1739" t="n"/>
      <c r="FPK14" s="1739" t="n"/>
      <c r="FPL14" s="1739" t="n"/>
      <c r="FPM14" s="1739" t="n"/>
      <c r="FPN14" s="1739" t="n"/>
      <c r="FPO14" s="1739" t="n"/>
      <c r="FPP14" s="1739" t="n"/>
      <c r="FPQ14" s="1739" t="n"/>
      <c r="FPR14" s="1739" t="n"/>
      <c r="FPS14" s="1739" t="n"/>
      <c r="FPT14" s="1739" t="n"/>
      <c r="FPU14" s="1739" t="n"/>
      <c r="FPV14" s="1739" t="n"/>
      <c r="FPW14" s="1739" t="n"/>
      <c r="FPX14" s="1739" t="n"/>
      <c r="FPY14" s="1739" t="n"/>
      <c r="FPZ14" s="1739" t="n"/>
      <c r="FQA14" s="1739" t="n"/>
      <c r="FQB14" s="1739" t="n"/>
      <c r="FQC14" s="1739" t="n"/>
      <c r="FQD14" s="1739" t="n"/>
      <c r="FQE14" s="1739" t="n"/>
      <c r="FQF14" s="1739" t="n"/>
      <c r="FQG14" s="1739" t="n"/>
      <c r="FQH14" s="1739" t="n"/>
      <c r="FQI14" s="1739" t="n"/>
      <c r="FQJ14" s="1739" t="n"/>
      <c r="FQK14" s="1739" t="n"/>
      <c r="FQL14" s="1739" t="n"/>
      <c r="FQM14" s="1739" t="n"/>
      <c r="FQN14" s="1739" t="n"/>
      <c r="FQO14" s="1739" t="n"/>
      <c r="FQP14" s="1739" t="n"/>
      <c r="FQQ14" s="1739" t="n"/>
      <c r="FQR14" s="1739" t="n"/>
      <c r="FQS14" s="1739" t="n"/>
      <c r="FQT14" s="1739" t="n"/>
      <c r="FQU14" s="1739" t="n"/>
      <c r="FQV14" s="1739" t="n"/>
      <c r="FQW14" s="1739" t="n"/>
      <c r="FQX14" s="1739" t="n"/>
      <c r="FQY14" s="1739" t="n"/>
      <c r="FQZ14" s="1739" t="n"/>
      <c r="FRA14" s="1739" t="n"/>
      <c r="FRB14" s="1739" t="n"/>
      <c r="FRC14" s="1739" t="n"/>
      <c r="FRD14" s="1739" t="n"/>
      <c r="FRE14" s="1739" t="n"/>
      <c r="FRF14" s="1739" t="n"/>
      <c r="FRG14" s="1739" t="n"/>
      <c r="FRH14" s="1739" t="n"/>
      <c r="FRI14" s="1739" t="n"/>
      <c r="FRJ14" s="1739" t="n"/>
      <c r="FRK14" s="1739" t="n"/>
      <c r="FRL14" s="1739" t="n"/>
      <c r="FRM14" s="1739" t="n"/>
      <c r="FRN14" s="1739" t="n"/>
      <c r="FRO14" s="1739" t="n"/>
      <c r="FRP14" s="1739" t="n"/>
      <c r="FRQ14" s="1739" t="n"/>
      <c r="FRR14" s="1739" t="n"/>
      <c r="FRS14" s="1739" t="n"/>
      <c r="FRT14" s="1739" t="n"/>
      <c r="FRU14" s="1739" t="n"/>
      <c r="FRV14" s="1739" t="n"/>
      <c r="FRW14" s="1739" t="n"/>
      <c r="FRX14" s="1739" t="n"/>
      <c r="FRY14" s="1739" t="n"/>
      <c r="FRZ14" s="1739" t="n"/>
      <c r="FSA14" s="1739" t="n"/>
      <c r="FSB14" s="1739" t="n"/>
      <c r="FSC14" s="1739" t="n"/>
      <c r="FSD14" s="1739" t="n"/>
      <c r="FSE14" s="1739" t="n"/>
      <c r="FSF14" s="1739" t="n"/>
      <c r="FSG14" s="1739" t="n"/>
      <c r="FSH14" s="1739" t="n"/>
      <c r="FSI14" s="1739" t="n"/>
      <c r="FSJ14" s="1739" t="n"/>
      <c r="FSK14" s="1739" t="n"/>
      <c r="FSL14" s="1739" t="n"/>
      <c r="FSM14" s="1739" t="n"/>
      <c r="FSN14" s="1739" t="n"/>
      <c r="FSO14" s="1739" t="n"/>
      <c r="FSP14" s="1739" t="n"/>
      <c r="FSQ14" s="1739" t="n"/>
      <c r="FSR14" s="1739" t="n"/>
      <c r="FSS14" s="1739" t="n"/>
      <c r="FST14" s="1739" t="n"/>
      <c r="FSU14" s="1739" t="n"/>
      <c r="FSV14" s="1739" t="n"/>
      <c r="FSW14" s="1739" t="n"/>
      <c r="FSX14" s="1739" t="n"/>
      <c r="FSY14" s="1739" t="n"/>
      <c r="FSZ14" s="1739" t="n"/>
      <c r="FTA14" s="1739" t="n"/>
      <c r="FTB14" s="1739" t="n"/>
      <c r="FTC14" s="1739" t="n"/>
      <c r="FTD14" s="1739" t="n"/>
      <c r="FTE14" s="1739" t="n"/>
      <c r="FTF14" s="1739" t="n"/>
      <c r="FTG14" s="1739" t="n"/>
      <c r="FTH14" s="1739" t="n"/>
      <c r="FTI14" s="1739" t="n"/>
      <c r="FTJ14" s="1739" t="n"/>
      <c r="FTK14" s="1739" t="n"/>
      <c r="FTL14" s="1739" t="n"/>
      <c r="FTM14" s="1739" t="n"/>
      <c r="FTN14" s="1739" t="n"/>
      <c r="FTO14" s="1739" t="n"/>
      <c r="FTP14" s="1739" t="n"/>
      <c r="FTQ14" s="1739" t="n"/>
      <c r="FTR14" s="1739" t="n"/>
      <c r="FTS14" s="1739" t="n"/>
      <c r="FTT14" s="1739" t="n"/>
      <c r="FTU14" s="1739" t="n"/>
      <c r="FTV14" s="1739" t="n"/>
      <c r="FTW14" s="1739" t="n"/>
      <c r="FTX14" s="1739" t="n"/>
      <c r="FTY14" s="1739" t="n"/>
      <c r="FTZ14" s="1739" t="n"/>
      <c r="FUA14" s="1739" t="n"/>
      <c r="FUB14" s="1739" t="n"/>
      <c r="FUC14" s="1739" t="n"/>
      <c r="FUD14" s="1739" t="n"/>
      <c r="FUE14" s="1739" t="n"/>
      <c r="FUF14" s="1739" t="n"/>
      <c r="FUG14" s="1739" t="n"/>
      <c r="FUH14" s="1739" t="n"/>
      <c r="FUI14" s="1739" t="n"/>
      <c r="FUJ14" s="1739" t="n"/>
      <c r="FUK14" s="1739" t="n"/>
      <c r="FUL14" s="1739" t="n"/>
      <c r="FUM14" s="1739" t="n"/>
      <c r="FUN14" s="1739" t="n"/>
      <c r="FUO14" s="1739" t="n"/>
      <c r="FUP14" s="1739" t="n"/>
      <c r="FUQ14" s="1739" t="n"/>
      <c r="FUR14" s="1739" t="n"/>
      <c r="FUS14" s="1739" t="n"/>
      <c r="FUT14" s="1739" t="n"/>
      <c r="FUU14" s="1739" t="n"/>
      <c r="FUV14" s="1739" t="n"/>
      <c r="FUW14" s="1739" t="n"/>
      <c r="FUX14" s="1739" t="n"/>
      <c r="FUY14" s="1739" t="n"/>
      <c r="FUZ14" s="1739" t="n"/>
      <c r="FVA14" s="1739" t="n"/>
      <c r="FVB14" s="1739" t="n"/>
      <c r="FVC14" s="1739" t="n"/>
      <c r="FVD14" s="1739" t="n"/>
      <c r="FVE14" s="1739" t="n"/>
      <c r="FVF14" s="1739" t="n"/>
      <c r="FVG14" s="1739" t="n"/>
      <c r="FVH14" s="1739" t="n"/>
      <c r="FVI14" s="1739" t="n"/>
      <c r="FVJ14" s="1739" t="n"/>
      <c r="FVK14" s="1739" t="n"/>
      <c r="FVL14" s="1739" t="n"/>
      <c r="FVM14" s="1739" t="n"/>
      <c r="FVN14" s="1739" t="n"/>
      <c r="FVO14" s="1739" t="n"/>
      <c r="FVP14" s="1739" t="n"/>
      <c r="FVQ14" s="1739" t="n"/>
      <c r="FVR14" s="1739" t="n"/>
      <c r="FVS14" s="1739" t="n"/>
      <c r="FVT14" s="1739" t="n"/>
      <c r="FVU14" s="1739" t="n"/>
      <c r="FVV14" s="1739" t="n"/>
      <c r="FVW14" s="1739" t="n"/>
      <c r="FVX14" s="1739" t="n"/>
      <c r="FVY14" s="1739" t="n"/>
      <c r="FVZ14" s="1739" t="n"/>
      <c r="FWA14" s="1739" t="n"/>
      <c r="FWB14" s="1739" t="n"/>
      <c r="FWC14" s="1739" t="n"/>
      <c r="FWD14" s="1739" t="n"/>
      <c r="FWE14" s="1739" t="n"/>
      <c r="FWF14" s="1739" t="n"/>
      <c r="FWG14" s="1739" t="n"/>
      <c r="FWH14" s="1739" t="n"/>
      <c r="FWI14" s="1739" t="n"/>
      <c r="FWJ14" s="1739" t="n"/>
      <c r="FWK14" s="1739" t="n"/>
      <c r="FWL14" s="1739" t="n"/>
      <c r="FWM14" s="1739" t="n"/>
      <c r="FWN14" s="1739" t="n"/>
      <c r="FWO14" s="1739" t="n"/>
      <c r="FWP14" s="1739" t="n"/>
      <c r="FWQ14" s="1739" t="n"/>
      <c r="FWR14" s="1739" t="n"/>
      <c r="FWS14" s="1739" t="n"/>
      <c r="FWT14" s="1739" t="n"/>
      <c r="FWU14" s="1739" t="n"/>
      <c r="FWV14" s="1739" t="n"/>
      <c r="FWW14" s="1739" t="n"/>
      <c r="FWX14" s="1739" t="n"/>
      <c r="FWY14" s="1739" t="n"/>
      <c r="FWZ14" s="1739" t="n"/>
      <c r="FXA14" s="1739" t="n"/>
      <c r="FXB14" s="1739" t="n"/>
      <c r="FXC14" s="1739" t="n"/>
      <c r="FXD14" s="1739" t="n"/>
      <c r="FXE14" s="1739" t="n"/>
      <c r="FXF14" s="1739" t="n"/>
      <c r="FXG14" s="1739" t="n"/>
      <c r="FXH14" s="1739" t="n"/>
      <c r="FXI14" s="1739" t="n"/>
      <c r="FXJ14" s="1739" t="n"/>
      <c r="FXK14" s="1739" t="n"/>
      <c r="FXL14" s="1739" t="n"/>
      <c r="FXM14" s="1739" t="n"/>
      <c r="FXN14" s="1739" t="n"/>
      <c r="FXO14" s="1739" t="n"/>
      <c r="FXP14" s="1739" t="n"/>
      <c r="FXQ14" s="1739" t="n"/>
      <c r="FXR14" s="1739" t="n"/>
      <c r="FXS14" s="1739" t="n"/>
      <c r="FXT14" s="1739" t="n"/>
      <c r="FXU14" s="1739" t="n"/>
      <c r="FXV14" s="1739" t="n"/>
      <c r="FXW14" s="1739" t="n"/>
      <c r="FXX14" s="1739" t="n"/>
      <c r="FXY14" s="1739" t="n"/>
      <c r="FXZ14" s="1739" t="n"/>
      <c r="FYA14" s="1739" t="n"/>
      <c r="FYB14" s="1739" t="n"/>
      <c r="FYC14" s="1739" t="n"/>
      <c r="FYD14" s="1739" t="n"/>
      <c r="FYE14" s="1739" t="n"/>
      <c r="FYF14" s="1739" t="n"/>
      <c r="FYG14" s="1739" t="n"/>
      <c r="FYH14" s="1739" t="n"/>
      <c r="FYI14" s="1739" t="n"/>
      <c r="FYJ14" s="1739" t="n"/>
      <c r="FYK14" s="1739" t="n"/>
      <c r="FYL14" s="1739" t="n"/>
      <c r="FYM14" s="1739" t="n"/>
      <c r="FYN14" s="1739" t="n"/>
      <c r="FYO14" s="1739" t="n"/>
      <c r="FYP14" s="1739" t="n"/>
      <c r="FYQ14" s="1739" t="n"/>
      <c r="FYR14" s="1739" t="n"/>
      <c r="FYS14" s="1739" t="n"/>
      <c r="FYT14" s="1739" t="n"/>
      <c r="FYU14" s="1739" t="n"/>
      <c r="FYV14" s="1739" t="n"/>
      <c r="FYW14" s="1739" t="n"/>
      <c r="FYX14" s="1739" t="n"/>
      <c r="FYY14" s="1739" t="n"/>
      <c r="FYZ14" s="1739" t="n"/>
      <c r="FZA14" s="1739" t="n"/>
      <c r="FZB14" s="1739" t="n"/>
      <c r="FZC14" s="1739" t="n"/>
      <c r="FZD14" s="1739" t="n"/>
      <c r="FZE14" s="1739" t="n"/>
      <c r="FZF14" s="1739" t="n"/>
      <c r="FZG14" s="1739" t="n"/>
      <c r="FZH14" s="1739" t="n"/>
      <c r="FZI14" s="1739" t="n"/>
      <c r="FZJ14" s="1739" t="n"/>
      <c r="FZK14" s="1739" t="n"/>
      <c r="FZL14" s="1739" t="n"/>
      <c r="FZM14" s="1739" t="n"/>
      <c r="FZN14" s="1739" t="n"/>
      <c r="FZO14" s="1739" t="n"/>
      <c r="FZP14" s="1739" t="n"/>
      <c r="FZQ14" s="1739" t="n"/>
      <c r="FZR14" s="1739" t="n"/>
      <c r="FZS14" s="1739" t="n"/>
      <c r="FZT14" s="1739" t="n"/>
      <c r="FZU14" s="1739" t="n"/>
      <c r="FZV14" s="1739" t="n"/>
      <c r="FZW14" s="1739" t="n"/>
      <c r="FZX14" s="1739" t="n"/>
      <c r="FZY14" s="1739" t="n"/>
      <c r="FZZ14" s="1739" t="n"/>
      <c r="GAA14" s="1739" t="n"/>
      <c r="GAB14" s="1739" t="n"/>
      <c r="GAC14" s="1739" t="n"/>
      <c r="GAD14" s="1739" t="n"/>
      <c r="GAE14" s="1739" t="n"/>
      <c r="GAF14" s="1739" t="n"/>
      <c r="GAG14" s="1739" t="n"/>
      <c r="GAH14" s="1739" t="n"/>
      <c r="GAI14" s="1739" t="n"/>
      <c r="GAJ14" s="1739" t="n"/>
      <c r="GAK14" s="1739" t="n"/>
      <c r="GAL14" s="1739" t="n"/>
      <c r="GAM14" s="1739" t="n"/>
      <c r="GAN14" s="1739" t="n"/>
      <c r="GAO14" s="1739" t="n"/>
      <c r="GAP14" s="1739" t="n"/>
      <c r="GAQ14" s="1739" t="n"/>
      <c r="GAR14" s="1739" t="n"/>
      <c r="GAS14" s="1739" t="n"/>
      <c r="GAT14" s="1739" t="n"/>
      <c r="GAU14" s="1739" t="n"/>
      <c r="GAV14" s="1739" t="n"/>
      <c r="GAW14" s="1739" t="n"/>
      <c r="GAX14" s="1739" t="n"/>
      <c r="GAY14" s="1739" t="n"/>
      <c r="GAZ14" s="1739" t="n"/>
      <c r="GBA14" s="1739" t="n"/>
      <c r="GBB14" s="1739" t="n"/>
      <c r="GBC14" s="1739" t="n"/>
      <c r="GBD14" s="1739" t="n"/>
      <c r="GBE14" s="1739" t="n"/>
      <c r="GBF14" s="1739" t="n"/>
      <c r="GBG14" s="1739" t="n"/>
      <c r="GBH14" s="1739" t="n"/>
      <c r="GBI14" s="1739" t="n"/>
      <c r="GBJ14" s="1739" t="n"/>
      <c r="GBK14" s="1739" t="n"/>
      <c r="GBL14" s="1739" t="n"/>
      <c r="GBM14" s="1739" t="n"/>
      <c r="GBN14" s="1739" t="n"/>
      <c r="GBO14" s="1739" t="n"/>
      <c r="GBP14" s="1739" t="n"/>
      <c r="GBQ14" s="1739" t="n"/>
      <c r="GBR14" s="1739" t="n"/>
      <c r="GBS14" s="1739" t="n"/>
      <c r="GBT14" s="1739" t="n"/>
      <c r="GBU14" s="1739" t="n"/>
      <c r="GBV14" s="1739" t="n"/>
      <c r="GBW14" s="1739" t="n"/>
      <c r="GBX14" s="1739" t="n"/>
      <c r="GBY14" s="1739" t="n"/>
      <c r="GBZ14" s="1739" t="n"/>
      <c r="GCA14" s="1739" t="n"/>
      <c r="GCB14" s="1739" t="n"/>
      <c r="GCC14" s="1739" t="n"/>
      <c r="GCD14" s="1739" t="n"/>
      <c r="GCE14" s="1739" t="n"/>
      <c r="GCF14" s="1739" t="n"/>
      <c r="GCG14" s="1739" t="n"/>
      <c r="GCH14" s="1739" t="n"/>
      <c r="GCI14" s="1739" t="n"/>
      <c r="GCJ14" s="1739" t="n"/>
      <c r="GCK14" s="1739" t="n"/>
      <c r="GCL14" s="1739" t="n"/>
      <c r="GCM14" s="1739" t="n"/>
      <c r="GCN14" s="1739" t="n"/>
      <c r="GCO14" s="1739" t="n"/>
      <c r="GCP14" s="1739" t="n"/>
      <c r="GCQ14" s="1739" t="n"/>
      <c r="GCR14" s="1739" t="n"/>
      <c r="GCS14" s="1739" t="n"/>
      <c r="GCT14" s="1739" t="n"/>
      <c r="GCU14" s="1739" t="n"/>
      <c r="GCV14" s="1739" t="n"/>
      <c r="GCW14" s="1739" t="n"/>
      <c r="GCX14" s="1739" t="n"/>
      <c r="GCY14" s="1739" t="n"/>
      <c r="GCZ14" s="1739" t="n"/>
      <c r="GDA14" s="1739" t="n"/>
      <c r="GDB14" s="1739" t="n"/>
      <c r="GDC14" s="1739" t="n"/>
      <c r="GDD14" s="1739" t="n"/>
      <c r="GDE14" s="1739" t="n"/>
      <c r="GDF14" s="1739" t="n"/>
      <c r="GDG14" s="1739" t="n"/>
      <c r="GDH14" s="1739" t="n"/>
      <c r="GDI14" s="1739" t="n"/>
      <c r="GDJ14" s="1739" t="n"/>
      <c r="GDK14" s="1739" t="n"/>
      <c r="GDL14" s="1739" t="n"/>
      <c r="GDM14" s="1739" t="n"/>
      <c r="GDN14" s="1739" t="n"/>
      <c r="GDO14" s="1739" t="n"/>
      <c r="GDP14" s="1739" t="n"/>
      <c r="GDQ14" s="1739" t="n"/>
      <c r="GDR14" s="1739" t="n"/>
      <c r="GDS14" s="1739" t="n"/>
      <c r="GDT14" s="1739" t="n"/>
      <c r="GDU14" s="1739" t="n"/>
      <c r="GDV14" s="1739" t="n"/>
      <c r="GDW14" s="1739" t="n"/>
      <c r="GDX14" s="1739" t="n"/>
      <c r="GDY14" s="1739" t="n"/>
      <c r="GDZ14" s="1739" t="n"/>
      <c r="GEA14" s="1739" t="n"/>
      <c r="GEB14" s="1739" t="n"/>
      <c r="GEC14" s="1739" t="n"/>
      <c r="GED14" s="1739" t="n"/>
      <c r="GEE14" s="1739" t="n"/>
      <c r="GEF14" s="1739" t="n"/>
      <c r="GEG14" s="1739" t="n"/>
      <c r="GEH14" s="1739" t="n"/>
      <c r="GEI14" s="1739" t="n"/>
      <c r="GEJ14" s="1739" t="n"/>
      <c r="GEK14" s="1739" t="n"/>
      <c r="GEL14" s="1739" t="n"/>
      <c r="GEM14" s="1739" t="n"/>
      <c r="GEN14" s="1739" t="n"/>
      <c r="GEO14" s="1739" t="n"/>
      <c r="GEP14" s="1739" t="n"/>
      <c r="GEQ14" s="1739" t="n"/>
      <c r="GER14" s="1739" t="n"/>
      <c r="GES14" s="1739" t="n"/>
      <c r="GET14" s="1739" t="n"/>
      <c r="GEU14" s="1739" t="n"/>
      <c r="GEV14" s="1739" t="n"/>
      <c r="GEW14" s="1739" t="n"/>
      <c r="GEX14" s="1739" t="n"/>
      <c r="GEY14" s="1739" t="n"/>
      <c r="GEZ14" s="1739" t="n"/>
      <c r="GFA14" s="1739" t="n"/>
      <c r="GFB14" s="1739" t="n"/>
      <c r="GFC14" s="1739" t="n"/>
      <c r="GFD14" s="1739" t="n"/>
      <c r="GFE14" s="1739" t="n"/>
      <c r="GFF14" s="1739" t="n"/>
      <c r="GFG14" s="1739" t="n"/>
      <c r="GFH14" s="1739" t="n"/>
      <c r="GFI14" s="1739" t="n"/>
      <c r="GFJ14" s="1739" t="n"/>
      <c r="GFK14" s="1739" t="n"/>
      <c r="GFL14" s="1739" t="n"/>
      <c r="GFM14" s="1739" t="n"/>
      <c r="GFN14" s="1739" t="n"/>
      <c r="GFO14" s="1739" t="n"/>
      <c r="GFP14" s="1739" t="n"/>
      <c r="GFQ14" s="1739" t="n"/>
      <c r="GFR14" s="1739" t="n"/>
      <c r="GFS14" s="1739" t="n"/>
      <c r="GFT14" s="1739" t="n"/>
      <c r="GFU14" s="1739" t="n"/>
      <c r="GFV14" s="1739" t="n"/>
      <c r="GFW14" s="1739" t="n"/>
      <c r="GFX14" s="1739" t="n"/>
      <c r="GFY14" s="1739" t="n"/>
      <c r="GFZ14" s="1739" t="n"/>
      <c r="GGA14" s="1739" t="n"/>
      <c r="GGB14" s="1739" t="n"/>
      <c r="GGC14" s="1739" t="n"/>
      <c r="GGD14" s="1739" t="n"/>
      <c r="GGE14" s="1739" t="n"/>
      <c r="GGF14" s="1739" t="n"/>
      <c r="GGG14" s="1739" t="n"/>
      <c r="GGH14" s="1739" t="n"/>
      <c r="GGI14" s="1739" t="n"/>
      <c r="GGJ14" s="1739" t="n"/>
      <c r="GGK14" s="1739" t="n"/>
      <c r="GGL14" s="1739" t="n"/>
      <c r="GGM14" s="1739" t="n"/>
      <c r="GGN14" s="1739" t="n"/>
      <c r="GGO14" s="1739" t="n"/>
      <c r="GGP14" s="1739" t="n"/>
      <c r="GGQ14" s="1739" t="n"/>
      <c r="GGR14" s="1739" t="n"/>
      <c r="GGS14" s="1739" t="n"/>
      <c r="GGT14" s="1739" t="n"/>
      <c r="GGU14" s="1739" t="n"/>
      <c r="GGV14" s="1739" t="n"/>
      <c r="GGW14" s="1739" t="n"/>
      <c r="GGX14" s="1739" t="n"/>
      <c r="GGY14" s="1739" t="n"/>
      <c r="GGZ14" s="1739" t="n"/>
      <c r="GHA14" s="1739" t="n"/>
      <c r="GHB14" s="1739" t="n"/>
      <c r="GHC14" s="1739" t="n"/>
      <c r="GHD14" s="1739" t="n"/>
      <c r="GHE14" s="1739" t="n"/>
      <c r="GHF14" s="1739" t="n"/>
      <c r="GHG14" s="1739" t="n"/>
      <c r="GHH14" s="1739" t="n"/>
      <c r="GHI14" s="1739" t="n"/>
      <c r="GHJ14" s="1739" t="n"/>
      <c r="GHK14" s="1739" t="n"/>
      <c r="GHL14" s="1739" t="n"/>
      <c r="GHM14" s="1739" t="n"/>
      <c r="GHN14" s="1739" t="n"/>
      <c r="GHO14" s="1739" t="n"/>
      <c r="GHP14" s="1739" t="n"/>
      <c r="GHQ14" s="1739" t="n"/>
      <c r="GHR14" s="1739" t="n"/>
      <c r="GHS14" s="1739" t="n"/>
      <c r="GHT14" s="1739" t="n"/>
      <c r="GHU14" s="1739" t="n"/>
      <c r="GHV14" s="1739" t="n"/>
      <c r="GHW14" s="1739" t="n"/>
      <c r="GHX14" s="1739" t="n"/>
      <c r="GHY14" s="1739" t="n"/>
      <c r="GHZ14" s="1739" t="n"/>
      <c r="GIA14" s="1739" t="n"/>
      <c r="GIB14" s="1739" t="n"/>
      <c r="GIC14" s="1739" t="n"/>
      <c r="GID14" s="1739" t="n"/>
      <c r="GIE14" s="1739" t="n"/>
      <c r="GIF14" s="1739" t="n"/>
      <c r="GIG14" s="1739" t="n"/>
      <c r="GIH14" s="1739" t="n"/>
      <c r="GII14" s="1739" t="n"/>
      <c r="GIJ14" s="1739" t="n"/>
      <c r="GIK14" s="1739" t="n"/>
      <c r="GIL14" s="1739" t="n"/>
      <c r="GIM14" s="1739" t="n"/>
      <c r="GIN14" s="1739" t="n"/>
      <c r="GIO14" s="1739" t="n"/>
      <c r="GIP14" s="1739" t="n"/>
      <c r="GIQ14" s="1739" t="n"/>
      <c r="GIR14" s="1739" t="n"/>
      <c r="GIS14" s="1739" t="n"/>
      <c r="GIT14" s="1739" t="n"/>
      <c r="GIU14" s="1739" t="n"/>
      <c r="GIV14" s="1739" t="n"/>
      <c r="GIW14" s="1739" t="n"/>
      <c r="GIX14" s="1739" t="n"/>
      <c r="GIY14" s="1739" t="n"/>
      <c r="GIZ14" s="1739" t="n"/>
      <c r="GJA14" s="1739" t="n"/>
      <c r="GJB14" s="1739" t="n"/>
      <c r="GJC14" s="1739" t="n"/>
      <c r="GJD14" s="1739" t="n"/>
      <c r="GJE14" s="1739" t="n"/>
      <c r="GJF14" s="1739" t="n"/>
      <c r="GJG14" s="1739" t="n"/>
      <c r="GJH14" s="1739" t="n"/>
      <c r="GJI14" s="1739" t="n"/>
      <c r="GJJ14" s="1739" t="n"/>
      <c r="GJK14" s="1739" t="n"/>
      <c r="GJL14" s="1739" t="n"/>
      <c r="GJM14" s="1739" t="n"/>
      <c r="GJN14" s="1739" t="n"/>
      <c r="GJO14" s="1739" t="n"/>
      <c r="GJP14" s="1739" t="n"/>
      <c r="GJQ14" s="1739" t="n"/>
      <c r="GJR14" s="1739" t="n"/>
      <c r="GJS14" s="1739" t="n"/>
      <c r="GJT14" s="1739" t="n"/>
      <c r="GJU14" s="1739" t="n"/>
      <c r="GJV14" s="1739" t="n"/>
      <c r="GJW14" s="1739" t="n"/>
      <c r="GJX14" s="1739" t="n"/>
      <c r="GJY14" s="1739" t="n"/>
      <c r="GJZ14" s="1739" t="n"/>
      <c r="GKA14" s="1739" t="n"/>
      <c r="GKB14" s="1739" t="n"/>
      <c r="GKC14" s="1739" t="n"/>
      <c r="GKD14" s="1739" t="n"/>
      <c r="GKE14" s="1739" t="n"/>
      <c r="GKF14" s="1739" t="n"/>
      <c r="GKG14" s="1739" t="n"/>
      <c r="GKH14" s="1739" t="n"/>
      <c r="GKI14" s="1739" t="n"/>
      <c r="GKJ14" s="1739" t="n"/>
      <c r="GKK14" s="1739" t="n"/>
      <c r="GKL14" s="1739" t="n"/>
      <c r="GKM14" s="1739" t="n"/>
      <c r="GKN14" s="1739" t="n"/>
      <c r="GKO14" s="1739" t="n"/>
      <c r="GKP14" s="1739" t="n"/>
      <c r="GKQ14" s="1739" t="n"/>
      <c r="GKR14" s="1739" t="n"/>
      <c r="GKS14" s="1739" t="n"/>
      <c r="GKT14" s="1739" t="n"/>
      <c r="GKU14" s="1739" t="n"/>
      <c r="GKV14" s="1739" t="n"/>
      <c r="GKW14" s="1739" t="n"/>
      <c r="GKX14" s="1739" t="n"/>
      <c r="GKY14" s="1739" t="n"/>
      <c r="GKZ14" s="1739" t="n"/>
      <c r="GLA14" s="1739" t="n"/>
      <c r="GLB14" s="1739" t="n"/>
      <c r="GLC14" s="1739" t="n"/>
      <c r="GLD14" s="1739" t="n"/>
      <c r="GLE14" s="1739" t="n"/>
      <c r="GLF14" s="1739" t="n"/>
      <c r="GLG14" s="1739" t="n"/>
      <c r="GLH14" s="1739" t="n"/>
      <c r="GLI14" s="1739" t="n"/>
      <c r="GLJ14" s="1739" t="n"/>
      <c r="GLK14" s="1739" t="n"/>
      <c r="GLL14" s="1739" t="n"/>
      <c r="GLM14" s="1739" t="n"/>
      <c r="GLN14" s="1739" t="n"/>
      <c r="GLO14" s="1739" t="n"/>
      <c r="GLP14" s="1739" t="n"/>
      <c r="GLQ14" s="1739" t="n"/>
      <c r="GLR14" s="1739" t="n"/>
      <c r="GLS14" s="1739" t="n"/>
      <c r="GLT14" s="1739" t="n"/>
      <c r="GLU14" s="1739" t="n"/>
      <c r="GLV14" s="1739" t="n"/>
      <c r="GLW14" s="1739" t="n"/>
      <c r="GLX14" s="1739" t="n"/>
      <c r="GLY14" s="1739" t="n"/>
      <c r="GLZ14" s="1739" t="n"/>
      <c r="GMA14" s="1739" t="n"/>
      <c r="GMB14" s="1739" t="n"/>
      <c r="GMC14" s="1739" t="n"/>
      <c r="GMD14" s="1739" t="n"/>
      <c r="GME14" s="1739" t="n"/>
      <c r="GMF14" s="1739" t="n"/>
      <c r="GMG14" s="1739" t="n"/>
      <c r="GMH14" s="1739" t="n"/>
      <c r="GMI14" s="1739" t="n"/>
      <c r="GMJ14" s="1739" t="n"/>
      <c r="GMK14" s="1739" t="n"/>
      <c r="GML14" s="1739" t="n"/>
      <c r="GMM14" s="1739" t="n"/>
      <c r="GMN14" s="1739" t="n"/>
      <c r="GMO14" s="1739" t="n"/>
      <c r="GMP14" s="1739" t="n"/>
      <c r="GMQ14" s="1739" t="n"/>
      <c r="GMR14" s="1739" t="n"/>
      <c r="GMS14" s="1739" t="n"/>
      <c r="GMT14" s="1739" t="n"/>
      <c r="GMU14" s="1739" t="n"/>
      <c r="GMV14" s="1739" t="n"/>
      <c r="GMW14" s="1739" t="n"/>
      <c r="GMX14" s="1739" t="n"/>
      <c r="GMY14" s="1739" t="n"/>
      <c r="GMZ14" s="1739" t="n"/>
      <c r="GNA14" s="1739" t="n"/>
      <c r="GNB14" s="1739" t="n"/>
      <c r="GNC14" s="1739" t="n"/>
      <c r="GND14" s="1739" t="n"/>
      <c r="GNE14" s="1739" t="n"/>
      <c r="GNF14" s="1739" t="n"/>
      <c r="GNG14" s="1739" t="n"/>
      <c r="GNH14" s="1739" t="n"/>
      <c r="GNI14" s="1739" t="n"/>
      <c r="GNJ14" s="1739" t="n"/>
      <c r="GNK14" s="1739" t="n"/>
      <c r="GNL14" s="1739" t="n"/>
      <c r="GNM14" s="1739" t="n"/>
      <c r="GNN14" s="1739" t="n"/>
      <c r="GNO14" s="1739" t="n"/>
      <c r="GNP14" s="1739" t="n"/>
      <c r="GNQ14" s="1739" t="n"/>
      <c r="GNR14" s="1739" t="n"/>
      <c r="GNS14" s="1739" t="n"/>
      <c r="GNT14" s="1739" t="n"/>
      <c r="GNU14" s="1739" t="n"/>
      <c r="GNV14" s="1739" t="n"/>
      <c r="GNW14" s="1739" t="n"/>
      <c r="GNX14" s="1739" t="n"/>
      <c r="GNY14" s="1739" t="n"/>
      <c r="GNZ14" s="1739" t="n"/>
      <c r="GOA14" s="1739" t="n"/>
      <c r="GOB14" s="1739" t="n"/>
      <c r="GOC14" s="1739" t="n"/>
      <c r="GOD14" s="1739" t="n"/>
      <c r="GOE14" s="1739" t="n"/>
      <c r="GOF14" s="1739" t="n"/>
      <c r="GOG14" s="1739" t="n"/>
      <c r="GOH14" s="1739" t="n"/>
      <c r="GOI14" s="1739" t="n"/>
      <c r="GOJ14" s="1739" t="n"/>
      <c r="GOK14" s="1739" t="n"/>
      <c r="GOL14" s="1739" t="n"/>
      <c r="GOM14" s="1739" t="n"/>
      <c r="GON14" s="1739" t="n"/>
      <c r="GOO14" s="1739" t="n"/>
      <c r="GOP14" s="1739" t="n"/>
      <c r="GOQ14" s="1739" t="n"/>
      <c r="GOR14" s="1739" t="n"/>
      <c r="GOS14" s="1739" t="n"/>
      <c r="GOT14" s="1739" t="n"/>
      <c r="GOU14" s="1739" t="n"/>
      <c r="GOV14" s="1739" t="n"/>
      <c r="GOW14" s="1739" t="n"/>
      <c r="GOX14" s="1739" t="n"/>
      <c r="GOY14" s="1739" t="n"/>
      <c r="GOZ14" s="1739" t="n"/>
      <c r="GPA14" s="1739" t="n"/>
      <c r="GPB14" s="1739" t="n"/>
      <c r="GPC14" s="1739" t="n"/>
      <c r="GPD14" s="1739" t="n"/>
      <c r="GPE14" s="1739" t="n"/>
      <c r="GPF14" s="1739" t="n"/>
      <c r="GPG14" s="1739" t="n"/>
      <c r="GPH14" s="1739" t="n"/>
      <c r="GPI14" s="1739" t="n"/>
      <c r="GPJ14" s="1739" t="n"/>
      <c r="GPK14" s="1739" t="n"/>
      <c r="GPL14" s="1739" t="n"/>
      <c r="GPM14" s="1739" t="n"/>
      <c r="GPN14" s="1739" t="n"/>
      <c r="GPO14" s="1739" t="n"/>
      <c r="GPP14" s="1739" t="n"/>
      <c r="GPQ14" s="1739" t="n"/>
      <c r="GPR14" s="1739" t="n"/>
      <c r="GPS14" s="1739" t="n"/>
      <c r="GPT14" s="1739" t="n"/>
      <c r="GPU14" s="1739" t="n"/>
      <c r="GPV14" s="1739" t="n"/>
      <c r="GPW14" s="1739" t="n"/>
      <c r="GPX14" s="1739" t="n"/>
      <c r="GPY14" s="1739" t="n"/>
      <c r="GPZ14" s="1739" t="n"/>
      <c r="GQA14" s="1739" t="n"/>
      <c r="GQB14" s="1739" t="n"/>
      <c r="GQC14" s="1739" t="n"/>
      <c r="GQD14" s="1739" t="n"/>
      <c r="GQE14" s="1739" t="n"/>
      <c r="GQF14" s="1739" t="n"/>
      <c r="GQG14" s="1739" t="n"/>
      <c r="GQH14" s="1739" t="n"/>
      <c r="GQI14" s="1739" t="n"/>
      <c r="GQJ14" s="1739" t="n"/>
      <c r="GQK14" s="1739" t="n"/>
      <c r="GQL14" s="1739" t="n"/>
      <c r="GQM14" s="1739" t="n"/>
      <c r="GQN14" s="1739" t="n"/>
      <c r="GQO14" s="1739" t="n"/>
      <c r="GQP14" s="1739" t="n"/>
      <c r="GQQ14" s="1739" t="n"/>
      <c r="GQR14" s="1739" t="n"/>
      <c r="GQS14" s="1739" t="n"/>
      <c r="GQT14" s="1739" t="n"/>
      <c r="GQU14" s="1739" t="n"/>
      <c r="GQV14" s="1739" t="n"/>
      <c r="GQW14" s="1739" t="n"/>
      <c r="GQX14" s="1739" t="n"/>
      <c r="GQY14" s="1739" t="n"/>
      <c r="GQZ14" s="1739" t="n"/>
      <c r="GRA14" s="1739" t="n"/>
      <c r="GRB14" s="1739" t="n"/>
      <c r="GRC14" s="1739" t="n"/>
      <c r="GRD14" s="1739" t="n"/>
      <c r="GRE14" s="1739" t="n"/>
      <c r="GRF14" s="1739" t="n"/>
      <c r="GRG14" s="1739" t="n"/>
      <c r="GRH14" s="1739" t="n"/>
      <c r="GRI14" s="1739" t="n"/>
      <c r="GRJ14" s="1739" t="n"/>
      <c r="GRK14" s="1739" t="n"/>
      <c r="GRL14" s="1739" t="n"/>
      <c r="GRM14" s="1739" t="n"/>
      <c r="GRN14" s="1739" t="n"/>
      <c r="GRO14" s="1739" t="n"/>
      <c r="GRP14" s="1739" t="n"/>
      <c r="GRQ14" s="1739" t="n"/>
      <c r="GRR14" s="1739" t="n"/>
      <c r="GRS14" s="1739" t="n"/>
      <c r="GRT14" s="1739" t="n"/>
      <c r="GRU14" s="1739" t="n"/>
      <c r="GRV14" s="1739" t="n"/>
      <c r="GRW14" s="1739" t="n"/>
      <c r="GRX14" s="1739" t="n"/>
      <c r="GRY14" s="1739" t="n"/>
      <c r="GRZ14" s="1739" t="n"/>
      <c r="GSA14" s="1739" t="n"/>
      <c r="GSB14" s="1739" t="n"/>
      <c r="GSC14" s="1739" t="n"/>
      <c r="GSD14" s="1739" t="n"/>
      <c r="GSE14" s="1739" t="n"/>
      <c r="GSF14" s="1739" t="n"/>
      <c r="GSG14" s="1739" t="n"/>
      <c r="GSH14" s="1739" t="n"/>
      <c r="GSI14" s="1739" t="n"/>
      <c r="GSJ14" s="1739" t="n"/>
      <c r="GSK14" s="1739" t="n"/>
      <c r="GSL14" s="1739" t="n"/>
      <c r="GSM14" s="1739" t="n"/>
      <c r="GSN14" s="1739" t="n"/>
      <c r="GSO14" s="1739" t="n"/>
      <c r="GSP14" s="1739" t="n"/>
      <c r="GSQ14" s="1739" t="n"/>
      <c r="GSR14" s="1739" t="n"/>
      <c r="GSS14" s="1739" t="n"/>
      <c r="GST14" s="1739" t="n"/>
      <c r="GSU14" s="1739" t="n"/>
      <c r="GSV14" s="1739" t="n"/>
      <c r="GSW14" s="1739" t="n"/>
      <c r="GSX14" s="1739" t="n"/>
      <c r="GSY14" s="1739" t="n"/>
      <c r="GSZ14" s="1739" t="n"/>
      <c r="GTA14" s="1739" t="n"/>
      <c r="GTB14" s="1739" t="n"/>
      <c r="GTC14" s="1739" t="n"/>
      <c r="GTD14" s="1739" t="n"/>
      <c r="GTE14" s="1739" t="n"/>
      <c r="GTF14" s="1739" t="n"/>
      <c r="GTG14" s="1739" t="n"/>
      <c r="GTH14" s="1739" t="n"/>
      <c r="GTI14" s="1739" t="n"/>
      <c r="GTJ14" s="1739" t="n"/>
      <c r="GTK14" s="1739" t="n"/>
      <c r="GTL14" s="1739" t="n"/>
      <c r="GTM14" s="1739" t="n"/>
      <c r="GTN14" s="1739" t="n"/>
      <c r="GTO14" s="1739" t="n"/>
      <c r="GTP14" s="1739" t="n"/>
      <c r="GTQ14" s="1739" t="n"/>
      <c r="GTR14" s="1739" t="n"/>
      <c r="GTS14" s="1739" t="n"/>
      <c r="GTT14" s="1739" t="n"/>
      <c r="GTU14" s="1739" t="n"/>
      <c r="GTV14" s="1739" t="n"/>
      <c r="GTW14" s="1739" t="n"/>
      <c r="GTX14" s="1739" t="n"/>
      <c r="GTY14" s="1739" t="n"/>
      <c r="GTZ14" s="1739" t="n"/>
      <c r="GUA14" s="1739" t="n"/>
      <c r="GUB14" s="1739" t="n"/>
      <c r="GUC14" s="1739" t="n"/>
      <c r="GUD14" s="1739" t="n"/>
      <c r="GUE14" s="1739" t="n"/>
      <c r="GUF14" s="1739" t="n"/>
      <c r="GUG14" s="1739" t="n"/>
      <c r="GUH14" s="1739" t="n"/>
      <c r="GUI14" s="1739" t="n"/>
      <c r="GUJ14" s="1739" t="n"/>
      <c r="GUK14" s="1739" t="n"/>
      <c r="GUL14" s="1739" t="n"/>
      <c r="GUM14" s="1739" t="n"/>
      <c r="GUN14" s="1739" t="n"/>
      <c r="GUO14" s="1739" t="n"/>
      <c r="GUP14" s="1739" t="n"/>
      <c r="GUQ14" s="1739" t="n"/>
      <c r="GUR14" s="1739" t="n"/>
      <c r="GUS14" s="1739" t="n"/>
      <c r="GUT14" s="1739" t="n"/>
      <c r="GUU14" s="1739" t="n"/>
      <c r="GUV14" s="1739" t="n"/>
      <c r="GUW14" s="1739" t="n"/>
      <c r="GUX14" s="1739" t="n"/>
      <c r="GUY14" s="1739" t="n"/>
      <c r="GUZ14" s="1739" t="n"/>
      <c r="GVA14" s="1739" t="n"/>
      <c r="GVB14" s="1739" t="n"/>
      <c r="GVC14" s="1739" t="n"/>
      <c r="GVD14" s="1739" t="n"/>
      <c r="GVE14" s="1739" t="n"/>
      <c r="GVF14" s="1739" t="n"/>
      <c r="GVG14" s="1739" t="n"/>
      <c r="GVH14" s="1739" t="n"/>
      <c r="GVI14" s="1739" t="n"/>
      <c r="GVJ14" s="1739" t="n"/>
      <c r="GVK14" s="1739" t="n"/>
      <c r="GVL14" s="1739" t="n"/>
      <c r="GVM14" s="1739" t="n"/>
      <c r="GVN14" s="1739" t="n"/>
      <c r="GVO14" s="1739" t="n"/>
      <c r="GVP14" s="1739" t="n"/>
      <c r="GVQ14" s="1739" t="n"/>
      <c r="GVR14" s="1739" t="n"/>
      <c r="GVS14" s="1739" t="n"/>
      <c r="GVT14" s="1739" t="n"/>
      <c r="GVU14" s="1739" t="n"/>
      <c r="GVV14" s="1739" t="n"/>
      <c r="GVW14" s="1739" t="n"/>
      <c r="GVX14" s="1739" t="n"/>
      <c r="GVY14" s="1739" t="n"/>
      <c r="GVZ14" s="1739" t="n"/>
      <c r="GWA14" s="1739" t="n"/>
      <c r="GWB14" s="1739" t="n"/>
      <c r="GWC14" s="1739" t="n"/>
      <c r="GWD14" s="1739" t="n"/>
      <c r="GWE14" s="1739" t="n"/>
      <c r="GWF14" s="1739" t="n"/>
      <c r="GWG14" s="1739" t="n"/>
      <c r="GWH14" s="1739" t="n"/>
      <c r="GWI14" s="1739" t="n"/>
      <c r="GWJ14" s="1739" t="n"/>
      <c r="GWK14" s="1739" t="n"/>
      <c r="GWL14" s="1739" t="n"/>
      <c r="GWM14" s="1739" t="n"/>
      <c r="GWN14" s="1739" t="n"/>
      <c r="GWO14" s="1739" t="n"/>
      <c r="GWP14" s="1739" t="n"/>
      <c r="GWQ14" s="1739" t="n"/>
      <c r="GWR14" s="1739" t="n"/>
      <c r="GWS14" s="1739" t="n"/>
      <c r="GWT14" s="1739" t="n"/>
      <c r="GWU14" s="1739" t="n"/>
      <c r="GWV14" s="1739" t="n"/>
      <c r="GWW14" s="1739" t="n"/>
      <c r="GWX14" s="1739" t="n"/>
      <c r="GWY14" s="1739" t="n"/>
      <c r="GWZ14" s="1739" t="n"/>
      <c r="GXA14" s="1739" t="n"/>
      <c r="GXB14" s="1739" t="n"/>
      <c r="GXC14" s="1739" t="n"/>
      <c r="GXD14" s="1739" t="n"/>
      <c r="GXE14" s="1739" t="n"/>
      <c r="GXF14" s="1739" t="n"/>
      <c r="GXG14" s="1739" t="n"/>
      <c r="GXH14" s="1739" t="n"/>
      <c r="GXI14" s="1739" t="n"/>
      <c r="GXJ14" s="1739" t="n"/>
      <c r="GXK14" s="1739" t="n"/>
      <c r="GXL14" s="1739" t="n"/>
      <c r="GXM14" s="1739" t="n"/>
      <c r="GXN14" s="1739" t="n"/>
      <c r="GXO14" s="1739" t="n"/>
      <c r="GXP14" s="1739" t="n"/>
      <c r="GXQ14" s="1739" t="n"/>
      <c r="GXR14" s="1739" t="n"/>
      <c r="GXS14" s="1739" t="n"/>
      <c r="GXT14" s="1739" t="n"/>
      <c r="GXU14" s="1739" t="n"/>
      <c r="GXV14" s="1739" t="n"/>
      <c r="GXW14" s="1739" t="n"/>
      <c r="GXX14" s="1739" t="n"/>
      <c r="GXY14" s="1739" t="n"/>
      <c r="GXZ14" s="1739" t="n"/>
      <c r="GYA14" s="1739" t="n"/>
      <c r="GYB14" s="1739" t="n"/>
      <c r="GYC14" s="1739" t="n"/>
      <c r="GYD14" s="1739" t="n"/>
      <c r="GYE14" s="1739" t="n"/>
      <c r="GYF14" s="1739" t="n"/>
      <c r="GYG14" s="1739" t="n"/>
      <c r="GYH14" s="1739" t="n"/>
      <c r="GYI14" s="1739" t="n"/>
      <c r="GYJ14" s="1739" t="n"/>
      <c r="GYK14" s="1739" t="n"/>
      <c r="GYL14" s="1739" t="n"/>
      <c r="GYM14" s="1739" t="n"/>
      <c r="GYN14" s="1739" t="n"/>
      <c r="GYO14" s="1739" t="n"/>
      <c r="GYP14" s="1739" t="n"/>
      <c r="GYQ14" s="1739" t="n"/>
      <c r="GYR14" s="1739" t="n"/>
      <c r="GYS14" s="1739" t="n"/>
      <c r="GYT14" s="1739" t="n"/>
      <c r="GYU14" s="1739" t="n"/>
      <c r="GYV14" s="1739" t="n"/>
      <c r="GYW14" s="1739" t="n"/>
      <c r="GYX14" s="1739" t="n"/>
      <c r="GYY14" s="1739" t="n"/>
      <c r="GYZ14" s="1739" t="n"/>
      <c r="GZA14" s="1739" t="n"/>
      <c r="GZB14" s="1739" t="n"/>
      <c r="GZC14" s="1739" t="n"/>
      <c r="GZD14" s="1739" t="n"/>
      <c r="GZE14" s="1739" t="n"/>
      <c r="GZF14" s="1739" t="n"/>
      <c r="GZG14" s="1739" t="n"/>
      <c r="GZH14" s="1739" t="n"/>
      <c r="GZI14" s="1739" t="n"/>
      <c r="GZJ14" s="1739" t="n"/>
      <c r="GZK14" s="1739" t="n"/>
      <c r="GZL14" s="1739" t="n"/>
      <c r="GZM14" s="1739" t="n"/>
      <c r="GZN14" s="1739" t="n"/>
      <c r="GZO14" s="1739" t="n"/>
      <c r="GZP14" s="1739" t="n"/>
      <c r="GZQ14" s="1739" t="n"/>
      <c r="GZR14" s="1739" t="n"/>
      <c r="GZS14" s="1739" t="n"/>
      <c r="GZT14" s="1739" t="n"/>
      <c r="GZU14" s="1739" t="n"/>
      <c r="GZV14" s="1739" t="n"/>
      <c r="GZW14" s="1739" t="n"/>
      <c r="GZX14" s="1739" t="n"/>
      <c r="GZY14" s="1739" t="n"/>
      <c r="GZZ14" s="1739" t="n"/>
      <c r="HAA14" s="1739" t="n"/>
      <c r="HAB14" s="1739" t="n"/>
      <c r="HAC14" s="1739" t="n"/>
      <c r="HAD14" s="1739" t="n"/>
      <c r="HAE14" s="1739" t="n"/>
      <c r="HAF14" s="1739" t="n"/>
      <c r="HAG14" s="1739" t="n"/>
      <c r="HAH14" s="1739" t="n"/>
      <c r="HAI14" s="1739" t="n"/>
      <c r="HAJ14" s="1739" t="n"/>
      <c r="HAK14" s="1739" t="n"/>
      <c r="HAL14" s="1739" t="n"/>
      <c r="HAM14" s="1739" t="n"/>
      <c r="HAN14" s="1739" t="n"/>
      <c r="HAO14" s="1739" t="n"/>
      <c r="HAP14" s="1739" t="n"/>
      <c r="HAQ14" s="1739" t="n"/>
      <c r="HAR14" s="1739" t="n"/>
      <c r="HAS14" s="1739" t="n"/>
      <c r="HAT14" s="1739" t="n"/>
      <c r="HAU14" s="1739" t="n"/>
      <c r="HAV14" s="1739" t="n"/>
      <c r="HAW14" s="1739" t="n"/>
      <c r="HAX14" s="1739" t="n"/>
      <c r="HAY14" s="1739" t="n"/>
      <c r="HAZ14" s="1739" t="n"/>
      <c r="HBA14" s="1739" t="n"/>
      <c r="HBB14" s="1739" t="n"/>
      <c r="HBC14" s="1739" t="n"/>
      <c r="HBD14" s="1739" t="n"/>
      <c r="HBE14" s="1739" t="n"/>
      <c r="HBF14" s="1739" t="n"/>
      <c r="HBG14" s="1739" t="n"/>
      <c r="HBH14" s="1739" t="n"/>
      <c r="HBI14" s="1739" t="n"/>
      <c r="HBJ14" s="1739" t="n"/>
      <c r="HBK14" s="1739" t="n"/>
      <c r="HBL14" s="1739" t="n"/>
      <c r="HBM14" s="1739" t="n"/>
      <c r="HBN14" s="1739" t="n"/>
      <c r="HBO14" s="1739" t="n"/>
      <c r="HBP14" s="1739" t="n"/>
      <c r="HBQ14" s="1739" t="n"/>
      <c r="HBR14" s="1739" t="n"/>
      <c r="HBS14" s="1739" t="n"/>
      <c r="HBT14" s="1739" t="n"/>
      <c r="HBU14" s="1739" t="n"/>
      <c r="HBV14" s="1739" t="n"/>
      <c r="HBW14" s="1739" t="n"/>
      <c r="HBX14" s="1739" t="n"/>
      <c r="HBY14" s="1739" t="n"/>
      <c r="HBZ14" s="1739" t="n"/>
      <c r="HCA14" s="1739" t="n"/>
      <c r="HCB14" s="1739" t="n"/>
      <c r="HCC14" s="1739" t="n"/>
      <c r="HCD14" s="1739" t="n"/>
      <c r="HCE14" s="1739" t="n"/>
      <c r="HCF14" s="1739" t="n"/>
      <c r="HCG14" s="1739" t="n"/>
      <c r="HCH14" s="1739" t="n"/>
      <c r="HCI14" s="1739" t="n"/>
      <c r="HCJ14" s="1739" t="n"/>
      <c r="HCK14" s="1739" t="n"/>
      <c r="HCL14" s="1739" t="n"/>
      <c r="HCM14" s="1739" t="n"/>
      <c r="HCN14" s="1739" t="n"/>
      <c r="HCO14" s="1739" t="n"/>
      <c r="HCP14" s="1739" t="n"/>
      <c r="HCQ14" s="1739" t="n"/>
      <c r="HCR14" s="1739" t="n"/>
      <c r="HCS14" s="1739" t="n"/>
      <c r="HCT14" s="1739" t="n"/>
      <c r="HCU14" s="1739" t="n"/>
      <c r="HCV14" s="1739" t="n"/>
      <c r="HCW14" s="1739" t="n"/>
      <c r="HCX14" s="1739" t="n"/>
      <c r="HCY14" s="1739" t="n"/>
      <c r="HCZ14" s="1739" t="n"/>
      <c r="HDA14" s="1739" t="n"/>
      <c r="HDB14" s="1739" t="n"/>
      <c r="HDC14" s="1739" t="n"/>
      <c r="HDD14" s="1739" t="n"/>
      <c r="HDE14" s="1739" t="n"/>
      <c r="HDF14" s="1739" t="n"/>
      <c r="HDG14" s="1739" t="n"/>
      <c r="HDH14" s="1739" t="n"/>
      <c r="HDI14" s="1739" t="n"/>
      <c r="HDJ14" s="1739" t="n"/>
      <c r="HDK14" s="1739" t="n"/>
      <c r="HDL14" s="1739" t="n"/>
      <c r="HDM14" s="1739" t="n"/>
      <c r="HDN14" s="1739" t="n"/>
      <c r="HDO14" s="1739" t="n"/>
      <c r="HDP14" s="1739" t="n"/>
      <c r="HDQ14" s="1739" t="n"/>
      <c r="HDR14" s="1739" t="n"/>
      <c r="HDS14" s="1739" t="n"/>
      <c r="HDT14" s="1739" t="n"/>
      <c r="HDU14" s="1739" t="n"/>
      <c r="HDV14" s="1739" t="n"/>
      <c r="HDW14" s="1739" t="n"/>
      <c r="HDX14" s="1739" t="n"/>
      <c r="HDY14" s="1739" t="n"/>
      <c r="HDZ14" s="1739" t="n"/>
      <c r="HEA14" s="1739" t="n"/>
      <c r="HEB14" s="1739" t="n"/>
      <c r="HEC14" s="1739" t="n"/>
      <c r="HED14" s="1739" t="n"/>
      <c r="HEE14" s="1739" t="n"/>
      <c r="HEF14" s="1739" t="n"/>
      <c r="HEG14" s="1739" t="n"/>
      <c r="HEH14" s="1739" t="n"/>
      <c r="HEI14" s="1739" t="n"/>
      <c r="HEJ14" s="1739" t="n"/>
      <c r="HEK14" s="1739" t="n"/>
      <c r="HEL14" s="1739" t="n"/>
      <c r="HEM14" s="1739" t="n"/>
      <c r="HEN14" s="1739" t="n"/>
      <c r="HEO14" s="1739" t="n"/>
      <c r="HEP14" s="1739" t="n"/>
      <c r="HEQ14" s="1739" t="n"/>
      <c r="HER14" s="1739" t="n"/>
      <c r="HES14" s="1739" t="n"/>
      <c r="HET14" s="1739" t="n"/>
      <c r="HEU14" s="1739" t="n"/>
      <c r="HEV14" s="1739" t="n"/>
      <c r="HEW14" s="1739" t="n"/>
      <c r="HEX14" s="1739" t="n"/>
      <c r="HEY14" s="1739" t="n"/>
      <c r="HEZ14" s="1739" t="n"/>
      <c r="HFA14" s="1739" t="n"/>
      <c r="HFB14" s="1739" t="n"/>
      <c r="HFC14" s="1739" t="n"/>
      <c r="HFD14" s="1739" t="n"/>
      <c r="HFE14" s="1739" t="n"/>
      <c r="HFF14" s="1739" t="n"/>
      <c r="HFG14" s="1739" t="n"/>
      <c r="HFH14" s="1739" t="n"/>
      <c r="HFI14" s="1739" t="n"/>
      <c r="HFJ14" s="1739" t="n"/>
      <c r="HFK14" s="1739" t="n"/>
      <c r="HFL14" s="1739" t="n"/>
      <c r="HFM14" s="1739" t="n"/>
      <c r="HFN14" s="1739" t="n"/>
      <c r="HFO14" s="1739" t="n"/>
      <c r="HFP14" s="1739" t="n"/>
      <c r="HFQ14" s="1739" t="n"/>
      <c r="HFR14" s="1739" t="n"/>
      <c r="HFS14" s="1739" t="n"/>
      <c r="HFT14" s="1739" t="n"/>
      <c r="HFU14" s="1739" t="n"/>
      <c r="HFV14" s="1739" t="n"/>
      <c r="HFW14" s="1739" t="n"/>
      <c r="HFX14" s="1739" t="n"/>
      <c r="HFY14" s="1739" t="n"/>
      <c r="HFZ14" s="1739" t="n"/>
      <c r="HGA14" s="1739" t="n"/>
      <c r="HGB14" s="1739" t="n"/>
      <c r="HGC14" s="1739" t="n"/>
      <c r="HGD14" s="1739" t="n"/>
      <c r="HGE14" s="1739" t="n"/>
      <c r="HGF14" s="1739" t="n"/>
      <c r="HGG14" s="1739" t="n"/>
      <c r="HGH14" s="1739" t="n"/>
      <c r="HGI14" s="1739" t="n"/>
      <c r="HGJ14" s="1739" t="n"/>
      <c r="HGK14" s="1739" t="n"/>
      <c r="HGL14" s="1739" t="n"/>
      <c r="HGM14" s="1739" t="n"/>
      <c r="HGN14" s="1739" t="n"/>
      <c r="HGO14" s="1739" t="n"/>
      <c r="HGP14" s="1739" t="n"/>
      <c r="HGQ14" s="1739" t="n"/>
      <c r="HGR14" s="1739" t="n"/>
      <c r="HGS14" s="1739" t="n"/>
      <c r="HGT14" s="1739" t="n"/>
      <c r="HGU14" s="1739" t="n"/>
      <c r="HGV14" s="1739" t="n"/>
      <c r="HGW14" s="1739" t="n"/>
      <c r="HGX14" s="1739" t="n"/>
      <c r="HGY14" s="1739" t="n"/>
      <c r="HGZ14" s="1739" t="n"/>
      <c r="HHA14" s="1739" t="n"/>
      <c r="HHB14" s="1739" t="n"/>
      <c r="HHC14" s="1739" t="n"/>
      <c r="HHD14" s="1739" t="n"/>
      <c r="HHE14" s="1739" t="n"/>
      <c r="HHF14" s="1739" t="n"/>
      <c r="HHG14" s="1739" t="n"/>
      <c r="HHH14" s="1739" t="n"/>
      <c r="HHI14" s="1739" t="n"/>
      <c r="HHJ14" s="1739" t="n"/>
      <c r="HHK14" s="1739" t="n"/>
      <c r="HHL14" s="1739" t="n"/>
      <c r="HHM14" s="1739" t="n"/>
      <c r="HHN14" s="1739" t="n"/>
      <c r="HHO14" s="1739" t="n"/>
      <c r="HHP14" s="1739" t="n"/>
      <c r="HHQ14" s="1739" t="n"/>
      <c r="HHR14" s="1739" t="n"/>
      <c r="HHS14" s="1739" t="n"/>
      <c r="HHT14" s="1739" t="n"/>
      <c r="HHU14" s="1739" t="n"/>
      <c r="HHV14" s="1739" t="n"/>
      <c r="HHW14" s="1739" t="n"/>
      <c r="HHX14" s="1739" t="n"/>
      <c r="HHY14" s="1739" t="n"/>
      <c r="HHZ14" s="1739" t="n"/>
      <c r="HIA14" s="1739" t="n"/>
      <c r="HIB14" s="1739" t="n"/>
      <c r="HIC14" s="1739" t="n"/>
      <c r="HID14" s="1739" t="n"/>
      <c r="HIE14" s="1739" t="n"/>
      <c r="HIF14" s="1739" t="n"/>
      <c r="HIG14" s="1739" t="n"/>
      <c r="HIH14" s="1739" t="n"/>
      <c r="HII14" s="1739" t="n"/>
      <c r="HIJ14" s="1739" t="n"/>
      <c r="HIK14" s="1739" t="n"/>
      <c r="HIL14" s="1739" t="n"/>
      <c r="HIM14" s="1739" t="n"/>
      <c r="HIN14" s="1739" t="n"/>
      <c r="HIO14" s="1739" t="n"/>
      <c r="HIP14" s="1739" t="n"/>
      <c r="HIQ14" s="1739" t="n"/>
      <c r="HIR14" s="1739" t="n"/>
      <c r="HIS14" s="1739" t="n"/>
      <c r="HIT14" s="1739" t="n"/>
      <c r="HIU14" s="1739" t="n"/>
      <c r="HIV14" s="1739" t="n"/>
      <c r="HIW14" s="1739" t="n"/>
      <c r="HIX14" s="1739" t="n"/>
      <c r="HIY14" s="1739" t="n"/>
      <c r="HIZ14" s="1739" t="n"/>
      <c r="HJA14" s="1739" t="n"/>
      <c r="HJB14" s="1739" t="n"/>
      <c r="HJC14" s="1739" t="n"/>
      <c r="HJD14" s="1739" t="n"/>
      <c r="HJE14" s="1739" t="n"/>
      <c r="HJF14" s="1739" t="n"/>
      <c r="HJG14" s="1739" t="n"/>
      <c r="HJH14" s="1739" t="n"/>
      <c r="HJI14" s="1739" t="n"/>
      <c r="HJJ14" s="1739" t="n"/>
      <c r="HJK14" s="1739" t="n"/>
      <c r="HJL14" s="1739" t="n"/>
      <c r="HJM14" s="1739" t="n"/>
      <c r="HJN14" s="1739" t="n"/>
      <c r="HJO14" s="1739" t="n"/>
      <c r="HJP14" s="1739" t="n"/>
      <c r="HJQ14" s="1739" t="n"/>
      <c r="HJR14" s="1739" t="n"/>
      <c r="HJS14" s="1739" t="n"/>
      <c r="HJT14" s="1739" t="n"/>
      <c r="HJU14" s="1739" t="n"/>
      <c r="HJV14" s="1739" t="n"/>
      <c r="HJW14" s="1739" t="n"/>
      <c r="HJX14" s="1739" t="n"/>
      <c r="HJY14" s="1739" t="n"/>
      <c r="HJZ14" s="1739" t="n"/>
      <c r="HKA14" s="1739" t="n"/>
      <c r="HKB14" s="1739" t="n"/>
      <c r="HKC14" s="1739" t="n"/>
      <c r="HKD14" s="1739" t="n"/>
      <c r="HKE14" s="1739" t="n"/>
      <c r="HKF14" s="1739" t="n"/>
      <c r="HKG14" s="1739" t="n"/>
      <c r="HKH14" s="1739" t="n"/>
      <c r="HKI14" s="1739" t="n"/>
      <c r="HKJ14" s="1739" t="n"/>
      <c r="HKK14" s="1739" t="n"/>
      <c r="HKL14" s="1739" t="n"/>
      <c r="HKM14" s="1739" t="n"/>
      <c r="HKN14" s="1739" t="n"/>
      <c r="HKO14" s="1739" t="n"/>
      <c r="HKP14" s="1739" t="n"/>
      <c r="HKQ14" s="1739" t="n"/>
      <c r="HKR14" s="1739" t="n"/>
      <c r="HKS14" s="1739" t="n"/>
      <c r="HKT14" s="1739" t="n"/>
      <c r="HKU14" s="1739" t="n"/>
      <c r="HKV14" s="1739" t="n"/>
      <c r="HKW14" s="1739" t="n"/>
      <c r="HKX14" s="1739" t="n"/>
      <c r="HKY14" s="1739" t="n"/>
      <c r="HKZ14" s="1739" t="n"/>
      <c r="HLA14" s="1739" t="n"/>
      <c r="HLB14" s="1739" t="n"/>
      <c r="HLC14" s="1739" t="n"/>
      <c r="HLD14" s="1739" t="n"/>
      <c r="HLE14" s="1739" t="n"/>
      <c r="HLF14" s="1739" t="n"/>
      <c r="HLG14" s="1739" t="n"/>
      <c r="HLH14" s="1739" t="n"/>
      <c r="HLI14" s="1739" t="n"/>
      <c r="HLJ14" s="1739" t="n"/>
      <c r="HLK14" s="1739" t="n"/>
      <c r="HLL14" s="1739" t="n"/>
      <c r="HLM14" s="1739" t="n"/>
      <c r="HLN14" s="1739" t="n"/>
      <c r="HLO14" s="1739" t="n"/>
      <c r="HLP14" s="1739" t="n"/>
      <c r="HLQ14" s="1739" t="n"/>
      <c r="HLR14" s="1739" t="n"/>
      <c r="HLS14" s="1739" t="n"/>
      <c r="HLT14" s="1739" t="n"/>
      <c r="HLU14" s="1739" t="n"/>
      <c r="HLV14" s="1739" t="n"/>
      <c r="HLW14" s="1739" t="n"/>
      <c r="HLX14" s="1739" t="n"/>
      <c r="HLY14" s="1739" t="n"/>
      <c r="HLZ14" s="1739" t="n"/>
      <c r="HMA14" s="1739" t="n"/>
      <c r="HMB14" s="1739" t="n"/>
      <c r="HMC14" s="1739" t="n"/>
      <c r="HMD14" s="1739" t="n"/>
      <c r="HME14" s="1739" t="n"/>
      <c r="HMF14" s="1739" t="n"/>
      <c r="HMG14" s="1739" t="n"/>
      <c r="HMH14" s="1739" t="n"/>
      <c r="HMI14" s="1739" t="n"/>
      <c r="HMJ14" s="1739" t="n"/>
      <c r="HMK14" s="1739" t="n"/>
      <c r="HML14" s="1739" t="n"/>
      <c r="HMM14" s="1739" t="n"/>
      <c r="HMN14" s="1739" t="n"/>
      <c r="HMO14" s="1739" t="n"/>
      <c r="HMP14" s="1739" t="n"/>
      <c r="HMQ14" s="1739" t="n"/>
      <c r="HMR14" s="1739" t="n"/>
      <c r="HMS14" s="1739" t="n"/>
      <c r="HMT14" s="1739" t="n"/>
      <c r="HMU14" s="1739" t="n"/>
      <c r="HMV14" s="1739" t="n"/>
      <c r="HMW14" s="1739" t="n"/>
      <c r="HMX14" s="1739" t="n"/>
      <c r="HMY14" s="1739" t="n"/>
      <c r="HMZ14" s="1739" t="n"/>
      <c r="HNA14" s="1739" t="n"/>
      <c r="HNB14" s="1739" t="n"/>
      <c r="HNC14" s="1739" t="n"/>
      <c r="HND14" s="1739" t="n"/>
      <c r="HNE14" s="1739" t="n"/>
      <c r="HNF14" s="1739" t="n"/>
      <c r="HNG14" s="1739" t="n"/>
      <c r="HNH14" s="1739" t="n"/>
      <c r="HNI14" s="1739" t="n"/>
      <c r="HNJ14" s="1739" t="n"/>
      <c r="HNK14" s="1739" t="n"/>
      <c r="HNL14" s="1739" t="n"/>
      <c r="HNM14" s="1739" t="n"/>
      <c r="HNN14" s="1739" t="n"/>
      <c r="HNO14" s="1739" t="n"/>
      <c r="HNP14" s="1739" t="n"/>
      <c r="HNQ14" s="1739" t="n"/>
      <c r="HNR14" s="1739" t="n"/>
      <c r="HNS14" s="1739" t="n"/>
      <c r="HNT14" s="1739" t="n"/>
      <c r="HNU14" s="1739" t="n"/>
      <c r="HNV14" s="1739" t="n"/>
      <c r="HNW14" s="1739" t="n"/>
      <c r="HNX14" s="1739" t="n"/>
      <c r="HNY14" s="1739" t="n"/>
      <c r="HNZ14" s="1739" t="n"/>
      <c r="HOA14" s="1739" t="n"/>
      <c r="HOB14" s="1739" t="n"/>
      <c r="HOC14" s="1739" t="n"/>
      <c r="HOD14" s="1739" t="n"/>
      <c r="HOE14" s="1739" t="n"/>
      <c r="HOF14" s="1739" t="n"/>
      <c r="HOG14" s="1739" t="n"/>
      <c r="HOH14" s="1739" t="n"/>
      <c r="HOI14" s="1739" t="n"/>
      <c r="HOJ14" s="1739" t="n"/>
      <c r="HOK14" s="1739" t="n"/>
      <c r="HOL14" s="1739" t="n"/>
      <c r="HOM14" s="1739" t="n"/>
      <c r="HON14" s="1739" t="n"/>
      <c r="HOO14" s="1739" t="n"/>
      <c r="HOP14" s="1739" t="n"/>
      <c r="HOQ14" s="1739" t="n"/>
      <c r="HOR14" s="1739" t="n"/>
      <c r="HOS14" s="1739" t="n"/>
      <c r="HOT14" s="1739" t="n"/>
      <c r="HOU14" s="1739" t="n"/>
      <c r="HOV14" s="1739" t="n"/>
      <c r="HOW14" s="1739" t="n"/>
      <c r="HOX14" s="1739" t="n"/>
      <c r="HOY14" s="1739" t="n"/>
      <c r="HOZ14" s="1739" t="n"/>
      <c r="HPA14" s="1739" t="n"/>
      <c r="HPB14" s="1739" t="n"/>
      <c r="HPC14" s="1739" t="n"/>
      <c r="HPD14" s="1739" t="n"/>
      <c r="HPE14" s="1739" t="n"/>
      <c r="HPF14" s="1739" t="n"/>
      <c r="HPG14" s="1739" t="n"/>
      <c r="HPH14" s="1739" t="n"/>
      <c r="HPI14" s="1739" t="n"/>
      <c r="HPJ14" s="1739" t="n"/>
      <c r="HPK14" s="1739" t="n"/>
      <c r="HPL14" s="1739" t="n"/>
      <c r="HPM14" s="1739" t="n"/>
      <c r="HPN14" s="1739" t="n"/>
      <c r="HPO14" s="1739" t="n"/>
      <c r="HPP14" s="1739" t="n"/>
      <c r="HPQ14" s="1739" t="n"/>
      <c r="HPR14" s="1739" t="n"/>
      <c r="HPS14" s="1739" t="n"/>
      <c r="HPT14" s="1739" t="n"/>
      <c r="HPU14" s="1739" t="n"/>
      <c r="HPV14" s="1739" t="n"/>
      <c r="HPW14" s="1739" t="n"/>
      <c r="HPX14" s="1739" t="n"/>
      <c r="HPY14" s="1739" t="n"/>
      <c r="HPZ14" s="1739" t="n"/>
      <c r="HQA14" s="1739" t="n"/>
      <c r="HQB14" s="1739" t="n"/>
      <c r="HQC14" s="1739" t="n"/>
      <c r="HQD14" s="1739" t="n"/>
      <c r="HQE14" s="1739" t="n"/>
      <c r="HQF14" s="1739" t="n"/>
      <c r="HQG14" s="1739" t="n"/>
      <c r="HQH14" s="1739" t="n"/>
      <c r="HQI14" s="1739" t="n"/>
      <c r="HQJ14" s="1739" t="n"/>
      <c r="HQK14" s="1739" t="n"/>
      <c r="HQL14" s="1739" t="n"/>
      <c r="HQM14" s="1739" t="n"/>
      <c r="HQN14" s="1739" t="n"/>
      <c r="HQO14" s="1739" t="n"/>
      <c r="HQP14" s="1739" t="n"/>
      <c r="HQQ14" s="1739" t="n"/>
      <c r="HQR14" s="1739" t="n"/>
      <c r="HQS14" s="1739" t="n"/>
      <c r="HQT14" s="1739" t="n"/>
      <c r="HQU14" s="1739" t="n"/>
      <c r="HQV14" s="1739" t="n"/>
      <c r="HQW14" s="1739" t="n"/>
      <c r="HQX14" s="1739" t="n"/>
      <c r="HQY14" s="1739" t="n"/>
      <c r="HQZ14" s="1739" t="n"/>
      <c r="HRA14" s="1739" t="n"/>
      <c r="HRB14" s="1739" t="n"/>
      <c r="HRC14" s="1739" t="n"/>
      <c r="HRD14" s="1739" t="n"/>
      <c r="HRE14" s="1739" t="n"/>
      <c r="HRF14" s="1739" t="n"/>
      <c r="HRG14" s="1739" t="n"/>
      <c r="HRH14" s="1739" t="n"/>
      <c r="HRI14" s="1739" t="n"/>
      <c r="HRJ14" s="1739" t="n"/>
      <c r="HRK14" s="1739" t="n"/>
      <c r="HRL14" s="1739" t="n"/>
      <c r="HRM14" s="1739" t="n"/>
      <c r="HRN14" s="1739" t="n"/>
      <c r="HRO14" s="1739" t="n"/>
      <c r="HRP14" s="1739" t="n"/>
      <c r="HRQ14" s="1739" t="n"/>
      <c r="HRR14" s="1739" t="n"/>
      <c r="HRS14" s="1739" t="n"/>
      <c r="HRT14" s="1739" t="n"/>
      <c r="HRU14" s="1739" t="n"/>
      <c r="HRV14" s="1739" t="n"/>
      <c r="HRW14" s="1739" t="n"/>
      <c r="HRX14" s="1739" t="n"/>
      <c r="HRY14" s="1739" t="n"/>
      <c r="HRZ14" s="1739" t="n"/>
      <c r="HSA14" s="1739" t="n"/>
      <c r="HSB14" s="1739" t="n"/>
      <c r="HSC14" s="1739" t="n"/>
      <c r="HSD14" s="1739" t="n"/>
      <c r="HSE14" s="1739" t="n"/>
      <c r="HSF14" s="1739" t="n"/>
      <c r="HSG14" s="1739" t="n"/>
      <c r="HSH14" s="1739" t="n"/>
      <c r="HSI14" s="1739" t="n"/>
      <c r="HSJ14" s="1739" t="n"/>
      <c r="HSK14" s="1739" t="n"/>
      <c r="HSL14" s="1739" t="n"/>
      <c r="HSM14" s="1739" t="n"/>
      <c r="HSN14" s="1739" t="n"/>
      <c r="HSO14" s="1739" t="n"/>
      <c r="HSP14" s="1739" t="n"/>
      <c r="HSQ14" s="1739" t="n"/>
      <c r="HSR14" s="1739" t="n"/>
      <c r="HSS14" s="1739" t="n"/>
      <c r="HST14" s="1739" t="n"/>
      <c r="HSU14" s="1739" t="n"/>
      <c r="HSV14" s="1739" t="n"/>
      <c r="HSW14" s="1739" t="n"/>
      <c r="HSX14" s="1739" t="n"/>
      <c r="HSY14" s="1739" t="n"/>
      <c r="HSZ14" s="1739" t="n"/>
      <c r="HTA14" s="1739" t="n"/>
      <c r="HTB14" s="1739" t="n"/>
      <c r="HTC14" s="1739" t="n"/>
      <c r="HTD14" s="1739" t="n"/>
      <c r="HTE14" s="1739" t="n"/>
      <c r="HTF14" s="1739" t="n"/>
      <c r="HTG14" s="1739" t="n"/>
      <c r="HTH14" s="1739" t="n"/>
      <c r="HTI14" s="1739" t="n"/>
      <c r="HTJ14" s="1739" t="n"/>
      <c r="HTK14" s="1739" t="n"/>
      <c r="HTL14" s="1739" t="n"/>
      <c r="HTM14" s="1739" t="n"/>
      <c r="HTN14" s="1739" t="n"/>
      <c r="HTO14" s="1739" t="n"/>
      <c r="HTP14" s="1739" t="n"/>
      <c r="HTQ14" s="1739" t="n"/>
      <c r="HTR14" s="1739" t="n"/>
      <c r="HTS14" s="1739" t="n"/>
      <c r="HTT14" s="1739" t="n"/>
      <c r="HTU14" s="1739" t="n"/>
      <c r="HTV14" s="1739" t="n"/>
      <c r="HTW14" s="1739" t="n"/>
      <c r="HTX14" s="1739" t="n"/>
      <c r="HTY14" s="1739" t="n"/>
      <c r="HTZ14" s="1739" t="n"/>
      <c r="HUA14" s="1739" t="n"/>
      <c r="HUB14" s="1739" t="n"/>
      <c r="HUC14" s="1739" t="n"/>
      <c r="HUD14" s="1739" t="n"/>
      <c r="HUE14" s="1739" t="n"/>
      <c r="HUF14" s="1739" t="n"/>
      <c r="HUG14" s="1739" t="n"/>
      <c r="HUH14" s="1739" t="n"/>
      <c r="HUI14" s="1739" t="n"/>
      <c r="HUJ14" s="1739" t="n"/>
      <c r="HUK14" s="1739" t="n"/>
      <c r="HUL14" s="1739" t="n"/>
      <c r="HUM14" s="1739" t="n"/>
      <c r="HUN14" s="1739" t="n"/>
      <c r="HUO14" s="1739" t="n"/>
      <c r="HUP14" s="1739" t="n"/>
      <c r="HUQ14" s="1739" t="n"/>
      <c r="HUR14" s="1739" t="n"/>
      <c r="HUS14" s="1739" t="n"/>
      <c r="HUT14" s="1739" t="n"/>
      <c r="HUU14" s="1739" t="n"/>
      <c r="HUV14" s="1739" t="n"/>
      <c r="HUW14" s="1739" t="n"/>
      <c r="HUX14" s="1739" t="n"/>
      <c r="HUY14" s="1739" t="n"/>
      <c r="HUZ14" s="1739" t="n"/>
      <c r="HVA14" s="1739" t="n"/>
      <c r="HVB14" s="1739" t="n"/>
      <c r="HVC14" s="1739" t="n"/>
      <c r="HVD14" s="1739" t="n"/>
      <c r="HVE14" s="1739" t="n"/>
      <c r="HVF14" s="1739" t="n"/>
      <c r="HVG14" s="1739" t="n"/>
      <c r="HVH14" s="1739" t="n"/>
      <c r="HVI14" s="1739" t="n"/>
      <c r="HVJ14" s="1739" t="n"/>
      <c r="HVK14" s="1739" t="n"/>
      <c r="HVL14" s="1739" t="n"/>
      <c r="HVM14" s="1739" t="n"/>
      <c r="HVN14" s="1739" t="n"/>
      <c r="HVO14" s="1739" t="n"/>
      <c r="HVP14" s="1739" t="n"/>
      <c r="HVQ14" s="1739" t="n"/>
      <c r="HVR14" s="1739" t="n"/>
      <c r="HVS14" s="1739" t="n"/>
      <c r="HVT14" s="1739" t="n"/>
      <c r="HVU14" s="1739" t="n"/>
      <c r="HVV14" s="1739" t="n"/>
      <c r="HVW14" s="1739" t="n"/>
      <c r="HVX14" s="1739" t="n"/>
      <c r="HVY14" s="1739" t="n"/>
      <c r="HVZ14" s="1739" t="n"/>
      <c r="HWA14" s="1739" t="n"/>
      <c r="HWB14" s="1739" t="n"/>
      <c r="HWC14" s="1739" t="n"/>
      <c r="HWD14" s="1739" t="n"/>
      <c r="HWE14" s="1739" t="n"/>
      <c r="HWF14" s="1739" t="n"/>
      <c r="HWG14" s="1739" t="n"/>
      <c r="HWH14" s="1739" t="n"/>
      <c r="HWI14" s="1739" t="n"/>
      <c r="HWJ14" s="1739" t="n"/>
      <c r="HWK14" s="1739" t="n"/>
      <c r="HWL14" s="1739" t="n"/>
      <c r="HWM14" s="1739" t="n"/>
      <c r="HWN14" s="1739" t="n"/>
      <c r="HWO14" s="1739" t="n"/>
      <c r="HWP14" s="1739" t="n"/>
      <c r="HWQ14" s="1739" t="n"/>
      <c r="HWR14" s="1739" t="n"/>
      <c r="HWS14" s="1739" t="n"/>
      <c r="HWT14" s="1739" t="n"/>
      <c r="HWU14" s="1739" t="n"/>
      <c r="HWV14" s="1739" t="n"/>
      <c r="HWW14" s="1739" t="n"/>
      <c r="HWX14" s="1739" t="n"/>
      <c r="HWY14" s="1739" t="n"/>
      <c r="HWZ14" s="1739" t="n"/>
      <c r="HXA14" s="1739" t="n"/>
      <c r="HXB14" s="1739" t="n"/>
      <c r="HXC14" s="1739" t="n"/>
      <c r="HXD14" s="1739" t="n"/>
      <c r="HXE14" s="1739" t="n"/>
      <c r="HXF14" s="1739" t="n"/>
      <c r="HXG14" s="1739" t="n"/>
      <c r="HXH14" s="1739" t="n"/>
      <c r="HXI14" s="1739" t="n"/>
      <c r="HXJ14" s="1739" t="n"/>
      <c r="HXK14" s="1739" t="n"/>
      <c r="HXL14" s="1739" t="n"/>
      <c r="HXM14" s="1739" t="n"/>
      <c r="HXN14" s="1739" t="n"/>
      <c r="HXO14" s="1739" t="n"/>
      <c r="HXP14" s="1739" t="n"/>
      <c r="HXQ14" s="1739" t="n"/>
      <c r="HXR14" s="1739" t="n"/>
      <c r="HXS14" s="1739" t="n"/>
      <c r="HXT14" s="1739" t="n"/>
      <c r="HXU14" s="1739" t="n"/>
      <c r="HXV14" s="1739" t="n"/>
      <c r="HXW14" s="1739" t="n"/>
      <c r="HXX14" s="1739" t="n"/>
      <c r="HXY14" s="1739" t="n"/>
      <c r="HXZ14" s="1739" t="n"/>
      <c r="HYA14" s="1739" t="n"/>
      <c r="HYB14" s="1739" t="n"/>
      <c r="HYC14" s="1739" t="n"/>
      <c r="HYD14" s="1739" t="n"/>
      <c r="HYE14" s="1739" t="n"/>
      <c r="HYF14" s="1739" t="n"/>
      <c r="HYG14" s="1739" t="n"/>
      <c r="HYH14" s="1739" t="n"/>
      <c r="HYI14" s="1739" t="n"/>
      <c r="HYJ14" s="1739" t="n"/>
      <c r="HYK14" s="1739" t="n"/>
      <c r="HYL14" s="1739" t="n"/>
      <c r="HYM14" s="1739" t="n"/>
      <c r="HYN14" s="1739" t="n"/>
      <c r="HYO14" s="1739" t="n"/>
      <c r="HYP14" s="1739" t="n"/>
      <c r="HYQ14" s="1739" t="n"/>
      <c r="HYR14" s="1739" t="n"/>
      <c r="HYS14" s="1739" t="n"/>
      <c r="HYT14" s="1739" t="n"/>
      <c r="HYU14" s="1739" t="n"/>
      <c r="HYV14" s="1739" t="n"/>
      <c r="HYW14" s="1739" t="n"/>
      <c r="HYX14" s="1739" t="n"/>
      <c r="HYY14" s="1739" t="n"/>
      <c r="HYZ14" s="1739" t="n"/>
      <c r="HZA14" s="1739" t="n"/>
      <c r="HZB14" s="1739" t="n"/>
      <c r="HZC14" s="1739" t="n"/>
      <c r="HZD14" s="1739" t="n"/>
      <c r="HZE14" s="1739" t="n"/>
      <c r="HZF14" s="1739" t="n"/>
      <c r="HZG14" s="1739" t="n"/>
      <c r="HZH14" s="1739" t="n"/>
      <c r="HZI14" s="1739" t="n"/>
      <c r="HZJ14" s="1739" t="n"/>
      <c r="HZK14" s="1739" t="n"/>
      <c r="HZL14" s="1739" t="n"/>
      <c r="HZM14" s="1739" t="n"/>
      <c r="HZN14" s="1739" t="n"/>
      <c r="HZO14" s="1739" t="n"/>
      <c r="HZP14" s="1739" t="n"/>
      <c r="HZQ14" s="1739" t="n"/>
      <c r="HZR14" s="1739" t="n"/>
      <c r="HZS14" s="1739" t="n"/>
      <c r="HZT14" s="1739" t="n"/>
      <c r="HZU14" s="1739" t="n"/>
      <c r="HZV14" s="1739" t="n"/>
      <c r="HZW14" s="1739" t="n"/>
      <c r="HZX14" s="1739" t="n"/>
      <c r="HZY14" s="1739" t="n"/>
      <c r="HZZ14" s="1739" t="n"/>
      <c r="IAA14" s="1739" t="n"/>
      <c r="IAB14" s="1739" t="n"/>
      <c r="IAC14" s="1739" t="n"/>
      <c r="IAD14" s="1739" t="n"/>
      <c r="IAE14" s="1739" t="n"/>
      <c r="IAF14" s="1739" t="n"/>
      <c r="IAG14" s="1739" t="n"/>
      <c r="IAH14" s="1739" t="n"/>
      <c r="IAI14" s="1739" t="n"/>
      <c r="IAJ14" s="1739" t="n"/>
      <c r="IAK14" s="1739" t="n"/>
      <c r="IAL14" s="1739" t="n"/>
      <c r="IAM14" s="1739" t="n"/>
      <c r="IAN14" s="1739" t="n"/>
      <c r="IAO14" s="1739" t="n"/>
      <c r="IAP14" s="1739" t="n"/>
      <c r="IAQ14" s="1739" t="n"/>
      <c r="IAR14" s="1739" t="n"/>
      <c r="IAS14" s="1739" t="n"/>
      <c r="IAT14" s="1739" t="n"/>
      <c r="IAU14" s="1739" t="n"/>
      <c r="IAV14" s="1739" t="n"/>
      <c r="IAW14" s="1739" t="n"/>
      <c r="IAX14" s="1739" t="n"/>
      <c r="IAY14" s="1739" t="n"/>
      <c r="IAZ14" s="1739" t="n"/>
      <c r="IBA14" s="1739" t="n"/>
      <c r="IBB14" s="1739" t="n"/>
      <c r="IBC14" s="1739" t="n"/>
      <c r="IBD14" s="1739" t="n"/>
      <c r="IBE14" s="1739" t="n"/>
      <c r="IBF14" s="1739" t="n"/>
      <c r="IBG14" s="1739" t="n"/>
      <c r="IBH14" s="1739" t="n"/>
      <c r="IBI14" s="1739" t="n"/>
      <c r="IBJ14" s="1739" t="n"/>
      <c r="IBK14" s="1739" t="n"/>
      <c r="IBL14" s="1739" t="n"/>
      <c r="IBM14" s="1739" t="n"/>
      <c r="IBN14" s="1739" t="n"/>
      <c r="IBO14" s="1739" t="n"/>
      <c r="IBP14" s="1739" t="n"/>
      <c r="IBQ14" s="1739" t="n"/>
      <c r="IBR14" s="1739" t="n"/>
      <c r="IBS14" s="1739" t="n"/>
      <c r="IBT14" s="1739" t="n"/>
      <c r="IBU14" s="1739" t="n"/>
      <c r="IBV14" s="1739" t="n"/>
      <c r="IBW14" s="1739" t="n"/>
      <c r="IBX14" s="1739" t="n"/>
      <c r="IBY14" s="1739" t="n"/>
      <c r="IBZ14" s="1739" t="n"/>
      <c r="ICA14" s="1739" t="n"/>
      <c r="ICB14" s="1739" t="n"/>
      <c r="ICC14" s="1739" t="n"/>
      <c r="ICD14" s="1739" t="n"/>
      <c r="ICE14" s="1739" t="n"/>
      <c r="ICF14" s="1739" t="n"/>
      <c r="ICG14" s="1739" t="n"/>
      <c r="ICH14" s="1739" t="n"/>
      <c r="ICI14" s="1739" t="n"/>
      <c r="ICJ14" s="1739" t="n"/>
      <c r="ICK14" s="1739" t="n"/>
      <c r="ICL14" s="1739" t="n"/>
      <c r="ICM14" s="1739" t="n"/>
      <c r="ICN14" s="1739" t="n"/>
      <c r="ICO14" s="1739" t="n"/>
      <c r="ICP14" s="1739" t="n"/>
      <c r="ICQ14" s="1739" t="n"/>
      <c r="ICR14" s="1739" t="n"/>
      <c r="ICS14" s="1739" t="n"/>
      <c r="ICT14" s="1739" t="n"/>
      <c r="ICU14" s="1739" t="n"/>
      <c r="ICV14" s="1739" t="n"/>
      <c r="ICW14" s="1739" t="n"/>
      <c r="ICX14" s="1739" t="n"/>
      <c r="ICY14" s="1739" t="n"/>
      <c r="ICZ14" s="1739" t="n"/>
      <c r="IDA14" s="1739" t="n"/>
      <c r="IDB14" s="1739" t="n"/>
      <c r="IDC14" s="1739" t="n"/>
      <c r="IDD14" s="1739" t="n"/>
      <c r="IDE14" s="1739" t="n"/>
      <c r="IDF14" s="1739" t="n"/>
      <c r="IDG14" s="1739" t="n"/>
      <c r="IDH14" s="1739" t="n"/>
      <c r="IDI14" s="1739" t="n"/>
      <c r="IDJ14" s="1739" t="n"/>
      <c r="IDK14" s="1739" t="n"/>
      <c r="IDL14" s="1739" t="n"/>
      <c r="IDM14" s="1739" t="n"/>
      <c r="IDN14" s="1739" t="n"/>
      <c r="IDO14" s="1739" t="n"/>
      <c r="IDP14" s="1739" t="n"/>
      <c r="IDQ14" s="1739" t="n"/>
      <c r="IDR14" s="1739" t="n"/>
      <c r="IDS14" s="1739" t="n"/>
      <c r="IDT14" s="1739" t="n"/>
      <c r="IDU14" s="1739" t="n"/>
      <c r="IDV14" s="1739" t="n"/>
      <c r="IDW14" s="1739" t="n"/>
      <c r="IDX14" s="1739" t="n"/>
      <c r="IDY14" s="1739" t="n"/>
      <c r="IDZ14" s="1739" t="n"/>
      <c r="IEA14" s="1739" t="n"/>
      <c r="IEB14" s="1739" t="n"/>
      <c r="IEC14" s="1739" t="n"/>
      <c r="IED14" s="1739" t="n"/>
      <c r="IEE14" s="1739" t="n"/>
      <c r="IEF14" s="1739" t="n"/>
      <c r="IEG14" s="1739" t="n"/>
      <c r="IEH14" s="1739" t="n"/>
      <c r="IEI14" s="1739" t="n"/>
      <c r="IEJ14" s="1739" t="n"/>
      <c r="IEK14" s="1739" t="n"/>
      <c r="IEL14" s="1739" t="n"/>
      <c r="IEM14" s="1739" t="n"/>
      <c r="IEN14" s="1739" t="n"/>
      <c r="IEO14" s="1739" t="n"/>
      <c r="IEP14" s="1739" t="n"/>
      <c r="IEQ14" s="1739" t="n"/>
      <c r="IER14" s="1739" t="n"/>
      <c r="IES14" s="1739" t="n"/>
      <c r="IET14" s="1739" t="n"/>
      <c r="IEU14" s="1739" t="n"/>
      <c r="IEV14" s="1739" t="n"/>
      <c r="IEW14" s="1739" t="n"/>
      <c r="IEX14" s="1739" t="n"/>
      <c r="IEY14" s="1739" t="n"/>
      <c r="IEZ14" s="1739" t="n"/>
      <c r="IFA14" s="1739" t="n"/>
      <c r="IFB14" s="1739" t="n"/>
      <c r="IFC14" s="1739" t="n"/>
      <c r="IFD14" s="1739" t="n"/>
      <c r="IFE14" s="1739" t="n"/>
      <c r="IFF14" s="1739" t="n"/>
      <c r="IFG14" s="1739" t="n"/>
      <c r="IFH14" s="1739" t="n"/>
      <c r="IFI14" s="1739" t="n"/>
      <c r="IFJ14" s="1739" t="n"/>
      <c r="IFK14" s="1739" t="n"/>
      <c r="IFL14" s="1739" t="n"/>
      <c r="IFM14" s="1739" t="n"/>
      <c r="IFN14" s="1739" t="n"/>
      <c r="IFO14" s="1739" t="n"/>
      <c r="IFP14" s="1739" t="n"/>
      <c r="IFQ14" s="1739" t="n"/>
      <c r="IFR14" s="1739" t="n"/>
      <c r="IFS14" s="1739" t="n"/>
      <c r="IFT14" s="1739" t="n"/>
      <c r="IFU14" s="1739" t="n"/>
      <c r="IFV14" s="1739" t="n"/>
      <c r="IFW14" s="1739" t="n"/>
      <c r="IFX14" s="1739" t="n"/>
      <c r="IFY14" s="1739" t="n"/>
      <c r="IFZ14" s="1739" t="n"/>
      <c r="IGA14" s="1739" t="n"/>
      <c r="IGB14" s="1739" t="n"/>
      <c r="IGC14" s="1739" t="n"/>
      <c r="IGD14" s="1739" t="n"/>
      <c r="IGE14" s="1739" t="n"/>
      <c r="IGF14" s="1739" t="n"/>
      <c r="IGG14" s="1739" t="n"/>
      <c r="IGH14" s="1739" t="n"/>
      <c r="IGI14" s="1739" t="n"/>
      <c r="IGJ14" s="1739" t="n"/>
      <c r="IGK14" s="1739" t="n"/>
      <c r="IGL14" s="1739" t="n"/>
      <c r="IGM14" s="1739" t="n"/>
      <c r="IGN14" s="1739" t="n"/>
      <c r="IGO14" s="1739" t="n"/>
      <c r="IGP14" s="1739" t="n"/>
      <c r="IGQ14" s="1739" t="n"/>
      <c r="IGR14" s="1739" t="n"/>
      <c r="IGS14" s="1739" t="n"/>
      <c r="IGT14" s="1739" t="n"/>
      <c r="IGU14" s="1739" t="n"/>
      <c r="IGV14" s="1739" t="n"/>
      <c r="IGW14" s="1739" t="n"/>
      <c r="IGX14" s="1739" t="n"/>
      <c r="IGY14" s="1739" t="n"/>
      <c r="IGZ14" s="1739" t="n"/>
      <c r="IHA14" s="1739" t="n"/>
      <c r="IHB14" s="1739" t="n"/>
      <c r="IHC14" s="1739" t="n"/>
      <c r="IHD14" s="1739" t="n"/>
      <c r="IHE14" s="1739" t="n"/>
      <c r="IHF14" s="1739" t="n"/>
      <c r="IHG14" s="1739" t="n"/>
      <c r="IHH14" s="1739" t="n"/>
      <c r="IHI14" s="1739" t="n"/>
      <c r="IHJ14" s="1739" t="n"/>
      <c r="IHK14" s="1739" t="n"/>
      <c r="IHL14" s="1739" t="n"/>
      <c r="IHM14" s="1739" t="n"/>
      <c r="IHN14" s="1739" t="n"/>
      <c r="IHO14" s="1739" t="n"/>
      <c r="IHP14" s="1739" t="n"/>
      <c r="IHQ14" s="1739" t="n"/>
      <c r="IHR14" s="1739" t="n"/>
      <c r="IHS14" s="1739" t="n"/>
      <c r="IHT14" s="1739" t="n"/>
      <c r="IHU14" s="1739" t="n"/>
      <c r="IHV14" s="1739" t="n"/>
      <c r="IHW14" s="1739" t="n"/>
      <c r="IHX14" s="1739" t="n"/>
      <c r="IHY14" s="1739" t="n"/>
      <c r="IHZ14" s="1739" t="n"/>
      <c r="IIA14" s="1739" t="n"/>
      <c r="IIB14" s="1739" t="n"/>
      <c r="IIC14" s="1739" t="n"/>
      <c r="IID14" s="1739" t="n"/>
      <c r="IIE14" s="1739" t="n"/>
      <c r="IIF14" s="1739" t="n"/>
      <c r="IIG14" s="1739" t="n"/>
      <c r="IIH14" s="1739" t="n"/>
      <c r="III14" s="1739" t="n"/>
      <c r="IIJ14" s="1739" t="n"/>
      <c r="IIK14" s="1739" t="n"/>
      <c r="IIL14" s="1739" t="n"/>
      <c r="IIM14" s="1739" t="n"/>
      <c r="IIN14" s="1739" t="n"/>
      <c r="IIO14" s="1739" t="n"/>
      <c r="IIP14" s="1739" t="n"/>
      <c r="IIQ14" s="1739" t="n"/>
      <c r="IIR14" s="1739" t="n"/>
      <c r="IIS14" s="1739" t="n"/>
      <c r="IIT14" s="1739" t="n"/>
      <c r="IIU14" s="1739" t="n"/>
      <c r="IIV14" s="1739" t="n"/>
      <c r="IIW14" s="1739" t="n"/>
      <c r="IIX14" s="1739" t="n"/>
      <c r="IIY14" s="1739" t="n"/>
      <c r="IIZ14" s="1739" t="n"/>
      <c r="IJA14" s="1739" t="n"/>
      <c r="IJB14" s="1739" t="n"/>
      <c r="IJC14" s="1739" t="n"/>
      <c r="IJD14" s="1739" t="n"/>
      <c r="IJE14" s="1739" t="n"/>
      <c r="IJF14" s="1739" t="n"/>
      <c r="IJG14" s="1739" t="n"/>
      <c r="IJH14" s="1739" t="n"/>
      <c r="IJI14" s="1739" t="n"/>
      <c r="IJJ14" s="1739" t="n"/>
      <c r="IJK14" s="1739" t="n"/>
      <c r="IJL14" s="1739" t="n"/>
      <c r="IJM14" s="1739" t="n"/>
      <c r="IJN14" s="1739" t="n"/>
      <c r="IJO14" s="1739" t="n"/>
      <c r="IJP14" s="1739" t="n"/>
      <c r="IJQ14" s="1739" t="n"/>
      <c r="IJR14" s="1739" t="n"/>
      <c r="IJS14" s="1739" t="n"/>
      <c r="IJT14" s="1739" t="n"/>
      <c r="IJU14" s="1739" t="n"/>
      <c r="IJV14" s="1739" t="n"/>
      <c r="IJW14" s="1739" t="n"/>
      <c r="IJX14" s="1739" t="n"/>
      <c r="IJY14" s="1739" t="n"/>
      <c r="IJZ14" s="1739" t="n"/>
      <c r="IKA14" s="1739" t="n"/>
      <c r="IKB14" s="1739" t="n"/>
      <c r="IKC14" s="1739" t="n"/>
      <c r="IKD14" s="1739" t="n"/>
      <c r="IKE14" s="1739" t="n"/>
      <c r="IKF14" s="1739" t="n"/>
      <c r="IKG14" s="1739" t="n"/>
      <c r="IKH14" s="1739" t="n"/>
      <c r="IKI14" s="1739" t="n"/>
      <c r="IKJ14" s="1739" t="n"/>
      <c r="IKK14" s="1739" t="n"/>
      <c r="IKL14" s="1739" t="n"/>
      <c r="IKM14" s="1739" t="n"/>
      <c r="IKN14" s="1739" t="n"/>
      <c r="IKO14" s="1739" t="n"/>
      <c r="IKP14" s="1739" t="n"/>
      <c r="IKQ14" s="1739" t="n"/>
      <c r="IKR14" s="1739" t="n"/>
      <c r="IKS14" s="1739" t="n"/>
      <c r="IKT14" s="1739" t="n"/>
      <c r="IKU14" s="1739" t="n"/>
      <c r="IKV14" s="1739" t="n"/>
      <c r="IKW14" s="1739" t="n"/>
      <c r="IKX14" s="1739" t="n"/>
      <c r="IKY14" s="1739" t="n"/>
      <c r="IKZ14" s="1739" t="n"/>
      <c r="ILA14" s="1739" t="n"/>
      <c r="ILB14" s="1739" t="n"/>
      <c r="ILC14" s="1739" t="n"/>
      <c r="ILD14" s="1739" t="n"/>
      <c r="ILE14" s="1739" t="n"/>
      <c r="ILF14" s="1739" t="n"/>
      <c r="ILG14" s="1739" t="n"/>
      <c r="ILH14" s="1739" t="n"/>
      <c r="ILI14" s="1739" t="n"/>
      <c r="ILJ14" s="1739" t="n"/>
      <c r="ILK14" s="1739" t="n"/>
      <c r="ILL14" s="1739" t="n"/>
      <c r="ILM14" s="1739" t="n"/>
      <c r="ILN14" s="1739" t="n"/>
      <c r="ILO14" s="1739" t="n"/>
      <c r="ILP14" s="1739" t="n"/>
      <c r="ILQ14" s="1739" t="n"/>
      <c r="ILR14" s="1739" t="n"/>
      <c r="ILS14" s="1739" t="n"/>
      <c r="ILT14" s="1739" t="n"/>
      <c r="ILU14" s="1739" t="n"/>
      <c r="ILV14" s="1739" t="n"/>
      <c r="ILW14" s="1739" t="n"/>
      <c r="ILX14" s="1739" t="n"/>
      <c r="ILY14" s="1739" t="n"/>
      <c r="ILZ14" s="1739" t="n"/>
      <c r="IMA14" s="1739" t="n"/>
      <c r="IMB14" s="1739" t="n"/>
      <c r="IMC14" s="1739" t="n"/>
      <c r="IMD14" s="1739" t="n"/>
      <c r="IME14" s="1739" t="n"/>
      <c r="IMF14" s="1739" t="n"/>
      <c r="IMG14" s="1739" t="n"/>
      <c r="IMH14" s="1739" t="n"/>
      <c r="IMI14" s="1739" t="n"/>
      <c r="IMJ14" s="1739" t="n"/>
      <c r="IMK14" s="1739" t="n"/>
      <c r="IML14" s="1739" t="n"/>
      <c r="IMM14" s="1739" t="n"/>
      <c r="IMN14" s="1739" t="n"/>
      <c r="IMO14" s="1739" t="n"/>
      <c r="IMP14" s="1739" t="n"/>
      <c r="IMQ14" s="1739" t="n"/>
      <c r="IMR14" s="1739" t="n"/>
      <c r="IMS14" s="1739" t="n"/>
      <c r="IMT14" s="1739" t="n"/>
      <c r="IMU14" s="1739" t="n"/>
      <c r="IMV14" s="1739" t="n"/>
      <c r="IMW14" s="1739" t="n"/>
      <c r="IMX14" s="1739" t="n"/>
      <c r="IMY14" s="1739" t="n"/>
      <c r="IMZ14" s="1739" t="n"/>
      <c r="INA14" s="1739" t="n"/>
      <c r="INB14" s="1739" t="n"/>
      <c r="INC14" s="1739" t="n"/>
      <c r="IND14" s="1739" t="n"/>
      <c r="INE14" s="1739" t="n"/>
      <c r="INF14" s="1739" t="n"/>
      <c r="ING14" s="1739" t="n"/>
      <c r="INH14" s="1739" t="n"/>
      <c r="INI14" s="1739" t="n"/>
      <c r="INJ14" s="1739" t="n"/>
      <c r="INK14" s="1739" t="n"/>
      <c r="INL14" s="1739" t="n"/>
      <c r="INM14" s="1739" t="n"/>
      <c r="INN14" s="1739" t="n"/>
      <c r="INO14" s="1739" t="n"/>
      <c r="INP14" s="1739" t="n"/>
      <c r="INQ14" s="1739" t="n"/>
      <c r="INR14" s="1739" t="n"/>
      <c r="INS14" s="1739" t="n"/>
      <c r="INT14" s="1739" t="n"/>
      <c r="INU14" s="1739" t="n"/>
      <c r="INV14" s="1739" t="n"/>
      <c r="INW14" s="1739" t="n"/>
      <c r="INX14" s="1739" t="n"/>
      <c r="INY14" s="1739" t="n"/>
      <c r="INZ14" s="1739" t="n"/>
      <c r="IOA14" s="1739" t="n"/>
      <c r="IOB14" s="1739" t="n"/>
      <c r="IOC14" s="1739" t="n"/>
      <c r="IOD14" s="1739" t="n"/>
      <c r="IOE14" s="1739" t="n"/>
      <c r="IOF14" s="1739" t="n"/>
      <c r="IOG14" s="1739" t="n"/>
      <c r="IOH14" s="1739" t="n"/>
      <c r="IOI14" s="1739" t="n"/>
      <c r="IOJ14" s="1739" t="n"/>
      <c r="IOK14" s="1739" t="n"/>
      <c r="IOL14" s="1739" t="n"/>
      <c r="IOM14" s="1739" t="n"/>
      <c r="ION14" s="1739" t="n"/>
      <c r="IOO14" s="1739" t="n"/>
      <c r="IOP14" s="1739" t="n"/>
      <c r="IOQ14" s="1739" t="n"/>
      <c r="IOR14" s="1739" t="n"/>
      <c r="IOS14" s="1739" t="n"/>
      <c r="IOT14" s="1739" t="n"/>
      <c r="IOU14" s="1739" t="n"/>
      <c r="IOV14" s="1739" t="n"/>
      <c r="IOW14" s="1739" t="n"/>
      <c r="IOX14" s="1739" t="n"/>
      <c r="IOY14" s="1739" t="n"/>
      <c r="IOZ14" s="1739" t="n"/>
      <c r="IPA14" s="1739" t="n"/>
      <c r="IPB14" s="1739" t="n"/>
      <c r="IPC14" s="1739" t="n"/>
      <c r="IPD14" s="1739" t="n"/>
      <c r="IPE14" s="1739" t="n"/>
      <c r="IPF14" s="1739" t="n"/>
      <c r="IPG14" s="1739" t="n"/>
      <c r="IPH14" s="1739" t="n"/>
      <c r="IPI14" s="1739" t="n"/>
      <c r="IPJ14" s="1739" t="n"/>
      <c r="IPK14" s="1739" t="n"/>
      <c r="IPL14" s="1739" t="n"/>
      <c r="IPM14" s="1739" t="n"/>
      <c r="IPN14" s="1739" t="n"/>
      <c r="IPO14" s="1739" t="n"/>
      <c r="IPP14" s="1739" t="n"/>
      <c r="IPQ14" s="1739" t="n"/>
      <c r="IPR14" s="1739" t="n"/>
      <c r="IPS14" s="1739" t="n"/>
      <c r="IPT14" s="1739" t="n"/>
      <c r="IPU14" s="1739" t="n"/>
      <c r="IPV14" s="1739" t="n"/>
      <c r="IPW14" s="1739" t="n"/>
      <c r="IPX14" s="1739" t="n"/>
      <c r="IPY14" s="1739" t="n"/>
      <c r="IPZ14" s="1739" t="n"/>
      <c r="IQA14" s="1739" t="n"/>
      <c r="IQB14" s="1739" t="n"/>
      <c r="IQC14" s="1739" t="n"/>
      <c r="IQD14" s="1739" t="n"/>
      <c r="IQE14" s="1739" t="n"/>
      <c r="IQF14" s="1739" t="n"/>
      <c r="IQG14" s="1739" t="n"/>
      <c r="IQH14" s="1739" t="n"/>
      <c r="IQI14" s="1739" t="n"/>
      <c r="IQJ14" s="1739" t="n"/>
      <c r="IQK14" s="1739" t="n"/>
      <c r="IQL14" s="1739" t="n"/>
      <c r="IQM14" s="1739" t="n"/>
      <c r="IQN14" s="1739" t="n"/>
      <c r="IQO14" s="1739" t="n"/>
      <c r="IQP14" s="1739" t="n"/>
      <c r="IQQ14" s="1739" t="n"/>
      <c r="IQR14" s="1739" t="n"/>
      <c r="IQS14" s="1739" t="n"/>
      <c r="IQT14" s="1739" t="n"/>
      <c r="IQU14" s="1739" t="n"/>
      <c r="IQV14" s="1739" t="n"/>
      <c r="IQW14" s="1739" t="n"/>
      <c r="IQX14" s="1739" t="n"/>
      <c r="IQY14" s="1739" t="n"/>
      <c r="IQZ14" s="1739" t="n"/>
      <c r="IRA14" s="1739" t="n"/>
      <c r="IRB14" s="1739" t="n"/>
      <c r="IRC14" s="1739" t="n"/>
      <c r="IRD14" s="1739" t="n"/>
      <c r="IRE14" s="1739" t="n"/>
      <c r="IRF14" s="1739" t="n"/>
      <c r="IRG14" s="1739" t="n"/>
      <c r="IRH14" s="1739" t="n"/>
      <c r="IRI14" s="1739" t="n"/>
      <c r="IRJ14" s="1739" t="n"/>
      <c r="IRK14" s="1739" t="n"/>
      <c r="IRL14" s="1739" t="n"/>
      <c r="IRM14" s="1739" t="n"/>
      <c r="IRN14" s="1739" t="n"/>
      <c r="IRO14" s="1739" t="n"/>
      <c r="IRP14" s="1739" t="n"/>
      <c r="IRQ14" s="1739" t="n"/>
      <c r="IRR14" s="1739" t="n"/>
      <c r="IRS14" s="1739" t="n"/>
      <c r="IRT14" s="1739" t="n"/>
      <c r="IRU14" s="1739" t="n"/>
      <c r="IRV14" s="1739" t="n"/>
      <c r="IRW14" s="1739" t="n"/>
      <c r="IRX14" s="1739" t="n"/>
      <c r="IRY14" s="1739" t="n"/>
      <c r="IRZ14" s="1739" t="n"/>
      <c r="ISA14" s="1739" t="n"/>
      <c r="ISB14" s="1739" t="n"/>
      <c r="ISC14" s="1739" t="n"/>
      <c r="ISD14" s="1739" t="n"/>
      <c r="ISE14" s="1739" t="n"/>
      <c r="ISF14" s="1739" t="n"/>
      <c r="ISG14" s="1739" t="n"/>
      <c r="ISH14" s="1739" t="n"/>
      <c r="ISI14" s="1739" t="n"/>
      <c r="ISJ14" s="1739" t="n"/>
      <c r="ISK14" s="1739" t="n"/>
      <c r="ISL14" s="1739" t="n"/>
      <c r="ISM14" s="1739" t="n"/>
      <c r="ISN14" s="1739" t="n"/>
      <c r="ISO14" s="1739" t="n"/>
      <c r="ISP14" s="1739" t="n"/>
      <c r="ISQ14" s="1739" t="n"/>
      <c r="ISR14" s="1739" t="n"/>
      <c r="ISS14" s="1739" t="n"/>
      <c r="IST14" s="1739" t="n"/>
      <c r="ISU14" s="1739" t="n"/>
      <c r="ISV14" s="1739" t="n"/>
      <c r="ISW14" s="1739" t="n"/>
      <c r="ISX14" s="1739" t="n"/>
      <c r="ISY14" s="1739" t="n"/>
      <c r="ISZ14" s="1739" t="n"/>
      <c r="ITA14" s="1739" t="n"/>
      <c r="ITB14" s="1739" t="n"/>
      <c r="ITC14" s="1739" t="n"/>
      <c r="ITD14" s="1739" t="n"/>
      <c r="ITE14" s="1739" t="n"/>
      <c r="ITF14" s="1739" t="n"/>
      <c r="ITG14" s="1739" t="n"/>
      <c r="ITH14" s="1739" t="n"/>
      <c r="ITI14" s="1739" t="n"/>
      <c r="ITJ14" s="1739" t="n"/>
      <c r="ITK14" s="1739" t="n"/>
      <c r="ITL14" s="1739" t="n"/>
      <c r="ITM14" s="1739" t="n"/>
      <c r="ITN14" s="1739" t="n"/>
      <c r="ITO14" s="1739" t="n"/>
      <c r="ITP14" s="1739" t="n"/>
      <c r="ITQ14" s="1739" t="n"/>
      <c r="ITR14" s="1739" t="n"/>
      <c r="ITS14" s="1739" t="n"/>
      <c r="ITT14" s="1739" t="n"/>
      <c r="ITU14" s="1739" t="n"/>
      <c r="ITV14" s="1739" t="n"/>
      <c r="ITW14" s="1739" t="n"/>
      <c r="ITX14" s="1739" t="n"/>
      <c r="ITY14" s="1739" t="n"/>
      <c r="ITZ14" s="1739" t="n"/>
      <c r="IUA14" s="1739" t="n"/>
      <c r="IUB14" s="1739" t="n"/>
      <c r="IUC14" s="1739" t="n"/>
      <c r="IUD14" s="1739" t="n"/>
      <c r="IUE14" s="1739" t="n"/>
      <c r="IUF14" s="1739" t="n"/>
      <c r="IUG14" s="1739" t="n"/>
      <c r="IUH14" s="1739" t="n"/>
      <c r="IUI14" s="1739" t="n"/>
      <c r="IUJ14" s="1739" t="n"/>
      <c r="IUK14" s="1739" t="n"/>
      <c r="IUL14" s="1739" t="n"/>
      <c r="IUM14" s="1739" t="n"/>
      <c r="IUN14" s="1739" t="n"/>
      <c r="IUO14" s="1739" t="n"/>
      <c r="IUP14" s="1739" t="n"/>
      <c r="IUQ14" s="1739" t="n"/>
      <c r="IUR14" s="1739" t="n"/>
      <c r="IUS14" s="1739" t="n"/>
      <c r="IUT14" s="1739" t="n"/>
      <c r="IUU14" s="1739" t="n"/>
      <c r="IUV14" s="1739" t="n"/>
      <c r="IUW14" s="1739" t="n"/>
      <c r="IUX14" s="1739" t="n"/>
      <c r="IUY14" s="1739" t="n"/>
      <c r="IUZ14" s="1739" t="n"/>
      <c r="IVA14" s="1739" t="n"/>
      <c r="IVB14" s="1739" t="n"/>
      <c r="IVC14" s="1739" t="n"/>
      <c r="IVD14" s="1739" t="n"/>
      <c r="IVE14" s="1739" t="n"/>
      <c r="IVF14" s="1739" t="n"/>
      <c r="IVG14" s="1739" t="n"/>
      <c r="IVH14" s="1739" t="n"/>
      <c r="IVI14" s="1739" t="n"/>
      <c r="IVJ14" s="1739" t="n"/>
      <c r="IVK14" s="1739" t="n"/>
      <c r="IVL14" s="1739" t="n"/>
      <c r="IVM14" s="1739" t="n"/>
      <c r="IVN14" s="1739" t="n"/>
      <c r="IVO14" s="1739" t="n"/>
      <c r="IVP14" s="1739" t="n"/>
      <c r="IVQ14" s="1739" t="n"/>
      <c r="IVR14" s="1739" t="n"/>
      <c r="IVS14" s="1739" t="n"/>
      <c r="IVT14" s="1739" t="n"/>
      <c r="IVU14" s="1739" t="n"/>
      <c r="IVV14" s="1739" t="n"/>
      <c r="IVW14" s="1739" t="n"/>
      <c r="IVX14" s="1739" t="n"/>
      <c r="IVY14" s="1739" t="n"/>
      <c r="IVZ14" s="1739" t="n"/>
      <c r="IWA14" s="1739" t="n"/>
      <c r="IWB14" s="1739" t="n"/>
      <c r="IWC14" s="1739" t="n"/>
      <c r="IWD14" s="1739" t="n"/>
      <c r="IWE14" s="1739" t="n"/>
      <c r="IWF14" s="1739" t="n"/>
      <c r="IWG14" s="1739" t="n"/>
      <c r="IWH14" s="1739" t="n"/>
      <c r="IWI14" s="1739" t="n"/>
      <c r="IWJ14" s="1739" t="n"/>
      <c r="IWK14" s="1739" t="n"/>
      <c r="IWL14" s="1739" t="n"/>
      <c r="IWM14" s="1739" t="n"/>
      <c r="IWN14" s="1739" t="n"/>
      <c r="IWO14" s="1739" t="n"/>
      <c r="IWP14" s="1739" t="n"/>
      <c r="IWQ14" s="1739" t="n"/>
      <c r="IWR14" s="1739" t="n"/>
      <c r="IWS14" s="1739" t="n"/>
      <c r="IWT14" s="1739" t="n"/>
      <c r="IWU14" s="1739" t="n"/>
      <c r="IWV14" s="1739" t="n"/>
      <c r="IWW14" s="1739" t="n"/>
      <c r="IWX14" s="1739" t="n"/>
      <c r="IWY14" s="1739" t="n"/>
      <c r="IWZ14" s="1739" t="n"/>
      <c r="IXA14" s="1739" t="n"/>
      <c r="IXB14" s="1739" t="n"/>
      <c r="IXC14" s="1739" t="n"/>
      <c r="IXD14" s="1739" t="n"/>
      <c r="IXE14" s="1739" t="n"/>
      <c r="IXF14" s="1739" t="n"/>
      <c r="IXG14" s="1739" t="n"/>
      <c r="IXH14" s="1739" t="n"/>
      <c r="IXI14" s="1739" t="n"/>
      <c r="IXJ14" s="1739" t="n"/>
      <c r="IXK14" s="1739" t="n"/>
      <c r="IXL14" s="1739" t="n"/>
      <c r="IXM14" s="1739" t="n"/>
      <c r="IXN14" s="1739" t="n"/>
      <c r="IXO14" s="1739" t="n"/>
      <c r="IXP14" s="1739" t="n"/>
      <c r="IXQ14" s="1739" t="n"/>
      <c r="IXR14" s="1739" t="n"/>
      <c r="IXS14" s="1739" t="n"/>
      <c r="IXT14" s="1739" t="n"/>
      <c r="IXU14" s="1739" t="n"/>
      <c r="IXV14" s="1739" t="n"/>
      <c r="IXW14" s="1739" t="n"/>
      <c r="IXX14" s="1739" t="n"/>
      <c r="IXY14" s="1739" t="n"/>
      <c r="IXZ14" s="1739" t="n"/>
      <c r="IYA14" s="1739" t="n"/>
      <c r="IYB14" s="1739" t="n"/>
      <c r="IYC14" s="1739" t="n"/>
      <c r="IYD14" s="1739" t="n"/>
      <c r="IYE14" s="1739" t="n"/>
      <c r="IYF14" s="1739" t="n"/>
      <c r="IYG14" s="1739" t="n"/>
      <c r="IYH14" s="1739" t="n"/>
      <c r="IYI14" s="1739" t="n"/>
      <c r="IYJ14" s="1739" t="n"/>
      <c r="IYK14" s="1739" t="n"/>
      <c r="IYL14" s="1739" t="n"/>
      <c r="IYM14" s="1739" t="n"/>
      <c r="IYN14" s="1739" t="n"/>
      <c r="IYO14" s="1739" t="n"/>
      <c r="IYP14" s="1739" t="n"/>
      <c r="IYQ14" s="1739" t="n"/>
      <c r="IYR14" s="1739" t="n"/>
      <c r="IYS14" s="1739" t="n"/>
      <c r="IYT14" s="1739" t="n"/>
      <c r="IYU14" s="1739" t="n"/>
      <c r="IYV14" s="1739" t="n"/>
      <c r="IYW14" s="1739" t="n"/>
      <c r="IYX14" s="1739" t="n"/>
      <c r="IYY14" s="1739" t="n"/>
      <c r="IYZ14" s="1739" t="n"/>
      <c r="IZA14" s="1739" t="n"/>
      <c r="IZB14" s="1739" t="n"/>
      <c r="IZC14" s="1739" t="n"/>
      <c r="IZD14" s="1739" t="n"/>
      <c r="IZE14" s="1739" t="n"/>
      <c r="IZF14" s="1739" t="n"/>
      <c r="IZG14" s="1739" t="n"/>
      <c r="IZH14" s="1739" t="n"/>
      <c r="IZI14" s="1739" t="n"/>
      <c r="IZJ14" s="1739" t="n"/>
      <c r="IZK14" s="1739" t="n"/>
      <c r="IZL14" s="1739" t="n"/>
      <c r="IZM14" s="1739" t="n"/>
      <c r="IZN14" s="1739" t="n"/>
      <c r="IZO14" s="1739" t="n"/>
      <c r="IZP14" s="1739" t="n"/>
      <c r="IZQ14" s="1739" t="n"/>
      <c r="IZR14" s="1739" t="n"/>
      <c r="IZS14" s="1739" t="n"/>
      <c r="IZT14" s="1739" t="n"/>
      <c r="IZU14" s="1739" t="n"/>
      <c r="IZV14" s="1739" t="n"/>
      <c r="IZW14" s="1739" t="n"/>
      <c r="IZX14" s="1739" t="n"/>
      <c r="IZY14" s="1739" t="n"/>
      <c r="IZZ14" s="1739" t="n"/>
      <c r="JAA14" s="1739" t="n"/>
      <c r="JAB14" s="1739" t="n"/>
      <c r="JAC14" s="1739" t="n"/>
      <c r="JAD14" s="1739" t="n"/>
      <c r="JAE14" s="1739" t="n"/>
      <c r="JAF14" s="1739" t="n"/>
      <c r="JAG14" s="1739" t="n"/>
      <c r="JAH14" s="1739" t="n"/>
      <c r="JAI14" s="1739" t="n"/>
      <c r="JAJ14" s="1739" t="n"/>
      <c r="JAK14" s="1739" t="n"/>
      <c r="JAL14" s="1739" t="n"/>
      <c r="JAM14" s="1739" t="n"/>
      <c r="JAN14" s="1739" t="n"/>
      <c r="JAO14" s="1739" t="n"/>
      <c r="JAP14" s="1739" t="n"/>
      <c r="JAQ14" s="1739" t="n"/>
      <c r="JAR14" s="1739" t="n"/>
      <c r="JAS14" s="1739" t="n"/>
      <c r="JAT14" s="1739" t="n"/>
      <c r="JAU14" s="1739" t="n"/>
      <c r="JAV14" s="1739" t="n"/>
      <c r="JAW14" s="1739" t="n"/>
      <c r="JAX14" s="1739" t="n"/>
      <c r="JAY14" s="1739" t="n"/>
      <c r="JAZ14" s="1739" t="n"/>
      <c r="JBA14" s="1739" t="n"/>
      <c r="JBB14" s="1739" t="n"/>
      <c r="JBC14" s="1739" t="n"/>
      <c r="JBD14" s="1739" t="n"/>
      <c r="JBE14" s="1739" t="n"/>
      <c r="JBF14" s="1739" t="n"/>
      <c r="JBG14" s="1739" t="n"/>
      <c r="JBH14" s="1739" t="n"/>
      <c r="JBI14" s="1739" t="n"/>
      <c r="JBJ14" s="1739" t="n"/>
      <c r="JBK14" s="1739" t="n"/>
      <c r="JBL14" s="1739" t="n"/>
      <c r="JBM14" s="1739" t="n"/>
      <c r="JBN14" s="1739" t="n"/>
      <c r="JBO14" s="1739" t="n"/>
      <c r="JBP14" s="1739" t="n"/>
      <c r="JBQ14" s="1739" t="n"/>
      <c r="JBR14" s="1739" t="n"/>
      <c r="JBS14" s="1739" t="n"/>
      <c r="JBT14" s="1739" t="n"/>
      <c r="JBU14" s="1739" t="n"/>
      <c r="JBV14" s="1739" t="n"/>
      <c r="JBW14" s="1739" t="n"/>
      <c r="JBX14" s="1739" t="n"/>
      <c r="JBY14" s="1739" t="n"/>
      <c r="JBZ14" s="1739" t="n"/>
      <c r="JCA14" s="1739" t="n"/>
      <c r="JCB14" s="1739" t="n"/>
      <c r="JCC14" s="1739" t="n"/>
      <c r="JCD14" s="1739" t="n"/>
      <c r="JCE14" s="1739" t="n"/>
      <c r="JCF14" s="1739" t="n"/>
      <c r="JCG14" s="1739" t="n"/>
      <c r="JCH14" s="1739" t="n"/>
      <c r="JCI14" s="1739" t="n"/>
      <c r="JCJ14" s="1739" t="n"/>
      <c r="JCK14" s="1739" t="n"/>
      <c r="JCL14" s="1739" t="n"/>
      <c r="JCM14" s="1739" t="n"/>
      <c r="JCN14" s="1739" t="n"/>
      <c r="JCO14" s="1739" t="n"/>
      <c r="JCP14" s="1739" t="n"/>
      <c r="JCQ14" s="1739" t="n"/>
      <c r="JCR14" s="1739" t="n"/>
      <c r="JCS14" s="1739" t="n"/>
      <c r="JCT14" s="1739" t="n"/>
      <c r="JCU14" s="1739" t="n"/>
      <c r="JCV14" s="1739" t="n"/>
      <c r="JCW14" s="1739" t="n"/>
      <c r="JCX14" s="1739" t="n"/>
      <c r="JCY14" s="1739" t="n"/>
      <c r="JCZ14" s="1739" t="n"/>
      <c r="JDA14" s="1739" t="n"/>
      <c r="JDB14" s="1739" t="n"/>
      <c r="JDC14" s="1739" t="n"/>
      <c r="JDD14" s="1739" t="n"/>
      <c r="JDE14" s="1739" t="n"/>
      <c r="JDF14" s="1739" t="n"/>
      <c r="JDG14" s="1739" t="n"/>
      <c r="JDH14" s="1739" t="n"/>
      <c r="JDI14" s="1739" t="n"/>
      <c r="JDJ14" s="1739" t="n"/>
      <c r="JDK14" s="1739" t="n"/>
      <c r="JDL14" s="1739" t="n"/>
      <c r="JDM14" s="1739" t="n"/>
      <c r="JDN14" s="1739" t="n"/>
      <c r="JDO14" s="1739" t="n"/>
      <c r="JDP14" s="1739" t="n"/>
      <c r="JDQ14" s="1739" t="n"/>
      <c r="JDR14" s="1739" t="n"/>
      <c r="JDS14" s="1739" t="n"/>
      <c r="JDT14" s="1739" t="n"/>
      <c r="JDU14" s="1739" t="n"/>
      <c r="JDV14" s="1739" t="n"/>
      <c r="JDW14" s="1739" t="n"/>
      <c r="JDX14" s="1739" t="n"/>
      <c r="JDY14" s="1739" t="n"/>
      <c r="JDZ14" s="1739" t="n"/>
      <c r="JEA14" s="1739" t="n"/>
      <c r="JEB14" s="1739" t="n"/>
      <c r="JEC14" s="1739" t="n"/>
      <c r="JED14" s="1739" t="n"/>
      <c r="JEE14" s="1739" t="n"/>
      <c r="JEF14" s="1739" t="n"/>
      <c r="JEG14" s="1739" t="n"/>
      <c r="JEH14" s="1739" t="n"/>
      <c r="JEI14" s="1739" t="n"/>
      <c r="JEJ14" s="1739" t="n"/>
      <c r="JEK14" s="1739" t="n"/>
      <c r="JEL14" s="1739" t="n"/>
      <c r="JEM14" s="1739" t="n"/>
      <c r="JEN14" s="1739" t="n"/>
      <c r="JEO14" s="1739" t="n"/>
      <c r="JEP14" s="1739" t="n"/>
      <c r="JEQ14" s="1739" t="n"/>
      <c r="JER14" s="1739" t="n"/>
      <c r="JES14" s="1739" t="n"/>
      <c r="JET14" s="1739" t="n"/>
      <c r="JEU14" s="1739" t="n"/>
      <c r="JEV14" s="1739" t="n"/>
      <c r="JEW14" s="1739" t="n"/>
      <c r="JEX14" s="1739" t="n"/>
      <c r="JEY14" s="1739" t="n"/>
      <c r="JEZ14" s="1739" t="n"/>
      <c r="JFA14" s="1739" t="n"/>
      <c r="JFB14" s="1739" t="n"/>
      <c r="JFC14" s="1739" t="n"/>
      <c r="JFD14" s="1739" t="n"/>
      <c r="JFE14" s="1739" t="n"/>
      <c r="JFF14" s="1739" t="n"/>
      <c r="JFG14" s="1739" t="n"/>
      <c r="JFH14" s="1739" t="n"/>
      <c r="JFI14" s="1739" t="n"/>
      <c r="JFJ14" s="1739" t="n"/>
      <c r="JFK14" s="1739" t="n"/>
      <c r="JFL14" s="1739" t="n"/>
      <c r="JFM14" s="1739" t="n"/>
      <c r="JFN14" s="1739" t="n"/>
      <c r="JFO14" s="1739" t="n"/>
      <c r="JFP14" s="1739" t="n"/>
      <c r="JFQ14" s="1739" t="n"/>
      <c r="JFR14" s="1739" t="n"/>
      <c r="JFS14" s="1739" t="n"/>
      <c r="JFT14" s="1739" t="n"/>
      <c r="JFU14" s="1739" t="n"/>
      <c r="JFV14" s="1739" t="n"/>
      <c r="JFW14" s="1739" t="n"/>
      <c r="JFX14" s="1739" t="n"/>
      <c r="JFY14" s="1739" t="n"/>
      <c r="JFZ14" s="1739" t="n"/>
      <c r="JGA14" s="1739" t="n"/>
      <c r="JGB14" s="1739" t="n"/>
      <c r="JGC14" s="1739" t="n"/>
      <c r="JGD14" s="1739" t="n"/>
      <c r="JGE14" s="1739" t="n"/>
      <c r="JGF14" s="1739" t="n"/>
      <c r="JGG14" s="1739" t="n"/>
      <c r="JGH14" s="1739" t="n"/>
      <c r="JGI14" s="1739" t="n"/>
      <c r="JGJ14" s="1739" t="n"/>
      <c r="JGK14" s="1739" t="n"/>
      <c r="JGL14" s="1739" t="n"/>
      <c r="JGM14" s="1739" t="n"/>
      <c r="JGN14" s="1739" t="n"/>
      <c r="JGO14" s="1739" t="n"/>
      <c r="JGP14" s="1739" t="n"/>
      <c r="JGQ14" s="1739" t="n"/>
      <c r="JGR14" s="1739" t="n"/>
      <c r="JGS14" s="1739" t="n"/>
      <c r="JGT14" s="1739" t="n"/>
      <c r="JGU14" s="1739" t="n"/>
      <c r="JGV14" s="1739" t="n"/>
      <c r="JGW14" s="1739" t="n"/>
      <c r="JGX14" s="1739" t="n"/>
      <c r="JGY14" s="1739" t="n"/>
      <c r="JGZ14" s="1739" t="n"/>
      <c r="JHA14" s="1739" t="n"/>
      <c r="JHB14" s="1739" t="n"/>
      <c r="JHC14" s="1739" t="n"/>
      <c r="JHD14" s="1739" t="n"/>
      <c r="JHE14" s="1739" t="n"/>
      <c r="JHF14" s="1739" t="n"/>
      <c r="JHG14" s="1739" t="n"/>
      <c r="JHH14" s="1739" t="n"/>
      <c r="JHI14" s="1739" t="n"/>
      <c r="JHJ14" s="1739" t="n"/>
      <c r="JHK14" s="1739" t="n"/>
      <c r="JHL14" s="1739" t="n"/>
      <c r="JHM14" s="1739" t="n"/>
      <c r="JHN14" s="1739" t="n"/>
      <c r="JHO14" s="1739" t="n"/>
      <c r="JHP14" s="1739" t="n"/>
      <c r="JHQ14" s="1739" t="n"/>
      <c r="JHR14" s="1739" t="n"/>
      <c r="JHS14" s="1739" t="n"/>
      <c r="JHT14" s="1739" t="n"/>
      <c r="JHU14" s="1739" t="n"/>
      <c r="JHV14" s="1739" t="n"/>
      <c r="JHW14" s="1739" t="n"/>
      <c r="JHX14" s="1739" t="n"/>
      <c r="JHY14" s="1739" t="n"/>
      <c r="JHZ14" s="1739" t="n"/>
      <c r="JIA14" s="1739" t="n"/>
      <c r="JIB14" s="1739" t="n"/>
      <c r="JIC14" s="1739" t="n"/>
      <c r="JID14" s="1739" t="n"/>
      <c r="JIE14" s="1739" t="n"/>
      <c r="JIF14" s="1739" t="n"/>
      <c r="JIG14" s="1739" t="n"/>
      <c r="JIH14" s="1739" t="n"/>
      <c r="JII14" s="1739" t="n"/>
      <c r="JIJ14" s="1739" t="n"/>
      <c r="JIK14" s="1739" t="n"/>
      <c r="JIL14" s="1739" t="n"/>
      <c r="JIM14" s="1739" t="n"/>
      <c r="JIN14" s="1739" t="n"/>
      <c r="JIO14" s="1739" t="n"/>
      <c r="JIP14" s="1739" t="n"/>
      <c r="JIQ14" s="1739" t="n"/>
      <c r="JIR14" s="1739" t="n"/>
      <c r="JIS14" s="1739" t="n"/>
      <c r="JIT14" s="1739" t="n"/>
      <c r="JIU14" s="1739" t="n"/>
      <c r="JIV14" s="1739" t="n"/>
      <c r="JIW14" s="1739" t="n"/>
      <c r="JIX14" s="1739" t="n"/>
      <c r="JIY14" s="1739" t="n"/>
      <c r="JIZ14" s="1739" t="n"/>
      <c r="JJA14" s="1739" t="n"/>
      <c r="JJB14" s="1739" t="n"/>
      <c r="JJC14" s="1739" t="n"/>
      <c r="JJD14" s="1739" t="n"/>
      <c r="JJE14" s="1739" t="n"/>
      <c r="JJF14" s="1739" t="n"/>
      <c r="JJG14" s="1739" t="n"/>
      <c r="JJH14" s="1739" t="n"/>
      <c r="JJI14" s="1739" t="n"/>
      <c r="JJJ14" s="1739" t="n"/>
      <c r="JJK14" s="1739" t="n"/>
      <c r="JJL14" s="1739" t="n"/>
      <c r="JJM14" s="1739" t="n"/>
      <c r="JJN14" s="1739" t="n"/>
      <c r="JJO14" s="1739" t="n"/>
      <c r="JJP14" s="1739" t="n"/>
      <c r="JJQ14" s="1739" t="n"/>
      <c r="JJR14" s="1739" t="n"/>
      <c r="JJS14" s="1739" t="n"/>
      <c r="JJT14" s="1739" t="n"/>
      <c r="JJU14" s="1739" t="n"/>
      <c r="JJV14" s="1739" t="n"/>
      <c r="JJW14" s="1739" t="n"/>
      <c r="JJX14" s="1739" t="n"/>
      <c r="JJY14" s="1739" t="n"/>
      <c r="JJZ14" s="1739" t="n"/>
      <c r="JKA14" s="1739" t="n"/>
      <c r="JKB14" s="1739" t="n"/>
      <c r="JKC14" s="1739" t="n"/>
      <c r="JKD14" s="1739" t="n"/>
      <c r="JKE14" s="1739" t="n"/>
      <c r="JKF14" s="1739" t="n"/>
      <c r="JKG14" s="1739" t="n"/>
      <c r="JKH14" s="1739" t="n"/>
      <c r="JKI14" s="1739" t="n"/>
      <c r="JKJ14" s="1739" t="n"/>
      <c r="JKK14" s="1739" t="n"/>
      <c r="JKL14" s="1739" t="n"/>
      <c r="JKM14" s="1739" t="n"/>
      <c r="JKN14" s="1739" t="n"/>
      <c r="JKO14" s="1739" t="n"/>
      <c r="JKP14" s="1739" t="n"/>
      <c r="JKQ14" s="1739" t="n"/>
      <c r="JKR14" s="1739" t="n"/>
      <c r="JKS14" s="1739" t="n"/>
      <c r="JKT14" s="1739" t="n"/>
      <c r="JKU14" s="1739" t="n"/>
      <c r="JKV14" s="1739" t="n"/>
      <c r="JKW14" s="1739" t="n"/>
      <c r="JKX14" s="1739" t="n"/>
      <c r="JKY14" s="1739" t="n"/>
      <c r="JKZ14" s="1739" t="n"/>
      <c r="JLA14" s="1739" t="n"/>
      <c r="JLB14" s="1739" t="n"/>
      <c r="JLC14" s="1739" t="n"/>
      <c r="JLD14" s="1739" t="n"/>
      <c r="JLE14" s="1739" t="n"/>
      <c r="JLF14" s="1739" t="n"/>
      <c r="JLG14" s="1739" t="n"/>
      <c r="JLH14" s="1739" t="n"/>
      <c r="JLI14" s="1739" t="n"/>
      <c r="JLJ14" s="1739" t="n"/>
      <c r="JLK14" s="1739" t="n"/>
      <c r="JLL14" s="1739" t="n"/>
      <c r="JLM14" s="1739" t="n"/>
      <c r="JLN14" s="1739" t="n"/>
      <c r="JLO14" s="1739" t="n"/>
      <c r="JLP14" s="1739" t="n"/>
      <c r="JLQ14" s="1739" t="n"/>
      <c r="JLR14" s="1739" t="n"/>
      <c r="JLS14" s="1739" t="n"/>
      <c r="JLT14" s="1739" t="n"/>
      <c r="JLU14" s="1739" t="n"/>
      <c r="JLV14" s="1739" t="n"/>
      <c r="JLW14" s="1739" t="n"/>
      <c r="JLX14" s="1739" t="n"/>
      <c r="JLY14" s="1739" t="n"/>
      <c r="JLZ14" s="1739" t="n"/>
      <c r="JMA14" s="1739" t="n"/>
      <c r="JMB14" s="1739" t="n"/>
      <c r="JMC14" s="1739" t="n"/>
      <c r="JMD14" s="1739" t="n"/>
      <c r="JME14" s="1739" t="n"/>
      <c r="JMF14" s="1739" t="n"/>
      <c r="JMG14" s="1739" t="n"/>
      <c r="JMH14" s="1739" t="n"/>
      <c r="JMI14" s="1739" t="n"/>
      <c r="JMJ14" s="1739" t="n"/>
      <c r="JMK14" s="1739" t="n"/>
      <c r="JML14" s="1739" t="n"/>
      <c r="JMM14" s="1739" t="n"/>
      <c r="JMN14" s="1739" t="n"/>
      <c r="JMO14" s="1739" t="n"/>
      <c r="JMP14" s="1739" t="n"/>
      <c r="JMQ14" s="1739" t="n"/>
      <c r="JMR14" s="1739" t="n"/>
      <c r="JMS14" s="1739" t="n"/>
      <c r="JMT14" s="1739" t="n"/>
      <c r="JMU14" s="1739" t="n"/>
      <c r="JMV14" s="1739" t="n"/>
      <c r="JMW14" s="1739" t="n"/>
      <c r="JMX14" s="1739" t="n"/>
      <c r="JMY14" s="1739" t="n"/>
      <c r="JMZ14" s="1739" t="n"/>
      <c r="JNA14" s="1739" t="n"/>
      <c r="JNB14" s="1739" t="n"/>
      <c r="JNC14" s="1739" t="n"/>
      <c r="JND14" s="1739" t="n"/>
      <c r="JNE14" s="1739" t="n"/>
      <c r="JNF14" s="1739" t="n"/>
      <c r="JNG14" s="1739" t="n"/>
      <c r="JNH14" s="1739" t="n"/>
      <c r="JNI14" s="1739" t="n"/>
      <c r="JNJ14" s="1739" t="n"/>
      <c r="JNK14" s="1739" t="n"/>
      <c r="JNL14" s="1739" t="n"/>
      <c r="JNM14" s="1739" t="n"/>
      <c r="JNN14" s="1739" t="n"/>
      <c r="JNO14" s="1739" t="n"/>
      <c r="JNP14" s="1739" t="n"/>
      <c r="JNQ14" s="1739" t="n"/>
      <c r="JNR14" s="1739" t="n"/>
      <c r="JNS14" s="1739" t="n"/>
      <c r="JNT14" s="1739" t="n"/>
      <c r="JNU14" s="1739" t="n"/>
      <c r="JNV14" s="1739" t="n"/>
      <c r="JNW14" s="1739" t="n"/>
      <c r="JNX14" s="1739" t="n"/>
      <c r="JNY14" s="1739" t="n"/>
      <c r="JNZ14" s="1739" t="n"/>
      <c r="JOA14" s="1739" t="n"/>
      <c r="JOB14" s="1739" t="n"/>
      <c r="JOC14" s="1739" t="n"/>
      <c r="JOD14" s="1739" t="n"/>
      <c r="JOE14" s="1739" t="n"/>
      <c r="JOF14" s="1739" t="n"/>
      <c r="JOG14" s="1739" t="n"/>
      <c r="JOH14" s="1739" t="n"/>
      <c r="JOI14" s="1739" t="n"/>
      <c r="JOJ14" s="1739" t="n"/>
      <c r="JOK14" s="1739" t="n"/>
      <c r="JOL14" s="1739" t="n"/>
      <c r="JOM14" s="1739" t="n"/>
      <c r="JON14" s="1739" t="n"/>
      <c r="JOO14" s="1739" t="n"/>
      <c r="JOP14" s="1739" t="n"/>
      <c r="JOQ14" s="1739" t="n"/>
      <c r="JOR14" s="1739" t="n"/>
      <c r="JOS14" s="1739" t="n"/>
      <c r="JOT14" s="1739" t="n"/>
      <c r="JOU14" s="1739" t="n"/>
      <c r="JOV14" s="1739" t="n"/>
      <c r="JOW14" s="1739" t="n"/>
      <c r="JOX14" s="1739" t="n"/>
      <c r="JOY14" s="1739" t="n"/>
      <c r="JOZ14" s="1739" t="n"/>
      <c r="JPA14" s="1739" t="n"/>
      <c r="JPB14" s="1739" t="n"/>
      <c r="JPC14" s="1739" t="n"/>
      <c r="JPD14" s="1739" t="n"/>
      <c r="JPE14" s="1739" t="n"/>
      <c r="JPF14" s="1739" t="n"/>
      <c r="JPG14" s="1739" t="n"/>
      <c r="JPH14" s="1739" t="n"/>
      <c r="JPI14" s="1739" t="n"/>
      <c r="JPJ14" s="1739" t="n"/>
      <c r="JPK14" s="1739" t="n"/>
      <c r="JPL14" s="1739" t="n"/>
      <c r="JPM14" s="1739" t="n"/>
      <c r="JPN14" s="1739" t="n"/>
      <c r="JPO14" s="1739" t="n"/>
      <c r="JPP14" s="1739" t="n"/>
      <c r="JPQ14" s="1739" t="n"/>
      <c r="JPR14" s="1739" t="n"/>
      <c r="JPS14" s="1739" t="n"/>
      <c r="JPT14" s="1739" t="n"/>
      <c r="JPU14" s="1739" t="n"/>
      <c r="JPV14" s="1739" t="n"/>
      <c r="JPW14" s="1739" t="n"/>
      <c r="JPX14" s="1739" t="n"/>
      <c r="JPY14" s="1739" t="n"/>
      <c r="JPZ14" s="1739" t="n"/>
      <c r="JQA14" s="1739" t="n"/>
      <c r="JQB14" s="1739" t="n"/>
      <c r="JQC14" s="1739" t="n"/>
      <c r="JQD14" s="1739" t="n"/>
      <c r="JQE14" s="1739" t="n"/>
      <c r="JQF14" s="1739" t="n"/>
      <c r="JQG14" s="1739" t="n"/>
      <c r="JQH14" s="1739" t="n"/>
      <c r="JQI14" s="1739" t="n"/>
      <c r="JQJ14" s="1739" t="n"/>
      <c r="JQK14" s="1739" t="n"/>
      <c r="JQL14" s="1739" t="n"/>
      <c r="JQM14" s="1739" t="n"/>
      <c r="JQN14" s="1739" t="n"/>
      <c r="JQO14" s="1739" t="n"/>
      <c r="JQP14" s="1739" t="n"/>
      <c r="JQQ14" s="1739" t="n"/>
      <c r="JQR14" s="1739" t="n"/>
      <c r="JQS14" s="1739" t="n"/>
      <c r="JQT14" s="1739" t="n"/>
      <c r="JQU14" s="1739" t="n"/>
      <c r="JQV14" s="1739" t="n"/>
      <c r="JQW14" s="1739" t="n"/>
      <c r="JQX14" s="1739" t="n"/>
      <c r="JQY14" s="1739" t="n"/>
      <c r="JQZ14" s="1739" t="n"/>
      <c r="JRA14" s="1739" t="n"/>
      <c r="JRB14" s="1739" t="n"/>
      <c r="JRC14" s="1739" t="n"/>
      <c r="JRD14" s="1739" t="n"/>
      <c r="JRE14" s="1739" t="n"/>
      <c r="JRF14" s="1739" t="n"/>
      <c r="JRG14" s="1739" t="n"/>
      <c r="JRH14" s="1739" t="n"/>
      <c r="JRI14" s="1739" t="n"/>
      <c r="JRJ14" s="1739" t="n"/>
      <c r="JRK14" s="1739" t="n"/>
      <c r="JRL14" s="1739" t="n"/>
      <c r="JRM14" s="1739" t="n"/>
      <c r="JRN14" s="1739" t="n"/>
      <c r="JRO14" s="1739" t="n"/>
      <c r="JRP14" s="1739" t="n"/>
      <c r="JRQ14" s="1739" t="n"/>
      <c r="JRR14" s="1739" t="n"/>
      <c r="JRS14" s="1739" t="n"/>
      <c r="JRT14" s="1739" t="n"/>
      <c r="JRU14" s="1739" t="n"/>
      <c r="JRV14" s="1739" t="n"/>
      <c r="JRW14" s="1739" t="n"/>
      <c r="JRX14" s="1739" t="n"/>
      <c r="JRY14" s="1739" t="n"/>
      <c r="JRZ14" s="1739" t="n"/>
      <c r="JSA14" s="1739" t="n"/>
      <c r="JSB14" s="1739" t="n"/>
      <c r="JSC14" s="1739" t="n"/>
      <c r="JSD14" s="1739" t="n"/>
      <c r="JSE14" s="1739" t="n"/>
      <c r="JSF14" s="1739" t="n"/>
      <c r="JSG14" s="1739" t="n"/>
      <c r="JSH14" s="1739" t="n"/>
      <c r="JSI14" s="1739" t="n"/>
      <c r="JSJ14" s="1739" t="n"/>
      <c r="JSK14" s="1739" t="n"/>
      <c r="JSL14" s="1739" t="n"/>
      <c r="JSM14" s="1739" t="n"/>
      <c r="JSN14" s="1739" t="n"/>
      <c r="JSO14" s="1739" t="n"/>
      <c r="JSP14" s="1739" t="n"/>
      <c r="JSQ14" s="1739" t="n"/>
      <c r="JSR14" s="1739" t="n"/>
      <c r="JSS14" s="1739" t="n"/>
      <c r="JST14" s="1739" t="n"/>
      <c r="JSU14" s="1739" t="n"/>
      <c r="JSV14" s="1739" t="n"/>
      <c r="JSW14" s="1739" t="n"/>
      <c r="JSX14" s="1739" t="n"/>
      <c r="JSY14" s="1739" t="n"/>
      <c r="JSZ14" s="1739" t="n"/>
      <c r="JTA14" s="1739" t="n"/>
      <c r="JTB14" s="1739" t="n"/>
      <c r="JTC14" s="1739" t="n"/>
      <c r="JTD14" s="1739" t="n"/>
      <c r="JTE14" s="1739" t="n"/>
      <c r="JTF14" s="1739" t="n"/>
      <c r="JTG14" s="1739" t="n"/>
      <c r="JTH14" s="1739" t="n"/>
      <c r="JTI14" s="1739" t="n"/>
      <c r="JTJ14" s="1739" t="n"/>
      <c r="JTK14" s="1739" t="n"/>
      <c r="JTL14" s="1739" t="n"/>
      <c r="JTM14" s="1739" t="n"/>
      <c r="JTN14" s="1739" t="n"/>
      <c r="JTO14" s="1739" t="n"/>
      <c r="JTP14" s="1739" t="n"/>
      <c r="JTQ14" s="1739" t="n"/>
      <c r="JTR14" s="1739" t="n"/>
      <c r="JTS14" s="1739" t="n"/>
      <c r="JTT14" s="1739" t="n"/>
      <c r="JTU14" s="1739" t="n"/>
      <c r="JTV14" s="1739" t="n"/>
      <c r="JTW14" s="1739" t="n"/>
      <c r="JTX14" s="1739" t="n"/>
      <c r="JTY14" s="1739" t="n"/>
      <c r="JTZ14" s="1739" t="n"/>
      <c r="JUA14" s="1739" t="n"/>
      <c r="JUB14" s="1739" t="n"/>
      <c r="JUC14" s="1739" t="n"/>
      <c r="JUD14" s="1739" t="n"/>
      <c r="JUE14" s="1739" t="n"/>
      <c r="JUF14" s="1739" t="n"/>
      <c r="JUG14" s="1739" t="n"/>
      <c r="JUH14" s="1739" t="n"/>
      <c r="JUI14" s="1739" t="n"/>
      <c r="JUJ14" s="1739" t="n"/>
      <c r="JUK14" s="1739" t="n"/>
      <c r="JUL14" s="1739" t="n"/>
      <c r="JUM14" s="1739" t="n"/>
      <c r="JUN14" s="1739" t="n"/>
      <c r="JUO14" s="1739" t="n"/>
      <c r="JUP14" s="1739" t="n"/>
      <c r="JUQ14" s="1739" t="n"/>
      <c r="JUR14" s="1739" t="n"/>
      <c r="JUS14" s="1739" t="n"/>
      <c r="JUT14" s="1739" t="n"/>
      <c r="JUU14" s="1739" t="n"/>
      <c r="JUV14" s="1739" t="n"/>
      <c r="JUW14" s="1739" t="n"/>
      <c r="JUX14" s="1739" t="n"/>
      <c r="JUY14" s="1739" t="n"/>
      <c r="JUZ14" s="1739" t="n"/>
      <c r="JVA14" s="1739" t="n"/>
      <c r="JVB14" s="1739" t="n"/>
      <c r="JVC14" s="1739" t="n"/>
      <c r="JVD14" s="1739" t="n"/>
      <c r="JVE14" s="1739" t="n"/>
      <c r="JVF14" s="1739" t="n"/>
      <c r="JVG14" s="1739" t="n"/>
      <c r="JVH14" s="1739" t="n"/>
      <c r="JVI14" s="1739" t="n"/>
      <c r="JVJ14" s="1739" t="n"/>
      <c r="JVK14" s="1739" t="n"/>
      <c r="JVL14" s="1739" t="n"/>
      <c r="JVM14" s="1739" t="n"/>
      <c r="JVN14" s="1739" t="n"/>
      <c r="JVO14" s="1739" t="n"/>
      <c r="JVP14" s="1739" t="n"/>
      <c r="JVQ14" s="1739" t="n"/>
      <c r="JVR14" s="1739" t="n"/>
      <c r="JVS14" s="1739" t="n"/>
      <c r="JVT14" s="1739" t="n"/>
      <c r="JVU14" s="1739" t="n"/>
      <c r="JVV14" s="1739" t="n"/>
      <c r="JVW14" s="1739" t="n"/>
      <c r="JVX14" s="1739" t="n"/>
      <c r="JVY14" s="1739" t="n"/>
      <c r="JVZ14" s="1739" t="n"/>
      <c r="JWA14" s="1739" t="n"/>
      <c r="JWB14" s="1739" t="n"/>
      <c r="JWC14" s="1739" t="n"/>
      <c r="JWD14" s="1739" t="n"/>
      <c r="JWE14" s="1739" t="n"/>
      <c r="JWF14" s="1739" t="n"/>
      <c r="JWG14" s="1739" t="n"/>
      <c r="JWH14" s="1739" t="n"/>
      <c r="JWI14" s="1739" t="n"/>
      <c r="JWJ14" s="1739" t="n"/>
      <c r="JWK14" s="1739" t="n"/>
      <c r="JWL14" s="1739" t="n"/>
      <c r="JWM14" s="1739" t="n"/>
      <c r="JWN14" s="1739" t="n"/>
      <c r="JWO14" s="1739" t="n"/>
      <c r="JWP14" s="1739" t="n"/>
      <c r="JWQ14" s="1739" t="n"/>
      <c r="JWR14" s="1739" t="n"/>
      <c r="JWS14" s="1739" t="n"/>
      <c r="JWT14" s="1739" t="n"/>
      <c r="JWU14" s="1739" t="n"/>
      <c r="JWV14" s="1739" t="n"/>
      <c r="JWW14" s="1739" t="n"/>
      <c r="JWX14" s="1739" t="n"/>
      <c r="JWY14" s="1739" t="n"/>
      <c r="JWZ14" s="1739" t="n"/>
      <c r="JXA14" s="1739" t="n"/>
      <c r="JXB14" s="1739" t="n"/>
      <c r="JXC14" s="1739" t="n"/>
      <c r="JXD14" s="1739" t="n"/>
      <c r="JXE14" s="1739" t="n"/>
      <c r="JXF14" s="1739" t="n"/>
      <c r="JXG14" s="1739" t="n"/>
      <c r="JXH14" s="1739" t="n"/>
      <c r="JXI14" s="1739" t="n"/>
      <c r="JXJ14" s="1739" t="n"/>
      <c r="JXK14" s="1739" t="n"/>
      <c r="JXL14" s="1739" t="n"/>
      <c r="JXM14" s="1739" t="n"/>
      <c r="JXN14" s="1739" t="n"/>
      <c r="JXO14" s="1739" t="n"/>
      <c r="JXP14" s="1739" t="n"/>
      <c r="JXQ14" s="1739" t="n"/>
      <c r="JXR14" s="1739" t="n"/>
      <c r="JXS14" s="1739" t="n"/>
      <c r="JXT14" s="1739" t="n"/>
      <c r="JXU14" s="1739" t="n"/>
      <c r="JXV14" s="1739" t="n"/>
      <c r="JXW14" s="1739" t="n"/>
      <c r="JXX14" s="1739" t="n"/>
      <c r="JXY14" s="1739" t="n"/>
      <c r="JXZ14" s="1739" t="n"/>
      <c r="JYA14" s="1739" t="n"/>
      <c r="JYB14" s="1739" t="n"/>
      <c r="JYC14" s="1739" t="n"/>
      <c r="JYD14" s="1739" t="n"/>
      <c r="JYE14" s="1739" t="n"/>
      <c r="JYF14" s="1739" t="n"/>
      <c r="JYG14" s="1739" t="n"/>
      <c r="JYH14" s="1739" t="n"/>
      <c r="JYI14" s="1739" t="n"/>
      <c r="JYJ14" s="1739" t="n"/>
      <c r="JYK14" s="1739" t="n"/>
      <c r="JYL14" s="1739" t="n"/>
      <c r="JYM14" s="1739" t="n"/>
      <c r="JYN14" s="1739" t="n"/>
      <c r="JYO14" s="1739" t="n"/>
      <c r="JYP14" s="1739" t="n"/>
      <c r="JYQ14" s="1739" t="n"/>
      <c r="JYR14" s="1739" t="n"/>
      <c r="JYS14" s="1739" t="n"/>
      <c r="JYT14" s="1739" t="n"/>
      <c r="JYU14" s="1739" t="n"/>
      <c r="JYV14" s="1739" t="n"/>
      <c r="JYW14" s="1739" t="n"/>
      <c r="JYX14" s="1739" t="n"/>
      <c r="JYY14" s="1739" t="n"/>
      <c r="JYZ14" s="1739" t="n"/>
      <c r="JZA14" s="1739" t="n"/>
      <c r="JZB14" s="1739" t="n"/>
      <c r="JZC14" s="1739" t="n"/>
      <c r="JZD14" s="1739" t="n"/>
      <c r="JZE14" s="1739" t="n"/>
      <c r="JZF14" s="1739" t="n"/>
      <c r="JZG14" s="1739" t="n"/>
      <c r="JZH14" s="1739" t="n"/>
      <c r="JZI14" s="1739" t="n"/>
      <c r="JZJ14" s="1739" t="n"/>
      <c r="JZK14" s="1739" t="n"/>
      <c r="JZL14" s="1739" t="n"/>
      <c r="JZM14" s="1739" t="n"/>
      <c r="JZN14" s="1739" t="n"/>
      <c r="JZO14" s="1739" t="n"/>
      <c r="JZP14" s="1739" t="n"/>
      <c r="JZQ14" s="1739" t="n"/>
      <c r="JZR14" s="1739" t="n"/>
      <c r="JZS14" s="1739" t="n"/>
      <c r="JZT14" s="1739" t="n"/>
      <c r="JZU14" s="1739" t="n"/>
      <c r="JZV14" s="1739" t="n"/>
      <c r="JZW14" s="1739" t="n"/>
      <c r="JZX14" s="1739" t="n"/>
      <c r="JZY14" s="1739" t="n"/>
      <c r="JZZ14" s="1739" t="n"/>
      <c r="KAA14" s="1739" t="n"/>
      <c r="KAB14" s="1739" t="n"/>
      <c r="KAC14" s="1739" t="n"/>
      <c r="KAD14" s="1739" t="n"/>
      <c r="KAE14" s="1739" t="n"/>
      <c r="KAF14" s="1739" t="n"/>
      <c r="KAG14" s="1739" t="n"/>
      <c r="KAH14" s="1739" t="n"/>
      <c r="KAI14" s="1739" t="n"/>
      <c r="KAJ14" s="1739" t="n"/>
      <c r="KAK14" s="1739" t="n"/>
      <c r="KAL14" s="1739" t="n"/>
      <c r="KAM14" s="1739" t="n"/>
      <c r="KAN14" s="1739" t="n"/>
      <c r="KAO14" s="1739" t="n"/>
      <c r="KAP14" s="1739" t="n"/>
      <c r="KAQ14" s="1739" t="n"/>
      <c r="KAR14" s="1739" t="n"/>
      <c r="KAS14" s="1739" t="n"/>
      <c r="KAT14" s="1739" t="n"/>
      <c r="KAU14" s="1739" t="n"/>
      <c r="KAV14" s="1739" t="n"/>
      <c r="KAW14" s="1739" t="n"/>
      <c r="KAX14" s="1739" t="n"/>
      <c r="KAY14" s="1739" t="n"/>
      <c r="KAZ14" s="1739" t="n"/>
      <c r="KBA14" s="1739" t="n"/>
      <c r="KBB14" s="1739" t="n"/>
      <c r="KBC14" s="1739" t="n"/>
      <c r="KBD14" s="1739" t="n"/>
      <c r="KBE14" s="1739" t="n"/>
      <c r="KBF14" s="1739" t="n"/>
      <c r="KBG14" s="1739" t="n"/>
      <c r="KBH14" s="1739" t="n"/>
      <c r="KBI14" s="1739" t="n"/>
      <c r="KBJ14" s="1739" t="n"/>
      <c r="KBK14" s="1739" t="n"/>
      <c r="KBL14" s="1739" t="n"/>
      <c r="KBM14" s="1739" t="n"/>
      <c r="KBN14" s="1739" t="n"/>
      <c r="KBO14" s="1739" t="n"/>
      <c r="KBP14" s="1739" t="n"/>
      <c r="KBQ14" s="1739" t="n"/>
      <c r="KBR14" s="1739" t="n"/>
      <c r="KBS14" s="1739" t="n"/>
      <c r="KBT14" s="1739" t="n"/>
      <c r="KBU14" s="1739" t="n"/>
      <c r="KBV14" s="1739" t="n"/>
      <c r="KBW14" s="1739" t="n"/>
      <c r="KBX14" s="1739" t="n"/>
      <c r="KBY14" s="1739" t="n"/>
      <c r="KBZ14" s="1739" t="n"/>
      <c r="KCA14" s="1739" t="n"/>
      <c r="KCB14" s="1739" t="n"/>
      <c r="KCC14" s="1739" t="n"/>
      <c r="KCD14" s="1739" t="n"/>
      <c r="KCE14" s="1739" t="n"/>
      <c r="KCF14" s="1739" t="n"/>
      <c r="KCG14" s="1739" t="n"/>
      <c r="KCH14" s="1739" t="n"/>
      <c r="KCI14" s="1739" t="n"/>
      <c r="KCJ14" s="1739" t="n"/>
      <c r="KCK14" s="1739" t="n"/>
      <c r="KCL14" s="1739" t="n"/>
      <c r="KCM14" s="1739" t="n"/>
      <c r="KCN14" s="1739" t="n"/>
      <c r="KCO14" s="1739" t="n"/>
      <c r="KCP14" s="1739" t="n"/>
      <c r="KCQ14" s="1739" t="n"/>
      <c r="KCR14" s="1739" t="n"/>
      <c r="KCS14" s="1739" t="n"/>
      <c r="KCT14" s="1739" t="n"/>
      <c r="KCU14" s="1739" t="n"/>
      <c r="KCV14" s="1739" t="n"/>
      <c r="KCW14" s="1739" t="n"/>
      <c r="KCX14" s="1739" t="n"/>
      <c r="KCY14" s="1739" t="n"/>
      <c r="KCZ14" s="1739" t="n"/>
      <c r="KDA14" s="1739" t="n"/>
      <c r="KDB14" s="1739" t="n"/>
      <c r="KDC14" s="1739" t="n"/>
      <c r="KDD14" s="1739" t="n"/>
      <c r="KDE14" s="1739" t="n"/>
      <c r="KDF14" s="1739" t="n"/>
      <c r="KDG14" s="1739" t="n"/>
      <c r="KDH14" s="1739" t="n"/>
      <c r="KDI14" s="1739" t="n"/>
      <c r="KDJ14" s="1739" t="n"/>
      <c r="KDK14" s="1739" t="n"/>
      <c r="KDL14" s="1739" t="n"/>
      <c r="KDM14" s="1739" t="n"/>
      <c r="KDN14" s="1739" t="n"/>
      <c r="KDO14" s="1739" t="n"/>
      <c r="KDP14" s="1739" t="n"/>
      <c r="KDQ14" s="1739" t="n"/>
      <c r="KDR14" s="1739" t="n"/>
      <c r="KDS14" s="1739" t="n"/>
      <c r="KDT14" s="1739" t="n"/>
      <c r="KDU14" s="1739" t="n"/>
      <c r="KDV14" s="1739" t="n"/>
      <c r="KDW14" s="1739" t="n"/>
      <c r="KDX14" s="1739" t="n"/>
      <c r="KDY14" s="1739" t="n"/>
      <c r="KDZ14" s="1739" t="n"/>
      <c r="KEA14" s="1739" t="n"/>
      <c r="KEB14" s="1739" t="n"/>
      <c r="KEC14" s="1739" t="n"/>
      <c r="KED14" s="1739" t="n"/>
      <c r="KEE14" s="1739" t="n"/>
      <c r="KEF14" s="1739" t="n"/>
      <c r="KEG14" s="1739" t="n"/>
      <c r="KEH14" s="1739" t="n"/>
      <c r="KEI14" s="1739" t="n"/>
      <c r="KEJ14" s="1739" t="n"/>
      <c r="KEK14" s="1739" t="n"/>
      <c r="KEL14" s="1739" t="n"/>
      <c r="KEM14" s="1739" t="n"/>
      <c r="KEN14" s="1739" t="n"/>
      <c r="KEO14" s="1739" t="n"/>
      <c r="KEP14" s="1739" t="n"/>
      <c r="KEQ14" s="1739" t="n"/>
      <c r="KER14" s="1739" t="n"/>
      <c r="KES14" s="1739" t="n"/>
      <c r="KET14" s="1739" t="n"/>
      <c r="KEU14" s="1739" t="n"/>
      <c r="KEV14" s="1739" t="n"/>
      <c r="KEW14" s="1739" t="n"/>
      <c r="KEX14" s="1739" t="n"/>
      <c r="KEY14" s="1739" t="n"/>
      <c r="KEZ14" s="1739" t="n"/>
      <c r="KFA14" s="1739" t="n"/>
      <c r="KFB14" s="1739" t="n"/>
      <c r="KFC14" s="1739" t="n"/>
      <c r="KFD14" s="1739" t="n"/>
      <c r="KFE14" s="1739" t="n"/>
      <c r="KFF14" s="1739" t="n"/>
      <c r="KFG14" s="1739" t="n"/>
      <c r="KFH14" s="1739" t="n"/>
      <c r="KFI14" s="1739" t="n"/>
      <c r="KFJ14" s="1739" t="n"/>
      <c r="KFK14" s="1739" t="n"/>
      <c r="KFL14" s="1739" t="n"/>
      <c r="KFM14" s="1739" t="n"/>
      <c r="KFN14" s="1739" t="n"/>
      <c r="KFO14" s="1739" t="n"/>
      <c r="KFP14" s="1739" t="n"/>
      <c r="KFQ14" s="1739" t="n"/>
      <c r="KFR14" s="1739" t="n"/>
      <c r="KFS14" s="1739" t="n"/>
      <c r="KFT14" s="1739" t="n"/>
      <c r="KFU14" s="1739" t="n"/>
      <c r="KFV14" s="1739" t="n"/>
      <c r="KFW14" s="1739" t="n"/>
      <c r="KFX14" s="1739" t="n"/>
      <c r="KFY14" s="1739" t="n"/>
      <c r="KFZ14" s="1739" t="n"/>
      <c r="KGA14" s="1739" t="n"/>
      <c r="KGB14" s="1739" t="n"/>
      <c r="KGC14" s="1739" t="n"/>
      <c r="KGD14" s="1739" t="n"/>
      <c r="KGE14" s="1739" t="n"/>
      <c r="KGF14" s="1739" t="n"/>
      <c r="KGG14" s="1739" t="n"/>
      <c r="KGH14" s="1739" t="n"/>
      <c r="KGI14" s="1739" t="n"/>
      <c r="KGJ14" s="1739" t="n"/>
      <c r="KGK14" s="1739" t="n"/>
      <c r="KGL14" s="1739" t="n"/>
      <c r="KGM14" s="1739" t="n"/>
      <c r="KGN14" s="1739" t="n"/>
      <c r="KGO14" s="1739" t="n"/>
      <c r="KGP14" s="1739" t="n"/>
      <c r="KGQ14" s="1739" t="n"/>
      <c r="KGR14" s="1739" t="n"/>
      <c r="KGS14" s="1739" t="n"/>
      <c r="KGT14" s="1739" t="n"/>
      <c r="KGU14" s="1739" t="n"/>
      <c r="KGV14" s="1739" t="n"/>
      <c r="KGW14" s="1739" t="n"/>
      <c r="KGX14" s="1739" t="n"/>
      <c r="KGY14" s="1739" t="n"/>
      <c r="KGZ14" s="1739" t="n"/>
      <c r="KHA14" s="1739" t="n"/>
      <c r="KHB14" s="1739" t="n"/>
      <c r="KHC14" s="1739" t="n"/>
      <c r="KHD14" s="1739" t="n"/>
      <c r="KHE14" s="1739" t="n"/>
      <c r="KHF14" s="1739" t="n"/>
      <c r="KHG14" s="1739" t="n"/>
      <c r="KHH14" s="1739" t="n"/>
      <c r="KHI14" s="1739" t="n"/>
      <c r="KHJ14" s="1739" t="n"/>
      <c r="KHK14" s="1739" t="n"/>
      <c r="KHL14" s="1739" t="n"/>
      <c r="KHM14" s="1739" t="n"/>
      <c r="KHN14" s="1739" t="n"/>
      <c r="KHO14" s="1739" t="n"/>
      <c r="KHP14" s="1739" t="n"/>
      <c r="KHQ14" s="1739" t="n"/>
      <c r="KHR14" s="1739" t="n"/>
      <c r="KHS14" s="1739" t="n"/>
      <c r="KHT14" s="1739" t="n"/>
      <c r="KHU14" s="1739" t="n"/>
      <c r="KHV14" s="1739" t="n"/>
      <c r="KHW14" s="1739" t="n"/>
      <c r="KHX14" s="1739" t="n"/>
      <c r="KHY14" s="1739" t="n"/>
      <c r="KHZ14" s="1739" t="n"/>
      <c r="KIA14" s="1739" t="n"/>
      <c r="KIB14" s="1739" t="n"/>
      <c r="KIC14" s="1739" t="n"/>
      <c r="KID14" s="1739" t="n"/>
      <c r="KIE14" s="1739" t="n"/>
      <c r="KIF14" s="1739" t="n"/>
      <c r="KIG14" s="1739" t="n"/>
      <c r="KIH14" s="1739" t="n"/>
      <c r="KII14" s="1739" t="n"/>
      <c r="KIJ14" s="1739" t="n"/>
      <c r="KIK14" s="1739" t="n"/>
      <c r="KIL14" s="1739" t="n"/>
      <c r="KIM14" s="1739" t="n"/>
      <c r="KIN14" s="1739" t="n"/>
      <c r="KIO14" s="1739" t="n"/>
      <c r="KIP14" s="1739" t="n"/>
      <c r="KIQ14" s="1739" t="n"/>
      <c r="KIR14" s="1739" t="n"/>
      <c r="KIS14" s="1739" t="n"/>
      <c r="KIT14" s="1739" t="n"/>
      <c r="KIU14" s="1739" t="n"/>
      <c r="KIV14" s="1739" t="n"/>
      <c r="KIW14" s="1739" t="n"/>
      <c r="KIX14" s="1739" t="n"/>
      <c r="KIY14" s="1739" t="n"/>
      <c r="KIZ14" s="1739" t="n"/>
      <c r="KJA14" s="1739" t="n"/>
      <c r="KJB14" s="1739" t="n"/>
      <c r="KJC14" s="1739" t="n"/>
      <c r="KJD14" s="1739" t="n"/>
      <c r="KJE14" s="1739" t="n"/>
      <c r="KJF14" s="1739" t="n"/>
      <c r="KJG14" s="1739" t="n"/>
      <c r="KJH14" s="1739" t="n"/>
      <c r="KJI14" s="1739" t="n"/>
      <c r="KJJ14" s="1739" t="n"/>
      <c r="KJK14" s="1739" t="n"/>
      <c r="KJL14" s="1739" t="n"/>
      <c r="KJM14" s="1739" t="n"/>
      <c r="KJN14" s="1739" t="n"/>
      <c r="KJO14" s="1739" t="n"/>
      <c r="KJP14" s="1739" t="n"/>
      <c r="KJQ14" s="1739" t="n"/>
      <c r="KJR14" s="1739" t="n"/>
      <c r="KJS14" s="1739" t="n"/>
      <c r="KJT14" s="1739" t="n"/>
      <c r="KJU14" s="1739" t="n"/>
      <c r="KJV14" s="1739" t="n"/>
      <c r="KJW14" s="1739" t="n"/>
      <c r="KJX14" s="1739" t="n"/>
      <c r="KJY14" s="1739" t="n"/>
      <c r="KJZ14" s="1739" t="n"/>
      <c r="KKA14" s="1739" t="n"/>
      <c r="KKB14" s="1739" t="n"/>
      <c r="KKC14" s="1739" t="n"/>
      <c r="KKD14" s="1739" t="n"/>
      <c r="KKE14" s="1739" t="n"/>
      <c r="KKF14" s="1739" t="n"/>
      <c r="KKG14" s="1739" t="n"/>
      <c r="KKH14" s="1739" t="n"/>
      <c r="KKI14" s="1739" t="n"/>
      <c r="KKJ14" s="1739" t="n"/>
      <c r="KKK14" s="1739" t="n"/>
      <c r="KKL14" s="1739" t="n"/>
      <c r="KKM14" s="1739" t="n"/>
      <c r="KKN14" s="1739" t="n"/>
      <c r="KKO14" s="1739" t="n"/>
      <c r="KKP14" s="1739" t="n"/>
      <c r="KKQ14" s="1739" t="n"/>
      <c r="KKR14" s="1739" t="n"/>
      <c r="KKS14" s="1739" t="n"/>
      <c r="KKT14" s="1739" t="n"/>
      <c r="KKU14" s="1739" t="n"/>
      <c r="KKV14" s="1739" t="n"/>
      <c r="KKW14" s="1739" t="n"/>
      <c r="KKX14" s="1739" t="n"/>
      <c r="KKY14" s="1739" t="n"/>
      <c r="KKZ14" s="1739" t="n"/>
      <c r="KLA14" s="1739" t="n"/>
      <c r="KLB14" s="1739" t="n"/>
      <c r="KLC14" s="1739" t="n"/>
      <c r="KLD14" s="1739" t="n"/>
      <c r="KLE14" s="1739" t="n"/>
      <c r="KLF14" s="1739" t="n"/>
      <c r="KLG14" s="1739" t="n"/>
      <c r="KLH14" s="1739" t="n"/>
      <c r="KLI14" s="1739" t="n"/>
      <c r="KLJ14" s="1739" t="n"/>
      <c r="KLK14" s="1739" t="n"/>
      <c r="KLL14" s="1739" t="n"/>
      <c r="KLM14" s="1739" t="n"/>
      <c r="KLN14" s="1739" t="n"/>
      <c r="KLO14" s="1739" t="n"/>
      <c r="KLP14" s="1739" t="n"/>
      <c r="KLQ14" s="1739" t="n"/>
      <c r="KLR14" s="1739" t="n"/>
      <c r="KLS14" s="1739" t="n"/>
      <c r="KLT14" s="1739" t="n"/>
      <c r="KLU14" s="1739" t="n"/>
      <c r="KLV14" s="1739" t="n"/>
      <c r="KLW14" s="1739" t="n"/>
      <c r="KLX14" s="1739" t="n"/>
      <c r="KLY14" s="1739" t="n"/>
      <c r="KLZ14" s="1739" t="n"/>
      <c r="KMA14" s="1739" t="n"/>
      <c r="KMB14" s="1739" t="n"/>
      <c r="KMC14" s="1739" t="n"/>
      <c r="KMD14" s="1739" t="n"/>
      <c r="KME14" s="1739" t="n"/>
      <c r="KMF14" s="1739" t="n"/>
      <c r="KMG14" s="1739" t="n"/>
      <c r="KMH14" s="1739" t="n"/>
      <c r="KMI14" s="1739" t="n"/>
      <c r="KMJ14" s="1739" t="n"/>
      <c r="KMK14" s="1739" t="n"/>
      <c r="KML14" s="1739" t="n"/>
      <c r="KMM14" s="1739" t="n"/>
      <c r="KMN14" s="1739" t="n"/>
      <c r="KMO14" s="1739" t="n"/>
      <c r="KMP14" s="1739" t="n"/>
      <c r="KMQ14" s="1739" t="n"/>
      <c r="KMR14" s="1739" t="n"/>
      <c r="KMS14" s="1739" t="n"/>
      <c r="KMT14" s="1739" t="n"/>
      <c r="KMU14" s="1739" t="n"/>
      <c r="KMV14" s="1739" t="n"/>
      <c r="KMW14" s="1739" t="n"/>
      <c r="KMX14" s="1739" t="n"/>
      <c r="KMY14" s="1739" t="n"/>
      <c r="KMZ14" s="1739" t="n"/>
      <c r="KNA14" s="1739" t="n"/>
      <c r="KNB14" s="1739" t="n"/>
      <c r="KNC14" s="1739" t="n"/>
      <c r="KND14" s="1739" t="n"/>
      <c r="KNE14" s="1739" t="n"/>
      <c r="KNF14" s="1739" t="n"/>
      <c r="KNG14" s="1739" t="n"/>
      <c r="KNH14" s="1739" t="n"/>
      <c r="KNI14" s="1739" t="n"/>
      <c r="KNJ14" s="1739" t="n"/>
      <c r="KNK14" s="1739" t="n"/>
      <c r="KNL14" s="1739" t="n"/>
      <c r="KNM14" s="1739" t="n"/>
      <c r="KNN14" s="1739" t="n"/>
      <c r="KNO14" s="1739" t="n"/>
      <c r="KNP14" s="1739" t="n"/>
      <c r="KNQ14" s="1739" t="n"/>
      <c r="KNR14" s="1739" t="n"/>
      <c r="KNS14" s="1739" t="n"/>
      <c r="KNT14" s="1739" t="n"/>
      <c r="KNU14" s="1739" t="n"/>
      <c r="KNV14" s="1739" t="n"/>
      <c r="KNW14" s="1739" t="n"/>
      <c r="KNX14" s="1739" t="n"/>
      <c r="KNY14" s="1739" t="n"/>
      <c r="KNZ14" s="1739" t="n"/>
      <c r="KOA14" s="1739" t="n"/>
      <c r="KOB14" s="1739" t="n"/>
      <c r="KOC14" s="1739" t="n"/>
      <c r="KOD14" s="1739" t="n"/>
      <c r="KOE14" s="1739" t="n"/>
      <c r="KOF14" s="1739" t="n"/>
      <c r="KOG14" s="1739" t="n"/>
      <c r="KOH14" s="1739" t="n"/>
      <c r="KOI14" s="1739" t="n"/>
      <c r="KOJ14" s="1739" t="n"/>
      <c r="KOK14" s="1739" t="n"/>
      <c r="KOL14" s="1739" t="n"/>
      <c r="KOM14" s="1739" t="n"/>
      <c r="KON14" s="1739" t="n"/>
      <c r="KOO14" s="1739" t="n"/>
      <c r="KOP14" s="1739" t="n"/>
      <c r="KOQ14" s="1739" t="n"/>
      <c r="KOR14" s="1739" t="n"/>
      <c r="KOS14" s="1739" t="n"/>
      <c r="KOT14" s="1739" t="n"/>
      <c r="KOU14" s="1739" t="n"/>
      <c r="KOV14" s="1739" t="n"/>
      <c r="KOW14" s="1739" t="n"/>
      <c r="KOX14" s="1739" t="n"/>
      <c r="KOY14" s="1739" t="n"/>
      <c r="KOZ14" s="1739" t="n"/>
      <c r="KPA14" s="1739" t="n"/>
      <c r="KPB14" s="1739" t="n"/>
      <c r="KPC14" s="1739" t="n"/>
      <c r="KPD14" s="1739" t="n"/>
      <c r="KPE14" s="1739" t="n"/>
      <c r="KPF14" s="1739" t="n"/>
      <c r="KPG14" s="1739" t="n"/>
      <c r="KPH14" s="1739" t="n"/>
      <c r="KPI14" s="1739" t="n"/>
      <c r="KPJ14" s="1739" t="n"/>
      <c r="KPK14" s="1739" t="n"/>
      <c r="KPL14" s="1739" t="n"/>
      <c r="KPM14" s="1739" t="n"/>
      <c r="KPN14" s="1739" t="n"/>
      <c r="KPO14" s="1739" t="n"/>
      <c r="KPP14" s="1739" t="n"/>
      <c r="KPQ14" s="1739" t="n"/>
      <c r="KPR14" s="1739" t="n"/>
      <c r="KPS14" s="1739" t="n"/>
      <c r="KPT14" s="1739" t="n"/>
      <c r="KPU14" s="1739" t="n"/>
      <c r="KPV14" s="1739" t="n"/>
      <c r="KPW14" s="1739" t="n"/>
      <c r="KPX14" s="1739" t="n"/>
      <c r="KPY14" s="1739" t="n"/>
      <c r="KPZ14" s="1739" t="n"/>
      <c r="KQA14" s="1739" t="n"/>
      <c r="KQB14" s="1739" t="n"/>
      <c r="KQC14" s="1739" t="n"/>
      <c r="KQD14" s="1739" t="n"/>
      <c r="KQE14" s="1739" t="n"/>
      <c r="KQF14" s="1739" t="n"/>
      <c r="KQG14" s="1739" t="n"/>
      <c r="KQH14" s="1739" t="n"/>
      <c r="KQI14" s="1739" t="n"/>
      <c r="KQJ14" s="1739" t="n"/>
      <c r="KQK14" s="1739" t="n"/>
      <c r="KQL14" s="1739" t="n"/>
      <c r="KQM14" s="1739" t="n"/>
      <c r="KQN14" s="1739" t="n"/>
      <c r="KQO14" s="1739" t="n"/>
      <c r="KQP14" s="1739" t="n"/>
      <c r="KQQ14" s="1739" t="n"/>
      <c r="KQR14" s="1739" t="n"/>
      <c r="KQS14" s="1739" t="n"/>
      <c r="KQT14" s="1739" t="n"/>
      <c r="KQU14" s="1739" t="n"/>
      <c r="KQV14" s="1739" t="n"/>
      <c r="KQW14" s="1739" t="n"/>
      <c r="KQX14" s="1739" t="n"/>
      <c r="KQY14" s="1739" t="n"/>
      <c r="KQZ14" s="1739" t="n"/>
      <c r="KRA14" s="1739" t="n"/>
      <c r="KRB14" s="1739" t="n"/>
      <c r="KRC14" s="1739" t="n"/>
      <c r="KRD14" s="1739" t="n"/>
      <c r="KRE14" s="1739" t="n"/>
      <c r="KRF14" s="1739" t="n"/>
      <c r="KRG14" s="1739" t="n"/>
      <c r="KRH14" s="1739" t="n"/>
      <c r="KRI14" s="1739" t="n"/>
      <c r="KRJ14" s="1739" t="n"/>
      <c r="KRK14" s="1739" t="n"/>
      <c r="KRL14" s="1739" t="n"/>
      <c r="KRM14" s="1739" t="n"/>
      <c r="KRN14" s="1739" t="n"/>
      <c r="KRO14" s="1739" t="n"/>
      <c r="KRP14" s="1739" t="n"/>
      <c r="KRQ14" s="1739" t="n"/>
      <c r="KRR14" s="1739" t="n"/>
      <c r="KRS14" s="1739" t="n"/>
      <c r="KRT14" s="1739" t="n"/>
      <c r="KRU14" s="1739" t="n"/>
      <c r="KRV14" s="1739" t="n"/>
      <c r="KRW14" s="1739" t="n"/>
      <c r="KRX14" s="1739" t="n"/>
      <c r="KRY14" s="1739" t="n"/>
      <c r="KRZ14" s="1739" t="n"/>
      <c r="KSA14" s="1739" t="n"/>
      <c r="KSB14" s="1739" t="n"/>
      <c r="KSC14" s="1739" t="n"/>
      <c r="KSD14" s="1739" t="n"/>
      <c r="KSE14" s="1739" t="n"/>
      <c r="KSF14" s="1739" t="n"/>
      <c r="KSG14" s="1739" t="n"/>
      <c r="KSH14" s="1739" t="n"/>
      <c r="KSI14" s="1739" t="n"/>
      <c r="KSJ14" s="1739" t="n"/>
      <c r="KSK14" s="1739" t="n"/>
      <c r="KSL14" s="1739" t="n"/>
      <c r="KSM14" s="1739" t="n"/>
      <c r="KSN14" s="1739" t="n"/>
      <c r="KSO14" s="1739" t="n"/>
      <c r="KSP14" s="1739" t="n"/>
      <c r="KSQ14" s="1739" t="n"/>
      <c r="KSR14" s="1739" t="n"/>
      <c r="KSS14" s="1739" t="n"/>
      <c r="KST14" s="1739" t="n"/>
      <c r="KSU14" s="1739" t="n"/>
      <c r="KSV14" s="1739" t="n"/>
      <c r="KSW14" s="1739" t="n"/>
      <c r="KSX14" s="1739" t="n"/>
      <c r="KSY14" s="1739" t="n"/>
      <c r="KSZ14" s="1739" t="n"/>
      <c r="KTA14" s="1739" t="n"/>
      <c r="KTB14" s="1739" t="n"/>
      <c r="KTC14" s="1739" t="n"/>
      <c r="KTD14" s="1739" t="n"/>
      <c r="KTE14" s="1739" t="n"/>
      <c r="KTF14" s="1739" t="n"/>
      <c r="KTG14" s="1739" t="n"/>
      <c r="KTH14" s="1739" t="n"/>
      <c r="KTI14" s="1739" t="n"/>
      <c r="KTJ14" s="1739" t="n"/>
      <c r="KTK14" s="1739" t="n"/>
      <c r="KTL14" s="1739" t="n"/>
      <c r="KTM14" s="1739" t="n"/>
      <c r="KTN14" s="1739" t="n"/>
      <c r="KTO14" s="1739" t="n"/>
      <c r="KTP14" s="1739" t="n"/>
      <c r="KTQ14" s="1739" t="n"/>
      <c r="KTR14" s="1739" t="n"/>
      <c r="KTS14" s="1739" t="n"/>
      <c r="KTT14" s="1739" t="n"/>
      <c r="KTU14" s="1739" t="n"/>
      <c r="KTV14" s="1739" t="n"/>
      <c r="KTW14" s="1739" t="n"/>
      <c r="KTX14" s="1739" t="n"/>
      <c r="KTY14" s="1739" t="n"/>
      <c r="KTZ14" s="1739" t="n"/>
      <c r="KUA14" s="1739" t="n"/>
      <c r="KUB14" s="1739" t="n"/>
      <c r="KUC14" s="1739" t="n"/>
      <c r="KUD14" s="1739" t="n"/>
      <c r="KUE14" s="1739" t="n"/>
      <c r="KUF14" s="1739" t="n"/>
      <c r="KUG14" s="1739" t="n"/>
      <c r="KUH14" s="1739" t="n"/>
      <c r="KUI14" s="1739" t="n"/>
      <c r="KUJ14" s="1739" t="n"/>
      <c r="KUK14" s="1739" t="n"/>
      <c r="KUL14" s="1739" t="n"/>
      <c r="KUM14" s="1739" t="n"/>
      <c r="KUN14" s="1739" t="n"/>
      <c r="KUO14" s="1739" t="n"/>
      <c r="KUP14" s="1739" t="n"/>
      <c r="KUQ14" s="1739" t="n"/>
      <c r="KUR14" s="1739" t="n"/>
      <c r="KUS14" s="1739" t="n"/>
      <c r="KUT14" s="1739" t="n"/>
      <c r="KUU14" s="1739" t="n"/>
      <c r="KUV14" s="1739" t="n"/>
      <c r="KUW14" s="1739" t="n"/>
      <c r="KUX14" s="1739" t="n"/>
      <c r="KUY14" s="1739" t="n"/>
      <c r="KUZ14" s="1739" t="n"/>
      <c r="KVA14" s="1739" t="n"/>
      <c r="KVB14" s="1739" t="n"/>
      <c r="KVC14" s="1739" t="n"/>
      <c r="KVD14" s="1739" t="n"/>
      <c r="KVE14" s="1739" t="n"/>
      <c r="KVF14" s="1739" t="n"/>
      <c r="KVG14" s="1739" t="n"/>
      <c r="KVH14" s="1739" t="n"/>
      <c r="KVI14" s="1739" t="n"/>
      <c r="KVJ14" s="1739" t="n"/>
      <c r="KVK14" s="1739" t="n"/>
      <c r="KVL14" s="1739" t="n"/>
      <c r="KVM14" s="1739" t="n"/>
      <c r="KVN14" s="1739" t="n"/>
      <c r="KVO14" s="1739" t="n"/>
      <c r="KVP14" s="1739" t="n"/>
      <c r="KVQ14" s="1739" t="n"/>
      <c r="KVR14" s="1739" t="n"/>
      <c r="KVS14" s="1739" t="n"/>
      <c r="KVT14" s="1739" t="n"/>
      <c r="KVU14" s="1739" t="n"/>
      <c r="KVV14" s="1739" t="n"/>
      <c r="KVW14" s="1739" t="n"/>
      <c r="KVX14" s="1739" t="n"/>
      <c r="KVY14" s="1739" t="n"/>
      <c r="KVZ14" s="1739" t="n"/>
      <c r="KWA14" s="1739" t="n"/>
      <c r="KWB14" s="1739" t="n"/>
      <c r="KWC14" s="1739" t="n"/>
      <c r="KWD14" s="1739" t="n"/>
      <c r="KWE14" s="1739" t="n"/>
      <c r="KWF14" s="1739" t="n"/>
      <c r="KWG14" s="1739" t="n"/>
      <c r="KWH14" s="1739" t="n"/>
      <c r="KWI14" s="1739" t="n"/>
      <c r="KWJ14" s="1739" t="n"/>
      <c r="KWK14" s="1739" t="n"/>
      <c r="KWL14" s="1739" t="n"/>
      <c r="KWM14" s="1739" t="n"/>
      <c r="KWN14" s="1739" t="n"/>
      <c r="KWO14" s="1739" t="n"/>
      <c r="KWP14" s="1739" t="n"/>
      <c r="KWQ14" s="1739" t="n"/>
      <c r="KWR14" s="1739" t="n"/>
      <c r="KWS14" s="1739" t="n"/>
      <c r="KWT14" s="1739" t="n"/>
      <c r="KWU14" s="1739" t="n"/>
      <c r="KWV14" s="1739" t="n"/>
      <c r="KWW14" s="1739" t="n"/>
      <c r="KWX14" s="1739" t="n"/>
      <c r="KWY14" s="1739" t="n"/>
      <c r="KWZ14" s="1739" t="n"/>
      <c r="KXA14" s="1739" t="n"/>
      <c r="KXB14" s="1739" t="n"/>
      <c r="KXC14" s="1739" t="n"/>
      <c r="KXD14" s="1739" t="n"/>
      <c r="KXE14" s="1739" t="n"/>
      <c r="KXF14" s="1739" t="n"/>
      <c r="KXG14" s="1739" t="n"/>
      <c r="KXH14" s="1739" t="n"/>
      <c r="KXI14" s="1739" t="n"/>
      <c r="KXJ14" s="1739" t="n"/>
      <c r="KXK14" s="1739" t="n"/>
      <c r="KXL14" s="1739" t="n"/>
      <c r="KXM14" s="1739" t="n"/>
      <c r="KXN14" s="1739" t="n"/>
      <c r="KXO14" s="1739" t="n"/>
      <c r="KXP14" s="1739" t="n"/>
      <c r="KXQ14" s="1739" t="n"/>
      <c r="KXR14" s="1739" t="n"/>
      <c r="KXS14" s="1739" t="n"/>
      <c r="KXT14" s="1739" t="n"/>
      <c r="KXU14" s="1739" t="n"/>
      <c r="KXV14" s="1739" t="n"/>
      <c r="KXW14" s="1739" t="n"/>
      <c r="KXX14" s="1739" t="n"/>
      <c r="KXY14" s="1739" t="n"/>
      <c r="KXZ14" s="1739" t="n"/>
      <c r="KYA14" s="1739" t="n"/>
      <c r="KYB14" s="1739" t="n"/>
      <c r="KYC14" s="1739" t="n"/>
      <c r="KYD14" s="1739" t="n"/>
      <c r="KYE14" s="1739" t="n"/>
      <c r="KYF14" s="1739" t="n"/>
      <c r="KYG14" s="1739" t="n"/>
      <c r="KYH14" s="1739" t="n"/>
      <c r="KYI14" s="1739" t="n"/>
      <c r="KYJ14" s="1739" t="n"/>
      <c r="KYK14" s="1739" t="n"/>
      <c r="KYL14" s="1739" t="n"/>
      <c r="KYM14" s="1739" t="n"/>
      <c r="KYN14" s="1739" t="n"/>
      <c r="KYO14" s="1739" t="n"/>
      <c r="KYP14" s="1739" t="n"/>
      <c r="KYQ14" s="1739" t="n"/>
      <c r="KYR14" s="1739" t="n"/>
      <c r="KYS14" s="1739" t="n"/>
      <c r="KYT14" s="1739" t="n"/>
      <c r="KYU14" s="1739" t="n"/>
      <c r="KYV14" s="1739" t="n"/>
      <c r="KYW14" s="1739" t="n"/>
      <c r="KYX14" s="1739" t="n"/>
      <c r="KYY14" s="1739" t="n"/>
      <c r="KYZ14" s="1739" t="n"/>
      <c r="KZA14" s="1739" t="n"/>
      <c r="KZB14" s="1739" t="n"/>
      <c r="KZC14" s="1739" t="n"/>
      <c r="KZD14" s="1739" t="n"/>
      <c r="KZE14" s="1739" t="n"/>
      <c r="KZF14" s="1739" t="n"/>
      <c r="KZG14" s="1739" t="n"/>
      <c r="KZH14" s="1739" t="n"/>
      <c r="KZI14" s="1739" t="n"/>
      <c r="KZJ14" s="1739" t="n"/>
      <c r="KZK14" s="1739" t="n"/>
      <c r="KZL14" s="1739" t="n"/>
      <c r="KZM14" s="1739" t="n"/>
      <c r="KZN14" s="1739" t="n"/>
      <c r="KZO14" s="1739" t="n"/>
      <c r="KZP14" s="1739" t="n"/>
      <c r="KZQ14" s="1739" t="n"/>
      <c r="KZR14" s="1739" t="n"/>
      <c r="KZS14" s="1739" t="n"/>
      <c r="KZT14" s="1739" t="n"/>
      <c r="KZU14" s="1739" t="n"/>
      <c r="KZV14" s="1739" t="n"/>
      <c r="KZW14" s="1739" t="n"/>
      <c r="KZX14" s="1739" t="n"/>
      <c r="KZY14" s="1739" t="n"/>
      <c r="KZZ14" s="1739" t="n"/>
      <c r="LAA14" s="1739" t="n"/>
      <c r="LAB14" s="1739" t="n"/>
      <c r="LAC14" s="1739" t="n"/>
      <c r="LAD14" s="1739" t="n"/>
      <c r="LAE14" s="1739" t="n"/>
      <c r="LAF14" s="1739" t="n"/>
      <c r="LAG14" s="1739" t="n"/>
      <c r="LAH14" s="1739" t="n"/>
      <c r="LAI14" s="1739" t="n"/>
      <c r="LAJ14" s="1739" t="n"/>
      <c r="LAK14" s="1739" t="n"/>
      <c r="LAL14" s="1739" t="n"/>
      <c r="LAM14" s="1739" t="n"/>
      <c r="LAN14" s="1739" t="n"/>
      <c r="LAO14" s="1739" t="n"/>
      <c r="LAP14" s="1739" t="n"/>
      <c r="LAQ14" s="1739" t="n"/>
      <c r="LAR14" s="1739" t="n"/>
      <c r="LAS14" s="1739" t="n"/>
      <c r="LAT14" s="1739" t="n"/>
      <c r="LAU14" s="1739" t="n"/>
      <c r="LAV14" s="1739" t="n"/>
      <c r="LAW14" s="1739" t="n"/>
      <c r="LAX14" s="1739" t="n"/>
      <c r="LAY14" s="1739" t="n"/>
      <c r="LAZ14" s="1739" t="n"/>
      <c r="LBA14" s="1739" t="n"/>
      <c r="LBB14" s="1739" t="n"/>
      <c r="LBC14" s="1739" t="n"/>
      <c r="LBD14" s="1739" t="n"/>
      <c r="LBE14" s="1739" t="n"/>
      <c r="LBF14" s="1739" t="n"/>
      <c r="LBG14" s="1739" t="n"/>
      <c r="LBH14" s="1739" t="n"/>
      <c r="LBI14" s="1739" t="n"/>
      <c r="LBJ14" s="1739" t="n"/>
      <c r="LBK14" s="1739" t="n"/>
      <c r="LBL14" s="1739" t="n"/>
      <c r="LBM14" s="1739" t="n"/>
      <c r="LBN14" s="1739" t="n"/>
      <c r="LBO14" s="1739" t="n"/>
      <c r="LBP14" s="1739" t="n"/>
      <c r="LBQ14" s="1739" t="n"/>
      <c r="LBR14" s="1739" t="n"/>
      <c r="LBS14" s="1739" t="n"/>
      <c r="LBT14" s="1739" t="n"/>
      <c r="LBU14" s="1739" t="n"/>
      <c r="LBV14" s="1739" t="n"/>
      <c r="LBW14" s="1739" t="n"/>
      <c r="LBX14" s="1739" t="n"/>
      <c r="LBY14" s="1739" t="n"/>
      <c r="LBZ14" s="1739" t="n"/>
      <c r="LCA14" s="1739" t="n"/>
      <c r="LCB14" s="1739" t="n"/>
      <c r="LCC14" s="1739" t="n"/>
      <c r="LCD14" s="1739" t="n"/>
      <c r="LCE14" s="1739" t="n"/>
      <c r="LCF14" s="1739" t="n"/>
      <c r="LCG14" s="1739" t="n"/>
      <c r="LCH14" s="1739" t="n"/>
      <c r="LCI14" s="1739" t="n"/>
      <c r="LCJ14" s="1739" t="n"/>
      <c r="LCK14" s="1739" t="n"/>
      <c r="LCL14" s="1739" t="n"/>
      <c r="LCM14" s="1739" t="n"/>
      <c r="LCN14" s="1739" t="n"/>
      <c r="LCO14" s="1739" t="n"/>
      <c r="LCP14" s="1739" t="n"/>
      <c r="LCQ14" s="1739" t="n"/>
      <c r="LCR14" s="1739" t="n"/>
      <c r="LCS14" s="1739" t="n"/>
      <c r="LCT14" s="1739" t="n"/>
      <c r="LCU14" s="1739" t="n"/>
      <c r="LCV14" s="1739" t="n"/>
      <c r="LCW14" s="1739" t="n"/>
      <c r="LCX14" s="1739" t="n"/>
      <c r="LCY14" s="1739" t="n"/>
      <c r="LCZ14" s="1739" t="n"/>
      <c r="LDA14" s="1739" t="n"/>
      <c r="LDB14" s="1739" t="n"/>
      <c r="LDC14" s="1739" t="n"/>
      <c r="LDD14" s="1739" t="n"/>
      <c r="LDE14" s="1739" t="n"/>
      <c r="LDF14" s="1739" t="n"/>
      <c r="LDG14" s="1739" t="n"/>
      <c r="LDH14" s="1739" t="n"/>
      <c r="LDI14" s="1739" t="n"/>
      <c r="LDJ14" s="1739" t="n"/>
      <c r="LDK14" s="1739" t="n"/>
      <c r="LDL14" s="1739" t="n"/>
      <c r="LDM14" s="1739" t="n"/>
      <c r="LDN14" s="1739" t="n"/>
      <c r="LDO14" s="1739" t="n"/>
      <c r="LDP14" s="1739" t="n"/>
      <c r="LDQ14" s="1739" t="n"/>
      <c r="LDR14" s="1739" t="n"/>
      <c r="LDS14" s="1739" t="n"/>
      <c r="LDT14" s="1739" t="n"/>
      <c r="LDU14" s="1739" t="n"/>
      <c r="LDV14" s="1739" t="n"/>
      <c r="LDW14" s="1739" t="n"/>
      <c r="LDX14" s="1739" t="n"/>
      <c r="LDY14" s="1739" t="n"/>
      <c r="LDZ14" s="1739" t="n"/>
      <c r="LEA14" s="1739" t="n"/>
      <c r="LEB14" s="1739" t="n"/>
      <c r="LEC14" s="1739" t="n"/>
      <c r="LED14" s="1739" t="n"/>
      <c r="LEE14" s="1739" t="n"/>
      <c r="LEF14" s="1739" t="n"/>
      <c r="LEG14" s="1739" t="n"/>
      <c r="LEH14" s="1739" t="n"/>
      <c r="LEI14" s="1739" t="n"/>
      <c r="LEJ14" s="1739" t="n"/>
      <c r="LEK14" s="1739" t="n"/>
      <c r="LEL14" s="1739" t="n"/>
      <c r="LEM14" s="1739" t="n"/>
      <c r="LEN14" s="1739" t="n"/>
      <c r="LEO14" s="1739" t="n"/>
      <c r="LEP14" s="1739" t="n"/>
      <c r="LEQ14" s="1739" t="n"/>
      <c r="LER14" s="1739" t="n"/>
      <c r="LES14" s="1739" t="n"/>
      <c r="LET14" s="1739" t="n"/>
      <c r="LEU14" s="1739" t="n"/>
      <c r="LEV14" s="1739" t="n"/>
      <c r="LEW14" s="1739" t="n"/>
      <c r="LEX14" s="1739" t="n"/>
      <c r="LEY14" s="1739" t="n"/>
      <c r="LEZ14" s="1739" t="n"/>
      <c r="LFA14" s="1739" t="n"/>
      <c r="LFB14" s="1739" t="n"/>
      <c r="LFC14" s="1739" t="n"/>
      <c r="LFD14" s="1739" t="n"/>
      <c r="LFE14" s="1739" t="n"/>
      <c r="LFF14" s="1739" t="n"/>
      <c r="LFG14" s="1739" t="n"/>
      <c r="LFH14" s="1739" t="n"/>
      <c r="LFI14" s="1739" t="n"/>
      <c r="LFJ14" s="1739" t="n"/>
      <c r="LFK14" s="1739" t="n"/>
      <c r="LFL14" s="1739" t="n"/>
      <c r="LFM14" s="1739" t="n"/>
      <c r="LFN14" s="1739" t="n"/>
      <c r="LFO14" s="1739" t="n"/>
      <c r="LFP14" s="1739" t="n"/>
      <c r="LFQ14" s="1739" t="n"/>
      <c r="LFR14" s="1739" t="n"/>
      <c r="LFS14" s="1739" t="n"/>
      <c r="LFT14" s="1739" t="n"/>
      <c r="LFU14" s="1739" t="n"/>
      <c r="LFV14" s="1739" t="n"/>
      <c r="LFW14" s="1739" t="n"/>
      <c r="LFX14" s="1739" t="n"/>
      <c r="LFY14" s="1739" t="n"/>
      <c r="LFZ14" s="1739" t="n"/>
      <c r="LGA14" s="1739" t="n"/>
      <c r="LGB14" s="1739" t="n"/>
      <c r="LGC14" s="1739" t="n"/>
      <c r="LGD14" s="1739" t="n"/>
      <c r="LGE14" s="1739" t="n"/>
      <c r="LGF14" s="1739" t="n"/>
      <c r="LGG14" s="1739" t="n"/>
      <c r="LGH14" s="1739" t="n"/>
      <c r="LGI14" s="1739" t="n"/>
      <c r="LGJ14" s="1739" t="n"/>
      <c r="LGK14" s="1739" t="n"/>
      <c r="LGL14" s="1739" t="n"/>
      <c r="LGM14" s="1739" t="n"/>
      <c r="LGN14" s="1739" t="n"/>
      <c r="LGO14" s="1739" t="n"/>
      <c r="LGP14" s="1739" t="n"/>
      <c r="LGQ14" s="1739" t="n"/>
      <c r="LGR14" s="1739" t="n"/>
      <c r="LGS14" s="1739" t="n"/>
      <c r="LGT14" s="1739" t="n"/>
      <c r="LGU14" s="1739" t="n"/>
      <c r="LGV14" s="1739" t="n"/>
      <c r="LGW14" s="1739" t="n"/>
      <c r="LGX14" s="1739" t="n"/>
      <c r="LGY14" s="1739" t="n"/>
      <c r="LGZ14" s="1739" t="n"/>
      <c r="LHA14" s="1739" t="n"/>
      <c r="LHB14" s="1739" t="n"/>
      <c r="LHC14" s="1739" t="n"/>
      <c r="LHD14" s="1739" t="n"/>
      <c r="LHE14" s="1739" t="n"/>
      <c r="LHF14" s="1739" t="n"/>
      <c r="LHG14" s="1739" t="n"/>
      <c r="LHH14" s="1739" t="n"/>
      <c r="LHI14" s="1739" t="n"/>
      <c r="LHJ14" s="1739" t="n"/>
      <c r="LHK14" s="1739" t="n"/>
      <c r="LHL14" s="1739" t="n"/>
      <c r="LHM14" s="1739" t="n"/>
      <c r="LHN14" s="1739" t="n"/>
      <c r="LHO14" s="1739" t="n"/>
      <c r="LHP14" s="1739" t="n"/>
      <c r="LHQ14" s="1739" t="n"/>
      <c r="LHR14" s="1739" t="n"/>
      <c r="LHS14" s="1739" t="n"/>
      <c r="LHT14" s="1739" t="n"/>
      <c r="LHU14" s="1739" t="n"/>
      <c r="LHV14" s="1739" t="n"/>
      <c r="LHW14" s="1739" t="n"/>
      <c r="LHX14" s="1739" t="n"/>
      <c r="LHY14" s="1739" t="n"/>
      <c r="LHZ14" s="1739" t="n"/>
      <c r="LIA14" s="1739" t="n"/>
      <c r="LIB14" s="1739" t="n"/>
      <c r="LIC14" s="1739" t="n"/>
      <c r="LID14" s="1739" t="n"/>
      <c r="LIE14" s="1739" t="n"/>
      <c r="LIF14" s="1739" t="n"/>
      <c r="LIG14" s="1739" t="n"/>
      <c r="LIH14" s="1739" t="n"/>
      <c r="LII14" s="1739" t="n"/>
      <c r="LIJ14" s="1739" t="n"/>
      <c r="LIK14" s="1739" t="n"/>
      <c r="LIL14" s="1739" t="n"/>
      <c r="LIM14" s="1739" t="n"/>
      <c r="LIN14" s="1739" t="n"/>
      <c r="LIO14" s="1739" t="n"/>
      <c r="LIP14" s="1739" t="n"/>
      <c r="LIQ14" s="1739" t="n"/>
      <c r="LIR14" s="1739" t="n"/>
      <c r="LIS14" s="1739" t="n"/>
      <c r="LIT14" s="1739" t="n"/>
      <c r="LIU14" s="1739" t="n"/>
      <c r="LIV14" s="1739" t="n"/>
      <c r="LIW14" s="1739" t="n"/>
      <c r="LIX14" s="1739" t="n"/>
      <c r="LIY14" s="1739" t="n"/>
      <c r="LIZ14" s="1739" t="n"/>
      <c r="LJA14" s="1739" t="n"/>
      <c r="LJB14" s="1739" t="n"/>
      <c r="LJC14" s="1739" t="n"/>
      <c r="LJD14" s="1739" t="n"/>
      <c r="LJE14" s="1739" t="n"/>
      <c r="LJF14" s="1739" t="n"/>
      <c r="LJG14" s="1739" t="n"/>
      <c r="LJH14" s="1739" t="n"/>
      <c r="LJI14" s="1739" t="n"/>
      <c r="LJJ14" s="1739" t="n"/>
      <c r="LJK14" s="1739" t="n"/>
      <c r="LJL14" s="1739" t="n"/>
      <c r="LJM14" s="1739" t="n"/>
      <c r="LJN14" s="1739" t="n"/>
      <c r="LJO14" s="1739" t="n"/>
      <c r="LJP14" s="1739" t="n"/>
      <c r="LJQ14" s="1739" t="n"/>
      <c r="LJR14" s="1739" t="n"/>
      <c r="LJS14" s="1739" t="n"/>
      <c r="LJT14" s="1739" t="n"/>
      <c r="LJU14" s="1739" t="n"/>
      <c r="LJV14" s="1739" t="n"/>
      <c r="LJW14" s="1739" t="n"/>
      <c r="LJX14" s="1739" t="n"/>
      <c r="LJY14" s="1739" t="n"/>
      <c r="LJZ14" s="1739" t="n"/>
      <c r="LKA14" s="1739" t="n"/>
      <c r="LKB14" s="1739" t="n"/>
      <c r="LKC14" s="1739" t="n"/>
      <c r="LKD14" s="1739" t="n"/>
      <c r="LKE14" s="1739" t="n"/>
      <c r="LKF14" s="1739" t="n"/>
      <c r="LKG14" s="1739" t="n"/>
      <c r="LKH14" s="1739" t="n"/>
      <c r="LKI14" s="1739" t="n"/>
      <c r="LKJ14" s="1739" t="n"/>
      <c r="LKK14" s="1739" t="n"/>
      <c r="LKL14" s="1739" t="n"/>
      <c r="LKM14" s="1739" t="n"/>
      <c r="LKN14" s="1739" t="n"/>
      <c r="LKO14" s="1739" t="n"/>
      <c r="LKP14" s="1739" t="n"/>
      <c r="LKQ14" s="1739" t="n"/>
      <c r="LKR14" s="1739" t="n"/>
      <c r="LKS14" s="1739" t="n"/>
      <c r="LKT14" s="1739" t="n"/>
      <c r="LKU14" s="1739" t="n"/>
      <c r="LKV14" s="1739" t="n"/>
      <c r="LKW14" s="1739" t="n"/>
      <c r="LKX14" s="1739" t="n"/>
      <c r="LKY14" s="1739" t="n"/>
      <c r="LKZ14" s="1739" t="n"/>
      <c r="LLA14" s="1739" t="n"/>
      <c r="LLB14" s="1739" t="n"/>
      <c r="LLC14" s="1739" t="n"/>
      <c r="LLD14" s="1739" t="n"/>
      <c r="LLE14" s="1739" t="n"/>
      <c r="LLF14" s="1739" t="n"/>
      <c r="LLG14" s="1739" t="n"/>
      <c r="LLH14" s="1739" t="n"/>
      <c r="LLI14" s="1739" t="n"/>
      <c r="LLJ14" s="1739" t="n"/>
      <c r="LLK14" s="1739" t="n"/>
      <c r="LLL14" s="1739" t="n"/>
      <c r="LLM14" s="1739" t="n"/>
      <c r="LLN14" s="1739" t="n"/>
      <c r="LLO14" s="1739" t="n"/>
      <c r="LLP14" s="1739" t="n"/>
      <c r="LLQ14" s="1739" t="n"/>
      <c r="LLR14" s="1739" t="n"/>
      <c r="LLS14" s="1739" t="n"/>
      <c r="LLT14" s="1739" t="n"/>
      <c r="LLU14" s="1739" t="n"/>
      <c r="LLV14" s="1739" t="n"/>
      <c r="LLW14" s="1739" t="n"/>
      <c r="LLX14" s="1739" t="n"/>
      <c r="LLY14" s="1739" t="n"/>
      <c r="LLZ14" s="1739" t="n"/>
      <c r="LMA14" s="1739" t="n"/>
      <c r="LMB14" s="1739" t="n"/>
      <c r="LMC14" s="1739" t="n"/>
      <c r="LMD14" s="1739" t="n"/>
      <c r="LME14" s="1739" t="n"/>
      <c r="LMF14" s="1739" t="n"/>
      <c r="LMG14" s="1739" t="n"/>
      <c r="LMH14" s="1739" t="n"/>
      <c r="LMI14" s="1739" t="n"/>
      <c r="LMJ14" s="1739" t="n"/>
      <c r="LMK14" s="1739" t="n"/>
      <c r="LML14" s="1739" t="n"/>
      <c r="LMM14" s="1739" t="n"/>
      <c r="LMN14" s="1739" t="n"/>
      <c r="LMO14" s="1739" t="n"/>
      <c r="LMP14" s="1739" t="n"/>
      <c r="LMQ14" s="1739" t="n"/>
      <c r="LMR14" s="1739" t="n"/>
      <c r="LMS14" s="1739" t="n"/>
      <c r="LMT14" s="1739" t="n"/>
      <c r="LMU14" s="1739" t="n"/>
      <c r="LMV14" s="1739" t="n"/>
      <c r="LMW14" s="1739" t="n"/>
      <c r="LMX14" s="1739" t="n"/>
      <c r="LMY14" s="1739" t="n"/>
      <c r="LMZ14" s="1739" t="n"/>
      <c r="LNA14" s="1739" t="n"/>
      <c r="LNB14" s="1739" t="n"/>
      <c r="LNC14" s="1739" t="n"/>
      <c r="LND14" s="1739" t="n"/>
      <c r="LNE14" s="1739" t="n"/>
      <c r="LNF14" s="1739" t="n"/>
      <c r="LNG14" s="1739" t="n"/>
      <c r="LNH14" s="1739" t="n"/>
      <c r="LNI14" s="1739" t="n"/>
      <c r="LNJ14" s="1739" t="n"/>
      <c r="LNK14" s="1739" t="n"/>
      <c r="LNL14" s="1739" t="n"/>
      <c r="LNM14" s="1739" t="n"/>
      <c r="LNN14" s="1739" t="n"/>
      <c r="LNO14" s="1739" t="n"/>
      <c r="LNP14" s="1739" t="n"/>
      <c r="LNQ14" s="1739" t="n"/>
      <c r="LNR14" s="1739" t="n"/>
      <c r="LNS14" s="1739" t="n"/>
      <c r="LNT14" s="1739" t="n"/>
      <c r="LNU14" s="1739" t="n"/>
      <c r="LNV14" s="1739" t="n"/>
      <c r="LNW14" s="1739" t="n"/>
      <c r="LNX14" s="1739" t="n"/>
      <c r="LNY14" s="1739" t="n"/>
      <c r="LNZ14" s="1739" t="n"/>
      <c r="LOA14" s="1739" t="n"/>
      <c r="LOB14" s="1739" t="n"/>
      <c r="LOC14" s="1739" t="n"/>
      <c r="LOD14" s="1739" t="n"/>
      <c r="LOE14" s="1739" t="n"/>
      <c r="LOF14" s="1739" t="n"/>
      <c r="LOG14" s="1739" t="n"/>
      <c r="LOH14" s="1739" t="n"/>
      <c r="LOI14" s="1739" t="n"/>
      <c r="LOJ14" s="1739" t="n"/>
      <c r="LOK14" s="1739" t="n"/>
      <c r="LOL14" s="1739" t="n"/>
      <c r="LOM14" s="1739" t="n"/>
      <c r="LON14" s="1739" t="n"/>
      <c r="LOO14" s="1739" t="n"/>
      <c r="LOP14" s="1739" t="n"/>
      <c r="LOQ14" s="1739" t="n"/>
      <c r="LOR14" s="1739" t="n"/>
      <c r="LOS14" s="1739" t="n"/>
      <c r="LOT14" s="1739" t="n"/>
      <c r="LOU14" s="1739" t="n"/>
      <c r="LOV14" s="1739" t="n"/>
      <c r="LOW14" s="1739" t="n"/>
      <c r="LOX14" s="1739" t="n"/>
      <c r="LOY14" s="1739" t="n"/>
      <c r="LOZ14" s="1739" t="n"/>
      <c r="LPA14" s="1739" t="n"/>
      <c r="LPB14" s="1739" t="n"/>
      <c r="LPC14" s="1739" t="n"/>
      <c r="LPD14" s="1739" t="n"/>
      <c r="LPE14" s="1739" t="n"/>
      <c r="LPF14" s="1739" t="n"/>
      <c r="LPG14" s="1739" t="n"/>
      <c r="LPH14" s="1739" t="n"/>
      <c r="LPI14" s="1739" t="n"/>
      <c r="LPJ14" s="1739" t="n"/>
      <c r="LPK14" s="1739" t="n"/>
      <c r="LPL14" s="1739" t="n"/>
      <c r="LPM14" s="1739" t="n"/>
      <c r="LPN14" s="1739" t="n"/>
      <c r="LPO14" s="1739" t="n"/>
      <c r="LPP14" s="1739" t="n"/>
      <c r="LPQ14" s="1739" t="n"/>
      <c r="LPR14" s="1739" t="n"/>
      <c r="LPS14" s="1739" t="n"/>
      <c r="LPT14" s="1739" t="n"/>
      <c r="LPU14" s="1739" t="n"/>
      <c r="LPV14" s="1739" t="n"/>
      <c r="LPW14" s="1739" t="n"/>
      <c r="LPX14" s="1739" t="n"/>
      <c r="LPY14" s="1739" t="n"/>
      <c r="LPZ14" s="1739" t="n"/>
      <c r="LQA14" s="1739" t="n"/>
      <c r="LQB14" s="1739" t="n"/>
      <c r="LQC14" s="1739" t="n"/>
      <c r="LQD14" s="1739" t="n"/>
      <c r="LQE14" s="1739" t="n"/>
      <c r="LQF14" s="1739" t="n"/>
      <c r="LQG14" s="1739" t="n"/>
      <c r="LQH14" s="1739" t="n"/>
      <c r="LQI14" s="1739" t="n"/>
      <c r="LQJ14" s="1739" t="n"/>
      <c r="LQK14" s="1739" t="n"/>
      <c r="LQL14" s="1739" t="n"/>
      <c r="LQM14" s="1739" t="n"/>
      <c r="LQN14" s="1739" t="n"/>
      <c r="LQO14" s="1739" t="n"/>
      <c r="LQP14" s="1739" t="n"/>
      <c r="LQQ14" s="1739" t="n"/>
      <c r="LQR14" s="1739" t="n"/>
      <c r="LQS14" s="1739" t="n"/>
      <c r="LQT14" s="1739" t="n"/>
      <c r="LQU14" s="1739" t="n"/>
      <c r="LQV14" s="1739" t="n"/>
      <c r="LQW14" s="1739" t="n"/>
      <c r="LQX14" s="1739" t="n"/>
      <c r="LQY14" s="1739" t="n"/>
      <c r="LQZ14" s="1739" t="n"/>
      <c r="LRA14" s="1739" t="n"/>
      <c r="LRB14" s="1739" t="n"/>
      <c r="LRC14" s="1739" t="n"/>
      <c r="LRD14" s="1739" t="n"/>
      <c r="LRE14" s="1739" t="n"/>
      <c r="LRF14" s="1739" t="n"/>
      <c r="LRG14" s="1739" t="n"/>
      <c r="LRH14" s="1739" t="n"/>
      <c r="LRI14" s="1739" t="n"/>
      <c r="LRJ14" s="1739" t="n"/>
      <c r="LRK14" s="1739" t="n"/>
      <c r="LRL14" s="1739" t="n"/>
      <c r="LRM14" s="1739" t="n"/>
      <c r="LRN14" s="1739" t="n"/>
      <c r="LRO14" s="1739" t="n"/>
      <c r="LRP14" s="1739" t="n"/>
      <c r="LRQ14" s="1739" t="n"/>
      <c r="LRR14" s="1739" t="n"/>
      <c r="LRS14" s="1739" t="n"/>
      <c r="LRT14" s="1739" t="n"/>
      <c r="LRU14" s="1739" t="n"/>
      <c r="LRV14" s="1739" t="n"/>
      <c r="LRW14" s="1739" t="n"/>
      <c r="LRX14" s="1739" t="n"/>
      <c r="LRY14" s="1739" t="n"/>
      <c r="LRZ14" s="1739" t="n"/>
      <c r="LSA14" s="1739" t="n"/>
      <c r="LSB14" s="1739" t="n"/>
      <c r="LSC14" s="1739" t="n"/>
      <c r="LSD14" s="1739" t="n"/>
      <c r="LSE14" s="1739" t="n"/>
      <c r="LSF14" s="1739" t="n"/>
      <c r="LSG14" s="1739" t="n"/>
      <c r="LSH14" s="1739" t="n"/>
      <c r="LSI14" s="1739" t="n"/>
      <c r="LSJ14" s="1739" t="n"/>
      <c r="LSK14" s="1739" t="n"/>
      <c r="LSL14" s="1739" t="n"/>
      <c r="LSM14" s="1739" t="n"/>
      <c r="LSN14" s="1739" t="n"/>
      <c r="LSO14" s="1739" t="n"/>
      <c r="LSP14" s="1739" t="n"/>
      <c r="LSQ14" s="1739" t="n"/>
      <c r="LSR14" s="1739" t="n"/>
      <c r="LSS14" s="1739" t="n"/>
      <c r="LST14" s="1739" t="n"/>
      <c r="LSU14" s="1739" t="n"/>
      <c r="LSV14" s="1739" t="n"/>
      <c r="LSW14" s="1739" t="n"/>
      <c r="LSX14" s="1739" t="n"/>
      <c r="LSY14" s="1739" t="n"/>
      <c r="LSZ14" s="1739" t="n"/>
      <c r="LTA14" s="1739" t="n"/>
      <c r="LTB14" s="1739" t="n"/>
      <c r="LTC14" s="1739" t="n"/>
      <c r="LTD14" s="1739" t="n"/>
      <c r="LTE14" s="1739" t="n"/>
      <c r="LTF14" s="1739" t="n"/>
      <c r="LTG14" s="1739" t="n"/>
      <c r="LTH14" s="1739" t="n"/>
      <c r="LTI14" s="1739" t="n"/>
      <c r="LTJ14" s="1739" t="n"/>
      <c r="LTK14" s="1739" t="n"/>
      <c r="LTL14" s="1739" t="n"/>
      <c r="LTM14" s="1739" t="n"/>
      <c r="LTN14" s="1739" t="n"/>
      <c r="LTO14" s="1739" t="n"/>
      <c r="LTP14" s="1739" t="n"/>
      <c r="LTQ14" s="1739" t="n"/>
      <c r="LTR14" s="1739" t="n"/>
      <c r="LTS14" s="1739" t="n"/>
      <c r="LTT14" s="1739" t="n"/>
      <c r="LTU14" s="1739" t="n"/>
      <c r="LTV14" s="1739" t="n"/>
      <c r="LTW14" s="1739" t="n"/>
      <c r="LTX14" s="1739" t="n"/>
      <c r="LTY14" s="1739" t="n"/>
      <c r="LTZ14" s="1739" t="n"/>
      <c r="LUA14" s="1739" t="n"/>
      <c r="LUB14" s="1739" t="n"/>
      <c r="LUC14" s="1739" t="n"/>
      <c r="LUD14" s="1739" t="n"/>
      <c r="LUE14" s="1739" t="n"/>
      <c r="LUF14" s="1739" t="n"/>
      <c r="LUG14" s="1739" t="n"/>
      <c r="LUH14" s="1739" t="n"/>
      <c r="LUI14" s="1739" t="n"/>
      <c r="LUJ14" s="1739" t="n"/>
      <c r="LUK14" s="1739" t="n"/>
      <c r="LUL14" s="1739" t="n"/>
      <c r="LUM14" s="1739" t="n"/>
      <c r="LUN14" s="1739" t="n"/>
      <c r="LUO14" s="1739" t="n"/>
      <c r="LUP14" s="1739" t="n"/>
      <c r="LUQ14" s="1739" t="n"/>
      <c r="LUR14" s="1739" t="n"/>
      <c r="LUS14" s="1739" t="n"/>
      <c r="LUT14" s="1739" t="n"/>
      <c r="LUU14" s="1739" t="n"/>
      <c r="LUV14" s="1739" t="n"/>
      <c r="LUW14" s="1739" t="n"/>
      <c r="LUX14" s="1739" t="n"/>
      <c r="LUY14" s="1739" t="n"/>
      <c r="LUZ14" s="1739" t="n"/>
      <c r="LVA14" s="1739" t="n"/>
      <c r="LVB14" s="1739" t="n"/>
      <c r="LVC14" s="1739" t="n"/>
      <c r="LVD14" s="1739" t="n"/>
      <c r="LVE14" s="1739" t="n"/>
      <c r="LVF14" s="1739" t="n"/>
      <c r="LVG14" s="1739" t="n"/>
      <c r="LVH14" s="1739" t="n"/>
      <c r="LVI14" s="1739" t="n"/>
      <c r="LVJ14" s="1739" t="n"/>
      <c r="LVK14" s="1739" t="n"/>
      <c r="LVL14" s="1739" t="n"/>
      <c r="LVM14" s="1739" t="n"/>
      <c r="LVN14" s="1739" t="n"/>
      <c r="LVO14" s="1739" t="n"/>
      <c r="LVP14" s="1739" t="n"/>
      <c r="LVQ14" s="1739" t="n"/>
      <c r="LVR14" s="1739" t="n"/>
      <c r="LVS14" s="1739" t="n"/>
      <c r="LVT14" s="1739" t="n"/>
      <c r="LVU14" s="1739" t="n"/>
      <c r="LVV14" s="1739" t="n"/>
      <c r="LVW14" s="1739" t="n"/>
      <c r="LVX14" s="1739" t="n"/>
      <c r="LVY14" s="1739" t="n"/>
      <c r="LVZ14" s="1739" t="n"/>
      <c r="LWA14" s="1739" t="n"/>
      <c r="LWB14" s="1739" t="n"/>
      <c r="LWC14" s="1739" t="n"/>
      <c r="LWD14" s="1739" t="n"/>
      <c r="LWE14" s="1739" t="n"/>
      <c r="LWF14" s="1739" t="n"/>
      <c r="LWG14" s="1739" t="n"/>
      <c r="LWH14" s="1739" t="n"/>
      <c r="LWI14" s="1739" t="n"/>
      <c r="LWJ14" s="1739" t="n"/>
      <c r="LWK14" s="1739" t="n"/>
      <c r="LWL14" s="1739" t="n"/>
      <c r="LWM14" s="1739" t="n"/>
      <c r="LWN14" s="1739" t="n"/>
      <c r="LWO14" s="1739" t="n"/>
      <c r="LWP14" s="1739" t="n"/>
      <c r="LWQ14" s="1739" t="n"/>
      <c r="LWR14" s="1739" t="n"/>
      <c r="LWS14" s="1739" t="n"/>
      <c r="LWT14" s="1739" t="n"/>
      <c r="LWU14" s="1739" t="n"/>
      <c r="LWV14" s="1739" t="n"/>
      <c r="LWW14" s="1739" t="n"/>
      <c r="LWX14" s="1739" t="n"/>
      <c r="LWY14" s="1739" t="n"/>
      <c r="LWZ14" s="1739" t="n"/>
      <c r="LXA14" s="1739" t="n"/>
      <c r="LXB14" s="1739" t="n"/>
      <c r="LXC14" s="1739" t="n"/>
      <c r="LXD14" s="1739" t="n"/>
      <c r="LXE14" s="1739" t="n"/>
      <c r="LXF14" s="1739" t="n"/>
      <c r="LXG14" s="1739" t="n"/>
      <c r="LXH14" s="1739" t="n"/>
      <c r="LXI14" s="1739" t="n"/>
      <c r="LXJ14" s="1739" t="n"/>
      <c r="LXK14" s="1739" t="n"/>
      <c r="LXL14" s="1739" t="n"/>
      <c r="LXM14" s="1739" t="n"/>
      <c r="LXN14" s="1739" t="n"/>
      <c r="LXO14" s="1739" t="n"/>
      <c r="LXP14" s="1739" t="n"/>
      <c r="LXQ14" s="1739" t="n"/>
      <c r="LXR14" s="1739" t="n"/>
      <c r="LXS14" s="1739" t="n"/>
      <c r="LXT14" s="1739" t="n"/>
      <c r="LXU14" s="1739" t="n"/>
      <c r="LXV14" s="1739" t="n"/>
      <c r="LXW14" s="1739" t="n"/>
      <c r="LXX14" s="1739" t="n"/>
      <c r="LXY14" s="1739" t="n"/>
      <c r="LXZ14" s="1739" t="n"/>
      <c r="LYA14" s="1739" t="n"/>
      <c r="LYB14" s="1739" t="n"/>
      <c r="LYC14" s="1739" t="n"/>
      <c r="LYD14" s="1739" t="n"/>
      <c r="LYE14" s="1739" t="n"/>
      <c r="LYF14" s="1739" t="n"/>
      <c r="LYG14" s="1739" t="n"/>
      <c r="LYH14" s="1739" t="n"/>
      <c r="LYI14" s="1739" t="n"/>
      <c r="LYJ14" s="1739" t="n"/>
      <c r="LYK14" s="1739" t="n"/>
      <c r="LYL14" s="1739" t="n"/>
      <c r="LYM14" s="1739" t="n"/>
      <c r="LYN14" s="1739" t="n"/>
      <c r="LYO14" s="1739" t="n"/>
      <c r="LYP14" s="1739" t="n"/>
      <c r="LYQ14" s="1739" t="n"/>
      <c r="LYR14" s="1739" t="n"/>
      <c r="LYS14" s="1739" t="n"/>
      <c r="LYT14" s="1739" t="n"/>
      <c r="LYU14" s="1739" t="n"/>
      <c r="LYV14" s="1739" t="n"/>
      <c r="LYW14" s="1739" t="n"/>
      <c r="LYX14" s="1739" t="n"/>
      <c r="LYY14" s="1739" t="n"/>
      <c r="LYZ14" s="1739" t="n"/>
      <c r="LZA14" s="1739" t="n"/>
      <c r="LZB14" s="1739" t="n"/>
      <c r="LZC14" s="1739" t="n"/>
      <c r="LZD14" s="1739" t="n"/>
      <c r="LZE14" s="1739" t="n"/>
      <c r="LZF14" s="1739" t="n"/>
      <c r="LZG14" s="1739" t="n"/>
      <c r="LZH14" s="1739" t="n"/>
      <c r="LZI14" s="1739" t="n"/>
      <c r="LZJ14" s="1739" t="n"/>
      <c r="LZK14" s="1739" t="n"/>
      <c r="LZL14" s="1739" t="n"/>
      <c r="LZM14" s="1739" t="n"/>
      <c r="LZN14" s="1739" t="n"/>
      <c r="LZO14" s="1739" t="n"/>
      <c r="LZP14" s="1739" t="n"/>
      <c r="LZQ14" s="1739" t="n"/>
      <c r="LZR14" s="1739" t="n"/>
      <c r="LZS14" s="1739" t="n"/>
      <c r="LZT14" s="1739" t="n"/>
      <c r="LZU14" s="1739" t="n"/>
      <c r="LZV14" s="1739" t="n"/>
      <c r="LZW14" s="1739" t="n"/>
      <c r="LZX14" s="1739" t="n"/>
      <c r="LZY14" s="1739" t="n"/>
      <c r="LZZ14" s="1739" t="n"/>
      <c r="MAA14" s="1739" t="n"/>
      <c r="MAB14" s="1739" t="n"/>
      <c r="MAC14" s="1739" t="n"/>
      <c r="MAD14" s="1739" t="n"/>
      <c r="MAE14" s="1739" t="n"/>
      <c r="MAF14" s="1739" t="n"/>
      <c r="MAG14" s="1739" t="n"/>
      <c r="MAH14" s="1739" t="n"/>
      <c r="MAI14" s="1739" t="n"/>
      <c r="MAJ14" s="1739" t="n"/>
      <c r="MAK14" s="1739" t="n"/>
      <c r="MAL14" s="1739" t="n"/>
      <c r="MAM14" s="1739" t="n"/>
      <c r="MAN14" s="1739" t="n"/>
      <c r="MAO14" s="1739" t="n"/>
      <c r="MAP14" s="1739" t="n"/>
      <c r="MAQ14" s="1739" t="n"/>
      <c r="MAR14" s="1739" t="n"/>
      <c r="MAS14" s="1739" t="n"/>
      <c r="MAT14" s="1739" t="n"/>
      <c r="MAU14" s="1739" t="n"/>
      <c r="MAV14" s="1739" t="n"/>
      <c r="MAW14" s="1739" t="n"/>
      <c r="MAX14" s="1739" t="n"/>
      <c r="MAY14" s="1739" t="n"/>
      <c r="MAZ14" s="1739" t="n"/>
      <c r="MBA14" s="1739" t="n"/>
      <c r="MBB14" s="1739" t="n"/>
      <c r="MBC14" s="1739" t="n"/>
      <c r="MBD14" s="1739" t="n"/>
      <c r="MBE14" s="1739" t="n"/>
      <c r="MBF14" s="1739" t="n"/>
      <c r="MBG14" s="1739" t="n"/>
      <c r="MBH14" s="1739" t="n"/>
      <c r="MBI14" s="1739" t="n"/>
      <c r="MBJ14" s="1739" t="n"/>
      <c r="MBK14" s="1739" t="n"/>
      <c r="MBL14" s="1739" t="n"/>
      <c r="MBM14" s="1739" t="n"/>
      <c r="MBN14" s="1739" t="n"/>
      <c r="MBO14" s="1739" t="n"/>
      <c r="MBP14" s="1739" t="n"/>
      <c r="MBQ14" s="1739" t="n"/>
      <c r="MBR14" s="1739" t="n"/>
      <c r="MBS14" s="1739" t="n"/>
      <c r="MBT14" s="1739" t="n"/>
      <c r="MBU14" s="1739" t="n"/>
      <c r="MBV14" s="1739" t="n"/>
      <c r="MBW14" s="1739" t="n"/>
      <c r="MBX14" s="1739" t="n"/>
      <c r="MBY14" s="1739" t="n"/>
      <c r="MBZ14" s="1739" t="n"/>
      <c r="MCA14" s="1739" t="n"/>
      <c r="MCB14" s="1739" t="n"/>
      <c r="MCC14" s="1739" t="n"/>
      <c r="MCD14" s="1739" t="n"/>
      <c r="MCE14" s="1739" t="n"/>
      <c r="MCF14" s="1739" t="n"/>
      <c r="MCG14" s="1739" t="n"/>
      <c r="MCH14" s="1739" t="n"/>
      <c r="MCI14" s="1739" t="n"/>
      <c r="MCJ14" s="1739" t="n"/>
      <c r="MCK14" s="1739" t="n"/>
      <c r="MCL14" s="1739" t="n"/>
      <c r="MCM14" s="1739" t="n"/>
      <c r="MCN14" s="1739" t="n"/>
      <c r="MCO14" s="1739" t="n"/>
      <c r="MCP14" s="1739" t="n"/>
      <c r="MCQ14" s="1739" t="n"/>
      <c r="MCR14" s="1739" t="n"/>
      <c r="MCS14" s="1739" t="n"/>
      <c r="MCT14" s="1739" t="n"/>
      <c r="MCU14" s="1739" t="n"/>
      <c r="MCV14" s="1739" t="n"/>
      <c r="MCW14" s="1739" t="n"/>
      <c r="MCX14" s="1739" t="n"/>
      <c r="MCY14" s="1739" t="n"/>
      <c r="MCZ14" s="1739" t="n"/>
      <c r="MDA14" s="1739" t="n"/>
      <c r="MDB14" s="1739" t="n"/>
      <c r="MDC14" s="1739" t="n"/>
      <c r="MDD14" s="1739" t="n"/>
      <c r="MDE14" s="1739" t="n"/>
      <c r="MDF14" s="1739" t="n"/>
      <c r="MDG14" s="1739" t="n"/>
      <c r="MDH14" s="1739" t="n"/>
      <c r="MDI14" s="1739" t="n"/>
      <c r="MDJ14" s="1739" t="n"/>
      <c r="MDK14" s="1739" t="n"/>
      <c r="MDL14" s="1739" t="n"/>
      <c r="MDM14" s="1739" t="n"/>
      <c r="MDN14" s="1739" t="n"/>
      <c r="MDO14" s="1739" t="n"/>
      <c r="MDP14" s="1739" t="n"/>
      <c r="MDQ14" s="1739" t="n"/>
      <c r="MDR14" s="1739" t="n"/>
      <c r="MDS14" s="1739" t="n"/>
      <c r="MDT14" s="1739" t="n"/>
      <c r="MDU14" s="1739" t="n"/>
      <c r="MDV14" s="1739" t="n"/>
      <c r="MDW14" s="1739" t="n"/>
      <c r="MDX14" s="1739" t="n"/>
      <c r="MDY14" s="1739" t="n"/>
      <c r="MDZ14" s="1739" t="n"/>
      <c r="MEA14" s="1739" t="n"/>
      <c r="MEB14" s="1739" t="n"/>
      <c r="MEC14" s="1739" t="n"/>
      <c r="MED14" s="1739" t="n"/>
      <c r="MEE14" s="1739" t="n"/>
      <c r="MEF14" s="1739" t="n"/>
      <c r="MEG14" s="1739" t="n"/>
      <c r="MEH14" s="1739" t="n"/>
      <c r="MEI14" s="1739" t="n"/>
      <c r="MEJ14" s="1739" t="n"/>
      <c r="MEK14" s="1739" t="n"/>
      <c r="MEL14" s="1739" t="n"/>
      <c r="MEM14" s="1739" t="n"/>
      <c r="MEN14" s="1739" t="n"/>
      <c r="MEO14" s="1739" t="n"/>
      <c r="MEP14" s="1739" t="n"/>
      <c r="MEQ14" s="1739" t="n"/>
      <c r="MER14" s="1739" t="n"/>
      <c r="MES14" s="1739" t="n"/>
      <c r="MET14" s="1739" t="n"/>
      <c r="MEU14" s="1739" t="n"/>
      <c r="MEV14" s="1739" t="n"/>
      <c r="MEW14" s="1739" t="n"/>
      <c r="MEX14" s="1739" t="n"/>
      <c r="MEY14" s="1739" t="n"/>
      <c r="MEZ14" s="1739" t="n"/>
      <c r="MFA14" s="1739" t="n"/>
      <c r="MFB14" s="1739" t="n"/>
      <c r="MFC14" s="1739" t="n"/>
      <c r="MFD14" s="1739" t="n"/>
      <c r="MFE14" s="1739" t="n"/>
      <c r="MFF14" s="1739" t="n"/>
      <c r="MFG14" s="1739" t="n"/>
      <c r="MFH14" s="1739" t="n"/>
      <c r="MFI14" s="1739" t="n"/>
      <c r="MFJ14" s="1739" t="n"/>
      <c r="MFK14" s="1739" t="n"/>
      <c r="MFL14" s="1739" t="n"/>
      <c r="MFM14" s="1739" t="n"/>
      <c r="MFN14" s="1739" t="n"/>
      <c r="MFO14" s="1739" t="n"/>
      <c r="MFP14" s="1739" t="n"/>
      <c r="MFQ14" s="1739" t="n"/>
      <c r="MFR14" s="1739" t="n"/>
      <c r="MFS14" s="1739" t="n"/>
      <c r="MFT14" s="1739" t="n"/>
      <c r="MFU14" s="1739" t="n"/>
      <c r="MFV14" s="1739" t="n"/>
      <c r="MFW14" s="1739" t="n"/>
      <c r="MFX14" s="1739" t="n"/>
      <c r="MFY14" s="1739" t="n"/>
      <c r="MFZ14" s="1739" t="n"/>
      <c r="MGA14" s="1739" t="n"/>
      <c r="MGB14" s="1739" t="n"/>
      <c r="MGC14" s="1739" t="n"/>
      <c r="MGD14" s="1739" t="n"/>
      <c r="MGE14" s="1739" t="n"/>
      <c r="MGF14" s="1739" t="n"/>
      <c r="MGG14" s="1739" t="n"/>
      <c r="MGH14" s="1739" t="n"/>
      <c r="MGI14" s="1739" t="n"/>
      <c r="MGJ14" s="1739" t="n"/>
      <c r="MGK14" s="1739" t="n"/>
      <c r="MGL14" s="1739" t="n"/>
      <c r="MGM14" s="1739" t="n"/>
      <c r="MGN14" s="1739" t="n"/>
      <c r="MGO14" s="1739" t="n"/>
      <c r="MGP14" s="1739" t="n"/>
      <c r="MGQ14" s="1739" t="n"/>
      <c r="MGR14" s="1739" t="n"/>
      <c r="MGS14" s="1739" t="n"/>
      <c r="MGT14" s="1739" t="n"/>
      <c r="MGU14" s="1739" t="n"/>
      <c r="MGV14" s="1739" t="n"/>
      <c r="MGW14" s="1739" t="n"/>
      <c r="MGX14" s="1739" t="n"/>
      <c r="MGY14" s="1739" t="n"/>
      <c r="MGZ14" s="1739" t="n"/>
      <c r="MHA14" s="1739" t="n"/>
      <c r="MHB14" s="1739" t="n"/>
      <c r="MHC14" s="1739" t="n"/>
      <c r="MHD14" s="1739" t="n"/>
      <c r="MHE14" s="1739" t="n"/>
      <c r="MHF14" s="1739" t="n"/>
      <c r="MHG14" s="1739" t="n"/>
      <c r="MHH14" s="1739" t="n"/>
      <c r="MHI14" s="1739" t="n"/>
      <c r="MHJ14" s="1739" t="n"/>
      <c r="MHK14" s="1739" t="n"/>
      <c r="MHL14" s="1739" t="n"/>
      <c r="MHM14" s="1739" t="n"/>
      <c r="MHN14" s="1739" t="n"/>
      <c r="MHO14" s="1739" t="n"/>
      <c r="MHP14" s="1739" t="n"/>
      <c r="MHQ14" s="1739" t="n"/>
      <c r="MHR14" s="1739" t="n"/>
      <c r="MHS14" s="1739" t="n"/>
      <c r="MHT14" s="1739" t="n"/>
      <c r="MHU14" s="1739" t="n"/>
      <c r="MHV14" s="1739" t="n"/>
      <c r="MHW14" s="1739" t="n"/>
      <c r="MHX14" s="1739" t="n"/>
      <c r="MHY14" s="1739" t="n"/>
      <c r="MHZ14" s="1739" t="n"/>
      <c r="MIA14" s="1739" t="n"/>
      <c r="MIB14" s="1739" t="n"/>
      <c r="MIC14" s="1739" t="n"/>
      <c r="MID14" s="1739" t="n"/>
      <c r="MIE14" s="1739" t="n"/>
      <c r="MIF14" s="1739" t="n"/>
      <c r="MIG14" s="1739" t="n"/>
      <c r="MIH14" s="1739" t="n"/>
      <c r="MII14" s="1739" t="n"/>
      <c r="MIJ14" s="1739" t="n"/>
      <c r="MIK14" s="1739" t="n"/>
      <c r="MIL14" s="1739" t="n"/>
      <c r="MIM14" s="1739" t="n"/>
      <c r="MIN14" s="1739" t="n"/>
      <c r="MIO14" s="1739" t="n"/>
      <c r="MIP14" s="1739" t="n"/>
      <c r="MIQ14" s="1739" t="n"/>
      <c r="MIR14" s="1739" t="n"/>
      <c r="MIS14" s="1739" t="n"/>
      <c r="MIT14" s="1739" t="n"/>
      <c r="MIU14" s="1739" t="n"/>
      <c r="MIV14" s="1739" t="n"/>
      <c r="MIW14" s="1739" t="n"/>
      <c r="MIX14" s="1739" t="n"/>
      <c r="MIY14" s="1739" t="n"/>
      <c r="MIZ14" s="1739" t="n"/>
      <c r="MJA14" s="1739" t="n"/>
      <c r="MJB14" s="1739" t="n"/>
      <c r="MJC14" s="1739" t="n"/>
      <c r="MJD14" s="1739" t="n"/>
      <c r="MJE14" s="1739" t="n"/>
      <c r="MJF14" s="1739" t="n"/>
      <c r="MJG14" s="1739" t="n"/>
      <c r="MJH14" s="1739" t="n"/>
      <c r="MJI14" s="1739" t="n"/>
      <c r="MJJ14" s="1739" t="n"/>
      <c r="MJK14" s="1739" t="n"/>
      <c r="MJL14" s="1739" t="n"/>
      <c r="MJM14" s="1739" t="n"/>
      <c r="MJN14" s="1739" t="n"/>
      <c r="MJO14" s="1739" t="n"/>
      <c r="MJP14" s="1739" t="n"/>
      <c r="MJQ14" s="1739" t="n"/>
      <c r="MJR14" s="1739" t="n"/>
      <c r="MJS14" s="1739" t="n"/>
      <c r="MJT14" s="1739" t="n"/>
      <c r="MJU14" s="1739" t="n"/>
      <c r="MJV14" s="1739" t="n"/>
      <c r="MJW14" s="1739" t="n"/>
      <c r="MJX14" s="1739" t="n"/>
      <c r="MJY14" s="1739" t="n"/>
      <c r="MJZ14" s="1739" t="n"/>
      <c r="MKA14" s="1739" t="n"/>
      <c r="MKB14" s="1739" t="n"/>
      <c r="MKC14" s="1739" t="n"/>
      <c r="MKD14" s="1739" t="n"/>
      <c r="MKE14" s="1739" t="n"/>
      <c r="MKF14" s="1739" t="n"/>
      <c r="MKG14" s="1739" t="n"/>
      <c r="MKH14" s="1739" t="n"/>
      <c r="MKI14" s="1739" t="n"/>
      <c r="MKJ14" s="1739" t="n"/>
      <c r="MKK14" s="1739" t="n"/>
      <c r="MKL14" s="1739" t="n"/>
      <c r="MKM14" s="1739" t="n"/>
      <c r="MKN14" s="1739" t="n"/>
      <c r="MKO14" s="1739" t="n"/>
      <c r="MKP14" s="1739" t="n"/>
      <c r="MKQ14" s="1739" t="n"/>
      <c r="MKR14" s="1739" t="n"/>
      <c r="MKS14" s="1739" t="n"/>
      <c r="MKT14" s="1739" t="n"/>
      <c r="MKU14" s="1739" t="n"/>
      <c r="MKV14" s="1739" t="n"/>
      <c r="MKW14" s="1739" t="n"/>
      <c r="MKX14" s="1739" t="n"/>
      <c r="MKY14" s="1739" t="n"/>
      <c r="MKZ14" s="1739" t="n"/>
      <c r="MLA14" s="1739" t="n"/>
      <c r="MLB14" s="1739" t="n"/>
      <c r="MLC14" s="1739" t="n"/>
      <c r="MLD14" s="1739" t="n"/>
      <c r="MLE14" s="1739" t="n"/>
      <c r="MLF14" s="1739" t="n"/>
      <c r="MLG14" s="1739" t="n"/>
      <c r="MLH14" s="1739" t="n"/>
      <c r="MLI14" s="1739" t="n"/>
      <c r="MLJ14" s="1739" t="n"/>
      <c r="MLK14" s="1739" t="n"/>
      <c r="MLL14" s="1739" t="n"/>
      <c r="MLM14" s="1739" t="n"/>
      <c r="MLN14" s="1739" t="n"/>
      <c r="MLO14" s="1739" t="n"/>
      <c r="MLP14" s="1739" t="n"/>
      <c r="MLQ14" s="1739" t="n"/>
      <c r="MLR14" s="1739" t="n"/>
      <c r="MLS14" s="1739" t="n"/>
      <c r="MLT14" s="1739" t="n"/>
      <c r="MLU14" s="1739" t="n"/>
      <c r="MLV14" s="1739" t="n"/>
      <c r="MLW14" s="1739" t="n"/>
      <c r="MLX14" s="1739" t="n"/>
      <c r="MLY14" s="1739" t="n"/>
      <c r="MLZ14" s="1739" t="n"/>
      <c r="MMA14" s="1739" t="n"/>
      <c r="MMB14" s="1739" t="n"/>
      <c r="MMC14" s="1739" t="n"/>
      <c r="MMD14" s="1739" t="n"/>
      <c r="MME14" s="1739" t="n"/>
      <c r="MMF14" s="1739" t="n"/>
      <c r="MMG14" s="1739" t="n"/>
      <c r="MMH14" s="1739" t="n"/>
      <c r="MMI14" s="1739" t="n"/>
      <c r="MMJ14" s="1739" t="n"/>
      <c r="MMK14" s="1739" t="n"/>
      <c r="MML14" s="1739" t="n"/>
      <c r="MMM14" s="1739" t="n"/>
      <c r="MMN14" s="1739" t="n"/>
      <c r="MMO14" s="1739" t="n"/>
      <c r="MMP14" s="1739" t="n"/>
      <c r="MMQ14" s="1739" t="n"/>
      <c r="MMR14" s="1739" t="n"/>
      <c r="MMS14" s="1739" t="n"/>
      <c r="MMT14" s="1739" t="n"/>
      <c r="MMU14" s="1739" t="n"/>
      <c r="MMV14" s="1739" t="n"/>
      <c r="MMW14" s="1739" t="n"/>
      <c r="MMX14" s="1739" t="n"/>
      <c r="MMY14" s="1739" t="n"/>
      <c r="MMZ14" s="1739" t="n"/>
      <c r="MNA14" s="1739" t="n"/>
      <c r="MNB14" s="1739" t="n"/>
      <c r="MNC14" s="1739" t="n"/>
      <c r="MND14" s="1739" t="n"/>
      <c r="MNE14" s="1739" t="n"/>
      <c r="MNF14" s="1739" t="n"/>
      <c r="MNG14" s="1739" t="n"/>
      <c r="MNH14" s="1739" t="n"/>
      <c r="MNI14" s="1739" t="n"/>
      <c r="MNJ14" s="1739" t="n"/>
      <c r="MNK14" s="1739" t="n"/>
      <c r="MNL14" s="1739" t="n"/>
      <c r="MNM14" s="1739" t="n"/>
      <c r="MNN14" s="1739" t="n"/>
      <c r="MNO14" s="1739" t="n"/>
      <c r="MNP14" s="1739" t="n"/>
      <c r="MNQ14" s="1739" t="n"/>
      <c r="MNR14" s="1739" t="n"/>
      <c r="MNS14" s="1739" t="n"/>
      <c r="MNT14" s="1739" t="n"/>
      <c r="MNU14" s="1739" t="n"/>
      <c r="MNV14" s="1739" t="n"/>
      <c r="MNW14" s="1739" t="n"/>
      <c r="MNX14" s="1739" t="n"/>
      <c r="MNY14" s="1739" t="n"/>
      <c r="MNZ14" s="1739" t="n"/>
      <c r="MOA14" s="1739" t="n"/>
      <c r="MOB14" s="1739" t="n"/>
      <c r="MOC14" s="1739" t="n"/>
      <c r="MOD14" s="1739" t="n"/>
      <c r="MOE14" s="1739" t="n"/>
      <c r="MOF14" s="1739" t="n"/>
      <c r="MOG14" s="1739" t="n"/>
      <c r="MOH14" s="1739" t="n"/>
      <c r="MOI14" s="1739" t="n"/>
      <c r="MOJ14" s="1739" t="n"/>
      <c r="MOK14" s="1739" t="n"/>
      <c r="MOL14" s="1739" t="n"/>
      <c r="MOM14" s="1739" t="n"/>
      <c r="MON14" s="1739" t="n"/>
      <c r="MOO14" s="1739" t="n"/>
      <c r="MOP14" s="1739" t="n"/>
      <c r="MOQ14" s="1739" t="n"/>
      <c r="MOR14" s="1739" t="n"/>
      <c r="MOS14" s="1739" t="n"/>
      <c r="MOT14" s="1739" t="n"/>
      <c r="MOU14" s="1739" t="n"/>
      <c r="MOV14" s="1739" t="n"/>
      <c r="MOW14" s="1739" t="n"/>
      <c r="MOX14" s="1739" t="n"/>
      <c r="MOY14" s="1739" t="n"/>
      <c r="MOZ14" s="1739" t="n"/>
      <c r="MPA14" s="1739" t="n"/>
      <c r="MPB14" s="1739" t="n"/>
      <c r="MPC14" s="1739" t="n"/>
      <c r="MPD14" s="1739" t="n"/>
      <c r="MPE14" s="1739" t="n"/>
      <c r="MPF14" s="1739" t="n"/>
      <c r="MPG14" s="1739" t="n"/>
      <c r="MPH14" s="1739" t="n"/>
      <c r="MPI14" s="1739" t="n"/>
      <c r="MPJ14" s="1739" t="n"/>
      <c r="MPK14" s="1739" t="n"/>
      <c r="MPL14" s="1739" t="n"/>
      <c r="MPM14" s="1739" t="n"/>
      <c r="MPN14" s="1739" t="n"/>
      <c r="MPO14" s="1739" t="n"/>
      <c r="MPP14" s="1739" t="n"/>
      <c r="MPQ14" s="1739" t="n"/>
      <c r="MPR14" s="1739" t="n"/>
      <c r="MPS14" s="1739" t="n"/>
      <c r="MPT14" s="1739" t="n"/>
      <c r="MPU14" s="1739" t="n"/>
      <c r="MPV14" s="1739" t="n"/>
      <c r="MPW14" s="1739" t="n"/>
      <c r="MPX14" s="1739" t="n"/>
      <c r="MPY14" s="1739" t="n"/>
      <c r="MPZ14" s="1739" t="n"/>
      <c r="MQA14" s="1739" t="n"/>
      <c r="MQB14" s="1739" t="n"/>
      <c r="MQC14" s="1739" t="n"/>
      <c r="MQD14" s="1739" t="n"/>
      <c r="MQE14" s="1739" t="n"/>
      <c r="MQF14" s="1739" t="n"/>
      <c r="MQG14" s="1739" t="n"/>
      <c r="MQH14" s="1739" t="n"/>
      <c r="MQI14" s="1739" t="n"/>
      <c r="MQJ14" s="1739" t="n"/>
      <c r="MQK14" s="1739" t="n"/>
      <c r="MQL14" s="1739" t="n"/>
      <c r="MQM14" s="1739" t="n"/>
      <c r="MQN14" s="1739" t="n"/>
      <c r="MQO14" s="1739" t="n"/>
      <c r="MQP14" s="1739" t="n"/>
      <c r="MQQ14" s="1739" t="n"/>
      <c r="MQR14" s="1739" t="n"/>
      <c r="MQS14" s="1739" t="n"/>
      <c r="MQT14" s="1739" t="n"/>
      <c r="MQU14" s="1739" t="n"/>
      <c r="MQV14" s="1739" t="n"/>
      <c r="MQW14" s="1739" t="n"/>
      <c r="MQX14" s="1739" t="n"/>
      <c r="MQY14" s="1739" t="n"/>
      <c r="MQZ14" s="1739" t="n"/>
      <c r="MRA14" s="1739" t="n"/>
      <c r="MRB14" s="1739" t="n"/>
      <c r="MRC14" s="1739" t="n"/>
      <c r="MRD14" s="1739" t="n"/>
      <c r="MRE14" s="1739" t="n"/>
      <c r="MRF14" s="1739" t="n"/>
      <c r="MRG14" s="1739" t="n"/>
      <c r="MRH14" s="1739" t="n"/>
      <c r="MRI14" s="1739" t="n"/>
      <c r="MRJ14" s="1739" t="n"/>
      <c r="MRK14" s="1739" t="n"/>
      <c r="MRL14" s="1739" t="n"/>
      <c r="MRM14" s="1739" t="n"/>
      <c r="MRN14" s="1739" t="n"/>
      <c r="MRO14" s="1739" t="n"/>
      <c r="MRP14" s="1739" t="n"/>
      <c r="MRQ14" s="1739" t="n"/>
      <c r="MRR14" s="1739" t="n"/>
      <c r="MRS14" s="1739" t="n"/>
      <c r="MRT14" s="1739" t="n"/>
      <c r="MRU14" s="1739" t="n"/>
      <c r="MRV14" s="1739" t="n"/>
      <c r="MRW14" s="1739" t="n"/>
      <c r="MRX14" s="1739" t="n"/>
      <c r="MRY14" s="1739" t="n"/>
      <c r="MRZ14" s="1739" t="n"/>
      <c r="MSA14" s="1739" t="n"/>
      <c r="MSB14" s="1739" t="n"/>
      <c r="MSC14" s="1739" t="n"/>
      <c r="MSD14" s="1739" t="n"/>
      <c r="MSE14" s="1739" t="n"/>
      <c r="MSF14" s="1739" t="n"/>
      <c r="MSG14" s="1739" t="n"/>
      <c r="MSH14" s="1739" t="n"/>
      <c r="MSI14" s="1739" t="n"/>
      <c r="MSJ14" s="1739" t="n"/>
      <c r="MSK14" s="1739" t="n"/>
      <c r="MSL14" s="1739" t="n"/>
      <c r="MSM14" s="1739" t="n"/>
      <c r="MSN14" s="1739" t="n"/>
      <c r="MSO14" s="1739" t="n"/>
      <c r="MSP14" s="1739" t="n"/>
      <c r="MSQ14" s="1739" t="n"/>
      <c r="MSR14" s="1739" t="n"/>
      <c r="MSS14" s="1739" t="n"/>
      <c r="MST14" s="1739" t="n"/>
      <c r="MSU14" s="1739" t="n"/>
      <c r="MSV14" s="1739" t="n"/>
      <c r="MSW14" s="1739" t="n"/>
      <c r="MSX14" s="1739" t="n"/>
      <c r="MSY14" s="1739" t="n"/>
      <c r="MSZ14" s="1739" t="n"/>
      <c r="MTA14" s="1739" t="n"/>
      <c r="MTB14" s="1739" t="n"/>
      <c r="MTC14" s="1739" t="n"/>
      <c r="MTD14" s="1739" t="n"/>
      <c r="MTE14" s="1739" t="n"/>
      <c r="MTF14" s="1739" t="n"/>
      <c r="MTG14" s="1739" t="n"/>
      <c r="MTH14" s="1739" t="n"/>
      <c r="MTI14" s="1739" t="n"/>
      <c r="MTJ14" s="1739" t="n"/>
      <c r="MTK14" s="1739" t="n"/>
      <c r="MTL14" s="1739" t="n"/>
      <c r="MTM14" s="1739" t="n"/>
      <c r="MTN14" s="1739" t="n"/>
      <c r="MTO14" s="1739" t="n"/>
      <c r="MTP14" s="1739" t="n"/>
      <c r="MTQ14" s="1739" t="n"/>
      <c r="MTR14" s="1739" t="n"/>
      <c r="MTS14" s="1739" t="n"/>
      <c r="MTT14" s="1739" t="n"/>
      <c r="MTU14" s="1739" t="n"/>
      <c r="MTV14" s="1739" t="n"/>
      <c r="MTW14" s="1739" t="n"/>
      <c r="MTX14" s="1739" t="n"/>
      <c r="MTY14" s="1739" t="n"/>
      <c r="MTZ14" s="1739" t="n"/>
      <c r="MUA14" s="1739" t="n"/>
      <c r="MUB14" s="1739" t="n"/>
      <c r="MUC14" s="1739" t="n"/>
      <c r="MUD14" s="1739" t="n"/>
      <c r="MUE14" s="1739" t="n"/>
      <c r="MUF14" s="1739" t="n"/>
      <c r="MUG14" s="1739" t="n"/>
      <c r="MUH14" s="1739" t="n"/>
      <c r="MUI14" s="1739" t="n"/>
      <c r="MUJ14" s="1739" t="n"/>
      <c r="MUK14" s="1739" t="n"/>
      <c r="MUL14" s="1739" t="n"/>
      <c r="MUM14" s="1739" t="n"/>
      <c r="MUN14" s="1739" t="n"/>
      <c r="MUO14" s="1739" t="n"/>
      <c r="MUP14" s="1739" t="n"/>
      <c r="MUQ14" s="1739" t="n"/>
      <c r="MUR14" s="1739" t="n"/>
      <c r="MUS14" s="1739" t="n"/>
      <c r="MUT14" s="1739" t="n"/>
      <c r="MUU14" s="1739" t="n"/>
      <c r="MUV14" s="1739" t="n"/>
      <c r="MUW14" s="1739" t="n"/>
      <c r="MUX14" s="1739" t="n"/>
      <c r="MUY14" s="1739" t="n"/>
      <c r="MUZ14" s="1739" t="n"/>
      <c r="MVA14" s="1739" t="n"/>
      <c r="MVB14" s="1739" t="n"/>
      <c r="MVC14" s="1739" t="n"/>
      <c r="MVD14" s="1739" t="n"/>
      <c r="MVE14" s="1739" t="n"/>
      <c r="MVF14" s="1739" t="n"/>
      <c r="MVG14" s="1739" t="n"/>
      <c r="MVH14" s="1739" t="n"/>
      <c r="MVI14" s="1739" t="n"/>
      <c r="MVJ14" s="1739" t="n"/>
      <c r="MVK14" s="1739" t="n"/>
      <c r="MVL14" s="1739" t="n"/>
      <c r="MVM14" s="1739" t="n"/>
      <c r="MVN14" s="1739" t="n"/>
      <c r="MVO14" s="1739" t="n"/>
      <c r="MVP14" s="1739" t="n"/>
      <c r="MVQ14" s="1739" t="n"/>
      <c r="MVR14" s="1739" t="n"/>
      <c r="MVS14" s="1739" t="n"/>
      <c r="MVT14" s="1739" t="n"/>
      <c r="MVU14" s="1739" t="n"/>
      <c r="MVV14" s="1739" t="n"/>
      <c r="MVW14" s="1739" t="n"/>
      <c r="MVX14" s="1739" t="n"/>
      <c r="MVY14" s="1739" t="n"/>
      <c r="MVZ14" s="1739" t="n"/>
      <c r="MWA14" s="1739" t="n"/>
      <c r="MWB14" s="1739" t="n"/>
      <c r="MWC14" s="1739" t="n"/>
      <c r="MWD14" s="1739" t="n"/>
      <c r="MWE14" s="1739" t="n"/>
      <c r="MWF14" s="1739" t="n"/>
      <c r="MWG14" s="1739" t="n"/>
      <c r="MWH14" s="1739" t="n"/>
      <c r="MWI14" s="1739" t="n"/>
      <c r="MWJ14" s="1739" t="n"/>
      <c r="MWK14" s="1739" t="n"/>
      <c r="MWL14" s="1739" t="n"/>
      <c r="MWM14" s="1739" t="n"/>
      <c r="MWN14" s="1739" t="n"/>
      <c r="MWO14" s="1739" t="n"/>
      <c r="MWP14" s="1739" t="n"/>
      <c r="MWQ14" s="1739" t="n"/>
      <c r="MWR14" s="1739" t="n"/>
      <c r="MWS14" s="1739" t="n"/>
      <c r="MWT14" s="1739" t="n"/>
      <c r="MWU14" s="1739" t="n"/>
      <c r="MWV14" s="1739" t="n"/>
      <c r="MWW14" s="1739" t="n"/>
      <c r="MWX14" s="1739" t="n"/>
      <c r="MWY14" s="1739" t="n"/>
      <c r="MWZ14" s="1739" t="n"/>
      <c r="MXA14" s="1739" t="n"/>
      <c r="MXB14" s="1739" t="n"/>
      <c r="MXC14" s="1739" t="n"/>
      <c r="MXD14" s="1739" t="n"/>
      <c r="MXE14" s="1739" t="n"/>
      <c r="MXF14" s="1739" t="n"/>
      <c r="MXG14" s="1739" t="n"/>
      <c r="MXH14" s="1739" t="n"/>
      <c r="MXI14" s="1739" t="n"/>
      <c r="MXJ14" s="1739" t="n"/>
      <c r="MXK14" s="1739" t="n"/>
      <c r="MXL14" s="1739" t="n"/>
      <c r="MXM14" s="1739" t="n"/>
      <c r="MXN14" s="1739" t="n"/>
      <c r="MXO14" s="1739" t="n"/>
      <c r="MXP14" s="1739" t="n"/>
      <c r="MXQ14" s="1739" t="n"/>
      <c r="MXR14" s="1739" t="n"/>
      <c r="MXS14" s="1739" t="n"/>
      <c r="MXT14" s="1739" t="n"/>
      <c r="MXU14" s="1739" t="n"/>
      <c r="MXV14" s="1739" t="n"/>
      <c r="MXW14" s="1739" t="n"/>
      <c r="MXX14" s="1739" t="n"/>
      <c r="MXY14" s="1739" t="n"/>
      <c r="MXZ14" s="1739" t="n"/>
      <c r="MYA14" s="1739" t="n"/>
      <c r="MYB14" s="1739" t="n"/>
      <c r="MYC14" s="1739" t="n"/>
      <c r="MYD14" s="1739" t="n"/>
      <c r="MYE14" s="1739" t="n"/>
      <c r="MYF14" s="1739" t="n"/>
      <c r="MYG14" s="1739" t="n"/>
      <c r="MYH14" s="1739" t="n"/>
      <c r="MYI14" s="1739" t="n"/>
      <c r="MYJ14" s="1739" t="n"/>
      <c r="MYK14" s="1739" t="n"/>
      <c r="MYL14" s="1739" t="n"/>
      <c r="MYM14" s="1739" t="n"/>
      <c r="MYN14" s="1739" t="n"/>
      <c r="MYO14" s="1739" t="n"/>
      <c r="MYP14" s="1739" t="n"/>
      <c r="MYQ14" s="1739" t="n"/>
      <c r="MYR14" s="1739" t="n"/>
      <c r="MYS14" s="1739" t="n"/>
      <c r="MYT14" s="1739" t="n"/>
      <c r="MYU14" s="1739" t="n"/>
      <c r="MYV14" s="1739" t="n"/>
      <c r="MYW14" s="1739" t="n"/>
      <c r="MYX14" s="1739" t="n"/>
      <c r="MYY14" s="1739" t="n"/>
      <c r="MYZ14" s="1739" t="n"/>
      <c r="MZA14" s="1739" t="n"/>
      <c r="MZB14" s="1739" t="n"/>
      <c r="MZC14" s="1739" t="n"/>
      <c r="MZD14" s="1739" t="n"/>
      <c r="MZE14" s="1739" t="n"/>
      <c r="MZF14" s="1739" t="n"/>
      <c r="MZG14" s="1739" t="n"/>
      <c r="MZH14" s="1739" t="n"/>
      <c r="MZI14" s="1739" t="n"/>
      <c r="MZJ14" s="1739" t="n"/>
      <c r="MZK14" s="1739" t="n"/>
      <c r="MZL14" s="1739" t="n"/>
      <c r="MZM14" s="1739" t="n"/>
      <c r="MZN14" s="1739" t="n"/>
      <c r="MZO14" s="1739" t="n"/>
      <c r="MZP14" s="1739" t="n"/>
      <c r="MZQ14" s="1739" t="n"/>
      <c r="MZR14" s="1739" t="n"/>
      <c r="MZS14" s="1739" t="n"/>
      <c r="MZT14" s="1739" t="n"/>
      <c r="MZU14" s="1739" t="n"/>
      <c r="MZV14" s="1739" t="n"/>
      <c r="MZW14" s="1739" t="n"/>
      <c r="MZX14" s="1739" t="n"/>
      <c r="MZY14" s="1739" t="n"/>
      <c r="MZZ14" s="1739" t="n"/>
      <c r="NAA14" s="1739" t="n"/>
      <c r="NAB14" s="1739" t="n"/>
      <c r="NAC14" s="1739" t="n"/>
      <c r="NAD14" s="1739" t="n"/>
      <c r="NAE14" s="1739" t="n"/>
      <c r="NAF14" s="1739" t="n"/>
      <c r="NAG14" s="1739" t="n"/>
      <c r="NAH14" s="1739" t="n"/>
      <c r="NAI14" s="1739" t="n"/>
      <c r="NAJ14" s="1739" t="n"/>
      <c r="NAK14" s="1739" t="n"/>
      <c r="NAL14" s="1739" t="n"/>
      <c r="NAM14" s="1739" t="n"/>
      <c r="NAN14" s="1739" t="n"/>
      <c r="NAO14" s="1739" t="n"/>
      <c r="NAP14" s="1739" t="n"/>
      <c r="NAQ14" s="1739" t="n"/>
      <c r="NAR14" s="1739" t="n"/>
      <c r="NAS14" s="1739" t="n"/>
      <c r="NAT14" s="1739" t="n"/>
      <c r="NAU14" s="1739" t="n"/>
      <c r="NAV14" s="1739" t="n"/>
      <c r="NAW14" s="1739" t="n"/>
      <c r="NAX14" s="1739" t="n"/>
      <c r="NAY14" s="1739" t="n"/>
      <c r="NAZ14" s="1739" t="n"/>
      <c r="NBA14" s="1739" t="n"/>
      <c r="NBB14" s="1739" t="n"/>
      <c r="NBC14" s="1739" t="n"/>
      <c r="NBD14" s="1739" t="n"/>
      <c r="NBE14" s="1739" t="n"/>
      <c r="NBF14" s="1739" t="n"/>
      <c r="NBG14" s="1739" t="n"/>
      <c r="NBH14" s="1739" t="n"/>
      <c r="NBI14" s="1739" t="n"/>
      <c r="NBJ14" s="1739" t="n"/>
      <c r="NBK14" s="1739" t="n"/>
      <c r="NBL14" s="1739" t="n"/>
      <c r="NBM14" s="1739" t="n"/>
      <c r="NBN14" s="1739" t="n"/>
      <c r="NBO14" s="1739" t="n"/>
      <c r="NBP14" s="1739" t="n"/>
      <c r="NBQ14" s="1739" t="n"/>
      <c r="NBR14" s="1739" t="n"/>
      <c r="NBS14" s="1739" t="n"/>
      <c r="NBT14" s="1739" t="n"/>
      <c r="NBU14" s="1739" t="n"/>
      <c r="NBV14" s="1739" t="n"/>
      <c r="NBW14" s="1739" t="n"/>
      <c r="NBX14" s="1739" t="n"/>
      <c r="NBY14" s="1739" t="n"/>
      <c r="NBZ14" s="1739" t="n"/>
      <c r="NCA14" s="1739" t="n"/>
      <c r="NCB14" s="1739" t="n"/>
      <c r="NCC14" s="1739" t="n"/>
      <c r="NCD14" s="1739" t="n"/>
      <c r="NCE14" s="1739" t="n"/>
      <c r="NCF14" s="1739" t="n"/>
      <c r="NCG14" s="1739" t="n"/>
      <c r="NCH14" s="1739" t="n"/>
      <c r="NCI14" s="1739" t="n"/>
      <c r="NCJ14" s="1739" t="n"/>
      <c r="NCK14" s="1739" t="n"/>
      <c r="NCL14" s="1739" t="n"/>
      <c r="NCM14" s="1739" t="n"/>
      <c r="NCN14" s="1739" t="n"/>
      <c r="NCO14" s="1739" t="n"/>
      <c r="NCP14" s="1739" t="n"/>
      <c r="NCQ14" s="1739" t="n"/>
      <c r="NCR14" s="1739" t="n"/>
      <c r="NCS14" s="1739" t="n"/>
      <c r="NCT14" s="1739" t="n"/>
      <c r="NCU14" s="1739" t="n"/>
      <c r="NCV14" s="1739" t="n"/>
      <c r="NCW14" s="1739" t="n"/>
      <c r="NCX14" s="1739" t="n"/>
      <c r="NCY14" s="1739" t="n"/>
      <c r="NCZ14" s="1739" t="n"/>
      <c r="NDA14" s="1739" t="n"/>
      <c r="NDB14" s="1739" t="n"/>
      <c r="NDC14" s="1739" t="n"/>
      <c r="NDD14" s="1739" t="n"/>
      <c r="NDE14" s="1739" t="n"/>
      <c r="NDF14" s="1739" t="n"/>
      <c r="NDG14" s="1739" t="n"/>
      <c r="NDH14" s="1739" t="n"/>
      <c r="NDI14" s="1739" t="n"/>
      <c r="NDJ14" s="1739" t="n"/>
      <c r="NDK14" s="1739" t="n"/>
      <c r="NDL14" s="1739" t="n"/>
      <c r="NDM14" s="1739" t="n"/>
      <c r="NDN14" s="1739" t="n"/>
      <c r="NDO14" s="1739" t="n"/>
      <c r="NDP14" s="1739" t="n"/>
      <c r="NDQ14" s="1739" t="n"/>
      <c r="NDR14" s="1739" t="n"/>
      <c r="NDS14" s="1739" t="n"/>
      <c r="NDT14" s="1739" t="n"/>
      <c r="NDU14" s="1739" t="n"/>
      <c r="NDV14" s="1739" t="n"/>
      <c r="NDW14" s="1739" t="n"/>
      <c r="NDX14" s="1739" t="n"/>
      <c r="NDY14" s="1739" t="n"/>
      <c r="NDZ14" s="1739" t="n"/>
      <c r="NEA14" s="1739" t="n"/>
      <c r="NEB14" s="1739" t="n"/>
      <c r="NEC14" s="1739" t="n"/>
      <c r="NED14" s="1739" t="n"/>
      <c r="NEE14" s="1739" t="n"/>
      <c r="NEF14" s="1739" t="n"/>
      <c r="NEG14" s="1739" t="n"/>
      <c r="NEH14" s="1739" t="n"/>
      <c r="NEI14" s="1739" t="n"/>
      <c r="NEJ14" s="1739" t="n"/>
      <c r="NEK14" s="1739" t="n"/>
      <c r="NEL14" s="1739" t="n"/>
      <c r="NEM14" s="1739" t="n"/>
      <c r="NEN14" s="1739" t="n"/>
      <c r="NEO14" s="1739" t="n"/>
      <c r="NEP14" s="1739" t="n"/>
      <c r="NEQ14" s="1739" t="n"/>
      <c r="NER14" s="1739" t="n"/>
      <c r="NES14" s="1739" t="n"/>
      <c r="NET14" s="1739" t="n"/>
      <c r="NEU14" s="1739" t="n"/>
      <c r="NEV14" s="1739" t="n"/>
      <c r="NEW14" s="1739" t="n"/>
      <c r="NEX14" s="1739" t="n"/>
      <c r="NEY14" s="1739" t="n"/>
      <c r="NEZ14" s="1739" t="n"/>
      <c r="NFA14" s="1739" t="n"/>
      <c r="NFB14" s="1739" t="n"/>
      <c r="NFC14" s="1739" t="n"/>
      <c r="NFD14" s="1739" t="n"/>
      <c r="NFE14" s="1739" t="n"/>
      <c r="NFF14" s="1739" t="n"/>
      <c r="NFG14" s="1739" t="n"/>
      <c r="NFH14" s="1739" t="n"/>
      <c r="NFI14" s="1739" t="n"/>
      <c r="NFJ14" s="1739" t="n"/>
      <c r="NFK14" s="1739" t="n"/>
      <c r="NFL14" s="1739" t="n"/>
      <c r="NFM14" s="1739" t="n"/>
      <c r="NFN14" s="1739" t="n"/>
      <c r="NFO14" s="1739" t="n"/>
      <c r="NFP14" s="1739" t="n"/>
      <c r="NFQ14" s="1739" t="n"/>
      <c r="NFR14" s="1739" t="n"/>
      <c r="NFS14" s="1739" t="n"/>
      <c r="NFT14" s="1739" t="n"/>
      <c r="NFU14" s="1739" t="n"/>
      <c r="NFV14" s="1739" t="n"/>
      <c r="NFW14" s="1739" t="n"/>
      <c r="NFX14" s="1739" t="n"/>
      <c r="NFY14" s="1739" t="n"/>
      <c r="NFZ14" s="1739" t="n"/>
      <c r="NGA14" s="1739" t="n"/>
      <c r="NGB14" s="1739" t="n"/>
      <c r="NGC14" s="1739" t="n"/>
      <c r="NGD14" s="1739" t="n"/>
      <c r="NGE14" s="1739" t="n"/>
      <c r="NGF14" s="1739" t="n"/>
      <c r="NGG14" s="1739" t="n"/>
      <c r="NGH14" s="1739" t="n"/>
      <c r="NGI14" s="1739" t="n"/>
      <c r="NGJ14" s="1739" t="n"/>
      <c r="NGK14" s="1739" t="n"/>
      <c r="NGL14" s="1739" t="n"/>
      <c r="NGM14" s="1739" t="n"/>
      <c r="NGN14" s="1739" t="n"/>
      <c r="NGO14" s="1739" t="n"/>
      <c r="NGP14" s="1739" t="n"/>
      <c r="NGQ14" s="1739" t="n"/>
      <c r="NGR14" s="1739" t="n"/>
      <c r="NGS14" s="1739" t="n"/>
      <c r="NGT14" s="1739" t="n"/>
      <c r="NGU14" s="1739" t="n"/>
      <c r="NGV14" s="1739" t="n"/>
      <c r="NGW14" s="1739" t="n"/>
      <c r="NGX14" s="1739" t="n"/>
      <c r="NGY14" s="1739" t="n"/>
      <c r="NGZ14" s="1739" t="n"/>
      <c r="NHA14" s="1739" t="n"/>
      <c r="NHB14" s="1739" t="n"/>
      <c r="NHC14" s="1739" t="n"/>
      <c r="NHD14" s="1739" t="n"/>
      <c r="NHE14" s="1739" t="n"/>
      <c r="NHF14" s="1739" t="n"/>
      <c r="NHG14" s="1739" t="n"/>
      <c r="NHH14" s="1739" t="n"/>
      <c r="NHI14" s="1739" t="n"/>
      <c r="NHJ14" s="1739" t="n"/>
      <c r="NHK14" s="1739" t="n"/>
      <c r="NHL14" s="1739" t="n"/>
      <c r="NHM14" s="1739" t="n"/>
      <c r="NHN14" s="1739" t="n"/>
      <c r="NHO14" s="1739" t="n"/>
      <c r="NHP14" s="1739" t="n"/>
      <c r="NHQ14" s="1739" t="n"/>
      <c r="NHR14" s="1739" t="n"/>
      <c r="NHS14" s="1739" t="n"/>
      <c r="NHT14" s="1739" t="n"/>
      <c r="NHU14" s="1739" t="n"/>
      <c r="NHV14" s="1739" t="n"/>
      <c r="NHW14" s="1739" t="n"/>
      <c r="NHX14" s="1739" t="n"/>
      <c r="NHY14" s="1739" t="n"/>
      <c r="NHZ14" s="1739" t="n"/>
      <c r="NIA14" s="1739" t="n"/>
      <c r="NIB14" s="1739" t="n"/>
      <c r="NIC14" s="1739" t="n"/>
      <c r="NID14" s="1739" t="n"/>
      <c r="NIE14" s="1739" t="n"/>
      <c r="NIF14" s="1739" t="n"/>
      <c r="NIG14" s="1739" t="n"/>
      <c r="NIH14" s="1739" t="n"/>
      <c r="NII14" s="1739" t="n"/>
      <c r="NIJ14" s="1739" t="n"/>
      <c r="NIK14" s="1739" t="n"/>
      <c r="NIL14" s="1739" t="n"/>
      <c r="NIM14" s="1739" t="n"/>
      <c r="NIN14" s="1739" t="n"/>
      <c r="NIO14" s="1739" t="n"/>
      <c r="NIP14" s="1739" t="n"/>
      <c r="NIQ14" s="1739" t="n"/>
      <c r="NIR14" s="1739" t="n"/>
      <c r="NIS14" s="1739" t="n"/>
      <c r="NIT14" s="1739" t="n"/>
      <c r="NIU14" s="1739" t="n"/>
      <c r="NIV14" s="1739" t="n"/>
      <c r="NIW14" s="1739" t="n"/>
      <c r="NIX14" s="1739" t="n"/>
      <c r="NIY14" s="1739" t="n"/>
      <c r="NIZ14" s="1739" t="n"/>
      <c r="NJA14" s="1739" t="n"/>
      <c r="NJB14" s="1739" t="n"/>
      <c r="NJC14" s="1739" t="n"/>
      <c r="NJD14" s="1739" t="n"/>
      <c r="NJE14" s="1739" t="n"/>
      <c r="NJF14" s="1739" t="n"/>
      <c r="NJG14" s="1739" t="n"/>
      <c r="NJH14" s="1739" t="n"/>
      <c r="NJI14" s="1739" t="n"/>
      <c r="NJJ14" s="1739" t="n"/>
      <c r="NJK14" s="1739" t="n"/>
      <c r="NJL14" s="1739" t="n"/>
      <c r="NJM14" s="1739" t="n"/>
      <c r="NJN14" s="1739" t="n"/>
      <c r="NJO14" s="1739" t="n"/>
      <c r="NJP14" s="1739" t="n"/>
      <c r="NJQ14" s="1739" t="n"/>
      <c r="NJR14" s="1739" t="n"/>
      <c r="NJS14" s="1739" t="n"/>
      <c r="NJT14" s="1739" t="n"/>
      <c r="NJU14" s="1739" t="n"/>
      <c r="NJV14" s="1739" t="n"/>
      <c r="NJW14" s="1739" t="n"/>
      <c r="NJX14" s="1739" t="n"/>
      <c r="NJY14" s="1739" t="n"/>
      <c r="NJZ14" s="1739" t="n"/>
      <c r="NKA14" s="1739" t="n"/>
      <c r="NKB14" s="1739" t="n"/>
      <c r="NKC14" s="1739" t="n"/>
      <c r="NKD14" s="1739" t="n"/>
      <c r="NKE14" s="1739" t="n"/>
      <c r="NKF14" s="1739" t="n"/>
      <c r="NKG14" s="1739" t="n"/>
      <c r="NKH14" s="1739" t="n"/>
      <c r="NKI14" s="1739" t="n"/>
      <c r="NKJ14" s="1739" t="n"/>
      <c r="NKK14" s="1739" t="n"/>
      <c r="NKL14" s="1739" t="n"/>
      <c r="NKM14" s="1739" t="n"/>
      <c r="NKN14" s="1739" t="n"/>
      <c r="NKO14" s="1739" t="n"/>
      <c r="NKP14" s="1739" t="n"/>
      <c r="NKQ14" s="1739" t="n"/>
      <c r="NKR14" s="1739" t="n"/>
      <c r="NKS14" s="1739" t="n"/>
      <c r="NKT14" s="1739" t="n"/>
      <c r="NKU14" s="1739" t="n"/>
      <c r="NKV14" s="1739" t="n"/>
      <c r="NKW14" s="1739" t="n"/>
      <c r="NKX14" s="1739" t="n"/>
      <c r="NKY14" s="1739" t="n"/>
      <c r="NKZ14" s="1739" t="n"/>
      <c r="NLA14" s="1739" t="n"/>
      <c r="NLB14" s="1739" t="n"/>
      <c r="NLC14" s="1739" t="n"/>
      <c r="NLD14" s="1739" t="n"/>
      <c r="NLE14" s="1739" t="n"/>
      <c r="NLF14" s="1739" t="n"/>
      <c r="NLG14" s="1739" t="n"/>
      <c r="NLH14" s="1739" t="n"/>
      <c r="NLI14" s="1739" t="n"/>
      <c r="NLJ14" s="1739" t="n"/>
      <c r="NLK14" s="1739" t="n"/>
      <c r="NLL14" s="1739" t="n"/>
      <c r="NLM14" s="1739" t="n"/>
      <c r="NLN14" s="1739" t="n"/>
      <c r="NLO14" s="1739" t="n"/>
      <c r="NLP14" s="1739" t="n"/>
      <c r="NLQ14" s="1739" t="n"/>
      <c r="NLR14" s="1739" t="n"/>
      <c r="NLS14" s="1739" t="n"/>
      <c r="NLT14" s="1739" t="n"/>
      <c r="NLU14" s="1739" t="n"/>
      <c r="NLV14" s="1739" t="n"/>
      <c r="NLW14" s="1739" t="n"/>
      <c r="NLX14" s="1739" t="n"/>
      <c r="NLY14" s="1739" t="n"/>
      <c r="NLZ14" s="1739" t="n"/>
      <c r="NMA14" s="1739" t="n"/>
      <c r="NMB14" s="1739" t="n"/>
      <c r="NMC14" s="1739" t="n"/>
      <c r="NMD14" s="1739" t="n"/>
      <c r="NME14" s="1739" t="n"/>
      <c r="NMF14" s="1739" t="n"/>
      <c r="NMG14" s="1739" t="n"/>
      <c r="NMH14" s="1739" t="n"/>
      <c r="NMI14" s="1739" t="n"/>
      <c r="NMJ14" s="1739" t="n"/>
      <c r="NMK14" s="1739" t="n"/>
      <c r="NML14" s="1739" t="n"/>
      <c r="NMM14" s="1739" t="n"/>
      <c r="NMN14" s="1739" t="n"/>
      <c r="NMO14" s="1739" t="n"/>
      <c r="NMP14" s="1739" t="n"/>
      <c r="NMQ14" s="1739" t="n"/>
      <c r="NMR14" s="1739" t="n"/>
      <c r="NMS14" s="1739" t="n"/>
      <c r="NMT14" s="1739" t="n"/>
      <c r="NMU14" s="1739" t="n"/>
      <c r="NMV14" s="1739" t="n"/>
      <c r="NMW14" s="1739" t="n"/>
      <c r="NMX14" s="1739" t="n"/>
      <c r="NMY14" s="1739" t="n"/>
      <c r="NMZ14" s="1739" t="n"/>
      <c r="NNA14" s="1739" t="n"/>
      <c r="NNB14" s="1739" t="n"/>
      <c r="NNC14" s="1739" t="n"/>
      <c r="NND14" s="1739" t="n"/>
      <c r="NNE14" s="1739" t="n"/>
      <c r="NNF14" s="1739" t="n"/>
      <c r="NNG14" s="1739" t="n"/>
      <c r="NNH14" s="1739" t="n"/>
      <c r="NNI14" s="1739" t="n"/>
      <c r="NNJ14" s="1739" t="n"/>
      <c r="NNK14" s="1739" t="n"/>
      <c r="NNL14" s="1739" t="n"/>
      <c r="NNM14" s="1739" t="n"/>
      <c r="NNN14" s="1739" t="n"/>
      <c r="NNO14" s="1739" t="n"/>
      <c r="NNP14" s="1739" t="n"/>
      <c r="NNQ14" s="1739" t="n"/>
      <c r="NNR14" s="1739" t="n"/>
      <c r="NNS14" s="1739" t="n"/>
      <c r="NNT14" s="1739" t="n"/>
      <c r="NNU14" s="1739" t="n"/>
      <c r="NNV14" s="1739" t="n"/>
      <c r="NNW14" s="1739" t="n"/>
      <c r="NNX14" s="1739" t="n"/>
      <c r="NNY14" s="1739" t="n"/>
      <c r="NNZ14" s="1739" t="n"/>
      <c r="NOA14" s="1739" t="n"/>
      <c r="NOB14" s="1739" t="n"/>
      <c r="NOC14" s="1739" t="n"/>
      <c r="NOD14" s="1739" t="n"/>
      <c r="NOE14" s="1739" t="n"/>
      <c r="NOF14" s="1739" t="n"/>
      <c r="NOG14" s="1739" t="n"/>
      <c r="NOH14" s="1739" t="n"/>
      <c r="NOI14" s="1739" t="n"/>
      <c r="NOJ14" s="1739" t="n"/>
      <c r="NOK14" s="1739" t="n"/>
      <c r="NOL14" s="1739" t="n"/>
      <c r="NOM14" s="1739" t="n"/>
      <c r="NON14" s="1739" t="n"/>
      <c r="NOO14" s="1739" t="n"/>
      <c r="NOP14" s="1739" t="n"/>
      <c r="NOQ14" s="1739" t="n"/>
      <c r="NOR14" s="1739" t="n"/>
      <c r="NOS14" s="1739" t="n"/>
      <c r="NOT14" s="1739" t="n"/>
      <c r="NOU14" s="1739" t="n"/>
      <c r="NOV14" s="1739" t="n"/>
      <c r="NOW14" s="1739" t="n"/>
      <c r="NOX14" s="1739" t="n"/>
      <c r="NOY14" s="1739" t="n"/>
      <c r="NOZ14" s="1739" t="n"/>
      <c r="NPA14" s="1739" t="n"/>
      <c r="NPB14" s="1739" t="n"/>
      <c r="NPC14" s="1739" t="n"/>
      <c r="NPD14" s="1739" t="n"/>
      <c r="NPE14" s="1739" t="n"/>
      <c r="NPF14" s="1739" t="n"/>
      <c r="NPG14" s="1739" t="n"/>
      <c r="NPH14" s="1739" t="n"/>
      <c r="NPI14" s="1739" t="n"/>
      <c r="NPJ14" s="1739" t="n"/>
      <c r="NPK14" s="1739" t="n"/>
      <c r="NPL14" s="1739" t="n"/>
      <c r="NPM14" s="1739" t="n"/>
      <c r="NPN14" s="1739" t="n"/>
      <c r="NPO14" s="1739" t="n"/>
      <c r="NPP14" s="1739" t="n"/>
      <c r="NPQ14" s="1739" t="n"/>
      <c r="NPR14" s="1739" t="n"/>
      <c r="NPS14" s="1739" t="n"/>
      <c r="NPT14" s="1739" t="n"/>
      <c r="NPU14" s="1739" t="n"/>
      <c r="NPV14" s="1739" t="n"/>
      <c r="NPW14" s="1739" t="n"/>
      <c r="NPX14" s="1739" t="n"/>
      <c r="NPY14" s="1739" t="n"/>
      <c r="NPZ14" s="1739" t="n"/>
      <c r="NQA14" s="1739" t="n"/>
      <c r="NQB14" s="1739" t="n"/>
      <c r="NQC14" s="1739" t="n"/>
      <c r="NQD14" s="1739" t="n"/>
      <c r="NQE14" s="1739" t="n"/>
      <c r="NQF14" s="1739" t="n"/>
      <c r="NQG14" s="1739" t="n"/>
      <c r="NQH14" s="1739" t="n"/>
      <c r="NQI14" s="1739" t="n"/>
      <c r="NQJ14" s="1739" t="n"/>
      <c r="NQK14" s="1739" t="n"/>
      <c r="NQL14" s="1739" t="n"/>
      <c r="NQM14" s="1739" t="n"/>
      <c r="NQN14" s="1739" t="n"/>
      <c r="NQO14" s="1739" t="n"/>
      <c r="NQP14" s="1739" t="n"/>
      <c r="NQQ14" s="1739" t="n"/>
      <c r="NQR14" s="1739" t="n"/>
      <c r="NQS14" s="1739" t="n"/>
      <c r="NQT14" s="1739" t="n"/>
      <c r="NQU14" s="1739" t="n"/>
      <c r="NQV14" s="1739" t="n"/>
      <c r="NQW14" s="1739" t="n"/>
      <c r="NQX14" s="1739" t="n"/>
      <c r="NQY14" s="1739" t="n"/>
      <c r="NQZ14" s="1739" t="n"/>
      <c r="NRA14" s="1739" t="n"/>
      <c r="NRB14" s="1739" t="n"/>
      <c r="NRC14" s="1739" t="n"/>
      <c r="NRD14" s="1739" t="n"/>
      <c r="NRE14" s="1739" t="n"/>
      <c r="NRF14" s="1739" t="n"/>
      <c r="NRG14" s="1739" t="n"/>
      <c r="NRH14" s="1739" t="n"/>
      <c r="NRI14" s="1739" t="n"/>
      <c r="NRJ14" s="1739" t="n"/>
      <c r="NRK14" s="1739" t="n"/>
      <c r="NRL14" s="1739" t="n"/>
      <c r="NRM14" s="1739" t="n"/>
      <c r="NRN14" s="1739" t="n"/>
      <c r="NRO14" s="1739" t="n"/>
      <c r="NRP14" s="1739" t="n"/>
      <c r="NRQ14" s="1739" t="n"/>
      <c r="NRR14" s="1739" t="n"/>
      <c r="NRS14" s="1739" t="n"/>
      <c r="NRT14" s="1739" t="n"/>
      <c r="NRU14" s="1739" t="n"/>
      <c r="NRV14" s="1739" t="n"/>
      <c r="NRW14" s="1739" t="n"/>
      <c r="NRX14" s="1739" t="n"/>
      <c r="NRY14" s="1739" t="n"/>
      <c r="NRZ14" s="1739" t="n"/>
      <c r="NSA14" s="1739" t="n"/>
      <c r="NSB14" s="1739" t="n"/>
      <c r="NSC14" s="1739" t="n"/>
      <c r="NSD14" s="1739" t="n"/>
      <c r="NSE14" s="1739" t="n"/>
      <c r="NSF14" s="1739" t="n"/>
      <c r="NSG14" s="1739" t="n"/>
      <c r="NSH14" s="1739" t="n"/>
      <c r="NSI14" s="1739" t="n"/>
      <c r="NSJ14" s="1739" t="n"/>
      <c r="NSK14" s="1739" t="n"/>
      <c r="NSL14" s="1739" t="n"/>
      <c r="NSM14" s="1739" t="n"/>
      <c r="NSN14" s="1739" t="n"/>
      <c r="NSO14" s="1739" t="n"/>
      <c r="NSP14" s="1739" t="n"/>
      <c r="NSQ14" s="1739" t="n"/>
      <c r="NSR14" s="1739" t="n"/>
      <c r="NSS14" s="1739" t="n"/>
      <c r="NST14" s="1739" t="n"/>
      <c r="NSU14" s="1739" t="n"/>
      <c r="NSV14" s="1739" t="n"/>
      <c r="NSW14" s="1739" t="n"/>
      <c r="NSX14" s="1739" t="n"/>
      <c r="NSY14" s="1739" t="n"/>
      <c r="NSZ14" s="1739" t="n"/>
      <c r="NTA14" s="1739" t="n"/>
      <c r="NTB14" s="1739" t="n"/>
      <c r="NTC14" s="1739" t="n"/>
      <c r="NTD14" s="1739" t="n"/>
      <c r="NTE14" s="1739" t="n"/>
      <c r="NTF14" s="1739" t="n"/>
      <c r="NTG14" s="1739" t="n"/>
      <c r="NTH14" s="1739" t="n"/>
      <c r="NTI14" s="1739" t="n"/>
      <c r="NTJ14" s="1739" t="n"/>
      <c r="NTK14" s="1739" t="n"/>
      <c r="NTL14" s="1739" t="n"/>
      <c r="NTM14" s="1739" t="n"/>
      <c r="NTN14" s="1739" t="n"/>
      <c r="NTO14" s="1739" t="n"/>
      <c r="NTP14" s="1739" t="n"/>
      <c r="NTQ14" s="1739" t="n"/>
      <c r="NTR14" s="1739" t="n"/>
      <c r="NTS14" s="1739" t="n"/>
      <c r="NTT14" s="1739" t="n"/>
      <c r="NTU14" s="1739" t="n"/>
      <c r="NTV14" s="1739" t="n"/>
      <c r="NTW14" s="1739" t="n"/>
      <c r="NTX14" s="1739" t="n"/>
      <c r="NTY14" s="1739" t="n"/>
      <c r="NTZ14" s="1739" t="n"/>
      <c r="NUA14" s="1739" t="n"/>
      <c r="NUB14" s="1739" t="n"/>
      <c r="NUC14" s="1739" t="n"/>
      <c r="NUD14" s="1739" t="n"/>
      <c r="NUE14" s="1739" t="n"/>
      <c r="NUF14" s="1739" t="n"/>
      <c r="NUG14" s="1739" t="n"/>
      <c r="NUH14" s="1739" t="n"/>
      <c r="NUI14" s="1739" t="n"/>
      <c r="NUJ14" s="1739" t="n"/>
      <c r="NUK14" s="1739" t="n"/>
      <c r="NUL14" s="1739" t="n"/>
      <c r="NUM14" s="1739" t="n"/>
      <c r="NUN14" s="1739" t="n"/>
      <c r="NUO14" s="1739" t="n"/>
      <c r="NUP14" s="1739" t="n"/>
      <c r="NUQ14" s="1739" t="n"/>
      <c r="NUR14" s="1739" t="n"/>
      <c r="NUS14" s="1739" t="n"/>
      <c r="NUT14" s="1739" t="n"/>
      <c r="NUU14" s="1739" t="n"/>
      <c r="NUV14" s="1739" t="n"/>
      <c r="NUW14" s="1739" t="n"/>
      <c r="NUX14" s="1739" t="n"/>
      <c r="NUY14" s="1739" t="n"/>
      <c r="NUZ14" s="1739" t="n"/>
      <c r="NVA14" s="1739" t="n"/>
      <c r="NVB14" s="1739" t="n"/>
      <c r="NVC14" s="1739" t="n"/>
      <c r="NVD14" s="1739" t="n"/>
      <c r="NVE14" s="1739" t="n"/>
      <c r="NVF14" s="1739" t="n"/>
      <c r="NVG14" s="1739" t="n"/>
      <c r="NVH14" s="1739" t="n"/>
      <c r="NVI14" s="1739" t="n"/>
      <c r="NVJ14" s="1739" t="n"/>
      <c r="NVK14" s="1739" t="n"/>
      <c r="NVL14" s="1739" t="n"/>
      <c r="NVM14" s="1739" t="n"/>
      <c r="NVN14" s="1739" t="n"/>
      <c r="NVO14" s="1739" t="n"/>
      <c r="NVP14" s="1739" t="n"/>
      <c r="NVQ14" s="1739" t="n"/>
      <c r="NVR14" s="1739" t="n"/>
      <c r="NVS14" s="1739" t="n"/>
      <c r="NVT14" s="1739" t="n"/>
      <c r="NVU14" s="1739" t="n"/>
      <c r="NVV14" s="1739" t="n"/>
      <c r="NVW14" s="1739" t="n"/>
      <c r="NVX14" s="1739" t="n"/>
      <c r="NVY14" s="1739" t="n"/>
      <c r="NVZ14" s="1739" t="n"/>
      <c r="NWA14" s="1739" t="n"/>
      <c r="NWB14" s="1739" t="n"/>
      <c r="NWC14" s="1739" t="n"/>
      <c r="NWD14" s="1739" t="n"/>
      <c r="NWE14" s="1739" t="n"/>
      <c r="NWF14" s="1739" t="n"/>
      <c r="NWG14" s="1739" t="n"/>
      <c r="NWH14" s="1739" t="n"/>
      <c r="NWI14" s="1739" t="n"/>
      <c r="NWJ14" s="1739" t="n"/>
      <c r="NWK14" s="1739" t="n"/>
      <c r="NWL14" s="1739" t="n"/>
      <c r="NWM14" s="1739" t="n"/>
      <c r="NWN14" s="1739" t="n"/>
      <c r="NWO14" s="1739" t="n"/>
      <c r="NWP14" s="1739" t="n"/>
      <c r="NWQ14" s="1739" t="n"/>
      <c r="NWR14" s="1739" t="n"/>
      <c r="NWS14" s="1739" t="n"/>
      <c r="NWT14" s="1739" t="n"/>
      <c r="NWU14" s="1739" t="n"/>
      <c r="NWV14" s="1739" t="n"/>
      <c r="NWW14" s="1739" t="n"/>
      <c r="NWX14" s="1739" t="n"/>
      <c r="NWY14" s="1739" t="n"/>
      <c r="NWZ14" s="1739" t="n"/>
      <c r="NXA14" s="1739" t="n"/>
      <c r="NXB14" s="1739" t="n"/>
      <c r="NXC14" s="1739" t="n"/>
      <c r="NXD14" s="1739" t="n"/>
      <c r="NXE14" s="1739" t="n"/>
      <c r="NXF14" s="1739" t="n"/>
      <c r="NXG14" s="1739" t="n"/>
      <c r="NXH14" s="1739" t="n"/>
      <c r="NXI14" s="1739" t="n"/>
      <c r="NXJ14" s="1739" t="n"/>
      <c r="NXK14" s="1739" t="n"/>
      <c r="NXL14" s="1739" t="n"/>
      <c r="NXM14" s="1739" t="n"/>
      <c r="NXN14" s="1739" t="n"/>
      <c r="NXO14" s="1739" t="n"/>
      <c r="NXP14" s="1739" t="n"/>
      <c r="NXQ14" s="1739" t="n"/>
      <c r="NXR14" s="1739" t="n"/>
      <c r="NXS14" s="1739" t="n"/>
      <c r="NXT14" s="1739" t="n"/>
      <c r="NXU14" s="1739" t="n"/>
      <c r="NXV14" s="1739" t="n"/>
      <c r="NXW14" s="1739" t="n"/>
      <c r="NXX14" s="1739" t="n"/>
      <c r="NXY14" s="1739" t="n"/>
      <c r="NXZ14" s="1739" t="n"/>
      <c r="NYA14" s="1739" t="n"/>
      <c r="NYB14" s="1739" t="n"/>
      <c r="NYC14" s="1739" t="n"/>
      <c r="NYD14" s="1739" t="n"/>
      <c r="NYE14" s="1739" t="n"/>
      <c r="NYF14" s="1739" t="n"/>
      <c r="NYG14" s="1739" t="n"/>
      <c r="NYH14" s="1739" t="n"/>
      <c r="NYI14" s="1739" t="n"/>
      <c r="NYJ14" s="1739" t="n"/>
      <c r="NYK14" s="1739" t="n"/>
      <c r="NYL14" s="1739" t="n"/>
      <c r="NYM14" s="1739" t="n"/>
      <c r="NYN14" s="1739" t="n"/>
      <c r="NYO14" s="1739" t="n"/>
      <c r="NYP14" s="1739" t="n"/>
      <c r="NYQ14" s="1739" t="n"/>
      <c r="NYR14" s="1739" t="n"/>
      <c r="NYS14" s="1739" t="n"/>
      <c r="NYT14" s="1739" t="n"/>
      <c r="NYU14" s="1739" t="n"/>
      <c r="NYV14" s="1739" t="n"/>
      <c r="NYW14" s="1739" t="n"/>
      <c r="NYX14" s="1739" t="n"/>
      <c r="NYY14" s="1739" t="n"/>
      <c r="NYZ14" s="1739" t="n"/>
      <c r="NZA14" s="1739" t="n"/>
      <c r="NZB14" s="1739" t="n"/>
      <c r="NZC14" s="1739" t="n"/>
      <c r="NZD14" s="1739" t="n"/>
      <c r="NZE14" s="1739" t="n"/>
      <c r="NZF14" s="1739" t="n"/>
      <c r="NZG14" s="1739" t="n"/>
      <c r="NZH14" s="1739" t="n"/>
      <c r="NZI14" s="1739" t="n"/>
      <c r="NZJ14" s="1739" t="n"/>
      <c r="NZK14" s="1739" t="n"/>
      <c r="NZL14" s="1739" t="n"/>
      <c r="NZM14" s="1739" t="n"/>
      <c r="NZN14" s="1739" t="n"/>
      <c r="NZO14" s="1739" t="n"/>
      <c r="NZP14" s="1739" t="n"/>
      <c r="NZQ14" s="1739" t="n"/>
      <c r="NZR14" s="1739" t="n"/>
      <c r="NZS14" s="1739" t="n"/>
      <c r="NZT14" s="1739" t="n"/>
      <c r="NZU14" s="1739" t="n"/>
      <c r="NZV14" s="1739" t="n"/>
      <c r="NZW14" s="1739" t="n"/>
      <c r="NZX14" s="1739" t="n"/>
      <c r="NZY14" s="1739" t="n"/>
      <c r="NZZ14" s="1739" t="n"/>
      <c r="OAA14" s="1739" t="n"/>
      <c r="OAB14" s="1739" t="n"/>
      <c r="OAC14" s="1739" t="n"/>
      <c r="OAD14" s="1739" t="n"/>
      <c r="OAE14" s="1739" t="n"/>
      <c r="OAF14" s="1739" t="n"/>
      <c r="OAG14" s="1739" t="n"/>
      <c r="OAH14" s="1739" t="n"/>
      <c r="OAI14" s="1739" t="n"/>
      <c r="OAJ14" s="1739" t="n"/>
      <c r="OAK14" s="1739" t="n"/>
      <c r="OAL14" s="1739" t="n"/>
      <c r="OAM14" s="1739" t="n"/>
      <c r="OAN14" s="1739" t="n"/>
      <c r="OAO14" s="1739" t="n"/>
      <c r="OAP14" s="1739" t="n"/>
      <c r="OAQ14" s="1739" t="n"/>
      <c r="OAR14" s="1739" t="n"/>
      <c r="OAS14" s="1739" t="n"/>
      <c r="OAT14" s="1739" t="n"/>
      <c r="OAU14" s="1739" t="n"/>
      <c r="OAV14" s="1739" t="n"/>
      <c r="OAW14" s="1739" t="n"/>
      <c r="OAX14" s="1739" t="n"/>
      <c r="OAY14" s="1739" t="n"/>
      <c r="OAZ14" s="1739" t="n"/>
      <c r="OBA14" s="1739" t="n"/>
      <c r="OBB14" s="1739" t="n"/>
      <c r="OBC14" s="1739" t="n"/>
      <c r="OBD14" s="1739" t="n"/>
      <c r="OBE14" s="1739" t="n"/>
      <c r="OBF14" s="1739" t="n"/>
      <c r="OBG14" s="1739" t="n"/>
      <c r="OBH14" s="1739" t="n"/>
      <c r="OBI14" s="1739" t="n"/>
      <c r="OBJ14" s="1739" t="n"/>
      <c r="OBK14" s="1739" t="n"/>
      <c r="OBL14" s="1739" t="n"/>
      <c r="OBM14" s="1739" t="n"/>
      <c r="OBN14" s="1739" t="n"/>
      <c r="OBO14" s="1739" t="n"/>
      <c r="OBP14" s="1739" t="n"/>
      <c r="OBQ14" s="1739" t="n"/>
      <c r="OBR14" s="1739" t="n"/>
      <c r="OBS14" s="1739" t="n"/>
      <c r="OBT14" s="1739" t="n"/>
      <c r="OBU14" s="1739" t="n"/>
      <c r="OBV14" s="1739" t="n"/>
      <c r="OBW14" s="1739" t="n"/>
      <c r="OBX14" s="1739" t="n"/>
      <c r="OBY14" s="1739" t="n"/>
      <c r="OBZ14" s="1739" t="n"/>
      <c r="OCA14" s="1739" t="n"/>
      <c r="OCB14" s="1739" t="n"/>
      <c r="OCC14" s="1739" t="n"/>
      <c r="OCD14" s="1739" t="n"/>
      <c r="OCE14" s="1739" t="n"/>
      <c r="OCF14" s="1739" t="n"/>
      <c r="OCG14" s="1739" t="n"/>
      <c r="OCH14" s="1739" t="n"/>
      <c r="OCI14" s="1739" t="n"/>
      <c r="OCJ14" s="1739" t="n"/>
      <c r="OCK14" s="1739" t="n"/>
      <c r="OCL14" s="1739" t="n"/>
      <c r="OCM14" s="1739" t="n"/>
      <c r="OCN14" s="1739" t="n"/>
      <c r="OCO14" s="1739" t="n"/>
      <c r="OCP14" s="1739" t="n"/>
      <c r="OCQ14" s="1739" t="n"/>
      <c r="OCR14" s="1739" t="n"/>
      <c r="OCS14" s="1739" t="n"/>
      <c r="OCT14" s="1739" t="n"/>
      <c r="OCU14" s="1739" t="n"/>
      <c r="OCV14" s="1739" t="n"/>
      <c r="OCW14" s="1739" t="n"/>
      <c r="OCX14" s="1739" t="n"/>
      <c r="OCY14" s="1739" t="n"/>
      <c r="OCZ14" s="1739" t="n"/>
      <c r="ODA14" s="1739" t="n"/>
      <c r="ODB14" s="1739" t="n"/>
      <c r="ODC14" s="1739" t="n"/>
      <c r="ODD14" s="1739" t="n"/>
      <c r="ODE14" s="1739" t="n"/>
      <c r="ODF14" s="1739" t="n"/>
      <c r="ODG14" s="1739" t="n"/>
      <c r="ODH14" s="1739" t="n"/>
      <c r="ODI14" s="1739" t="n"/>
      <c r="ODJ14" s="1739" t="n"/>
      <c r="ODK14" s="1739" t="n"/>
      <c r="ODL14" s="1739" t="n"/>
      <c r="ODM14" s="1739" t="n"/>
      <c r="ODN14" s="1739" t="n"/>
      <c r="ODO14" s="1739" t="n"/>
      <c r="ODP14" s="1739" t="n"/>
      <c r="ODQ14" s="1739" t="n"/>
      <c r="ODR14" s="1739" t="n"/>
      <c r="ODS14" s="1739" t="n"/>
      <c r="ODT14" s="1739" t="n"/>
      <c r="ODU14" s="1739" t="n"/>
      <c r="ODV14" s="1739" t="n"/>
      <c r="ODW14" s="1739" t="n"/>
      <c r="ODX14" s="1739" t="n"/>
      <c r="ODY14" s="1739" t="n"/>
      <c r="ODZ14" s="1739" t="n"/>
      <c r="OEA14" s="1739" t="n"/>
      <c r="OEB14" s="1739" t="n"/>
      <c r="OEC14" s="1739" t="n"/>
      <c r="OED14" s="1739" t="n"/>
      <c r="OEE14" s="1739" t="n"/>
      <c r="OEF14" s="1739" t="n"/>
      <c r="OEG14" s="1739" t="n"/>
      <c r="OEH14" s="1739" t="n"/>
      <c r="OEI14" s="1739" t="n"/>
      <c r="OEJ14" s="1739" t="n"/>
      <c r="OEK14" s="1739" t="n"/>
      <c r="OEL14" s="1739" t="n"/>
      <c r="OEM14" s="1739" t="n"/>
      <c r="OEN14" s="1739" t="n"/>
      <c r="OEO14" s="1739" t="n"/>
      <c r="OEP14" s="1739" t="n"/>
      <c r="OEQ14" s="1739" t="n"/>
      <c r="OER14" s="1739" t="n"/>
      <c r="OES14" s="1739" t="n"/>
      <c r="OET14" s="1739" t="n"/>
      <c r="OEU14" s="1739" t="n"/>
      <c r="OEV14" s="1739" t="n"/>
      <c r="OEW14" s="1739" t="n"/>
      <c r="OEX14" s="1739" t="n"/>
      <c r="OEY14" s="1739" t="n"/>
      <c r="OEZ14" s="1739" t="n"/>
      <c r="OFA14" s="1739" t="n"/>
      <c r="OFB14" s="1739" t="n"/>
      <c r="OFC14" s="1739" t="n"/>
      <c r="OFD14" s="1739" t="n"/>
      <c r="OFE14" s="1739" t="n"/>
      <c r="OFF14" s="1739" t="n"/>
      <c r="OFG14" s="1739" t="n"/>
      <c r="OFH14" s="1739" t="n"/>
      <c r="OFI14" s="1739" t="n"/>
      <c r="OFJ14" s="1739" t="n"/>
      <c r="OFK14" s="1739" t="n"/>
      <c r="OFL14" s="1739" t="n"/>
      <c r="OFM14" s="1739" t="n"/>
      <c r="OFN14" s="1739" t="n"/>
      <c r="OFO14" s="1739" t="n"/>
      <c r="OFP14" s="1739" t="n"/>
      <c r="OFQ14" s="1739" t="n"/>
      <c r="OFR14" s="1739" t="n"/>
      <c r="OFS14" s="1739" t="n"/>
      <c r="OFT14" s="1739" t="n"/>
      <c r="OFU14" s="1739" t="n"/>
      <c r="OFV14" s="1739" t="n"/>
      <c r="OFW14" s="1739" t="n"/>
      <c r="OFX14" s="1739" t="n"/>
      <c r="OFY14" s="1739" t="n"/>
      <c r="OFZ14" s="1739" t="n"/>
      <c r="OGA14" s="1739" t="n"/>
      <c r="OGB14" s="1739" t="n"/>
      <c r="OGC14" s="1739" t="n"/>
      <c r="OGD14" s="1739" t="n"/>
      <c r="OGE14" s="1739" t="n"/>
      <c r="OGF14" s="1739" t="n"/>
      <c r="OGG14" s="1739" t="n"/>
      <c r="OGH14" s="1739" t="n"/>
      <c r="OGI14" s="1739" t="n"/>
      <c r="OGJ14" s="1739" t="n"/>
      <c r="OGK14" s="1739" t="n"/>
      <c r="OGL14" s="1739" t="n"/>
      <c r="OGM14" s="1739" t="n"/>
      <c r="OGN14" s="1739" t="n"/>
      <c r="OGO14" s="1739" t="n"/>
      <c r="OGP14" s="1739" t="n"/>
      <c r="OGQ14" s="1739" t="n"/>
      <c r="OGR14" s="1739" t="n"/>
      <c r="OGS14" s="1739" t="n"/>
      <c r="OGT14" s="1739" t="n"/>
      <c r="OGU14" s="1739" t="n"/>
      <c r="OGV14" s="1739" t="n"/>
      <c r="OGW14" s="1739" t="n"/>
      <c r="OGX14" s="1739" t="n"/>
      <c r="OGY14" s="1739" t="n"/>
      <c r="OGZ14" s="1739" t="n"/>
      <c r="OHA14" s="1739" t="n"/>
      <c r="OHB14" s="1739" t="n"/>
      <c r="OHC14" s="1739" t="n"/>
      <c r="OHD14" s="1739" t="n"/>
      <c r="OHE14" s="1739" t="n"/>
      <c r="OHF14" s="1739" t="n"/>
      <c r="OHG14" s="1739" t="n"/>
      <c r="OHH14" s="1739" t="n"/>
      <c r="OHI14" s="1739" t="n"/>
      <c r="OHJ14" s="1739" t="n"/>
      <c r="OHK14" s="1739" t="n"/>
      <c r="OHL14" s="1739" t="n"/>
      <c r="OHM14" s="1739" t="n"/>
      <c r="OHN14" s="1739" t="n"/>
      <c r="OHO14" s="1739" t="n"/>
      <c r="OHP14" s="1739" t="n"/>
      <c r="OHQ14" s="1739" t="n"/>
      <c r="OHR14" s="1739" t="n"/>
      <c r="OHS14" s="1739" t="n"/>
      <c r="OHT14" s="1739" t="n"/>
      <c r="OHU14" s="1739" t="n"/>
      <c r="OHV14" s="1739" t="n"/>
      <c r="OHW14" s="1739" t="n"/>
      <c r="OHX14" s="1739" t="n"/>
      <c r="OHY14" s="1739" t="n"/>
      <c r="OHZ14" s="1739" t="n"/>
      <c r="OIA14" s="1739" t="n"/>
      <c r="OIB14" s="1739" t="n"/>
      <c r="OIC14" s="1739" t="n"/>
      <c r="OID14" s="1739" t="n"/>
      <c r="OIE14" s="1739" t="n"/>
      <c r="OIF14" s="1739" t="n"/>
      <c r="OIG14" s="1739" t="n"/>
      <c r="OIH14" s="1739" t="n"/>
      <c r="OII14" s="1739" t="n"/>
      <c r="OIJ14" s="1739" t="n"/>
      <c r="OIK14" s="1739" t="n"/>
      <c r="OIL14" s="1739" t="n"/>
      <c r="OIM14" s="1739" t="n"/>
      <c r="OIN14" s="1739" t="n"/>
      <c r="OIO14" s="1739" t="n"/>
      <c r="OIP14" s="1739" t="n"/>
      <c r="OIQ14" s="1739" t="n"/>
      <c r="OIR14" s="1739" t="n"/>
      <c r="OIS14" s="1739" t="n"/>
      <c r="OIT14" s="1739" t="n"/>
      <c r="OIU14" s="1739" t="n"/>
      <c r="OIV14" s="1739" t="n"/>
      <c r="OIW14" s="1739" t="n"/>
      <c r="OIX14" s="1739" t="n"/>
      <c r="OIY14" s="1739" t="n"/>
      <c r="OIZ14" s="1739" t="n"/>
      <c r="OJA14" s="1739" t="n"/>
      <c r="OJB14" s="1739" t="n"/>
      <c r="OJC14" s="1739" t="n"/>
      <c r="OJD14" s="1739" t="n"/>
      <c r="OJE14" s="1739" t="n"/>
      <c r="OJF14" s="1739" t="n"/>
      <c r="OJG14" s="1739" t="n"/>
      <c r="OJH14" s="1739" t="n"/>
      <c r="OJI14" s="1739" t="n"/>
      <c r="OJJ14" s="1739" t="n"/>
      <c r="OJK14" s="1739" t="n"/>
      <c r="OJL14" s="1739" t="n"/>
      <c r="OJM14" s="1739" t="n"/>
      <c r="OJN14" s="1739" t="n"/>
      <c r="OJO14" s="1739" t="n"/>
      <c r="OJP14" s="1739" t="n"/>
      <c r="OJQ14" s="1739" t="n"/>
      <c r="OJR14" s="1739" t="n"/>
      <c r="OJS14" s="1739" t="n"/>
      <c r="OJT14" s="1739" t="n"/>
      <c r="OJU14" s="1739" t="n"/>
      <c r="OJV14" s="1739" t="n"/>
      <c r="OJW14" s="1739" t="n"/>
      <c r="OJX14" s="1739" t="n"/>
      <c r="OJY14" s="1739" t="n"/>
      <c r="OJZ14" s="1739" t="n"/>
      <c r="OKA14" s="1739" t="n"/>
      <c r="OKB14" s="1739" t="n"/>
      <c r="OKC14" s="1739" t="n"/>
      <c r="OKD14" s="1739" t="n"/>
      <c r="OKE14" s="1739" t="n"/>
      <c r="OKF14" s="1739" t="n"/>
      <c r="OKG14" s="1739" t="n"/>
      <c r="OKH14" s="1739" t="n"/>
      <c r="OKI14" s="1739" t="n"/>
      <c r="OKJ14" s="1739" t="n"/>
      <c r="OKK14" s="1739" t="n"/>
      <c r="OKL14" s="1739" t="n"/>
      <c r="OKM14" s="1739" t="n"/>
      <c r="OKN14" s="1739" t="n"/>
      <c r="OKO14" s="1739" t="n"/>
      <c r="OKP14" s="1739" t="n"/>
      <c r="OKQ14" s="1739" t="n"/>
      <c r="OKR14" s="1739" t="n"/>
      <c r="OKS14" s="1739" t="n"/>
      <c r="OKT14" s="1739" t="n"/>
      <c r="OKU14" s="1739" t="n"/>
      <c r="OKV14" s="1739" t="n"/>
      <c r="OKW14" s="1739" t="n"/>
      <c r="OKX14" s="1739" t="n"/>
      <c r="OKY14" s="1739" t="n"/>
      <c r="OKZ14" s="1739" t="n"/>
      <c r="OLA14" s="1739" t="n"/>
      <c r="OLB14" s="1739" t="n"/>
      <c r="OLC14" s="1739" t="n"/>
      <c r="OLD14" s="1739" t="n"/>
      <c r="OLE14" s="1739" t="n"/>
      <c r="OLF14" s="1739" t="n"/>
      <c r="OLG14" s="1739" t="n"/>
      <c r="OLH14" s="1739" t="n"/>
      <c r="OLI14" s="1739" t="n"/>
      <c r="OLJ14" s="1739" t="n"/>
      <c r="OLK14" s="1739" t="n"/>
      <c r="OLL14" s="1739" t="n"/>
      <c r="OLM14" s="1739" t="n"/>
      <c r="OLN14" s="1739" t="n"/>
      <c r="OLO14" s="1739" t="n"/>
      <c r="OLP14" s="1739" t="n"/>
      <c r="OLQ14" s="1739" t="n"/>
      <c r="OLR14" s="1739" t="n"/>
      <c r="OLS14" s="1739" t="n"/>
      <c r="OLT14" s="1739" t="n"/>
      <c r="OLU14" s="1739" t="n"/>
      <c r="OLV14" s="1739" t="n"/>
      <c r="OLW14" s="1739" t="n"/>
      <c r="OLX14" s="1739" t="n"/>
      <c r="OLY14" s="1739" t="n"/>
      <c r="OLZ14" s="1739" t="n"/>
      <c r="OMA14" s="1739" t="n"/>
      <c r="OMB14" s="1739" t="n"/>
      <c r="OMC14" s="1739" t="n"/>
      <c r="OMD14" s="1739" t="n"/>
      <c r="OME14" s="1739" t="n"/>
      <c r="OMF14" s="1739" t="n"/>
      <c r="OMG14" s="1739" t="n"/>
      <c r="OMH14" s="1739" t="n"/>
      <c r="OMI14" s="1739" t="n"/>
      <c r="OMJ14" s="1739" t="n"/>
      <c r="OMK14" s="1739" t="n"/>
      <c r="OML14" s="1739" t="n"/>
      <c r="OMM14" s="1739" t="n"/>
      <c r="OMN14" s="1739" t="n"/>
      <c r="OMO14" s="1739" t="n"/>
      <c r="OMP14" s="1739" t="n"/>
      <c r="OMQ14" s="1739" t="n"/>
      <c r="OMR14" s="1739" t="n"/>
      <c r="OMS14" s="1739" t="n"/>
      <c r="OMT14" s="1739" t="n"/>
      <c r="OMU14" s="1739" t="n"/>
      <c r="OMV14" s="1739" t="n"/>
      <c r="OMW14" s="1739" t="n"/>
      <c r="OMX14" s="1739" t="n"/>
      <c r="OMY14" s="1739" t="n"/>
      <c r="OMZ14" s="1739" t="n"/>
      <c r="ONA14" s="1739" t="n"/>
      <c r="ONB14" s="1739" t="n"/>
      <c r="ONC14" s="1739" t="n"/>
      <c r="OND14" s="1739" t="n"/>
      <c r="ONE14" s="1739" t="n"/>
      <c r="ONF14" s="1739" t="n"/>
      <c r="ONG14" s="1739" t="n"/>
      <c r="ONH14" s="1739" t="n"/>
      <c r="ONI14" s="1739" t="n"/>
      <c r="ONJ14" s="1739" t="n"/>
      <c r="ONK14" s="1739" t="n"/>
      <c r="ONL14" s="1739" t="n"/>
      <c r="ONM14" s="1739" t="n"/>
      <c r="ONN14" s="1739" t="n"/>
      <c r="ONO14" s="1739" t="n"/>
      <c r="ONP14" s="1739" t="n"/>
      <c r="ONQ14" s="1739" t="n"/>
      <c r="ONR14" s="1739" t="n"/>
      <c r="ONS14" s="1739" t="n"/>
      <c r="ONT14" s="1739" t="n"/>
      <c r="ONU14" s="1739" t="n"/>
      <c r="ONV14" s="1739" t="n"/>
      <c r="ONW14" s="1739" t="n"/>
      <c r="ONX14" s="1739" t="n"/>
      <c r="ONY14" s="1739" t="n"/>
      <c r="ONZ14" s="1739" t="n"/>
      <c r="OOA14" s="1739" t="n"/>
      <c r="OOB14" s="1739" t="n"/>
      <c r="OOC14" s="1739" t="n"/>
      <c r="OOD14" s="1739" t="n"/>
      <c r="OOE14" s="1739" t="n"/>
      <c r="OOF14" s="1739" t="n"/>
      <c r="OOG14" s="1739" t="n"/>
      <c r="OOH14" s="1739" t="n"/>
      <c r="OOI14" s="1739" t="n"/>
      <c r="OOJ14" s="1739" t="n"/>
      <c r="OOK14" s="1739" t="n"/>
      <c r="OOL14" s="1739" t="n"/>
      <c r="OOM14" s="1739" t="n"/>
      <c r="OON14" s="1739" t="n"/>
      <c r="OOO14" s="1739" t="n"/>
      <c r="OOP14" s="1739" t="n"/>
      <c r="OOQ14" s="1739" t="n"/>
      <c r="OOR14" s="1739" t="n"/>
      <c r="OOS14" s="1739" t="n"/>
      <c r="OOT14" s="1739" t="n"/>
      <c r="OOU14" s="1739" t="n"/>
      <c r="OOV14" s="1739" t="n"/>
      <c r="OOW14" s="1739" t="n"/>
      <c r="OOX14" s="1739" t="n"/>
      <c r="OOY14" s="1739" t="n"/>
      <c r="OOZ14" s="1739" t="n"/>
      <c r="OPA14" s="1739" t="n"/>
      <c r="OPB14" s="1739" t="n"/>
      <c r="OPC14" s="1739" t="n"/>
      <c r="OPD14" s="1739" t="n"/>
      <c r="OPE14" s="1739" t="n"/>
      <c r="OPF14" s="1739" t="n"/>
      <c r="OPG14" s="1739" t="n"/>
      <c r="OPH14" s="1739" t="n"/>
      <c r="OPI14" s="1739" t="n"/>
      <c r="OPJ14" s="1739" t="n"/>
      <c r="OPK14" s="1739" t="n"/>
      <c r="OPL14" s="1739" t="n"/>
      <c r="OPM14" s="1739" t="n"/>
      <c r="OPN14" s="1739" t="n"/>
      <c r="OPO14" s="1739" t="n"/>
      <c r="OPP14" s="1739" t="n"/>
      <c r="OPQ14" s="1739" t="n"/>
      <c r="OPR14" s="1739" t="n"/>
      <c r="OPS14" s="1739" t="n"/>
      <c r="OPT14" s="1739" t="n"/>
      <c r="OPU14" s="1739" t="n"/>
      <c r="OPV14" s="1739" t="n"/>
      <c r="OPW14" s="1739" t="n"/>
      <c r="OPX14" s="1739" t="n"/>
      <c r="OPY14" s="1739" t="n"/>
      <c r="OPZ14" s="1739" t="n"/>
      <c r="OQA14" s="1739" t="n"/>
      <c r="OQB14" s="1739" t="n"/>
      <c r="OQC14" s="1739" t="n"/>
      <c r="OQD14" s="1739" t="n"/>
      <c r="OQE14" s="1739" t="n"/>
      <c r="OQF14" s="1739" t="n"/>
      <c r="OQG14" s="1739" t="n"/>
      <c r="OQH14" s="1739" t="n"/>
      <c r="OQI14" s="1739" t="n"/>
      <c r="OQJ14" s="1739" t="n"/>
      <c r="OQK14" s="1739" t="n"/>
      <c r="OQL14" s="1739" t="n"/>
      <c r="OQM14" s="1739" t="n"/>
      <c r="OQN14" s="1739" t="n"/>
      <c r="OQO14" s="1739" t="n"/>
      <c r="OQP14" s="1739" t="n"/>
      <c r="OQQ14" s="1739" t="n"/>
      <c r="OQR14" s="1739" t="n"/>
      <c r="OQS14" s="1739" t="n"/>
      <c r="OQT14" s="1739" t="n"/>
      <c r="OQU14" s="1739" t="n"/>
      <c r="OQV14" s="1739" t="n"/>
      <c r="OQW14" s="1739" t="n"/>
      <c r="OQX14" s="1739" t="n"/>
      <c r="OQY14" s="1739" t="n"/>
      <c r="OQZ14" s="1739" t="n"/>
      <c r="ORA14" s="1739" t="n"/>
      <c r="ORB14" s="1739" t="n"/>
      <c r="ORC14" s="1739" t="n"/>
      <c r="ORD14" s="1739" t="n"/>
      <c r="ORE14" s="1739" t="n"/>
      <c r="ORF14" s="1739" t="n"/>
      <c r="ORG14" s="1739" t="n"/>
      <c r="ORH14" s="1739" t="n"/>
      <c r="ORI14" s="1739" t="n"/>
      <c r="ORJ14" s="1739" t="n"/>
      <c r="ORK14" s="1739" t="n"/>
      <c r="ORL14" s="1739" t="n"/>
      <c r="ORM14" s="1739" t="n"/>
      <c r="ORN14" s="1739" t="n"/>
      <c r="ORO14" s="1739" t="n"/>
      <c r="ORP14" s="1739" t="n"/>
      <c r="ORQ14" s="1739" t="n"/>
      <c r="ORR14" s="1739" t="n"/>
      <c r="ORS14" s="1739" t="n"/>
      <c r="ORT14" s="1739" t="n"/>
      <c r="ORU14" s="1739" t="n"/>
      <c r="ORV14" s="1739" t="n"/>
      <c r="ORW14" s="1739" t="n"/>
      <c r="ORX14" s="1739" t="n"/>
      <c r="ORY14" s="1739" t="n"/>
      <c r="ORZ14" s="1739" t="n"/>
      <c r="OSA14" s="1739" t="n"/>
      <c r="OSB14" s="1739" t="n"/>
      <c r="OSC14" s="1739" t="n"/>
      <c r="OSD14" s="1739" t="n"/>
      <c r="OSE14" s="1739" t="n"/>
      <c r="OSF14" s="1739" t="n"/>
      <c r="OSG14" s="1739" t="n"/>
      <c r="OSH14" s="1739" t="n"/>
      <c r="OSI14" s="1739" t="n"/>
      <c r="OSJ14" s="1739" t="n"/>
      <c r="OSK14" s="1739" t="n"/>
      <c r="OSL14" s="1739" t="n"/>
      <c r="OSM14" s="1739" t="n"/>
      <c r="OSN14" s="1739" t="n"/>
      <c r="OSO14" s="1739" t="n"/>
      <c r="OSP14" s="1739" t="n"/>
      <c r="OSQ14" s="1739" t="n"/>
      <c r="OSR14" s="1739" t="n"/>
      <c r="OSS14" s="1739" t="n"/>
      <c r="OST14" s="1739" t="n"/>
      <c r="OSU14" s="1739" t="n"/>
      <c r="OSV14" s="1739" t="n"/>
      <c r="OSW14" s="1739" t="n"/>
      <c r="OSX14" s="1739" t="n"/>
      <c r="OSY14" s="1739" t="n"/>
      <c r="OSZ14" s="1739" t="n"/>
      <c r="OTA14" s="1739" t="n"/>
      <c r="OTB14" s="1739" t="n"/>
      <c r="OTC14" s="1739" t="n"/>
      <c r="OTD14" s="1739" t="n"/>
      <c r="OTE14" s="1739" t="n"/>
      <c r="OTF14" s="1739" t="n"/>
      <c r="OTG14" s="1739" t="n"/>
      <c r="OTH14" s="1739" t="n"/>
      <c r="OTI14" s="1739" t="n"/>
      <c r="OTJ14" s="1739" t="n"/>
      <c r="OTK14" s="1739" t="n"/>
      <c r="OTL14" s="1739" t="n"/>
      <c r="OTM14" s="1739" t="n"/>
      <c r="OTN14" s="1739" t="n"/>
      <c r="OTO14" s="1739" t="n"/>
      <c r="OTP14" s="1739" t="n"/>
      <c r="OTQ14" s="1739" t="n"/>
      <c r="OTR14" s="1739" t="n"/>
      <c r="OTS14" s="1739" t="n"/>
      <c r="OTT14" s="1739" t="n"/>
      <c r="OTU14" s="1739" t="n"/>
      <c r="OTV14" s="1739" t="n"/>
      <c r="OTW14" s="1739" t="n"/>
      <c r="OTX14" s="1739" t="n"/>
      <c r="OTY14" s="1739" t="n"/>
      <c r="OTZ14" s="1739" t="n"/>
      <c r="OUA14" s="1739" t="n"/>
      <c r="OUB14" s="1739" t="n"/>
      <c r="OUC14" s="1739" t="n"/>
      <c r="OUD14" s="1739" t="n"/>
      <c r="OUE14" s="1739" t="n"/>
      <c r="OUF14" s="1739" t="n"/>
      <c r="OUG14" s="1739" t="n"/>
      <c r="OUH14" s="1739" t="n"/>
      <c r="OUI14" s="1739" t="n"/>
      <c r="OUJ14" s="1739" t="n"/>
      <c r="OUK14" s="1739" t="n"/>
      <c r="OUL14" s="1739" t="n"/>
      <c r="OUM14" s="1739" t="n"/>
      <c r="OUN14" s="1739" t="n"/>
      <c r="OUO14" s="1739" t="n"/>
      <c r="OUP14" s="1739" t="n"/>
      <c r="OUQ14" s="1739" t="n"/>
      <c r="OUR14" s="1739" t="n"/>
      <c r="OUS14" s="1739" t="n"/>
      <c r="OUT14" s="1739" t="n"/>
      <c r="OUU14" s="1739" t="n"/>
      <c r="OUV14" s="1739" t="n"/>
      <c r="OUW14" s="1739" t="n"/>
      <c r="OUX14" s="1739" t="n"/>
      <c r="OUY14" s="1739" t="n"/>
      <c r="OUZ14" s="1739" t="n"/>
      <c r="OVA14" s="1739" t="n"/>
      <c r="OVB14" s="1739" t="n"/>
      <c r="OVC14" s="1739" t="n"/>
      <c r="OVD14" s="1739" t="n"/>
      <c r="OVE14" s="1739" t="n"/>
      <c r="OVF14" s="1739" t="n"/>
      <c r="OVG14" s="1739" t="n"/>
      <c r="OVH14" s="1739" t="n"/>
      <c r="OVI14" s="1739" t="n"/>
      <c r="OVJ14" s="1739" t="n"/>
      <c r="OVK14" s="1739" t="n"/>
      <c r="OVL14" s="1739" t="n"/>
      <c r="OVM14" s="1739" t="n"/>
      <c r="OVN14" s="1739" t="n"/>
      <c r="OVO14" s="1739" t="n"/>
      <c r="OVP14" s="1739" t="n"/>
      <c r="OVQ14" s="1739" t="n"/>
      <c r="OVR14" s="1739" t="n"/>
      <c r="OVS14" s="1739" t="n"/>
      <c r="OVT14" s="1739" t="n"/>
      <c r="OVU14" s="1739" t="n"/>
      <c r="OVV14" s="1739" t="n"/>
      <c r="OVW14" s="1739" t="n"/>
      <c r="OVX14" s="1739" t="n"/>
      <c r="OVY14" s="1739" t="n"/>
      <c r="OVZ14" s="1739" t="n"/>
      <c r="OWA14" s="1739" t="n"/>
      <c r="OWB14" s="1739" t="n"/>
      <c r="OWC14" s="1739" t="n"/>
      <c r="OWD14" s="1739" t="n"/>
      <c r="OWE14" s="1739" t="n"/>
      <c r="OWF14" s="1739" t="n"/>
      <c r="OWG14" s="1739" t="n"/>
      <c r="OWH14" s="1739" t="n"/>
      <c r="OWI14" s="1739" t="n"/>
      <c r="OWJ14" s="1739" t="n"/>
      <c r="OWK14" s="1739" t="n"/>
      <c r="OWL14" s="1739" t="n"/>
      <c r="OWM14" s="1739" t="n"/>
      <c r="OWN14" s="1739" t="n"/>
      <c r="OWO14" s="1739" t="n"/>
      <c r="OWP14" s="1739" t="n"/>
      <c r="OWQ14" s="1739" t="n"/>
      <c r="OWR14" s="1739" t="n"/>
      <c r="OWS14" s="1739" t="n"/>
      <c r="OWT14" s="1739" t="n"/>
      <c r="OWU14" s="1739" t="n"/>
      <c r="OWV14" s="1739" t="n"/>
      <c r="OWW14" s="1739" t="n"/>
      <c r="OWX14" s="1739" t="n"/>
      <c r="OWY14" s="1739" t="n"/>
      <c r="OWZ14" s="1739" t="n"/>
      <c r="OXA14" s="1739" t="n"/>
      <c r="OXB14" s="1739" t="n"/>
      <c r="OXC14" s="1739" t="n"/>
      <c r="OXD14" s="1739" t="n"/>
      <c r="OXE14" s="1739" t="n"/>
      <c r="OXF14" s="1739" t="n"/>
      <c r="OXG14" s="1739" t="n"/>
      <c r="OXH14" s="1739" t="n"/>
      <c r="OXI14" s="1739" t="n"/>
      <c r="OXJ14" s="1739" t="n"/>
      <c r="OXK14" s="1739" t="n"/>
      <c r="OXL14" s="1739" t="n"/>
      <c r="OXM14" s="1739" t="n"/>
      <c r="OXN14" s="1739" t="n"/>
      <c r="OXO14" s="1739" t="n"/>
      <c r="OXP14" s="1739" t="n"/>
      <c r="OXQ14" s="1739" t="n"/>
      <c r="OXR14" s="1739" t="n"/>
      <c r="OXS14" s="1739" t="n"/>
      <c r="OXT14" s="1739" t="n"/>
      <c r="OXU14" s="1739" t="n"/>
      <c r="OXV14" s="1739" t="n"/>
      <c r="OXW14" s="1739" t="n"/>
      <c r="OXX14" s="1739" t="n"/>
      <c r="OXY14" s="1739" t="n"/>
      <c r="OXZ14" s="1739" t="n"/>
      <c r="OYA14" s="1739" t="n"/>
      <c r="OYB14" s="1739" t="n"/>
      <c r="OYC14" s="1739" t="n"/>
      <c r="OYD14" s="1739" t="n"/>
      <c r="OYE14" s="1739" t="n"/>
      <c r="OYF14" s="1739" t="n"/>
      <c r="OYG14" s="1739" t="n"/>
      <c r="OYH14" s="1739" t="n"/>
      <c r="OYI14" s="1739" t="n"/>
      <c r="OYJ14" s="1739" t="n"/>
      <c r="OYK14" s="1739" t="n"/>
      <c r="OYL14" s="1739" t="n"/>
      <c r="OYM14" s="1739" t="n"/>
      <c r="OYN14" s="1739" t="n"/>
      <c r="OYO14" s="1739" t="n"/>
      <c r="OYP14" s="1739" t="n"/>
      <c r="OYQ14" s="1739" t="n"/>
      <c r="OYR14" s="1739" t="n"/>
      <c r="OYS14" s="1739" t="n"/>
      <c r="OYT14" s="1739" t="n"/>
      <c r="OYU14" s="1739" t="n"/>
      <c r="OYV14" s="1739" t="n"/>
      <c r="OYW14" s="1739" t="n"/>
      <c r="OYX14" s="1739" t="n"/>
      <c r="OYY14" s="1739" t="n"/>
      <c r="OYZ14" s="1739" t="n"/>
      <c r="OZA14" s="1739" t="n"/>
      <c r="OZB14" s="1739" t="n"/>
      <c r="OZC14" s="1739" t="n"/>
      <c r="OZD14" s="1739" t="n"/>
      <c r="OZE14" s="1739" t="n"/>
      <c r="OZF14" s="1739" t="n"/>
      <c r="OZG14" s="1739" t="n"/>
      <c r="OZH14" s="1739" t="n"/>
      <c r="OZI14" s="1739" t="n"/>
      <c r="OZJ14" s="1739" t="n"/>
      <c r="OZK14" s="1739" t="n"/>
      <c r="OZL14" s="1739" t="n"/>
      <c r="OZM14" s="1739" t="n"/>
      <c r="OZN14" s="1739" t="n"/>
      <c r="OZO14" s="1739" t="n"/>
      <c r="OZP14" s="1739" t="n"/>
      <c r="OZQ14" s="1739" t="n"/>
      <c r="OZR14" s="1739" t="n"/>
      <c r="OZS14" s="1739" t="n"/>
      <c r="OZT14" s="1739" t="n"/>
      <c r="OZU14" s="1739" t="n"/>
      <c r="OZV14" s="1739" t="n"/>
      <c r="OZW14" s="1739" t="n"/>
      <c r="OZX14" s="1739" t="n"/>
      <c r="OZY14" s="1739" t="n"/>
      <c r="OZZ14" s="1739" t="n"/>
      <c r="PAA14" s="1739" t="n"/>
      <c r="PAB14" s="1739" t="n"/>
      <c r="PAC14" s="1739" t="n"/>
      <c r="PAD14" s="1739" t="n"/>
      <c r="PAE14" s="1739" t="n"/>
      <c r="PAF14" s="1739" t="n"/>
      <c r="PAG14" s="1739" t="n"/>
      <c r="PAH14" s="1739" t="n"/>
      <c r="PAI14" s="1739" t="n"/>
      <c r="PAJ14" s="1739" t="n"/>
      <c r="PAK14" s="1739" t="n"/>
      <c r="PAL14" s="1739" t="n"/>
      <c r="PAM14" s="1739" t="n"/>
      <c r="PAN14" s="1739" t="n"/>
      <c r="PAO14" s="1739" t="n"/>
      <c r="PAP14" s="1739" t="n"/>
      <c r="PAQ14" s="1739" t="n"/>
      <c r="PAR14" s="1739" t="n"/>
      <c r="PAS14" s="1739" t="n"/>
      <c r="PAT14" s="1739" t="n"/>
      <c r="PAU14" s="1739" t="n"/>
      <c r="PAV14" s="1739" t="n"/>
      <c r="PAW14" s="1739" t="n"/>
      <c r="PAX14" s="1739" t="n"/>
      <c r="PAY14" s="1739" t="n"/>
      <c r="PAZ14" s="1739" t="n"/>
      <c r="PBA14" s="1739" t="n"/>
      <c r="PBB14" s="1739" t="n"/>
      <c r="PBC14" s="1739" t="n"/>
      <c r="PBD14" s="1739" t="n"/>
      <c r="PBE14" s="1739" t="n"/>
      <c r="PBF14" s="1739" t="n"/>
      <c r="PBG14" s="1739" t="n"/>
      <c r="PBH14" s="1739" t="n"/>
      <c r="PBI14" s="1739" t="n"/>
      <c r="PBJ14" s="1739" t="n"/>
      <c r="PBK14" s="1739" t="n"/>
      <c r="PBL14" s="1739" t="n"/>
      <c r="PBM14" s="1739" t="n"/>
      <c r="PBN14" s="1739" t="n"/>
      <c r="PBO14" s="1739" t="n"/>
      <c r="PBP14" s="1739" t="n"/>
      <c r="PBQ14" s="1739" t="n"/>
      <c r="PBR14" s="1739" t="n"/>
      <c r="PBS14" s="1739" t="n"/>
      <c r="PBT14" s="1739" t="n"/>
      <c r="PBU14" s="1739" t="n"/>
      <c r="PBV14" s="1739" t="n"/>
      <c r="PBW14" s="1739" t="n"/>
      <c r="PBX14" s="1739" t="n"/>
      <c r="PBY14" s="1739" t="n"/>
      <c r="PBZ14" s="1739" t="n"/>
      <c r="PCA14" s="1739" t="n"/>
      <c r="PCB14" s="1739" t="n"/>
      <c r="PCC14" s="1739" t="n"/>
      <c r="PCD14" s="1739" t="n"/>
      <c r="PCE14" s="1739" t="n"/>
      <c r="PCF14" s="1739" t="n"/>
      <c r="PCG14" s="1739" t="n"/>
      <c r="PCH14" s="1739" t="n"/>
      <c r="PCI14" s="1739" t="n"/>
      <c r="PCJ14" s="1739" t="n"/>
      <c r="PCK14" s="1739" t="n"/>
      <c r="PCL14" s="1739" t="n"/>
      <c r="PCM14" s="1739" t="n"/>
      <c r="PCN14" s="1739" t="n"/>
      <c r="PCO14" s="1739" t="n"/>
      <c r="PCP14" s="1739" t="n"/>
      <c r="PCQ14" s="1739" t="n"/>
      <c r="PCR14" s="1739" t="n"/>
      <c r="PCS14" s="1739" t="n"/>
      <c r="PCT14" s="1739" t="n"/>
      <c r="PCU14" s="1739" t="n"/>
      <c r="PCV14" s="1739" t="n"/>
      <c r="PCW14" s="1739" t="n"/>
      <c r="PCX14" s="1739" t="n"/>
      <c r="PCY14" s="1739" t="n"/>
      <c r="PCZ14" s="1739" t="n"/>
      <c r="PDA14" s="1739" t="n"/>
      <c r="PDB14" s="1739" t="n"/>
      <c r="PDC14" s="1739" t="n"/>
      <c r="PDD14" s="1739" t="n"/>
      <c r="PDE14" s="1739" t="n"/>
      <c r="PDF14" s="1739" t="n"/>
      <c r="PDG14" s="1739" t="n"/>
      <c r="PDH14" s="1739" t="n"/>
      <c r="PDI14" s="1739" t="n"/>
      <c r="PDJ14" s="1739" t="n"/>
      <c r="PDK14" s="1739" t="n"/>
      <c r="PDL14" s="1739" t="n"/>
      <c r="PDM14" s="1739" t="n"/>
      <c r="PDN14" s="1739" t="n"/>
      <c r="PDO14" s="1739" t="n"/>
      <c r="PDP14" s="1739" t="n"/>
      <c r="PDQ14" s="1739" t="n"/>
      <c r="PDR14" s="1739" t="n"/>
      <c r="PDS14" s="1739" t="n"/>
      <c r="PDT14" s="1739" t="n"/>
      <c r="PDU14" s="1739" t="n"/>
      <c r="PDV14" s="1739" t="n"/>
      <c r="PDW14" s="1739" t="n"/>
      <c r="PDX14" s="1739" t="n"/>
      <c r="PDY14" s="1739" t="n"/>
      <c r="PDZ14" s="1739" t="n"/>
      <c r="PEA14" s="1739" t="n"/>
      <c r="PEB14" s="1739" t="n"/>
      <c r="PEC14" s="1739" t="n"/>
      <c r="PED14" s="1739" t="n"/>
      <c r="PEE14" s="1739" t="n"/>
      <c r="PEF14" s="1739" t="n"/>
      <c r="PEG14" s="1739" t="n"/>
      <c r="PEH14" s="1739" t="n"/>
      <c r="PEI14" s="1739" t="n"/>
      <c r="PEJ14" s="1739" t="n"/>
      <c r="PEK14" s="1739" t="n"/>
      <c r="PEL14" s="1739" t="n"/>
      <c r="PEM14" s="1739" t="n"/>
      <c r="PEN14" s="1739" t="n"/>
      <c r="PEO14" s="1739" t="n"/>
      <c r="PEP14" s="1739" t="n"/>
      <c r="PEQ14" s="1739" t="n"/>
      <c r="PER14" s="1739" t="n"/>
      <c r="PES14" s="1739" t="n"/>
      <c r="PET14" s="1739" t="n"/>
      <c r="PEU14" s="1739" t="n"/>
      <c r="PEV14" s="1739" t="n"/>
      <c r="PEW14" s="1739" t="n"/>
      <c r="PEX14" s="1739" t="n"/>
      <c r="PEY14" s="1739" t="n"/>
      <c r="PEZ14" s="1739" t="n"/>
      <c r="PFA14" s="1739" t="n"/>
      <c r="PFB14" s="1739" t="n"/>
      <c r="PFC14" s="1739" t="n"/>
      <c r="PFD14" s="1739" t="n"/>
      <c r="PFE14" s="1739" t="n"/>
      <c r="PFF14" s="1739" t="n"/>
      <c r="PFG14" s="1739" t="n"/>
      <c r="PFH14" s="1739" t="n"/>
      <c r="PFI14" s="1739" t="n"/>
      <c r="PFJ14" s="1739" t="n"/>
      <c r="PFK14" s="1739" t="n"/>
      <c r="PFL14" s="1739" t="n"/>
      <c r="PFM14" s="1739" t="n"/>
      <c r="PFN14" s="1739" t="n"/>
      <c r="PFO14" s="1739" t="n"/>
      <c r="PFP14" s="1739" t="n"/>
      <c r="PFQ14" s="1739" t="n"/>
      <c r="PFR14" s="1739" t="n"/>
      <c r="PFS14" s="1739" t="n"/>
      <c r="PFT14" s="1739" t="n"/>
      <c r="PFU14" s="1739" t="n"/>
      <c r="PFV14" s="1739" t="n"/>
      <c r="PFW14" s="1739" t="n"/>
      <c r="PFX14" s="1739" t="n"/>
      <c r="PFY14" s="1739" t="n"/>
      <c r="PFZ14" s="1739" t="n"/>
      <c r="PGA14" s="1739" t="n"/>
      <c r="PGB14" s="1739" t="n"/>
      <c r="PGC14" s="1739" t="n"/>
      <c r="PGD14" s="1739" t="n"/>
      <c r="PGE14" s="1739" t="n"/>
      <c r="PGF14" s="1739" t="n"/>
      <c r="PGG14" s="1739" t="n"/>
      <c r="PGH14" s="1739" t="n"/>
      <c r="PGI14" s="1739" t="n"/>
      <c r="PGJ14" s="1739" t="n"/>
      <c r="PGK14" s="1739" t="n"/>
      <c r="PGL14" s="1739" t="n"/>
      <c r="PGM14" s="1739" t="n"/>
      <c r="PGN14" s="1739" t="n"/>
      <c r="PGO14" s="1739" t="n"/>
      <c r="PGP14" s="1739" t="n"/>
      <c r="PGQ14" s="1739" t="n"/>
      <c r="PGR14" s="1739" t="n"/>
      <c r="PGS14" s="1739" t="n"/>
      <c r="PGT14" s="1739" t="n"/>
      <c r="PGU14" s="1739" t="n"/>
      <c r="PGV14" s="1739" t="n"/>
      <c r="PGW14" s="1739" t="n"/>
      <c r="PGX14" s="1739" t="n"/>
      <c r="PGY14" s="1739" t="n"/>
      <c r="PGZ14" s="1739" t="n"/>
      <c r="PHA14" s="1739" t="n"/>
      <c r="PHB14" s="1739" t="n"/>
      <c r="PHC14" s="1739" t="n"/>
      <c r="PHD14" s="1739" t="n"/>
      <c r="PHE14" s="1739" t="n"/>
      <c r="PHF14" s="1739" t="n"/>
      <c r="PHG14" s="1739" t="n"/>
      <c r="PHH14" s="1739" t="n"/>
      <c r="PHI14" s="1739" t="n"/>
      <c r="PHJ14" s="1739" t="n"/>
      <c r="PHK14" s="1739" t="n"/>
      <c r="PHL14" s="1739" t="n"/>
      <c r="PHM14" s="1739" t="n"/>
      <c r="PHN14" s="1739" t="n"/>
      <c r="PHO14" s="1739" t="n"/>
      <c r="PHP14" s="1739" t="n"/>
      <c r="PHQ14" s="1739" t="n"/>
      <c r="PHR14" s="1739" t="n"/>
      <c r="PHS14" s="1739" t="n"/>
      <c r="PHT14" s="1739" t="n"/>
      <c r="PHU14" s="1739" t="n"/>
      <c r="PHV14" s="1739" t="n"/>
      <c r="PHW14" s="1739" t="n"/>
      <c r="PHX14" s="1739" t="n"/>
      <c r="PHY14" s="1739" t="n"/>
      <c r="PHZ14" s="1739" t="n"/>
      <c r="PIA14" s="1739" t="n"/>
      <c r="PIB14" s="1739" t="n"/>
      <c r="PIC14" s="1739" t="n"/>
      <c r="PID14" s="1739" t="n"/>
      <c r="PIE14" s="1739" t="n"/>
      <c r="PIF14" s="1739" t="n"/>
      <c r="PIG14" s="1739" t="n"/>
      <c r="PIH14" s="1739" t="n"/>
      <c r="PII14" s="1739" t="n"/>
      <c r="PIJ14" s="1739" t="n"/>
      <c r="PIK14" s="1739" t="n"/>
      <c r="PIL14" s="1739" t="n"/>
      <c r="PIM14" s="1739" t="n"/>
      <c r="PIN14" s="1739" t="n"/>
      <c r="PIO14" s="1739" t="n"/>
      <c r="PIP14" s="1739" t="n"/>
      <c r="PIQ14" s="1739" t="n"/>
      <c r="PIR14" s="1739" t="n"/>
      <c r="PIS14" s="1739" t="n"/>
      <c r="PIT14" s="1739" t="n"/>
      <c r="PIU14" s="1739" t="n"/>
      <c r="PIV14" s="1739" t="n"/>
      <c r="PIW14" s="1739" t="n"/>
      <c r="PIX14" s="1739" t="n"/>
      <c r="PIY14" s="1739" t="n"/>
      <c r="PIZ14" s="1739" t="n"/>
      <c r="PJA14" s="1739" t="n"/>
      <c r="PJB14" s="1739" t="n"/>
      <c r="PJC14" s="1739" t="n"/>
      <c r="PJD14" s="1739" t="n"/>
      <c r="PJE14" s="1739" t="n"/>
      <c r="PJF14" s="1739" t="n"/>
      <c r="PJG14" s="1739" t="n"/>
      <c r="PJH14" s="1739" t="n"/>
      <c r="PJI14" s="1739" t="n"/>
      <c r="PJJ14" s="1739" t="n"/>
      <c r="PJK14" s="1739" t="n"/>
      <c r="PJL14" s="1739" t="n"/>
      <c r="PJM14" s="1739" t="n"/>
      <c r="PJN14" s="1739" t="n"/>
      <c r="PJO14" s="1739" t="n"/>
      <c r="PJP14" s="1739" t="n"/>
      <c r="PJQ14" s="1739" t="n"/>
      <c r="PJR14" s="1739" t="n"/>
      <c r="PJS14" s="1739" t="n"/>
      <c r="PJT14" s="1739" t="n"/>
      <c r="PJU14" s="1739" t="n"/>
      <c r="PJV14" s="1739" t="n"/>
      <c r="PJW14" s="1739" t="n"/>
      <c r="PJX14" s="1739" t="n"/>
      <c r="PJY14" s="1739" t="n"/>
      <c r="PJZ14" s="1739" t="n"/>
      <c r="PKA14" s="1739" t="n"/>
      <c r="PKB14" s="1739" t="n"/>
      <c r="PKC14" s="1739" t="n"/>
      <c r="PKD14" s="1739" t="n"/>
      <c r="PKE14" s="1739" t="n"/>
      <c r="PKF14" s="1739" t="n"/>
      <c r="PKG14" s="1739" t="n"/>
      <c r="PKH14" s="1739" t="n"/>
      <c r="PKI14" s="1739" t="n"/>
      <c r="PKJ14" s="1739" t="n"/>
      <c r="PKK14" s="1739" t="n"/>
      <c r="PKL14" s="1739" t="n"/>
      <c r="PKM14" s="1739" t="n"/>
      <c r="PKN14" s="1739" t="n"/>
      <c r="PKO14" s="1739" t="n"/>
      <c r="PKP14" s="1739" t="n"/>
      <c r="PKQ14" s="1739" t="n"/>
      <c r="PKR14" s="1739" t="n"/>
      <c r="PKS14" s="1739" t="n"/>
      <c r="PKT14" s="1739" t="n"/>
      <c r="PKU14" s="1739" t="n"/>
      <c r="PKV14" s="1739" t="n"/>
      <c r="PKW14" s="1739" t="n"/>
      <c r="PKX14" s="1739" t="n"/>
      <c r="PKY14" s="1739" t="n"/>
      <c r="PKZ14" s="1739" t="n"/>
      <c r="PLA14" s="1739" t="n"/>
      <c r="PLB14" s="1739" t="n"/>
      <c r="PLC14" s="1739" t="n"/>
      <c r="PLD14" s="1739" t="n"/>
      <c r="PLE14" s="1739" t="n"/>
      <c r="PLF14" s="1739" t="n"/>
      <c r="PLG14" s="1739" t="n"/>
      <c r="PLH14" s="1739" t="n"/>
      <c r="PLI14" s="1739" t="n"/>
      <c r="PLJ14" s="1739" t="n"/>
      <c r="PLK14" s="1739" t="n"/>
      <c r="PLL14" s="1739" t="n"/>
      <c r="PLM14" s="1739" t="n"/>
      <c r="PLN14" s="1739" t="n"/>
      <c r="PLO14" s="1739" t="n"/>
      <c r="PLP14" s="1739" t="n"/>
      <c r="PLQ14" s="1739" t="n"/>
      <c r="PLR14" s="1739" t="n"/>
      <c r="PLS14" s="1739" t="n"/>
      <c r="PLT14" s="1739" t="n"/>
      <c r="PLU14" s="1739" t="n"/>
      <c r="PLV14" s="1739" t="n"/>
      <c r="PLW14" s="1739" t="n"/>
      <c r="PLX14" s="1739" t="n"/>
      <c r="PLY14" s="1739" t="n"/>
      <c r="PLZ14" s="1739" t="n"/>
      <c r="PMA14" s="1739" t="n"/>
      <c r="PMB14" s="1739" t="n"/>
      <c r="PMC14" s="1739" t="n"/>
      <c r="PMD14" s="1739" t="n"/>
      <c r="PME14" s="1739" t="n"/>
      <c r="PMF14" s="1739" t="n"/>
      <c r="PMG14" s="1739" t="n"/>
      <c r="PMH14" s="1739" t="n"/>
      <c r="PMI14" s="1739" t="n"/>
      <c r="PMJ14" s="1739" t="n"/>
      <c r="PMK14" s="1739" t="n"/>
      <c r="PML14" s="1739" t="n"/>
      <c r="PMM14" s="1739" t="n"/>
      <c r="PMN14" s="1739" t="n"/>
      <c r="PMO14" s="1739" t="n"/>
      <c r="PMP14" s="1739" t="n"/>
      <c r="PMQ14" s="1739" t="n"/>
      <c r="PMR14" s="1739" t="n"/>
      <c r="PMS14" s="1739" t="n"/>
      <c r="PMT14" s="1739" t="n"/>
      <c r="PMU14" s="1739" t="n"/>
      <c r="PMV14" s="1739" t="n"/>
      <c r="PMW14" s="1739" t="n"/>
      <c r="PMX14" s="1739" t="n"/>
      <c r="PMY14" s="1739" t="n"/>
      <c r="PMZ14" s="1739" t="n"/>
      <c r="PNA14" s="1739" t="n"/>
      <c r="PNB14" s="1739" t="n"/>
      <c r="PNC14" s="1739" t="n"/>
      <c r="PND14" s="1739" t="n"/>
      <c r="PNE14" s="1739" t="n"/>
      <c r="PNF14" s="1739" t="n"/>
      <c r="PNG14" s="1739" t="n"/>
      <c r="PNH14" s="1739" t="n"/>
      <c r="PNI14" s="1739" t="n"/>
      <c r="PNJ14" s="1739" t="n"/>
      <c r="PNK14" s="1739" t="n"/>
      <c r="PNL14" s="1739" t="n"/>
      <c r="PNM14" s="1739" t="n"/>
      <c r="PNN14" s="1739" t="n"/>
      <c r="PNO14" s="1739" t="n"/>
      <c r="PNP14" s="1739" t="n"/>
      <c r="PNQ14" s="1739" t="n"/>
      <c r="PNR14" s="1739" t="n"/>
      <c r="PNS14" s="1739" t="n"/>
      <c r="PNT14" s="1739" t="n"/>
      <c r="PNU14" s="1739" t="n"/>
      <c r="PNV14" s="1739" t="n"/>
      <c r="PNW14" s="1739" t="n"/>
      <c r="PNX14" s="1739" t="n"/>
      <c r="PNY14" s="1739" t="n"/>
      <c r="PNZ14" s="1739" t="n"/>
      <c r="POA14" s="1739" t="n"/>
      <c r="POB14" s="1739" t="n"/>
      <c r="POC14" s="1739" t="n"/>
      <c r="POD14" s="1739" t="n"/>
      <c r="POE14" s="1739" t="n"/>
      <c r="POF14" s="1739" t="n"/>
      <c r="POG14" s="1739" t="n"/>
      <c r="POH14" s="1739" t="n"/>
      <c r="POI14" s="1739" t="n"/>
      <c r="POJ14" s="1739" t="n"/>
      <c r="POK14" s="1739" t="n"/>
      <c r="POL14" s="1739" t="n"/>
      <c r="POM14" s="1739" t="n"/>
      <c r="PON14" s="1739" t="n"/>
      <c r="POO14" s="1739" t="n"/>
      <c r="POP14" s="1739" t="n"/>
      <c r="POQ14" s="1739" t="n"/>
      <c r="POR14" s="1739" t="n"/>
      <c r="POS14" s="1739" t="n"/>
      <c r="POT14" s="1739" t="n"/>
      <c r="POU14" s="1739" t="n"/>
      <c r="POV14" s="1739" t="n"/>
      <c r="POW14" s="1739" t="n"/>
      <c r="POX14" s="1739" t="n"/>
      <c r="POY14" s="1739" t="n"/>
      <c r="POZ14" s="1739" t="n"/>
      <c r="PPA14" s="1739" t="n"/>
      <c r="PPB14" s="1739" t="n"/>
      <c r="PPC14" s="1739" t="n"/>
      <c r="PPD14" s="1739" t="n"/>
      <c r="PPE14" s="1739" t="n"/>
      <c r="PPF14" s="1739" t="n"/>
      <c r="PPG14" s="1739" t="n"/>
      <c r="PPH14" s="1739" t="n"/>
      <c r="PPI14" s="1739" t="n"/>
      <c r="PPJ14" s="1739" t="n"/>
      <c r="PPK14" s="1739" t="n"/>
      <c r="PPL14" s="1739" t="n"/>
      <c r="PPM14" s="1739" t="n"/>
      <c r="PPN14" s="1739" t="n"/>
      <c r="PPO14" s="1739" t="n"/>
      <c r="PPP14" s="1739" t="n"/>
      <c r="PPQ14" s="1739" t="n"/>
      <c r="PPR14" s="1739" t="n"/>
      <c r="PPS14" s="1739" t="n"/>
      <c r="PPT14" s="1739" t="n"/>
      <c r="PPU14" s="1739" t="n"/>
      <c r="PPV14" s="1739" t="n"/>
      <c r="PPW14" s="1739" t="n"/>
      <c r="PPX14" s="1739" t="n"/>
      <c r="PPY14" s="1739" t="n"/>
      <c r="PPZ14" s="1739" t="n"/>
      <c r="PQA14" s="1739" t="n"/>
      <c r="PQB14" s="1739" t="n"/>
      <c r="PQC14" s="1739" t="n"/>
      <c r="PQD14" s="1739" t="n"/>
      <c r="PQE14" s="1739" t="n"/>
      <c r="PQF14" s="1739" t="n"/>
      <c r="PQG14" s="1739" t="n"/>
      <c r="PQH14" s="1739" t="n"/>
      <c r="PQI14" s="1739" t="n"/>
      <c r="PQJ14" s="1739" t="n"/>
      <c r="PQK14" s="1739" t="n"/>
      <c r="PQL14" s="1739" t="n"/>
      <c r="PQM14" s="1739" t="n"/>
      <c r="PQN14" s="1739" t="n"/>
      <c r="PQO14" s="1739" t="n"/>
      <c r="PQP14" s="1739" t="n"/>
      <c r="PQQ14" s="1739" t="n"/>
      <c r="PQR14" s="1739" t="n"/>
      <c r="PQS14" s="1739" t="n"/>
      <c r="PQT14" s="1739" t="n"/>
      <c r="PQU14" s="1739" t="n"/>
      <c r="PQV14" s="1739" t="n"/>
      <c r="PQW14" s="1739" t="n"/>
      <c r="PQX14" s="1739" t="n"/>
      <c r="PQY14" s="1739" t="n"/>
      <c r="PQZ14" s="1739" t="n"/>
      <c r="PRA14" s="1739" t="n"/>
      <c r="PRB14" s="1739" t="n"/>
      <c r="PRC14" s="1739" t="n"/>
      <c r="PRD14" s="1739" t="n"/>
      <c r="PRE14" s="1739" t="n"/>
      <c r="PRF14" s="1739" t="n"/>
      <c r="PRG14" s="1739" t="n"/>
      <c r="PRH14" s="1739" t="n"/>
      <c r="PRI14" s="1739" t="n"/>
      <c r="PRJ14" s="1739" t="n"/>
      <c r="PRK14" s="1739" t="n"/>
      <c r="PRL14" s="1739" t="n"/>
      <c r="PRM14" s="1739" t="n"/>
      <c r="PRN14" s="1739" t="n"/>
      <c r="PRO14" s="1739" t="n"/>
      <c r="PRP14" s="1739" t="n"/>
      <c r="PRQ14" s="1739" t="n"/>
      <c r="PRR14" s="1739" t="n"/>
      <c r="PRS14" s="1739" t="n"/>
      <c r="PRT14" s="1739" t="n"/>
      <c r="PRU14" s="1739" t="n"/>
      <c r="PRV14" s="1739" t="n"/>
      <c r="PRW14" s="1739" t="n"/>
      <c r="PRX14" s="1739" t="n"/>
      <c r="PRY14" s="1739" t="n"/>
      <c r="PRZ14" s="1739" t="n"/>
      <c r="PSA14" s="1739" t="n"/>
      <c r="PSB14" s="1739" t="n"/>
      <c r="PSC14" s="1739" t="n"/>
      <c r="PSD14" s="1739" t="n"/>
      <c r="PSE14" s="1739" t="n"/>
      <c r="PSF14" s="1739" t="n"/>
      <c r="PSG14" s="1739" t="n"/>
      <c r="PSH14" s="1739" t="n"/>
      <c r="PSI14" s="1739" t="n"/>
      <c r="PSJ14" s="1739" t="n"/>
      <c r="PSK14" s="1739" t="n"/>
      <c r="PSL14" s="1739" t="n"/>
      <c r="PSM14" s="1739" t="n"/>
      <c r="PSN14" s="1739" t="n"/>
      <c r="PSO14" s="1739" t="n"/>
      <c r="PSP14" s="1739" t="n"/>
      <c r="PSQ14" s="1739" t="n"/>
      <c r="PSR14" s="1739" t="n"/>
      <c r="PSS14" s="1739" t="n"/>
      <c r="PST14" s="1739" t="n"/>
      <c r="PSU14" s="1739" t="n"/>
      <c r="PSV14" s="1739" t="n"/>
      <c r="PSW14" s="1739" t="n"/>
      <c r="PSX14" s="1739" t="n"/>
      <c r="PSY14" s="1739" t="n"/>
      <c r="PSZ14" s="1739" t="n"/>
      <c r="PTA14" s="1739" t="n"/>
      <c r="PTB14" s="1739" t="n"/>
      <c r="PTC14" s="1739" t="n"/>
      <c r="PTD14" s="1739" t="n"/>
      <c r="PTE14" s="1739" t="n"/>
      <c r="PTF14" s="1739" t="n"/>
      <c r="PTG14" s="1739" t="n"/>
      <c r="PTH14" s="1739" t="n"/>
      <c r="PTI14" s="1739" t="n"/>
      <c r="PTJ14" s="1739" t="n"/>
      <c r="PTK14" s="1739" t="n"/>
      <c r="PTL14" s="1739" t="n"/>
      <c r="PTM14" s="1739" t="n"/>
      <c r="PTN14" s="1739" t="n"/>
      <c r="PTO14" s="1739" t="n"/>
      <c r="PTP14" s="1739" t="n"/>
      <c r="PTQ14" s="1739" t="n"/>
      <c r="PTR14" s="1739" t="n"/>
      <c r="PTS14" s="1739" t="n"/>
      <c r="PTT14" s="1739" t="n"/>
      <c r="PTU14" s="1739" t="n"/>
      <c r="PTV14" s="1739" t="n"/>
      <c r="PTW14" s="1739" t="n"/>
      <c r="PTX14" s="1739" t="n"/>
      <c r="PTY14" s="1739" t="n"/>
      <c r="PTZ14" s="1739" t="n"/>
      <c r="PUA14" s="1739" t="n"/>
      <c r="PUB14" s="1739" t="n"/>
      <c r="PUC14" s="1739" t="n"/>
      <c r="PUD14" s="1739" t="n"/>
      <c r="PUE14" s="1739" t="n"/>
      <c r="PUF14" s="1739" t="n"/>
      <c r="PUG14" s="1739" t="n"/>
      <c r="PUH14" s="1739" t="n"/>
      <c r="PUI14" s="1739" t="n"/>
      <c r="PUJ14" s="1739" t="n"/>
      <c r="PUK14" s="1739" t="n"/>
      <c r="PUL14" s="1739" t="n"/>
      <c r="PUM14" s="1739" t="n"/>
      <c r="PUN14" s="1739" t="n"/>
      <c r="PUO14" s="1739" t="n"/>
      <c r="PUP14" s="1739" t="n"/>
      <c r="PUQ14" s="1739" t="n"/>
      <c r="PUR14" s="1739" t="n"/>
      <c r="PUS14" s="1739" t="n"/>
      <c r="PUT14" s="1739" t="n"/>
      <c r="PUU14" s="1739" t="n"/>
      <c r="PUV14" s="1739" t="n"/>
      <c r="PUW14" s="1739" t="n"/>
      <c r="PUX14" s="1739" t="n"/>
      <c r="PUY14" s="1739" t="n"/>
      <c r="PUZ14" s="1739" t="n"/>
      <c r="PVA14" s="1739" t="n"/>
      <c r="PVB14" s="1739" t="n"/>
      <c r="PVC14" s="1739" t="n"/>
      <c r="PVD14" s="1739" t="n"/>
      <c r="PVE14" s="1739" t="n"/>
      <c r="PVF14" s="1739" t="n"/>
      <c r="PVG14" s="1739" t="n"/>
      <c r="PVH14" s="1739" t="n"/>
      <c r="PVI14" s="1739" t="n"/>
      <c r="PVJ14" s="1739" t="n"/>
      <c r="PVK14" s="1739" t="n"/>
      <c r="PVL14" s="1739" t="n"/>
      <c r="PVM14" s="1739" t="n"/>
      <c r="PVN14" s="1739" t="n"/>
      <c r="PVO14" s="1739" t="n"/>
      <c r="PVP14" s="1739" t="n"/>
      <c r="PVQ14" s="1739" t="n"/>
      <c r="PVR14" s="1739" t="n"/>
      <c r="PVS14" s="1739" t="n"/>
      <c r="PVT14" s="1739" t="n"/>
      <c r="PVU14" s="1739" t="n"/>
      <c r="PVV14" s="1739" t="n"/>
      <c r="PVW14" s="1739" t="n"/>
      <c r="PVX14" s="1739" t="n"/>
      <c r="PVY14" s="1739" t="n"/>
      <c r="PVZ14" s="1739" t="n"/>
      <c r="PWA14" s="1739" t="n"/>
      <c r="PWB14" s="1739" t="n"/>
      <c r="PWC14" s="1739" t="n"/>
      <c r="PWD14" s="1739" t="n"/>
      <c r="PWE14" s="1739" t="n"/>
      <c r="PWF14" s="1739" t="n"/>
      <c r="PWG14" s="1739" t="n"/>
      <c r="PWH14" s="1739" t="n"/>
      <c r="PWI14" s="1739" t="n"/>
      <c r="PWJ14" s="1739" t="n"/>
      <c r="PWK14" s="1739" t="n"/>
      <c r="PWL14" s="1739" t="n"/>
      <c r="PWM14" s="1739" t="n"/>
      <c r="PWN14" s="1739" t="n"/>
      <c r="PWO14" s="1739" t="n"/>
      <c r="PWP14" s="1739" t="n"/>
      <c r="PWQ14" s="1739" t="n"/>
      <c r="PWR14" s="1739" t="n"/>
      <c r="PWS14" s="1739" t="n"/>
      <c r="PWT14" s="1739" t="n"/>
      <c r="PWU14" s="1739" t="n"/>
      <c r="PWV14" s="1739" t="n"/>
      <c r="PWW14" s="1739" t="n"/>
      <c r="PWX14" s="1739" t="n"/>
      <c r="PWY14" s="1739" t="n"/>
      <c r="PWZ14" s="1739" t="n"/>
      <c r="PXA14" s="1739" t="n"/>
      <c r="PXB14" s="1739" t="n"/>
      <c r="PXC14" s="1739" t="n"/>
      <c r="PXD14" s="1739" t="n"/>
      <c r="PXE14" s="1739" t="n"/>
      <c r="PXF14" s="1739" t="n"/>
      <c r="PXG14" s="1739" t="n"/>
      <c r="PXH14" s="1739" t="n"/>
      <c r="PXI14" s="1739" t="n"/>
      <c r="PXJ14" s="1739" t="n"/>
      <c r="PXK14" s="1739" t="n"/>
      <c r="PXL14" s="1739" t="n"/>
      <c r="PXM14" s="1739" t="n"/>
      <c r="PXN14" s="1739" t="n"/>
      <c r="PXO14" s="1739" t="n"/>
      <c r="PXP14" s="1739" t="n"/>
      <c r="PXQ14" s="1739" t="n"/>
      <c r="PXR14" s="1739" t="n"/>
      <c r="PXS14" s="1739" t="n"/>
      <c r="PXT14" s="1739" t="n"/>
      <c r="PXU14" s="1739" t="n"/>
      <c r="PXV14" s="1739" t="n"/>
      <c r="PXW14" s="1739" t="n"/>
      <c r="PXX14" s="1739" t="n"/>
      <c r="PXY14" s="1739" t="n"/>
      <c r="PXZ14" s="1739" t="n"/>
      <c r="PYA14" s="1739" t="n"/>
      <c r="PYB14" s="1739" t="n"/>
      <c r="PYC14" s="1739" t="n"/>
      <c r="PYD14" s="1739" t="n"/>
      <c r="PYE14" s="1739" t="n"/>
      <c r="PYF14" s="1739" t="n"/>
      <c r="PYG14" s="1739" t="n"/>
      <c r="PYH14" s="1739" t="n"/>
      <c r="PYI14" s="1739" t="n"/>
      <c r="PYJ14" s="1739" t="n"/>
      <c r="PYK14" s="1739" t="n"/>
      <c r="PYL14" s="1739" t="n"/>
      <c r="PYM14" s="1739" t="n"/>
      <c r="PYN14" s="1739" t="n"/>
      <c r="PYO14" s="1739" t="n"/>
      <c r="PYP14" s="1739" t="n"/>
      <c r="PYQ14" s="1739" t="n"/>
      <c r="PYR14" s="1739" t="n"/>
      <c r="PYS14" s="1739" t="n"/>
      <c r="PYT14" s="1739" t="n"/>
      <c r="PYU14" s="1739" t="n"/>
      <c r="PYV14" s="1739" t="n"/>
      <c r="PYW14" s="1739" t="n"/>
      <c r="PYX14" s="1739" t="n"/>
      <c r="PYY14" s="1739" t="n"/>
      <c r="PYZ14" s="1739" t="n"/>
      <c r="PZA14" s="1739" t="n"/>
      <c r="PZB14" s="1739" t="n"/>
      <c r="PZC14" s="1739" t="n"/>
      <c r="PZD14" s="1739" t="n"/>
      <c r="PZE14" s="1739" t="n"/>
      <c r="PZF14" s="1739" t="n"/>
      <c r="PZG14" s="1739" t="n"/>
      <c r="PZH14" s="1739" t="n"/>
      <c r="PZI14" s="1739" t="n"/>
      <c r="PZJ14" s="1739" t="n"/>
      <c r="PZK14" s="1739" t="n"/>
      <c r="PZL14" s="1739" t="n"/>
      <c r="PZM14" s="1739" t="n"/>
      <c r="PZN14" s="1739" t="n"/>
      <c r="PZO14" s="1739" t="n"/>
      <c r="PZP14" s="1739" t="n"/>
      <c r="PZQ14" s="1739" t="n"/>
      <c r="PZR14" s="1739" t="n"/>
      <c r="PZS14" s="1739" t="n"/>
      <c r="PZT14" s="1739" t="n"/>
      <c r="PZU14" s="1739" t="n"/>
      <c r="PZV14" s="1739" t="n"/>
      <c r="PZW14" s="1739" t="n"/>
      <c r="PZX14" s="1739" t="n"/>
      <c r="PZY14" s="1739" t="n"/>
      <c r="PZZ14" s="1739" t="n"/>
      <c r="QAA14" s="1739" t="n"/>
      <c r="QAB14" s="1739" t="n"/>
      <c r="QAC14" s="1739" t="n"/>
      <c r="QAD14" s="1739" t="n"/>
      <c r="QAE14" s="1739" t="n"/>
      <c r="QAF14" s="1739" t="n"/>
      <c r="QAG14" s="1739" t="n"/>
      <c r="QAH14" s="1739" t="n"/>
      <c r="QAI14" s="1739" t="n"/>
      <c r="QAJ14" s="1739" t="n"/>
      <c r="QAK14" s="1739" t="n"/>
      <c r="QAL14" s="1739" t="n"/>
      <c r="QAM14" s="1739" t="n"/>
      <c r="QAN14" s="1739" t="n"/>
      <c r="QAO14" s="1739" t="n"/>
      <c r="QAP14" s="1739" t="n"/>
      <c r="QAQ14" s="1739" t="n"/>
      <c r="QAR14" s="1739" t="n"/>
      <c r="QAS14" s="1739" t="n"/>
      <c r="QAT14" s="1739" t="n"/>
      <c r="QAU14" s="1739" t="n"/>
      <c r="QAV14" s="1739" t="n"/>
      <c r="QAW14" s="1739" t="n"/>
      <c r="QAX14" s="1739" t="n"/>
      <c r="QAY14" s="1739" t="n"/>
      <c r="QAZ14" s="1739" t="n"/>
      <c r="QBA14" s="1739" t="n"/>
      <c r="QBB14" s="1739" t="n"/>
      <c r="QBC14" s="1739" t="n"/>
      <c r="QBD14" s="1739" t="n"/>
      <c r="QBE14" s="1739" t="n"/>
      <c r="QBF14" s="1739" t="n"/>
      <c r="QBG14" s="1739" t="n"/>
      <c r="QBH14" s="1739" t="n"/>
      <c r="QBI14" s="1739" t="n"/>
      <c r="QBJ14" s="1739" t="n"/>
      <c r="QBK14" s="1739" t="n"/>
      <c r="QBL14" s="1739" t="n"/>
      <c r="QBM14" s="1739" t="n"/>
      <c r="QBN14" s="1739" t="n"/>
      <c r="QBO14" s="1739" t="n"/>
      <c r="QBP14" s="1739" t="n"/>
      <c r="QBQ14" s="1739" t="n"/>
      <c r="QBR14" s="1739" t="n"/>
      <c r="QBS14" s="1739" t="n"/>
      <c r="QBT14" s="1739" t="n"/>
      <c r="QBU14" s="1739" t="n"/>
      <c r="QBV14" s="1739" t="n"/>
      <c r="QBW14" s="1739" t="n"/>
      <c r="QBX14" s="1739" t="n"/>
      <c r="QBY14" s="1739" t="n"/>
      <c r="QBZ14" s="1739" t="n"/>
      <c r="QCA14" s="1739" t="n"/>
      <c r="QCB14" s="1739" t="n"/>
      <c r="QCC14" s="1739" t="n"/>
      <c r="QCD14" s="1739" t="n"/>
      <c r="QCE14" s="1739" t="n"/>
      <c r="QCF14" s="1739" t="n"/>
      <c r="QCG14" s="1739" t="n"/>
      <c r="QCH14" s="1739" t="n"/>
      <c r="QCI14" s="1739" t="n"/>
      <c r="QCJ14" s="1739" t="n"/>
      <c r="QCK14" s="1739" t="n"/>
      <c r="QCL14" s="1739" t="n"/>
      <c r="QCM14" s="1739" t="n"/>
      <c r="QCN14" s="1739" t="n"/>
      <c r="QCO14" s="1739" t="n"/>
      <c r="QCP14" s="1739" t="n"/>
      <c r="QCQ14" s="1739" t="n"/>
      <c r="QCR14" s="1739" t="n"/>
      <c r="QCS14" s="1739" t="n"/>
      <c r="QCT14" s="1739" t="n"/>
      <c r="QCU14" s="1739" t="n"/>
      <c r="QCV14" s="1739" t="n"/>
      <c r="QCW14" s="1739" t="n"/>
      <c r="QCX14" s="1739" t="n"/>
      <c r="QCY14" s="1739" t="n"/>
      <c r="QCZ14" s="1739" t="n"/>
      <c r="QDA14" s="1739" t="n"/>
      <c r="QDB14" s="1739" t="n"/>
      <c r="QDC14" s="1739" t="n"/>
      <c r="QDD14" s="1739" t="n"/>
      <c r="QDE14" s="1739" t="n"/>
      <c r="QDF14" s="1739" t="n"/>
      <c r="QDG14" s="1739" t="n"/>
      <c r="QDH14" s="1739" t="n"/>
      <c r="QDI14" s="1739" t="n"/>
      <c r="QDJ14" s="1739" t="n"/>
      <c r="QDK14" s="1739" t="n"/>
      <c r="QDL14" s="1739" t="n"/>
      <c r="QDM14" s="1739" t="n"/>
      <c r="QDN14" s="1739" t="n"/>
      <c r="QDO14" s="1739" t="n"/>
      <c r="QDP14" s="1739" t="n"/>
      <c r="QDQ14" s="1739" t="n"/>
      <c r="QDR14" s="1739" t="n"/>
      <c r="QDS14" s="1739" t="n"/>
      <c r="QDT14" s="1739" t="n"/>
      <c r="QDU14" s="1739" t="n"/>
      <c r="QDV14" s="1739" t="n"/>
      <c r="QDW14" s="1739" t="n"/>
      <c r="QDX14" s="1739" t="n"/>
      <c r="QDY14" s="1739" t="n"/>
      <c r="QDZ14" s="1739" t="n"/>
      <c r="QEA14" s="1739" t="n"/>
      <c r="QEB14" s="1739" t="n"/>
      <c r="QEC14" s="1739" t="n"/>
      <c r="QED14" s="1739" t="n"/>
      <c r="QEE14" s="1739" t="n"/>
      <c r="QEF14" s="1739" t="n"/>
      <c r="QEG14" s="1739" t="n"/>
      <c r="QEH14" s="1739" t="n"/>
      <c r="QEI14" s="1739" t="n"/>
      <c r="QEJ14" s="1739" t="n"/>
      <c r="QEK14" s="1739" t="n"/>
      <c r="QEL14" s="1739" t="n"/>
      <c r="QEM14" s="1739" t="n"/>
      <c r="QEN14" s="1739" t="n"/>
      <c r="QEO14" s="1739" t="n"/>
      <c r="QEP14" s="1739" t="n"/>
      <c r="QEQ14" s="1739" t="n"/>
      <c r="QER14" s="1739" t="n"/>
      <c r="QES14" s="1739" t="n"/>
      <c r="QET14" s="1739" t="n"/>
      <c r="QEU14" s="1739" t="n"/>
      <c r="QEV14" s="1739" t="n"/>
      <c r="QEW14" s="1739" t="n"/>
      <c r="QEX14" s="1739" t="n"/>
      <c r="QEY14" s="1739" t="n"/>
      <c r="QEZ14" s="1739" t="n"/>
      <c r="QFA14" s="1739" t="n"/>
      <c r="QFB14" s="1739" t="n"/>
      <c r="QFC14" s="1739" t="n"/>
      <c r="QFD14" s="1739" t="n"/>
      <c r="QFE14" s="1739" t="n"/>
      <c r="QFF14" s="1739" t="n"/>
      <c r="QFG14" s="1739" t="n"/>
      <c r="QFH14" s="1739" t="n"/>
      <c r="QFI14" s="1739" t="n"/>
      <c r="QFJ14" s="1739" t="n"/>
      <c r="QFK14" s="1739" t="n"/>
      <c r="QFL14" s="1739" t="n"/>
      <c r="QFM14" s="1739" t="n"/>
      <c r="QFN14" s="1739" t="n"/>
      <c r="QFO14" s="1739" t="n"/>
      <c r="QFP14" s="1739" t="n"/>
      <c r="QFQ14" s="1739" t="n"/>
      <c r="QFR14" s="1739" t="n"/>
      <c r="QFS14" s="1739" t="n"/>
      <c r="QFT14" s="1739" t="n"/>
      <c r="QFU14" s="1739" t="n"/>
      <c r="QFV14" s="1739" t="n"/>
      <c r="QFW14" s="1739" t="n"/>
      <c r="QFX14" s="1739" t="n"/>
      <c r="QFY14" s="1739" t="n"/>
      <c r="QFZ14" s="1739" t="n"/>
      <c r="QGA14" s="1739" t="n"/>
      <c r="QGB14" s="1739" t="n"/>
      <c r="QGC14" s="1739" t="n"/>
      <c r="QGD14" s="1739" t="n"/>
      <c r="QGE14" s="1739" t="n"/>
      <c r="QGF14" s="1739" t="n"/>
      <c r="QGG14" s="1739" t="n"/>
      <c r="QGH14" s="1739" t="n"/>
      <c r="QGI14" s="1739" t="n"/>
      <c r="QGJ14" s="1739" t="n"/>
      <c r="QGK14" s="1739" t="n"/>
      <c r="QGL14" s="1739" t="n"/>
      <c r="QGM14" s="1739" t="n"/>
      <c r="QGN14" s="1739" t="n"/>
      <c r="QGO14" s="1739" t="n"/>
      <c r="QGP14" s="1739" t="n"/>
      <c r="QGQ14" s="1739" t="n"/>
      <c r="QGR14" s="1739" t="n"/>
      <c r="QGS14" s="1739" t="n"/>
      <c r="QGT14" s="1739" t="n"/>
      <c r="QGU14" s="1739" t="n"/>
      <c r="QGV14" s="1739" t="n"/>
      <c r="QGW14" s="1739" t="n"/>
      <c r="QGX14" s="1739" t="n"/>
      <c r="QGY14" s="1739" t="n"/>
      <c r="QGZ14" s="1739" t="n"/>
      <c r="QHA14" s="1739" t="n"/>
      <c r="QHB14" s="1739" t="n"/>
      <c r="QHC14" s="1739" t="n"/>
      <c r="QHD14" s="1739" t="n"/>
      <c r="QHE14" s="1739" t="n"/>
      <c r="QHF14" s="1739" t="n"/>
      <c r="QHG14" s="1739" t="n"/>
      <c r="QHH14" s="1739" t="n"/>
      <c r="QHI14" s="1739" t="n"/>
      <c r="QHJ14" s="1739" t="n"/>
      <c r="QHK14" s="1739" t="n"/>
      <c r="QHL14" s="1739" t="n"/>
      <c r="QHM14" s="1739" t="n"/>
      <c r="QHN14" s="1739" t="n"/>
      <c r="QHO14" s="1739" t="n"/>
      <c r="QHP14" s="1739" t="n"/>
      <c r="QHQ14" s="1739" t="n"/>
      <c r="QHR14" s="1739" t="n"/>
      <c r="QHS14" s="1739" t="n"/>
      <c r="QHT14" s="1739" t="n"/>
      <c r="QHU14" s="1739" t="n"/>
      <c r="QHV14" s="1739" t="n"/>
      <c r="QHW14" s="1739" t="n"/>
      <c r="QHX14" s="1739" t="n"/>
      <c r="QHY14" s="1739" t="n"/>
      <c r="QHZ14" s="1739" t="n"/>
      <c r="QIA14" s="1739" t="n"/>
      <c r="QIB14" s="1739" t="n"/>
      <c r="QIC14" s="1739" t="n"/>
      <c r="QID14" s="1739" t="n"/>
      <c r="QIE14" s="1739" t="n"/>
      <c r="QIF14" s="1739" t="n"/>
      <c r="QIG14" s="1739" t="n"/>
      <c r="QIH14" s="1739" t="n"/>
      <c r="QII14" s="1739" t="n"/>
      <c r="QIJ14" s="1739" t="n"/>
      <c r="QIK14" s="1739" t="n"/>
      <c r="QIL14" s="1739" t="n"/>
      <c r="QIM14" s="1739" t="n"/>
      <c r="QIN14" s="1739" t="n"/>
      <c r="QIO14" s="1739" t="n"/>
      <c r="QIP14" s="1739" t="n"/>
      <c r="QIQ14" s="1739" t="n"/>
      <c r="QIR14" s="1739" t="n"/>
      <c r="QIS14" s="1739" t="n"/>
      <c r="QIT14" s="1739" t="n"/>
      <c r="QIU14" s="1739" t="n"/>
      <c r="QIV14" s="1739" t="n"/>
      <c r="QIW14" s="1739" t="n"/>
      <c r="QIX14" s="1739" t="n"/>
      <c r="QIY14" s="1739" t="n"/>
      <c r="QIZ14" s="1739" t="n"/>
      <c r="QJA14" s="1739" t="n"/>
      <c r="QJB14" s="1739" t="n"/>
      <c r="QJC14" s="1739" t="n"/>
      <c r="QJD14" s="1739" t="n"/>
      <c r="QJE14" s="1739" t="n"/>
      <c r="QJF14" s="1739" t="n"/>
      <c r="QJG14" s="1739" t="n"/>
      <c r="QJH14" s="1739" t="n"/>
      <c r="QJI14" s="1739" t="n"/>
      <c r="QJJ14" s="1739" t="n"/>
      <c r="QJK14" s="1739" t="n"/>
      <c r="QJL14" s="1739" t="n"/>
      <c r="QJM14" s="1739" t="n"/>
      <c r="QJN14" s="1739" t="n"/>
      <c r="QJO14" s="1739" t="n"/>
      <c r="QJP14" s="1739" t="n"/>
      <c r="QJQ14" s="1739" t="n"/>
      <c r="QJR14" s="1739" t="n"/>
      <c r="QJS14" s="1739" t="n"/>
      <c r="QJT14" s="1739" t="n"/>
      <c r="QJU14" s="1739" t="n"/>
      <c r="QJV14" s="1739" t="n"/>
      <c r="QJW14" s="1739" t="n"/>
      <c r="QJX14" s="1739" t="n"/>
      <c r="QJY14" s="1739" t="n"/>
      <c r="QJZ14" s="1739" t="n"/>
      <c r="QKA14" s="1739" t="n"/>
      <c r="QKB14" s="1739" t="n"/>
      <c r="QKC14" s="1739" t="n"/>
      <c r="QKD14" s="1739" t="n"/>
      <c r="QKE14" s="1739" t="n"/>
      <c r="QKF14" s="1739" t="n"/>
      <c r="QKG14" s="1739" t="n"/>
      <c r="QKH14" s="1739" t="n"/>
      <c r="QKI14" s="1739" t="n"/>
      <c r="QKJ14" s="1739" t="n"/>
      <c r="QKK14" s="1739" t="n"/>
      <c r="QKL14" s="1739" t="n"/>
      <c r="QKM14" s="1739" t="n"/>
      <c r="QKN14" s="1739" t="n"/>
      <c r="QKO14" s="1739" t="n"/>
      <c r="QKP14" s="1739" t="n"/>
      <c r="QKQ14" s="1739" t="n"/>
      <c r="QKR14" s="1739" t="n"/>
      <c r="QKS14" s="1739" t="n"/>
      <c r="QKT14" s="1739" t="n"/>
      <c r="QKU14" s="1739" t="n"/>
      <c r="QKV14" s="1739" t="n"/>
      <c r="QKW14" s="1739" t="n"/>
      <c r="QKX14" s="1739" t="n"/>
      <c r="QKY14" s="1739" t="n"/>
      <c r="QKZ14" s="1739" t="n"/>
      <c r="QLA14" s="1739" t="n"/>
      <c r="QLB14" s="1739" t="n"/>
      <c r="QLC14" s="1739" t="n"/>
      <c r="QLD14" s="1739" t="n"/>
      <c r="QLE14" s="1739" t="n"/>
      <c r="QLF14" s="1739" t="n"/>
      <c r="QLG14" s="1739" t="n"/>
      <c r="QLH14" s="1739" t="n"/>
      <c r="QLI14" s="1739" t="n"/>
      <c r="QLJ14" s="1739" t="n"/>
      <c r="QLK14" s="1739" t="n"/>
      <c r="QLL14" s="1739" t="n"/>
      <c r="QLM14" s="1739" t="n"/>
      <c r="QLN14" s="1739" t="n"/>
      <c r="QLO14" s="1739" t="n"/>
      <c r="QLP14" s="1739" t="n"/>
      <c r="QLQ14" s="1739" t="n"/>
      <c r="QLR14" s="1739" t="n"/>
      <c r="QLS14" s="1739" t="n"/>
      <c r="QLT14" s="1739" t="n"/>
      <c r="QLU14" s="1739" t="n"/>
      <c r="QLV14" s="1739" t="n"/>
      <c r="QLW14" s="1739" t="n"/>
      <c r="QLX14" s="1739" t="n"/>
      <c r="QLY14" s="1739" t="n"/>
      <c r="QLZ14" s="1739" t="n"/>
      <c r="QMA14" s="1739" t="n"/>
      <c r="QMB14" s="1739" t="n"/>
      <c r="QMC14" s="1739" t="n"/>
      <c r="QMD14" s="1739" t="n"/>
      <c r="QME14" s="1739" t="n"/>
      <c r="QMF14" s="1739" t="n"/>
      <c r="QMG14" s="1739" t="n"/>
      <c r="QMH14" s="1739" t="n"/>
      <c r="QMI14" s="1739" t="n"/>
      <c r="QMJ14" s="1739" t="n"/>
      <c r="QMK14" s="1739" t="n"/>
      <c r="QML14" s="1739" t="n"/>
      <c r="QMM14" s="1739" t="n"/>
      <c r="QMN14" s="1739" t="n"/>
      <c r="QMO14" s="1739" t="n"/>
      <c r="QMP14" s="1739" t="n"/>
      <c r="QMQ14" s="1739" t="n"/>
      <c r="QMR14" s="1739" t="n"/>
      <c r="QMS14" s="1739" t="n"/>
      <c r="QMT14" s="1739" t="n"/>
      <c r="QMU14" s="1739" t="n"/>
      <c r="QMV14" s="1739" t="n"/>
      <c r="QMW14" s="1739" t="n"/>
      <c r="QMX14" s="1739" t="n"/>
      <c r="QMY14" s="1739" t="n"/>
      <c r="QMZ14" s="1739" t="n"/>
      <c r="QNA14" s="1739" t="n"/>
      <c r="QNB14" s="1739" t="n"/>
      <c r="QNC14" s="1739" t="n"/>
      <c r="QND14" s="1739" t="n"/>
      <c r="QNE14" s="1739" t="n"/>
      <c r="QNF14" s="1739" t="n"/>
      <c r="QNG14" s="1739" t="n"/>
      <c r="QNH14" s="1739" t="n"/>
      <c r="QNI14" s="1739" t="n"/>
      <c r="QNJ14" s="1739" t="n"/>
      <c r="QNK14" s="1739" t="n"/>
      <c r="QNL14" s="1739" t="n"/>
      <c r="QNM14" s="1739" t="n"/>
      <c r="QNN14" s="1739" t="n"/>
      <c r="QNO14" s="1739" t="n"/>
      <c r="QNP14" s="1739" t="n"/>
      <c r="QNQ14" s="1739" t="n"/>
      <c r="QNR14" s="1739" t="n"/>
      <c r="QNS14" s="1739" t="n"/>
      <c r="QNT14" s="1739" t="n"/>
      <c r="QNU14" s="1739" t="n"/>
      <c r="QNV14" s="1739" t="n"/>
      <c r="QNW14" s="1739" t="n"/>
      <c r="QNX14" s="1739" t="n"/>
      <c r="QNY14" s="1739" t="n"/>
      <c r="QNZ14" s="1739" t="n"/>
      <c r="QOA14" s="1739" t="n"/>
      <c r="QOB14" s="1739" t="n"/>
      <c r="QOC14" s="1739" t="n"/>
      <c r="QOD14" s="1739" t="n"/>
      <c r="QOE14" s="1739" t="n"/>
      <c r="QOF14" s="1739" t="n"/>
      <c r="QOG14" s="1739" t="n"/>
      <c r="QOH14" s="1739" t="n"/>
      <c r="QOI14" s="1739" t="n"/>
      <c r="QOJ14" s="1739" t="n"/>
      <c r="QOK14" s="1739" t="n"/>
      <c r="QOL14" s="1739" t="n"/>
      <c r="QOM14" s="1739" t="n"/>
      <c r="QON14" s="1739" t="n"/>
      <c r="QOO14" s="1739" t="n"/>
      <c r="QOP14" s="1739" t="n"/>
      <c r="QOQ14" s="1739" t="n"/>
      <c r="QOR14" s="1739" t="n"/>
      <c r="QOS14" s="1739" t="n"/>
      <c r="QOT14" s="1739" t="n"/>
      <c r="QOU14" s="1739" t="n"/>
      <c r="QOV14" s="1739" t="n"/>
      <c r="QOW14" s="1739" t="n"/>
      <c r="QOX14" s="1739" t="n"/>
      <c r="QOY14" s="1739" t="n"/>
      <c r="QOZ14" s="1739" t="n"/>
      <c r="QPA14" s="1739" t="n"/>
      <c r="QPB14" s="1739" t="n"/>
      <c r="QPC14" s="1739" t="n"/>
      <c r="QPD14" s="1739" t="n"/>
      <c r="QPE14" s="1739" t="n"/>
      <c r="QPF14" s="1739" t="n"/>
      <c r="QPG14" s="1739" t="n"/>
      <c r="QPH14" s="1739" t="n"/>
      <c r="QPI14" s="1739" t="n"/>
      <c r="QPJ14" s="1739" t="n"/>
      <c r="QPK14" s="1739" t="n"/>
      <c r="QPL14" s="1739" t="n"/>
      <c r="QPM14" s="1739" t="n"/>
      <c r="QPN14" s="1739" t="n"/>
      <c r="QPO14" s="1739" t="n"/>
      <c r="QPP14" s="1739" t="n"/>
      <c r="QPQ14" s="1739" t="n"/>
      <c r="QPR14" s="1739" t="n"/>
      <c r="QPS14" s="1739" t="n"/>
      <c r="QPT14" s="1739" t="n"/>
      <c r="QPU14" s="1739" t="n"/>
      <c r="QPV14" s="1739" t="n"/>
      <c r="QPW14" s="1739" t="n"/>
      <c r="QPX14" s="1739" t="n"/>
      <c r="QPY14" s="1739" t="n"/>
      <c r="QPZ14" s="1739" t="n"/>
      <c r="QQA14" s="1739" t="n"/>
      <c r="QQB14" s="1739" t="n"/>
      <c r="QQC14" s="1739" t="n"/>
      <c r="QQD14" s="1739" t="n"/>
      <c r="QQE14" s="1739" t="n"/>
      <c r="QQF14" s="1739" t="n"/>
      <c r="QQG14" s="1739" t="n"/>
      <c r="QQH14" s="1739" t="n"/>
      <c r="QQI14" s="1739" t="n"/>
      <c r="QQJ14" s="1739" t="n"/>
      <c r="QQK14" s="1739" t="n"/>
      <c r="QQL14" s="1739" t="n"/>
      <c r="QQM14" s="1739" t="n"/>
      <c r="QQN14" s="1739" t="n"/>
      <c r="QQO14" s="1739" t="n"/>
      <c r="QQP14" s="1739" t="n"/>
      <c r="QQQ14" s="1739" t="n"/>
      <c r="QQR14" s="1739" t="n"/>
      <c r="QQS14" s="1739" t="n"/>
      <c r="QQT14" s="1739" t="n"/>
      <c r="QQU14" s="1739" t="n"/>
      <c r="QQV14" s="1739" t="n"/>
      <c r="QQW14" s="1739" t="n"/>
      <c r="QQX14" s="1739" t="n"/>
      <c r="QQY14" s="1739" t="n"/>
      <c r="QQZ14" s="1739" t="n"/>
      <c r="QRA14" s="1739" t="n"/>
      <c r="QRB14" s="1739" t="n"/>
      <c r="QRC14" s="1739" t="n"/>
      <c r="QRD14" s="1739" t="n"/>
      <c r="QRE14" s="1739" t="n"/>
      <c r="QRF14" s="1739" t="n"/>
      <c r="QRG14" s="1739" t="n"/>
      <c r="QRH14" s="1739" t="n"/>
      <c r="QRI14" s="1739" t="n"/>
      <c r="QRJ14" s="1739" t="n"/>
      <c r="QRK14" s="1739" t="n"/>
      <c r="QRL14" s="1739" t="n"/>
      <c r="QRM14" s="1739" t="n"/>
      <c r="QRN14" s="1739" t="n"/>
      <c r="QRO14" s="1739" t="n"/>
      <c r="QRP14" s="1739" t="n"/>
      <c r="QRQ14" s="1739" t="n"/>
      <c r="QRR14" s="1739" t="n"/>
      <c r="QRS14" s="1739" t="n"/>
      <c r="QRT14" s="1739" t="n"/>
      <c r="QRU14" s="1739" t="n"/>
      <c r="QRV14" s="1739" t="n"/>
      <c r="QRW14" s="1739" t="n"/>
      <c r="QRX14" s="1739" t="n"/>
      <c r="QRY14" s="1739" t="n"/>
      <c r="QRZ14" s="1739" t="n"/>
      <c r="QSA14" s="1739" t="n"/>
      <c r="QSB14" s="1739" t="n"/>
      <c r="QSC14" s="1739" t="n"/>
      <c r="QSD14" s="1739" t="n"/>
      <c r="QSE14" s="1739" t="n"/>
      <c r="QSF14" s="1739" t="n"/>
      <c r="QSG14" s="1739" t="n"/>
      <c r="QSH14" s="1739" t="n"/>
      <c r="QSI14" s="1739" t="n"/>
      <c r="QSJ14" s="1739" t="n"/>
      <c r="QSK14" s="1739" t="n"/>
      <c r="QSL14" s="1739" t="n"/>
      <c r="QSM14" s="1739" t="n"/>
      <c r="QSN14" s="1739" t="n"/>
      <c r="QSO14" s="1739" t="n"/>
      <c r="QSP14" s="1739" t="n"/>
      <c r="QSQ14" s="1739" t="n"/>
      <c r="QSR14" s="1739" t="n"/>
      <c r="QSS14" s="1739" t="n"/>
      <c r="QST14" s="1739" t="n"/>
      <c r="QSU14" s="1739" t="n"/>
      <c r="QSV14" s="1739" t="n"/>
      <c r="QSW14" s="1739" t="n"/>
      <c r="QSX14" s="1739" t="n"/>
      <c r="QSY14" s="1739" t="n"/>
      <c r="QSZ14" s="1739" t="n"/>
      <c r="QTA14" s="1739" t="n"/>
      <c r="QTB14" s="1739" t="n"/>
      <c r="QTC14" s="1739" t="n"/>
      <c r="QTD14" s="1739" t="n"/>
      <c r="QTE14" s="1739" t="n"/>
      <c r="QTF14" s="1739" t="n"/>
      <c r="QTG14" s="1739" t="n"/>
      <c r="QTH14" s="1739" t="n"/>
      <c r="QTI14" s="1739" t="n"/>
      <c r="QTJ14" s="1739" t="n"/>
      <c r="QTK14" s="1739" t="n"/>
      <c r="QTL14" s="1739" t="n"/>
      <c r="QTM14" s="1739" t="n"/>
      <c r="QTN14" s="1739" t="n"/>
      <c r="QTO14" s="1739" t="n"/>
      <c r="QTP14" s="1739" t="n"/>
      <c r="QTQ14" s="1739" t="n"/>
      <c r="QTR14" s="1739" t="n"/>
      <c r="QTS14" s="1739" t="n"/>
      <c r="QTT14" s="1739" t="n"/>
      <c r="QTU14" s="1739" t="n"/>
      <c r="QTV14" s="1739" t="n"/>
      <c r="QTW14" s="1739" t="n"/>
      <c r="QTX14" s="1739" t="n"/>
      <c r="QTY14" s="1739" t="n"/>
      <c r="QTZ14" s="1739" t="n"/>
      <c r="QUA14" s="1739" t="n"/>
      <c r="QUB14" s="1739" t="n"/>
      <c r="QUC14" s="1739" t="n"/>
      <c r="QUD14" s="1739" t="n"/>
      <c r="QUE14" s="1739" t="n"/>
      <c r="QUF14" s="1739" t="n"/>
      <c r="QUG14" s="1739" t="n"/>
      <c r="QUH14" s="1739" t="n"/>
      <c r="QUI14" s="1739" t="n"/>
      <c r="QUJ14" s="1739" t="n"/>
      <c r="QUK14" s="1739" t="n"/>
      <c r="QUL14" s="1739" t="n"/>
      <c r="QUM14" s="1739" t="n"/>
      <c r="QUN14" s="1739" t="n"/>
      <c r="QUO14" s="1739" t="n"/>
      <c r="QUP14" s="1739" t="n"/>
      <c r="QUQ14" s="1739" t="n"/>
      <c r="QUR14" s="1739" t="n"/>
      <c r="QUS14" s="1739" t="n"/>
      <c r="QUT14" s="1739" t="n"/>
      <c r="QUU14" s="1739" t="n"/>
      <c r="QUV14" s="1739" t="n"/>
      <c r="QUW14" s="1739" t="n"/>
      <c r="QUX14" s="1739" t="n"/>
      <c r="QUY14" s="1739" t="n"/>
      <c r="QUZ14" s="1739" t="n"/>
      <c r="QVA14" s="1739" t="n"/>
      <c r="QVB14" s="1739" t="n"/>
      <c r="QVC14" s="1739" t="n"/>
      <c r="QVD14" s="1739" t="n"/>
      <c r="QVE14" s="1739" t="n"/>
      <c r="QVF14" s="1739" t="n"/>
      <c r="QVG14" s="1739" t="n"/>
      <c r="QVH14" s="1739" t="n"/>
      <c r="QVI14" s="1739" t="n"/>
      <c r="QVJ14" s="1739" t="n"/>
      <c r="QVK14" s="1739" t="n"/>
      <c r="QVL14" s="1739" t="n"/>
      <c r="QVM14" s="1739" t="n"/>
      <c r="QVN14" s="1739" t="n"/>
      <c r="QVO14" s="1739" t="n"/>
      <c r="QVP14" s="1739" t="n"/>
      <c r="QVQ14" s="1739" t="n"/>
      <c r="QVR14" s="1739" t="n"/>
      <c r="QVS14" s="1739" t="n"/>
      <c r="QVT14" s="1739" t="n"/>
      <c r="QVU14" s="1739" t="n"/>
      <c r="QVV14" s="1739" t="n"/>
      <c r="QVW14" s="1739" t="n"/>
      <c r="QVX14" s="1739" t="n"/>
      <c r="QVY14" s="1739" t="n"/>
      <c r="QVZ14" s="1739" t="n"/>
      <c r="QWA14" s="1739" t="n"/>
      <c r="QWB14" s="1739" t="n"/>
      <c r="QWC14" s="1739" t="n"/>
      <c r="QWD14" s="1739" t="n"/>
      <c r="QWE14" s="1739" t="n"/>
      <c r="QWF14" s="1739" t="n"/>
      <c r="QWG14" s="1739" t="n"/>
      <c r="QWH14" s="1739" t="n"/>
      <c r="QWI14" s="1739" t="n"/>
      <c r="QWJ14" s="1739" t="n"/>
      <c r="QWK14" s="1739" t="n"/>
      <c r="QWL14" s="1739" t="n"/>
      <c r="QWM14" s="1739" t="n"/>
      <c r="QWN14" s="1739" t="n"/>
      <c r="QWO14" s="1739" t="n"/>
      <c r="QWP14" s="1739" t="n"/>
      <c r="QWQ14" s="1739" t="n"/>
      <c r="QWR14" s="1739" t="n"/>
      <c r="QWS14" s="1739" t="n"/>
      <c r="QWT14" s="1739" t="n"/>
      <c r="QWU14" s="1739" t="n"/>
      <c r="QWV14" s="1739" t="n"/>
      <c r="QWW14" s="1739" t="n"/>
      <c r="QWX14" s="1739" t="n"/>
      <c r="QWY14" s="1739" t="n"/>
      <c r="QWZ14" s="1739" t="n"/>
      <c r="QXA14" s="1739" t="n"/>
      <c r="QXB14" s="1739" t="n"/>
      <c r="QXC14" s="1739" t="n"/>
      <c r="QXD14" s="1739" t="n"/>
      <c r="QXE14" s="1739" t="n"/>
      <c r="QXF14" s="1739" t="n"/>
      <c r="QXG14" s="1739" t="n"/>
      <c r="QXH14" s="1739" t="n"/>
      <c r="QXI14" s="1739" t="n"/>
      <c r="QXJ14" s="1739" t="n"/>
      <c r="QXK14" s="1739" t="n"/>
      <c r="QXL14" s="1739" t="n"/>
      <c r="QXM14" s="1739" t="n"/>
      <c r="QXN14" s="1739" t="n"/>
      <c r="QXO14" s="1739" t="n"/>
      <c r="QXP14" s="1739" t="n"/>
      <c r="QXQ14" s="1739" t="n"/>
      <c r="QXR14" s="1739" t="n"/>
      <c r="QXS14" s="1739" t="n"/>
      <c r="QXT14" s="1739" t="n"/>
      <c r="QXU14" s="1739" t="n"/>
      <c r="QXV14" s="1739" t="n"/>
      <c r="QXW14" s="1739" t="n"/>
      <c r="QXX14" s="1739" t="n"/>
      <c r="QXY14" s="1739" t="n"/>
      <c r="QXZ14" s="1739" t="n"/>
      <c r="QYA14" s="1739" t="n"/>
      <c r="QYB14" s="1739" t="n"/>
      <c r="QYC14" s="1739" t="n"/>
      <c r="QYD14" s="1739" t="n"/>
      <c r="QYE14" s="1739" t="n"/>
      <c r="QYF14" s="1739" t="n"/>
      <c r="QYG14" s="1739" t="n"/>
      <c r="QYH14" s="1739" t="n"/>
      <c r="QYI14" s="1739" t="n"/>
      <c r="QYJ14" s="1739" t="n"/>
      <c r="QYK14" s="1739" t="n"/>
      <c r="QYL14" s="1739" t="n"/>
      <c r="QYM14" s="1739" t="n"/>
      <c r="QYN14" s="1739" t="n"/>
      <c r="QYO14" s="1739" t="n"/>
      <c r="QYP14" s="1739" t="n"/>
      <c r="QYQ14" s="1739" t="n"/>
      <c r="QYR14" s="1739" t="n"/>
      <c r="QYS14" s="1739" t="n"/>
      <c r="QYT14" s="1739" t="n"/>
      <c r="QYU14" s="1739" t="n"/>
      <c r="QYV14" s="1739" t="n"/>
      <c r="QYW14" s="1739" t="n"/>
      <c r="QYX14" s="1739" t="n"/>
      <c r="QYY14" s="1739" t="n"/>
      <c r="QYZ14" s="1739" t="n"/>
      <c r="QZA14" s="1739" t="n"/>
      <c r="QZB14" s="1739" t="n"/>
      <c r="QZC14" s="1739" t="n"/>
      <c r="QZD14" s="1739" t="n"/>
      <c r="QZE14" s="1739" t="n"/>
      <c r="QZF14" s="1739" t="n"/>
      <c r="QZG14" s="1739" t="n"/>
      <c r="QZH14" s="1739" t="n"/>
      <c r="QZI14" s="1739" t="n"/>
      <c r="QZJ14" s="1739" t="n"/>
      <c r="QZK14" s="1739" t="n"/>
      <c r="QZL14" s="1739" t="n"/>
      <c r="QZM14" s="1739" t="n"/>
      <c r="QZN14" s="1739" t="n"/>
      <c r="QZO14" s="1739" t="n"/>
      <c r="QZP14" s="1739" t="n"/>
      <c r="QZQ14" s="1739" t="n"/>
      <c r="QZR14" s="1739" t="n"/>
      <c r="QZS14" s="1739" t="n"/>
      <c r="QZT14" s="1739" t="n"/>
      <c r="QZU14" s="1739" t="n"/>
      <c r="QZV14" s="1739" t="n"/>
      <c r="QZW14" s="1739" t="n"/>
      <c r="QZX14" s="1739" t="n"/>
      <c r="QZY14" s="1739" t="n"/>
      <c r="QZZ14" s="1739" t="n"/>
      <c r="RAA14" s="1739" t="n"/>
      <c r="RAB14" s="1739" t="n"/>
      <c r="RAC14" s="1739" t="n"/>
      <c r="RAD14" s="1739" t="n"/>
      <c r="RAE14" s="1739" t="n"/>
      <c r="RAF14" s="1739" t="n"/>
      <c r="RAG14" s="1739" t="n"/>
      <c r="RAH14" s="1739" t="n"/>
      <c r="RAI14" s="1739" t="n"/>
      <c r="RAJ14" s="1739" t="n"/>
      <c r="RAK14" s="1739" t="n"/>
      <c r="RAL14" s="1739" t="n"/>
      <c r="RAM14" s="1739" t="n"/>
      <c r="RAN14" s="1739" t="n"/>
      <c r="RAO14" s="1739" t="n"/>
      <c r="RAP14" s="1739" t="n"/>
      <c r="RAQ14" s="1739" t="n"/>
      <c r="RAR14" s="1739" t="n"/>
      <c r="RAS14" s="1739" t="n"/>
      <c r="RAT14" s="1739" t="n"/>
      <c r="RAU14" s="1739" t="n"/>
      <c r="RAV14" s="1739" t="n"/>
      <c r="RAW14" s="1739" t="n"/>
      <c r="RAX14" s="1739" t="n"/>
      <c r="RAY14" s="1739" t="n"/>
      <c r="RAZ14" s="1739" t="n"/>
      <c r="RBA14" s="1739" t="n"/>
      <c r="RBB14" s="1739" t="n"/>
      <c r="RBC14" s="1739" t="n"/>
      <c r="RBD14" s="1739" t="n"/>
      <c r="RBE14" s="1739" t="n"/>
      <c r="RBF14" s="1739" t="n"/>
      <c r="RBG14" s="1739" t="n"/>
      <c r="RBH14" s="1739" t="n"/>
      <c r="RBI14" s="1739" t="n"/>
      <c r="RBJ14" s="1739" t="n"/>
      <c r="RBK14" s="1739" t="n"/>
      <c r="RBL14" s="1739" t="n"/>
      <c r="RBM14" s="1739" t="n"/>
      <c r="RBN14" s="1739" t="n"/>
      <c r="RBO14" s="1739" t="n"/>
      <c r="RBP14" s="1739" t="n"/>
      <c r="RBQ14" s="1739" t="n"/>
      <c r="RBR14" s="1739" t="n"/>
      <c r="RBS14" s="1739" t="n"/>
      <c r="RBT14" s="1739" t="n"/>
      <c r="RBU14" s="1739" t="n"/>
      <c r="RBV14" s="1739" t="n"/>
      <c r="RBW14" s="1739" t="n"/>
      <c r="RBX14" s="1739" t="n"/>
      <c r="RBY14" s="1739" t="n"/>
      <c r="RBZ14" s="1739" t="n"/>
      <c r="RCA14" s="1739" t="n"/>
      <c r="RCB14" s="1739" t="n"/>
      <c r="RCC14" s="1739" t="n"/>
      <c r="RCD14" s="1739" t="n"/>
      <c r="RCE14" s="1739" t="n"/>
      <c r="RCF14" s="1739" t="n"/>
      <c r="RCG14" s="1739" t="n"/>
      <c r="RCH14" s="1739" t="n"/>
      <c r="RCI14" s="1739" t="n"/>
      <c r="RCJ14" s="1739" t="n"/>
      <c r="RCK14" s="1739" t="n"/>
      <c r="RCL14" s="1739" t="n"/>
      <c r="RCM14" s="1739" t="n"/>
      <c r="RCN14" s="1739" t="n"/>
      <c r="RCO14" s="1739" t="n"/>
      <c r="RCP14" s="1739" t="n"/>
      <c r="RCQ14" s="1739" t="n"/>
      <c r="RCR14" s="1739" t="n"/>
      <c r="RCS14" s="1739" t="n"/>
      <c r="RCT14" s="1739" t="n"/>
      <c r="RCU14" s="1739" t="n"/>
      <c r="RCV14" s="1739" t="n"/>
      <c r="RCW14" s="1739" t="n"/>
      <c r="RCX14" s="1739" t="n"/>
      <c r="RCY14" s="1739" t="n"/>
      <c r="RCZ14" s="1739" t="n"/>
      <c r="RDA14" s="1739" t="n"/>
      <c r="RDB14" s="1739" t="n"/>
      <c r="RDC14" s="1739" t="n"/>
      <c r="RDD14" s="1739" t="n"/>
      <c r="RDE14" s="1739" t="n"/>
      <c r="RDF14" s="1739" t="n"/>
      <c r="RDG14" s="1739" t="n"/>
      <c r="RDH14" s="1739" t="n"/>
      <c r="RDI14" s="1739" t="n"/>
      <c r="RDJ14" s="1739" t="n"/>
      <c r="RDK14" s="1739" t="n"/>
      <c r="RDL14" s="1739" t="n"/>
      <c r="RDM14" s="1739" t="n"/>
      <c r="RDN14" s="1739" t="n"/>
      <c r="RDO14" s="1739" t="n"/>
      <c r="RDP14" s="1739" t="n"/>
      <c r="RDQ14" s="1739" t="n"/>
      <c r="RDR14" s="1739" t="n"/>
      <c r="RDS14" s="1739" t="n"/>
      <c r="RDT14" s="1739" t="n"/>
      <c r="RDU14" s="1739" t="n"/>
      <c r="RDV14" s="1739" t="n"/>
      <c r="RDW14" s="1739" t="n"/>
      <c r="RDX14" s="1739" t="n"/>
      <c r="RDY14" s="1739" t="n"/>
      <c r="RDZ14" s="1739" t="n"/>
      <c r="REA14" s="1739" t="n"/>
      <c r="REB14" s="1739" t="n"/>
      <c r="REC14" s="1739" t="n"/>
      <c r="RED14" s="1739" t="n"/>
      <c r="REE14" s="1739" t="n"/>
      <c r="REF14" s="1739" t="n"/>
      <c r="REG14" s="1739" t="n"/>
      <c r="REH14" s="1739" t="n"/>
      <c r="REI14" s="1739" t="n"/>
      <c r="REJ14" s="1739" t="n"/>
      <c r="REK14" s="1739" t="n"/>
      <c r="REL14" s="1739" t="n"/>
      <c r="REM14" s="1739" t="n"/>
      <c r="REN14" s="1739" t="n"/>
      <c r="REO14" s="1739" t="n"/>
      <c r="REP14" s="1739" t="n"/>
      <c r="REQ14" s="1739" t="n"/>
      <c r="RER14" s="1739" t="n"/>
      <c r="RES14" s="1739" t="n"/>
      <c r="RET14" s="1739" t="n"/>
      <c r="REU14" s="1739" t="n"/>
      <c r="REV14" s="1739" t="n"/>
      <c r="REW14" s="1739" t="n"/>
      <c r="REX14" s="1739" t="n"/>
      <c r="REY14" s="1739" t="n"/>
      <c r="REZ14" s="1739" t="n"/>
      <c r="RFA14" s="1739" t="n"/>
      <c r="RFB14" s="1739" t="n"/>
      <c r="RFC14" s="1739" t="n"/>
      <c r="RFD14" s="1739" t="n"/>
      <c r="RFE14" s="1739" t="n"/>
      <c r="RFF14" s="1739" t="n"/>
      <c r="RFG14" s="1739" t="n"/>
      <c r="RFH14" s="1739" t="n"/>
      <c r="RFI14" s="1739" t="n"/>
      <c r="RFJ14" s="1739" t="n"/>
      <c r="RFK14" s="1739" t="n"/>
      <c r="RFL14" s="1739" t="n"/>
      <c r="RFM14" s="1739" t="n"/>
      <c r="RFN14" s="1739" t="n"/>
      <c r="RFO14" s="1739" t="n"/>
      <c r="RFP14" s="1739" t="n"/>
      <c r="RFQ14" s="1739" t="n"/>
      <c r="RFR14" s="1739" t="n"/>
      <c r="RFS14" s="1739" t="n"/>
      <c r="RFT14" s="1739" t="n"/>
      <c r="RFU14" s="1739" t="n"/>
      <c r="RFV14" s="1739" t="n"/>
      <c r="RFW14" s="1739" t="n"/>
      <c r="RFX14" s="1739" t="n"/>
      <c r="RFY14" s="1739" t="n"/>
      <c r="RFZ14" s="1739" t="n"/>
      <c r="RGA14" s="1739" t="n"/>
      <c r="RGB14" s="1739" t="n"/>
      <c r="RGC14" s="1739" t="n"/>
      <c r="RGD14" s="1739" t="n"/>
      <c r="RGE14" s="1739" t="n"/>
      <c r="RGF14" s="1739" t="n"/>
      <c r="RGG14" s="1739" t="n"/>
      <c r="RGH14" s="1739" t="n"/>
      <c r="RGI14" s="1739" t="n"/>
      <c r="RGJ14" s="1739" t="n"/>
      <c r="RGK14" s="1739" t="n"/>
      <c r="RGL14" s="1739" t="n"/>
      <c r="RGM14" s="1739" t="n"/>
      <c r="RGN14" s="1739" t="n"/>
      <c r="RGO14" s="1739" t="n"/>
      <c r="RGP14" s="1739" t="n"/>
      <c r="RGQ14" s="1739" t="n"/>
      <c r="RGR14" s="1739" t="n"/>
      <c r="RGS14" s="1739" t="n"/>
      <c r="RGT14" s="1739" t="n"/>
      <c r="RGU14" s="1739" t="n"/>
      <c r="RGV14" s="1739" t="n"/>
      <c r="RGW14" s="1739" t="n"/>
      <c r="RGX14" s="1739" t="n"/>
      <c r="RGY14" s="1739" t="n"/>
      <c r="RGZ14" s="1739" t="n"/>
      <c r="RHA14" s="1739" t="n"/>
      <c r="RHB14" s="1739" t="n"/>
      <c r="RHC14" s="1739" t="n"/>
      <c r="RHD14" s="1739" t="n"/>
      <c r="RHE14" s="1739" t="n"/>
      <c r="RHF14" s="1739" t="n"/>
      <c r="RHG14" s="1739" t="n"/>
      <c r="RHH14" s="1739" t="n"/>
      <c r="RHI14" s="1739" t="n"/>
      <c r="RHJ14" s="1739" t="n"/>
      <c r="RHK14" s="1739" t="n"/>
      <c r="RHL14" s="1739" t="n"/>
      <c r="RHM14" s="1739" t="n"/>
      <c r="RHN14" s="1739" t="n"/>
      <c r="RHO14" s="1739" t="n"/>
      <c r="RHP14" s="1739" t="n"/>
      <c r="RHQ14" s="1739" t="n"/>
      <c r="RHR14" s="1739" t="n"/>
      <c r="RHS14" s="1739" t="n"/>
      <c r="RHT14" s="1739" t="n"/>
      <c r="RHU14" s="1739" t="n"/>
      <c r="RHV14" s="1739" t="n"/>
      <c r="RHW14" s="1739" t="n"/>
      <c r="RHX14" s="1739" t="n"/>
      <c r="RHY14" s="1739" t="n"/>
      <c r="RHZ14" s="1739" t="n"/>
      <c r="RIA14" s="1739" t="n"/>
      <c r="RIB14" s="1739" t="n"/>
      <c r="RIC14" s="1739" t="n"/>
      <c r="RID14" s="1739" t="n"/>
      <c r="RIE14" s="1739" t="n"/>
      <c r="RIF14" s="1739" t="n"/>
      <c r="RIG14" s="1739" t="n"/>
      <c r="RIH14" s="1739" t="n"/>
      <c r="RII14" s="1739" t="n"/>
      <c r="RIJ14" s="1739" t="n"/>
      <c r="RIK14" s="1739" t="n"/>
      <c r="RIL14" s="1739" t="n"/>
      <c r="RIM14" s="1739" t="n"/>
      <c r="RIN14" s="1739" t="n"/>
      <c r="RIO14" s="1739" t="n"/>
      <c r="RIP14" s="1739" t="n"/>
      <c r="RIQ14" s="1739" t="n"/>
      <c r="RIR14" s="1739" t="n"/>
      <c r="RIS14" s="1739" t="n"/>
      <c r="RIT14" s="1739" t="n"/>
      <c r="RIU14" s="1739" t="n"/>
      <c r="RIV14" s="1739" t="n"/>
      <c r="RIW14" s="1739" t="n"/>
      <c r="RIX14" s="1739" t="n"/>
      <c r="RIY14" s="1739" t="n"/>
      <c r="RIZ14" s="1739" t="n"/>
      <c r="RJA14" s="1739" t="n"/>
      <c r="RJB14" s="1739" t="n"/>
      <c r="RJC14" s="1739" t="n"/>
      <c r="RJD14" s="1739" t="n"/>
      <c r="RJE14" s="1739" t="n"/>
      <c r="RJF14" s="1739" t="n"/>
      <c r="RJG14" s="1739" t="n"/>
      <c r="RJH14" s="1739" t="n"/>
      <c r="RJI14" s="1739" t="n"/>
      <c r="RJJ14" s="1739" t="n"/>
      <c r="RJK14" s="1739" t="n"/>
      <c r="RJL14" s="1739" t="n"/>
      <c r="RJM14" s="1739" t="n"/>
      <c r="RJN14" s="1739" t="n"/>
      <c r="RJO14" s="1739" t="n"/>
      <c r="RJP14" s="1739" t="n"/>
      <c r="RJQ14" s="1739" t="n"/>
      <c r="RJR14" s="1739" t="n"/>
      <c r="RJS14" s="1739" t="n"/>
      <c r="RJT14" s="1739" t="n"/>
      <c r="RJU14" s="1739" t="n"/>
      <c r="RJV14" s="1739" t="n"/>
      <c r="RJW14" s="1739" t="n"/>
      <c r="RJX14" s="1739" t="n"/>
      <c r="RJY14" s="1739" t="n"/>
      <c r="RJZ14" s="1739" t="n"/>
      <c r="RKA14" s="1739" t="n"/>
      <c r="RKB14" s="1739" t="n"/>
      <c r="RKC14" s="1739" t="n"/>
      <c r="RKD14" s="1739" t="n"/>
      <c r="RKE14" s="1739" t="n"/>
      <c r="RKF14" s="1739" t="n"/>
      <c r="RKG14" s="1739" t="n"/>
      <c r="RKH14" s="1739" t="n"/>
      <c r="RKI14" s="1739" t="n"/>
      <c r="RKJ14" s="1739" t="n"/>
      <c r="RKK14" s="1739" t="n"/>
      <c r="RKL14" s="1739" t="n"/>
      <c r="RKM14" s="1739" t="n"/>
      <c r="RKN14" s="1739" t="n"/>
      <c r="RKO14" s="1739" t="n"/>
      <c r="RKP14" s="1739" t="n"/>
      <c r="RKQ14" s="1739" t="n"/>
      <c r="RKR14" s="1739" t="n"/>
      <c r="RKS14" s="1739" t="n"/>
      <c r="RKT14" s="1739" t="n"/>
      <c r="RKU14" s="1739" t="n"/>
      <c r="RKV14" s="1739" t="n"/>
      <c r="RKW14" s="1739" t="n"/>
      <c r="RKX14" s="1739" t="n"/>
      <c r="RKY14" s="1739" t="n"/>
      <c r="RKZ14" s="1739" t="n"/>
      <c r="RLA14" s="1739" t="n"/>
      <c r="RLB14" s="1739" t="n"/>
      <c r="RLC14" s="1739" t="n"/>
      <c r="RLD14" s="1739" t="n"/>
      <c r="RLE14" s="1739" t="n"/>
      <c r="RLF14" s="1739" t="n"/>
      <c r="RLG14" s="1739" t="n"/>
      <c r="RLH14" s="1739" t="n"/>
      <c r="RLI14" s="1739" t="n"/>
      <c r="RLJ14" s="1739" t="n"/>
      <c r="RLK14" s="1739" t="n"/>
      <c r="RLL14" s="1739" t="n"/>
      <c r="RLM14" s="1739" t="n"/>
      <c r="RLN14" s="1739" t="n"/>
      <c r="RLO14" s="1739" t="n"/>
      <c r="RLP14" s="1739" t="n"/>
      <c r="RLQ14" s="1739" t="n"/>
      <c r="RLR14" s="1739" t="n"/>
      <c r="RLS14" s="1739" t="n"/>
      <c r="RLT14" s="1739" t="n"/>
      <c r="RLU14" s="1739" t="n"/>
      <c r="RLV14" s="1739" t="n"/>
      <c r="RLW14" s="1739" t="n"/>
      <c r="RLX14" s="1739" t="n"/>
      <c r="RLY14" s="1739" t="n"/>
      <c r="RLZ14" s="1739" t="n"/>
      <c r="RMA14" s="1739" t="n"/>
      <c r="RMB14" s="1739" t="n"/>
      <c r="RMC14" s="1739" t="n"/>
      <c r="RMD14" s="1739" t="n"/>
      <c r="RME14" s="1739" t="n"/>
      <c r="RMF14" s="1739" t="n"/>
      <c r="RMG14" s="1739" t="n"/>
      <c r="RMH14" s="1739" t="n"/>
      <c r="RMI14" s="1739" t="n"/>
      <c r="RMJ14" s="1739" t="n"/>
      <c r="RMK14" s="1739" t="n"/>
      <c r="RML14" s="1739" t="n"/>
      <c r="RMM14" s="1739" t="n"/>
      <c r="RMN14" s="1739" t="n"/>
      <c r="RMO14" s="1739" t="n"/>
      <c r="RMP14" s="1739" t="n"/>
      <c r="RMQ14" s="1739" t="n"/>
      <c r="RMR14" s="1739" t="n"/>
      <c r="RMS14" s="1739" t="n"/>
      <c r="RMT14" s="1739" t="n"/>
      <c r="RMU14" s="1739" t="n"/>
      <c r="RMV14" s="1739" t="n"/>
      <c r="RMW14" s="1739" t="n"/>
      <c r="RMX14" s="1739" t="n"/>
      <c r="RMY14" s="1739" t="n"/>
      <c r="RMZ14" s="1739" t="n"/>
      <c r="RNA14" s="1739" t="n"/>
      <c r="RNB14" s="1739" t="n"/>
      <c r="RNC14" s="1739" t="n"/>
      <c r="RND14" s="1739" t="n"/>
      <c r="RNE14" s="1739" t="n"/>
      <c r="RNF14" s="1739" t="n"/>
      <c r="RNG14" s="1739" t="n"/>
      <c r="RNH14" s="1739" t="n"/>
      <c r="RNI14" s="1739" t="n"/>
      <c r="RNJ14" s="1739" t="n"/>
      <c r="RNK14" s="1739" t="n"/>
      <c r="RNL14" s="1739" t="n"/>
      <c r="RNM14" s="1739" t="n"/>
      <c r="RNN14" s="1739" t="n"/>
      <c r="RNO14" s="1739" t="n"/>
      <c r="RNP14" s="1739" t="n"/>
      <c r="RNQ14" s="1739" t="n"/>
      <c r="RNR14" s="1739" t="n"/>
      <c r="RNS14" s="1739" t="n"/>
      <c r="RNT14" s="1739" t="n"/>
      <c r="RNU14" s="1739" t="n"/>
      <c r="RNV14" s="1739" t="n"/>
      <c r="RNW14" s="1739" t="n"/>
      <c r="RNX14" s="1739" t="n"/>
      <c r="RNY14" s="1739" t="n"/>
      <c r="RNZ14" s="1739" t="n"/>
      <c r="ROA14" s="1739" t="n"/>
      <c r="ROB14" s="1739" t="n"/>
      <c r="ROC14" s="1739" t="n"/>
      <c r="ROD14" s="1739" t="n"/>
      <c r="ROE14" s="1739" t="n"/>
      <c r="ROF14" s="1739" t="n"/>
      <c r="ROG14" s="1739" t="n"/>
      <c r="ROH14" s="1739" t="n"/>
      <c r="ROI14" s="1739" t="n"/>
      <c r="ROJ14" s="1739" t="n"/>
      <c r="ROK14" s="1739" t="n"/>
      <c r="ROL14" s="1739" t="n"/>
      <c r="ROM14" s="1739" t="n"/>
      <c r="RON14" s="1739" t="n"/>
      <c r="ROO14" s="1739" t="n"/>
      <c r="ROP14" s="1739" t="n"/>
      <c r="ROQ14" s="1739" t="n"/>
      <c r="ROR14" s="1739" t="n"/>
      <c r="ROS14" s="1739" t="n"/>
      <c r="ROT14" s="1739" t="n"/>
      <c r="ROU14" s="1739" t="n"/>
      <c r="ROV14" s="1739" t="n"/>
      <c r="ROW14" s="1739" t="n"/>
      <c r="ROX14" s="1739" t="n"/>
      <c r="ROY14" s="1739" t="n"/>
      <c r="ROZ14" s="1739" t="n"/>
      <c r="RPA14" s="1739" t="n"/>
      <c r="RPB14" s="1739" t="n"/>
      <c r="RPC14" s="1739" t="n"/>
      <c r="RPD14" s="1739" t="n"/>
      <c r="RPE14" s="1739" t="n"/>
      <c r="RPF14" s="1739" t="n"/>
      <c r="RPG14" s="1739" t="n"/>
      <c r="RPH14" s="1739" t="n"/>
      <c r="RPI14" s="1739" t="n"/>
      <c r="RPJ14" s="1739" t="n"/>
      <c r="RPK14" s="1739" t="n"/>
      <c r="RPL14" s="1739" t="n"/>
      <c r="RPM14" s="1739" t="n"/>
      <c r="RPN14" s="1739" t="n"/>
      <c r="RPO14" s="1739" t="n"/>
      <c r="RPP14" s="1739" t="n"/>
      <c r="RPQ14" s="1739" t="n"/>
      <c r="RPR14" s="1739" t="n"/>
      <c r="RPS14" s="1739" t="n"/>
      <c r="RPT14" s="1739" t="n"/>
      <c r="RPU14" s="1739" t="n"/>
      <c r="RPV14" s="1739" t="n"/>
      <c r="RPW14" s="1739" t="n"/>
      <c r="RPX14" s="1739" t="n"/>
      <c r="RPY14" s="1739" t="n"/>
      <c r="RPZ14" s="1739" t="n"/>
      <c r="RQA14" s="1739" t="n"/>
      <c r="RQB14" s="1739" t="n"/>
      <c r="RQC14" s="1739" t="n"/>
      <c r="RQD14" s="1739" t="n"/>
      <c r="RQE14" s="1739" t="n"/>
      <c r="RQF14" s="1739" t="n"/>
      <c r="RQG14" s="1739" t="n"/>
      <c r="RQH14" s="1739" t="n"/>
      <c r="RQI14" s="1739" t="n"/>
      <c r="RQJ14" s="1739" t="n"/>
      <c r="RQK14" s="1739" t="n"/>
      <c r="RQL14" s="1739" t="n"/>
      <c r="RQM14" s="1739" t="n"/>
      <c r="RQN14" s="1739" t="n"/>
      <c r="RQO14" s="1739" t="n"/>
      <c r="RQP14" s="1739" t="n"/>
      <c r="RQQ14" s="1739" t="n"/>
      <c r="RQR14" s="1739" t="n"/>
      <c r="RQS14" s="1739" t="n"/>
      <c r="RQT14" s="1739" t="n"/>
      <c r="RQU14" s="1739" t="n"/>
      <c r="RQV14" s="1739" t="n"/>
      <c r="RQW14" s="1739" t="n"/>
      <c r="RQX14" s="1739" t="n"/>
      <c r="RQY14" s="1739" t="n"/>
      <c r="RQZ14" s="1739" t="n"/>
      <c r="RRA14" s="1739" t="n"/>
      <c r="RRB14" s="1739" t="n"/>
      <c r="RRC14" s="1739" t="n"/>
      <c r="RRD14" s="1739" t="n"/>
      <c r="RRE14" s="1739" t="n"/>
      <c r="RRF14" s="1739" t="n"/>
      <c r="RRG14" s="1739" t="n"/>
      <c r="RRH14" s="1739" t="n"/>
      <c r="RRI14" s="1739" t="n"/>
      <c r="RRJ14" s="1739" t="n"/>
      <c r="RRK14" s="1739" t="n"/>
      <c r="RRL14" s="1739" t="n"/>
      <c r="RRM14" s="1739" t="n"/>
      <c r="RRN14" s="1739" t="n"/>
      <c r="RRO14" s="1739" t="n"/>
      <c r="RRP14" s="1739" t="n"/>
      <c r="RRQ14" s="1739" t="n"/>
      <c r="RRR14" s="1739" t="n"/>
      <c r="RRS14" s="1739" t="n"/>
      <c r="RRT14" s="1739" t="n"/>
      <c r="RRU14" s="1739" t="n"/>
      <c r="RRV14" s="1739" t="n"/>
      <c r="RRW14" s="1739" t="n"/>
      <c r="RRX14" s="1739" t="n"/>
      <c r="RRY14" s="1739" t="n"/>
      <c r="RRZ14" s="1739" t="n"/>
      <c r="RSA14" s="1739" t="n"/>
      <c r="RSB14" s="1739" t="n"/>
      <c r="RSC14" s="1739" t="n"/>
      <c r="RSD14" s="1739" t="n"/>
      <c r="RSE14" s="1739" t="n"/>
      <c r="RSF14" s="1739" t="n"/>
      <c r="RSG14" s="1739" t="n"/>
      <c r="RSH14" s="1739" t="n"/>
      <c r="RSI14" s="1739" t="n"/>
      <c r="RSJ14" s="1739" t="n"/>
      <c r="RSK14" s="1739" t="n"/>
      <c r="RSL14" s="1739" t="n"/>
      <c r="RSM14" s="1739" t="n"/>
      <c r="RSN14" s="1739" t="n"/>
      <c r="RSO14" s="1739" t="n"/>
      <c r="RSP14" s="1739" t="n"/>
      <c r="RSQ14" s="1739" t="n"/>
      <c r="RSR14" s="1739" t="n"/>
      <c r="RSS14" s="1739" t="n"/>
      <c r="RST14" s="1739" t="n"/>
      <c r="RSU14" s="1739" t="n"/>
      <c r="RSV14" s="1739" t="n"/>
      <c r="RSW14" s="1739" t="n"/>
      <c r="RSX14" s="1739" t="n"/>
      <c r="RSY14" s="1739" t="n"/>
      <c r="RSZ14" s="1739" t="n"/>
      <c r="RTA14" s="1739" t="n"/>
      <c r="RTB14" s="1739" t="n"/>
      <c r="RTC14" s="1739" t="n"/>
      <c r="RTD14" s="1739" t="n"/>
      <c r="RTE14" s="1739" t="n"/>
      <c r="RTF14" s="1739" t="n"/>
      <c r="RTG14" s="1739" t="n"/>
      <c r="RTH14" s="1739" t="n"/>
      <c r="RTI14" s="1739" t="n"/>
      <c r="RTJ14" s="1739" t="n"/>
      <c r="RTK14" s="1739" t="n"/>
      <c r="RTL14" s="1739" t="n"/>
      <c r="RTM14" s="1739" t="n"/>
      <c r="RTN14" s="1739" t="n"/>
      <c r="RTO14" s="1739" t="n"/>
      <c r="RTP14" s="1739" t="n"/>
      <c r="RTQ14" s="1739" t="n"/>
      <c r="RTR14" s="1739" t="n"/>
      <c r="RTS14" s="1739" t="n"/>
      <c r="RTT14" s="1739" t="n"/>
      <c r="RTU14" s="1739" t="n"/>
      <c r="RTV14" s="1739" t="n"/>
      <c r="RTW14" s="1739" t="n"/>
      <c r="RTX14" s="1739" t="n"/>
      <c r="RTY14" s="1739" t="n"/>
      <c r="RTZ14" s="1739" t="n"/>
      <c r="RUA14" s="1739" t="n"/>
      <c r="RUB14" s="1739" t="n"/>
      <c r="RUC14" s="1739" t="n"/>
      <c r="RUD14" s="1739" t="n"/>
      <c r="RUE14" s="1739" t="n"/>
      <c r="RUF14" s="1739" t="n"/>
      <c r="RUG14" s="1739" t="n"/>
      <c r="RUH14" s="1739" t="n"/>
      <c r="RUI14" s="1739" t="n"/>
      <c r="RUJ14" s="1739" t="n"/>
      <c r="RUK14" s="1739" t="n"/>
      <c r="RUL14" s="1739" t="n"/>
      <c r="RUM14" s="1739" t="n"/>
      <c r="RUN14" s="1739" t="n"/>
      <c r="RUO14" s="1739" t="n"/>
      <c r="RUP14" s="1739" t="n"/>
      <c r="RUQ14" s="1739" t="n"/>
      <c r="RUR14" s="1739" t="n"/>
      <c r="RUS14" s="1739" t="n"/>
      <c r="RUT14" s="1739" t="n"/>
      <c r="RUU14" s="1739" t="n"/>
      <c r="RUV14" s="1739" t="n"/>
      <c r="RUW14" s="1739" t="n"/>
      <c r="RUX14" s="1739" t="n"/>
      <c r="RUY14" s="1739" t="n"/>
      <c r="RUZ14" s="1739" t="n"/>
      <c r="RVA14" s="1739" t="n"/>
      <c r="RVB14" s="1739" t="n"/>
      <c r="RVC14" s="1739" t="n"/>
      <c r="RVD14" s="1739" t="n"/>
      <c r="RVE14" s="1739" t="n"/>
      <c r="RVF14" s="1739" t="n"/>
      <c r="RVG14" s="1739" t="n"/>
      <c r="RVH14" s="1739" t="n"/>
      <c r="RVI14" s="1739" t="n"/>
      <c r="RVJ14" s="1739" t="n"/>
      <c r="RVK14" s="1739" t="n"/>
      <c r="RVL14" s="1739" t="n"/>
      <c r="RVM14" s="1739" t="n"/>
      <c r="RVN14" s="1739" t="n"/>
      <c r="RVO14" s="1739" t="n"/>
      <c r="RVP14" s="1739" t="n"/>
      <c r="RVQ14" s="1739" t="n"/>
      <c r="RVR14" s="1739" t="n"/>
      <c r="RVS14" s="1739" t="n"/>
      <c r="RVT14" s="1739" t="n"/>
      <c r="RVU14" s="1739" t="n"/>
      <c r="RVV14" s="1739" t="n"/>
      <c r="RVW14" s="1739" t="n"/>
      <c r="RVX14" s="1739" t="n"/>
      <c r="RVY14" s="1739" t="n"/>
      <c r="RVZ14" s="1739" t="n"/>
      <c r="RWA14" s="1739" t="n"/>
      <c r="RWB14" s="1739" t="n"/>
      <c r="RWC14" s="1739" t="n"/>
      <c r="RWD14" s="1739" t="n"/>
      <c r="RWE14" s="1739" t="n"/>
      <c r="RWF14" s="1739" t="n"/>
      <c r="RWG14" s="1739" t="n"/>
      <c r="RWH14" s="1739" t="n"/>
      <c r="RWI14" s="1739" t="n"/>
      <c r="RWJ14" s="1739" t="n"/>
      <c r="RWK14" s="1739" t="n"/>
      <c r="RWL14" s="1739" t="n"/>
      <c r="RWM14" s="1739" t="n"/>
      <c r="RWN14" s="1739" t="n"/>
      <c r="RWO14" s="1739" t="n"/>
      <c r="RWP14" s="1739" t="n"/>
      <c r="RWQ14" s="1739" t="n"/>
      <c r="RWR14" s="1739" t="n"/>
      <c r="RWS14" s="1739" t="n"/>
      <c r="RWT14" s="1739" t="n"/>
      <c r="RWU14" s="1739" t="n"/>
      <c r="RWV14" s="1739" t="n"/>
      <c r="RWW14" s="1739" t="n"/>
      <c r="RWX14" s="1739" t="n"/>
      <c r="RWY14" s="1739" t="n"/>
      <c r="RWZ14" s="1739" t="n"/>
      <c r="RXA14" s="1739" t="n"/>
      <c r="RXB14" s="1739" t="n"/>
      <c r="RXC14" s="1739" t="n"/>
      <c r="RXD14" s="1739" t="n"/>
      <c r="RXE14" s="1739" t="n"/>
      <c r="RXF14" s="1739" t="n"/>
      <c r="RXG14" s="1739" t="n"/>
      <c r="RXH14" s="1739" t="n"/>
      <c r="RXI14" s="1739" t="n"/>
      <c r="RXJ14" s="1739" t="n"/>
      <c r="RXK14" s="1739" t="n"/>
      <c r="RXL14" s="1739" t="n"/>
      <c r="RXM14" s="1739" t="n"/>
      <c r="RXN14" s="1739" t="n"/>
      <c r="RXO14" s="1739" t="n"/>
      <c r="RXP14" s="1739" t="n"/>
      <c r="RXQ14" s="1739" t="n"/>
      <c r="RXR14" s="1739" t="n"/>
      <c r="RXS14" s="1739" t="n"/>
      <c r="RXT14" s="1739" t="n"/>
      <c r="RXU14" s="1739" t="n"/>
      <c r="RXV14" s="1739" t="n"/>
      <c r="RXW14" s="1739" t="n"/>
      <c r="RXX14" s="1739" t="n"/>
      <c r="RXY14" s="1739" t="n"/>
      <c r="RXZ14" s="1739" t="n"/>
      <c r="RYA14" s="1739" t="n"/>
      <c r="RYB14" s="1739" t="n"/>
      <c r="RYC14" s="1739" t="n"/>
      <c r="RYD14" s="1739" t="n"/>
      <c r="RYE14" s="1739" t="n"/>
      <c r="RYF14" s="1739" t="n"/>
      <c r="RYG14" s="1739" t="n"/>
      <c r="RYH14" s="1739" t="n"/>
      <c r="RYI14" s="1739" t="n"/>
      <c r="RYJ14" s="1739" t="n"/>
      <c r="RYK14" s="1739" t="n"/>
      <c r="RYL14" s="1739" t="n"/>
      <c r="RYM14" s="1739" t="n"/>
      <c r="RYN14" s="1739" t="n"/>
      <c r="RYO14" s="1739" t="n"/>
      <c r="RYP14" s="1739" t="n"/>
      <c r="RYQ14" s="1739" t="n"/>
      <c r="RYR14" s="1739" t="n"/>
      <c r="RYS14" s="1739" t="n"/>
      <c r="RYT14" s="1739" t="n"/>
      <c r="RYU14" s="1739" t="n"/>
      <c r="RYV14" s="1739" t="n"/>
      <c r="RYW14" s="1739" t="n"/>
      <c r="RYX14" s="1739" t="n"/>
      <c r="RYY14" s="1739" t="n"/>
      <c r="RYZ14" s="1739" t="n"/>
      <c r="RZA14" s="1739" t="n"/>
      <c r="RZB14" s="1739" t="n"/>
      <c r="RZC14" s="1739" t="n"/>
      <c r="RZD14" s="1739" t="n"/>
      <c r="RZE14" s="1739" t="n"/>
      <c r="RZF14" s="1739" t="n"/>
      <c r="RZG14" s="1739" t="n"/>
      <c r="RZH14" s="1739" t="n"/>
      <c r="RZI14" s="1739" t="n"/>
      <c r="RZJ14" s="1739" t="n"/>
      <c r="RZK14" s="1739" t="n"/>
      <c r="RZL14" s="1739" t="n"/>
      <c r="RZM14" s="1739" t="n"/>
      <c r="RZN14" s="1739" t="n"/>
      <c r="RZO14" s="1739" t="n"/>
      <c r="RZP14" s="1739" t="n"/>
      <c r="RZQ14" s="1739" t="n"/>
      <c r="RZR14" s="1739" t="n"/>
      <c r="RZS14" s="1739" t="n"/>
      <c r="RZT14" s="1739" t="n"/>
      <c r="RZU14" s="1739" t="n"/>
      <c r="RZV14" s="1739" t="n"/>
      <c r="RZW14" s="1739" t="n"/>
      <c r="RZX14" s="1739" t="n"/>
      <c r="RZY14" s="1739" t="n"/>
      <c r="RZZ14" s="1739" t="n"/>
      <c r="SAA14" s="1739" t="n"/>
      <c r="SAB14" s="1739" t="n"/>
      <c r="SAC14" s="1739" t="n"/>
      <c r="SAD14" s="1739" t="n"/>
      <c r="SAE14" s="1739" t="n"/>
      <c r="SAF14" s="1739" t="n"/>
      <c r="SAG14" s="1739" t="n"/>
      <c r="SAH14" s="1739" t="n"/>
      <c r="SAI14" s="1739" t="n"/>
      <c r="SAJ14" s="1739" t="n"/>
      <c r="SAK14" s="1739" t="n"/>
      <c r="SAL14" s="1739" t="n"/>
      <c r="SAM14" s="1739" t="n"/>
      <c r="SAN14" s="1739" t="n"/>
      <c r="SAO14" s="1739" t="n"/>
      <c r="SAP14" s="1739" t="n"/>
      <c r="SAQ14" s="1739" t="n"/>
      <c r="SAR14" s="1739" t="n"/>
      <c r="SAS14" s="1739" t="n"/>
      <c r="SAT14" s="1739" t="n"/>
      <c r="SAU14" s="1739" t="n"/>
      <c r="SAV14" s="1739" t="n"/>
      <c r="SAW14" s="1739" t="n"/>
      <c r="SAX14" s="1739" t="n"/>
      <c r="SAY14" s="1739" t="n"/>
      <c r="SAZ14" s="1739" t="n"/>
      <c r="SBA14" s="1739" t="n"/>
      <c r="SBB14" s="1739" t="n"/>
      <c r="SBC14" s="1739" t="n"/>
      <c r="SBD14" s="1739" t="n"/>
      <c r="SBE14" s="1739" t="n"/>
      <c r="SBF14" s="1739" t="n"/>
      <c r="SBG14" s="1739" t="n"/>
      <c r="SBH14" s="1739" t="n"/>
      <c r="SBI14" s="1739" t="n"/>
      <c r="SBJ14" s="1739" t="n"/>
      <c r="SBK14" s="1739" t="n"/>
      <c r="SBL14" s="1739" t="n"/>
      <c r="SBM14" s="1739" t="n"/>
      <c r="SBN14" s="1739" t="n"/>
      <c r="SBO14" s="1739" t="n"/>
      <c r="SBP14" s="1739" t="n"/>
      <c r="SBQ14" s="1739" t="n"/>
      <c r="SBR14" s="1739" t="n"/>
      <c r="SBS14" s="1739" t="n"/>
      <c r="SBT14" s="1739" t="n"/>
      <c r="SBU14" s="1739" t="n"/>
      <c r="SBV14" s="1739" t="n"/>
      <c r="SBW14" s="1739" t="n"/>
      <c r="SBX14" s="1739" t="n"/>
      <c r="SBY14" s="1739" t="n"/>
      <c r="SBZ14" s="1739" t="n"/>
      <c r="SCA14" s="1739" t="n"/>
      <c r="SCB14" s="1739" t="n"/>
      <c r="SCC14" s="1739" t="n"/>
      <c r="SCD14" s="1739" t="n"/>
      <c r="SCE14" s="1739" t="n"/>
      <c r="SCF14" s="1739" t="n"/>
      <c r="SCG14" s="1739" t="n"/>
      <c r="SCH14" s="1739" t="n"/>
      <c r="SCI14" s="1739" t="n"/>
      <c r="SCJ14" s="1739" t="n"/>
      <c r="SCK14" s="1739" t="n"/>
      <c r="SCL14" s="1739" t="n"/>
      <c r="SCM14" s="1739" t="n"/>
      <c r="SCN14" s="1739" t="n"/>
      <c r="SCO14" s="1739" t="n"/>
      <c r="SCP14" s="1739" t="n"/>
      <c r="SCQ14" s="1739" t="n"/>
      <c r="SCR14" s="1739" t="n"/>
      <c r="SCS14" s="1739" t="n"/>
      <c r="SCT14" s="1739" t="n"/>
      <c r="SCU14" s="1739" t="n"/>
      <c r="SCV14" s="1739" t="n"/>
      <c r="SCW14" s="1739" t="n"/>
      <c r="SCX14" s="1739" t="n"/>
      <c r="SCY14" s="1739" t="n"/>
      <c r="SCZ14" s="1739" t="n"/>
      <c r="SDA14" s="1739" t="n"/>
      <c r="SDB14" s="1739" t="n"/>
      <c r="SDC14" s="1739" t="n"/>
      <c r="SDD14" s="1739" t="n"/>
      <c r="SDE14" s="1739" t="n"/>
      <c r="SDF14" s="1739" t="n"/>
      <c r="SDG14" s="1739" t="n"/>
      <c r="SDH14" s="1739" t="n"/>
      <c r="SDI14" s="1739" t="n"/>
      <c r="SDJ14" s="1739" t="n"/>
      <c r="SDK14" s="1739" t="n"/>
      <c r="SDL14" s="1739" t="n"/>
      <c r="SDM14" s="1739" t="n"/>
      <c r="SDN14" s="1739" t="n"/>
      <c r="SDO14" s="1739" t="n"/>
      <c r="SDP14" s="1739" t="n"/>
      <c r="SDQ14" s="1739" t="n"/>
      <c r="SDR14" s="1739" t="n"/>
      <c r="SDS14" s="1739" t="n"/>
      <c r="SDT14" s="1739" t="n"/>
      <c r="SDU14" s="1739" t="n"/>
      <c r="SDV14" s="1739" t="n"/>
      <c r="SDW14" s="1739" t="n"/>
      <c r="SDX14" s="1739" t="n"/>
      <c r="SDY14" s="1739" t="n"/>
      <c r="SDZ14" s="1739" t="n"/>
      <c r="SEA14" s="1739" t="n"/>
      <c r="SEB14" s="1739" t="n"/>
      <c r="SEC14" s="1739" t="n"/>
      <c r="SED14" s="1739" t="n"/>
      <c r="SEE14" s="1739" t="n"/>
      <c r="SEF14" s="1739" t="n"/>
      <c r="SEG14" s="1739" t="n"/>
      <c r="SEH14" s="1739" t="n"/>
      <c r="SEI14" s="1739" t="n"/>
      <c r="SEJ14" s="1739" t="n"/>
      <c r="SEK14" s="1739" t="n"/>
      <c r="SEL14" s="1739" t="n"/>
      <c r="SEM14" s="1739" t="n"/>
      <c r="SEN14" s="1739" t="n"/>
      <c r="SEO14" s="1739" t="n"/>
      <c r="SEP14" s="1739" t="n"/>
      <c r="SEQ14" s="1739" t="n"/>
      <c r="SER14" s="1739" t="n"/>
      <c r="SES14" s="1739" t="n"/>
      <c r="SET14" s="1739" t="n"/>
      <c r="SEU14" s="1739" t="n"/>
      <c r="SEV14" s="1739" t="n"/>
      <c r="SEW14" s="1739" t="n"/>
      <c r="SEX14" s="1739" t="n"/>
      <c r="SEY14" s="1739" t="n"/>
      <c r="SEZ14" s="1739" t="n"/>
      <c r="SFA14" s="1739" t="n"/>
      <c r="SFB14" s="1739" t="n"/>
      <c r="SFC14" s="1739" t="n"/>
      <c r="SFD14" s="1739" t="n"/>
      <c r="SFE14" s="1739" t="n"/>
      <c r="SFF14" s="1739" t="n"/>
      <c r="SFG14" s="1739" t="n"/>
      <c r="SFH14" s="1739" t="n"/>
      <c r="SFI14" s="1739" t="n"/>
      <c r="SFJ14" s="1739" t="n"/>
      <c r="SFK14" s="1739" t="n"/>
      <c r="SFL14" s="1739" t="n"/>
      <c r="SFM14" s="1739" t="n"/>
      <c r="SFN14" s="1739" t="n"/>
      <c r="SFO14" s="1739" t="n"/>
      <c r="SFP14" s="1739" t="n"/>
      <c r="SFQ14" s="1739" t="n"/>
      <c r="SFR14" s="1739" t="n"/>
      <c r="SFS14" s="1739" t="n"/>
      <c r="SFT14" s="1739" t="n"/>
      <c r="SFU14" s="1739" t="n"/>
      <c r="SFV14" s="1739" t="n"/>
      <c r="SFW14" s="1739" t="n"/>
      <c r="SFX14" s="1739" t="n"/>
      <c r="SFY14" s="1739" t="n"/>
      <c r="SFZ14" s="1739" t="n"/>
      <c r="SGA14" s="1739" t="n"/>
      <c r="SGB14" s="1739" t="n"/>
      <c r="SGC14" s="1739" t="n"/>
      <c r="SGD14" s="1739" t="n"/>
      <c r="SGE14" s="1739" t="n"/>
      <c r="SGF14" s="1739" t="n"/>
      <c r="SGG14" s="1739" t="n"/>
      <c r="SGH14" s="1739" t="n"/>
      <c r="SGI14" s="1739" t="n"/>
      <c r="SGJ14" s="1739" t="n"/>
      <c r="SGK14" s="1739" t="n"/>
      <c r="SGL14" s="1739" t="n"/>
      <c r="SGM14" s="1739" t="n"/>
      <c r="SGN14" s="1739" t="n"/>
      <c r="SGO14" s="1739" t="n"/>
      <c r="SGP14" s="1739" t="n"/>
      <c r="SGQ14" s="1739" t="n"/>
      <c r="SGR14" s="1739" t="n"/>
      <c r="SGS14" s="1739" t="n"/>
      <c r="SGT14" s="1739" t="n"/>
      <c r="SGU14" s="1739" t="n"/>
      <c r="SGV14" s="1739" t="n"/>
      <c r="SGW14" s="1739" t="n"/>
      <c r="SGX14" s="1739" t="n"/>
      <c r="SGY14" s="1739" t="n"/>
      <c r="SGZ14" s="1739" t="n"/>
      <c r="SHA14" s="1739" t="n"/>
      <c r="SHB14" s="1739" t="n"/>
      <c r="SHC14" s="1739" t="n"/>
      <c r="SHD14" s="1739" t="n"/>
      <c r="SHE14" s="1739" t="n"/>
      <c r="SHF14" s="1739" t="n"/>
      <c r="SHG14" s="1739" t="n"/>
      <c r="SHH14" s="1739" t="n"/>
      <c r="SHI14" s="1739" t="n"/>
      <c r="SHJ14" s="1739" t="n"/>
      <c r="SHK14" s="1739" t="n"/>
      <c r="SHL14" s="1739" t="n"/>
      <c r="SHM14" s="1739" t="n"/>
      <c r="SHN14" s="1739" t="n"/>
      <c r="SHO14" s="1739" t="n"/>
      <c r="SHP14" s="1739" t="n"/>
      <c r="SHQ14" s="1739" t="n"/>
      <c r="SHR14" s="1739" t="n"/>
      <c r="SHS14" s="1739" t="n"/>
      <c r="SHT14" s="1739" t="n"/>
      <c r="SHU14" s="1739" t="n"/>
      <c r="SHV14" s="1739" t="n"/>
      <c r="SHW14" s="1739" t="n"/>
      <c r="SHX14" s="1739" t="n"/>
      <c r="SHY14" s="1739" t="n"/>
      <c r="SHZ14" s="1739" t="n"/>
      <c r="SIA14" s="1739" t="n"/>
      <c r="SIB14" s="1739" t="n"/>
      <c r="SIC14" s="1739" t="n"/>
      <c r="SID14" s="1739" t="n"/>
      <c r="SIE14" s="1739" t="n"/>
      <c r="SIF14" s="1739" t="n"/>
      <c r="SIG14" s="1739" t="n"/>
      <c r="SIH14" s="1739" t="n"/>
      <c r="SII14" s="1739" t="n"/>
      <c r="SIJ14" s="1739" t="n"/>
      <c r="SIK14" s="1739" t="n"/>
      <c r="SIL14" s="1739" t="n"/>
      <c r="SIM14" s="1739" t="n"/>
      <c r="SIN14" s="1739" t="n"/>
      <c r="SIO14" s="1739" t="n"/>
      <c r="SIP14" s="1739" t="n"/>
      <c r="SIQ14" s="1739" t="n"/>
      <c r="SIR14" s="1739" t="n"/>
      <c r="SIS14" s="1739" t="n"/>
      <c r="SIT14" s="1739" t="n"/>
      <c r="SIU14" s="1739" t="n"/>
      <c r="SIV14" s="1739" t="n"/>
      <c r="SIW14" s="1739" t="n"/>
      <c r="SIX14" s="1739" t="n"/>
      <c r="SIY14" s="1739" t="n"/>
      <c r="SIZ14" s="1739" t="n"/>
      <c r="SJA14" s="1739" t="n"/>
      <c r="SJB14" s="1739" t="n"/>
      <c r="SJC14" s="1739" t="n"/>
      <c r="SJD14" s="1739" t="n"/>
      <c r="SJE14" s="1739" t="n"/>
      <c r="SJF14" s="1739" t="n"/>
      <c r="SJG14" s="1739" t="n"/>
      <c r="SJH14" s="1739" t="n"/>
      <c r="SJI14" s="1739" t="n"/>
      <c r="SJJ14" s="1739" t="n"/>
      <c r="SJK14" s="1739" t="n"/>
      <c r="SJL14" s="1739" t="n"/>
      <c r="SJM14" s="1739" t="n"/>
      <c r="SJN14" s="1739" t="n"/>
      <c r="SJO14" s="1739" t="n"/>
      <c r="SJP14" s="1739" t="n"/>
      <c r="SJQ14" s="1739" t="n"/>
      <c r="SJR14" s="1739" t="n"/>
      <c r="SJS14" s="1739" t="n"/>
      <c r="SJT14" s="1739" t="n"/>
      <c r="SJU14" s="1739" t="n"/>
      <c r="SJV14" s="1739" t="n"/>
      <c r="SJW14" s="1739" t="n"/>
      <c r="SJX14" s="1739" t="n"/>
      <c r="SJY14" s="1739" t="n"/>
      <c r="SJZ14" s="1739" t="n"/>
      <c r="SKA14" s="1739" t="n"/>
      <c r="SKB14" s="1739" t="n"/>
      <c r="SKC14" s="1739" t="n"/>
      <c r="SKD14" s="1739" t="n"/>
      <c r="SKE14" s="1739" t="n"/>
      <c r="SKF14" s="1739" t="n"/>
      <c r="SKG14" s="1739" t="n"/>
      <c r="SKH14" s="1739" t="n"/>
      <c r="SKI14" s="1739" t="n"/>
      <c r="SKJ14" s="1739" t="n"/>
      <c r="SKK14" s="1739" t="n"/>
      <c r="SKL14" s="1739" t="n"/>
      <c r="SKM14" s="1739" t="n"/>
      <c r="SKN14" s="1739" t="n"/>
      <c r="SKO14" s="1739" t="n"/>
      <c r="SKP14" s="1739" t="n"/>
      <c r="SKQ14" s="1739" t="n"/>
      <c r="SKR14" s="1739" t="n"/>
      <c r="SKS14" s="1739" t="n"/>
      <c r="SKT14" s="1739" t="n"/>
      <c r="SKU14" s="1739" t="n"/>
      <c r="SKV14" s="1739" t="n"/>
      <c r="SKW14" s="1739" t="n"/>
      <c r="SKX14" s="1739" t="n"/>
      <c r="SKY14" s="1739" t="n"/>
      <c r="SKZ14" s="1739" t="n"/>
      <c r="SLA14" s="1739" t="n"/>
      <c r="SLB14" s="1739" t="n"/>
      <c r="SLC14" s="1739" t="n"/>
      <c r="SLD14" s="1739" t="n"/>
      <c r="SLE14" s="1739" t="n"/>
      <c r="SLF14" s="1739" t="n"/>
      <c r="SLG14" s="1739" t="n"/>
      <c r="SLH14" s="1739" t="n"/>
      <c r="SLI14" s="1739" t="n"/>
      <c r="SLJ14" s="1739" t="n"/>
      <c r="SLK14" s="1739" t="n"/>
      <c r="SLL14" s="1739" t="n"/>
      <c r="SLM14" s="1739" t="n"/>
      <c r="SLN14" s="1739" t="n"/>
      <c r="SLO14" s="1739" t="n"/>
      <c r="SLP14" s="1739" t="n"/>
      <c r="SLQ14" s="1739" t="n"/>
      <c r="SLR14" s="1739" t="n"/>
      <c r="SLS14" s="1739" t="n"/>
      <c r="SLT14" s="1739" t="n"/>
      <c r="SLU14" s="1739" t="n"/>
      <c r="SLV14" s="1739" t="n"/>
      <c r="SLW14" s="1739" t="n"/>
      <c r="SLX14" s="1739" t="n"/>
      <c r="SLY14" s="1739" t="n"/>
      <c r="SLZ14" s="1739" t="n"/>
      <c r="SMA14" s="1739" t="n"/>
      <c r="SMB14" s="1739" t="n"/>
      <c r="SMC14" s="1739" t="n"/>
      <c r="SMD14" s="1739" t="n"/>
      <c r="SME14" s="1739" t="n"/>
      <c r="SMF14" s="1739" t="n"/>
      <c r="SMG14" s="1739" t="n"/>
      <c r="SMH14" s="1739" t="n"/>
      <c r="SMI14" s="1739" t="n"/>
      <c r="SMJ14" s="1739" t="n"/>
      <c r="SMK14" s="1739" t="n"/>
      <c r="SML14" s="1739" t="n"/>
      <c r="SMM14" s="1739" t="n"/>
      <c r="SMN14" s="1739" t="n"/>
      <c r="SMO14" s="1739" t="n"/>
      <c r="SMP14" s="1739" t="n"/>
      <c r="SMQ14" s="1739" t="n"/>
      <c r="SMR14" s="1739" t="n"/>
      <c r="SMS14" s="1739" t="n"/>
      <c r="SMT14" s="1739" t="n"/>
      <c r="SMU14" s="1739" t="n"/>
      <c r="SMV14" s="1739" t="n"/>
      <c r="SMW14" s="1739" t="n"/>
      <c r="SMX14" s="1739" t="n"/>
      <c r="SMY14" s="1739" t="n"/>
      <c r="SMZ14" s="1739" t="n"/>
      <c r="SNA14" s="1739" t="n"/>
      <c r="SNB14" s="1739" t="n"/>
      <c r="SNC14" s="1739" t="n"/>
      <c r="SND14" s="1739" t="n"/>
      <c r="SNE14" s="1739" t="n"/>
      <c r="SNF14" s="1739" t="n"/>
      <c r="SNG14" s="1739" t="n"/>
      <c r="SNH14" s="1739" t="n"/>
      <c r="SNI14" s="1739" t="n"/>
      <c r="SNJ14" s="1739" t="n"/>
      <c r="SNK14" s="1739" t="n"/>
      <c r="SNL14" s="1739" t="n"/>
      <c r="SNM14" s="1739" t="n"/>
      <c r="SNN14" s="1739" t="n"/>
      <c r="SNO14" s="1739" t="n"/>
      <c r="SNP14" s="1739" t="n"/>
      <c r="SNQ14" s="1739" t="n"/>
      <c r="SNR14" s="1739" t="n"/>
      <c r="SNS14" s="1739" t="n"/>
      <c r="SNT14" s="1739" t="n"/>
      <c r="SNU14" s="1739" t="n"/>
      <c r="SNV14" s="1739" t="n"/>
      <c r="SNW14" s="1739" t="n"/>
      <c r="SNX14" s="1739" t="n"/>
      <c r="SNY14" s="1739" t="n"/>
      <c r="SNZ14" s="1739" t="n"/>
      <c r="SOA14" s="1739" t="n"/>
      <c r="SOB14" s="1739" t="n"/>
      <c r="SOC14" s="1739" t="n"/>
      <c r="SOD14" s="1739" t="n"/>
      <c r="SOE14" s="1739" t="n"/>
      <c r="SOF14" s="1739" t="n"/>
      <c r="SOG14" s="1739" t="n"/>
      <c r="SOH14" s="1739" t="n"/>
      <c r="SOI14" s="1739" t="n"/>
      <c r="SOJ14" s="1739" t="n"/>
      <c r="SOK14" s="1739" t="n"/>
      <c r="SOL14" s="1739" t="n"/>
      <c r="SOM14" s="1739" t="n"/>
      <c r="SON14" s="1739" t="n"/>
      <c r="SOO14" s="1739" t="n"/>
      <c r="SOP14" s="1739" t="n"/>
      <c r="SOQ14" s="1739" t="n"/>
      <c r="SOR14" s="1739" t="n"/>
      <c r="SOS14" s="1739" t="n"/>
      <c r="SOT14" s="1739" t="n"/>
      <c r="SOU14" s="1739" t="n"/>
      <c r="SOV14" s="1739" t="n"/>
      <c r="SOW14" s="1739" t="n"/>
      <c r="SOX14" s="1739" t="n"/>
      <c r="SOY14" s="1739" t="n"/>
      <c r="SOZ14" s="1739" t="n"/>
      <c r="SPA14" s="1739" t="n"/>
      <c r="SPB14" s="1739" t="n"/>
      <c r="SPC14" s="1739" t="n"/>
      <c r="SPD14" s="1739" t="n"/>
      <c r="SPE14" s="1739" t="n"/>
      <c r="SPF14" s="1739" t="n"/>
      <c r="SPG14" s="1739" t="n"/>
      <c r="SPH14" s="1739" t="n"/>
      <c r="SPI14" s="1739" t="n"/>
      <c r="SPJ14" s="1739" t="n"/>
      <c r="SPK14" s="1739" t="n"/>
      <c r="SPL14" s="1739" t="n"/>
      <c r="SPM14" s="1739" t="n"/>
      <c r="SPN14" s="1739" t="n"/>
      <c r="SPO14" s="1739" t="n"/>
      <c r="SPP14" s="1739" t="n"/>
      <c r="SPQ14" s="1739" t="n"/>
      <c r="SPR14" s="1739" t="n"/>
      <c r="SPS14" s="1739" t="n"/>
      <c r="SPT14" s="1739" t="n"/>
      <c r="SPU14" s="1739" t="n"/>
      <c r="SPV14" s="1739" t="n"/>
      <c r="SPW14" s="1739" t="n"/>
      <c r="SPX14" s="1739" t="n"/>
      <c r="SPY14" s="1739" t="n"/>
      <c r="SPZ14" s="1739" t="n"/>
      <c r="SQA14" s="1739" t="n"/>
      <c r="SQB14" s="1739" t="n"/>
      <c r="SQC14" s="1739" t="n"/>
      <c r="SQD14" s="1739" t="n"/>
      <c r="SQE14" s="1739" t="n"/>
      <c r="SQF14" s="1739" t="n"/>
      <c r="SQG14" s="1739" t="n"/>
      <c r="SQH14" s="1739" t="n"/>
      <c r="SQI14" s="1739" t="n"/>
      <c r="SQJ14" s="1739" t="n"/>
      <c r="SQK14" s="1739" t="n"/>
      <c r="SQL14" s="1739" t="n"/>
      <c r="SQM14" s="1739" t="n"/>
      <c r="SQN14" s="1739" t="n"/>
      <c r="SQO14" s="1739" t="n"/>
      <c r="SQP14" s="1739" t="n"/>
      <c r="SQQ14" s="1739" t="n"/>
      <c r="SQR14" s="1739" t="n"/>
      <c r="SQS14" s="1739" t="n"/>
      <c r="SQT14" s="1739" t="n"/>
      <c r="SQU14" s="1739" t="n"/>
      <c r="SQV14" s="1739" t="n"/>
      <c r="SQW14" s="1739" t="n"/>
      <c r="SQX14" s="1739" t="n"/>
      <c r="SQY14" s="1739" t="n"/>
      <c r="SQZ14" s="1739" t="n"/>
      <c r="SRA14" s="1739" t="n"/>
      <c r="SRB14" s="1739" t="n"/>
      <c r="SRC14" s="1739" t="n"/>
      <c r="SRD14" s="1739" t="n"/>
      <c r="SRE14" s="1739" t="n"/>
      <c r="SRF14" s="1739" t="n"/>
      <c r="SRG14" s="1739" t="n"/>
      <c r="SRH14" s="1739" t="n"/>
      <c r="SRI14" s="1739" t="n"/>
      <c r="SRJ14" s="1739" t="n"/>
      <c r="SRK14" s="1739" t="n"/>
      <c r="SRL14" s="1739" t="n"/>
      <c r="SRM14" s="1739" t="n"/>
      <c r="SRN14" s="1739" t="n"/>
      <c r="SRO14" s="1739" t="n"/>
      <c r="SRP14" s="1739" t="n"/>
      <c r="SRQ14" s="1739" t="n"/>
      <c r="SRR14" s="1739" t="n"/>
      <c r="SRS14" s="1739" t="n"/>
      <c r="SRT14" s="1739" t="n"/>
      <c r="SRU14" s="1739" t="n"/>
      <c r="SRV14" s="1739" t="n"/>
      <c r="SRW14" s="1739" t="n"/>
      <c r="SRX14" s="1739" t="n"/>
      <c r="SRY14" s="1739" t="n"/>
      <c r="SRZ14" s="1739" t="n"/>
      <c r="SSA14" s="1739" t="n"/>
      <c r="SSB14" s="1739" t="n"/>
      <c r="SSC14" s="1739" t="n"/>
      <c r="SSD14" s="1739" t="n"/>
      <c r="SSE14" s="1739" t="n"/>
      <c r="SSF14" s="1739" t="n"/>
      <c r="SSG14" s="1739" t="n"/>
      <c r="SSH14" s="1739" t="n"/>
      <c r="SSI14" s="1739" t="n"/>
      <c r="SSJ14" s="1739" t="n"/>
      <c r="SSK14" s="1739" t="n"/>
      <c r="SSL14" s="1739" t="n"/>
      <c r="SSM14" s="1739" t="n"/>
      <c r="SSN14" s="1739" t="n"/>
      <c r="SSO14" s="1739" t="n"/>
      <c r="SSP14" s="1739" t="n"/>
      <c r="SSQ14" s="1739" t="n"/>
      <c r="SSR14" s="1739" t="n"/>
      <c r="SSS14" s="1739" t="n"/>
      <c r="SST14" s="1739" t="n"/>
      <c r="SSU14" s="1739" t="n"/>
      <c r="SSV14" s="1739" t="n"/>
      <c r="SSW14" s="1739" t="n"/>
      <c r="SSX14" s="1739" t="n"/>
      <c r="SSY14" s="1739" t="n"/>
      <c r="SSZ14" s="1739" t="n"/>
      <c r="STA14" s="1739" t="n"/>
      <c r="STB14" s="1739" t="n"/>
      <c r="STC14" s="1739" t="n"/>
      <c r="STD14" s="1739" t="n"/>
      <c r="STE14" s="1739" t="n"/>
      <c r="STF14" s="1739" t="n"/>
      <c r="STG14" s="1739" t="n"/>
      <c r="STH14" s="1739" t="n"/>
      <c r="STI14" s="1739" t="n"/>
      <c r="STJ14" s="1739" t="n"/>
      <c r="STK14" s="1739" t="n"/>
      <c r="STL14" s="1739" t="n"/>
      <c r="STM14" s="1739" t="n"/>
      <c r="STN14" s="1739" t="n"/>
      <c r="STO14" s="1739" t="n"/>
      <c r="STP14" s="1739" t="n"/>
      <c r="STQ14" s="1739" t="n"/>
      <c r="STR14" s="1739" t="n"/>
      <c r="STS14" s="1739" t="n"/>
      <c r="STT14" s="1739" t="n"/>
      <c r="STU14" s="1739" t="n"/>
      <c r="STV14" s="1739" t="n"/>
      <c r="STW14" s="1739" t="n"/>
      <c r="STX14" s="1739" t="n"/>
      <c r="STY14" s="1739" t="n"/>
      <c r="STZ14" s="1739" t="n"/>
      <c r="SUA14" s="1739" t="n"/>
      <c r="SUB14" s="1739" t="n"/>
      <c r="SUC14" s="1739" t="n"/>
      <c r="SUD14" s="1739" t="n"/>
      <c r="SUE14" s="1739" t="n"/>
      <c r="SUF14" s="1739" t="n"/>
      <c r="SUG14" s="1739" t="n"/>
      <c r="SUH14" s="1739" t="n"/>
      <c r="SUI14" s="1739" t="n"/>
      <c r="SUJ14" s="1739" t="n"/>
      <c r="SUK14" s="1739" t="n"/>
      <c r="SUL14" s="1739" t="n"/>
      <c r="SUM14" s="1739" t="n"/>
      <c r="SUN14" s="1739" t="n"/>
      <c r="SUO14" s="1739" t="n"/>
      <c r="SUP14" s="1739" t="n"/>
      <c r="SUQ14" s="1739" t="n"/>
      <c r="SUR14" s="1739" t="n"/>
      <c r="SUS14" s="1739" t="n"/>
      <c r="SUT14" s="1739" t="n"/>
      <c r="SUU14" s="1739" t="n"/>
      <c r="SUV14" s="1739" t="n"/>
      <c r="SUW14" s="1739" t="n"/>
      <c r="SUX14" s="1739" t="n"/>
      <c r="SUY14" s="1739" t="n"/>
      <c r="SUZ14" s="1739" t="n"/>
      <c r="SVA14" s="1739" t="n"/>
      <c r="SVB14" s="1739" t="n"/>
      <c r="SVC14" s="1739" t="n"/>
      <c r="SVD14" s="1739" t="n"/>
      <c r="SVE14" s="1739" t="n"/>
      <c r="SVF14" s="1739" t="n"/>
      <c r="SVG14" s="1739" t="n"/>
      <c r="SVH14" s="1739" t="n"/>
      <c r="SVI14" s="1739" t="n"/>
      <c r="SVJ14" s="1739" t="n"/>
      <c r="SVK14" s="1739" t="n"/>
      <c r="SVL14" s="1739" t="n"/>
      <c r="SVM14" s="1739" t="n"/>
      <c r="SVN14" s="1739" t="n"/>
      <c r="SVO14" s="1739" t="n"/>
      <c r="SVP14" s="1739" t="n"/>
      <c r="SVQ14" s="1739" t="n"/>
      <c r="SVR14" s="1739" t="n"/>
      <c r="SVS14" s="1739" t="n"/>
      <c r="SVT14" s="1739" t="n"/>
      <c r="SVU14" s="1739" t="n"/>
      <c r="SVV14" s="1739" t="n"/>
      <c r="SVW14" s="1739" t="n"/>
      <c r="SVX14" s="1739" t="n"/>
      <c r="SVY14" s="1739" t="n"/>
      <c r="SVZ14" s="1739" t="n"/>
      <c r="SWA14" s="1739" t="n"/>
      <c r="SWB14" s="1739" t="n"/>
      <c r="SWC14" s="1739" t="n"/>
      <c r="SWD14" s="1739" t="n"/>
      <c r="SWE14" s="1739" t="n"/>
      <c r="SWF14" s="1739" t="n"/>
      <c r="SWG14" s="1739" t="n"/>
      <c r="SWH14" s="1739" t="n"/>
      <c r="SWI14" s="1739" t="n"/>
      <c r="SWJ14" s="1739" t="n"/>
      <c r="SWK14" s="1739" t="n"/>
      <c r="SWL14" s="1739" t="n"/>
      <c r="SWM14" s="1739" t="n"/>
      <c r="SWN14" s="1739" t="n"/>
      <c r="SWO14" s="1739" t="n"/>
      <c r="SWP14" s="1739" t="n"/>
      <c r="SWQ14" s="1739" t="n"/>
      <c r="SWR14" s="1739" t="n"/>
      <c r="SWS14" s="1739" t="n"/>
      <c r="SWT14" s="1739" t="n"/>
      <c r="SWU14" s="1739" t="n"/>
      <c r="SWV14" s="1739" t="n"/>
      <c r="SWW14" s="1739" t="n"/>
      <c r="SWX14" s="1739" t="n"/>
      <c r="SWY14" s="1739" t="n"/>
      <c r="SWZ14" s="1739" t="n"/>
      <c r="SXA14" s="1739" t="n"/>
      <c r="SXB14" s="1739" t="n"/>
      <c r="SXC14" s="1739" t="n"/>
      <c r="SXD14" s="1739" t="n"/>
      <c r="SXE14" s="1739" t="n"/>
      <c r="SXF14" s="1739" t="n"/>
      <c r="SXG14" s="1739" t="n"/>
      <c r="SXH14" s="1739" t="n"/>
      <c r="SXI14" s="1739" t="n"/>
      <c r="SXJ14" s="1739" t="n"/>
      <c r="SXK14" s="1739" t="n"/>
      <c r="SXL14" s="1739" t="n"/>
      <c r="SXM14" s="1739" t="n"/>
      <c r="SXN14" s="1739" t="n"/>
      <c r="SXO14" s="1739" t="n"/>
      <c r="SXP14" s="1739" t="n"/>
      <c r="SXQ14" s="1739" t="n"/>
      <c r="SXR14" s="1739" t="n"/>
      <c r="SXS14" s="1739" t="n"/>
      <c r="SXT14" s="1739" t="n"/>
      <c r="SXU14" s="1739" t="n"/>
      <c r="SXV14" s="1739" t="n"/>
      <c r="SXW14" s="1739" t="n"/>
      <c r="SXX14" s="1739" t="n"/>
      <c r="SXY14" s="1739" t="n"/>
      <c r="SXZ14" s="1739" t="n"/>
      <c r="SYA14" s="1739" t="n"/>
      <c r="SYB14" s="1739" t="n"/>
      <c r="SYC14" s="1739" t="n"/>
      <c r="SYD14" s="1739" t="n"/>
      <c r="SYE14" s="1739" t="n"/>
      <c r="SYF14" s="1739" t="n"/>
      <c r="SYG14" s="1739" t="n"/>
      <c r="SYH14" s="1739" t="n"/>
      <c r="SYI14" s="1739" t="n"/>
      <c r="SYJ14" s="1739" t="n"/>
      <c r="SYK14" s="1739" t="n"/>
      <c r="SYL14" s="1739" t="n"/>
      <c r="SYM14" s="1739" t="n"/>
      <c r="SYN14" s="1739" t="n"/>
      <c r="SYO14" s="1739" t="n"/>
      <c r="SYP14" s="1739" t="n"/>
      <c r="SYQ14" s="1739" t="n"/>
      <c r="SYR14" s="1739" t="n"/>
      <c r="SYS14" s="1739" t="n"/>
      <c r="SYT14" s="1739" t="n"/>
      <c r="SYU14" s="1739" t="n"/>
      <c r="SYV14" s="1739" t="n"/>
      <c r="SYW14" s="1739" t="n"/>
      <c r="SYX14" s="1739" t="n"/>
      <c r="SYY14" s="1739" t="n"/>
      <c r="SYZ14" s="1739" t="n"/>
      <c r="SZA14" s="1739" t="n"/>
      <c r="SZB14" s="1739" t="n"/>
      <c r="SZC14" s="1739" t="n"/>
      <c r="SZD14" s="1739" t="n"/>
      <c r="SZE14" s="1739" t="n"/>
      <c r="SZF14" s="1739" t="n"/>
      <c r="SZG14" s="1739" t="n"/>
      <c r="SZH14" s="1739" t="n"/>
      <c r="SZI14" s="1739" t="n"/>
      <c r="SZJ14" s="1739" t="n"/>
      <c r="SZK14" s="1739" t="n"/>
      <c r="SZL14" s="1739" t="n"/>
      <c r="SZM14" s="1739" t="n"/>
      <c r="SZN14" s="1739" t="n"/>
      <c r="SZO14" s="1739" t="n"/>
      <c r="SZP14" s="1739" t="n"/>
      <c r="SZQ14" s="1739" t="n"/>
      <c r="SZR14" s="1739" t="n"/>
      <c r="SZS14" s="1739" t="n"/>
      <c r="SZT14" s="1739" t="n"/>
      <c r="SZU14" s="1739" t="n"/>
      <c r="SZV14" s="1739" t="n"/>
      <c r="SZW14" s="1739" t="n"/>
      <c r="SZX14" s="1739" t="n"/>
      <c r="SZY14" s="1739" t="n"/>
      <c r="SZZ14" s="1739" t="n"/>
      <c r="TAA14" s="1739" t="n"/>
      <c r="TAB14" s="1739" t="n"/>
      <c r="TAC14" s="1739" t="n"/>
      <c r="TAD14" s="1739" t="n"/>
      <c r="TAE14" s="1739" t="n"/>
      <c r="TAF14" s="1739" t="n"/>
      <c r="TAG14" s="1739" t="n"/>
      <c r="TAH14" s="1739" t="n"/>
      <c r="TAI14" s="1739" t="n"/>
      <c r="TAJ14" s="1739" t="n"/>
      <c r="TAK14" s="1739" t="n"/>
      <c r="TAL14" s="1739" t="n"/>
      <c r="TAM14" s="1739" t="n"/>
      <c r="TAN14" s="1739" t="n"/>
      <c r="TAO14" s="1739" t="n"/>
      <c r="TAP14" s="1739" t="n"/>
      <c r="TAQ14" s="1739" t="n"/>
      <c r="TAR14" s="1739" t="n"/>
      <c r="TAS14" s="1739" t="n"/>
      <c r="TAT14" s="1739" t="n"/>
      <c r="TAU14" s="1739" t="n"/>
      <c r="TAV14" s="1739" t="n"/>
      <c r="TAW14" s="1739" t="n"/>
      <c r="TAX14" s="1739" t="n"/>
      <c r="TAY14" s="1739" t="n"/>
      <c r="TAZ14" s="1739" t="n"/>
      <c r="TBA14" s="1739" t="n"/>
      <c r="TBB14" s="1739" t="n"/>
      <c r="TBC14" s="1739" t="n"/>
      <c r="TBD14" s="1739" t="n"/>
      <c r="TBE14" s="1739" t="n"/>
      <c r="TBF14" s="1739" t="n"/>
      <c r="TBG14" s="1739" t="n"/>
      <c r="TBH14" s="1739" t="n"/>
      <c r="TBI14" s="1739" t="n"/>
      <c r="TBJ14" s="1739" t="n"/>
      <c r="TBK14" s="1739" t="n"/>
      <c r="TBL14" s="1739" t="n"/>
      <c r="TBM14" s="1739" t="n"/>
      <c r="TBN14" s="1739" t="n"/>
      <c r="TBO14" s="1739" t="n"/>
      <c r="TBP14" s="1739" t="n"/>
      <c r="TBQ14" s="1739" t="n"/>
      <c r="TBR14" s="1739" t="n"/>
      <c r="TBS14" s="1739" t="n"/>
      <c r="TBT14" s="1739" t="n"/>
      <c r="TBU14" s="1739" t="n"/>
      <c r="TBV14" s="1739" t="n"/>
      <c r="TBW14" s="1739" t="n"/>
      <c r="TBX14" s="1739" t="n"/>
      <c r="TBY14" s="1739" t="n"/>
      <c r="TBZ14" s="1739" t="n"/>
      <c r="TCA14" s="1739" t="n"/>
      <c r="TCB14" s="1739" t="n"/>
      <c r="TCC14" s="1739" t="n"/>
      <c r="TCD14" s="1739" t="n"/>
      <c r="TCE14" s="1739" t="n"/>
      <c r="TCF14" s="1739" t="n"/>
      <c r="TCG14" s="1739" t="n"/>
      <c r="TCH14" s="1739" t="n"/>
      <c r="TCI14" s="1739" t="n"/>
      <c r="TCJ14" s="1739" t="n"/>
      <c r="TCK14" s="1739" t="n"/>
      <c r="TCL14" s="1739" t="n"/>
      <c r="TCM14" s="1739" t="n"/>
      <c r="TCN14" s="1739" t="n"/>
      <c r="TCO14" s="1739" t="n"/>
      <c r="TCP14" s="1739" t="n"/>
      <c r="TCQ14" s="1739" t="n"/>
      <c r="TCR14" s="1739" t="n"/>
      <c r="TCS14" s="1739" t="n"/>
      <c r="TCT14" s="1739" t="n"/>
      <c r="TCU14" s="1739" t="n"/>
      <c r="TCV14" s="1739" t="n"/>
      <c r="TCW14" s="1739" t="n"/>
      <c r="TCX14" s="1739" t="n"/>
      <c r="TCY14" s="1739" t="n"/>
      <c r="TCZ14" s="1739" t="n"/>
      <c r="TDA14" s="1739" t="n"/>
      <c r="TDB14" s="1739" t="n"/>
      <c r="TDC14" s="1739" t="n"/>
      <c r="TDD14" s="1739" t="n"/>
      <c r="TDE14" s="1739" t="n"/>
      <c r="TDF14" s="1739" t="n"/>
      <c r="TDG14" s="1739" t="n"/>
      <c r="TDH14" s="1739" t="n"/>
      <c r="TDI14" s="1739" t="n"/>
      <c r="TDJ14" s="1739" t="n"/>
      <c r="TDK14" s="1739" t="n"/>
      <c r="TDL14" s="1739" t="n"/>
      <c r="TDM14" s="1739" t="n"/>
      <c r="TDN14" s="1739" t="n"/>
      <c r="TDO14" s="1739" t="n"/>
      <c r="TDP14" s="1739" t="n"/>
      <c r="TDQ14" s="1739" t="n"/>
      <c r="TDR14" s="1739" t="n"/>
      <c r="TDS14" s="1739" t="n"/>
      <c r="TDT14" s="1739" t="n"/>
      <c r="TDU14" s="1739" t="n"/>
      <c r="TDV14" s="1739" t="n"/>
      <c r="TDW14" s="1739" t="n"/>
      <c r="TDX14" s="1739" t="n"/>
      <c r="TDY14" s="1739" t="n"/>
      <c r="TDZ14" s="1739" t="n"/>
      <c r="TEA14" s="1739" t="n"/>
      <c r="TEB14" s="1739" t="n"/>
      <c r="TEC14" s="1739" t="n"/>
      <c r="TED14" s="1739" t="n"/>
      <c r="TEE14" s="1739" t="n"/>
      <c r="TEF14" s="1739" t="n"/>
      <c r="TEG14" s="1739" t="n"/>
      <c r="TEH14" s="1739" t="n"/>
      <c r="TEI14" s="1739" t="n"/>
      <c r="TEJ14" s="1739" t="n"/>
      <c r="TEK14" s="1739" t="n"/>
      <c r="TEL14" s="1739" t="n"/>
      <c r="TEM14" s="1739" t="n"/>
      <c r="TEN14" s="1739" t="n"/>
      <c r="TEO14" s="1739" t="n"/>
      <c r="TEP14" s="1739" t="n"/>
      <c r="TEQ14" s="1739" t="n"/>
      <c r="TER14" s="1739" t="n"/>
      <c r="TES14" s="1739" t="n"/>
      <c r="TET14" s="1739" t="n"/>
      <c r="TEU14" s="1739" t="n"/>
      <c r="TEV14" s="1739" t="n"/>
      <c r="TEW14" s="1739" t="n"/>
      <c r="TEX14" s="1739" t="n"/>
      <c r="TEY14" s="1739" t="n"/>
      <c r="TEZ14" s="1739" t="n"/>
      <c r="TFA14" s="1739" t="n"/>
      <c r="TFB14" s="1739" t="n"/>
      <c r="TFC14" s="1739" t="n"/>
      <c r="TFD14" s="1739" t="n"/>
      <c r="TFE14" s="1739" t="n"/>
      <c r="TFF14" s="1739" t="n"/>
      <c r="TFG14" s="1739" t="n"/>
      <c r="TFH14" s="1739" t="n"/>
      <c r="TFI14" s="1739" t="n"/>
      <c r="TFJ14" s="1739" t="n"/>
      <c r="TFK14" s="1739" t="n"/>
      <c r="TFL14" s="1739" t="n"/>
      <c r="TFM14" s="1739" t="n"/>
      <c r="TFN14" s="1739" t="n"/>
      <c r="TFO14" s="1739" t="n"/>
      <c r="TFP14" s="1739" t="n"/>
      <c r="TFQ14" s="1739" t="n"/>
      <c r="TFR14" s="1739" t="n"/>
      <c r="TFS14" s="1739" t="n"/>
      <c r="TFT14" s="1739" t="n"/>
      <c r="TFU14" s="1739" t="n"/>
      <c r="TFV14" s="1739" t="n"/>
      <c r="TFW14" s="1739" t="n"/>
      <c r="TFX14" s="1739" t="n"/>
      <c r="TFY14" s="1739" t="n"/>
      <c r="TFZ14" s="1739" t="n"/>
      <c r="TGA14" s="1739" t="n"/>
      <c r="TGB14" s="1739" t="n"/>
      <c r="TGC14" s="1739" t="n"/>
      <c r="TGD14" s="1739" t="n"/>
      <c r="TGE14" s="1739" t="n"/>
      <c r="TGF14" s="1739" t="n"/>
      <c r="TGG14" s="1739" t="n"/>
      <c r="TGH14" s="1739" t="n"/>
      <c r="TGI14" s="1739" t="n"/>
      <c r="TGJ14" s="1739" t="n"/>
      <c r="TGK14" s="1739" t="n"/>
      <c r="TGL14" s="1739" t="n"/>
      <c r="TGM14" s="1739" t="n"/>
      <c r="TGN14" s="1739" t="n"/>
      <c r="TGO14" s="1739" t="n"/>
      <c r="TGP14" s="1739" t="n"/>
      <c r="TGQ14" s="1739" t="n"/>
      <c r="TGR14" s="1739" t="n"/>
      <c r="TGS14" s="1739" t="n"/>
      <c r="TGT14" s="1739" t="n"/>
      <c r="TGU14" s="1739" t="n"/>
      <c r="TGV14" s="1739" t="n"/>
      <c r="TGW14" s="1739" t="n"/>
      <c r="TGX14" s="1739" t="n"/>
      <c r="TGY14" s="1739" t="n"/>
      <c r="TGZ14" s="1739" t="n"/>
      <c r="THA14" s="1739" t="n"/>
      <c r="THB14" s="1739" t="n"/>
      <c r="THC14" s="1739" t="n"/>
      <c r="THD14" s="1739" t="n"/>
      <c r="THE14" s="1739" t="n"/>
      <c r="THF14" s="1739" t="n"/>
      <c r="THG14" s="1739" t="n"/>
      <c r="THH14" s="1739" t="n"/>
      <c r="THI14" s="1739" t="n"/>
      <c r="THJ14" s="1739" t="n"/>
      <c r="THK14" s="1739" t="n"/>
      <c r="THL14" s="1739" t="n"/>
      <c r="THM14" s="1739" t="n"/>
      <c r="THN14" s="1739" t="n"/>
      <c r="THO14" s="1739" t="n"/>
      <c r="THP14" s="1739" t="n"/>
      <c r="THQ14" s="1739" t="n"/>
      <c r="THR14" s="1739" t="n"/>
      <c r="THS14" s="1739" t="n"/>
      <c r="THT14" s="1739" t="n"/>
      <c r="THU14" s="1739" t="n"/>
      <c r="THV14" s="1739" t="n"/>
      <c r="THW14" s="1739" t="n"/>
      <c r="THX14" s="1739" t="n"/>
      <c r="THY14" s="1739" t="n"/>
      <c r="THZ14" s="1739" t="n"/>
      <c r="TIA14" s="1739" t="n"/>
      <c r="TIB14" s="1739" t="n"/>
      <c r="TIC14" s="1739" t="n"/>
      <c r="TID14" s="1739" t="n"/>
      <c r="TIE14" s="1739" t="n"/>
      <c r="TIF14" s="1739" t="n"/>
      <c r="TIG14" s="1739" t="n"/>
      <c r="TIH14" s="1739" t="n"/>
      <c r="TII14" s="1739" t="n"/>
      <c r="TIJ14" s="1739" t="n"/>
      <c r="TIK14" s="1739" t="n"/>
      <c r="TIL14" s="1739" t="n"/>
      <c r="TIM14" s="1739" t="n"/>
      <c r="TIN14" s="1739" t="n"/>
      <c r="TIO14" s="1739" t="n"/>
      <c r="TIP14" s="1739" t="n"/>
      <c r="TIQ14" s="1739" t="n"/>
      <c r="TIR14" s="1739" t="n"/>
      <c r="TIS14" s="1739" t="n"/>
      <c r="TIT14" s="1739" t="n"/>
      <c r="TIU14" s="1739" t="n"/>
      <c r="TIV14" s="1739" t="n"/>
      <c r="TIW14" s="1739" t="n"/>
      <c r="TIX14" s="1739" t="n"/>
      <c r="TIY14" s="1739" t="n"/>
      <c r="TIZ14" s="1739" t="n"/>
      <c r="TJA14" s="1739" t="n"/>
      <c r="TJB14" s="1739" t="n"/>
      <c r="TJC14" s="1739" t="n"/>
      <c r="TJD14" s="1739" t="n"/>
      <c r="TJE14" s="1739" t="n"/>
      <c r="TJF14" s="1739" t="n"/>
      <c r="TJG14" s="1739" t="n"/>
      <c r="TJH14" s="1739" t="n"/>
      <c r="TJI14" s="1739" t="n"/>
      <c r="TJJ14" s="1739" t="n"/>
      <c r="TJK14" s="1739" t="n"/>
      <c r="TJL14" s="1739" t="n"/>
      <c r="TJM14" s="1739" t="n"/>
      <c r="TJN14" s="1739" t="n"/>
      <c r="TJO14" s="1739" t="n"/>
      <c r="TJP14" s="1739" t="n"/>
      <c r="TJQ14" s="1739" t="n"/>
      <c r="TJR14" s="1739" t="n"/>
      <c r="TJS14" s="1739" t="n"/>
      <c r="TJT14" s="1739" t="n"/>
      <c r="TJU14" s="1739" t="n"/>
      <c r="TJV14" s="1739" t="n"/>
      <c r="TJW14" s="1739" t="n"/>
      <c r="TJX14" s="1739" t="n"/>
      <c r="TJY14" s="1739" t="n"/>
      <c r="TJZ14" s="1739" t="n"/>
      <c r="TKA14" s="1739" t="n"/>
      <c r="TKB14" s="1739" t="n"/>
      <c r="TKC14" s="1739" t="n"/>
      <c r="TKD14" s="1739" t="n"/>
      <c r="TKE14" s="1739" t="n"/>
      <c r="TKF14" s="1739" t="n"/>
      <c r="TKG14" s="1739" t="n"/>
      <c r="TKH14" s="1739" t="n"/>
      <c r="TKI14" s="1739" t="n"/>
      <c r="TKJ14" s="1739" t="n"/>
      <c r="TKK14" s="1739" t="n"/>
      <c r="TKL14" s="1739" t="n"/>
      <c r="TKM14" s="1739" t="n"/>
      <c r="TKN14" s="1739" t="n"/>
      <c r="TKO14" s="1739" t="n"/>
      <c r="TKP14" s="1739" t="n"/>
      <c r="TKQ14" s="1739" t="n"/>
      <c r="TKR14" s="1739" t="n"/>
      <c r="TKS14" s="1739" t="n"/>
      <c r="TKT14" s="1739" t="n"/>
      <c r="TKU14" s="1739" t="n"/>
      <c r="TKV14" s="1739" t="n"/>
      <c r="TKW14" s="1739" t="n"/>
      <c r="TKX14" s="1739" t="n"/>
      <c r="TKY14" s="1739" t="n"/>
      <c r="TKZ14" s="1739" t="n"/>
      <c r="TLA14" s="1739" t="n"/>
      <c r="TLB14" s="1739" t="n"/>
      <c r="TLC14" s="1739" t="n"/>
      <c r="TLD14" s="1739" t="n"/>
      <c r="TLE14" s="1739" t="n"/>
      <c r="TLF14" s="1739" t="n"/>
      <c r="TLG14" s="1739" t="n"/>
      <c r="TLH14" s="1739" t="n"/>
      <c r="TLI14" s="1739" t="n"/>
      <c r="TLJ14" s="1739" t="n"/>
      <c r="TLK14" s="1739" t="n"/>
      <c r="TLL14" s="1739" t="n"/>
      <c r="TLM14" s="1739" t="n"/>
      <c r="TLN14" s="1739" t="n"/>
      <c r="TLO14" s="1739" t="n"/>
      <c r="TLP14" s="1739" t="n"/>
      <c r="TLQ14" s="1739" t="n"/>
      <c r="TLR14" s="1739" t="n"/>
      <c r="TLS14" s="1739" t="n"/>
      <c r="TLT14" s="1739" t="n"/>
      <c r="TLU14" s="1739" t="n"/>
      <c r="TLV14" s="1739" t="n"/>
      <c r="TLW14" s="1739" t="n"/>
      <c r="TLX14" s="1739" t="n"/>
      <c r="TLY14" s="1739" t="n"/>
      <c r="TLZ14" s="1739" t="n"/>
      <c r="TMA14" s="1739" t="n"/>
      <c r="TMB14" s="1739" t="n"/>
      <c r="TMC14" s="1739" t="n"/>
      <c r="TMD14" s="1739" t="n"/>
      <c r="TME14" s="1739" t="n"/>
      <c r="TMF14" s="1739" t="n"/>
      <c r="TMG14" s="1739" t="n"/>
      <c r="TMH14" s="1739" t="n"/>
      <c r="TMI14" s="1739" t="n"/>
      <c r="TMJ14" s="1739" t="n"/>
      <c r="TMK14" s="1739" t="n"/>
      <c r="TML14" s="1739" t="n"/>
      <c r="TMM14" s="1739" t="n"/>
      <c r="TMN14" s="1739" t="n"/>
      <c r="TMO14" s="1739" t="n"/>
      <c r="TMP14" s="1739" t="n"/>
      <c r="TMQ14" s="1739" t="n"/>
      <c r="TMR14" s="1739" t="n"/>
      <c r="TMS14" s="1739" t="n"/>
      <c r="TMT14" s="1739" t="n"/>
      <c r="TMU14" s="1739" t="n"/>
      <c r="TMV14" s="1739" t="n"/>
      <c r="TMW14" s="1739" t="n"/>
      <c r="TMX14" s="1739" t="n"/>
      <c r="TMY14" s="1739" t="n"/>
      <c r="TMZ14" s="1739" t="n"/>
      <c r="TNA14" s="1739" t="n"/>
      <c r="TNB14" s="1739" t="n"/>
      <c r="TNC14" s="1739" t="n"/>
      <c r="TND14" s="1739" t="n"/>
      <c r="TNE14" s="1739" t="n"/>
      <c r="TNF14" s="1739" t="n"/>
      <c r="TNG14" s="1739" t="n"/>
      <c r="TNH14" s="1739" t="n"/>
      <c r="TNI14" s="1739" t="n"/>
      <c r="TNJ14" s="1739" t="n"/>
      <c r="TNK14" s="1739" t="n"/>
      <c r="TNL14" s="1739" t="n"/>
      <c r="TNM14" s="1739" t="n"/>
      <c r="TNN14" s="1739" t="n"/>
      <c r="TNO14" s="1739" t="n"/>
      <c r="TNP14" s="1739" t="n"/>
      <c r="TNQ14" s="1739" t="n"/>
      <c r="TNR14" s="1739" t="n"/>
      <c r="TNS14" s="1739" t="n"/>
      <c r="TNT14" s="1739" t="n"/>
      <c r="TNU14" s="1739" t="n"/>
      <c r="TNV14" s="1739" t="n"/>
      <c r="TNW14" s="1739" t="n"/>
      <c r="TNX14" s="1739" t="n"/>
      <c r="TNY14" s="1739" t="n"/>
      <c r="TNZ14" s="1739" t="n"/>
      <c r="TOA14" s="1739" t="n"/>
      <c r="TOB14" s="1739" t="n"/>
      <c r="TOC14" s="1739" t="n"/>
      <c r="TOD14" s="1739" t="n"/>
      <c r="TOE14" s="1739" t="n"/>
      <c r="TOF14" s="1739" t="n"/>
      <c r="TOG14" s="1739" t="n"/>
      <c r="TOH14" s="1739" t="n"/>
      <c r="TOI14" s="1739" t="n"/>
      <c r="TOJ14" s="1739" t="n"/>
      <c r="TOK14" s="1739" t="n"/>
      <c r="TOL14" s="1739" t="n"/>
      <c r="TOM14" s="1739" t="n"/>
      <c r="TON14" s="1739" t="n"/>
      <c r="TOO14" s="1739" t="n"/>
      <c r="TOP14" s="1739" t="n"/>
      <c r="TOQ14" s="1739" t="n"/>
      <c r="TOR14" s="1739" t="n"/>
      <c r="TOS14" s="1739" t="n"/>
      <c r="TOT14" s="1739" t="n"/>
      <c r="TOU14" s="1739" t="n"/>
      <c r="TOV14" s="1739" t="n"/>
      <c r="TOW14" s="1739" t="n"/>
      <c r="TOX14" s="1739" t="n"/>
      <c r="TOY14" s="1739" t="n"/>
      <c r="TOZ14" s="1739" t="n"/>
      <c r="TPA14" s="1739" t="n"/>
      <c r="TPB14" s="1739" t="n"/>
      <c r="TPC14" s="1739" t="n"/>
      <c r="TPD14" s="1739" t="n"/>
      <c r="TPE14" s="1739" t="n"/>
      <c r="TPF14" s="1739" t="n"/>
      <c r="TPG14" s="1739" t="n"/>
      <c r="TPH14" s="1739" t="n"/>
      <c r="TPI14" s="1739" t="n"/>
      <c r="TPJ14" s="1739" t="n"/>
      <c r="TPK14" s="1739" t="n"/>
      <c r="TPL14" s="1739" t="n"/>
      <c r="TPM14" s="1739" t="n"/>
      <c r="TPN14" s="1739" t="n"/>
      <c r="TPO14" s="1739" t="n"/>
      <c r="TPP14" s="1739" t="n"/>
      <c r="TPQ14" s="1739" t="n"/>
      <c r="TPR14" s="1739" t="n"/>
      <c r="TPS14" s="1739" t="n"/>
      <c r="TPT14" s="1739" t="n"/>
      <c r="TPU14" s="1739" t="n"/>
      <c r="TPV14" s="1739" t="n"/>
      <c r="TPW14" s="1739" t="n"/>
      <c r="TPX14" s="1739" t="n"/>
      <c r="TPY14" s="1739" t="n"/>
      <c r="TPZ14" s="1739" t="n"/>
      <c r="TQA14" s="1739" t="n"/>
      <c r="TQB14" s="1739" t="n"/>
      <c r="TQC14" s="1739" t="n"/>
      <c r="TQD14" s="1739" t="n"/>
      <c r="TQE14" s="1739" t="n"/>
      <c r="TQF14" s="1739" t="n"/>
      <c r="TQG14" s="1739" t="n"/>
      <c r="TQH14" s="1739" t="n"/>
      <c r="TQI14" s="1739" t="n"/>
      <c r="TQJ14" s="1739" t="n"/>
      <c r="TQK14" s="1739" t="n"/>
      <c r="TQL14" s="1739" t="n"/>
      <c r="TQM14" s="1739" t="n"/>
      <c r="TQN14" s="1739" t="n"/>
      <c r="TQO14" s="1739" t="n"/>
      <c r="TQP14" s="1739" t="n"/>
      <c r="TQQ14" s="1739" t="n"/>
      <c r="TQR14" s="1739" t="n"/>
      <c r="TQS14" s="1739" t="n"/>
      <c r="TQT14" s="1739" t="n"/>
      <c r="TQU14" s="1739" t="n"/>
      <c r="TQV14" s="1739" t="n"/>
      <c r="TQW14" s="1739" t="n"/>
      <c r="TQX14" s="1739" t="n"/>
      <c r="TQY14" s="1739" t="n"/>
      <c r="TQZ14" s="1739" t="n"/>
      <c r="TRA14" s="1739" t="n"/>
      <c r="TRB14" s="1739" t="n"/>
      <c r="TRC14" s="1739" t="n"/>
      <c r="TRD14" s="1739" t="n"/>
      <c r="TRE14" s="1739" t="n"/>
      <c r="TRF14" s="1739" t="n"/>
      <c r="TRG14" s="1739" t="n"/>
      <c r="TRH14" s="1739" t="n"/>
      <c r="TRI14" s="1739" t="n"/>
      <c r="TRJ14" s="1739" t="n"/>
      <c r="TRK14" s="1739" t="n"/>
      <c r="TRL14" s="1739" t="n"/>
      <c r="TRM14" s="1739" t="n"/>
      <c r="TRN14" s="1739" t="n"/>
      <c r="TRO14" s="1739" t="n"/>
      <c r="TRP14" s="1739" t="n"/>
      <c r="TRQ14" s="1739" t="n"/>
      <c r="TRR14" s="1739" t="n"/>
      <c r="TRS14" s="1739" t="n"/>
      <c r="TRT14" s="1739" t="n"/>
      <c r="TRU14" s="1739" t="n"/>
      <c r="TRV14" s="1739" t="n"/>
      <c r="TRW14" s="1739" t="n"/>
      <c r="TRX14" s="1739" t="n"/>
      <c r="TRY14" s="1739" t="n"/>
      <c r="TRZ14" s="1739" t="n"/>
      <c r="TSA14" s="1739" t="n"/>
      <c r="TSB14" s="1739" t="n"/>
      <c r="TSC14" s="1739" t="n"/>
      <c r="TSD14" s="1739" t="n"/>
      <c r="TSE14" s="1739" t="n"/>
      <c r="TSF14" s="1739" t="n"/>
      <c r="TSG14" s="1739" t="n"/>
      <c r="TSH14" s="1739" t="n"/>
      <c r="TSI14" s="1739" t="n"/>
      <c r="TSJ14" s="1739" t="n"/>
      <c r="TSK14" s="1739" t="n"/>
      <c r="TSL14" s="1739" t="n"/>
      <c r="TSM14" s="1739" t="n"/>
      <c r="TSN14" s="1739" t="n"/>
      <c r="TSO14" s="1739" t="n"/>
      <c r="TSP14" s="1739" t="n"/>
      <c r="TSQ14" s="1739" t="n"/>
      <c r="TSR14" s="1739" t="n"/>
      <c r="TSS14" s="1739" t="n"/>
      <c r="TST14" s="1739" t="n"/>
      <c r="TSU14" s="1739" t="n"/>
      <c r="TSV14" s="1739" t="n"/>
      <c r="TSW14" s="1739" t="n"/>
      <c r="TSX14" s="1739" t="n"/>
      <c r="TSY14" s="1739" t="n"/>
      <c r="TSZ14" s="1739" t="n"/>
      <c r="TTA14" s="1739" t="n"/>
      <c r="TTB14" s="1739" t="n"/>
      <c r="TTC14" s="1739" t="n"/>
      <c r="TTD14" s="1739" t="n"/>
      <c r="TTE14" s="1739" t="n"/>
      <c r="TTF14" s="1739" t="n"/>
      <c r="TTG14" s="1739" t="n"/>
      <c r="TTH14" s="1739" t="n"/>
      <c r="TTI14" s="1739" t="n"/>
      <c r="TTJ14" s="1739" t="n"/>
      <c r="TTK14" s="1739" t="n"/>
      <c r="TTL14" s="1739" t="n"/>
      <c r="TTM14" s="1739" t="n"/>
      <c r="TTN14" s="1739" t="n"/>
      <c r="TTO14" s="1739" t="n"/>
      <c r="TTP14" s="1739" t="n"/>
      <c r="TTQ14" s="1739" t="n"/>
      <c r="TTR14" s="1739" t="n"/>
      <c r="TTS14" s="1739" t="n"/>
      <c r="TTT14" s="1739" t="n"/>
      <c r="TTU14" s="1739" t="n"/>
      <c r="TTV14" s="1739" t="n"/>
      <c r="TTW14" s="1739" t="n"/>
      <c r="TTX14" s="1739" t="n"/>
      <c r="TTY14" s="1739" t="n"/>
      <c r="TTZ14" s="1739" t="n"/>
      <c r="TUA14" s="1739" t="n"/>
      <c r="TUB14" s="1739" t="n"/>
      <c r="TUC14" s="1739" t="n"/>
      <c r="TUD14" s="1739" t="n"/>
      <c r="TUE14" s="1739" t="n"/>
      <c r="TUF14" s="1739" t="n"/>
      <c r="TUG14" s="1739" t="n"/>
      <c r="TUH14" s="1739" t="n"/>
      <c r="TUI14" s="1739" t="n"/>
      <c r="TUJ14" s="1739" t="n"/>
      <c r="TUK14" s="1739" t="n"/>
      <c r="TUL14" s="1739" t="n"/>
      <c r="TUM14" s="1739" t="n"/>
      <c r="TUN14" s="1739" t="n"/>
      <c r="TUO14" s="1739" t="n"/>
      <c r="TUP14" s="1739" t="n"/>
      <c r="TUQ14" s="1739" t="n"/>
      <c r="TUR14" s="1739" t="n"/>
      <c r="TUS14" s="1739" t="n"/>
      <c r="TUT14" s="1739" t="n"/>
      <c r="TUU14" s="1739" t="n"/>
      <c r="TUV14" s="1739" t="n"/>
      <c r="TUW14" s="1739" t="n"/>
      <c r="TUX14" s="1739" t="n"/>
      <c r="TUY14" s="1739" t="n"/>
      <c r="TUZ14" s="1739" t="n"/>
      <c r="TVA14" s="1739" t="n"/>
      <c r="TVB14" s="1739" t="n"/>
      <c r="TVC14" s="1739" t="n"/>
      <c r="TVD14" s="1739" t="n"/>
      <c r="TVE14" s="1739" t="n"/>
      <c r="TVF14" s="1739" t="n"/>
      <c r="TVG14" s="1739" t="n"/>
      <c r="TVH14" s="1739" t="n"/>
      <c r="TVI14" s="1739" t="n"/>
      <c r="TVJ14" s="1739" t="n"/>
      <c r="TVK14" s="1739" t="n"/>
      <c r="TVL14" s="1739" t="n"/>
      <c r="TVM14" s="1739" t="n"/>
      <c r="TVN14" s="1739" t="n"/>
      <c r="TVO14" s="1739" t="n"/>
      <c r="TVP14" s="1739" t="n"/>
      <c r="TVQ14" s="1739" t="n"/>
      <c r="TVR14" s="1739" t="n"/>
      <c r="TVS14" s="1739" t="n"/>
      <c r="TVT14" s="1739" t="n"/>
      <c r="TVU14" s="1739" t="n"/>
      <c r="TVV14" s="1739" t="n"/>
      <c r="TVW14" s="1739" t="n"/>
      <c r="TVX14" s="1739" t="n"/>
      <c r="TVY14" s="1739" t="n"/>
      <c r="TVZ14" s="1739" t="n"/>
      <c r="TWA14" s="1739" t="n"/>
      <c r="TWB14" s="1739" t="n"/>
      <c r="TWC14" s="1739" t="n"/>
      <c r="TWD14" s="1739" t="n"/>
      <c r="TWE14" s="1739" t="n"/>
      <c r="TWF14" s="1739" t="n"/>
      <c r="TWG14" s="1739" t="n"/>
      <c r="TWH14" s="1739" t="n"/>
      <c r="TWI14" s="1739" t="n"/>
      <c r="TWJ14" s="1739" t="n"/>
      <c r="TWK14" s="1739" t="n"/>
      <c r="TWL14" s="1739" t="n"/>
      <c r="TWM14" s="1739" t="n"/>
      <c r="TWN14" s="1739" t="n"/>
      <c r="TWO14" s="1739" t="n"/>
      <c r="TWP14" s="1739" t="n"/>
      <c r="TWQ14" s="1739" t="n"/>
      <c r="TWR14" s="1739" t="n"/>
      <c r="TWS14" s="1739" t="n"/>
      <c r="TWT14" s="1739" t="n"/>
      <c r="TWU14" s="1739" t="n"/>
      <c r="TWV14" s="1739" t="n"/>
      <c r="TWW14" s="1739" t="n"/>
      <c r="TWX14" s="1739" t="n"/>
      <c r="TWY14" s="1739" t="n"/>
      <c r="TWZ14" s="1739" t="n"/>
      <c r="TXA14" s="1739" t="n"/>
      <c r="TXB14" s="1739" t="n"/>
      <c r="TXC14" s="1739" t="n"/>
      <c r="TXD14" s="1739" t="n"/>
      <c r="TXE14" s="1739" t="n"/>
      <c r="TXF14" s="1739" t="n"/>
      <c r="TXG14" s="1739" t="n"/>
      <c r="TXH14" s="1739" t="n"/>
      <c r="TXI14" s="1739" t="n"/>
      <c r="TXJ14" s="1739" t="n"/>
      <c r="TXK14" s="1739" t="n"/>
      <c r="TXL14" s="1739" t="n"/>
      <c r="TXM14" s="1739" t="n"/>
      <c r="TXN14" s="1739" t="n"/>
      <c r="TXO14" s="1739" t="n"/>
      <c r="TXP14" s="1739" t="n"/>
      <c r="TXQ14" s="1739" t="n"/>
      <c r="TXR14" s="1739" t="n"/>
      <c r="TXS14" s="1739" t="n"/>
      <c r="TXT14" s="1739" t="n"/>
      <c r="TXU14" s="1739" t="n"/>
      <c r="TXV14" s="1739" t="n"/>
      <c r="TXW14" s="1739" t="n"/>
      <c r="TXX14" s="1739" t="n"/>
      <c r="TXY14" s="1739" t="n"/>
      <c r="TXZ14" s="1739" t="n"/>
      <c r="TYA14" s="1739" t="n"/>
      <c r="TYB14" s="1739" t="n"/>
      <c r="TYC14" s="1739" t="n"/>
      <c r="TYD14" s="1739" t="n"/>
      <c r="TYE14" s="1739" t="n"/>
      <c r="TYF14" s="1739" t="n"/>
      <c r="TYG14" s="1739" t="n"/>
      <c r="TYH14" s="1739" t="n"/>
      <c r="TYI14" s="1739" t="n"/>
      <c r="TYJ14" s="1739" t="n"/>
      <c r="TYK14" s="1739" t="n"/>
      <c r="TYL14" s="1739" t="n"/>
      <c r="TYM14" s="1739" t="n"/>
      <c r="TYN14" s="1739" t="n"/>
      <c r="TYO14" s="1739" t="n"/>
      <c r="TYP14" s="1739" t="n"/>
      <c r="TYQ14" s="1739" t="n"/>
      <c r="TYR14" s="1739" t="n"/>
      <c r="TYS14" s="1739" t="n"/>
      <c r="TYT14" s="1739" t="n"/>
      <c r="TYU14" s="1739" t="n"/>
      <c r="TYV14" s="1739" t="n"/>
      <c r="TYW14" s="1739" t="n"/>
      <c r="TYX14" s="1739" t="n"/>
      <c r="TYY14" s="1739" t="n"/>
      <c r="TYZ14" s="1739" t="n"/>
      <c r="TZA14" s="1739" t="n"/>
      <c r="TZB14" s="1739" t="n"/>
      <c r="TZC14" s="1739" t="n"/>
      <c r="TZD14" s="1739" t="n"/>
      <c r="TZE14" s="1739" t="n"/>
      <c r="TZF14" s="1739" t="n"/>
      <c r="TZG14" s="1739" t="n"/>
      <c r="TZH14" s="1739" t="n"/>
      <c r="TZI14" s="1739" t="n"/>
      <c r="TZJ14" s="1739" t="n"/>
      <c r="TZK14" s="1739" t="n"/>
      <c r="TZL14" s="1739" t="n"/>
      <c r="TZM14" s="1739" t="n"/>
      <c r="TZN14" s="1739" t="n"/>
      <c r="TZO14" s="1739" t="n"/>
      <c r="TZP14" s="1739" t="n"/>
      <c r="TZQ14" s="1739" t="n"/>
      <c r="TZR14" s="1739" t="n"/>
      <c r="TZS14" s="1739" t="n"/>
      <c r="TZT14" s="1739" t="n"/>
      <c r="TZU14" s="1739" t="n"/>
      <c r="TZV14" s="1739" t="n"/>
      <c r="TZW14" s="1739" t="n"/>
      <c r="TZX14" s="1739" t="n"/>
      <c r="TZY14" s="1739" t="n"/>
      <c r="TZZ14" s="1739" t="n"/>
      <c r="UAA14" s="1739" t="n"/>
      <c r="UAB14" s="1739" t="n"/>
      <c r="UAC14" s="1739" t="n"/>
      <c r="UAD14" s="1739" t="n"/>
      <c r="UAE14" s="1739" t="n"/>
      <c r="UAF14" s="1739" t="n"/>
      <c r="UAG14" s="1739" t="n"/>
      <c r="UAH14" s="1739" t="n"/>
      <c r="UAI14" s="1739" t="n"/>
      <c r="UAJ14" s="1739" t="n"/>
      <c r="UAK14" s="1739" t="n"/>
      <c r="UAL14" s="1739" t="n"/>
      <c r="UAM14" s="1739" t="n"/>
      <c r="UAN14" s="1739" t="n"/>
      <c r="UAO14" s="1739" t="n"/>
      <c r="UAP14" s="1739" t="n"/>
      <c r="UAQ14" s="1739" t="n"/>
      <c r="UAR14" s="1739" t="n"/>
      <c r="UAS14" s="1739" t="n"/>
      <c r="UAT14" s="1739" t="n"/>
      <c r="UAU14" s="1739" t="n"/>
      <c r="UAV14" s="1739" t="n"/>
      <c r="UAW14" s="1739" t="n"/>
      <c r="UAX14" s="1739" t="n"/>
      <c r="UAY14" s="1739" t="n"/>
      <c r="UAZ14" s="1739" t="n"/>
      <c r="UBA14" s="1739" t="n"/>
      <c r="UBB14" s="1739" t="n"/>
      <c r="UBC14" s="1739" t="n"/>
      <c r="UBD14" s="1739" t="n"/>
      <c r="UBE14" s="1739" t="n"/>
      <c r="UBF14" s="1739" t="n"/>
      <c r="UBG14" s="1739" t="n"/>
      <c r="UBH14" s="1739" t="n"/>
      <c r="UBI14" s="1739" t="n"/>
      <c r="UBJ14" s="1739" t="n"/>
      <c r="UBK14" s="1739" t="n"/>
      <c r="UBL14" s="1739" t="n"/>
      <c r="UBM14" s="1739" t="n"/>
      <c r="UBN14" s="1739" t="n"/>
      <c r="UBO14" s="1739" t="n"/>
      <c r="UBP14" s="1739" t="n"/>
      <c r="UBQ14" s="1739" t="n"/>
      <c r="UBR14" s="1739" t="n"/>
      <c r="UBS14" s="1739" t="n"/>
      <c r="UBT14" s="1739" t="n"/>
      <c r="UBU14" s="1739" t="n"/>
      <c r="UBV14" s="1739" t="n"/>
      <c r="UBW14" s="1739" t="n"/>
      <c r="UBX14" s="1739" t="n"/>
      <c r="UBY14" s="1739" t="n"/>
      <c r="UBZ14" s="1739" t="n"/>
      <c r="UCA14" s="1739" t="n"/>
      <c r="UCB14" s="1739" t="n"/>
      <c r="UCC14" s="1739" t="n"/>
      <c r="UCD14" s="1739" t="n"/>
      <c r="UCE14" s="1739" t="n"/>
      <c r="UCF14" s="1739" t="n"/>
      <c r="UCG14" s="1739" t="n"/>
      <c r="UCH14" s="1739" t="n"/>
      <c r="UCI14" s="1739" t="n"/>
      <c r="UCJ14" s="1739" t="n"/>
      <c r="UCK14" s="1739" t="n"/>
      <c r="UCL14" s="1739" t="n"/>
      <c r="UCM14" s="1739" t="n"/>
      <c r="UCN14" s="1739" t="n"/>
      <c r="UCO14" s="1739" t="n"/>
      <c r="UCP14" s="1739" t="n"/>
      <c r="UCQ14" s="1739" t="n"/>
      <c r="UCR14" s="1739" t="n"/>
      <c r="UCS14" s="1739" t="n"/>
      <c r="UCT14" s="1739" t="n"/>
      <c r="UCU14" s="1739" t="n"/>
      <c r="UCV14" s="1739" t="n"/>
      <c r="UCW14" s="1739" t="n"/>
      <c r="UCX14" s="1739" t="n"/>
      <c r="UCY14" s="1739" t="n"/>
      <c r="UCZ14" s="1739" t="n"/>
      <c r="UDA14" s="1739" t="n"/>
      <c r="UDB14" s="1739" t="n"/>
      <c r="UDC14" s="1739" t="n"/>
      <c r="UDD14" s="1739" t="n"/>
      <c r="UDE14" s="1739" t="n"/>
      <c r="UDF14" s="1739" t="n"/>
      <c r="UDG14" s="1739" t="n"/>
      <c r="UDH14" s="1739" t="n"/>
      <c r="UDI14" s="1739" t="n"/>
      <c r="UDJ14" s="1739" t="n"/>
      <c r="UDK14" s="1739" t="n"/>
      <c r="UDL14" s="1739" t="n"/>
      <c r="UDM14" s="1739" t="n"/>
      <c r="UDN14" s="1739" t="n"/>
      <c r="UDO14" s="1739" t="n"/>
      <c r="UDP14" s="1739" t="n"/>
      <c r="UDQ14" s="1739" t="n"/>
      <c r="UDR14" s="1739" t="n"/>
      <c r="UDS14" s="1739" t="n"/>
      <c r="UDT14" s="1739" t="n"/>
      <c r="UDU14" s="1739" t="n"/>
      <c r="UDV14" s="1739" t="n"/>
      <c r="UDW14" s="1739" t="n"/>
      <c r="UDX14" s="1739" t="n"/>
      <c r="UDY14" s="1739" t="n"/>
      <c r="UDZ14" s="1739" t="n"/>
      <c r="UEA14" s="1739" t="n"/>
      <c r="UEB14" s="1739" t="n"/>
      <c r="UEC14" s="1739" t="n"/>
      <c r="UED14" s="1739" t="n"/>
      <c r="UEE14" s="1739" t="n"/>
      <c r="UEF14" s="1739" t="n"/>
      <c r="UEG14" s="1739" t="n"/>
      <c r="UEH14" s="1739" t="n"/>
      <c r="UEI14" s="1739" t="n"/>
      <c r="UEJ14" s="1739" t="n"/>
      <c r="UEK14" s="1739" t="n"/>
      <c r="UEL14" s="1739" t="n"/>
      <c r="UEM14" s="1739" t="n"/>
      <c r="UEN14" s="1739" t="n"/>
      <c r="UEO14" s="1739" t="n"/>
      <c r="UEP14" s="1739" t="n"/>
      <c r="UEQ14" s="1739" t="n"/>
      <c r="UER14" s="1739" t="n"/>
      <c r="UES14" s="1739" t="n"/>
      <c r="UET14" s="1739" t="n"/>
      <c r="UEU14" s="1739" t="n"/>
      <c r="UEV14" s="1739" t="n"/>
      <c r="UEW14" s="1739" t="n"/>
      <c r="UEX14" s="1739" t="n"/>
      <c r="UEY14" s="1739" t="n"/>
      <c r="UEZ14" s="1739" t="n"/>
      <c r="UFA14" s="1739" t="n"/>
      <c r="UFB14" s="1739" t="n"/>
      <c r="UFC14" s="1739" t="n"/>
      <c r="UFD14" s="1739" t="n"/>
      <c r="UFE14" s="1739" t="n"/>
      <c r="UFF14" s="1739" t="n"/>
      <c r="UFG14" s="1739" t="n"/>
      <c r="UFH14" s="1739" t="n"/>
      <c r="UFI14" s="1739" t="n"/>
      <c r="UFJ14" s="1739" t="n"/>
      <c r="UFK14" s="1739" t="n"/>
      <c r="UFL14" s="1739" t="n"/>
      <c r="UFM14" s="1739" t="n"/>
      <c r="UFN14" s="1739" t="n"/>
      <c r="UFO14" s="1739" t="n"/>
      <c r="UFP14" s="1739" t="n"/>
      <c r="UFQ14" s="1739" t="n"/>
      <c r="UFR14" s="1739" t="n"/>
      <c r="UFS14" s="1739" t="n"/>
      <c r="UFT14" s="1739" t="n"/>
      <c r="UFU14" s="1739" t="n"/>
      <c r="UFV14" s="1739" t="n"/>
      <c r="UFW14" s="1739" t="n"/>
      <c r="UFX14" s="1739" t="n"/>
      <c r="UFY14" s="1739" t="n"/>
      <c r="UFZ14" s="1739" t="n"/>
      <c r="UGA14" s="1739" t="n"/>
      <c r="UGB14" s="1739" t="n"/>
      <c r="UGC14" s="1739" t="n"/>
      <c r="UGD14" s="1739" t="n"/>
      <c r="UGE14" s="1739" t="n"/>
      <c r="UGF14" s="1739" t="n"/>
      <c r="UGG14" s="1739" t="n"/>
      <c r="UGH14" s="1739" t="n"/>
      <c r="UGI14" s="1739" t="n"/>
      <c r="UGJ14" s="1739" t="n"/>
      <c r="UGK14" s="1739" t="n"/>
      <c r="UGL14" s="1739" t="n"/>
      <c r="UGM14" s="1739" t="n"/>
      <c r="UGN14" s="1739" t="n"/>
      <c r="UGO14" s="1739" t="n"/>
      <c r="UGP14" s="1739" t="n"/>
      <c r="UGQ14" s="1739" t="n"/>
      <c r="UGR14" s="1739" t="n"/>
      <c r="UGS14" s="1739" t="n"/>
      <c r="UGT14" s="1739" t="n"/>
      <c r="UGU14" s="1739" t="n"/>
      <c r="UGV14" s="1739" t="n"/>
      <c r="UGW14" s="1739" t="n"/>
      <c r="UGX14" s="1739" t="n"/>
      <c r="UGY14" s="1739" t="n"/>
      <c r="UGZ14" s="1739" t="n"/>
      <c r="UHA14" s="1739" t="n"/>
      <c r="UHB14" s="1739" t="n"/>
      <c r="UHC14" s="1739" t="n"/>
      <c r="UHD14" s="1739" t="n"/>
      <c r="UHE14" s="1739" t="n"/>
      <c r="UHF14" s="1739" t="n"/>
      <c r="UHG14" s="1739" t="n"/>
      <c r="UHH14" s="1739" t="n"/>
      <c r="UHI14" s="1739" t="n"/>
      <c r="UHJ14" s="1739" t="n"/>
      <c r="UHK14" s="1739" t="n"/>
      <c r="UHL14" s="1739" t="n"/>
      <c r="UHM14" s="1739" t="n"/>
      <c r="UHN14" s="1739" t="n"/>
      <c r="UHO14" s="1739" t="n"/>
      <c r="UHP14" s="1739" t="n"/>
      <c r="UHQ14" s="1739" t="n"/>
      <c r="UHR14" s="1739" t="n"/>
      <c r="UHS14" s="1739" t="n"/>
      <c r="UHT14" s="1739" t="n"/>
      <c r="UHU14" s="1739" t="n"/>
      <c r="UHV14" s="1739" t="n"/>
      <c r="UHW14" s="1739" t="n"/>
      <c r="UHX14" s="1739" t="n"/>
      <c r="UHY14" s="1739" t="n"/>
      <c r="UHZ14" s="1739" t="n"/>
      <c r="UIA14" s="1739" t="n"/>
      <c r="UIB14" s="1739" t="n"/>
      <c r="UIC14" s="1739" t="n"/>
      <c r="UID14" s="1739" t="n"/>
      <c r="UIE14" s="1739" t="n"/>
      <c r="UIF14" s="1739" t="n"/>
      <c r="UIG14" s="1739" t="n"/>
      <c r="UIH14" s="1739" t="n"/>
      <c r="UII14" s="1739" t="n"/>
      <c r="UIJ14" s="1739" t="n"/>
      <c r="UIK14" s="1739" t="n"/>
      <c r="UIL14" s="1739" t="n"/>
      <c r="UIM14" s="1739" t="n"/>
      <c r="UIN14" s="1739" t="n"/>
      <c r="UIO14" s="1739" t="n"/>
      <c r="UIP14" s="1739" t="n"/>
      <c r="UIQ14" s="1739" t="n"/>
      <c r="UIR14" s="1739" t="n"/>
      <c r="UIS14" s="1739" t="n"/>
      <c r="UIT14" s="1739" t="n"/>
      <c r="UIU14" s="1739" t="n"/>
      <c r="UIV14" s="1739" t="n"/>
      <c r="UIW14" s="1739" t="n"/>
      <c r="UIX14" s="1739" t="n"/>
      <c r="UIY14" s="1739" t="n"/>
      <c r="UIZ14" s="1739" t="n"/>
      <c r="UJA14" s="1739" t="n"/>
      <c r="UJB14" s="1739" t="n"/>
      <c r="UJC14" s="1739" t="n"/>
      <c r="UJD14" s="1739" t="n"/>
      <c r="UJE14" s="1739" t="n"/>
      <c r="UJF14" s="1739" t="n"/>
      <c r="UJG14" s="1739" t="n"/>
      <c r="UJH14" s="1739" t="n"/>
      <c r="UJI14" s="1739" t="n"/>
      <c r="UJJ14" s="1739" t="n"/>
      <c r="UJK14" s="1739" t="n"/>
      <c r="UJL14" s="1739" t="n"/>
      <c r="UJM14" s="1739" t="n"/>
      <c r="UJN14" s="1739" t="n"/>
      <c r="UJO14" s="1739" t="n"/>
      <c r="UJP14" s="1739" t="n"/>
      <c r="UJQ14" s="1739" t="n"/>
      <c r="UJR14" s="1739" t="n"/>
      <c r="UJS14" s="1739" t="n"/>
      <c r="UJT14" s="1739" t="n"/>
      <c r="UJU14" s="1739" t="n"/>
      <c r="UJV14" s="1739" t="n"/>
      <c r="UJW14" s="1739" t="n"/>
      <c r="UJX14" s="1739" t="n"/>
      <c r="UJY14" s="1739" t="n"/>
      <c r="UJZ14" s="1739" t="n"/>
      <c r="UKA14" s="1739" t="n"/>
      <c r="UKB14" s="1739" t="n"/>
      <c r="UKC14" s="1739" t="n"/>
      <c r="UKD14" s="1739" t="n"/>
      <c r="UKE14" s="1739" t="n"/>
      <c r="UKF14" s="1739" t="n"/>
      <c r="UKG14" s="1739" t="n"/>
      <c r="UKH14" s="1739" t="n"/>
      <c r="UKI14" s="1739" t="n"/>
      <c r="UKJ14" s="1739" t="n"/>
      <c r="UKK14" s="1739" t="n"/>
      <c r="UKL14" s="1739" t="n"/>
      <c r="UKM14" s="1739" t="n"/>
      <c r="UKN14" s="1739" t="n"/>
      <c r="UKO14" s="1739" t="n"/>
      <c r="UKP14" s="1739" t="n"/>
      <c r="UKQ14" s="1739" t="n"/>
      <c r="UKR14" s="1739" t="n"/>
      <c r="UKS14" s="1739" t="n"/>
      <c r="UKT14" s="1739" t="n"/>
      <c r="UKU14" s="1739" t="n"/>
      <c r="UKV14" s="1739" t="n"/>
      <c r="UKW14" s="1739" t="n"/>
      <c r="UKX14" s="1739" t="n"/>
      <c r="UKY14" s="1739" t="n"/>
      <c r="UKZ14" s="1739" t="n"/>
      <c r="ULA14" s="1739" t="n"/>
      <c r="ULB14" s="1739" t="n"/>
      <c r="ULC14" s="1739" t="n"/>
      <c r="ULD14" s="1739" t="n"/>
      <c r="ULE14" s="1739" t="n"/>
      <c r="ULF14" s="1739" t="n"/>
      <c r="ULG14" s="1739" t="n"/>
      <c r="ULH14" s="1739" t="n"/>
      <c r="ULI14" s="1739" t="n"/>
      <c r="ULJ14" s="1739" t="n"/>
      <c r="ULK14" s="1739" t="n"/>
      <c r="ULL14" s="1739" t="n"/>
      <c r="ULM14" s="1739" t="n"/>
      <c r="ULN14" s="1739" t="n"/>
      <c r="ULO14" s="1739" t="n"/>
      <c r="ULP14" s="1739" t="n"/>
      <c r="ULQ14" s="1739" t="n"/>
      <c r="ULR14" s="1739" t="n"/>
      <c r="ULS14" s="1739" t="n"/>
      <c r="ULT14" s="1739" t="n"/>
      <c r="ULU14" s="1739" t="n"/>
      <c r="ULV14" s="1739" t="n"/>
      <c r="ULW14" s="1739" t="n"/>
      <c r="ULX14" s="1739" t="n"/>
      <c r="ULY14" s="1739" t="n"/>
      <c r="ULZ14" s="1739" t="n"/>
      <c r="UMA14" s="1739" t="n"/>
      <c r="UMB14" s="1739" t="n"/>
      <c r="UMC14" s="1739" t="n"/>
      <c r="UMD14" s="1739" t="n"/>
      <c r="UME14" s="1739" t="n"/>
      <c r="UMF14" s="1739" t="n"/>
      <c r="UMG14" s="1739" t="n"/>
      <c r="UMH14" s="1739" t="n"/>
      <c r="UMI14" s="1739" t="n"/>
      <c r="UMJ14" s="1739" t="n"/>
      <c r="UMK14" s="1739" t="n"/>
      <c r="UML14" s="1739" t="n"/>
      <c r="UMM14" s="1739" t="n"/>
      <c r="UMN14" s="1739" t="n"/>
      <c r="UMO14" s="1739" t="n"/>
      <c r="UMP14" s="1739" t="n"/>
      <c r="UMQ14" s="1739" t="n"/>
      <c r="UMR14" s="1739" t="n"/>
      <c r="UMS14" s="1739" t="n"/>
      <c r="UMT14" s="1739" t="n"/>
      <c r="UMU14" s="1739" t="n"/>
      <c r="UMV14" s="1739" t="n"/>
      <c r="UMW14" s="1739" t="n"/>
      <c r="UMX14" s="1739" t="n"/>
      <c r="UMY14" s="1739" t="n"/>
      <c r="UMZ14" s="1739" t="n"/>
      <c r="UNA14" s="1739" t="n"/>
      <c r="UNB14" s="1739" t="n"/>
      <c r="UNC14" s="1739" t="n"/>
      <c r="UND14" s="1739" t="n"/>
      <c r="UNE14" s="1739" t="n"/>
      <c r="UNF14" s="1739" t="n"/>
      <c r="UNG14" s="1739" t="n"/>
      <c r="UNH14" s="1739" t="n"/>
      <c r="UNI14" s="1739" t="n"/>
      <c r="UNJ14" s="1739" t="n"/>
      <c r="UNK14" s="1739" t="n"/>
      <c r="UNL14" s="1739" t="n"/>
      <c r="UNM14" s="1739" t="n"/>
      <c r="UNN14" s="1739" t="n"/>
      <c r="UNO14" s="1739" t="n"/>
      <c r="UNP14" s="1739" t="n"/>
      <c r="UNQ14" s="1739" t="n"/>
      <c r="UNR14" s="1739" t="n"/>
      <c r="UNS14" s="1739" t="n"/>
      <c r="UNT14" s="1739" t="n"/>
      <c r="UNU14" s="1739" t="n"/>
      <c r="UNV14" s="1739" t="n"/>
      <c r="UNW14" s="1739" t="n"/>
      <c r="UNX14" s="1739" t="n"/>
      <c r="UNY14" s="1739" t="n"/>
      <c r="UNZ14" s="1739" t="n"/>
      <c r="UOA14" s="1739" t="n"/>
      <c r="UOB14" s="1739" t="n"/>
      <c r="UOC14" s="1739" t="n"/>
      <c r="UOD14" s="1739" t="n"/>
      <c r="UOE14" s="1739" t="n"/>
      <c r="UOF14" s="1739" t="n"/>
      <c r="UOG14" s="1739" t="n"/>
      <c r="UOH14" s="1739" t="n"/>
      <c r="UOI14" s="1739" t="n"/>
      <c r="UOJ14" s="1739" t="n"/>
      <c r="UOK14" s="1739" t="n"/>
      <c r="UOL14" s="1739" t="n"/>
      <c r="UOM14" s="1739" t="n"/>
      <c r="UON14" s="1739" t="n"/>
      <c r="UOO14" s="1739" t="n"/>
      <c r="UOP14" s="1739" t="n"/>
      <c r="UOQ14" s="1739" t="n"/>
      <c r="UOR14" s="1739" t="n"/>
      <c r="UOS14" s="1739" t="n"/>
      <c r="UOT14" s="1739" t="n"/>
      <c r="UOU14" s="1739" t="n"/>
      <c r="UOV14" s="1739" t="n"/>
      <c r="UOW14" s="1739" t="n"/>
      <c r="UOX14" s="1739" t="n"/>
      <c r="UOY14" s="1739" t="n"/>
      <c r="UOZ14" s="1739" t="n"/>
      <c r="UPA14" s="1739" t="n"/>
      <c r="UPB14" s="1739" t="n"/>
      <c r="UPC14" s="1739" t="n"/>
      <c r="UPD14" s="1739" t="n"/>
      <c r="UPE14" s="1739" t="n"/>
      <c r="UPF14" s="1739" t="n"/>
      <c r="UPG14" s="1739" t="n"/>
      <c r="UPH14" s="1739" t="n"/>
      <c r="UPI14" s="1739" t="n"/>
      <c r="UPJ14" s="1739" t="n"/>
      <c r="UPK14" s="1739" t="n"/>
      <c r="UPL14" s="1739" t="n"/>
      <c r="UPM14" s="1739" t="n"/>
      <c r="UPN14" s="1739" t="n"/>
      <c r="UPO14" s="1739" t="n"/>
      <c r="UPP14" s="1739" t="n"/>
      <c r="UPQ14" s="1739" t="n"/>
      <c r="UPR14" s="1739" t="n"/>
      <c r="UPS14" s="1739" t="n"/>
      <c r="UPT14" s="1739" t="n"/>
      <c r="UPU14" s="1739" t="n"/>
      <c r="UPV14" s="1739" t="n"/>
      <c r="UPW14" s="1739" t="n"/>
      <c r="UPX14" s="1739" t="n"/>
      <c r="UPY14" s="1739" t="n"/>
      <c r="UPZ14" s="1739" t="n"/>
      <c r="UQA14" s="1739" t="n"/>
      <c r="UQB14" s="1739" t="n"/>
      <c r="UQC14" s="1739" t="n"/>
      <c r="UQD14" s="1739" t="n"/>
      <c r="UQE14" s="1739" t="n"/>
      <c r="UQF14" s="1739" t="n"/>
      <c r="UQG14" s="1739" t="n"/>
      <c r="UQH14" s="1739" t="n"/>
      <c r="UQI14" s="1739" t="n"/>
      <c r="UQJ14" s="1739" t="n"/>
      <c r="UQK14" s="1739" t="n"/>
      <c r="UQL14" s="1739" t="n"/>
      <c r="UQM14" s="1739" t="n"/>
      <c r="UQN14" s="1739" t="n"/>
      <c r="UQO14" s="1739" t="n"/>
      <c r="UQP14" s="1739" t="n"/>
      <c r="UQQ14" s="1739" t="n"/>
      <c r="UQR14" s="1739" t="n"/>
      <c r="UQS14" s="1739" t="n"/>
      <c r="UQT14" s="1739" t="n"/>
      <c r="UQU14" s="1739" t="n"/>
      <c r="UQV14" s="1739" t="n"/>
      <c r="UQW14" s="1739" t="n"/>
      <c r="UQX14" s="1739" t="n"/>
      <c r="UQY14" s="1739" t="n"/>
      <c r="UQZ14" s="1739" t="n"/>
      <c r="URA14" s="1739" t="n"/>
      <c r="URB14" s="1739" t="n"/>
      <c r="URC14" s="1739" t="n"/>
      <c r="URD14" s="1739" t="n"/>
      <c r="URE14" s="1739" t="n"/>
      <c r="URF14" s="1739" t="n"/>
      <c r="URG14" s="1739" t="n"/>
      <c r="URH14" s="1739" t="n"/>
      <c r="URI14" s="1739" t="n"/>
      <c r="URJ14" s="1739" t="n"/>
      <c r="URK14" s="1739" t="n"/>
      <c r="URL14" s="1739" t="n"/>
      <c r="URM14" s="1739" t="n"/>
      <c r="URN14" s="1739" t="n"/>
      <c r="URO14" s="1739" t="n"/>
      <c r="URP14" s="1739" t="n"/>
      <c r="URQ14" s="1739" t="n"/>
      <c r="URR14" s="1739" t="n"/>
      <c r="URS14" s="1739" t="n"/>
      <c r="URT14" s="1739" t="n"/>
      <c r="URU14" s="1739" t="n"/>
      <c r="URV14" s="1739" t="n"/>
      <c r="URW14" s="1739" t="n"/>
      <c r="URX14" s="1739" t="n"/>
      <c r="URY14" s="1739" t="n"/>
      <c r="URZ14" s="1739" t="n"/>
      <c r="USA14" s="1739" t="n"/>
      <c r="USB14" s="1739" t="n"/>
      <c r="USC14" s="1739" t="n"/>
      <c r="USD14" s="1739" t="n"/>
      <c r="USE14" s="1739" t="n"/>
      <c r="USF14" s="1739" t="n"/>
      <c r="USG14" s="1739" t="n"/>
      <c r="USH14" s="1739" t="n"/>
      <c r="USI14" s="1739" t="n"/>
      <c r="USJ14" s="1739" t="n"/>
      <c r="USK14" s="1739" t="n"/>
      <c r="USL14" s="1739" t="n"/>
      <c r="USM14" s="1739" t="n"/>
      <c r="USN14" s="1739" t="n"/>
      <c r="USO14" s="1739" t="n"/>
      <c r="USP14" s="1739" t="n"/>
      <c r="USQ14" s="1739" t="n"/>
      <c r="USR14" s="1739" t="n"/>
      <c r="USS14" s="1739" t="n"/>
      <c r="UST14" s="1739" t="n"/>
      <c r="USU14" s="1739" t="n"/>
      <c r="USV14" s="1739" t="n"/>
      <c r="USW14" s="1739" t="n"/>
      <c r="USX14" s="1739" t="n"/>
      <c r="USY14" s="1739" t="n"/>
      <c r="USZ14" s="1739" t="n"/>
      <c r="UTA14" s="1739" t="n"/>
      <c r="UTB14" s="1739" t="n"/>
      <c r="UTC14" s="1739" t="n"/>
      <c r="UTD14" s="1739" t="n"/>
      <c r="UTE14" s="1739" t="n"/>
      <c r="UTF14" s="1739" t="n"/>
      <c r="UTG14" s="1739" t="n"/>
      <c r="UTH14" s="1739" t="n"/>
      <c r="UTI14" s="1739" t="n"/>
      <c r="UTJ14" s="1739" t="n"/>
      <c r="UTK14" s="1739" t="n"/>
      <c r="UTL14" s="1739" t="n"/>
      <c r="UTM14" s="1739" t="n"/>
      <c r="UTN14" s="1739" t="n"/>
      <c r="UTO14" s="1739" t="n"/>
      <c r="UTP14" s="1739" t="n"/>
      <c r="UTQ14" s="1739" t="n"/>
      <c r="UTR14" s="1739" t="n"/>
      <c r="UTS14" s="1739" t="n"/>
      <c r="UTT14" s="1739" t="n"/>
      <c r="UTU14" s="1739" t="n"/>
      <c r="UTV14" s="1739" t="n"/>
      <c r="UTW14" s="1739" t="n"/>
      <c r="UTX14" s="1739" t="n"/>
      <c r="UTY14" s="1739" t="n"/>
      <c r="UTZ14" s="1739" t="n"/>
      <c r="UUA14" s="1739" t="n"/>
      <c r="UUB14" s="1739" t="n"/>
      <c r="UUC14" s="1739" t="n"/>
      <c r="UUD14" s="1739" t="n"/>
      <c r="UUE14" s="1739" t="n"/>
      <c r="UUF14" s="1739" t="n"/>
      <c r="UUG14" s="1739" t="n"/>
      <c r="UUH14" s="1739" t="n"/>
      <c r="UUI14" s="1739" t="n"/>
      <c r="UUJ14" s="1739" t="n"/>
      <c r="UUK14" s="1739" t="n"/>
      <c r="UUL14" s="1739" t="n"/>
      <c r="UUM14" s="1739" t="n"/>
      <c r="UUN14" s="1739" t="n"/>
      <c r="UUO14" s="1739" t="n"/>
      <c r="UUP14" s="1739" t="n"/>
      <c r="UUQ14" s="1739" t="n"/>
      <c r="UUR14" s="1739" t="n"/>
      <c r="UUS14" s="1739" t="n"/>
      <c r="UUT14" s="1739" t="n"/>
      <c r="UUU14" s="1739" t="n"/>
      <c r="UUV14" s="1739" t="n"/>
      <c r="UUW14" s="1739" t="n"/>
      <c r="UUX14" s="1739" t="n"/>
      <c r="UUY14" s="1739" t="n"/>
      <c r="UUZ14" s="1739" t="n"/>
      <c r="UVA14" s="1739" t="n"/>
      <c r="UVB14" s="1739" t="n"/>
      <c r="UVC14" s="1739" t="n"/>
      <c r="UVD14" s="1739" t="n"/>
      <c r="UVE14" s="1739" t="n"/>
      <c r="UVF14" s="1739" t="n"/>
      <c r="UVG14" s="1739" t="n"/>
      <c r="UVH14" s="1739" t="n"/>
      <c r="UVI14" s="1739" t="n"/>
      <c r="UVJ14" s="1739" t="n"/>
      <c r="UVK14" s="1739" t="n"/>
      <c r="UVL14" s="1739" t="n"/>
      <c r="UVM14" s="1739" t="n"/>
      <c r="UVN14" s="1739" t="n"/>
      <c r="UVO14" s="1739" t="n"/>
      <c r="UVP14" s="1739" t="n"/>
      <c r="UVQ14" s="1739" t="n"/>
      <c r="UVR14" s="1739" t="n"/>
      <c r="UVS14" s="1739" t="n"/>
      <c r="UVT14" s="1739" t="n"/>
      <c r="UVU14" s="1739" t="n"/>
      <c r="UVV14" s="1739" t="n"/>
      <c r="UVW14" s="1739" t="n"/>
      <c r="UVX14" s="1739" t="n"/>
      <c r="UVY14" s="1739" t="n"/>
      <c r="UVZ14" s="1739" t="n"/>
      <c r="UWA14" s="1739" t="n"/>
      <c r="UWB14" s="1739" t="n"/>
      <c r="UWC14" s="1739" t="n"/>
      <c r="UWD14" s="1739" t="n"/>
      <c r="UWE14" s="1739" t="n"/>
      <c r="UWF14" s="1739" t="n"/>
      <c r="UWG14" s="1739" t="n"/>
      <c r="UWH14" s="1739" t="n"/>
      <c r="UWI14" s="1739" t="n"/>
      <c r="UWJ14" s="1739" t="n"/>
      <c r="UWK14" s="1739" t="n"/>
      <c r="UWL14" s="1739" t="n"/>
      <c r="UWM14" s="1739" t="n"/>
      <c r="UWN14" s="1739" t="n"/>
      <c r="UWO14" s="1739" t="n"/>
      <c r="UWP14" s="1739" t="n"/>
      <c r="UWQ14" s="1739" t="n"/>
      <c r="UWR14" s="1739" t="n"/>
      <c r="UWS14" s="1739" t="n"/>
      <c r="UWT14" s="1739" t="n"/>
      <c r="UWU14" s="1739" t="n"/>
      <c r="UWV14" s="1739" t="n"/>
      <c r="UWW14" s="1739" t="n"/>
      <c r="UWX14" s="1739" t="n"/>
      <c r="UWY14" s="1739" t="n"/>
      <c r="UWZ14" s="1739" t="n"/>
      <c r="UXA14" s="1739" t="n"/>
      <c r="UXB14" s="1739" t="n"/>
      <c r="UXC14" s="1739" t="n"/>
      <c r="UXD14" s="1739" t="n"/>
      <c r="UXE14" s="1739" t="n"/>
      <c r="UXF14" s="1739" t="n"/>
      <c r="UXG14" s="1739" t="n"/>
      <c r="UXH14" s="1739" t="n"/>
      <c r="UXI14" s="1739" t="n"/>
      <c r="UXJ14" s="1739" t="n"/>
      <c r="UXK14" s="1739" t="n"/>
      <c r="UXL14" s="1739" t="n"/>
      <c r="UXM14" s="1739" t="n"/>
      <c r="UXN14" s="1739" t="n"/>
      <c r="UXO14" s="1739" t="n"/>
      <c r="UXP14" s="1739" t="n"/>
      <c r="UXQ14" s="1739" t="n"/>
      <c r="UXR14" s="1739" t="n"/>
      <c r="UXS14" s="1739" t="n"/>
      <c r="UXT14" s="1739" t="n"/>
      <c r="UXU14" s="1739" t="n"/>
      <c r="UXV14" s="1739" t="n"/>
      <c r="UXW14" s="1739" t="n"/>
      <c r="UXX14" s="1739" t="n"/>
      <c r="UXY14" s="1739" t="n"/>
      <c r="UXZ14" s="1739" t="n"/>
      <c r="UYA14" s="1739" t="n"/>
      <c r="UYB14" s="1739" t="n"/>
      <c r="UYC14" s="1739" t="n"/>
      <c r="UYD14" s="1739" t="n"/>
      <c r="UYE14" s="1739" t="n"/>
      <c r="UYF14" s="1739" t="n"/>
      <c r="UYG14" s="1739" t="n"/>
      <c r="UYH14" s="1739" t="n"/>
      <c r="UYI14" s="1739" t="n"/>
      <c r="UYJ14" s="1739" t="n"/>
      <c r="UYK14" s="1739" t="n"/>
      <c r="UYL14" s="1739" t="n"/>
      <c r="UYM14" s="1739" t="n"/>
      <c r="UYN14" s="1739" t="n"/>
      <c r="UYO14" s="1739" t="n"/>
      <c r="UYP14" s="1739" t="n"/>
      <c r="UYQ14" s="1739" t="n"/>
      <c r="UYR14" s="1739" t="n"/>
      <c r="UYS14" s="1739" t="n"/>
      <c r="UYT14" s="1739" t="n"/>
      <c r="UYU14" s="1739" t="n"/>
      <c r="UYV14" s="1739" t="n"/>
      <c r="UYW14" s="1739" t="n"/>
      <c r="UYX14" s="1739" t="n"/>
      <c r="UYY14" s="1739" t="n"/>
      <c r="UYZ14" s="1739" t="n"/>
      <c r="UZA14" s="1739" t="n"/>
      <c r="UZB14" s="1739" t="n"/>
      <c r="UZC14" s="1739" t="n"/>
      <c r="UZD14" s="1739" t="n"/>
      <c r="UZE14" s="1739" t="n"/>
      <c r="UZF14" s="1739" t="n"/>
      <c r="UZG14" s="1739" t="n"/>
      <c r="UZH14" s="1739" t="n"/>
      <c r="UZI14" s="1739" t="n"/>
      <c r="UZJ14" s="1739" t="n"/>
      <c r="UZK14" s="1739" t="n"/>
      <c r="UZL14" s="1739" t="n"/>
      <c r="UZM14" s="1739" t="n"/>
      <c r="UZN14" s="1739" t="n"/>
      <c r="UZO14" s="1739" t="n"/>
      <c r="UZP14" s="1739" t="n"/>
      <c r="UZQ14" s="1739" t="n"/>
      <c r="UZR14" s="1739" t="n"/>
      <c r="UZS14" s="1739" t="n"/>
      <c r="UZT14" s="1739" t="n"/>
      <c r="UZU14" s="1739" t="n"/>
      <c r="UZV14" s="1739" t="n"/>
      <c r="UZW14" s="1739" t="n"/>
      <c r="UZX14" s="1739" t="n"/>
      <c r="UZY14" s="1739" t="n"/>
      <c r="UZZ14" s="1739" t="n"/>
      <c r="VAA14" s="1739" t="n"/>
      <c r="VAB14" s="1739" t="n"/>
      <c r="VAC14" s="1739" t="n"/>
      <c r="VAD14" s="1739" t="n"/>
      <c r="VAE14" s="1739" t="n"/>
      <c r="VAF14" s="1739" t="n"/>
      <c r="VAG14" s="1739" t="n"/>
      <c r="VAH14" s="1739" t="n"/>
      <c r="VAI14" s="1739" t="n"/>
      <c r="VAJ14" s="1739" t="n"/>
      <c r="VAK14" s="1739" t="n"/>
      <c r="VAL14" s="1739" t="n"/>
      <c r="VAM14" s="1739" t="n"/>
      <c r="VAN14" s="1739" t="n"/>
      <c r="VAO14" s="1739" t="n"/>
      <c r="VAP14" s="1739" t="n"/>
      <c r="VAQ14" s="1739" t="n"/>
      <c r="VAR14" s="1739" t="n"/>
      <c r="VAS14" s="1739" t="n"/>
      <c r="VAT14" s="1739" t="n"/>
      <c r="VAU14" s="1739" t="n"/>
      <c r="VAV14" s="1739" t="n"/>
      <c r="VAW14" s="1739" t="n"/>
      <c r="VAX14" s="1739" t="n"/>
      <c r="VAY14" s="1739" t="n"/>
      <c r="VAZ14" s="1739" t="n"/>
      <c r="VBA14" s="1739" t="n"/>
      <c r="VBB14" s="1739" t="n"/>
      <c r="VBC14" s="1739" t="n"/>
      <c r="VBD14" s="1739" t="n"/>
      <c r="VBE14" s="1739" t="n"/>
      <c r="VBF14" s="1739" t="n"/>
      <c r="VBG14" s="1739" t="n"/>
      <c r="VBH14" s="1739" t="n"/>
      <c r="VBI14" s="1739" t="n"/>
      <c r="VBJ14" s="1739" t="n"/>
      <c r="VBK14" s="1739" t="n"/>
      <c r="VBL14" s="1739" t="n"/>
      <c r="VBM14" s="1739" t="n"/>
      <c r="VBN14" s="1739" t="n"/>
      <c r="VBO14" s="1739" t="n"/>
      <c r="VBP14" s="1739" t="n"/>
      <c r="VBQ14" s="1739" t="n"/>
      <c r="VBR14" s="1739" t="n"/>
      <c r="VBS14" s="1739" t="n"/>
      <c r="VBT14" s="1739" t="n"/>
      <c r="VBU14" s="1739" t="n"/>
      <c r="VBV14" s="1739" t="n"/>
      <c r="VBW14" s="1739" t="n"/>
      <c r="VBX14" s="1739" t="n"/>
      <c r="VBY14" s="1739" t="n"/>
      <c r="VBZ14" s="1739" t="n"/>
      <c r="VCA14" s="1739" t="n"/>
      <c r="VCB14" s="1739" t="n"/>
      <c r="VCC14" s="1739" t="n"/>
      <c r="VCD14" s="1739" t="n"/>
      <c r="VCE14" s="1739" t="n"/>
      <c r="VCF14" s="1739" t="n"/>
      <c r="VCG14" s="1739" t="n"/>
      <c r="VCH14" s="1739" t="n"/>
      <c r="VCI14" s="1739" t="n"/>
      <c r="VCJ14" s="1739" t="n"/>
      <c r="VCK14" s="1739" t="n"/>
      <c r="VCL14" s="1739" t="n"/>
      <c r="VCM14" s="1739" t="n"/>
      <c r="VCN14" s="1739" t="n"/>
      <c r="VCO14" s="1739" t="n"/>
      <c r="VCP14" s="1739" t="n"/>
      <c r="VCQ14" s="1739" t="n"/>
      <c r="VCR14" s="1739" t="n"/>
      <c r="VCS14" s="1739" t="n"/>
      <c r="VCT14" s="1739" t="n"/>
      <c r="VCU14" s="1739" t="n"/>
      <c r="VCV14" s="1739" t="n"/>
      <c r="VCW14" s="1739" t="n"/>
      <c r="VCX14" s="1739" t="n"/>
      <c r="VCY14" s="1739" t="n"/>
      <c r="VCZ14" s="1739" t="n"/>
      <c r="VDA14" s="1739" t="n"/>
      <c r="VDB14" s="1739" t="n"/>
      <c r="VDC14" s="1739" t="n"/>
      <c r="VDD14" s="1739" t="n"/>
      <c r="VDE14" s="1739" t="n"/>
      <c r="VDF14" s="1739" t="n"/>
      <c r="VDG14" s="1739" t="n"/>
      <c r="VDH14" s="1739" t="n"/>
      <c r="VDI14" s="1739" t="n"/>
      <c r="VDJ14" s="1739" t="n"/>
      <c r="VDK14" s="1739" t="n"/>
      <c r="VDL14" s="1739" t="n"/>
      <c r="VDM14" s="1739" t="n"/>
      <c r="VDN14" s="1739" t="n"/>
      <c r="VDO14" s="1739" t="n"/>
      <c r="VDP14" s="1739" t="n"/>
      <c r="VDQ14" s="1739" t="n"/>
      <c r="VDR14" s="1739" t="n"/>
      <c r="VDS14" s="1739" t="n"/>
      <c r="VDT14" s="1739" t="n"/>
      <c r="VDU14" s="1739" t="n"/>
      <c r="VDV14" s="1739" t="n"/>
      <c r="VDW14" s="1739" t="n"/>
      <c r="VDX14" s="1739" t="n"/>
      <c r="VDY14" s="1739" t="n"/>
      <c r="VDZ14" s="1739" t="n"/>
      <c r="VEA14" s="1739" t="n"/>
      <c r="VEB14" s="1739" t="n"/>
      <c r="VEC14" s="1739" t="n"/>
      <c r="VED14" s="1739" t="n"/>
      <c r="VEE14" s="1739" t="n"/>
      <c r="VEF14" s="1739" t="n"/>
      <c r="VEG14" s="1739" t="n"/>
      <c r="VEH14" s="1739" t="n"/>
      <c r="VEI14" s="1739" t="n"/>
      <c r="VEJ14" s="1739" t="n"/>
      <c r="VEK14" s="1739" t="n"/>
      <c r="VEL14" s="1739" t="n"/>
      <c r="VEM14" s="1739" t="n"/>
      <c r="VEN14" s="1739" t="n"/>
      <c r="VEO14" s="1739" t="n"/>
      <c r="VEP14" s="1739" t="n"/>
      <c r="VEQ14" s="1739" t="n"/>
      <c r="VER14" s="1739" t="n"/>
      <c r="VES14" s="1739" t="n"/>
      <c r="VET14" s="1739" t="n"/>
      <c r="VEU14" s="1739" t="n"/>
      <c r="VEV14" s="1739" t="n"/>
      <c r="VEW14" s="1739" t="n"/>
      <c r="VEX14" s="1739" t="n"/>
      <c r="VEY14" s="1739" t="n"/>
      <c r="VEZ14" s="1739" t="n"/>
      <c r="VFA14" s="1739" t="n"/>
      <c r="VFB14" s="1739" t="n"/>
      <c r="VFC14" s="1739" t="n"/>
      <c r="VFD14" s="1739" t="n"/>
      <c r="VFE14" s="1739" t="n"/>
      <c r="VFF14" s="1739" t="n"/>
      <c r="VFG14" s="1739" t="n"/>
      <c r="VFH14" s="1739" t="n"/>
      <c r="VFI14" s="1739" t="n"/>
      <c r="VFJ14" s="1739" t="n"/>
      <c r="VFK14" s="1739" t="n"/>
      <c r="VFL14" s="1739" t="n"/>
      <c r="VFM14" s="1739" t="n"/>
      <c r="VFN14" s="1739" t="n"/>
      <c r="VFO14" s="1739" t="n"/>
      <c r="VFP14" s="1739" t="n"/>
      <c r="VFQ14" s="1739" t="n"/>
      <c r="VFR14" s="1739" t="n"/>
      <c r="VFS14" s="1739" t="n"/>
      <c r="VFT14" s="1739" t="n"/>
      <c r="VFU14" s="1739" t="n"/>
      <c r="VFV14" s="1739" t="n"/>
      <c r="VFW14" s="1739" t="n"/>
      <c r="VFX14" s="1739" t="n"/>
      <c r="VFY14" s="1739" t="n"/>
      <c r="VFZ14" s="1739" t="n"/>
      <c r="VGA14" s="1739" t="n"/>
      <c r="VGB14" s="1739" t="n"/>
      <c r="VGC14" s="1739" t="n"/>
      <c r="VGD14" s="1739" t="n"/>
      <c r="VGE14" s="1739" t="n"/>
      <c r="VGF14" s="1739" t="n"/>
      <c r="VGG14" s="1739" t="n"/>
      <c r="VGH14" s="1739" t="n"/>
      <c r="VGI14" s="1739" t="n"/>
      <c r="VGJ14" s="1739" t="n"/>
      <c r="VGK14" s="1739" t="n"/>
      <c r="VGL14" s="1739" t="n"/>
      <c r="VGM14" s="1739" t="n"/>
      <c r="VGN14" s="1739" t="n"/>
      <c r="VGO14" s="1739" t="n"/>
      <c r="VGP14" s="1739" t="n"/>
      <c r="VGQ14" s="1739" t="n"/>
      <c r="VGR14" s="1739" t="n"/>
      <c r="VGS14" s="1739" t="n"/>
      <c r="VGT14" s="1739" t="n"/>
      <c r="VGU14" s="1739" t="n"/>
      <c r="VGV14" s="1739" t="n"/>
      <c r="VGW14" s="1739" t="n"/>
      <c r="VGX14" s="1739" t="n"/>
      <c r="VGY14" s="1739" t="n"/>
      <c r="VGZ14" s="1739" t="n"/>
      <c r="VHA14" s="1739" t="n"/>
      <c r="VHB14" s="1739" t="n"/>
      <c r="VHC14" s="1739" t="n"/>
      <c r="VHD14" s="1739" t="n"/>
      <c r="VHE14" s="1739" t="n"/>
      <c r="VHF14" s="1739" t="n"/>
      <c r="VHG14" s="1739" t="n"/>
      <c r="VHH14" s="1739" t="n"/>
      <c r="VHI14" s="1739" t="n"/>
      <c r="VHJ14" s="1739" t="n"/>
      <c r="VHK14" s="1739" t="n"/>
      <c r="VHL14" s="1739" t="n"/>
      <c r="VHM14" s="1739" t="n"/>
      <c r="VHN14" s="1739" t="n"/>
      <c r="VHO14" s="1739" t="n"/>
      <c r="VHP14" s="1739" t="n"/>
      <c r="VHQ14" s="1739" t="n"/>
      <c r="VHR14" s="1739" t="n"/>
      <c r="VHS14" s="1739" t="n"/>
      <c r="VHT14" s="1739" t="n"/>
      <c r="VHU14" s="1739" t="n"/>
      <c r="VHV14" s="1739" t="n"/>
      <c r="VHW14" s="1739" t="n"/>
      <c r="VHX14" s="1739" t="n"/>
      <c r="VHY14" s="1739" t="n"/>
      <c r="VHZ14" s="1739" t="n"/>
      <c r="VIA14" s="1739" t="n"/>
      <c r="VIB14" s="1739" t="n"/>
      <c r="VIC14" s="1739" t="n"/>
      <c r="VID14" s="1739" t="n"/>
      <c r="VIE14" s="1739" t="n"/>
      <c r="VIF14" s="1739" t="n"/>
      <c r="VIG14" s="1739" t="n"/>
      <c r="VIH14" s="1739" t="n"/>
      <c r="VII14" s="1739" t="n"/>
      <c r="VIJ14" s="1739" t="n"/>
      <c r="VIK14" s="1739" t="n"/>
      <c r="VIL14" s="1739" t="n"/>
      <c r="VIM14" s="1739" t="n"/>
      <c r="VIN14" s="1739" t="n"/>
      <c r="VIO14" s="1739" t="n"/>
      <c r="VIP14" s="1739" t="n"/>
      <c r="VIQ14" s="1739" t="n"/>
      <c r="VIR14" s="1739" t="n"/>
      <c r="VIS14" s="1739" t="n"/>
      <c r="VIT14" s="1739" t="n"/>
      <c r="VIU14" s="1739" t="n"/>
      <c r="VIV14" s="1739" t="n"/>
      <c r="VIW14" s="1739" t="n"/>
      <c r="VIX14" s="1739" t="n"/>
      <c r="VIY14" s="1739" t="n"/>
      <c r="VIZ14" s="1739" t="n"/>
      <c r="VJA14" s="1739" t="n"/>
      <c r="VJB14" s="1739" t="n"/>
      <c r="VJC14" s="1739" t="n"/>
      <c r="VJD14" s="1739" t="n"/>
      <c r="VJE14" s="1739" t="n"/>
      <c r="VJF14" s="1739" t="n"/>
      <c r="VJG14" s="1739" t="n"/>
      <c r="VJH14" s="1739" t="n"/>
      <c r="VJI14" s="1739" t="n"/>
      <c r="VJJ14" s="1739" t="n"/>
      <c r="VJK14" s="1739" t="n"/>
      <c r="VJL14" s="1739" t="n"/>
      <c r="VJM14" s="1739" t="n"/>
      <c r="VJN14" s="1739" t="n"/>
      <c r="VJO14" s="1739" t="n"/>
      <c r="VJP14" s="1739" t="n"/>
      <c r="VJQ14" s="1739" t="n"/>
      <c r="VJR14" s="1739" t="n"/>
      <c r="VJS14" s="1739" t="n"/>
      <c r="VJT14" s="1739" t="n"/>
      <c r="VJU14" s="1739" t="n"/>
      <c r="VJV14" s="1739" t="n"/>
      <c r="VJW14" s="1739" t="n"/>
      <c r="VJX14" s="1739" t="n"/>
      <c r="VJY14" s="1739" t="n"/>
      <c r="VJZ14" s="1739" t="n"/>
      <c r="VKA14" s="1739" t="n"/>
      <c r="VKB14" s="1739" t="n"/>
      <c r="VKC14" s="1739" t="n"/>
      <c r="VKD14" s="1739" t="n"/>
      <c r="VKE14" s="1739" t="n"/>
      <c r="VKF14" s="1739" t="n"/>
      <c r="VKG14" s="1739" t="n"/>
      <c r="VKH14" s="1739" t="n"/>
      <c r="VKI14" s="1739" t="n"/>
      <c r="VKJ14" s="1739" t="n"/>
      <c r="VKK14" s="1739" t="n"/>
      <c r="VKL14" s="1739" t="n"/>
      <c r="VKM14" s="1739" t="n"/>
      <c r="VKN14" s="1739" t="n"/>
      <c r="VKO14" s="1739" t="n"/>
      <c r="VKP14" s="1739" t="n"/>
      <c r="VKQ14" s="1739" t="n"/>
      <c r="VKR14" s="1739" t="n"/>
      <c r="VKS14" s="1739" t="n"/>
      <c r="VKT14" s="1739" t="n"/>
      <c r="VKU14" s="1739" t="n"/>
      <c r="VKV14" s="1739" t="n"/>
      <c r="VKW14" s="1739" t="n"/>
      <c r="VKX14" s="1739" t="n"/>
      <c r="VKY14" s="1739" t="n"/>
      <c r="VKZ14" s="1739" t="n"/>
      <c r="VLA14" s="1739" t="n"/>
      <c r="VLB14" s="1739" t="n"/>
      <c r="VLC14" s="1739" t="n"/>
      <c r="VLD14" s="1739" t="n"/>
      <c r="VLE14" s="1739" t="n"/>
      <c r="VLF14" s="1739" t="n"/>
      <c r="VLG14" s="1739" t="n"/>
      <c r="VLH14" s="1739" t="n"/>
      <c r="VLI14" s="1739" t="n"/>
      <c r="VLJ14" s="1739" t="n"/>
      <c r="VLK14" s="1739" t="n"/>
      <c r="VLL14" s="1739" t="n"/>
      <c r="VLM14" s="1739" t="n"/>
      <c r="VLN14" s="1739" t="n"/>
      <c r="VLO14" s="1739" t="n"/>
      <c r="VLP14" s="1739" t="n"/>
      <c r="VLQ14" s="1739" t="n"/>
      <c r="VLR14" s="1739" t="n"/>
      <c r="VLS14" s="1739" t="n"/>
      <c r="VLT14" s="1739" t="n"/>
      <c r="VLU14" s="1739" t="n"/>
      <c r="VLV14" s="1739" t="n"/>
      <c r="VLW14" s="1739" t="n"/>
      <c r="VLX14" s="1739" t="n"/>
      <c r="VLY14" s="1739" t="n"/>
      <c r="VLZ14" s="1739" t="n"/>
      <c r="VMA14" s="1739" t="n"/>
      <c r="VMB14" s="1739" t="n"/>
      <c r="VMC14" s="1739" t="n"/>
      <c r="VMD14" s="1739" t="n"/>
      <c r="VME14" s="1739" t="n"/>
      <c r="VMF14" s="1739" t="n"/>
      <c r="VMG14" s="1739" t="n"/>
      <c r="VMH14" s="1739" t="n"/>
      <c r="VMI14" s="1739" t="n"/>
      <c r="VMJ14" s="1739" t="n"/>
      <c r="VMK14" s="1739" t="n"/>
      <c r="VML14" s="1739" t="n"/>
      <c r="VMM14" s="1739" t="n"/>
      <c r="VMN14" s="1739" t="n"/>
      <c r="VMO14" s="1739" t="n"/>
      <c r="VMP14" s="1739" t="n"/>
      <c r="VMQ14" s="1739" t="n"/>
      <c r="VMR14" s="1739" t="n"/>
      <c r="VMS14" s="1739" t="n"/>
      <c r="VMT14" s="1739" t="n"/>
      <c r="VMU14" s="1739" t="n"/>
      <c r="VMV14" s="1739" t="n"/>
      <c r="VMW14" s="1739" t="n"/>
      <c r="VMX14" s="1739" t="n"/>
      <c r="VMY14" s="1739" t="n"/>
      <c r="VMZ14" s="1739" t="n"/>
      <c r="VNA14" s="1739" t="n"/>
      <c r="VNB14" s="1739" t="n"/>
      <c r="VNC14" s="1739" t="n"/>
      <c r="VND14" s="1739" t="n"/>
      <c r="VNE14" s="1739" t="n"/>
      <c r="VNF14" s="1739" t="n"/>
      <c r="VNG14" s="1739" t="n"/>
      <c r="VNH14" s="1739" t="n"/>
      <c r="VNI14" s="1739" t="n"/>
      <c r="VNJ14" s="1739" t="n"/>
      <c r="VNK14" s="1739" t="n"/>
      <c r="VNL14" s="1739" t="n"/>
      <c r="VNM14" s="1739" t="n"/>
      <c r="VNN14" s="1739" t="n"/>
      <c r="VNO14" s="1739" t="n"/>
      <c r="VNP14" s="1739" t="n"/>
      <c r="VNQ14" s="1739" t="n"/>
      <c r="VNR14" s="1739" t="n"/>
      <c r="VNS14" s="1739" t="n"/>
      <c r="VNT14" s="1739" t="n"/>
      <c r="VNU14" s="1739" t="n"/>
      <c r="VNV14" s="1739" t="n"/>
      <c r="VNW14" s="1739" t="n"/>
      <c r="VNX14" s="1739" t="n"/>
      <c r="VNY14" s="1739" t="n"/>
      <c r="VNZ14" s="1739" t="n"/>
      <c r="VOA14" s="1739" t="n"/>
      <c r="VOB14" s="1739" t="n"/>
      <c r="VOC14" s="1739" t="n"/>
      <c r="VOD14" s="1739" t="n"/>
      <c r="VOE14" s="1739" t="n"/>
      <c r="VOF14" s="1739" t="n"/>
      <c r="VOG14" s="1739" t="n"/>
      <c r="VOH14" s="1739" t="n"/>
      <c r="VOI14" s="1739" t="n"/>
      <c r="VOJ14" s="1739" t="n"/>
      <c r="VOK14" s="1739" t="n"/>
      <c r="VOL14" s="1739" t="n"/>
      <c r="VOM14" s="1739" t="n"/>
      <c r="VON14" s="1739" t="n"/>
      <c r="VOO14" s="1739" t="n"/>
      <c r="VOP14" s="1739" t="n"/>
      <c r="VOQ14" s="1739" t="n"/>
      <c r="VOR14" s="1739" t="n"/>
      <c r="VOS14" s="1739" t="n"/>
      <c r="VOT14" s="1739" t="n"/>
      <c r="VOU14" s="1739" t="n"/>
      <c r="VOV14" s="1739" t="n"/>
      <c r="VOW14" s="1739" t="n"/>
      <c r="VOX14" s="1739" t="n"/>
      <c r="VOY14" s="1739" t="n"/>
      <c r="VOZ14" s="1739" t="n"/>
      <c r="VPA14" s="1739" t="n"/>
      <c r="VPB14" s="1739" t="n"/>
      <c r="VPC14" s="1739" t="n"/>
      <c r="VPD14" s="1739" t="n"/>
      <c r="VPE14" s="1739" t="n"/>
      <c r="VPF14" s="1739" t="n"/>
      <c r="VPG14" s="1739" t="n"/>
      <c r="VPH14" s="1739" t="n"/>
      <c r="VPI14" s="1739" t="n"/>
      <c r="VPJ14" s="1739" t="n"/>
      <c r="VPK14" s="1739" t="n"/>
      <c r="VPL14" s="1739" t="n"/>
      <c r="VPM14" s="1739" t="n"/>
      <c r="VPN14" s="1739" t="n"/>
      <c r="VPO14" s="1739" t="n"/>
      <c r="VPP14" s="1739" t="n"/>
      <c r="VPQ14" s="1739" t="n"/>
      <c r="VPR14" s="1739" t="n"/>
      <c r="VPS14" s="1739" t="n"/>
      <c r="VPT14" s="1739" t="n"/>
      <c r="VPU14" s="1739" t="n"/>
      <c r="VPV14" s="1739" t="n"/>
      <c r="VPW14" s="1739" t="n"/>
      <c r="VPX14" s="1739" t="n"/>
      <c r="VPY14" s="1739" t="n"/>
      <c r="VPZ14" s="1739" t="n"/>
      <c r="VQA14" s="1739" t="n"/>
      <c r="VQB14" s="1739" t="n"/>
      <c r="VQC14" s="1739" t="n"/>
      <c r="VQD14" s="1739" t="n"/>
      <c r="VQE14" s="1739" t="n"/>
      <c r="VQF14" s="1739" t="n"/>
      <c r="VQG14" s="1739" t="n"/>
      <c r="VQH14" s="1739" t="n"/>
      <c r="VQI14" s="1739" t="n"/>
      <c r="VQJ14" s="1739" t="n"/>
      <c r="VQK14" s="1739" t="n"/>
      <c r="VQL14" s="1739" t="n"/>
      <c r="VQM14" s="1739" t="n"/>
      <c r="VQN14" s="1739" t="n"/>
      <c r="VQO14" s="1739" t="n"/>
      <c r="VQP14" s="1739" t="n"/>
      <c r="VQQ14" s="1739" t="n"/>
      <c r="VQR14" s="1739" t="n"/>
      <c r="VQS14" s="1739" t="n"/>
      <c r="VQT14" s="1739" t="n"/>
      <c r="VQU14" s="1739" t="n"/>
      <c r="VQV14" s="1739" t="n"/>
      <c r="VQW14" s="1739" t="n"/>
      <c r="VQX14" s="1739" t="n"/>
      <c r="VQY14" s="1739" t="n"/>
      <c r="VQZ14" s="1739" t="n"/>
      <c r="VRA14" s="1739" t="n"/>
      <c r="VRB14" s="1739" t="n"/>
      <c r="VRC14" s="1739" t="n"/>
      <c r="VRD14" s="1739" t="n"/>
      <c r="VRE14" s="1739" t="n"/>
      <c r="VRF14" s="1739" t="n"/>
      <c r="VRG14" s="1739" t="n"/>
      <c r="VRH14" s="1739" t="n"/>
      <c r="VRI14" s="1739" t="n"/>
      <c r="VRJ14" s="1739" t="n"/>
      <c r="VRK14" s="1739" t="n"/>
      <c r="VRL14" s="1739" t="n"/>
      <c r="VRM14" s="1739" t="n"/>
      <c r="VRN14" s="1739" t="n"/>
      <c r="VRO14" s="1739" t="n"/>
      <c r="VRP14" s="1739" t="n"/>
      <c r="VRQ14" s="1739" t="n"/>
      <c r="VRR14" s="1739" t="n"/>
      <c r="VRS14" s="1739" t="n"/>
      <c r="VRT14" s="1739" t="n"/>
      <c r="VRU14" s="1739" t="n"/>
      <c r="VRV14" s="1739" t="n"/>
      <c r="VRW14" s="1739" t="n"/>
      <c r="VRX14" s="1739" t="n"/>
      <c r="VRY14" s="1739" t="n"/>
      <c r="VRZ14" s="1739" t="n"/>
      <c r="VSA14" s="1739" t="n"/>
      <c r="VSB14" s="1739" t="n"/>
      <c r="VSC14" s="1739" t="n"/>
      <c r="VSD14" s="1739" t="n"/>
      <c r="VSE14" s="1739" t="n"/>
      <c r="VSF14" s="1739" t="n"/>
      <c r="VSG14" s="1739" t="n"/>
      <c r="VSH14" s="1739" t="n"/>
      <c r="VSI14" s="1739" t="n"/>
      <c r="VSJ14" s="1739" t="n"/>
      <c r="VSK14" s="1739" t="n"/>
      <c r="VSL14" s="1739" t="n"/>
      <c r="VSM14" s="1739" t="n"/>
      <c r="VSN14" s="1739" t="n"/>
      <c r="VSO14" s="1739" t="n"/>
      <c r="VSP14" s="1739" t="n"/>
      <c r="VSQ14" s="1739" t="n"/>
      <c r="VSR14" s="1739" t="n"/>
      <c r="VSS14" s="1739" t="n"/>
      <c r="VST14" s="1739" t="n"/>
      <c r="VSU14" s="1739" t="n"/>
      <c r="VSV14" s="1739" t="n"/>
      <c r="VSW14" s="1739" t="n"/>
      <c r="VSX14" s="1739" t="n"/>
      <c r="VSY14" s="1739" t="n"/>
      <c r="VSZ14" s="1739" t="n"/>
      <c r="VTA14" s="1739" t="n"/>
      <c r="VTB14" s="1739" t="n"/>
      <c r="VTC14" s="1739" t="n"/>
      <c r="VTD14" s="1739" t="n"/>
      <c r="VTE14" s="1739" t="n"/>
      <c r="VTF14" s="1739" t="n"/>
      <c r="VTG14" s="1739" t="n"/>
      <c r="VTH14" s="1739" t="n"/>
      <c r="VTI14" s="1739" t="n"/>
      <c r="VTJ14" s="1739" t="n"/>
      <c r="VTK14" s="1739" t="n"/>
      <c r="VTL14" s="1739" t="n"/>
      <c r="VTM14" s="1739" t="n"/>
      <c r="VTN14" s="1739" t="n"/>
      <c r="VTO14" s="1739" t="n"/>
      <c r="VTP14" s="1739" t="n"/>
      <c r="VTQ14" s="1739" t="n"/>
      <c r="VTR14" s="1739" t="n"/>
      <c r="VTS14" s="1739" t="n"/>
      <c r="VTT14" s="1739" t="n"/>
      <c r="VTU14" s="1739" t="n"/>
      <c r="VTV14" s="1739" t="n"/>
      <c r="VTW14" s="1739" t="n"/>
      <c r="VTX14" s="1739" t="n"/>
      <c r="VTY14" s="1739" t="n"/>
      <c r="VTZ14" s="1739" t="n"/>
      <c r="VUA14" s="1739" t="n"/>
      <c r="VUB14" s="1739" t="n"/>
      <c r="VUC14" s="1739" t="n"/>
      <c r="VUD14" s="1739" t="n"/>
      <c r="VUE14" s="1739" t="n"/>
      <c r="VUF14" s="1739" t="n"/>
      <c r="VUG14" s="1739" t="n"/>
      <c r="VUH14" s="1739" t="n"/>
      <c r="VUI14" s="1739" t="n"/>
      <c r="VUJ14" s="1739" t="n"/>
      <c r="VUK14" s="1739" t="n"/>
      <c r="VUL14" s="1739" t="n"/>
      <c r="VUM14" s="1739" t="n"/>
      <c r="VUN14" s="1739" t="n"/>
      <c r="VUO14" s="1739" t="n"/>
      <c r="VUP14" s="1739" t="n"/>
      <c r="VUQ14" s="1739" t="n"/>
      <c r="VUR14" s="1739" t="n"/>
      <c r="VUS14" s="1739" t="n"/>
      <c r="VUT14" s="1739" t="n"/>
      <c r="VUU14" s="1739" t="n"/>
      <c r="VUV14" s="1739" t="n"/>
      <c r="VUW14" s="1739" t="n"/>
      <c r="VUX14" s="1739" t="n"/>
      <c r="VUY14" s="1739" t="n"/>
      <c r="VUZ14" s="1739" t="n"/>
      <c r="VVA14" s="1739" t="n"/>
      <c r="VVB14" s="1739" t="n"/>
      <c r="VVC14" s="1739" t="n"/>
      <c r="VVD14" s="1739" t="n"/>
      <c r="VVE14" s="1739" t="n"/>
      <c r="VVF14" s="1739" t="n"/>
      <c r="VVG14" s="1739" t="n"/>
      <c r="VVH14" s="1739" t="n"/>
      <c r="VVI14" s="1739" t="n"/>
      <c r="VVJ14" s="1739" t="n"/>
      <c r="VVK14" s="1739" t="n"/>
      <c r="VVL14" s="1739" t="n"/>
      <c r="VVM14" s="1739" t="n"/>
      <c r="VVN14" s="1739" t="n"/>
      <c r="VVO14" s="1739" t="n"/>
      <c r="VVP14" s="1739" t="n"/>
      <c r="VVQ14" s="1739" t="n"/>
      <c r="VVR14" s="1739" t="n"/>
      <c r="VVS14" s="1739" t="n"/>
      <c r="VVT14" s="1739" t="n"/>
      <c r="VVU14" s="1739" t="n"/>
      <c r="VVV14" s="1739" t="n"/>
      <c r="VVW14" s="1739" t="n"/>
      <c r="VVX14" s="1739" t="n"/>
      <c r="VVY14" s="1739" t="n"/>
      <c r="VVZ14" s="1739" t="n"/>
      <c r="VWA14" s="1739" t="n"/>
      <c r="VWB14" s="1739" t="n"/>
      <c r="VWC14" s="1739" t="n"/>
      <c r="VWD14" s="1739" t="n"/>
      <c r="VWE14" s="1739" t="n"/>
      <c r="VWF14" s="1739" t="n"/>
      <c r="VWG14" s="1739" t="n"/>
      <c r="VWH14" s="1739" t="n"/>
      <c r="VWI14" s="1739" t="n"/>
      <c r="VWJ14" s="1739" t="n"/>
      <c r="VWK14" s="1739" t="n"/>
      <c r="VWL14" s="1739" t="n"/>
      <c r="VWM14" s="1739" t="n"/>
      <c r="VWN14" s="1739" t="n"/>
      <c r="VWO14" s="1739" t="n"/>
      <c r="VWP14" s="1739" t="n"/>
      <c r="VWQ14" s="1739" t="n"/>
      <c r="VWR14" s="1739" t="n"/>
      <c r="VWS14" s="1739" t="n"/>
      <c r="VWT14" s="1739" t="n"/>
      <c r="VWU14" s="1739" t="n"/>
      <c r="VWV14" s="1739" t="n"/>
      <c r="VWW14" s="1739" t="n"/>
      <c r="VWX14" s="1739" t="n"/>
      <c r="VWY14" s="1739" t="n"/>
      <c r="VWZ14" s="1739" t="n"/>
      <c r="VXA14" s="1739" t="n"/>
      <c r="VXB14" s="1739" t="n"/>
      <c r="VXC14" s="1739" t="n"/>
      <c r="VXD14" s="1739" t="n"/>
      <c r="VXE14" s="1739" t="n"/>
      <c r="VXF14" s="1739" t="n"/>
      <c r="VXG14" s="1739" t="n"/>
      <c r="VXH14" s="1739" t="n"/>
      <c r="VXI14" s="1739" t="n"/>
      <c r="VXJ14" s="1739" t="n"/>
      <c r="VXK14" s="1739" t="n"/>
      <c r="VXL14" s="1739" t="n"/>
      <c r="VXM14" s="1739" t="n"/>
      <c r="VXN14" s="1739" t="n"/>
      <c r="VXO14" s="1739" t="n"/>
      <c r="VXP14" s="1739" t="n"/>
      <c r="VXQ14" s="1739" t="n"/>
      <c r="VXR14" s="1739" t="n"/>
      <c r="VXS14" s="1739" t="n"/>
      <c r="VXT14" s="1739" t="n"/>
      <c r="VXU14" s="1739" t="n"/>
      <c r="VXV14" s="1739" t="n"/>
      <c r="VXW14" s="1739" t="n"/>
      <c r="VXX14" s="1739" t="n"/>
      <c r="VXY14" s="1739" t="n"/>
      <c r="VXZ14" s="1739" t="n"/>
      <c r="VYA14" s="1739" t="n"/>
      <c r="VYB14" s="1739" t="n"/>
      <c r="VYC14" s="1739" t="n"/>
      <c r="VYD14" s="1739" t="n"/>
      <c r="VYE14" s="1739" t="n"/>
      <c r="VYF14" s="1739" t="n"/>
      <c r="VYG14" s="1739" t="n"/>
      <c r="VYH14" s="1739" t="n"/>
      <c r="VYI14" s="1739" t="n"/>
      <c r="VYJ14" s="1739" t="n"/>
      <c r="VYK14" s="1739" t="n"/>
      <c r="VYL14" s="1739" t="n"/>
      <c r="VYM14" s="1739" t="n"/>
      <c r="VYN14" s="1739" t="n"/>
      <c r="VYO14" s="1739" t="n"/>
      <c r="VYP14" s="1739" t="n"/>
      <c r="VYQ14" s="1739" t="n"/>
      <c r="VYR14" s="1739" t="n"/>
      <c r="VYS14" s="1739" t="n"/>
      <c r="VYT14" s="1739" t="n"/>
      <c r="VYU14" s="1739" t="n"/>
      <c r="VYV14" s="1739" t="n"/>
      <c r="VYW14" s="1739" t="n"/>
      <c r="VYX14" s="1739" t="n"/>
      <c r="VYY14" s="1739" t="n"/>
      <c r="VYZ14" s="1739" t="n"/>
      <c r="VZA14" s="1739" t="n"/>
      <c r="VZB14" s="1739" t="n"/>
      <c r="VZC14" s="1739" t="n"/>
      <c r="VZD14" s="1739" t="n"/>
      <c r="VZE14" s="1739" t="n"/>
      <c r="VZF14" s="1739" t="n"/>
      <c r="VZG14" s="1739" t="n"/>
      <c r="VZH14" s="1739" t="n"/>
      <c r="VZI14" s="1739" t="n"/>
      <c r="VZJ14" s="1739" t="n"/>
      <c r="VZK14" s="1739" t="n"/>
      <c r="VZL14" s="1739" t="n"/>
      <c r="VZM14" s="1739" t="n"/>
      <c r="VZN14" s="1739" t="n"/>
      <c r="VZO14" s="1739" t="n"/>
      <c r="VZP14" s="1739" t="n"/>
      <c r="VZQ14" s="1739" t="n"/>
      <c r="VZR14" s="1739" t="n"/>
      <c r="VZS14" s="1739" t="n"/>
      <c r="VZT14" s="1739" t="n"/>
      <c r="VZU14" s="1739" t="n"/>
      <c r="VZV14" s="1739" t="n"/>
      <c r="VZW14" s="1739" t="n"/>
      <c r="VZX14" s="1739" t="n"/>
      <c r="VZY14" s="1739" t="n"/>
      <c r="VZZ14" s="1739" t="n"/>
      <c r="WAA14" s="1739" t="n"/>
      <c r="WAB14" s="1739" t="n"/>
      <c r="WAC14" s="1739" t="n"/>
      <c r="WAD14" s="1739" t="n"/>
      <c r="WAE14" s="1739" t="n"/>
      <c r="WAF14" s="1739" t="n"/>
      <c r="WAG14" s="1739" t="n"/>
      <c r="WAH14" s="1739" t="n"/>
      <c r="WAI14" s="1739" t="n"/>
      <c r="WAJ14" s="1739" t="n"/>
      <c r="WAK14" s="1739" t="n"/>
      <c r="WAL14" s="1739" t="n"/>
      <c r="WAM14" s="1739" t="n"/>
      <c r="WAN14" s="1739" t="n"/>
      <c r="WAO14" s="1739" t="n"/>
      <c r="WAP14" s="1739" t="n"/>
      <c r="WAQ14" s="1739" t="n"/>
      <c r="WAR14" s="1739" t="n"/>
      <c r="WAS14" s="1739" t="n"/>
      <c r="WAT14" s="1739" t="n"/>
      <c r="WAU14" s="1739" t="n"/>
      <c r="WAV14" s="1739" t="n"/>
      <c r="WAW14" s="1739" t="n"/>
      <c r="WAX14" s="1739" t="n"/>
      <c r="WAY14" s="1739" t="n"/>
      <c r="WAZ14" s="1739" t="n"/>
      <c r="WBA14" s="1739" t="n"/>
      <c r="WBB14" s="1739" t="n"/>
      <c r="WBC14" s="1739" t="n"/>
      <c r="WBD14" s="1739" t="n"/>
      <c r="WBE14" s="1739" t="n"/>
      <c r="WBF14" s="1739" t="n"/>
      <c r="WBG14" s="1739" t="n"/>
      <c r="WBH14" s="1739" t="n"/>
      <c r="WBI14" s="1739" t="n"/>
      <c r="WBJ14" s="1739" t="n"/>
      <c r="WBK14" s="1739" t="n"/>
      <c r="WBL14" s="1739" t="n"/>
      <c r="WBM14" s="1739" t="n"/>
      <c r="WBN14" s="1739" t="n"/>
      <c r="WBO14" s="1739" t="n"/>
      <c r="WBP14" s="1739" t="n"/>
      <c r="WBQ14" s="1739" t="n"/>
      <c r="WBR14" s="1739" t="n"/>
      <c r="WBS14" s="1739" t="n"/>
      <c r="WBT14" s="1739" t="n"/>
      <c r="WBU14" s="1739" t="n"/>
      <c r="WBV14" s="1739" t="n"/>
      <c r="WBW14" s="1739" t="n"/>
      <c r="WBX14" s="1739" t="n"/>
      <c r="WBY14" s="1739" t="n"/>
      <c r="WBZ14" s="1739" t="n"/>
      <c r="WCA14" s="1739" t="n"/>
      <c r="WCB14" s="1739" t="n"/>
      <c r="WCC14" s="1739" t="n"/>
      <c r="WCD14" s="1739" t="n"/>
      <c r="WCE14" s="1739" t="n"/>
      <c r="WCF14" s="1739" t="n"/>
      <c r="WCG14" s="1739" t="n"/>
      <c r="WCH14" s="1739" t="n"/>
      <c r="WCI14" s="1739" t="n"/>
      <c r="WCJ14" s="1739" t="n"/>
      <c r="WCK14" s="1739" t="n"/>
      <c r="WCL14" s="1739" t="n"/>
      <c r="WCM14" s="1739" t="n"/>
      <c r="WCN14" s="1739" t="n"/>
      <c r="WCO14" s="1739" t="n"/>
      <c r="WCP14" s="1739" t="n"/>
      <c r="WCQ14" s="1739" t="n"/>
      <c r="WCR14" s="1739" t="n"/>
      <c r="WCS14" s="1739" t="n"/>
      <c r="WCT14" s="1739" t="n"/>
      <c r="WCU14" s="1739" t="n"/>
      <c r="WCV14" s="1739" t="n"/>
      <c r="WCW14" s="1739" t="n"/>
      <c r="WCX14" s="1739" t="n"/>
      <c r="WCY14" s="1739" t="n"/>
      <c r="WCZ14" s="1739" t="n"/>
      <c r="WDA14" s="1739" t="n"/>
      <c r="WDB14" s="1739" t="n"/>
      <c r="WDC14" s="1739" t="n"/>
      <c r="WDD14" s="1739" t="n"/>
      <c r="WDE14" s="1739" t="n"/>
      <c r="WDF14" s="1739" t="n"/>
      <c r="WDG14" s="1739" t="n"/>
      <c r="WDH14" s="1739" t="n"/>
      <c r="WDI14" s="1739" t="n"/>
      <c r="WDJ14" s="1739" t="n"/>
      <c r="WDK14" s="1739" t="n"/>
      <c r="WDL14" s="1739" t="n"/>
      <c r="WDM14" s="1739" t="n"/>
      <c r="WDN14" s="1739" t="n"/>
      <c r="WDO14" s="1739" t="n"/>
      <c r="WDP14" s="1739" t="n"/>
      <c r="WDQ14" s="1739" t="n"/>
      <c r="WDR14" s="1739" t="n"/>
      <c r="WDS14" s="1739" t="n"/>
      <c r="WDT14" s="1739" t="n"/>
      <c r="WDU14" s="1739" t="n"/>
      <c r="WDV14" s="1739" t="n"/>
      <c r="WDW14" s="1739" t="n"/>
      <c r="WDX14" s="1739" t="n"/>
      <c r="WDY14" s="1739" t="n"/>
      <c r="WDZ14" s="1739" t="n"/>
      <c r="WEA14" s="1739" t="n"/>
      <c r="WEB14" s="1739" t="n"/>
      <c r="WEC14" s="1739" t="n"/>
      <c r="WED14" s="1739" t="n"/>
      <c r="WEE14" s="1739" t="n"/>
      <c r="WEF14" s="1739" t="n"/>
      <c r="WEG14" s="1739" t="n"/>
      <c r="WEH14" s="1739" t="n"/>
      <c r="WEI14" s="1739" t="n"/>
      <c r="WEJ14" s="1739" t="n"/>
      <c r="WEK14" s="1739" t="n"/>
      <c r="WEL14" s="1739" t="n"/>
      <c r="WEM14" s="1739" t="n"/>
      <c r="WEN14" s="1739" t="n"/>
      <c r="WEO14" s="1739" t="n"/>
      <c r="WEP14" s="1739" t="n"/>
      <c r="WEQ14" s="1739" t="n"/>
      <c r="WER14" s="1739" t="n"/>
      <c r="WES14" s="1739" t="n"/>
      <c r="WET14" s="1739" t="n"/>
      <c r="WEU14" s="1739" t="n"/>
      <c r="WEV14" s="1739" t="n"/>
      <c r="WEW14" s="1739" t="n"/>
      <c r="WEX14" s="1739" t="n"/>
      <c r="WEY14" s="1739" t="n"/>
      <c r="WEZ14" s="1739" t="n"/>
      <c r="WFA14" s="1739" t="n"/>
      <c r="WFB14" s="1739" t="n"/>
      <c r="WFC14" s="1739" t="n"/>
      <c r="WFD14" s="1739" t="n"/>
      <c r="WFE14" s="1739" t="n"/>
      <c r="WFF14" s="1739" t="n"/>
      <c r="WFG14" s="1739" t="n"/>
      <c r="WFH14" s="1739" t="n"/>
      <c r="WFI14" s="1739" t="n"/>
      <c r="WFJ14" s="1739" t="n"/>
      <c r="WFK14" s="1739" t="n"/>
      <c r="WFL14" s="1739" t="n"/>
      <c r="WFM14" s="1739" t="n"/>
      <c r="WFN14" s="1739" t="n"/>
      <c r="WFO14" s="1739" t="n"/>
      <c r="WFP14" s="1739" t="n"/>
      <c r="WFQ14" s="1739" t="n"/>
      <c r="WFR14" s="1739" t="n"/>
      <c r="WFS14" s="1739" t="n"/>
      <c r="WFT14" s="1739" t="n"/>
      <c r="WFU14" s="1739" t="n"/>
      <c r="WFV14" s="1739" t="n"/>
      <c r="WFW14" s="1739" t="n"/>
      <c r="WFX14" s="1739" t="n"/>
      <c r="WFY14" s="1739" t="n"/>
      <c r="WFZ14" s="1739" t="n"/>
      <c r="WGA14" s="1739" t="n"/>
      <c r="WGB14" s="1739" t="n"/>
      <c r="WGC14" s="1739" t="n"/>
      <c r="WGD14" s="1739" t="n"/>
      <c r="WGE14" s="1739" t="n"/>
      <c r="WGF14" s="1739" t="n"/>
      <c r="WGG14" s="1739" t="n"/>
      <c r="WGH14" s="1739" t="n"/>
      <c r="WGI14" s="1739" t="n"/>
      <c r="WGJ14" s="1739" t="n"/>
      <c r="WGK14" s="1739" t="n"/>
      <c r="WGL14" s="1739" t="n"/>
      <c r="WGM14" s="1739" t="n"/>
      <c r="WGN14" s="1739" t="n"/>
      <c r="WGO14" s="1739" t="n"/>
      <c r="WGP14" s="1739" t="n"/>
      <c r="WGQ14" s="1739" t="n"/>
      <c r="WGR14" s="1739" t="n"/>
      <c r="WGS14" s="1739" t="n"/>
      <c r="WGT14" s="1739" t="n"/>
      <c r="WGU14" s="1739" t="n"/>
      <c r="WGV14" s="1739" t="n"/>
      <c r="WGW14" s="1739" t="n"/>
      <c r="WGX14" s="1739" t="n"/>
      <c r="WGY14" s="1739" t="n"/>
      <c r="WGZ14" s="1739" t="n"/>
      <c r="WHA14" s="1739" t="n"/>
      <c r="WHB14" s="1739" t="n"/>
      <c r="WHC14" s="1739" t="n"/>
      <c r="WHD14" s="1739" t="n"/>
      <c r="WHE14" s="1739" t="n"/>
      <c r="WHF14" s="1739" t="n"/>
      <c r="WHG14" s="1739" t="n"/>
      <c r="WHH14" s="1739" t="n"/>
      <c r="WHI14" s="1739" t="n"/>
      <c r="WHJ14" s="1739" t="n"/>
      <c r="WHK14" s="1739" t="n"/>
      <c r="WHL14" s="1739" t="n"/>
      <c r="WHM14" s="1739" t="n"/>
      <c r="WHN14" s="1739" t="n"/>
      <c r="WHO14" s="1739" t="n"/>
      <c r="WHP14" s="1739" t="n"/>
      <c r="WHQ14" s="1739" t="n"/>
      <c r="WHR14" s="1739" t="n"/>
      <c r="WHS14" s="1739" t="n"/>
      <c r="WHT14" s="1739" t="n"/>
      <c r="WHU14" s="1739" t="n"/>
      <c r="WHV14" s="1739" t="n"/>
      <c r="WHW14" s="1739" t="n"/>
      <c r="WHX14" s="1739" t="n"/>
      <c r="WHY14" s="1739" t="n"/>
      <c r="WHZ14" s="1739" t="n"/>
      <c r="WIA14" s="1739" t="n"/>
      <c r="WIB14" s="1739" t="n"/>
      <c r="WIC14" s="1739" t="n"/>
      <c r="WID14" s="1739" t="n"/>
      <c r="WIE14" s="1739" t="n"/>
      <c r="WIF14" s="1739" t="n"/>
      <c r="WIG14" s="1739" t="n"/>
      <c r="WIH14" s="1739" t="n"/>
      <c r="WII14" s="1739" t="n"/>
      <c r="WIJ14" s="1739" t="n"/>
      <c r="WIK14" s="1739" t="n"/>
      <c r="WIL14" s="1739" t="n"/>
      <c r="WIM14" s="1739" t="n"/>
      <c r="WIN14" s="1739" t="n"/>
      <c r="WIO14" s="1739" t="n"/>
      <c r="WIP14" s="1739" t="n"/>
      <c r="WIQ14" s="1739" t="n"/>
      <c r="WIR14" s="1739" t="n"/>
      <c r="WIS14" s="1739" t="n"/>
      <c r="WIT14" s="1739" t="n"/>
      <c r="WIU14" s="1739" t="n"/>
      <c r="WIV14" s="1739" t="n"/>
      <c r="WIW14" s="1739" t="n"/>
      <c r="WIX14" s="1739" t="n"/>
      <c r="WIY14" s="1739" t="n"/>
      <c r="WIZ14" s="1739" t="n"/>
      <c r="WJA14" s="1739" t="n"/>
      <c r="WJB14" s="1739" t="n"/>
      <c r="WJC14" s="1739" t="n"/>
      <c r="WJD14" s="1739" t="n"/>
      <c r="WJE14" s="1739" t="n"/>
      <c r="WJF14" s="1739" t="n"/>
      <c r="WJG14" s="1739" t="n"/>
      <c r="WJH14" s="1739" t="n"/>
      <c r="WJI14" s="1739" t="n"/>
      <c r="WJJ14" s="1739" t="n"/>
      <c r="WJK14" s="1739" t="n"/>
      <c r="WJL14" s="1739" t="n"/>
      <c r="WJM14" s="1739" t="n"/>
      <c r="WJN14" s="1739" t="n"/>
      <c r="WJO14" s="1739" t="n"/>
      <c r="WJP14" s="1739" t="n"/>
      <c r="WJQ14" s="1739" t="n"/>
      <c r="WJR14" s="1739" t="n"/>
      <c r="WJS14" s="1739" t="n"/>
      <c r="WJT14" s="1739" t="n"/>
      <c r="WJU14" s="1739" t="n"/>
      <c r="WJV14" s="1739" t="n"/>
      <c r="WJW14" s="1739" t="n"/>
      <c r="WJX14" s="1739" t="n"/>
      <c r="WJY14" s="1739" t="n"/>
      <c r="WJZ14" s="1739" t="n"/>
      <c r="WKA14" s="1739" t="n"/>
      <c r="WKB14" s="1739" t="n"/>
      <c r="WKC14" s="1739" t="n"/>
      <c r="WKD14" s="1739" t="n"/>
      <c r="WKE14" s="1739" t="n"/>
      <c r="WKF14" s="1739" t="n"/>
      <c r="WKG14" s="1739" t="n"/>
      <c r="WKH14" s="1739" t="n"/>
      <c r="WKI14" s="1739" t="n"/>
      <c r="WKJ14" s="1739" t="n"/>
      <c r="WKK14" s="1739" t="n"/>
      <c r="WKL14" s="1739" t="n"/>
      <c r="WKM14" s="1739" t="n"/>
      <c r="WKN14" s="1739" t="n"/>
      <c r="WKO14" s="1739" t="n"/>
      <c r="WKP14" s="1739" t="n"/>
      <c r="WKQ14" s="1739" t="n"/>
      <c r="WKR14" s="1739" t="n"/>
      <c r="WKS14" s="1739" t="n"/>
      <c r="WKT14" s="1739" t="n"/>
      <c r="WKU14" s="1739" t="n"/>
      <c r="WKV14" s="1739" t="n"/>
      <c r="WKW14" s="1739" t="n"/>
      <c r="WKX14" s="1739" t="n"/>
      <c r="WKY14" s="1739" t="n"/>
      <c r="WKZ14" s="1739" t="n"/>
      <c r="WLA14" s="1739" t="n"/>
      <c r="WLB14" s="1739" t="n"/>
      <c r="WLC14" s="1739" t="n"/>
      <c r="WLD14" s="1739" t="n"/>
      <c r="WLE14" s="1739" t="n"/>
      <c r="WLF14" s="1739" t="n"/>
      <c r="WLG14" s="1739" t="n"/>
      <c r="WLH14" s="1739" t="n"/>
      <c r="WLI14" s="1739" t="n"/>
      <c r="WLJ14" s="1739" t="n"/>
      <c r="WLK14" s="1739" t="n"/>
      <c r="WLL14" s="1739" t="n"/>
      <c r="WLM14" s="1739" t="n"/>
      <c r="WLN14" s="1739" t="n"/>
      <c r="WLO14" s="1739" t="n"/>
      <c r="WLP14" s="1739" t="n"/>
      <c r="WLQ14" s="1739" t="n"/>
      <c r="WLR14" s="1739" t="n"/>
      <c r="WLS14" s="1739" t="n"/>
      <c r="WLT14" s="1739" t="n"/>
      <c r="WLU14" s="1739" t="n"/>
      <c r="WLV14" s="1739" t="n"/>
      <c r="WLW14" s="1739" t="n"/>
      <c r="WLX14" s="1739" t="n"/>
      <c r="WLY14" s="1739" t="n"/>
      <c r="WLZ14" s="1739" t="n"/>
      <c r="WMA14" s="1739" t="n"/>
      <c r="WMB14" s="1739" t="n"/>
      <c r="WMC14" s="1739" t="n"/>
      <c r="WMD14" s="1739" t="n"/>
      <c r="WME14" s="1739" t="n"/>
      <c r="WMF14" s="1739" t="n"/>
      <c r="WMG14" s="1739" t="n"/>
      <c r="WMH14" s="1739" t="n"/>
      <c r="WMI14" s="1739" t="n"/>
      <c r="WMJ14" s="1739" t="n"/>
      <c r="WMK14" s="1739" t="n"/>
      <c r="WML14" s="1739" t="n"/>
      <c r="WMM14" s="1739" t="n"/>
      <c r="WMN14" s="1739" t="n"/>
      <c r="WMO14" s="1739" t="n"/>
      <c r="WMP14" s="1739" t="n"/>
      <c r="WMQ14" s="1739" t="n"/>
      <c r="WMR14" s="1739" t="n"/>
      <c r="WMS14" s="1739" t="n"/>
      <c r="WMT14" s="1739" t="n"/>
      <c r="WMU14" s="1739" t="n"/>
      <c r="WMV14" s="1739" t="n"/>
      <c r="WMW14" s="1739" t="n"/>
      <c r="WMX14" s="1739" t="n"/>
      <c r="WMY14" s="1739" t="n"/>
      <c r="WMZ14" s="1739" t="n"/>
      <c r="WNA14" s="1739" t="n"/>
      <c r="WNB14" s="1739" t="n"/>
      <c r="WNC14" s="1739" t="n"/>
      <c r="WND14" s="1739" t="n"/>
      <c r="WNE14" s="1739" t="n"/>
      <c r="WNF14" s="1739" t="n"/>
      <c r="WNG14" s="1739" t="n"/>
      <c r="WNH14" s="1739" t="n"/>
      <c r="WNI14" s="1739" t="n"/>
      <c r="WNJ14" s="1739" t="n"/>
      <c r="WNK14" s="1739" t="n"/>
      <c r="WNL14" s="1739" t="n"/>
      <c r="WNM14" s="1739" t="n"/>
      <c r="WNN14" s="1739" t="n"/>
      <c r="WNO14" s="1739" t="n"/>
      <c r="WNP14" s="1739" t="n"/>
      <c r="WNQ14" s="1739" t="n"/>
      <c r="WNR14" s="1739" t="n"/>
      <c r="WNS14" s="1739" t="n"/>
      <c r="WNT14" s="1739" t="n"/>
      <c r="WNU14" s="1739" t="n"/>
      <c r="WNV14" s="1739" t="n"/>
      <c r="WNW14" s="1739" t="n"/>
      <c r="WNX14" s="1739" t="n"/>
      <c r="WNY14" s="1739" t="n"/>
      <c r="WNZ14" s="1739" t="n"/>
      <c r="WOA14" s="1739" t="n"/>
      <c r="WOB14" s="1739" t="n"/>
      <c r="WOC14" s="1739" t="n"/>
      <c r="WOD14" s="1739" t="n"/>
      <c r="WOE14" s="1739" t="n"/>
      <c r="WOF14" s="1739" t="n"/>
      <c r="WOG14" s="1739" t="n"/>
      <c r="WOH14" s="1739" t="n"/>
      <c r="WOI14" s="1739" t="n"/>
      <c r="WOJ14" s="1739" t="n"/>
      <c r="WOK14" s="1739" t="n"/>
      <c r="WOL14" s="1739" t="n"/>
      <c r="WOM14" s="1739" t="n"/>
      <c r="WON14" s="1739" t="n"/>
      <c r="WOO14" s="1739" t="n"/>
      <c r="WOP14" s="1739" t="n"/>
      <c r="WOQ14" s="1739" t="n"/>
      <c r="WOR14" s="1739" t="n"/>
      <c r="WOS14" s="1739" t="n"/>
      <c r="WOT14" s="1739" t="n"/>
      <c r="WOU14" s="1739" t="n"/>
      <c r="WOV14" s="1739" t="n"/>
      <c r="WOW14" s="1739" t="n"/>
      <c r="WOX14" s="1739" t="n"/>
      <c r="WOY14" s="1739" t="n"/>
      <c r="WOZ14" s="1739" t="n"/>
      <c r="WPA14" s="1739" t="n"/>
      <c r="WPB14" s="1739" t="n"/>
      <c r="WPC14" s="1739" t="n"/>
      <c r="WPD14" s="1739" t="n"/>
      <c r="WPE14" s="1739" t="n"/>
      <c r="WPF14" s="1739" t="n"/>
      <c r="WPG14" s="1739" t="n"/>
      <c r="WPH14" s="1739" t="n"/>
      <c r="WPI14" s="1739" t="n"/>
      <c r="WPJ14" s="1739" t="n"/>
      <c r="WPK14" s="1739" t="n"/>
      <c r="WPL14" s="1739" t="n"/>
      <c r="WPM14" s="1739" t="n"/>
      <c r="WPN14" s="1739" t="n"/>
      <c r="WPO14" s="1739" t="n"/>
      <c r="WPP14" s="1739" t="n"/>
      <c r="WPQ14" s="1739" t="n"/>
      <c r="WPR14" s="1739" t="n"/>
      <c r="WPS14" s="1739" t="n"/>
      <c r="WPT14" s="1739" t="n"/>
      <c r="WPU14" s="1739" t="n"/>
      <c r="WPV14" s="1739" t="n"/>
      <c r="WPW14" s="1739" t="n"/>
      <c r="WPX14" s="1739" t="n"/>
      <c r="WPY14" s="1739" t="n"/>
      <c r="WPZ14" s="1739" t="n"/>
      <c r="WQA14" s="1739" t="n"/>
      <c r="WQB14" s="1739" t="n"/>
      <c r="WQC14" s="1739" t="n"/>
      <c r="WQD14" s="1739" t="n"/>
      <c r="WQE14" s="1739" t="n"/>
      <c r="WQF14" s="1739" t="n"/>
      <c r="WQG14" s="1739" t="n"/>
      <c r="WQH14" s="1739" t="n"/>
      <c r="WQI14" s="1739" t="n"/>
      <c r="WQJ14" s="1739" t="n"/>
      <c r="WQK14" s="1739" t="n"/>
      <c r="WQL14" s="1739" t="n"/>
      <c r="WQM14" s="1739" t="n"/>
      <c r="WQN14" s="1739" t="n"/>
      <c r="WQO14" s="1739" t="n"/>
      <c r="WQP14" s="1739" t="n"/>
      <c r="WQQ14" s="1739" t="n"/>
      <c r="WQR14" s="1739" t="n"/>
      <c r="WQS14" s="1739" t="n"/>
      <c r="WQT14" s="1739" t="n"/>
      <c r="WQU14" s="1739" t="n"/>
      <c r="WQV14" s="1739" t="n"/>
      <c r="WQW14" s="1739" t="n"/>
      <c r="WQX14" s="1739" t="n"/>
      <c r="WQY14" s="1739" t="n"/>
      <c r="WQZ14" s="1739" t="n"/>
      <c r="WRA14" s="1739" t="n"/>
      <c r="WRB14" s="1739" t="n"/>
      <c r="WRC14" s="1739" t="n"/>
      <c r="WRD14" s="1739" t="n"/>
      <c r="WRE14" s="1739" t="n"/>
      <c r="WRF14" s="1739" t="n"/>
      <c r="WRG14" s="1739" t="n"/>
      <c r="WRH14" s="1739" t="n"/>
      <c r="WRI14" s="1739" t="n"/>
      <c r="WRJ14" s="1739" t="n"/>
      <c r="WRK14" s="1739" t="n"/>
      <c r="WRL14" s="1739" t="n"/>
      <c r="WRM14" s="1739" t="n"/>
      <c r="WRN14" s="1739" t="n"/>
      <c r="WRO14" s="1739" t="n"/>
      <c r="WRP14" s="1739" t="n"/>
      <c r="WRQ14" s="1739" t="n"/>
      <c r="WRR14" s="1739" t="n"/>
      <c r="WRS14" s="1739" t="n"/>
      <c r="WRT14" s="1739" t="n"/>
      <c r="WRU14" s="1739" t="n"/>
      <c r="WRV14" s="1739" t="n"/>
      <c r="WRW14" s="1739" t="n"/>
      <c r="WRX14" s="1739" t="n"/>
      <c r="WRY14" s="1739" t="n"/>
      <c r="WRZ14" s="1739" t="n"/>
      <c r="WSA14" s="1739" t="n"/>
      <c r="WSB14" s="1739" t="n"/>
      <c r="WSC14" s="1739" t="n"/>
      <c r="WSD14" s="1739" t="n"/>
      <c r="WSE14" s="1739" t="n"/>
      <c r="WSF14" s="1739" t="n"/>
      <c r="WSG14" s="1739" t="n"/>
      <c r="WSH14" s="1739" t="n"/>
      <c r="WSI14" s="1739" t="n"/>
      <c r="WSJ14" s="1739" t="n"/>
      <c r="WSK14" s="1739" t="n"/>
      <c r="WSL14" s="1739" t="n"/>
      <c r="WSM14" s="1739" t="n"/>
      <c r="WSN14" s="1739" t="n"/>
      <c r="WSO14" s="1739" t="n"/>
      <c r="WSP14" s="1739" t="n"/>
      <c r="WSQ14" s="1739" t="n"/>
      <c r="WSR14" s="1739" t="n"/>
      <c r="WSS14" s="1739" t="n"/>
      <c r="WST14" s="1739" t="n"/>
      <c r="WSU14" s="1739" t="n"/>
      <c r="WSV14" s="1739" t="n"/>
      <c r="WSW14" s="1739" t="n"/>
      <c r="WSX14" s="1739" t="n"/>
      <c r="WSY14" s="1739" t="n"/>
      <c r="WSZ14" s="1739" t="n"/>
      <c r="WTA14" s="1739" t="n"/>
      <c r="WTB14" s="1739" t="n"/>
      <c r="WTC14" s="1739" t="n"/>
      <c r="WTD14" s="1739" t="n"/>
      <c r="WTE14" s="1739" t="n"/>
      <c r="WTF14" s="1739" t="n"/>
      <c r="WTG14" s="1739" t="n"/>
      <c r="WTH14" s="1739" t="n"/>
      <c r="WTI14" s="1739" t="n"/>
      <c r="WTJ14" s="1739" t="n"/>
      <c r="WTK14" s="1739" t="n"/>
      <c r="WTL14" s="1739" t="n"/>
      <c r="WTM14" s="1739" t="n"/>
      <c r="WTN14" s="1739" t="n"/>
      <c r="WTO14" s="1739" t="n"/>
      <c r="WTP14" s="1739" t="n"/>
      <c r="WTQ14" s="1739" t="n"/>
      <c r="WTR14" s="1739" t="n"/>
      <c r="WTS14" s="1739" t="n"/>
      <c r="WTT14" s="1739" t="n"/>
      <c r="WTU14" s="1739" t="n"/>
      <c r="WTV14" s="1739" t="n"/>
      <c r="WTW14" s="1739" t="n"/>
      <c r="WTX14" s="1739" t="n"/>
      <c r="WTY14" s="1739" t="n"/>
      <c r="WTZ14" s="1739" t="n"/>
      <c r="WUA14" s="1739" t="n"/>
      <c r="WUB14" s="1739" t="n"/>
      <c r="WUC14" s="1739" t="n"/>
      <c r="WUD14" s="1739" t="n"/>
      <c r="WUE14" s="1739" t="n"/>
      <c r="WUF14" s="1739" t="n"/>
      <c r="WUG14" s="1739" t="n"/>
      <c r="WUH14" s="1739" t="n"/>
      <c r="WUI14" s="1739" t="n"/>
      <c r="WUJ14" s="1739" t="n"/>
      <c r="WUK14" s="1739" t="n"/>
      <c r="WUL14" s="1739" t="n"/>
      <c r="WUM14" s="1739" t="n"/>
      <c r="WUN14" s="1739" t="n"/>
      <c r="WUO14" s="1739" t="n"/>
      <c r="WUP14" s="1739" t="n"/>
      <c r="WUQ14" s="1739" t="n"/>
      <c r="WUR14" s="1739" t="n"/>
      <c r="WUS14" s="1739" t="n"/>
      <c r="WUT14" s="1739" t="n"/>
      <c r="WUU14" s="1739" t="n"/>
      <c r="WUV14" s="1739" t="n"/>
      <c r="WUW14" s="1739" t="n"/>
      <c r="WUX14" s="1739" t="n"/>
      <c r="WUY14" s="1739" t="n"/>
      <c r="WUZ14" s="1739" t="n"/>
      <c r="WVA14" s="1739" t="n"/>
      <c r="WVB14" s="1739" t="n"/>
      <c r="WVC14" s="1739" t="n"/>
      <c r="WVD14" s="1739" t="n"/>
      <c r="WVE14" s="1739" t="n"/>
      <c r="WVF14" s="1739" t="n"/>
      <c r="WVG14" s="1739" t="n"/>
      <c r="WVH14" s="1739" t="n"/>
      <c r="WVI14" s="1739" t="n"/>
      <c r="WVJ14" s="1739" t="n"/>
      <c r="WVK14" s="1739" t="n"/>
      <c r="WVL14" s="1739" t="n"/>
      <c r="WVM14" s="1739" t="n"/>
      <c r="WVN14" s="1739" t="n"/>
      <c r="WVO14" s="1739" t="n"/>
      <c r="WVP14" s="1739" t="n"/>
      <c r="WVQ14" s="1739" t="n"/>
      <c r="WVR14" s="1739" t="n"/>
      <c r="WVS14" s="1739" t="n"/>
      <c r="WVT14" s="1739" t="n"/>
      <c r="WVU14" s="1739" t="n"/>
      <c r="WVV14" s="1739" t="n"/>
      <c r="WVW14" s="1739" t="n"/>
      <c r="WVX14" s="1739" t="n"/>
      <c r="WVY14" s="1739" t="n"/>
      <c r="WVZ14" s="1739" t="n"/>
      <c r="WWA14" s="1739" t="n"/>
      <c r="WWB14" s="1739" t="n"/>
      <c r="WWC14" s="1739" t="n"/>
      <c r="WWD14" s="1739" t="n"/>
      <c r="WWE14" s="1739" t="n"/>
      <c r="WWF14" s="1739" t="n"/>
      <c r="WWG14" s="1739" t="n"/>
      <c r="WWH14" s="1739" t="n"/>
      <c r="WWI14" s="1739" t="n"/>
      <c r="WWJ14" s="1739" t="n"/>
      <c r="WWK14" s="1739" t="n"/>
      <c r="WWL14" s="1739" t="n"/>
      <c r="WWM14" s="1739" t="n"/>
      <c r="WWN14" s="1739" t="n"/>
      <c r="WWO14" s="1739" t="n"/>
      <c r="WWP14" s="1739" t="n"/>
      <c r="WWQ14" s="1739" t="n"/>
      <c r="WWR14" s="1739" t="n"/>
      <c r="WWS14" s="1739" t="n"/>
      <c r="WWT14" s="1739" t="n"/>
      <c r="WWU14" s="1739" t="n"/>
      <c r="WWV14" s="1739" t="n"/>
      <c r="WWW14" s="1739" t="n"/>
      <c r="WWX14" s="1739" t="n"/>
      <c r="WWY14" s="1739" t="n"/>
      <c r="WWZ14" s="1739" t="n"/>
      <c r="WXA14" s="1739" t="n"/>
      <c r="WXB14" s="1739" t="n"/>
      <c r="WXC14" s="1739" t="n"/>
      <c r="WXD14" s="1739" t="n"/>
      <c r="WXE14" s="1739" t="n"/>
      <c r="WXF14" s="1739" t="n"/>
      <c r="WXG14" s="1739" t="n"/>
      <c r="WXH14" s="1739" t="n"/>
      <c r="WXI14" s="1739" t="n"/>
      <c r="WXJ14" s="1739" t="n"/>
      <c r="WXK14" s="1739" t="n"/>
      <c r="WXL14" s="1739" t="n"/>
      <c r="WXM14" s="1739" t="n"/>
      <c r="WXN14" s="1739" t="n"/>
      <c r="WXO14" s="1739" t="n"/>
      <c r="WXP14" s="1739" t="n"/>
      <c r="WXQ14" s="1739" t="n"/>
      <c r="WXR14" s="1739" t="n"/>
      <c r="WXS14" s="1739" t="n"/>
      <c r="WXT14" s="1739" t="n"/>
      <c r="WXU14" s="1739" t="n"/>
      <c r="WXV14" s="1739" t="n"/>
      <c r="WXW14" s="1739" t="n"/>
      <c r="WXX14" s="1739" t="n"/>
      <c r="WXY14" s="1739" t="n"/>
      <c r="WXZ14" s="1739" t="n"/>
      <c r="WYA14" s="1739" t="n"/>
      <c r="WYB14" s="1739" t="n"/>
      <c r="WYC14" s="1739" t="n"/>
      <c r="WYD14" s="1739" t="n"/>
      <c r="WYE14" s="1739" t="n"/>
      <c r="WYF14" s="1739" t="n"/>
      <c r="WYG14" s="1739" t="n"/>
      <c r="WYH14" s="1739" t="n"/>
      <c r="WYI14" s="1739" t="n"/>
      <c r="WYJ14" s="1739" t="n"/>
      <c r="WYK14" s="1739" t="n"/>
      <c r="WYL14" s="1739" t="n"/>
      <c r="WYM14" s="1739" t="n"/>
      <c r="WYN14" s="1739" t="n"/>
      <c r="WYO14" s="1739" t="n"/>
      <c r="WYP14" s="1739" t="n"/>
      <c r="WYQ14" s="1739" t="n"/>
      <c r="WYR14" s="1739" t="n"/>
      <c r="WYS14" s="1739" t="n"/>
      <c r="WYT14" s="1739" t="n"/>
      <c r="WYU14" s="1739" t="n"/>
      <c r="WYV14" s="1739" t="n"/>
      <c r="WYW14" s="1739" t="n"/>
      <c r="WYX14" s="1739" t="n"/>
      <c r="WYY14" s="1739" t="n"/>
      <c r="WYZ14" s="1739" t="n"/>
      <c r="WZA14" s="1739" t="n"/>
      <c r="WZB14" s="1739" t="n"/>
      <c r="WZC14" s="1739" t="n"/>
      <c r="WZD14" s="1739" t="n"/>
      <c r="WZE14" s="1739" t="n"/>
      <c r="WZF14" s="1739" t="n"/>
      <c r="WZG14" s="1739" t="n"/>
      <c r="WZH14" s="1739" t="n"/>
      <c r="WZI14" s="1739" t="n"/>
      <c r="WZJ14" s="1739" t="n"/>
      <c r="WZK14" s="1739" t="n"/>
      <c r="WZL14" s="1739" t="n"/>
      <c r="WZM14" s="1739" t="n"/>
      <c r="WZN14" s="1739" t="n"/>
      <c r="WZO14" s="1739" t="n"/>
      <c r="WZP14" s="1739" t="n"/>
      <c r="WZQ14" s="1739" t="n"/>
      <c r="WZR14" s="1739" t="n"/>
      <c r="WZS14" s="1739" t="n"/>
      <c r="WZT14" s="1739" t="n"/>
      <c r="WZU14" s="1739" t="n"/>
      <c r="WZV14" s="1739" t="n"/>
      <c r="WZW14" s="1739" t="n"/>
      <c r="WZX14" s="1739" t="n"/>
      <c r="WZY14" s="1739" t="n"/>
      <c r="WZZ14" s="1739" t="n"/>
      <c r="XAA14" s="1739" t="n"/>
      <c r="XAB14" s="1739" t="n"/>
      <c r="XAC14" s="1739" t="n"/>
      <c r="XAD14" s="1739" t="n"/>
      <c r="XAE14" s="1739" t="n"/>
      <c r="XAF14" s="1739" t="n"/>
      <c r="XAG14" s="1739" t="n"/>
      <c r="XAH14" s="1739" t="n"/>
      <c r="XAI14" s="1739" t="n"/>
      <c r="XAJ14" s="1739" t="n"/>
      <c r="XAK14" s="1739" t="n"/>
      <c r="XAL14" s="1739" t="n"/>
      <c r="XAM14" s="1739" t="n"/>
      <c r="XAN14" s="1739" t="n"/>
      <c r="XAO14" s="1739" t="n"/>
      <c r="XAP14" s="1739" t="n"/>
      <c r="XAQ14" s="1739" t="n"/>
      <c r="XAR14" s="1739" t="n"/>
      <c r="XAS14" s="1739" t="n"/>
      <c r="XAT14" s="1739" t="n"/>
      <c r="XAU14" s="1739" t="n"/>
      <c r="XAV14" s="1739" t="n"/>
      <c r="XAW14" s="1739" t="n"/>
      <c r="XAX14" s="1739" t="n"/>
      <c r="XAY14" s="1739" t="n"/>
      <c r="XAZ14" s="1739" t="n"/>
      <c r="XBA14" s="1739" t="n"/>
      <c r="XBB14" s="1739" t="n"/>
      <c r="XBC14" s="1739" t="n"/>
      <c r="XBD14" s="1739" t="n"/>
      <c r="XBE14" s="1739" t="n"/>
      <c r="XBF14" s="1739" t="n"/>
      <c r="XBG14" s="1739" t="n"/>
      <c r="XBH14" s="1739" t="n"/>
      <c r="XBI14" s="1739" t="n"/>
      <c r="XBJ14" s="1739" t="n"/>
      <c r="XBK14" s="1739" t="n"/>
      <c r="XBL14" s="1739" t="n"/>
      <c r="XBM14" s="1739" t="n"/>
      <c r="XBN14" s="1739" t="n"/>
      <c r="XBO14" s="1739" t="n"/>
      <c r="XBP14" s="1739" t="n"/>
      <c r="XBQ14" s="1739" t="n"/>
      <c r="XBR14" s="1739" t="n"/>
      <c r="XBS14" s="1739" t="n"/>
      <c r="XBT14" s="1739" t="n"/>
      <c r="XBU14" s="1739" t="n"/>
      <c r="XBV14" s="1739" t="n"/>
      <c r="XBW14" s="1739" t="n"/>
      <c r="XBX14" s="1739" t="n"/>
      <c r="XBY14" s="1739" t="n"/>
      <c r="XBZ14" s="1739" t="n"/>
      <c r="XCA14" s="1739" t="n"/>
      <c r="XCB14" s="1739" t="n"/>
      <c r="XCC14" s="1739" t="n"/>
      <c r="XCD14" s="1739" t="n"/>
      <c r="XCE14" s="1739" t="n"/>
      <c r="XCF14" s="1739" t="n"/>
      <c r="XCG14" s="1739" t="n"/>
      <c r="XCH14" s="1739" t="n"/>
      <c r="XCI14" s="1739" t="n"/>
      <c r="XCJ14" s="1739" t="n"/>
      <c r="XCK14" s="1739" t="n"/>
      <c r="XCL14" s="1739" t="n"/>
      <c r="XCM14" s="1739" t="n"/>
      <c r="XCN14" s="1739" t="n"/>
      <c r="XCO14" s="1739" t="n"/>
      <c r="XCP14" s="1739" t="n"/>
      <c r="XCQ14" s="1739" t="n"/>
      <c r="XCR14" s="1739" t="n"/>
      <c r="XCS14" s="1739" t="n"/>
      <c r="XCT14" s="1739" t="n"/>
      <c r="XCU14" s="1739" t="n"/>
      <c r="XCV14" s="1739" t="n"/>
      <c r="XCW14" s="1739" t="n"/>
      <c r="XCX14" s="1739" t="n"/>
      <c r="XCY14" s="1739" t="n"/>
      <c r="XCZ14" s="1739" t="n"/>
      <c r="XDA14" s="1739" t="n"/>
      <c r="XDB14" s="1739" t="n"/>
      <c r="XDC14" s="1739" t="n"/>
      <c r="XDD14" s="1739" t="n"/>
      <c r="XDE14" s="1739" t="n"/>
      <c r="XDF14" s="1739" t="n"/>
      <c r="XDG14" s="1739" t="n"/>
      <c r="XDH14" s="1739" t="n"/>
      <c r="XDI14" s="1739" t="n"/>
      <c r="XDJ14" s="1739" t="n"/>
      <c r="XDK14" s="1739" t="n"/>
      <c r="XDL14" s="1739" t="n"/>
      <c r="XDM14" s="1739" t="n"/>
      <c r="XDN14" s="1739" t="n"/>
      <c r="XDO14" s="1739" t="n"/>
      <c r="XDP14" s="1739" t="n"/>
      <c r="XDQ14" s="1739" t="n"/>
      <c r="XDR14" s="1739" t="n"/>
      <c r="XDS14" s="1739" t="n"/>
      <c r="XDT14" s="1739" t="n"/>
      <c r="XDU14" s="1739" t="n"/>
      <c r="XDV14" s="1739" t="n"/>
      <c r="XDW14" s="1739" t="n"/>
      <c r="XDX14" s="1739" t="n"/>
      <c r="XDY14" s="1739" t="n"/>
      <c r="XDZ14" s="1739" t="n"/>
      <c r="XEA14" s="1739" t="n"/>
      <c r="XEB14" s="1739" t="n"/>
      <c r="XEC14" s="1739" t="n"/>
      <c r="XED14" s="1739" t="n"/>
      <c r="XEE14" s="1739" t="n"/>
      <c r="XEF14" s="1739" t="n"/>
      <c r="XEG14" s="1739" t="n"/>
      <c r="XEH14" s="1739" t="n"/>
      <c r="XEI14" s="1739" t="n"/>
      <c r="XEJ14" s="1739" t="n"/>
      <c r="XEK14" s="1739" t="n"/>
      <c r="XEL14" s="1739" t="n"/>
      <c r="XEM14" s="1739" t="n"/>
      <c r="XEN14" s="1739" t="n"/>
      <c r="XEO14" s="1739" t="n"/>
      <c r="XEP14" s="1739" t="n"/>
      <c r="XEQ14" s="1739" t="n"/>
      <c r="XER14" s="1739" t="n"/>
      <c r="XES14" s="1739" t="n"/>
      <c r="XET14" s="1739" t="n"/>
      <c r="XEU14" s="1739" t="n"/>
      <c r="XEV14" s="1739" t="n"/>
      <c r="XEW14" s="1739" t="n"/>
      <c r="XEX14" s="1739" t="n"/>
      <c r="XEY14" s="1739" t="n"/>
      <c r="XEZ14" s="1739" t="n"/>
      <c r="XFA14" s="1739" t="n"/>
      <c r="XFB14" s="1739" t="n"/>
      <c r="XFC14" s="1739" t="n"/>
      <c r="XFD14" s="1739" t="n"/>
    </row>
    <row r="15" ht="15.75" customHeight="1" s="667">
      <c r="A15" s="77" t="inlineStr">
        <is>
          <t>Planning Criteria:</t>
        </is>
      </c>
      <c r="B15" s="77" t="n"/>
      <c r="C15" s="77" t="n"/>
      <c r="D15" s="77" t="n"/>
      <c r="E15" s="77" t="n"/>
      <c r="F15" s="77" t="n"/>
      <c r="G15" s="77" t="n"/>
      <c r="H15" s="77" t="n"/>
      <c r="I15" s="77" t="n"/>
      <c r="J15" s="77" t="n"/>
      <c r="K15" s="77" t="n"/>
      <c r="L15" s="77" t="n"/>
      <c r="M15" s="77" t="n"/>
      <c r="N15" s="77" t="n"/>
      <c r="O15" s="77" t="n"/>
      <c r="P15" s="77" t="n"/>
      <c r="Q15" s="77" t="n"/>
      <c r="R15" s="77" t="n"/>
      <c r="S15" s="77" t="n"/>
      <c r="T15" s="77" t="n"/>
      <c r="U15" s="77" t="n"/>
      <c r="V15" s="77" t="n"/>
      <c r="W15" s="77" t="n"/>
      <c r="X15" s="77" t="n"/>
      <c r="Y15" s="77" t="n"/>
      <c r="Z15" s="77" t="n"/>
      <c r="AA15" s="77" t="n"/>
      <c r="AB15" s="77" t="n"/>
      <c r="AC15" s="77" t="n"/>
      <c r="AD15" s="77" t="n"/>
      <c r="AE15" s="77" t="n"/>
      <c r="AF15" s="77" t="n"/>
    </row>
    <row r="16" ht="15.75" customHeight="1" s="667">
      <c r="A16" s="911" t="n"/>
      <c r="B16" s="941" t="inlineStr">
        <is>
          <t xml:space="preserve">FC 2-000-05N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911" t="n"/>
      <c r="B17" s="941" t="n"/>
      <c r="C17" s="911" t="n"/>
      <c r="D17" s="911" t="n"/>
      <c r="E17" s="911" t="n"/>
      <c r="F17" s="911" t="n"/>
      <c r="G17" s="911" t="n"/>
      <c r="H17" s="911" t="n"/>
      <c r="I17" s="911" t="n"/>
      <c r="J17" s="911" t="n"/>
      <c r="K17" s="911" t="n"/>
      <c r="L17" s="911" t="n"/>
      <c r="M17" s="911" t="n"/>
      <c r="N17" s="911" t="n"/>
      <c r="O17" s="911" t="n"/>
      <c r="P17" s="911" t="n"/>
      <c r="Q17" s="911" t="n"/>
      <c r="R17" s="911" t="n"/>
      <c r="S17" s="911" t="n"/>
      <c r="T17" s="911" t="n"/>
      <c r="U17" s="911" t="n"/>
      <c r="V17" s="911" t="n"/>
      <c r="W17" s="911" t="n"/>
      <c r="X17" s="911" t="n"/>
      <c r="Y17" s="911" t="n"/>
      <c r="Z17" s="911" t="n"/>
      <c r="AA17" s="911" t="n"/>
      <c r="AB17" s="911" t="n"/>
      <c r="AC17" s="911" t="n"/>
      <c r="AD17" s="911" t="n"/>
      <c r="AE17" s="911" t="n"/>
      <c r="AF17" s="911" t="n"/>
    </row>
    <row r="18" ht="15.75" customFormat="1" customHeight="1" s="77">
      <c r="A18" s="77" t="inlineStr">
        <is>
          <t>Loading:</t>
        </is>
      </c>
    </row>
    <row r="19" ht="15.75" customHeight="1" s="667">
      <c r="A19" s="79" t="n"/>
      <c r="B19" s="1146" t="inlineStr">
        <is>
          <t>FY2029 Table of Organization</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 t="n"/>
      <c r="B20" s="877" t="inlineStr">
        <is>
          <t>M28262 Surgical Company B per CG MCIPAC endorsement 30 Apr 2026 relocating from MCBH Kaneohe Bay to MCB Camp Butler;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79" t="n"/>
      <c r="B21" s="1145" t="inlineStr">
        <is>
          <t>NAVFAC Infrastructure Reset BFR Consistency Guide</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Height="1" s="667">
      <c r="A22" s="79" t="n"/>
      <c r="B22" s="877" t="inlineStr">
        <is>
          <t xml:space="preserve">Interview walkthrough with 3D Medical Battalion, S-4 Logistics OIC on October 30, 2024.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145" t="n"/>
    </row>
    <row r="23" ht="15.75" customFormat="1" customHeight="1" s="77">
      <c r="A23" s="77" t="inlineStr">
        <is>
          <t>Analysis:</t>
        </is>
      </c>
    </row>
    <row r="24" ht="15.75" customHeight="1" s="667">
      <c r="A24" s="912" t="n"/>
      <c r="B24" s="183" t="inlineStr">
        <is>
          <t>Battalion HQ Admin Space see attached TO for billet breakdown</t>
        </is>
      </c>
      <c r="AE24" s="179" t="n"/>
      <c r="AF24" s="179" t="n"/>
    </row>
    <row r="25" ht="15.75" customHeight="1" s="667">
      <c r="A25" s="912" t="n"/>
      <c r="B25" s="182" t="inlineStr">
        <is>
          <t>Subordinate Unit</t>
        </is>
      </c>
      <c r="C25" s="181" t="n"/>
      <c r="D25" s="181" t="n"/>
      <c r="E25" s="181" t="n"/>
      <c r="F25" s="181" t="n"/>
      <c r="G25" s="181" t="n"/>
      <c r="H25" s="181" t="n"/>
      <c r="I25" s="181" t="n"/>
      <c r="J25" s="181" t="n"/>
      <c r="K25" s="181" t="n"/>
      <c r="L25" s="181" t="n"/>
      <c r="M25" s="2128" t="inlineStr">
        <is>
          <t>PN</t>
        </is>
      </c>
      <c r="N25" s="1736" t="n"/>
      <c r="O25" s="1794" t="n"/>
      <c r="P25" s="2129" t="inlineStr">
        <is>
          <t>Area</t>
        </is>
      </c>
      <c r="Q25" s="1736" t="n"/>
      <c r="R25" s="1736" t="n"/>
      <c r="S25" s="1737" t="n"/>
      <c r="T25" s="180" t="n"/>
      <c r="U25" s="1707" t="inlineStr">
        <is>
          <t xml:space="preserve">GSF per PN </t>
        </is>
      </c>
      <c r="V25" s="1919" t="n"/>
      <c r="W25" s="1919" t="n"/>
      <c r="X25" s="1919" t="n"/>
      <c r="Y25" s="1710" t="n">
        <v>162.5</v>
      </c>
      <c r="Z25" s="1921" t="n"/>
      <c r="AE25" s="179" t="n"/>
      <c r="AF25" s="179" t="n"/>
    </row>
    <row r="26" ht="15.75" customHeight="1" s="667">
      <c r="A26" s="912" t="n"/>
      <c r="B26" s="1723" t="inlineStr">
        <is>
          <t>M28261</t>
        </is>
      </c>
      <c r="C26" s="1736" t="n"/>
      <c r="D26" s="1736" t="n"/>
      <c r="E26" s="1725" t="inlineStr">
        <is>
          <t>H&amp;S CO</t>
        </is>
      </c>
      <c r="F26" s="1736" t="n"/>
      <c r="G26" s="1736" t="n"/>
      <c r="H26" s="1736" t="n"/>
      <c r="I26" s="1736" t="n"/>
      <c r="J26" s="1736" t="n"/>
      <c r="K26" s="1736" t="n"/>
      <c r="L26" s="1736" t="n"/>
      <c r="M26" s="2130">
        <f>COUNTIFS(TO!D:D,"61072",TO!F:F,$B$26)</f>
        <v/>
      </c>
      <c r="N26" s="1736" t="n"/>
      <c r="O26" s="1736" t="n"/>
      <c r="P26" s="2131">
        <f>M26*$Y$25</f>
        <v/>
      </c>
      <c r="Q26" s="1736" t="n"/>
      <c r="R26" s="1736" t="n"/>
      <c r="S26" s="1737" t="n"/>
      <c r="T26" s="180" t="n"/>
      <c r="U26" s="180" t="n"/>
      <c r="V26" s="180" t="n"/>
      <c r="W26" s="180" t="n"/>
      <c r="X26" s="180" t="n"/>
      <c r="AE26" s="179" t="n"/>
      <c r="AF26" s="179" t="n"/>
    </row>
    <row r="27" ht="15.75" customHeight="1" s="667">
      <c r="A27" s="912" t="n"/>
      <c r="B27" s="857" t="inlineStr">
        <is>
          <t>M28263</t>
        </is>
      </c>
      <c r="E27" s="859" t="inlineStr">
        <is>
          <t>SURG CO A</t>
        </is>
      </c>
      <c r="M27" s="2132">
        <f>COUNTIFS(TO!D:D,"61072",TO!F:F,$B$27)</f>
        <v/>
      </c>
      <c r="P27" s="2133">
        <f>M27*$Y$25</f>
        <v/>
      </c>
      <c r="S27" s="1738" t="n"/>
      <c r="T27" s="180" t="n"/>
      <c r="U27" s="180" t="n"/>
      <c r="V27" s="180" t="n"/>
      <c r="W27" s="180" t="n"/>
      <c r="X27" s="180" t="n"/>
      <c r="AE27" s="179" t="n"/>
      <c r="AF27" s="179" t="n"/>
    </row>
    <row r="28" ht="15.75" customHeight="1" s="667">
      <c r="A28" s="912" t="n"/>
      <c r="B28" s="857" t="inlineStr">
        <is>
          <t>M28262</t>
        </is>
      </c>
      <c r="C28" s="858" t="n"/>
      <c r="D28" s="858" t="n"/>
      <c r="E28" s="859" t="inlineStr">
        <is>
          <t>SURG CO B</t>
        </is>
      </c>
      <c r="F28" s="860" t="n"/>
      <c r="G28" s="860" t="n"/>
      <c r="H28" s="860" t="n"/>
      <c r="I28" s="860" t="n"/>
      <c r="J28" s="860" t="n"/>
      <c r="K28" s="860" t="n"/>
      <c r="L28" s="860" t="n"/>
      <c r="M28" s="2132">
        <f>COUNTIFS(TO!D:D,"61072",TO!F:F,$B$28)</f>
        <v/>
      </c>
      <c r="N28" s="2132" t="n"/>
      <c r="O28" s="2132" t="n"/>
      <c r="P28" s="2134">
        <f>M28*$Y$25</f>
        <v/>
      </c>
      <c r="Q28" s="2134" t="n"/>
      <c r="R28" s="2134" t="n"/>
      <c r="S28" s="2133" t="n"/>
      <c r="T28" s="180" t="n"/>
      <c r="U28" s="180" t="n"/>
      <c r="V28" s="180" t="n"/>
      <c r="W28" s="180" t="n"/>
      <c r="X28" s="180" t="n"/>
      <c r="AE28" s="179" t="n"/>
      <c r="AF28" s="179" t="n"/>
    </row>
    <row r="29" ht="15.75" customHeight="1" s="667">
      <c r="A29" s="912" t="n"/>
      <c r="B29" s="2135" t="n"/>
      <c r="C29" s="1747" t="n"/>
      <c r="D29" s="1747" t="n"/>
      <c r="E29" s="2136" t="n"/>
      <c r="F29" s="1747" t="n"/>
      <c r="G29" s="1747" t="n"/>
      <c r="H29" s="1747" t="n"/>
      <c r="I29" s="1747" t="n"/>
      <c r="J29" s="1747" t="n"/>
      <c r="K29" s="1747" t="n"/>
      <c r="L29" s="1747" t="n"/>
      <c r="M29" s="2137" t="n"/>
      <c r="N29" s="1747" t="n"/>
      <c r="O29" s="1747" t="n"/>
      <c r="P29" s="2138" t="n"/>
      <c r="Q29" s="1747" t="n"/>
      <c r="R29" s="1747" t="n"/>
      <c r="S29" s="1799" t="n"/>
      <c r="AB29" s="178" t="n"/>
      <c r="AC29" s="178" t="n"/>
      <c r="AD29" s="178" t="n"/>
      <c r="AE29" s="174" t="n"/>
      <c r="AF29" s="174" t="n"/>
    </row>
    <row r="30" ht="15.75" customHeight="1" s="667">
      <c r="A30" s="912" t="n"/>
      <c r="B30" s="1726" t="inlineStr">
        <is>
          <t>Totals =</t>
        </is>
      </c>
      <c r="M30" s="2132">
        <f>SUM(M26:O29)</f>
        <v/>
      </c>
      <c r="P30" s="2134">
        <f>SUM(P26:S29)</f>
        <v/>
      </c>
      <c r="AA30" s="2139" t="n"/>
      <c r="AB30" s="2139" t="n"/>
      <c r="AC30" s="2139" t="n"/>
      <c r="AD30" s="2139" t="n"/>
      <c r="AE30" s="174" t="n"/>
      <c r="AF30" s="174" t="n"/>
    </row>
    <row r="31" ht="15.75" customHeight="1" s="667">
      <c r="A31" s="912" t="n"/>
      <c r="B31" s="176" t="n"/>
      <c r="AA31" s="2139" t="n"/>
      <c r="AB31" s="2139" t="n"/>
      <c r="AC31" s="2139" t="n"/>
      <c r="AD31" s="2139" t="n"/>
      <c r="AE31" s="174" t="n"/>
      <c r="AF31" s="174" t="n"/>
    </row>
    <row r="32" ht="15.75" customHeight="1" s="667">
      <c r="A32" s="912" t="n"/>
      <c r="B32" s="176" t="n"/>
      <c r="AA32" s="2139" t="n"/>
      <c r="AB32" s="2139" t="n"/>
      <c r="AC32" s="2139" t="n"/>
      <c r="AD32" s="2139" t="n"/>
      <c r="AE32" s="174" t="n"/>
      <c r="AF32" s="174" t="n"/>
    </row>
    <row r="33" ht="15.75" customHeight="1" s="667">
      <c r="A33" s="912" t="n"/>
      <c r="B33" s="176" t="n"/>
      <c r="AA33" s="2139" t="n"/>
      <c r="AB33" s="2139" t="n"/>
      <c r="AC33" s="2139" t="n"/>
      <c r="AD33" s="2139" t="n"/>
      <c r="AE33" s="174" t="n"/>
      <c r="AF33" s="174" t="n"/>
    </row>
    <row r="34" ht="15.75" customHeight="1" s="667">
      <c r="A34" s="912" t="n"/>
      <c r="B34" s="176" t="n"/>
      <c r="AA34" s="2139" t="n"/>
      <c r="AB34" s="2139" t="n"/>
      <c r="AC34" s="2139" t="n"/>
      <c r="AD34" s="2139" t="n"/>
      <c r="AE34" s="174" t="n"/>
      <c r="AF34" s="174" t="n"/>
    </row>
    <row r="35" ht="15.75" customHeight="1" s="667">
      <c r="A35" s="912" t="n"/>
      <c r="B35" s="176" t="n"/>
      <c r="AA35" s="2139" t="n"/>
      <c r="AB35" s="2139" t="n"/>
      <c r="AC35" s="2139" t="n"/>
      <c r="AD35" s="2139" t="n"/>
      <c r="AE35" s="174" t="n"/>
      <c r="AF35" s="174" t="n"/>
    </row>
    <row r="36" ht="15.75" customHeight="1" s="667">
      <c r="A36" s="912" t="n"/>
      <c r="B36" s="176" t="n"/>
      <c r="AA36" s="2139" t="n"/>
      <c r="AB36" s="2139" t="n"/>
      <c r="AC36" s="2139" t="n"/>
      <c r="AD36" s="2139" t="n"/>
      <c r="AE36" s="174" t="n"/>
      <c r="AF36" s="174" t="n"/>
    </row>
    <row r="37" ht="15.75" customHeight="1" s="667">
      <c r="A37" s="912" t="n"/>
      <c r="B37" s="176" t="n"/>
      <c r="AA37" s="2139" t="n"/>
      <c r="AB37" s="2139" t="n"/>
      <c r="AC37" s="2139" t="n"/>
      <c r="AD37" s="2139" t="n"/>
      <c r="AE37" s="174" t="n"/>
      <c r="AF37" s="174" t="n"/>
    </row>
    <row r="38" ht="15.75" customHeight="1" s="667">
      <c r="A38" s="912" t="n"/>
      <c r="B38" s="176" t="n"/>
      <c r="AA38" s="2139" t="n"/>
      <c r="AB38" s="2139" t="n"/>
      <c r="AC38" s="2139" t="n"/>
      <c r="AD38" s="2139" t="n"/>
      <c r="AE38" s="174" t="n"/>
      <c r="AF38" s="174" t="n"/>
    </row>
    <row r="39" ht="15.75" customHeight="1" s="667">
      <c r="A39" s="912" t="n"/>
      <c r="B39" s="175" t="n"/>
      <c r="C39" s="175" t="n"/>
      <c r="D39" s="175" t="n"/>
      <c r="E39" s="175" t="n"/>
      <c r="F39" s="175" t="n"/>
      <c r="G39" s="175" t="n"/>
      <c r="H39" s="175" t="n"/>
      <c r="I39" s="175" t="n"/>
      <c r="J39" s="175" t="n"/>
      <c r="K39" s="175" t="n"/>
      <c r="L39" s="175" t="n"/>
      <c r="M39" s="175" t="n"/>
      <c r="N39" s="175" t="n"/>
      <c r="O39" s="175" t="n"/>
      <c r="P39" s="175" t="n"/>
      <c r="Q39" s="175" t="n"/>
      <c r="R39" s="175" t="n"/>
      <c r="S39" s="175" t="n"/>
      <c r="T39" s="175" t="n"/>
      <c r="U39" s="175" t="n"/>
      <c r="V39" s="175" t="n"/>
      <c r="W39" s="175" t="n"/>
      <c r="X39" s="175" t="n"/>
      <c r="Y39" s="175" t="n"/>
      <c r="Z39" s="175" t="n"/>
      <c r="AA39" s="175" t="n"/>
      <c r="AB39" s="175" t="n"/>
      <c r="AC39" s="175" t="n"/>
      <c r="AD39" s="175" t="n"/>
      <c r="AE39" s="174" t="n"/>
      <c r="AF39" s="174" t="n"/>
    </row>
    <row r="40" ht="15.75" customHeight="1" s="667">
      <c r="A40" s="1730" t="inlineStr">
        <is>
          <t>TOTAL REQUIREMENT:</t>
        </is>
      </c>
      <c r="B40" s="1736" t="n"/>
      <c r="C40" s="1736" t="n"/>
      <c r="D40" s="1736" t="n"/>
      <c r="E40" s="1736" t="n"/>
      <c r="F40" s="1736" t="n"/>
      <c r="G40" s="1736" t="n"/>
      <c r="H40" s="1731">
        <f>P30</f>
        <v/>
      </c>
      <c r="I40" s="1736" t="n"/>
      <c r="J40" s="1736" t="n"/>
      <c r="K40" s="1736" t="n"/>
      <c r="L40" s="173" t="inlineStr">
        <is>
          <t>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sheetData>
  <mergeCells count="43">
    <mergeCell ref="B19:AF19"/>
    <mergeCell ref="A8:A14"/>
    <mergeCell ref="P30:S30"/>
    <mergeCell ref="M25:O25"/>
    <mergeCell ref="B29:D29"/>
    <mergeCell ref="M5:Q5"/>
    <mergeCell ref="M30:O30"/>
    <mergeCell ref="B8:XFD14"/>
    <mergeCell ref="AE3:AF3"/>
    <mergeCell ref="A40:G40"/>
    <mergeCell ref="M27:O27"/>
    <mergeCell ref="O40:Q40"/>
    <mergeCell ref="E29:L29"/>
    <mergeCell ref="B20:AF20"/>
    <mergeCell ref="P26:S26"/>
    <mergeCell ref="A6:AF6"/>
    <mergeCell ref="P29:S29"/>
    <mergeCell ref="M26:O26"/>
    <mergeCell ref="M40:N40"/>
    <mergeCell ref="P25:S25"/>
    <mergeCell ref="A3:E3"/>
    <mergeCell ref="M29:O29"/>
    <mergeCell ref="C5:L5"/>
    <mergeCell ref="B16:AF16"/>
    <mergeCell ref="H40:K40"/>
    <mergeCell ref="R4:X4"/>
    <mergeCell ref="Y25:Z25"/>
    <mergeCell ref="A5:B5"/>
    <mergeCell ref="B26:D26"/>
    <mergeCell ref="R5:AF5"/>
    <mergeCell ref="E27:L27"/>
    <mergeCell ref="Y4:AD4"/>
    <mergeCell ref="M3:Q3"/>
    <mergeCell ref="B21:AF21"/>
    <mergeCell ref="U25:X25"/>
    <mergeCell ref="P27:S27"/>
    <mergeCell ref="E26:L26"/>
    <mergeCell ref="B30:L30"/>
    <mergeCell ref="A1:AF2"/>
    <mergeCell ref="B27:D27"/>
    <mergeCell ref="B22:AE22"/>
    <mergeCell ref="AE4:AF4"/>
    <mergeCell ref="M4:Q4"/>
  </mergeCells>
  <conditionalFormatting sqref="B29 E29 L30:M30 M26:S26 M27:M28 M29:S29 P27:P28">
    <cfRule type="cellIs" priority="4"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15.xml><?xml version="1.0" encoding="utf-8"?>
<worksheet xmlns="http://schemas.openxmlformats.org/spreadsheetml/2006/main">
  <sheetPr codeName="Sheet15">
    <tabColor rgb="FF00B050"/>
    <outlinePr summaryBelow="1" summaryRight="1"/>
    <pageSetUpPr autoPageBreaks="0"/>
  </sheetPr>
  <dimension ref="A1:AF40"/>
  <sheetViews>
    <sheetView view="pageBreakPreview" zoomScaleNormal="100" zoomScaleSheetLayoutView="100" workbookViewId="0">
      <selection activeCell="A9" sqref="A9:AF26"/>
    </sheetView>
  </sheetViews>
  <sheetFormatPr baseColWidth="8" defaultColWidth="0" defaultRowHeight="0" customHeight="1" zeroHeight="1"/>
  <cols>
    <col width="2.85546875" customWidth="1" style="76" min="1" max="32"/>
    <col hidden="1" width="9.140625" customWidth="1" style="76" min="33" max="16384"/>
  </cols>
  <sheetData>
    <row r="1" ht="15.75" customHeight="1" s="667">
      <c r="A1" s="856"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61073</v>
      </c>
      <c r="D5" s="1739" t="n"/>
      <c r="E5" s="1739" t="n"/>
      <c r="F5" s="1739" t="n"/>
      <c r="G5" s="1739" t="n"/>
      <c r="H5" s="1739" t="n"/>
      <c r="I5" s="1739" t="n"/>
      <c r="J5" s="1739" t="n"/>
      <c r="K5" s="1739" t="n"/>
      <c r="L5" s="1739" t="n"/>
      <c r="M5" s="937" t="inlineStr">
        <is>
          <t>Nomenclature:</t>
        </is>
      </c>
      <c r="R5" s="939" t="inlineStr">
        <is>
          <t>Company/Battery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row r="7" ht="15.75" customHeight="1" s="667"/>
    <row r="8" ht="15.75" customHeight="1" s="667"/>
    <row r="9" ht="15.75" customHeight="1" s="667">
      <c r="A9" s="1108" t="inlineStr">
        <is>
          <t xml:space="preserve">Please see CCN 61072 BFR calculation. 
The space requirement for a CCN 61073 Company/Battery Headquarters has been rolled up to the CCN 61072 Battalion/Squadron Headquarters. </t>
        </is>
      </c>
      <c r="B9" s="1751" t="n"/>
      <c r="C9" s="1751" t="n"/>
      <c r="D9" s="1751" t="n"/>
      <c r="E9" s="1751" t="n"/>
      <c r="F9" s="1751" t="n"/>
      <c r="G9" s="1751" t="n"/>
      <c r="H9" s="1751" t="n"/>
      <c r="I9" s="1751" t="n"/>
      <c r="J9" s="1751" t="n"/>
      <c r="K9" s="1751" t="n"/>
      <c r="L9" s="1751" t="n"/>
      <c r="M9" s="1751" t="n"/>
      <c r="N9" s="1751" t="n"/>
      <c r="O9" s="1751" t="n"/>
      <c r="P9" s="1751" t="n"/>
      <c r="Q9" s="1751" t="n"/>
      <c r="R9" s="1751" t="n"/>
      <c r="S9" s="1751" t="n"/>
      <c r="T9" s="1751" t="n"/>
      <c r="U9" s="1751" t="n"/>
      <c r="V9" s="1751" t="n"/>
      <c r="W9" s="1751" t="n"/>
      <c r="X9" s="1751" t="n"/>
      <c r="Y9" s="1751" t="n"/>
      <c r="Z9" s="1751" t="n"/>
      <c r="AA9" s="1751" t="n"/>
      <c r="AB9" s="1751" t="n"/>
      <c r="AC9" s="1751" t="n"/>
      <c r="AD9" s="1751" t="n"/>
      <c r="AE9" s="1751" t="n"/>
      <c r="AF9" s="1751" t="n"/>
    </row>
    <row r="10" ht="15.75" customHeight="1" s="667">
      <c r="A10" s="1751" t="n"/>
      <c r="B10" s="1751" t="n"/>
      <c r="C10" s="1751" t="n"/>
      <c r="D10" s="1751" t="n"/>
      <c r="E10" s="1751" t="n"/>
      <c r="F10" s="1751" t="n"/>
      <c r="G10" s="1751" t="n"/>
      <c r="H10" s="1751" t="n"/>
      <c r="I10" s="1751" t="n"/>
      <c r="J10" s="1751" t="n"/>
      <c r="K10" s="1751" t="n"/>
      <c r="L10" s="1751" t="n"/>
      <c r="M10" s="1751" t="n"/>
      <c r="N10" s="1751" t="n"/>
      <c r="O10" s="1751" t="n"/>
      <c r="P10" s="1751" t="n"/>
      <c r="Q10" s="1751" t="n"/>
      <c r="R10" s="1751" t="n"/>
      <c r="S10" s="1751" t="n"/>
      <c r="T10" s="1751" t="n"/>
      <c r="U10" s="1751" t="n"/>
      <c r="V10" s="1751" t="n"/>
      <c r="W10" s="1751" t="n"/>
      <c r="X10" s="1751" t="n"/>
      <c r="Y10" s="1751" t="n"/>
      <c r="Z10" s="1751" t="n"/>
      <c r="AA10" s="1751" t="n"/>
      <c r="AB10" s="1751" t="n"/>
      <c r="AC10" s="1751" t="n"/>
      <c r="AD10" s="1751" t="n"/>
      <c r="AE10" s="1751" t="n"/>
      <c r="AF10" s="1751" t="n"/>
    </row>
    <row r="11" ht="15.75" customHeight="1" s="667">
      <c r="A11" s="1751" t="n"/>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Format="1" customHeight="1" s="7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Height="1" s="667">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Format="1" customHeight="1" s="7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row r="28" ht="15.75" customHeight="1" s="667"/>
    <row r="29" ht="15.75" customHeight="1" s="667"/>
    <row r="30" ht="15.75" customHeight="1" s="667"/>
    <row r="31" ht="15.75" customHeight="1" s="667"/>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c r="A40" s="1730" t="inlineStr">
        <is>
          <t>TOTAL REQUIREMENT:</t>
        </is>
      </c>
      <c r="B40" s="1736" t="n"/>
      <c r="C40" s="1736" t="n"/>
      <c r="D40" s="1736" t="n"/>
      <c r="E40" s="1736" t="n"/>
      <c r="F40" s="1736" t="n"/>
      <c r="G40" s="1736" t="n"/>
      <c r="H40" s="1731">
        <f>COUNTIFS(TO!C:C,"61073o",TO!F:F,"M28261")*162.5+COUNTIFS(TO!C:C,"61073c",TO!F:F,"M28261")*162.5+COUNTIFS(TO!C:C,"61073o",TO!F:F,"M28263")*162.5+COUNTIFS(TO!C:C,"61073c",TO!F:F,"M28263")*162.5+COUNTIFS(TO!C:C,"61073o",TO!F:F,"M28262")*162.5+COUNTIFS(TO!C:C,"61073c",TO!F:F,"M28262")*162.5</f>
        <v/>
      </c>
      <c r="I40" s="1736" t="n"/>
      <c r="J40" s="1736" t="n"/>
      <c r="K40" s="1736" t="n"/>
      <c r="L40" s="173" t="inlineStr">
        <is>
          <t>GSF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idden="1"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sheetData>
  <mergeCells count="17">
    <mergeCell ref="C5:L5"/>
    <mergeCell ref="AE3:AF3"/>
    <mergeCell ref="A40:G40"/>
    <mergeCell ref="H40:K40"/>
    <mergeCell ref="O40:Q40"/>
    <mergeCell ref="A1:AF2"/>
    <mergeCell ref="R4:X4"/>
    <mergeCell ref="A9:AF26"/>
    <mergeCell ref="A5:B5"/>
    <mergeCell ref="A3:E3"/>
    <mergeCell ref="R5:AF5"/>
    <mergeCell ref="Y4:AD4"/>
    <mergeCell ref="M5:Q5"/>
    <mergeCell ref="M3:Q3"/>
    <mergeCell ref="M40:N40"/>
    <mergeCell ref="AE4:AF4"/>
    <mergeCell ref="M4:Q4"/>
  </mergeCells>
  <conditionalFormatting sqref="L30:M30">
    <cfRule type="cellIs" priority="3" operator="equal" dxfId="0">
      <formula>0</formula>
    </cfRule>
  </conditionalFormatting>
  <conditionalFormatting sqref="B29 E29 M27:S29">
    <cfRule type="cellIs" priority="1" operator="equal" dxfId="0">
      <formula>0</formula>
    </cfRule>
  </conditionalFormatting>
  <conditionalFormatting sqref="Y30:Z30">
    <cfRule type="cellIs" priority="2"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Brunson, James J CIV NAVFAC MIDLANT, AM</dc:creator>
  <dcterms:created xmlns:dcterms="http://purl.org/dc/terms/" xmlns:xsi="http://www.w3.org/2001/XMLSchema-instance" xsi:type="dcterms:W3CDTF">2017-03-06T19:11:02Z</dcterms:created>
  <dcterms:modified xmlns:dcterms="http://purl.org/dc/terms/" xmlns:xsi="http://www.w3.org/2001/XMLSchema-instance" xsi:type="dcterms:W3CDTF">2026-05-07T01:23:19Z</dcterms:modified>
  <cp:lastModifiedBy>Potter CTR Anthony L</cp:lastModifiedBy>
  <cp:lastPrinted>2019-01-09T19:00:31Z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0x010100CC71670DEAFF7D4AABBFADBC879A4557</vt:lpwstr>
  </property>
  <property name="IsMyDocuments" fmtid="{D5CDD505-2E9C-101B-9397-08002B2CF9AE}" pid="3">
    <vt:bool xmlns:vt="http://schemas.openxmlformats.org/officeDocument/2006/docPropsVTypes">1</vt:bool>
  </property>
  <property name="MediaServiceImageTags" fmtid="{D5CDD505-2E9C-101B-9397-08002B2CF9AE}" pid="4">
    <vt:lpwstr xmlns:vt="http://schemas.openxmlformats.org/officeDocument/2006/docPropsVTypes"/>
  </property>
</Properties>
</file>